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pivotTables/pivotTable2.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codeName="ThisWorkbook" hidePivotFieldList="1" defaultThemeVersion="166925"/>
  <mc:AlternateContent xmlns:mc="http://schemas.openxmlformats.org/markup-compatibility/2006">
    <mc:Choice Requires="x15">
      <x15ac:absPath xmlns:x15ac="http://schemas.microsoft.com/office/spreadsheetml/2010/11/ac" url="/Users/ejm6426/Desktop/rtRBA/rtRBA-main/build_model/input/precursors/"/>
    </mc:Choice>
  </mc:AlternateContent>
  <xr:revisionPtr revIDLastSave="0" documentId="13_ncr:1_{D2FCC92B-B40A-8241-B7D1-67BDEBB9F7C2}" xr6:coauthVersionLast="47" xr6:coauthVersionMax="47" xr10:uidLastSave="{00000000-0000-0000-0000-000000000000}"/>
  <bookViews>
    <workbookView xWindow="0" yWindow="500" windowWidth="33600" windowHeight="19060" firstSheet="1" activeTab="7" xr2:uid="{F31C1753-A298-7C42-B3F2-B1714428D108}"/>
  </bookViews>
  <sheets>
    <sheet name="Sheet1 (bounds)" sheetId="4" r:id="rId1"/>
    <sheet name="GAM and NGAM" sheetId="3" r:id="rId2"/>
    <sheet name="old GAM and NGAM" sheetId="8" r:id="rId3"/>
    <sheet name="pFBA-results" sheetId="6" r:id="rId4"/>
    <sheet name="rtRBA-C" sheetId="14" r:id="rId5"/>
    <sheet name="pFBA-vs-Rekena-pivot" sheetId="12" r:id="rId6"/>
    <sheet name="pFBA-vs-Rekena-pivot (2)" sheetId="13" r:id="rId7"/>
    <sheet name="(fluxes) S4 Dataset" sheetId="7" r:id="rId8"/>
    <sheet name="RekenaEtAl2023-S1 Table" sheetId="2" r:id="rId9"/>
    <sheet name="Media" sheetId="5" r:id="rId10"/>
  </sheets>
  <externalReferences>
    <externalReference r:id="rId11"/>
    <externalReference r:id="rId12"/>
    <externalReference r:id="rId13"/>
  </externalReferences>
  <definedNames>
    <definedName name="_xlnm._FilterDatabase" localSheetId="7" hidden="1">'(fluxes) S4 Dataset'!$A$6:$AD$6</definedName>
    <definedName name="MethodPointer">10124208</definedName>
    <definedName name="Slicer_Subsystem">#N/A</definedName>
    <definedName name="Slicer_Subsystem1">#N/A</definedName>
  </definedNames>
  <calcPr calcId="191029" calcMode="manual"/>
  <pivotCaches>
    <pivotCache cacheId="0" r:id="rId14"/>
    <pivotCache cacheId="1"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6" l="1"/>
  <c r="N6" i="6" a="1"/>
  <c r="N6" i="6" s="1"/>
  <c r="A1" i="14" a="1"/>
  <c r="A1" i="14" s="1"/>
  <c r="G13" i="3"/>
  <c r="G12" i="3"/>
  <c r="F11" i="3"/>
  <c r="E11" i="3"/>
  <c r="F7" i="3"/>
  <c r="E7" i="3"/>
  <c r="F5" i="3"/>
  <c r="E5" i="3"/>
  <c r="F3" i="3"/>
  <c r="E3" i="3"/>
  <c r="F13" i="3"/>
  <c r="E13" i="3"/>
  <c r="E9" i="3"/>
  <c r="F9" i="3"/>
  <c r="U4" i="13" a="1"/>
  <c r="U4" i="13" s="1"/>
  <c r="O4" i="13" a="1"/>
  <c r="O4" i="13" s="1"/>
  <c r="J4" i="13" a="1"/>
  <c r="J4" i="13" s="1"/>
  <c r="F4" i="13" a="1"/>
  <c r="F4" i="13" s="1"/>
  <c r="L6" i="6" a="1"/>
  <c r="L6" i="6" s="1"/>
  <c r="O6" i="6" s="1" a="1"/>
  <c r="O6" i="6" l="1"/>
  <c r="P3" i="6" s="1" a="1"/>
  <c r="P3" i="6" s="1"/>
  <c r="P4" i="6" s="1"/>
  <c r="K4" i="6"/>
  <c r="D6" i="6" l="1" a="1"/>
  <c r="D6" i="6" s="1"/>
  <c r="E3" i="6" l="1"/>
  <c r="E4" i="6" s="1"/>
  <c r="E6" i="6" a="1"/>
  <c r="E6" i="6" s="1"/>
  <c r="X6" i="6" s="1" a="1"/>
  <c r="X6" i="6" s="1"/>
  <c r="Z4" i="6"/>
  <c r="Y4" i="6"/>
  <c r="Z5" i="6"/>
  <c r="AA5" i="6" s="1"/>
  <c r="G3" i="3"/>
  <c r="G4" i="3"/>
  <c r="G5" i="3"/>
  <c r="G6" i="3"/>
  <c r="G7" i="3"/>
  <c r="G8" i="3"/>
  <c r="G9" i="3"/>
  <c r="G10" i="3"/>
  <c r="G11" i="3"/>
  <c r="G2" i="3"/>
  <c r="W8" i="4"/>
  <c r="W9" i="4"/>
  <c r="A28" i="4" a="1"/>
  <c r="A28" i="4" s="1"/>
  <c r="A16" i="4" a="1"/>
  <c r="A16" i="4" s="1"/>
  <c r="A13" i="4"/>
  <c r="A12" i="4"/>
  <c r="G12" i="8"/>
  <c r="G11" i="8"/>
  <c r="G10" i="8"/>
  <c r="G9" i="8"/>
  <c r="G8" i="8"/>
  <c r="G7" i="8"/>
  <c r="G6" i="8"/>
  <c r="G5" i="8"/>
  <c r="G4" i="8"/>
  <c r="G3" i="8"/>
  <c r="AA6" i="6" l="1" a="1"/>
  <c r="AA6" i="6" s="1"/>
  <c r="AB6" i="6" s="1" a="1"/>
  <c r="AB6" i="6" s="1"/>
  <c r="AF6" i="6" a="1"/>
  <c r="AF6" i="6" s="1"/>
  <c r="AI6" i="6" s="1" a="1"/>
  <c r="AI6" i="6" s="1"/>
  <c r="W6" i="6" a="1"/>
  <c r="W6" i="6" s="1"/>
  <c r="AC6" i="6" a="1"/>
  <c r="AC6" i="6" s="1"/>
  <c r="AJ6" i="6" a="1"/>
  <c r="AJ6" i="6" s="1"/>
  <c r="R15" i="4" a="1"/>
  <c r="R15" i="4" s="1"/>
  <c r="R14" i="4" s="1"/>
  <c r="D26" i="4" a="1"/>
  <c r="D26" i="4" s="1"/>
  <c r="D25" i="4" a="1"/>
  <c r="D25" i="4" s="1"/>
  <c r="D37" i="4" s="1" a="1"/>
  <c r="D37" i="4" s="1"/>
  <c r="J37" i="4" s="1" a="1"/>
  <c r="C13" i="4" a="1"/>
  <c r="C13" i="4" s="1"/>
  <c r="C26" i="4" s="1" a="1"/>
  <c r="C26" i="4" s="1"/>
  <c r="C12" i="4" a="1"/>
  <c r="J12" i="4" s="1" a="1"/>
  <c r="C12" i="4"/>
  <c r="C25" i="4" s="1" a="1"/>
  <c r="C25" i="4" s="1"/>
  <c r="C38" i="4" s="1" a="1"/>
  <c r="C38" i="4" s="1"/>
  <c r="AD6" i="6" l="1" a="1"/>
  <c r="AD6" i="6" s="1"/>
  <c r="U14" i="4"/>
  <c r="S14" i="4"/>
  <c r="V14" i="4"/>
  <c r="T14" i="4"/>
  <c r="V12" i="4"/>
  <c r="U12" i="4"/>
  <c r="S12" i="4"/>
  <c r="W12" i="4"/>
  <c r="T12" i="4"/>
  <c r="J12" i="4"/>
  <c r="R12" i="4" s="1"/>
  <c r="J13" i="4" a="1"/>
  <c r="J37" i="4"/>
  <c r="D38" i="4" a="1"/>
  <c r="D38" i="4" s="1"/>
  <c r="J38" i="4" s="1" a="1"/>
  <c r="J25" i="4" a="1"/>
  <c r="J26" i="4" a="1"/>
  <c r="T6" i="6" a="1"/>
  <c r="T6" i="6" s="1"/>
  <c r="Q6" i="6" a="1"/>
  <c r="Q6" i="6" s="1"/>
  <c r="W26" i="4" l="1"/>
  <c r="S26" i="4"/>
  <c r="V26" i="4"/>
  <c r="U26" i="4"/>
  <c r="T26" i="4"/>
  <c r="U25" i="4"/>
  <c r="T25" i="4"/>
  <c r="W25" i="4"/>
  <c r="S25" i="4"/>
  <c r="V25" i="4"/>
  <c r="U37" i="4"/>
  <c r="T37" i="4"/>
  <c r="S37" i="4"/>
  <c r="U38" i="4"/>
  <c r="T38" i="4"/>
  <c r="V38" i="4"/>
  <c r="S38" i="4"/>
  <c r="V37" i="4"/>
  <c r="W37" i="4"/>
  <c r="W38" i="4"/>
  <c r="W13" i="4"/>
  <c r="U13" i="4"/>
  <c r="V13" i="4"/>
  <c r="S13" i="4"/>
  <c r="T13" i="4"/>
  <c r="J25" i="4"/>
  <c r="J13" i="4"/>
  <c r="R13" i="4" s="1"/>
  <c r="J38" i="4"/>
  <c r="J26" i="4"/>
  <c r="R37" i="4" l="1"/>
  <c r="R25" i="4"/>
  <c r="R26" i="4"/>
  <c r="R38" i="4"/>
  <c r="K3" i="5" l="1" a="1"/>
  <c r="K3" i="5" s="1"/>
  <c r="B3" i="5" s="1" a="1"/>
  <c r="B3" i="5" s="1"/>
  <c r="F3" i="5" l="1" a="1"/>
  <c r="F3" i="5" s="1"/>
  <c r="E3" i="5" a="1"/>
  <c r="E3" i="5" s="1"/>
  <c r="D3" i="5" a="1"/>
  <c r="D3" i="5" s="1"/>
  <c r="C3" i="5" a="1"/>
  <c r="C3" i="5" s="1"/>
  <c r="B65" i="4"/>
  <c r="B64" i="4"/>
  <c r="B63" i="4"/>
  <c r="B62" i="4"/>
  <c r="B61" i="4"/>
  <c r="B60" i="4"/>
  <c r="B59" i="4"/>
  <c r="B58" i="4"/>
  <c r="B57" i="4"/>
  <c r="D24" i="4" a="1"/>
  <c r="D24" i="4" s="1"/>
  <c r="D23" i="4" a="1"/>
  <c r="D23" i="4" s="1"/>
  <c r="D22" i="4" a="1"/>
  <c r="D22" i="4" s="1"/>
  <c r="D21" i="4" a="1"/>
  <c r="D21" i="4" s="1"/>
  <c r="D20" i="4" a="1"/>
  <c r="D20" i="4" s="1"/>
  <c r="J20" i="4" s="1" a="1"/>
  <c r="D19" i="4" a="1"/>
  <c r="D19" i="4" s="1"/>
  <c r="D18" i="4" a="1"/>
  <c r="D18" i="4" s="1"/>
  <c r="D17" i="4" a="1"/>
  <c r="D17" i="4" s="1"/>
  <c r="D16" i="4" a="1"/>
  <c r="D16" i="4" s="1"/>
  <c r="C11" i="4" a="1"/>
  <c r="C11" i="4" s="1"/>
  <c r="C10" i="4" a="1"/>
  <c r="J10" i="4" s="1" a="1"/>
  <c r="J10" i="4" s="1"/>
  <c r="C9" i="4" a="1"/>
  <c r="C9" i="4" s="1"/>
  <c r="C34" i="4" s="1" a="1"/>
  <c r="C34" i="4" s="1"/>
  <c r="C8" i="4" a="1"/>
  <c r="J8" i="4" s="1" a="1"/>
  <c r="S8" i="4" s="1"/>
  <c r="C7" i="4" a="1"/>
  <c r="J7" i="4" s="1" a="1"/>
  <c r="J7" i="4" s="1"/>
  <c r="C6" i="4" a="1"/>
  <c r="C6" i="4" s="1"/>
  <c r="C5" i="4" a="1"/>
  <c r="C5" i="4" s="1"/>
  <c r="C30" i="4" s="1" a="1"/>
  <c r="C30" i="4" s="1"/>
  <c r="C4" i="4" a="1"/>
  <c r="J4" i="4" s="1" a="1"/>
  <c r="V4" i="4" s="1"/>
  <c r="C3" i="4" a="1"/>
  <c r="C3" i="4" s="1"/>
  <c r="C28" i="4" s="1" a="1"/>
  <c r="C28" i="4" s="1"/>
  <c r="B3" i="4" a="1"/>
  <c r="B3" i="4" s="1"/>
  <c r="D2" i="4" a="1"/>
  <c r="D2" i="4" s="1"/>
  <c r="J2" i="4" s="1" a="1"/>
  <c r="J2" i="4" s="1"/>
  <c r="R2" i="4" s="1" a="1"/>
  <c r="R6" i="6" l="1" a="1"/>
  <c r="R6" i="6" s="1"/>
  <c r="U6" i="6" s="1" a="1"/>
  <c r="U6" i="6" s="1"/>
  <c r="D29" i="4" a="1"/>
  <c r="D29" i="4" s="1"/>
  <c r="J29" i="4" s="1" a="1"/>
  <c r="J29" i="4" s="1"/>
  <c r="C4" i="4"/>
  <c r="C29" i="4" s="1" a="1"/>
  <c r="C29" i="4" s="1"/>
  <c r="D30" i="4" a="1"/>
  <c r="D30" i="4" s="1"/>
  <c r="J30" i="4" s="1" a="1"/>
  <c r="J30" i="4" s="1"/>
  <c r="J11" i="4" a="1"/>
  <c r="J11" i="4" s="1"/>
  <c r="D34" i="4" a="1"/>
  <c r="D34" i="4" s="1"/>
  <c r="J34" i="4" s="1" a="1"/>
  <c r="V8" i="4"/>
  <c r="W7" i="4" a="1"/>
  <c r="W7" i="4" s="1"/>
  <c r="S7" i="4" a="1"/>
  <c r="S7" i="4" s="1"/>
  <c r="U4" i="4"/>
  <c r="U8" i="4"/>
  <c r="V7" i="4" a="1"/>
  <c r="V7" i="4" s="1"/>
  <c r="T4" i="4"/>
  <c r="T20" i="4" a="1"/>
  <c r="T20" i="4" s="1"/>
  <c r="T8" i="4"/>
  <c r="U7" i="4" a="1"/>
  <c r="U7" i="4" s="1"/>
  <c r="W4" i="4"/>
  <c r="S4" i="4"/>
  <c r="J6" i="4" a="1"/>
  <c r="J6" i="4" s="1"/>
  <c r="J5" i="4" a="1"/>
  <c r="C18" i="4" a="1"/>
  <c r="C18" i="4" s="1"/>
  <c r="T7" i="4" a="1"/>
  <c r="T7" i="4" s="1"/>
  <c r="S20" i="4" a="1"/>
  <c r="S20" i="4" s="1"/>
  <c r="W20" i="4" a="1"/>
  <c r="W20" i="4" s="1"/>
  <c r="V20" i="4" a="1"/>
  <c r="V20" i="4" s="1"/>
  <c r="U20" i="4" a="1"/>
  <c r="U20" i="4" s="1"/>
  <c r="J20" i="4"/>
  <c r="R2" i="4"/>
  <c r="B28" i="4" a="1"/>
  <c r="B28" i="4" s="1"/>
  <c r="B16" i="4" a="1"/>
  <c r="B16" i="4" s="1"/>
  <c r="C31" i="4" a="1"/>
  <c r="C31" i="4" s="1"/>
  <c r="C19" i="4" a="1"/>
  <c r="C19" i="4" s="1"/>
  <c r="D33" i="4" a="1"/>
  <c r="D33" i="4" s="1"/>
  <c r="J33" i="4" s="1" a="1"/>
  <c r="J21" i="4" a="1"/>
  <c r="D28" i="4" a="1"/>
  <c r="D28" i="4" s="1"/>
  <c r="J28" i="4" s="1" a="1"/>
  <c r="J16" i="4" a="1"/>
  <c r="D31" i="4" a="1"/>
  <c r="D31" i="4" s="1"/>
  <c r="J31" i="4" s="1" a="1"/>
  <c r="J31" i="4" s="1"/>
  <c r="J19" i="4" a="1"/>
  <c r="J19" i="4" s="1"/>
  <c r="J8" i="4"/>
  <c r="R8" i="4" s="1"/>
  <c r="J23" i="4" a="1"/>
  <c r="J23" i="4" s="1"/>
  <c r="D35" i="4" a="1"/>
  <c r="D35" i="4" s="1"/>
  <c r="J35" i="4" s="1" a="1"/>
  <c r="J35" i="4" s="1"/>
  <c r="C10" i="4"/>
  <c r="C16" i="4" a="1"/>
  <c r="C16" i="4" s="1"/>
  <c r="J17" i="4" a="1"/>
  <c r="J18" i="4" a="1"/>
  <c r="D32" i="4" a="1"/>
  <c r="D32" i="4" s="1"/>
  <c r="J32" i="4" s="1" a="1"/>
  <c r="W32" i="4" s="1" a="1"/>
  <c r="W32" i="4" s="1"/>
  <c r="J22" i="4" a="1"/>
  <c r="J4" i="4"/>
  <c r="R4" i="4" s="1"/>
  <c r="C7" i="4"/>
  <c r="C8" i="4"/>
  <c r="J9" i="4" a="1"/>
  <c r="C22" i="4" a="1"/>
  <c r="C22" i="4" s="1"/>
  <c r="D36" i="4" a="1"/>
  <c r="D36" i="4" s="1"/>
  <c r="J36" i="4" s="1" a="1"/>
  <c r="J36" i="4" s="1"/>
  <c r="J24" i="4" a="1"/>
  <c r="J24" i="4" s="1"/>
  <c r="C24" i="4" a="1"/>
  <c r="C24" i="4" s="1"/>
  <c r="C37" i="4" s="1" a="1"/>
  <c r="C37" i="4" s="1"/>
  <c r="C36" i="4" a="1"/>
  <c r="C36" i="4" s="1"/>
  <c r="J3" i="4" a="1"/>
  <c r="J3" i="4" s="1"/>
  <c r="J5" i="4"/>
  <c r="R5" i="4" s="1"/>
  <c r="C17" i="4" a="1"/>
  <c r="C17" i="4" s="1"/>
  <c r="W21" i="4" l="1"/>
  <c r="W14" i="4"/>
  <c r="W22" i="4"/>
  <c r="V22" i="4"/>
  <c r="S22" i="4"/>
  <c r="U22" i="4"/>
  <c r="T22" i="4"/>
  <c r="T21" i="4"/>
  <c r="V21" i="4"/>
  <c r="S21" i="4"/>
  <c r="U21" i="4"/>
  <c r="U33" i="4"/>
  <c r="T33" i="4"/>
  <c r="W33" i="4"/>
  <c r="S33" i="4"/>
  <c r="V33" i="4"/>
  <c r="W34" i="4"/>
  <c r="S34" i="4"/>
  <c r="V34" i="4"/>
  <c r="U34" i="4"/>
  <c r="T34" i="4"/>
  <c r="J17" i="4"/>
  <c r="R17" i="4" s="1"/>
  <c r="V17" i="4"/>
  <c r="S17" i="4"/>
  <c r="U17" i="4"/>
  <c r="W17" i="4"/>
  <c r="T17" i="4"/>
  <c r="J18" i="4"/>
  <c r="R18" i="4" s="1"/>
  <c r="U18" i="4"/>
  <c r="T18" i="4"/>
  <c r="V18" i="4"/>
  <c r="W18" i="4"/>
  <c r="S18" i="4"/>
  <c r="J34" i="4"/>
  <c r="W3" i="4"/>
  <c r="U5" i="4"/>
  <c r="V5" i="4"/>
  <c r="S5" i="4"/>
  <c r="W5" i="4"/>
  <c r="T5" i="4"/>
  <c r="U3" i="4"/>
  <c r="V3" i="4"/>
  <c r="R3" i="4"/>
  <c r="R7" i="4" a="1"/>
  <c r="R7" i="4" s="1"/>
  <c r="T9" i="4"/>
  <c r="S9" i="4"/>
  <c r="V9" i="4"/>
  <c r="U9" i="4"/>
  <c r="R20" i="4" a="1"/>
  <c r="R20" i="4" s="1"/>
  <c r="T3" i="4"/>
  <c r="S3" i="4"/>
  <c r="S16" i="4"/>
  <c r="W16" i="4"/>
  <c r="T16" i="4"/>
  <c r="U16" i="4"/>
  <c r="V16" i="4"/>
  <c r="U28" i="4"/>
  <c r="S28" i="4"/>
  <c r="W28" i="4"/>
  <c r="T28" i="4"/>
  <c r="V28" i="4"/>
  <c r="J16" i="4"/>
  <c r="R16" i="4" s="1"/>
  <c r="J28" i="4"/>
  <c r="R28" i="4" s="1"/>
  <c r="J32" i="4"/>
  <c r="R32" i="4" s="1" a="1"/>
  <c r="R32" i="4" s="1"/>
  <c r="U32" i="4" a="1"/>
  <c r="U32" i="4" s="1"/>
  <c r="S32" i="4" a="1"/>
  <c r="S32" i="4" s="1"/>
  <c r="V32" i="4" a="1"/>
  <c r="V32" i="4" s="1"/>
  <c r="T32" i="4" a="1"/>
  <c r="T32" i="4" s="1"/>
  <c r="J22" i="4"/>
  <c r="J33" i="4"/>
  <c r="C32" i="4" a="1"/>
  <c r="C32" i="4" s="1"/>
  <c r="C20" i="4" a="1"/>
  <c r="C20" i="4" s="1"/>
  <c r="C35" i="4" a="1"/>
  <c r="C35" i="4" s="1"/>
  <c r="C23" i="4" a="1"/>
  <c r="C23" i="4" s="1"/>
  <c r="C33" i="4" a="1"/>
  <c r="C33" i="4" s="1"/>
  <c r="C21" i="4" a="1"/>
  <c r="C21" i="4" s="1"/>
  <c r="J9" i="4"/>
  <c r="R9" i="4" s="1"/>
  <c r="J21" i="4"/>
  <c r="R21" i="4" s="1"/>
  <c r="R22" i="4" l="1"/>
  <c r="R27" i="4" s="1"/>
  <c r="S27" i="4"/>
  <c r="W27" i="4"/>
  <c r="R33" i="4"/>
  <c r="R34" i="4"/>
  <c r="W39" i="4"/>
  <c r="U27" i="4"/>
  <c r="S39" i="4"/>
  <c r="T27" i="4"/>
  <c r="V39" i="4"/>
  <c r="U39" i="4"/>
  <c r="T39" i="4"/>
  <c r="V27" i="4"/>
  <c r="AP6" i="6" l="1" a="1"/>
  <c r="AP6" i="6" s="1"/>
  <c r="AQ6" i="6" a="1"/>
  <c r="AQ6" i="6" s="1"/>
  <c r="AS6" i="6" s="1" a="1"/>
  <c r="AS6" i="6" s="1"/>
  <c r="AM6" i="6" a="1"/>
  <c r="AM6" i="6" s="1"/>
  <c r="AO6" i="6" a="1"/>
  <c r="AO6" i="6" s="1"/>
  <c r="AN6" i="6" a="1"/>
  <c r="AN6" i="6" s="1"/>
  <c r="R39" i="4"/>
  <c r="G6" i="6" a="1"/>
  <c r="G6" i="6" s="1"/>
  <c r="S3" i="6" a="1"/>
  <c r="S3" i="6" s="1"/>
  <c r="S4" i="6" s="1"/>
  <c r="J6" i="6" a="1"/>
  <c r="J6" i="6" s="1"/>
  <c r="K6" i="6" s="1" a="1"/>
  <c r="K6" i="6" s="1"/>
  <c r="V3" i="6" a="1"/>
  <c r="V3" i="6" s="1"/>
  <c r="V4" i="6" s="1"/>
  <c r="H6" i="6" l="1" a="1"/>
  <c r="H6" i="6" s="1"/>
  <c r="H3" i="6" s="1"/>
  <c r="H4" i="6" s="1"/>
  <c r="AT6" i="6" a="1"/>
  <c r="AT6" i="6" s="1"/>
  <c r="AU6" i="6" s="1" a="1"/>
  <c r="AU6"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tc={B75C98F2-0FDD-2542-BE39-6D6EDC5902EC}</author>
    <author>tc={FB6DBC06-CFF5-9F4E-9547-0AF6000FCD89}</author>
  </authors>
  <commentList>
    <comment ref="C16" authorId="0" shapeId="0" xr:uid="{B75C98F2-0FDD-2542-BE39-6D6EDC5902EC}">
      <text>
        <t>[Threaded comment]
Your version of Excel allows you to read this threaded comment; however, any edits to it will get removed if the file is opened in a newer version of Excel. Learn more: https://go.microsoft.com/fwlink/?linkid=870924
Comment:
    NOTE: Unlike the others, I subtracted here since lower substrate uptakes would likely lead to lower growth.</t>
      </text>
    </comment>
    <comment ref="C25" authorId="1" shapeId="0" xr:uid="{FB6DBC06-CFF5-9F4E-9547-0AF6000FCD89}">
      <text>
        <t>[Threaded comment]
Your version of Excel allows you to read this threaded comment; however, any edits to it will get removed if the file is opened in a newer version of Excel. Learn more: https://go.microsoft.com/fwlink/?linkid=870924
Comment:
    Use the case with the lowest absolute value (i.e., lowest production or consumption)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tc={F16D2767-CBD2-254C-8208-B3C15132E88B}</author>
  </authors>
  <commentList>
    <comment ref="AB5" authorId="0" shapeId="0" xr:uid="{F16D2767-CBD2-254C-8208-B3C15132E88B}">
      <text>
        <t>[Threaded comment]
Your version of Excel allows you to read this threaded comment; however, any edits to it will get removed if the file is opened in a newer version of Excel. Learn more: https://go.microsoft.com/fwlink/?linkid=870924
Comment:
    Used median of SDs to prevent numbers from getting too large.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tc={71B5715E-1F1C-A047-85CA-272752EE624E}</author>
  </authors>
  <commentList>
    <comment ref="B1770" authorId="0" shapeId="0" xr:uid="{71B5715E-1F1C-A047-85CA-272752EE624E}">
      <text>
        <t>[Threaded comment]
Your version of Excel allows you to read this threaded comment; however, any edits to it will get removed if the file is opened in a newer version of Excel. Learn more: https://go.microsoft.com/fwlink/?linkid=870924
Comment:
    USE “growth” FOR CONSTRAINTS SINCE IT’S THE DEMAND RXN FOR BIOMASS</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<sst xmlns="http://schemas.openxmlformats.org/spreadsheetml/2006/main" count="34157" uniqueCount="11002">
  <si>
    <r>
      <t xml:space="preserve">S1 Table. Physiological characterization parameters in </t>
    </r>
    <r>
      <rPr>
        <b/>
        <i/>
        <sz val="11"/>
        <color theme="1"/>
        <rFont val="Calibri"/>
        <family val="2"/>
        <scheme val="minor"/>
      </rPr>
      <t>R. toruloides</t>
    </r>
    <r>
      <rPr>
        <b/>
        <sz val="11"/>
        <color theme="1"/>
        <rFont val="Calibri"/>
        <family val="2"/>
        <scheme val="minor"/>
      </rPr>
      <t xml:space="preserve"> CCT 7815 batch cultivations on three different carbon substrates - glucose (G) (63 g/L, C/N 68.6), xylose (X) (70g/L, C/N 80) and acetate (A) (20 g/L, C/N 80) at exponential growth (exp) and nitrogen limitation (Nlim) phases.</t>
    </r>
  </si>
  <si>
    <t>Phase</t>
  </si>
  <si>
    <t>Glucose</t>
  </si>
  <si>
    <t>Xylose</t>
  </si>
  <si>
    <t>Acetate</t>
  </si>
  <si>
    <t>Exponential phase</t>
  </si>
  <si>
    <t>20 - 24 h</t>
  </si>
  <si>
    <t>24 - 48 h</t>
  </si>
  <si>
    <t>0 - 36 h</t>
  </si>
  <si>
    <t>N limitation phase</t>
  </si>
  <si>
    <t>24 - 75 h</t>
  </si>
  <si>
    <t>48 - 96 h*</t>
  </si>
  <si>
    <t>36 - 84 h</t>
  </si>
  <si>
    <t>C balance</t>
  </si>
  <si>
    <t>SD</t>
  </si>
  <si>
    <t>rCO2 (mmol/gDCW.h)</t>
  </si>
  <si>
    <t>rO2 (mmol/gDCW.h)</t>
  </si>
  <si>
    <t>RQ (mmolCO2/mmolO2)</t>
  </si>
  <si>
    <t>Yxs (gDCW/gsub)</t>
  </si>
  <si>
    <t>Ypx (glipid/gDCW)</t>
  </si>
  <si>
    <t>Ypx (gprotein/gDCW)</t>
  </si>
  <si>
    <t>rsubstrate (mmol/gDCW.h)</t>
  </si>
  <si>
    <t>rlipid (g/gDCW.h)</t>
  </si>
  <si>
    <t>µ_average (h-1)</t>
  </si>
  <si>
    <t>rxylitol (mmol/gDCW.h)</t>
  </si>
  <si>
    <t>rarabinitol (mmol/gDCW.h)</t>
  </si>
  <si>
    <t>rcitrate (mmol/gDCW.h)</t>
  </si>
  <si>
    <t>rglycerol (mmol/gDCW.h)</t>
  </si>
  <si>
    <t>CO2 (mmol)</t>
  </si>
  <si>
    <t>O2 (mmol)</t>
  </si>
  <si>
    <t>Gexp</t>
  </si>
  <si>
    <t xml:space="preserve">  -</t>
  </si>
  <si>
    <t xml:space="preserve"> -</t>
  </si>
  <si>
    <t>GNlim</t>
  </si>
  <si>
    <t>Xexp</t>
  </si>
  <si>
    <t>XNlim</t>
  </si>
  <si>
    <t>Aexp</t>
  </si>
  <si>
    <t>ANlim</t>
  </si>
  <si>
    <t>Legend:</t>
  </si>
  <si>
    <t>Grey fill denotes input for ecRhtoGEM</t>
  </si>
  <si>
    <r>
      <rPr>
        <sz val="11"/>
        <color theme="5"/>
        <rFont val="Calibri"/>
        <family val="2"/>
      </rPr>
      <t>orange</t>
    </r>
    <r>
      <rPr>
        <sz val="11"/>
        <rFont val="Calibri"/>
        <family val="2"/>
      </rPr>
      <t xml:space="preserve"> or </t>
    </r>
    <r>
      <rPr>
        <sz val="11"/>
        <color rgb="FFFF0000"/>
        <rFont val="Calibri"/>
        <family val="2"/>
      </rPr>
      <t xml:space="preserve">red </t>
    </r>
    <r>
      <rPr>
        <sz val="11"/>
        <rFont val="Calibri"/>
        <family val="2"/>
      </rPr>
      <t>notation denotes non-functional as an input to ecRhtoGEM, fitted during model reconstruction</t>
    </r>
  </si>
  <si>
    <t>SD calculated from 2 replicates</t>
  </si>
  <si>
    <t>Asterisk (*) denotes when all xylose values calculated from 2 replicates corresponding to proteomics samples analyzed in this study</t>
  </si>
  <si>
    <t>Legend</t>
  </si>
  <si>
    <t>µ</t>
  </si>
  <si>
    <t xml:space="preserve">Specific growth rate </t>
  </si>
  <si>
    <r>
      <t>rCO</t>
    </r>
    <r>
      <rPr>
        <vertAlign val="subscript"/>
        <sz val="11"/>
        <color theme="1"/>
        <rFont val="Calibri"/>
        <family val="2"/>
        <scheme val="minor"/>
      </rPr>
      <t>2</t>
    </r>
  </si>
  <si>
    <r>
      <t>Specific CO</t>
    </r>
    <r>
      <rPr>
        <vertAlign val="subscript"/>
        <sz val="11"/>
        <color theme="1"/>
        <rFont val="Calibri"/>
        <family val="2"/>
        <scheme val="minor"/>
      </rPr>
      <t>2</t>
    </r>
    <r>
      <rPr>
        <sz val="12"/>
        <color theme="1"/>
        <rFont val="Calibri"/>
        <family val="2"/>
        <scheme val="minor"/>
      </rPr>
      <t xml:space="preserve"> production rate </t>
    </r>
  </si>
  <si>
    <r>
      <t>rO</t>
    </r>
    <r>
      <rPr>
        <vertAlign val="subscript"/>
        <sz val="11"/>
        <color theme="1"/>
        <rFont val="Calibri"/>
        <family val="2"/>
        <scheme val="minor"/>
      </rPr>
      <t>2</t>
    </r>
  </si>
  <si>
    <t xml:space="preserve">Specific O2 consumption rate </t>
  </si>
  <si>
    <t xml:space="preserve">RQ </t>
  </si>
  <si>
    <t xml:space="preserve">Respiratory quotient </t>
  </si>
  <si>
    <r>
      <t>r</t>
    </r>
    <r>
      <rPr>
        <vertAlign val="subscript"/>
        <sz val="11"/>
        <color theme="1"/>
        <rFont val="Calibri"/>
        <family val="2"/>
        <scheme val="minor"/>
      </rPr>
      <t>S</t>
    </r>
  </si>
  <si>
    <t>Specific substrate consumption rate</t>
  </si>
  <si>
    <r>
      <t>r</t>
    </r>
    <r>
      <rPr>
        <vertAlign val="subscript"/>
        <sz val="11"/>
        <color theme="1"/>
        <rFont val="Calibri"/>
        <family val="2"/>
        <scheme val="minor"/>
      </rPr>
      <t>XYLITOL</t>
    </r>
  </si>
  <si>
    <t>Specific xylitol production/consumption rate</t>
  </si>
  <si>
    <r>
      <t>r</t>
    </r>
    <r>
      <rPr>
        <vertAlign val="subscript"/>
        <sz val="11"/>
        <color theme="1"/>
        <rFont val="Calibri"/>
        <family val="2"/>
        <scheme val="minor"/>
      </rPr>
      <t>ARABITOL</t>
    </r>
  </si>
  <si>
    <t>Specific arabitol production/consumption rate</t>
  </si>
  <si>
    <r>
      <t>r</t>
    </r>
    <r>
      <rPr>
        <vertAlign val="subscript"/>
        <sz val="11"/>
        <color theme="1"/>
        <rFont val="Calibri"/>
        <family val="2"/>
        <scheme val="minor"/>
      </rPr>
      <t xml:space="preserve">LIP </t>
    </r>
  </si>
  <si>
    <t>Specific lipid production rate</t>
  </si>
  <si>
    <r>
      <t>Y</t>
    </r>
    <r>
      <rPr>
        <vertAlign val="subscript"/>
        <sz val="11"/>
        <color theme="1"/>
        <rFont val="Calibri"/>
        <family val="2"/>
        <scheme val="minor"/>
      </rPr>
      <t xml:space="preserve">LIP/S </t>
    </r>
  </si>
  <si>
    <t>Lipid yield on substrate</t>
  </si>
  <si>
    <t>Definition</t>
  </si>
  <si>
    <t>Name (Units)</t>
  </si>
  <si>
    <t>Original Units</t>
  </si>
  <si>
    <t>Converted to Fluxes (mmol/gDW*h) or Other Suitable Units</t>
  </si>
  <si>
    <t>Notes</t>
  </si>
  <si>
    <t>No conversion needed</t>
  </si>
  <si>
    <t>Check afterwards; don't make into constraints</t>
  </si>
  <si>
    <t>EX_glc__D_e</t>
  </si>
  <si>
    <t>Group</t>
  </si>
  <si>
    <t>Limiting rxns</t>
  </si>
  <si>
    <t>EX_nh4_e</t>
  </si>
  <si>
    <t>EX_xyl__D_e</t>
  </si>
  <si>
    <t>EX_ac_e</t>
  </si>
  <si>
    <t>No conversion needed; can express this as a constraint enforcing a specific ratio of exchange fluxes, but ignore for now since I've already fixed both fluxes.</t>
  </si>
  <si>
    <t>Minimize limiting reactant flux</t>
  </si>
  <si>
    <t>model = setParam(model, 'ub', 'r_1654_REV', 1000); % 'ammonium exchange';</t>
  </si>
  <si>
    <t>model = setParam(model, 'ub', 'r_2100_REV', 1000); % 'water exchange' ;</t>
  </si>
  <si>
    <t>model = setParam(model, 'ub', 'r_1992_REV', 1000); % 'oxygen exchange';</t>
  </si>
  <si>
    <t>model = setParam(model, 'ub', 'r_2049_REV', 1000); % sodium exchange</t>
  </si>
  <si>
    <t>model = setParam(model, 'ub', 'r_1861_REV', 1000); % 'iron(2+) exchange';</t>
  </si>
  <si>
    <t>model = setParam(model, 'ub', 'r_2005_REV', 1000); % 'phosphate exchange';</t>
  </si>
  <si>
    <t>model = setParam(model, 'ub', 'r_2060_REV', 1000); % 'sulphate exchange';</t>
  </si>
  <si>
    <t>model = setParam(model, 'ub', 'r_1832_REV', 1000); % 'H+ exchange' ;</t>
  </si>
  <si>
    <t>model = setParam(model, 'ub', 'r_2020_REV', 1000); % potassium exchange</t>
  </si>
  <si>
    <t>ecRhtoGEM/customGECKO/changeMedia_batch.m at 21da0953d7bbaaa76d471604c7b4a9ada77546b2 · alinarekena/ecRhtoGEM (github.com)</t>
  </si>
  <si>
    <t>parameter</t>
  </si>
  <si>
    <t>rxn</t>
  </si>
  <si>
    <t>EX_h2o_e</t>
  </si>
  <si>
    <t>EX_o2_e</t>
  </si>
  <si>
    <t>EX_na1_e</t>
  </si>
  <si>
    <t>EX_fe2_e</t>
  </si>
  <si>
    <t>EX_pi_e</t>
  </si>
  <si>
    <t>EX_so4_e</t>
  </si>
  <si>
    <t>EX_h_e</t>
  </si>
  <si>
    <t>EX_k_e</t>
  </si>
  <si>
    <t>exchange	uptake	comment</t>
  </si>
  <si>
    <t>Lower Growth Results</t>
  </si>
  <si>
    <t>Upper Growth Results</t>
  </si>
  <si>
    <t>Substrate</t>
  </si>
  <si>
    <t>C-lim or N-lim</t>
  </si>
  <si>
    <t>ATPM</t>
  </si>
  <si>
    <t>Growth rate</t>
  </si>
  <si>
    <t>glc</t>
  </si>
  <si>
    <t>c</t>
  </si>
  <si>
    <t>n</t>
  </si>
  <si>
    <t>xyl</t>
  </si>
  <si>
    <t>ac</t>
  </si>
  <si>
    <t>Hoang's default media</t>
  </si>
  <si>
    <t>Media from Rekena et al. (2023)</t>
  </si>
  <si>
    <t>C source</t>
  </si>
  <si>
    <t>acetate</t>
  </si>
  <si>
    <t>xylose</t>
  </si>
  <si>
    <t>Raw data</t>
  </si>
  <si>
    <t>{'EX_nh4_e': 1000.0, 'EX_glc__D_e': 5.0, 'EX_fe2_e': 1000.0, 'EX_o2_e': 1000.0, 'EX_pi_e': 1000.0, 'EX_na1_e': 1000.0, 'EX_so4_e': 1000.0, 'EX_h_e': 1000.0, 'EX_k_e': 1000.0, 'EX_h2o_e': 1000.0, 'EX_ca2_e': 1000.0, 'EX_cl_e': 1000.0, 'EX_cobalt2_e': 1000.0, 'EX_cu2_e': 1000.0, 'EX_mg2_e': 1000.0, 'EX_mn2_e': 1000.0, 'EX_ni2_e': 1000.0, 'EX_zn2_e': 1000.0, 'EX_btn_c': 0.01}</t>
  </si>
  <si>
    <t>EX_btn_c</t>
  </si>
  <si>
    <t>EX_mg2_e</t>
  </si>
  <si>
    <t>EX_zn2_e</t>
  </si>
  <si>
    <t>EX_cobalt2_e</t>
  </si>
  <si>
    <t>EX_cl_e</t>
  </si>
  <si>
    <t>EX_mn2_e</t>
  </si>
  <si>
    <t>EX_cu2_e</t>
  </si>
  <si>
    <t>EX_ca2_e</t>
  </si>
  <si>
    <t>EX_mobd_e</t>
  </si>
  <si>
    <t>EX_pnto__R_e</t>
  </si>
  <si>
    <t>EX_nac_e</t>
  </si>
  <si>
    <t>EX_inost_e</t>
  </si>
  <si>
    <t>EX_thm_e</t>
  </si>
  <si>
    <t>EX_pydxn_e</t>
  </si>
  <si>
    <t>EX_4abz_e</t>
  </si>
  <si>
    <t>EX_urea_e</t>
  </si>
  <si>
    <t>Rxn</t>
  </si>
  <si>
    <t>NGAM 
(from chart)</t>
  </si>
  <si>
    <t>GAM 
(from chart)</t>
  </si>
  <si>
    <t>Commands</t>
  </si>
  <si>
    <t>Case</t>
  </si>
  <si>
    <t>C-lim glc</t>
  </si>
  <si>
    <t>C-lim ac</t>
  </si>
  <si>
    <t>C-lim xyl</t>
  </si>
  <si>
    <t>Simulated w/ iRhto1108</t>
  </si>
  <si>
    <t>Rekena et al</t>
  </si>
  <si>
    <t>1.0*BIOMASS_RT_CLIM - 1.0*BIOMASS_RT_CLIM_reverse_12b42</t>
  </si>
  <si>
    <t>raw</t>
  </si>
  <si>
    <t>rxn ID</t>
  </si>
  <si>
    <r>
      <t xml:space="preserve">S4 Dataset. Flux predictions  in </t>
    </r>
    <r>
      <rPr>
        <b/>
        <i/>
        <sz val="11"/>
        <color rgb="FF000000"/>
        <rFont val="Calibri"/>
        <family val="2"/>
        <scheme val="minor"/>
      </rPr>
      <t>R. toruloides</t>
    </r>
    <r>
      <rPr>
        <b/>
        <sz val="11"/>
        <color rgb="FF000000"/>
        <rFont val="Calibri"/>
        <family val="2"/>
        <scheme val="minor"/>
      </rPr>
      <t xml:space="preserve"> batch cultivations on three different carbon substrates – glucose (G), xylose (X) and acetate (A) at exponential growth (exp) and nitrogen limitation (Nlim) phases.</t>
    </r>
    <r>
      <rPr>
        <sz val="11"/>
        <color rgb="FF000000"/>
        <rFont val="Calibri"/>
        <family val="2"/>
        <scheme val="minor"/>
      </rPr>
      <t xml:space="preserve"> Fluxes are calculated using random sampling of the solution space with 2000 iterations (mmol/gDCW/h) on </t>
    </r>
    <r>
      <rPr>
        <i/>
        <sz val="11"/>
        <color rgb="FF000000"/>
        <rFont val="Calibri"/>
        <family val="2"/>
        <scheme val="minor"/>
      </rPr>
      <t>R. toruloides</t>
    </r>
    <r>
      <rPr>
        <sz val="11"/>
        <color rgb="FF000000"/>
        <rFont val="Calibri"/>
        <family val="2"/>
        <scheme val="minor"/>
      </rPr>
      <t xml:space="preserve"> enzyme-constrained genome-scale models. Fluxes represent median values and are normalized by dividing flux with specific substrate uptake rate (representing % of carbon distribution). Fluxes are represented in non-ec model (base GEM) annotation by merging forward and reverse fluxes created by the GECKO formalism. Flux variability refers to SD divided by the flux value, multiplied by 100. Flux changes were compared using log2 fold change (log2FC).</t>
    </r>
  </si>
  <si>
    <t>Reaction ID</t>
  </si>
  <si>
    <t>Reaction name</t>
  </si>
  <si>
    <t>Reaction equation</t>
  </si>
  <si>
    <t>Flux, mmol/gDCW/h</t>
  </si>
  <si>
    <t>Normalized flux, %</t>
  </si>
  <si>
    <t>Flux variability</t>
  </si>
  <si>
    <t>log2FC</t>
  </si>
  <si>
    <t>r_0001</t>
  </si>
  <si>
    <t>(R)-lactate:ferricytochrome-c 2-oxidoreductase</t>
  </si>
  <si>
    <t>(R)-lactate[c] + 2 ferricytochrome c[m] =&gt; 2 ferrocytochrome c[m] + pyruvate[c]</t>
  </si>
  <si>
    <t/>
  </si>
  <si>
    <t>0</t>
  </si>
  <si>
    <t>r_0002</t>
  </si>
  <si>
    <t>(R)-lactate[m] + 2 ferricytochrome c[m] =&gt; 2 ferrocytochrome c[m] + pyruvate[m]</t>
  </si>
  <si>
    <t>r_0003</t>
  </si>
  <si>
    <t>(R,R)-butanediol dehydrogenase</t>
  </si>
  <si>
    <t>(R,R)-2,3-butanediol[c] + NAD[c] &lt;=&gt; (R)-acetoin[c] + H+[c] + NADH[c]</t>
  </si>
  <si>
    <t>r_0004</t>
  </si>
  <si>
    <t>(S)-lactate:ferricytochrome-c 2-oxidoreductase</t>
  </si>
  <si>
    <t>(S)-lactate[c] + 2 ferricytochrome c[m] =&gt; 2 ferrocytochrome c[m] + pyruvate[c]</t>
  </si>
  <si>
    <t>r_0005</t>
  </si>
  <si>
    <t>1,3-beta-glucan synthase</t>
  </si>
  <si>
    <t>UDP-D-glucose[c] =&gt; (1-&gt;3)-beta-D-glucan[ce] + H+[c] + UDP[c]</t>
  </si>
  <si>
    <t>r_0006</t>
  </si>
  <si>
    <t>1,6-beta-glucan synthase</t>
  </si>
  <si>
    <t>UDP-D-glucose[c] =&gt; (1-&gt;6)-beta-D-glucan[ce] + H+[c] + UDP[c]</t>
  </si>
  <si>
    <t>r_0007</t>
  </si>
  <si>
    <t>1-(5-phosphoribosyl)-5-[(5-phosphoribosylamino)methylideneamino)imidazole-4-carboxamide isomerase</t>
  </si>
  <si>
    <t>1-(5-phospho-D-ribosyl)-5-[(5-phospho-D-ribosylamino)methylideneamino]imidazole-4-carboxamide [cytoplasm][c] =&gt; 5-[(5-phospho-1-deoxy-D-ribulos-1-ylamino)methylideneamino]-1-(5-phospho-D-ribosyl)imidazole-4-carboxamide [cytoplasm][c]</t>
  </si>
  <si>
    <t>r_0012</t>
  </si>
  <si>
    <t>1-pyrroline-5-carboxylate dehydrogenase</t>
  </si>
  <si>
    <t>1-pyrroline-5-carboxylate[m] + 2 H2O[m] + NAD[m] &lt;=&gt; H+[m] + L-glutamate[m] + NADH[m]</t>
  </si>
  <si>
    <t>r_0013</t>
  </si>
  <si>
    <t>2,3-diketo-5-methylthio-1-phosphopentane degradation reaction</t>
  </si>
  <si>
    <t>5-(methylsulfanyl)-2,3-dioxopentyl phosphate[c] + 3 H2O[c] =&gt; 4-methylthio-2-oxobutanoate[c] + formate[c] + 6 H+[c] + phosphate[c]</t>
  </si>
  <si>
    <t>r_0014</t>
  </si>
  <si>
    <t>2,5-diamino-6-ribitylamino-4(3H)-pyrimidinone 5'-phosphate deaminase</t>
  </si>
  <si>
    <t>2,5-diamino-6-(5-phosphono)ribitylamino-4(3H)-pyrimidinone[c] + H+[c] + H2O[c] =&gt; 5-amino-6-(5-phosphoribitylamino)uracil[c] + ammonium[c]</t>
  </si>
  <si>
    <t>r_0015</t>
  </si>
  <si>
    <t>2,5-diamino-6-ribosylamino-4(3H)-pyrimidinone 5'-phosphate reductase (NADPH)</t>
  </si>
  <si>
    <t>2,5-diamino-4-hydroxy-6-(5-phosphoribosylamino)pyrimidine[c] + H+[c] + NADPH[c] =&gt; 2,5-diamino-6-(5-phosphono)ribitylamino-4(3H)-pyrimidinone[c] + NADP(+)[c]</t>
  </si>
  <si>
    <t>r_0016</t>
  </si>
  <si>
    <t>2-aceto-2-hydroxybutanoate synthase</t>
  </si>
  <si>
    <t>2-oxobutanoate[m] + H+[m] + pyruvate[m] =&gt; (S)-2-acetyl-2-hydroxybutanoate[m] + carbon dioxide[m]</t>
  </si>
  <si>
    <t>r_0017</t>
  </si>
  <si>
    <t>2-amino-4-hydroxy-6-hydroxymethyldihydropteridine diphosphokinase</t>
  </si>
  <si>
    <t>2-amino-6-(hydroxymethyl)-7,8-dihydropteridin-4-ol[m] + ATP[m] =&gt; (2-amino-4-hydroxy-7,8-dihydropteridin-6-yl)methyl trihydrogen diphosphate[m] + AMP[m] + H+[m]</t>
  </si>
  <si>
    <t>r_0018</t>
  </si>
  <si>
    <t>2-aminoadipate transaminase</t>
  </si>
  <si>
    <t>2-oxoadipic acid[c] + L-glutamate[c] &lt;=&gt; 2-oxoglutarate[c] + L-2-aminoadipate[c]</t>
  </si>
  <si>
    <t>r_0019</t>
  </si>
  <si>
    <t>2-dehydropantoate 2-reductase</t>
  </si>
  <si>
    <t>2-dehydropantoate[c] + H+[c] + NADPH[c] =&gt; (R)-pantoate[c] + NADP(+)[c]</t>
  </si>
  <si>
    <t>r_0020</t>
  </si>
  <si>
    <t>2-deoxy-D-arabino-heptulosonate 7-phosphate synthetase</t>
  </si>
  <si>
    <t>D-erythrose 4-phosphate[m] + H2O[m] + phosphoenolpyruvate[m] =&gt; 7-phospho-2-dehydro-3-deoxy-D-arabino-heptonic acid[m] + phosphate[m]</t>
  </si>
  <si>
    <t>r_0021</t>
  </si>
  <si>
    <t>2-hexaprenyl-6-methoxy-1,4-benzoquinone methyltransferase</t>
  </si>
  <si>
    <t>2-hexaprenyl-6-methoxy-1,4-benzoquinone[m] + S-adenosyl-L-methionine[m] =&gt; 2-hexaprenyl-6-methoxy-3-methyl-1,4-benzoquinone[m] + H+[m] + S-adenosyl-L-homocysteine[m]</t>
  </si>
  <si>
    <t>r_0022</t>
  </si>
  <si>
    <t>2-hexaprenyl-6-methoxyphenol monooxygenase</t>
  </si>
  <si>
    <t>2-hexaprenyl-6-methoxyphenol[m] + oxygen[m] =&gt; 2-hexaprenyl-6-methoxy-1,4-benzoquinone[m] + H2O[m]</t>
  </si>
  <si>
    <t>r_0023</t>
  </si>
  <si>
    <t>2-isopropylmalate hydratase</t>
  </si>
  <si>
    <t>2-isopropylmaleic acid[c] + H2O[c] &lt;=&gt; 2-isopropylmalate[c]</t>
  </si>
  <si>
    <t>r_0024</t>
  </si>
  <si>
    <t>2-isopropylmalate synthase</t>
  </si>
  <si>
    <t>3-methyl-2-oxobutanoate[c] + acetyl-CoA[c] + H2O[c] =&gt; 2-isopropylmalate[c] + coenzyme A[c] + H+[c]</t>
  </si>
  <si>
    <t>r_0025</t>
  </si>
  <si>
    <t>3-methyl-2-oxobutanoate[m] + acetyl-CoA[m] + H2O[m] =&gt; 2-isopropylmalate[m] + coenzyme A[m] + H+[m]</t>
  </si>
  <si>
    <t>r_0026</t>
  </si>
  <si>
    <t>2-keto-4-methylthiobutyrate transamination</t>
  </si>
  <si>
    <t>4-methylthio-2-oxobutanoate[c] + L-glutamate[c] =&gt; 2-oxoglutarate[c] + L-methionine[c]</t>
  </si>
  <si>
    <t>r_0027</t>
  </si>
  <si>
    <t>2-methylcitrate dehydratase</t>
  </si>
  <si>
    <t>homocitrate[m] &lt;=&gt; but-1-ene-1,2,4-tricarboxylic acid[m] + H2O[m]</t>
  </si>
  <si>
    <t>r_0028</t>
  </si>
  <si>
    <t>2-methylcitrate synthase</t>
  </si>
  <si>
    <t>H2O[m] + oxaloacetate[m] + propionyl-CoA[m] =&gt; 2-methylcitrate[m] + coenzyme A[m] + H+[m]</t>
  </si>
  <si>
    <t>r_0029</t>
  </si>
  <si>
    <t>2-oxo-4-methyl-3-carboxypentanoate decarboxylation</t>
  </si>
  <si>
    <t>(2S)-2-isopropyl-3-oxosuccinate[c] + H+[c] =&gt; 4-methyl-2-oxopentanoate[c] + carbon dioxide[c]</t>
  </si>
  <si>
    <t>r_0030</t>
  </si>
  <si>
    <t>(2S)-2-isopropyl-3-oxosuccinate[m] + H+[m] =&gt; 4-methyl-2-oxopentanoate[m] + carbon dioxide[m]</t>
  </si>
  <si>
    <t>r_0032</t>
  </si>
  <si>
    <t>3',5'-bisphosphate nucleotidase</t>
  </si>
  <si>
    <t>adenosine 3',5'-bismonophosphate[c] + H2O[c] =&gt; AMP[c] + phosphate[c]</t>
  </si>
  <si>
    <t>r_0033</t>
  </si>
  <si>
    <t>3',5'-cyclic-nucleotide phosphodiesterase</t>
  </si>
  <si>
    <t>3',5'-cyclic AMP[c] + H2O[c] =&gt; AMP[c] + H+[c]</t>
  </si>
  <si>
    <t>r_0034</t>
  </si>
  <si>
    <t>3',5'-cyclic dAMP[c] + H2O[c] =&gt; dAMP[c] + H+[c]</t>
  </si>
  <si>
    <t>r_0035</t>
  </si>
  <si>
    <t>3',5'-cyclic IMP[c] + H2O[c] =&gt; H+[c] + IMP[c]</t>
  </si>
  <si>
    <t>r_0036</t>
  </si>
  <si>
    <t>3',5'-cyclic GMP[c] + H2O[c] =&gt; GMP[c] + H+[c]</t>
  </si>
  <si>
    <t>r_0037</t>
  </si>
  <si>
    <t>3',5'-cyclic CMP[c] + H2O[c] =&gt; CMP[c] + H+[c]</t>
  </si>
  <si>
    <t>r_0038</t>
  </si>
  <si>
    <t>3,4-dihydroxy-2-butanone-4-phosphate synthase</t>
  </si>
  <si>
    <t>D-ribulose 5-phosphate[c] =&gt; 2-hydroxy-3-oxobutyl phosphate[c] + formate[c] + H+[c]</t>
  </si>
  <si>
    <t>r_0039</t>
  </si>
  <si>
    <t>3-dehydroquinate dehydratase</t>
  </si>
  <si>
    <t>3-dehydroquinate[c] =&gt; 3-dehydroshikimate[c] + H2O[c]</t>
  </si>
  <si>
    <t>r_0040</t>
  </si>
  <si>
    <t>3-dehydroquinate synthase</t>
  </si>
  <si>
    <t>7-phospho-2-dehydro-3-deoxy-D-arabino-heptonic acid[c] =&gt; 3-dehydroquinate[c] + phosphate[c]</t>
  </si>
  <si>
    <t>r_0041</t>
  </si>
  <si>
    <t>3-dehydrosphinganine reductase</t>
  </si>
  <si>
    <t>3-ketosphinganine[er] + 2 H+[er] + NADPH[er] =&gt; NADP(+)[er] + sphinganine[er]</t>
  </si>
  <si>
    <t>r_0042</t>
  </si>
  <si>
    <t>3-deoxy-D-arabino-heptulosonate 7-phosphate synthetase</t>
  </si>
  <si>
    <t>D-erythrose 4-phosphate[c] + H2O[c] + phosphoenolpyruvate[c] =&gt; 7-phospho-2-dehydro-3-deoxy-D-arabino-heptonic acid[c] + phosphate[c]</t>
  </si>
  <si>
    <t>r_0043</t>
  </si>
  <si>
    <t>3-hexaprenyl-4,5-dihydroxybenzoate hydroxylase</t>
  </si>
  <si>
    <t>3-hexaprenyl-4-hydroxybenzoic acid[c] + 0.5 oxygen[c] =&gt; 3-hexaprenyl-4,5-dihydroxybenzoic acid[c]</t>
  </si>
  <si>
    <t>r_0045</t>
  </si>
  <si>
    <t>3-hydroxy-L-kynurenine hydrolase</t>
  </si>
  <si>
    <t>3-hydroxy-L-kynurenine[c] + H2O[c] =&gt; 3-hydroxyanthranilate[c] + L-alanine[c]</t>
  </si>
  <si>
    <t>r_0057</t>
  </si>
  <si>
    <t>3-hydroxyacyl-CoA dehydrogenase (3-oxotetradecanoyl-CoA)</t>
  </si>
  <si>
    <t>(S)-3-hydroxytetradecanoyl-CoA[p] + NAD[p] =&gt; 3-oxotetradecanoyl-CoA[p] + H+[p] + NADH[p]</t>
  </si>
  <si>
    <t>r_0058</t>
  </si>
  <si>
    <t>3-hydroxyanthranilate 3,4-dioxygenase</t>
  </si>
  <si>
    <t>3-hydroxyanthranilate[c] + oxygen[c] =&gt; 2-amino-3-carboxymuconate-6-semialdehyde[c] + H+[c]</t>
  </si>
  <si>
    <t>r_0059</t>
  </si>
  <si>
    <t>3-isopropylmalate 3-methyltransferase</t>
  </si>
  <si>
    <t>(2R,3S)-3-isopropylmalate[c] + S-adenosyl-L-methionine[c] =&gt; 3-hydroxy-2-isopropyl-4-methoxy-4-oxobutanoate[c] + S-adenosyl-L-homocysteine[c]</t>
  </si>
  <si>
    <t>r_0060</t>
  </si>
  <si>
    <t>3-isopropylmalate dehydratase</t>
  </si>
  <si>
    <t>(2R,3S)-3-isopropylmalate[c] &lt;=&gt; 2-isopropylmaleic acid[c] + H2O[c]</t>
  </si>
  <si>
    <t>r_0061</t>
  </si>
  <si>
    <t>3-isopropylmalate dehydrogenase</t>
  </si>
  <si>
    <t>(2R,3S)-3-isopropylmalate[c] + NAD[c] =&gt; (2S)-2-isopropyl-3-oxosuccinate[c] + H+[c] + NADH[c]</t>
  </si>
  <si>
    <t>r_0062</t>
  </si>
  <si>
    <t>3-methyl-2-oxobutanoate decarboxylase</t>
  </si>
  <si>
    <t>3-methyl-2-oxobutanoate[c] + H+[c] =&gt; carbon dioxide[c] + isobutyraldehyde[c]</t>
  </si>
  <si>
    <t>r_0063</t>
  </si>
  <si>
    <t>3-methyl-2-oxobutanoate hydroxymethyltransferase</t>
  </si>
  <si>
    <t>3-methyl-2-oxobutanoate[m] + 5,10-methylenetetrahydrofolate[m] + H2O[m] =&gt; 2-dehydropantoate[m] + THF[m]</t>
  </si>
  <si>
    <t>r_0064</t>
  </si>
  <si>
    <t>3-methyl-2-oxopentanoate decarboxylase</t>
  </si>
  <si>
    <t>(S)-3-methyl-2-oxopentanoate[c] + H+[c] =&gt; 2-methylbutanal[c] + carbon dioxide[c]</t>
  </si>
  <si>
    <t>r_0065</t>
  </si>
  <si>
    <t>3-phosphoshikimate 1-carboxyvinyltransferase</t>
  </si>
  <si>
    <t>3-phosphoshikimic acid[c] + phosphoenolpyruvate[c] =&gt; 5-O-(1-carboxyvinyl)-3-phosphoshikimic acid[c] + phosphate[c]</t>
  </si>
  <si>
    <t>r_0066</t>
  </si>
  <si>
    <t>4-amino-4-deoxychorismate synthase</t>
  </si>
  <si>
    <t>chorismate[c] + L-glutamine[c] =&gt; 4-amino-4-deoxychorismate[c] + L-glutamate[c]</t>
  </si>
  <si>
    <t>r_0067</t>
  </si>
  <si>
    <t>4-aminobenzoate synthase</t>
  </si>
  <si>
    <t>4-amino-4-deoxychorismate[c] =&gt; 4-aminobenzoate[c] + H+[c] + pyruvate[c]</t>
  </si>
  <si>
    <t>r_0068</t>
  </si>
  <si>
    <t>4-aminobutyrate transaminase</t>
  </si>
  <si>
    <t>2-oxoglutarate[c] + gamma-aminobutyrate[c] =&gt; L-glutamate[c] + succinic semialdehyde[c]</t>
  </si>
  <si>
    <t>r_0069</t>
  </si>
  <si>
    <t>4-hydroxy-L-threonine synthase</t>
  </si>
  <si>
    <t>4-(phosphonooxy)-L-threonine[c] + H2O[c] =&gt; 4-hydroxy-L-threonine[c] + phosphate[c]</t>
  </si>
  <si>
    <t>r_0072</t>
  </si>
  <si>
    <t>4-methyl-2-oxopentanoate decarboxylase</t>
  </si>
  <si>
    <t>4-methyl-2-oxopentanoate[c] + H+[c] =&gt; 3-methylbutanal[c] + carbon dioxide[c]</t>
  </si>
  <si>
    <t>r_0073</t>
  </si>
  <si>
    <t>4PP-IP5 depyrophosphorylation to IP6</t>
  </si>
  <si>
    <t>4-diphospho-1D-myo-inositol pentakisphosphate[c] + H2O[c] &lt;=&gt; 2 H+[c] + myo-inositol hexakisphosphate[c] + phosphate[c]</t>
  </si>
  <si>
    <t>r_0075</t>
  </si>
  <si>
    <t>5'-methylthioadenosine phosphorylase</t>
  </si>
  <si>
    <t>5'-S-methyl-5'-thioadenosine[c] + phosphate[c] =&gt; adenine[c] + S-methyl-5-thio-alpha-D-ribose 1-phosphate[c]</t>
  </si>
  <si>
    <t>r_0076</t>
  </si>
  <si>
    <t>5'-nucleotidase (CMP)</t>
  </si>
  <si>
    <t>CMP[c] + H2O[c] =&gt; cytidine[c] + phosphate[c]</t>
  </si>
  <si>
    <t>r_0078</t>
  </si>
  <si>
    <t>5'-nucleotidase (UMP)</t>
  </si>
  <si>
    <t>H2O[c] + UMP[c] =&gt; phosphate[c] + uridine[c]</t>
  </si>
  <si>
    <t>r_0079</t>
  </si>
  <si>
    <t>5'-phosphoribosylformyl glycinamidine synthetase</t>
  </si>
  <si>
    <t>5'-phosphoribosyl-N-formylglycineamide[c] + ATP[c] + H2O[c] + L-glutamine[c] =&gt; 5'-phosphoribosyl-N-formylglycineamidine[c] + ADP[c] + H+[c] + L-glutamate[c] + phosphate[c]</t>
  </si>
  <si>
    <t>r_0080</t>
  </si>
  <si>
    <t>5,10-methylenetetrahydrofolate reductase (NADPH)</t>
  </si>
  <si>
    <t>5,10-methylenetetrahydrofolate[c] + 2 H+[c] + NADPH[c] =&gt; 5-methyltetrahydrofolate[c] + NADP(+)[c]</t>
  </si>
  <si>
    <t>r_0081</t>
  </si>
  <si>
    <t>5-aminolevulinate synthase</t>
  </si>
  <si>
    <t>H+[m] + L-glycine[m] + succinyl-CoA[m] =&gt; 5-aminolevulinate[m] + carbon dioxide[m] + coenzyme A[m]</t>
  </si>
  <si>
    <t>r_0084</t>
  </si>
  <si>
    <t>5-formethyltetrahydrofolate cyclo-ligase</t>
  </si>
  <si>
    <t>5-formyltetrahydrofolic acid[c] + ATP[c] =&gt; 5,10-methenyl-THF[c] + ADP[c] + phosphate[c]</t>
  </si>
  <si>
    <t>r_0085</t>
  </si>
  <si>
    <t>5-methyltetrahydropteroyltriglutamate-homocysteine S-methyltransferase</t>
  </si>
  <si>
    <t>5-methyltetrahydropteroyltri-L-glutamic acid[c] + L-homocysteine[c] =&gt; L-methionine[c] + tetrahydropteroyltri-L-glutamic acid[c]</t>
  </si>
  <si>
    <t>r_0086</t>
  </si>
  <si>
    <t>5-methylthio-5-deoxy-D-ribulose 1-phosphate dehydratase</t>
  </si>
  <si>
    <t>S-methyl-5-thio-D-ribulose 1-phosphate[c] =&gt; 5-(methylsulfanyl)-2,3-dioxopentyl phosphate[c] + H2O[c]</t>
  </si>
  <si>
    <t>r_0087</t>
  </si>
  <si>
    <t>5-methylthioribose-1-phosphate isomerase</t>
  </si>
  <si>
    <t>S-methyl-5-thio-alpha-D-ribose 1-phosphate[c] &lt;=&gt; S-methyl-5-thio-D-ribulose 1-phosphate[c]</t>
  </si>
  <si>
    <t>r_0088</t>
  </si>
  <si>
    <t>5PP-IP5 pyrophosphorylation to 4,5-PP2-IP4</t>
  </si>
  <si>
    <t>5-diphospho-1D-myo-inositol pentakisphosphate[c] + 2 H+[c] + phosphate[c] &lt;=&gt; 4,5-bis(diphospho)-1D-myo-inositol tetrakisphosphate[c] + H2O[c]</t>
  </si>
  <si>
    <t>r_0089</t>
  </si>
  <si>
    <t>5PP-IP5 pyrophosphorylation to 5,6-PP2-IP4</t>
  </si>
  <si>
    <t>5-diphospho-1D-myo-inositol pentakisphosphate[c] + 2 H+[c] + phosphate[c] &lt;=&gt; 5,6-bis(diphospho)-1D-myo-inositol tetrakisphosphate[c] + H2O[c]</t>
  </si>
  <si>
    <t>r_0090</t>
  </si>
  <si>
    <t>6-phosphofructo-2-kinase</t>
  </si>
  <si>
    <t>ATP[c] + D-fructose 6-phosphate[c] =&gt; ADP[c] + beta-D-fructose 2,6-bisphosphate[c] + H+[c]</t>
  </si>
  <si>
    <t>r_0091</t>
  </si>
  <si>
    <t>6-phosphogluconolactonase</t>
  </si>
  <si>
    <t>6-O-phosphono-D-glucono-1,5-lactone[c] + H2O[c] =&gt; 6-phospho-D-gluconate[c] + H+[c]</t>
  </si>
  <si>
    <t>r_0092</t>
  </si>
  <si>
    <t>6PP-IP5 depyrophosphorylation to IP6</t>
  </si>
  <si>
    <t>6-diphospho-1D-myo-inositol pentakisphosphate[c] + H2O[c] &lt;=&gt; 2 H+[c] + myo-inositol hexakisphosphate[c] + phosphate[c]</t>
  </si>
  <si>
    <t>r_0095</t>
  </si>
  <si>
    <t>acetaldehyde condensation</t>
  </si>
  <si>
    <t>2 acetaldehyde[c] =&gt; (R)-acetoin[c]</t>
  </si>
  <si>
    <t>r_0096</t>
  </si>
  <si>
    <t>acetohydroxy acid isomeroreductase</t>
  </si>
  <si>
    <t>2-acetyllactic acid[m] + H+[m] + NADPH[m] =&gt; (R)-2,3-dihydroxy-3-methylbutanoate[m] + NADP(+)[m]</t>
  </si>
  <si>
    <t>r_0097</t>
  </si>
  <si>
    <t>acetolactate synthase</t>
  </si>
  <si>
    <t>H+[m] + 2 pyruvate[m] =&gt; 2-acetyllactic acid[m] + carbon dioxide[m]</t>
  </si>
  <si>
    <t>r_0099</t>
  </si>
  <si>
    <t>acetyl-CoA ACP transacylase</t>
  </si>
  <si>
    <t>acetyl-CoA[m] + ACP1[m] &lt;=&gt; acetyl-ACP[m] + coenzyme A[m]</t>
  </si>
  <si>
    <t>r_0100</t>
  </si>
  <si>
    <t>acetyl-CoA C-acyltransferase (palmitoyl-CoA)</t>
  </si>
  <si>
    <t>3-oxooctadecanoyl-CoA[p] + coenzyme A[p] =&gt; acetyl-CoA[p] + palmitoyl-CoA[p]</t>
  </si>
  <si>
    <t>r_0101</t>
  </si>
  <si>
    <t>acetyl-CoA C-acyltransferase (tetracosanoyl-CoA)</t>
  </si>
  <si>
    <t>3-oxohexacosanoyl-CoA[p] + coenzyme A[p] =&gt; acetyl-CoA[p] + tetracosanoyl-CoA[p]</t>
  </si>
  <si>
    <t>r_0102</t>
  </si>
  <si>
    <t>acetyl-CoA C-acyltransferase (myristoyl-CoA)</t>
  </si>
  <si>
    <t>3-oxopalmitoyl-CoA[p] + coenzyme A[p] =&gt; acetyl-CoA[p] + myristoyl-CoA[p]</t>
  </si>
  <si>
    <t>r_0103</t>
  </si>
  <si>
    <t>acetyl-CoA C-acetyltransferase</t>
  </si>
  <si>
    <t>2 acetyl-CoA[c] =&gt; acetoacetyl-CoA[c] + coenzyme A[c]</t>
  </si>
  <si>
    <t>r_0104</t>
  </si>
  <si>
    <t>2 acetyl-CoA[m] =&gt; acetoacetyl-CoA[m] + coenzyme A[m]</t>
  </si>
  <si>
    <t>r_0105</t>
  </si>
  <si>
    <t>acetyl-CoA C-acyltransferase (lauroyl-CoA)</t>
  </si>
  <si>
    <t>3-oxotetradecanoyl-CoA[p] + coenzyme A[p] =&gt; acetyl-CoA[p] + lauroyl-CoA[p]</t>
  </si>
  <si>
    <t>r_0106</t>
  </si>
  <si>
    <t>acetyl-CoA C-acyltransferase (octanoyl-CoA)</t>
  </si>
  <si>
    <t>3-oxodecanoyl-CoA[p] + coenzyme A[p] =&gt; acetyl-CoA[p] + octanoyl-CoA[p]</t>
  </si>
  <si>
    <t>r_0107</t>
  </si>
  <si>
    <t>acetyl-CoA C-acyltransferase (decanoyl-CoA)</t>
  </si>
  <si>
    <t>3-oxolauroyl-CoA[p] + coenzyme A[p] =&gt; acetyl-CoA[p] + decanoyl-CoA[p]</t>
  </si>
  <si>
    <t>r_0108</t>
  </si>
  <si>
    <t>acetyl-Coa carboxylase</t>
  </si>
  <si>
    <t>acetyl-CoA[m] + ATP[m] + bicarbonate[m] =&gt; ADP[m] + H+[m] + malonyl-CoA[m] + phosphate[m]</t>
  </si>
  <si>
    <t>r_0109</t>
  </si>
  <si>
    <t>acetyl-CoA carboxylase, reaction</t>
  </si>
  <si>
    <t>acetyl-CoA[c] + ATP[c] + bicarbonate[c] =&gt; ADP[c] + H+[c] + malonyl-CoA[c] + phosphate[c]</t>
  </si>
  <si>
    <t>r_0111</t>
  </si>
  <si>
    <t>acetyl-CoA hydrolase</t>
  </si>
  <si>
    <t>acetyl-CoA[m] + H2O[m] =&gt; acetate[m] + coenzyme A[m] + H+[m]</t>
  </si>
  <si>
    <t>r_0112</t>
  </si>
  <si>
    <t>acetyl-CoA synthetase</t>
  </si>
  <si>
    <t>acetate[c] + ATP[c] + coenzyme A[c] =&gt; acetyl-CoA[c] + AMP[c] + diphosphate[c]</t>
  </si>
  <si>
    <t>r_0113</t>
  </si>
  <si>
    <t>acetate[m] + ATP[m] + coenzyme A[m] =&gt; acetyl-CoA[m] + AMP[m] + diphosphate[m]</t>
  </si>
  <si>
    <t>r_0114</t>
  </si>
  <si>
    <t>acetyl-CoA synthetase nuclear</t>
  </si>
  <si>
    <t>acetate[n] + ATP[n] + coenzyme A[n] =&gt; acetyl-CoA[n] + AMP[n] + diphosphate[n]</t>
  </si>
  <si>
    <t>r_0115</t>
  </si>
  <si>
    <t>acetylglutamate kinase</t>
  </si>
  <si>
    <t>ATP[m] + N-acetyl-L-glutamate[m] =&gt; ADP[m] + N-acetyl-L-gamma-glutamyl phosphate[m]</t>
  </si>
  <si>
    <t>r_0116</t>
  </si>
  <si>
    <t>acid phosphatase (secreted)</t>
  </si>
  <si>
    <t>FMN[e] + H2O[e] =&gt; phosphate[e] + riboflavin[e]</t>
  </si>
  <si>
    <t>r_0117</t>
  </si>
  <si>
    <t>aconitase</t>
  </si>
  <si>
    <t>2-methylcitrate[m] &lt;=&gt; (2S,3R)-3-hydroxybutane-1,2,3-tricarboxylic acid[m]</t>
  </si>
  <si>
    <t>r_0118</t>
  </si>
  <si>
    <t>acteylornithine transaminase</t>
  </si>
  <si>
    <t>2-acetamido-5-oxopentanoate[m] + L-glutamate[m] =&gt; 2-oxoglutarate[m] + N(2)-acetyl-L-ornithine[m]</t>
  </si>
  <si>
    <t>r_0120</t>
  </si>
  <si>
    <t>acyl-CoA oxidase (decanoyl-CoA)</t>
  </si>
  <si>
    <t>decanoyl-CoA[p] + oxygen[p] =&gt; hydrogen peroxide[p] + trans-dec-2-enoyl-CoA[p]</t>
  </si>
  <si>
    <t>r_0121</t>
  </si>
  <si>
    <t>acyl-CoA oxidase (dodecanoyl-CoA)</t>
  </si>
  <si>
    <t>lauroyl-CoA[p] + oxygen[p] =&gt; hydrogen peroxide[p] + trans-dodec-2-enoyl-CoA[p]</t>
  </si>
  <si>
    <t>r_0122</t>
  </si>
  <si>
    <t>acyl-CoA oxidase (hexacosanoyl-CoA)</t>
  </si>
  <si>
    <t>hexacosanoyl-CoA[p] + oxygen[p] =&gt; hydrogen peroxide[p] + trans-hexacos-2-enoyl-CoA[p]</t>
  </si>
  <si>
    <t>r_0123</t>
  </si>
  <si>
    <t>acyl-CoA oxidase (hexadecanoyl-CoA)</t>
  </si>
  <si>
    <t>oxygen[p] + palmitoyl-CoA[p] =&gt; hexadec-2-enoyl-CoA[p] + hydrogen peroxide[p]</t>
  </si>
  <si>
    <t>r_0124</t>
  </si>
  <si>
    <t>acyl-CoA oxidase (octadecanoyl-CoA)</t>
  </si>
  <si>
    <t>oxygen[p] + stearoyl-CoA[p] =&gt; hydrogen peroxide[p] + trans-octadec-2-enoyl-CoA[p]</t>
  </si>
  <si>
    <t>r_0125</t>
  </si>
  <si>
    <t>acyl-CoA oxidase (tetradecanoyl-CoA)</t>
  </si>
  <si>
    <t>myristoyl-CoA[p] + oxygen[p] =&gt; hydrogen peroxide[p] + trans-tetradec-2-enoyl-CoA[p]</t>
  </si>
  <si>
    <t>r_0126</t>
  </si>
  <si>
    <t>acyl-CoA:sterol acyltransferase (oleoyl-CoA:episterol), ER membrane</t>
  </si>
  <si>
    <t>oleoyl-CoA[erm] + episterol[erm] &lt;=&gt; coenzyme A[erm] + episteryl oleate[erm]</t>
  </si>
  <si>
    <t>r_0127</t>
  </si>
  <si>
    <t>acyl-CoA:sterol acyltransferase (oleoyl-CoA:ergosterol), ER membrane</t>
  </si>
  <si>
    <t>oleoyl-CoA[erm] + ergosterol[erm] &lt;=&gt; coenzyme A[erm] + ergosteryl oleate[erm]</t>
  </si>
  <si>
    <t>r_0128</t>
  </si>
  <si>
    <t>acyl-CoA:sterol acyltransferase (oleoyl-CoA:fecosterol), ER membrane</t>
  </si>
  <si>
    <t>oleoyl-CoA[erm] + fecosterol[erm] &lt;=&gt; coenzyme A[erm] + fecosteryl oleate[erm]</t>
  </si>
  <si>
    <t>r_0129</t>
  </si>
  <si>
    <t>acyl-CoA:sterol acyltransferase (oleoyl-CoA:lanosterol), ER membrane</t>
  </si>
  <si>
    <t>oleoyl-CoA[erm] + lanosterol[erm] &lt;=&gt; coenzyme A[erm] + lanosteryl oleate[erm]</t>
  </si>
  <si>
    <t>r_0130</t>
  </si>
  <si>
    <t>acyl-CoA:sterol acyltransferase (oleoyl-CoA:zymosterol), ER membrane</t>
  </si>
  <si>
    <t>oleoyl-CoA[erm] + zymosterol[erm] &lt;=&gt; coenzyme A[erm] + zymosteryl oleate[erm]</t>
  </si>
  <si>
    <t>r_0131</t>
  </si>
  <si>
    <t>acyl-CoA:sterol acyltransferase (palmitoleoyl-CoA:episterol), ER membrane</t>
  </si>
  <si>
    <t>palmitoleoyl-CoA(4-)[erm] + episterol[erm] &lt;=&gt; coenzyme A[erm] + episteryl palmitoleate[erm]</t>
  </si>
  <si>
    <t>r_0132</t>
  </si>
  <si>
    <t>acyl-CoA:sterol acyltransferase (palmitoleoyl-CoA:ergosterol), ER membrane</t>
  </si>
  <si>
    <t>palmitoleoyl-CoA(4-)[erm] + ergosterol[erm] &lt;=&gt; coenzyme A[erm] + ergosteryl palmitoleate[erm]</t>
  </si>
  <si>
    <t>r_0133</t>
  </si>
  <si>
    <t>acyl-CoA:sterol acyltransferase (palmitoleoyl-CoA:fecosterol), ER membrane</t>
  </si>
  <si>
    <t>palmitoleoyl-CoA(4-)[erm] + fecosterol[erm] &lt;=&gt; coenzyme A[erm] + fecosteryl palmitoleate[erm]</t>
  </si>
  <si>
    <t>r_0134</t>
  </si>
  <si>
    <t>acyl-CoA:sterol acyltransferase (palmitoleoyl-CoA:lanosterol), ER membrane</t>
  </si>
  <si>
    <t>palmitoleoyl-CoA(4-)[erm] + lanosterol[erm] &lt;=&gt; coenzyme A[erm] + lanosteryl palmitoleate[erm]</t>
  </si>
  <si>
    <t>r_0135</t>
  </si>
  <si>
    <t>acyl-CoA:sterol acyltransferase (palmitoleoyl-CoA:zymosterol), ER membrane</t>
  </si>
  <si>
    <t>palmitoleoyl-CoA(4-)[erm] + zymosterol[erm] &lt;=&gt; coenzyme A[erm] + zymosteryl palmitoleate[erm]</t>
  </si>
  <si>
    <t>r_0137</t>
  </si>
  <si>
    <t>acylation of GPI inositol at 2 position, GPI-anchor assembly, step 3</t>
  </si>
  <si>
    <t>6-(alpha-D-glucosaminyl)-1-phosphatidyl-1D-myo-inositol[er] + palmitoyl-CoA[er] &lt;=&gt; 6-(alpha-D-glucosaminyl)-O-acyl-1-phosphatidyl-1D-myo-inositol[er] + coenzyme A[er]</t>
  </si>
  <si>
    <t>r_0138</t>
  </si>
  <si>
    <t>adenine deaminase</t>
  </si>
  <si>
    <t>adenine[c] + H+[c] + H2O[c] =&gt; ammonium[c] + hypoxanthine[c]</t>
  </si>
  <si>
    <t>r_0139</t>
  </si>
  <si>
    <t>adenine phosphoribosyltransferase</t>
  </si>
  <si>
    <t>adenine[c] + PRPP[c] =&gt; AMP[c] + diphosphate[c]</t>
  </si>
  <si>
    <t>r_0140</t>
  </si>
  <si>
    <t>adenosine deaminase</t>
  </si>
  <si>
    <t>adenosine[c] + H+[c] + H2O[c] =&gt; ammonium[c] + inosine[c]</t>
  </si>
  <si>
    <t>r_0142</t>
  </si>
  <si>
    <t>adenosine kinase</t>
  </si>
  <si>
    <t>adenosine[c] + ATP[c] =&gt; ADP[c] + AMP[c] + H+[c]</t>
  </si>
  <si>
    <t>r_0143</t>
  </si>
  <si>
    <t>adenosine monophosphate deaminase</t>
  </si>
  <si>
    <t>AMP[c] + H+[c] + H2O[c] =&gt; ammonium[c] + IMP[c]</t>
  </si>
  <si>
    <t>r_0144</t>
  </si>
  <si>
    <t>adenosylhomocysteinase</t>
  </si>
  <si>
    <t>H2O[c] + S-adenosyl-L-homocysteine[c] =&gt; adenosine[c] + L-homocysteine[c]</t>
  </si>
  <si>
    <t>r_0145</t>
  </si>
  <si>
    <t>adenosylmethionine decarboxylase</t>
  </si>
  <si>
    <t>H+[c] + S-adenosyl-L-methionine[c] =&gt; carbon dioxide[c] + S-adenosylmethioninamine[c]</t>
  </si>
  <si>
    <t>r_0146</t>
  </si>
  <si>
    <t>adenosylmethionine-8-amino-7-oxononanoate transaminase</t>
  </si>
  <si>
    <t>8-amino-7-oxononanoate[c] + S-adenosyl-L-methionine[c] &lt;=&gt; 7,8-diaminononanoate[c] + S-adenosyl-4-methylthio-2-oxobutanoate[c]</t>
  </si>
  <si>
    <t>r_0147</t>
  </si>
  <si>
    <t>adenylate cyclase</t>
  </si>
  <si>
    <t>ATP[c] =&gt; 3',5'-cyclic AMP[c] + diphosphate[c]</t>
  </si>
  <si>
    <t>r_0148</t>
  </si>
  <si>
    <t>adenylate kinase</t>
  </si>
  <si>
    <t>AMP[c] + ATP[c] =&gt; 2 ADP[c]</t>
  </si>
  <si>
    <t>r_0149</t>
  </si>
  <si>
    <t>AMP[m] + ATP[m] =&gt; 2 ADP[m]</t>
  </si>
  <si>
    <t>r_0150</t>
  </si>
  <si>
    <t>adenylate kinase (GTP)</t>
  </si>
  <si>
    <t>AMP[m] + GTP[m] &lt;=&gt; ADP[m] + GDP[m]</t>
  </si>
  <si>
    <t>r_0151</t>
  </si>
  <si>
    <t>adenylosuccinate lyase (AICAR)</t>
  </si>
  <si>
    <t>5'-phosphoribosyl-4-(N-succinocarboxamide)-5-aminoimidazole[c] =&gt; AICAR[c] + fumarate[c]</t>
  </si>
  <si>
    <t>r_0152</t>
  </si>
  <si>
    <t>adenylosuccinate lyase</t>
  </si>
  <si>
    <t>adenylo-succinate[c] &lt;=&gt; AMP[c] + fumarate[c]</t>
  </si>
  <si>
    <t>r_0153</t>
  </si>
  <si>
    <t>adenylosuccinate synthase</t>
  </si>
  <si>
    <t>GTP[c] + IMP[c] + L-aspartate[c] =&gt; adenylo-succinate[c] + GDP[c] + 2 H+[c] + phosphate[c]</t>
  </si>
  <si>
    <t>r_0154</t>
  </si>
  <si>
    <t>adenylyl-sulfate kinase</t>
  </si>
  <si>
    <t>5'-adenylyl sulfate[c] + ATP[c] =&gt; 3'-phospho-5'-adenylyl sulfate[c] + ADP[c] + H+[c]</t>
  </si>
  <si>
    <t>r_0156</t>
  </si>
  <si>
    <t>alanine glyoxylate aminotransferase</t>
  </si>
  <si>
    <t>glyoxylate[c] + L-alanine[c] =&gt; L-glycine[c] + pyruvate[c]</t>
  </si>
  <si>
    <t>r_0157</t>
  </si>
  <si>
    <t>alanyl-tRNA synthetase</t>
  </si>
  <si>
    <t>ATP[c] + L-alanine[c] + tRNA(Ala)[c] =&gt; Ala-tRNA(Ala)[c] + AMP[c] + diphosphate[c]</t>
  </si>
  <si>
    <t>r_0163</t>
  </si>
  <si>
    <t>alcohol dehydrogenase (ethanol to acetaldehyde)</t>
  </si>
  <si>
    <t>ethanol[c] + NAD[c] =&gt; acetaldehyde[c] + H+[c] + NADH[c]</t>
  </si>
  <si>
    <t>r_0164</t>
  </si>
  <si>
    <t>alcohol dehydrogenase (glycerol, NADP)</t>
  </si>
  <si>
    <t>D-glyceraldehyde[c] + H+[c] + NADPH[c] =&gt; glycerol[c] + NADP(+)[c]</t>
  </si>
  <si>
    <t>r_0165</t>
  </si>
  <si>
    <t>mitochondrial alcohol dehydrogenase</t>
  </si>
  <si>
    <t>acetaldehyde[m] + H+[m] + NADH[m] =&gt; ethanol[m] + NAD[m]</t>
  </si>
  <si>
    <t>r_0166</t>
  </si>
  <si>
    <t>aldehyde dehydrogenase (2-methylbutanol, NAD)</t>
  </si>
  <si>
    <t>2-methylbutanal[c] + H+[c] + NADH[c] =&gt; 2-methylbutanol[c] + NAD[c]</t>
  </si>
  <si>
    <t>r_0167</t>
  </si>
  <si>
    <t>2-methylbutanal[m] + H+[m] + NADH[m] =&gt; 2-methylbutanol[m] + NAD[m]</t>
  </si>
  <si>
    <t>r_0168</t>
  </si>
  <si>
    <t>aldehyde dehydrogenase (2-methylbutanol, NADP)</t>
  </si>
  <si>
    <t>2-methylbutanal[c] + H+[c] + NADPH[c] =&gt; 2-methylbutanol[c] + NADP(+)[c]</t>
  </si>
  <si>
    <t>r_0169</t>
  </si>
  <si>
    <t>aldehyde dehydrogenase (2-phenylethanol, NAD)</t>
  </si>
  <si>
    <t>H+[c] + NADH[c] + phenylacetaldehyde[c] =&gt; 2-phenylethanol[c] + NAD[c]</t>
  </si>
  <si>
    <t>r_0170</t>
  </si>
  <si>
    <t>H+[m] + NADH[m] + phenylacetaldehyde[m] =&gt; 2-phenylethanol[m] + NAD[m]</t>
  </si>
  <si>
    <t>r_0171</t>
  </si>
  <si>
    <t>aldehyde dehydrogenase (2-phenylethanol, NADP)</t>
  </si>
  <si>
    <t>H+[c] + NADPH[c] + phenylacetaldehyde[c] =&gt; 2-phenylethanol[c] + NADP(+)[c]</t>
  </si>
  <si>
    <t>r_0172</t>
  </si>
  <si>
    <t>aldehyde dehydrogenase (3-aminopropanal, NAD)</t>
  </si>
  <si>
    <t>3-aminopropanal[c] + H2O[c] + NAD[c] =&gt; beta-alanine[c] + 2 H+[c] + NADH[c]</t>
  </si>
  <si>
    <t>r_0173</t>
  </si>
  <si>
    <t>aldehyde dehydrogenase (acetaldehyde, NADP)</t>
  </si>
  <si>
    <t>acetaldehyde[c] + H2O[c] + NADP(+)[c] =&gt; acetate[c] + 2 H+[c] + NADPH[c]</t>
  </si>
  <si>
    <t>r_0174</t>
  </si>
  <si>
    <t>aldehyde dehydrogenase (acetylaldehyde, NAD)</t>
  </si>
  <si>
    <t>acetaldehyde[m] + H2O[m] + NAD[m] =&gt; acetate[m] + 2 H+[m] + NADH[m]</t>
  </si>
  <si>
    <t>r_0175</t>
  </si>
  <si>
    <t>aldehyde dehydrogenase (acetylaldehyde, NADP)</t>
  </si>
  <si>
    <t>acetaldehyde[m] + H2O[m] + NADP(+)[m] =&gt; acetate[m] + 2 H+[m] + NADPH[m]</t>
  </si>
  <si>
    <t>r_0176</t>
  </si>
  <si>
    <t>aldehyde dehydrogenase (indole-3-acetaldehyde, NAD)</t>
  </si>
  <si>
    <t>H2O[m] + indol-3-ylacetaldehyde[m] + NAD[m] =&gt; 2 H+[m] + indole-3-acetate[m] + NADH[m]</t>
  </si>
  <si>
    <t>r_0177</t>
  </si>
  <si>
    <t>aldehyde dehydrogenase (indole-3-acetaldehyde, NADP)</t>
  </si>
  <si>
    <t>H2O[c] + indol-3-ylacetaldehyde[c] + NADP(+)[c] =&gt; 2 H+[c] + indole-3-acetate[c] + NADPH[c]</t>
  </si>
  <si>
    <t>r_0178</t>
  </si>
  <si>
    <t>H2O[m] + indol-3-ylacetaldehyde[m] + NADP(+)[m] =&gt; 2 H+[m] + indole-3-acetate[m] + NADPH[m]</t>
  </si>
  <si>
    <t>r_0179</t>
  </si>
  <si>
    <t>aldehyde dehydrogenase (isoamyl alcohol, NAD)</t>
  </si>
  <si>
    <t>3-methylbutanal[c] + H+[c] + NADH[c] =&gt; isoamylol[c] + NAD[c]</t>
  </si>
  <si>
    <t>r_0180</t>
  </si>
  <si>
    <t>3-methylbutanal[m] + H+[m] + NADH[m] =&gt; isoamylol[m] + NAD[m]</t>
  </si>
  <si>
    <t>r_0181</t>
  </si>
  <si>
    <t>aldehyde dehydrogenase (isoamyl alcohol, NADP)</t>
  </si>
  <si>
    <t>3-methylbutanal[c] + H+[c] + NADPH[c] =&gt; isoamylol[c] + NADP(+)[c]</t>
  </si>
  <si>
    <t>r_0182</t>
  </si>
  <si>
    <t>aldehyde dehydrogenase (isobutyl alcohol, NAD)</t>
  </si>
  <si>
    <t>H+[c] + isobutyraldehyde[c] + NADH[c] =&gt; isobutanol[c] + NAD[c]</t>
  </si>
  <si>
    <t>r_0183</t>
  </si>
  <si>
    <t>H+[m] + isobutyraldehyde[m] + NADH[m] =&gt; isobutanol[m] + NAD[m]</t>
  </si>
  <si>
    <t>r_0184</t>
  </si>
  <si>
    <t>aldehyde dehydrogenase (isobutyl alcohol, NADP)</t>
  </si>
  <si>
    <t>H+[c] + isobutyraldehyde[c] + NADPH[c] =&gt; isobutanol[c] + NADP(+)[c]</t>
  </si>
  <si>
    <t>r_0185</t>
  </si>
  <si>
    <t>aldehyde dehydrogenase (phenylacetaldehyde, NAD)</t>
  </si>
  <si>
    <t>H2O[c] + NAD[c] + phenylacetaldehyde[c] =&gt; 2 H+[c] + NADH[c] + phenylacetic acid[c]</t>
  </si>
  <si>
    <t>r_0186</t>
  </si>
  <si>
    <t>aldehyde dehydrogenase (tryptophol, NAD)</t>
  </si>
  <si>
    <t>H+[c] + indol-3-ylacetaldehyde[c] + NADH[c] =&gt; NAD[c] + tryptophol[c]</t>
  </si>
  <si>
    <t>r_0187</t>
  </si>
  <si>
    <t>H+[m] + indol-3-ylacetaldehyde[m] + NADH[m] =&gt; NAD[m] + tryptophol[m]</t>
  </si>
  <si>
    <t>r_0188</t>
  </si>
  <si>
    <t>alkaline phosphatase (dihydroneopterin)</t>
  </si>
  <si>
    <t>7,8-dihydroneopterin 3'-triphosphate[c] + 3 H2O[c] =&gt; 7,8-dihydroneopterin[c] + 2 H+[c] + 3 phosphate[c]</t>
  </si>
  <si>
    <t>r_0189</t>
  </si>
  <si>
    <t>allantoate amidinohydrolase</t>
  </si>
  <si>
    <t>allantoate[c] + H2O[c] &lt;=&gt; urea[c] + ureidoglycolic acid[c]</t>
  </si>
  <si>
    <t>r_0190</t>
  </si>
  <si>
    <t>allantoinase, reaction</t>
  </si>
  <si>
    <t>allantoin[c] + H2O[c] &lt;=&gt; allantoate[c] + H+[c]</t>
  </si>
  <si>
    <t>r_0191</t>
  </si>
  <si>
    <t>allophanate hydrolase</t>
  </si>
  <si>
    <t>3 H+[c] + H2O[c] + urea-1-carboxylic acid[c] =&gt; 2 ammonium[c] + 2 carbon dioxide[c]</t>
  </si>
  <si>
    <t>r_0192</t>
  </si>
  <si>
    <t>alpha 1,2-mannosyltransferase</t>
  </si>
  <si>
    <t>beta-D-mannosyldiacetylchitobiosyldiphosphodolichol[g] + GDP-alpha-D-mannose[g] =&gt; alpha-D-mannosyl-beta-D-mannosyldiacetylchitobiosyldiphosphodolichol[g] + GDP[g] + H+[g]</t>
  </si>
  <si>
    <t>r_0193</t>
  </si>
  <si>
    <t>alpha,alpha-trehalase</t>
  </si>
  <si>
    <t>H2O[v] + trehalose[v] =&gt; 2 D-glucose[v]</t>
  </si>
  <si>
    <t>r_0194</t>
  </si>
  <si>
    <t>H2O[c] + trehalose[c] =&gt; 2 D-glucose[c]</t>
  </si>
  <si>
    <t>r_0195</t>
  </si>
  <si>
    <t>alpha,alpha-trehalose-phosphate synthase (UDP-forming)</t>
  </si>
  <si>
    <t>D-glucose 6-phosphate[c] + UDP-D-glucose[c] =&gt; alpha,alpha-trehalose 6-phosphate[c] + H+[c] + UDP[c]</t>
  </si>
  <si>
    <t>r_0198</t>
  </si>
  <si>
    <t>alpha-glucosidase</t>
  </si>
  <si>
    <t>H2O[c] + maltose[c] =&gt; 2 D-glucose[c]</t>
  </si>
  <si>
    <t>r_0199</t>
  </si>
  <si>
    <t>amidase</t>
  </si>
  <si>
    <t>4-guanidinobutanamide[c] + H2O[c] =&gt; 4-guanidinobutanoic acid[c] + ammonium[c]</t>
  </si>
  <si>
    <t>r_0201</t>
  </si>
  <si>
    <t>Aminobutyraldehyde dehydrogenase</t>
  </si>
  <si>
    <t>4-aminobutanal[m] + H2O[m] + NAD[m] =&gt; gamma-aminobutyrate[m] + 2 H+[m] + NADH[m]</t>
  </si>
  <si>
    <t>r_0202</t>
  </si>
  <si>
    <t>anthranilate phosphoribosyltransferase</t>
  </si>
  <si>
    <t>anthranilate[c] + PRPP[c] =&gt; diphosphate[c] + N-(5-phospho-beta-D-ribosyl)anthranilate[c]</t>
  </si>
  <si>
    <t>r_0203</t>
  </si>
  <si>
    <t>anthranilate synthase</t>
  </si>
  <si>
    <t>chorismate[c] + L-glutamine[c] =&gt; anthranilate[c] + H+[c] + L-glutamate[c] + pyruvate[c]</t>
  </si>
  <si>
    <t>r_0204</t>
  </si>
  <si>
    <t>Ap4A hydrolase</t>
  </si>
  <si>
    <t>H2O[c] + P(1),P(4)-bis(5'-adenosyl) tetraphosphate[c] &lt;=&gt; 2 ADP[c] + 2 H+[c]</t>
  </si>
  <si>
    <t>r_0205</t>
  </si>
  <si>
    <t>arabinose reductase</t>
  </si>
  <si>
    <t>H+[c] + L-arabinose[c] + NADPH[c] =&gt; L-arabinitol[c] + NADP(+)[c]</t>
  </si>
  <si>
    <t>r_0206</t>
  </si>
  <si>
    <t>arginase</t>
  </si>
  <si>
    <t>H2O[c] + L-arginine[c] =&gt; ornithine[c] + urea[c]</t>
  </si>
  <si>
    <t>r_0207</t>
  </si>
  <si>
    <t>argininosuccinate lyase</t>
  </si>
  <si>
    <t>(N(omega)-L-arginino)succinic acid[c] &lt;=&gt; fumarate[c] + L-arginine[c]</t>
  </si>
  <si>
    <t>r_0208</t>
  </si>
  <si>
    <t>argininosuccinate synthase</t>
  </si>
  <si>
    <t>ATP[c] + L-aspartate[c] + L-citrulline[c] &lt;=&gt; (N(omega)-L-arginino)succinic acid[c] + AMP[c] + diphosphate[c] + H+[c]</t>
  </si>
  <si>
    <t>r_0209</t>
  </si>
  <si>
    <t>arginyl-tRNA synthetase</t>
  </si>
  <si>
    <t>ATP[c] + L-arginine[c] + tRNA(Arg)[c] =&gt; AMP[c] + Arg-tRNA(Arg)[c] + diphosphate[c]</t>
  </si>
  <si>
    <t>r_0210</t>
  </si>
  <si>
    <t>ATP[m] + L-arginine[m] + tRNA(Arg)[m] =&gt; AMP[m] + Arg-tRNA(Arg)[m] + diphosphate[m]</t>
  </si>
  <si>
    <t>r_0211</t>
  </si>
  <si>
    <t>asparagine synthase (glutamine-hydrolysing)</t>
  </si>
  <si>
    <t>ATP[c] + H2O[c] + L-aspartate[c] + L-glutamine[c] =&gt; AMP[c] + diphosphate[c] + H+[c] + L-asparagine[c] + L-glutamate[c]</t>
  </si>
  <si>
    <t>r_0212</t>
  </si>
  <si>
    <t>Asparaginyl-tRNA synthetase</t>
  </si>
  <si>
    <t>ATP[c] + L-asparagine[c] + tRNA(Asn)[c] =&gt; AMP[c] + Asn-tRNA(Asn)[c] + diphosphate[c]</t>
  </si>
  <si>
    <t>r_0213</t>
  </si>
  <si>
    <t>asparaginyl-tRNA synthetase, miotchondrial</t>
  </si>
  <si>
    <t>ATP[m] + L-asparagine[m] + tRNA(Asn)[m] =&gt; AMP[m] + Asn-tRNA(Asn)[m] + diphosphate[m]</t>
  </si>
  <si>
    <t>r_0214</t>
  </si>
  <si>
    <t>aspartate carbamoyltransferase</t>
  </si>
  <si>
    <t>carbamoyl phosphate[c] + L-aspartate[c] =&gt; H+[c] + N-carbamoyl-L-aspartate[c] + phosphate[c]</t>
  </si>
  <si>
    <t>r_0215</t>
  </si>
  <si>
    <t>aspartate kinase</t>
  </si>
  <si>
    <t>ATP[c] + L-aspartate[c] =&gt; 4-phospho-L-aspartate[c] + ADP[c]</t>
  </si>
  <si>
    <t>r_0216</t>
  </si>
  <si>
    <t>aspartate transaminase</t>
  </si>
  <si>
    <t>2-oxoglutarate[c] + L-aspartate[c] &lt;=&gt; L-glutamate[c] + oxaloacetate[c]</t>
  </si>
  <si>
    <t>r_0217</t>
  </si>
  <si>
    <t>L-glutamate[m] + oxaloacetate[m] =&gt; 2-oxoglutarate[m] + L-aspartate[m]</t>
  </si>
  <si>
    <t>r_0218</t>
  </si>
  <si>
    <t>2-oxoglutarate[p] + L-aspartate[p] &lt;=&gt; L-glutamate[p] + oxaloacetate[p]</t>
  </si>
  <si>
    <t>r_0219</t>
  </si>
  <si>
    <t>aspartate-semialdehyde dehydrogenase</t>
  </si>
  <si>
    <t>4-phospho-L-aspartate[c] + H+[c] + NADPH[c] =&gt; L-aspartate 4-semialdehyde[c] + NADP(+)[c] + phosphate[c]</t>
  </si>
  <si>
    <t>r_0220</t>
  </si>
  <si>
    <t>Aspartyl-tRNA synthetase</t>
  </si>
  <si>
    <t>ATP[c] + L-aspartate[c] + tRNA(Asp)[c] =&gt; AMP[c] + Asp-tRNA(Asp)[c] + diphosphate[c]</t>
  </si>
  <si>
    <t>r_0222</t>
  </si>
  <si>
    <t>ATP adenylyltransferase</t>
  </si>
  <si>
    <t>ADP[c] + ATP[c] + H+[c] =&gt; P(1),P(4)-bis(5'-adenosyl) tetraphosphate[c] + phosphate[c]</t>
  </si>
  <si>
    <t>r_0225</t>
  </si>
  <si>
    <t>ATP phosphoribosyltransferase</t>
  </si>
  <si>
    <t>ATP[c] + PRPP[c] =&gt; 5-phosphoribosyl-ATP[c] + diphosphate[c]</t>
  </si>
  <si>
    <t>r_0226</t>
  </si>
  <si>
    <t>ATP synthase</t>
  </si>
  <si>
    <t>ADP[m] + 3 H+[c] + phosphate[m] =&gt; ATP[m] + 2 H+[m] + H2O[m]</t>
  </si>
  <si>
    <t>r_0227</t>
  </si>
  <si>
    <t>ATPase, cytosolic</t>
  </si>
  <si>
    <t>ATP[c] + H2O[c] =&gt; ADP[c] + H+[e] + phosphate[c]</t>
  </si>
  <si>
    <t>r_0228</t>
  </si>
  <si>
    <t>beta-1,4 mannosyltransferase</t>
  </si>
  <si>
    <t>GDP-alpha-D-mannose[c] + N,N'-diacetylchitobiosyldiphosphodolichol[c] =&gt; beta-D-mannosyldiacetylchitobiosyldiphosphodolichol[c] + GDP[c]</t>
  </si>
  <si>
    <t>r_0229</t>
  </si>
  <si>
    <t>biotin synthase</t>
  </si>
  <si>
    <t>dethiobiotin[c] + polysulphur[c] &lt;=&gt; biotin[c] + 2 H+[c]</t>
  </si>
  <si>
    <t>r_0230</t>
  </si>
  <si>
    <t>biotin-[acetyl-CoA-carboxylase] ligase</t>
  </si>
  <si>
    <t>ATP[c] + biotin[c] + H+[c] =&gt; biotinyl-5'-AMP[c] + diphosphate[c]</t>
  </si>
  <si>
    <t>r_0231</t>
  </si>
  <si>
    <t>C-14 sterol reductase</t>
  </si>
  <si>
    <t>4,4-dimethyl-5alpha-cholesta-8,14,24-trien-3beta-ol[c] + H+[c] + NADPH[c] =&gt; 14-demethyllanosterol[c] + NADP(+)[c]</t>
  </si>
  <si>
    <t>r_0233</t>
  </si>
  <si>
    <t>C-22 sterol desaturase (NADP)</t>
  </si>
  <si>
    <t>ergosta-5,7,24(28)-trien-3beta-ol[c] + H+[c] + NADPH[c] + oxygen[c] =&gt; ergosta-5,7,22,24(28)-tetraen-3beta-ol[c] + 2 H2O[c] + NADP(+)[c]</t>
  </si>
  <si>
    <t>r_0234</t>
  </si>
  <si>
    <t>C-3 sterol dehydrogenase</t>
  </si>
  <si>
    <t>NADP(+)[c] + zymosterol intermediate 1c[c] =&gt; carbon dioxide[c] + H+[c] + NADPH[c] + zymosterol intermediate 2[c]</t>
  </si>
  <si>
    <t>r_0235</t>
  </si>
  <si>
    <t>C-3 sterol dehydrogenase (4-methylzymosterol)</t>
  </si>
  <si>
    <t>4beta-methylzymosterol-4alpha-carboxylic acid[c] + NAD[c] =&gt; 3-dehydro-4-methylzymosterol[c] + carbon dioxide[c] + H+[c] + NADH[c]</t>
  </si>
  <si>
    <t>r_0236</t>
  </si>
  <si>
    <t>C-3 sterol keto reductase (4-methylzymosterol)</t>
  </si>
  <si>
    <t>3-dehydro-4-methylzymosterol[c] + H+[c] + NADPH[c] =&gt; 4alpha-methylzymosterol[c] + NADP(+)[c]</t>
  </si>
  <si>
    <t>r_0237</t>
  </si>
  <si>
    <t>C-3 sterol keto reductase (zymosterol)</t>
  </si>
  <si>
    <t>H+[c] + NADPH[c] + zymosterol intermediate 2[c] =&gt; NADP(+)[c] + zymosterol[c]</t>
  </si>
  <si>
    <t>r_0238</t>
  </si>
  <si>
    <t>C-4 methyl sterol oxidase</t>
  </si>
  <si>
    <t>4alpha-methylzymosterol[c] + H+[c] + NADPH[c] + oxygen[c] =&gt; H2O[c] + NADP(+)[c] + zymosterol intermediate 1a[c]</t>
  </si>
  <si>
    <t>r_0239</t>
  </si>
  <si>
    <t>H+[c] + NADPH[c] + oxygen[c] + zymosterol intermediate 1a[c] =&gt; 2 H2O[c] + NADP(+)[c] + zymosterol intermediate 1b[c]</t>
  </si>
  <si>
    <t>r_0240</t>
  </si>
  <si>
    <t>H+[c] + NADPH[c] + oxygen[c] + zymosterol intermediate 1b[c] =&gt; H2O[c] + NADP(+)[c] + zymosterol intermediate 1c[c]</t>
  </si>
  <si>
    <t>r_0241</t>
  </si>
  <si>
    <t>C-4 sterol methyl oxidase (4,4-dimethylzymosterol)</t>
  </si>
  <si>
    <t>14-demethyllanosterol[c] + 3 H+[c] + 3 NADPH[c] + 3 oxygen[c] =&gt; 4beta-methylzymosterol-4alpha-carboxylic acid[c] + 4 H2O[c] + 3 NADP(+)[c]</t>
  </si>
  <si>
    <t>r_0242</t>
  </si>
  <si>
    <t>C-5 sterol desaturase</t>
  </si>
  <si>
    <t>episterol[c] + H+[c] + NADPH[c] + oxygen[c] =&gt; ergosta-5,7,24(28)-trien-3beta-ol[c] + 2 H2O[c] + NADP(+)[c]</t>
  </si>
  <si>
    <t>r_0243</t>
  </si>
  <si>
    <t>C-8 sterol isomerase</t>
  </si>
  <si>
    <t>fecosterol[c] =&gt; episterol[c]</t>
  </si>
  <si>
    <t>r_0244</t>
  </si>
  <si>
    <t>C-s24 sterol reductase</t>
  </si>
  <si>
    <t>ergosta-5,7,22,24(28)-tetraen-3beta-ol[er] + H+[er] + NADPH[er] =&gt; ergosterol[er] + NADP(+)[er]</t>
  </si>
  <si>
    <t>r_0250</t>
  </si>
  <si>
    <t>carbamoyl-phosphate synthase (glutamine-hydrolysing)</t>
  </si>
  <si>
    <t>2 ATP[c] + bicarbonate[c] + H2O[c] + L-glutamine[c] =&gt; 2 ADP[c] + carbamoyl phosphate[c] + 2 H+[c] + L-glutamate[c] + phosphate[c]</t>
  </si>
  <si>
    <t>r_0252</t>
  </si>
  <si>
    <t>carnitine O-acetyltransferase</t>
  </si>
  <si>
    <t>(R)-carnitine[c] + acetyl-CoA[c] =&gt; coenzyme A[c] + O-acetylcarnitine[c]</t>
  </si>
  <si>
    <t>r_0253</t>
  </si>
  <si>
    <t>(R)-carnitine[p] + acetyl-CoA[p] =&gt; coenzyme A[p] + O-acetylcarnitine[p]</t>
  </si>
  <si>
    <t>r_0254</t>
  </si>
  <si>
    <t>coenzyme A[m] + O-acetylcarnitine[m] =&gt; (R)-carnitine[m] + acetyl-CoA[m]</t>
  </si>
  <si>
    <t>r_0255</t>
  </si>
  <si>
    <t>catalase</t>
  </si>
  <si>
    <t>2 hydrogen peroxide[c] =&gt; 2 H2O[c] + oxygen[c]</t>
  </si>
  <si>
    <t>r_0256</t>
  </si>
  <si>
    <t>2 hydrogen peroxide[p] =&gt; 2 H2O[p] + oxygen[p]</t>
  </si>
  <si>
    <t>r_0259</t>
  </si>
  <si>
    <t>ceramide-1 hydroxylase (24C)</t>
  </si>
  <si>
    <t>ceramide-1 (C24)[er] + H+[er] + NADPH[er] + oxygen[er] =&gt; ceramide-2 (C24)[er] + H2O[er] + NADP(+)[er]</t>
  </si>
  <si>
    <t>r_0260</t>
  </si>
  <si>
    <t>ceramide-1 (C24)[er] + H+[er] + NADPH[er] + oxygen[er] =&gt; ceramide-2' (C24)[er] + H2O[er] + NADP(+)[er]</t>
  </si>
  <si>
    <t>r_0261</t>
  </si>
  <si>
    <t>ceramide-1 hydroxylase (26C)</t>
  </si>
  <si>
    <t>ceramide-1 (C26)[er] + H+[er] + NADPH[er] + oxygen[er] =&gt; ceramide-2 (C26)[er] + H2O[er] + NADP(+)[er]</t>
  </si>
  <si>
    <t>r_0262</t>
  </si>
  <si>
    <t>ceramide-1 (C26)[er] + H+[er] + NADPH[er] + oxygen[er] =&gt; ceramide-2' (C26)[er] + H2O[er] + NADP(+)[er]</t>
  </si>
  <si>
    <t>r_0263</t>
  </si>
  <si>
    <t>ceramide-1 synthase (24C)</t>
  </si>
  <si>
    <t>sphinganine[er] + tetracosanoyl-CoA[er] =&gt; ceramide-1 (C24)[er] + coenzyme A[er] + H+[er]</t>
  </si>
  <si>
    <t>r_0264</t>
  </si>
  <si>
    <t>ceramide-1 synthase (26C)</t>
  </si>
  <si>
    <t>hexacosanoyl-CoA[er] + sphinganine[er] =&gt; ceramide-1 (C26)[er] + coenzyme A[er] + H+[er]</t>
  </si>
  <si>
    <t>r_0265</t>
  </si>
  <si>
    <t>ceramide-2 synthase (24C)</t>
  </si>
  <si>
    <t>phytosphingosine[er] + tetracosanoyl-CoA[er] =&gt; ceramide-2 (C24)[er] + coenzyme A[er] + H+[er]</t>
  </si>
  <si>
    <t>r_0266</t>
  </si>
  <si>
    <t>ceramide-2 synthase (26C)</t>
  </si>
  <si>
    <t>hexacosanoyl-CoA[er] + phytosphingosine[er] =&gt; ceramide-2 (C26)[er] + coenzyme A[er] + H+[er]</t>
  </si>
  <si>
    <t>r_0267</t>
  </si>
  <si>
    <t>ceramide-3 synthase (24C)</t>
  </si>
  <si>
    <t>ceramide-2 (C24)[er] + H+[er] + NADPH[er] + oxygen[er] =&gt; ceramide-3 (C24)[er] + H2O[er] + NADP(+)[er]</t>
  </si>
  <si>
    <t>r_0268</t>
  </si>
  <si>
    <t>ceramide-3 synthase (26C)</t>
  </si>
  <si>
    <t>ceramide-2 (C26)[er] + H+[er] + NADPH[er] + oxygen[er] =&gt; ceramide-3 (C26)[er] + H2O[er] + NADP(+)[er]</t>
  </si>
  <si>
    <t>r_0269</t>
  </si>
  <si>
    <t>ceramide-4 synthase (24C)</t>
  </si>
  <si>
    <t>ceramide-3 (C24)[er] + H+[er] + NADPH[er] + oxygen[er] =&gt; ceramide-4 (C24)[er] + H2O[er] + NADP(+)[er]</t>
  </si>
  <si>
    <t>r_0270</t>
  </si>
  <si>
    <t>ceramide-4 synthase (26C)</t>
  </si>
  <si>
    <t>ceramide-3 (C26)[er] + H+[er] + NADPH[er] + oxygen[er] =&gt; ceramide-4 (C26)[er] + H2O[er] + NADP(+)[er]</t>
  </si>
  <si>
    <t>r_0271</t>
  </si>
  <si>
    <t>chitin deacetylase</t>
  </si>
  <si>
    <t>chitin[c] + H2O[c] =&gt; acetate[c] + chitosan[ce] + H+[c]</t>
  </si>
  <si>
    <t>r_0272</t>
  </si>
  <si>
    <t>chitin synthase</t>
  </si>
  <si>
    <t>UDP-N-acetyl-alpha-D-glucosamine[c] =&gt; chitin[c] + H+[c] + UDP[c]</t>
  </si>
  <si>
    <t>r_0273</t>
  </si>
  <si>
    <t>choline kinase</t>
  </si>
  <si>
    <t>ATP[c] + choline[c] =&gt; ADP[c] + choline phosphate[c] + H+[c]</t>
  </si>
  <si>
    <t>r_0274</t>
  </si>
  <si>
    <t>choline phosphate cytididyltransferase</t>
  </si>
  <si>
    <t>choline phosphate[c] + CTP[c] + H+[c] =&gt; CDP-choline[c] + diphosphate[c]</t>
  </si>
  <si>
    <t>r_0278</t>
  </si>
  <si>
    <t>chorismate mutase</t>
  </si>
  <si>
    <t>chorismate[c] =&gt; prephenate[c]</t>
  </si>
  <si>
    <t>r_0279</t>
  </si>
  <si>
    <t>chorismate synthase</t>
  </si>
  <si>
    <t>5-O-(1-carboxyvinyl)-3-phosphoshikimic acid[c] =&gt; chorismate[c] + phosphate[c]</t>
  </si>
  <si>
    <t>r_0280</t>
  </si>
  <si>
    <t>cis-aconitate(3-) to isocitrate</t>
  </si>
  <si>
    <t>cis-aconitate[m] + H2O[m] &lt;=&gt; isocitrate[m]</t>
  </si>
  <si>
    <t>r_0281</t>
  </si>
  <si>
    <t>cis-prenyltransferase step 01</t>
  </si>
  <si>
    <t>farnesyl diphosphate[lp] + isopentenyl diphosphate[lp] =&gt; diphosphate[lp] + geranylgeranyl diphosphate[lp]</t>
  </si>
  <si>
    <t>r_0282</t>
  </si>
  <si>
    <t>cis-prenyltransferase step 02</t>
  </si>
  <si>
    <t>geranylgeranyl diphosphate[lp] + isopentenyl diphosphate[lp] =&gt; diphosphate[lp] + pentaprenyl diphosphate[lp]</t>
  </si>
  <si>
    <t>r_0283</t>
  </si>
  <si>
    <t>cis-prenyltransferase step 03</t>
  </si>
  <si>
    <t>isopentenyl diphosphate[lp] + pentaprenyl diphosphate[lp] =&gt; diphosphate[lp] + hexaprenyl diphosphate[lp]</t>
  </si>
  <si>
    <t>r_0284</t>
  </si>
  <si>
    <t>cis-prenyltransferase step 04</t>
  </si>
  <si>
    <t>hexaprenyl diphosphate[lp] + isopentenyl diphosphate[lp] =&gt; diphosphate[lp] + heptaprenyl diphosphate[lp]</t>
  </si>
  <si>
    <t>r_0285</t>
  </si>
  <si>
    <t>cis-prenyltransferase step 05</t>
  </si>
  <si>
    <t>heptaprenyl diphosphate[lp] + isopentenyl diphosphate[lp] =&gt; diphosphate[lp] + octaprenyl diphosphate[lp]</t>
  </si>
  <si>
    <t>r_0286</t>
  </si>
  <si>
    <t>cis-prenyltransferase step 06</t>
  </si>
  <si>
    <t>isopentenyl diphosphate[lp] + octaprenyl diphosphate[lp] =&gt; diphosphate[lp] + nonaprenyl diphosphate[lp]</t>
  </si>
  <si>
    <t>r_0287</t>
  </si>
  <si>
    <t>cis-prenyltransferase step 07</t>
  </si>
  <si>
    <t>isopentenyl diphosphate[lp] + nonaprenyl diphosphate[lp] =&gt; decaprenyl diphosphate[lp] + diphosphate[lp]</t>
  </si>
  <si>
    <t>r_0288</t>
  </si>
  <si>
    <t>cis-prenyltransferase step 08</t>
  </si>
  <si>
    <t>decaprenyl diphosphate[lp] + isopentenyl diphosphate[lp] =&gt; diphosphate[lp] + undecaprenyl diphosphate[lp]</t>
  </si>
  <si>
    <t>r_0289</t>
  </si>
  <si>
    <t>cis-prenyltransferase step 09</t>
  </si>
  <si>
    <t>isopentenyl diphosphate[lp] + undecaprenyl diphosphate[lp] =&gt; diphosphate[lp] + dodecaprenyl diphosphate[lp]</t>
  </si>
  <si>
    <t>r_0290</t>
  </si>
  <si>
    <t>cis-prenyltransferase step 10</t>
  </si>
  <si>
    <t>dodecaprenyl diphosphate[lp] + isopentenyl diphosphate[lp] =&gt; diphosphate[lp] + tridecaprenyl diphosphate[lp]</t>
  </si>
  <si>
    <t>r_0291</t>
  </si>
  <si>
    <t>cis-prenyltransferase step 11</t>
  </si>
  <si>
    <t>isopentenyl diphosphate[lp] + tridecaprenyl diphosphate[lp] =&gt; diphosphate[lp] + tetradecaprenyl diphosphate[lp]</t>
  </si>
  <si>
    <t>r_0292</t>
  </si>
  <si>
    <t>cis-prenyltransferase step 12</t>
  </si>
  <si>
    <t>isopentenyl diphosphate[lp] + tetradecaprenyl diphosphate[lp] =&gt; diphosphate[lp] + pentadecaprenyl diphosphate[lp]</t>
  </si>
  <si>
    <t>r_0293</t>
  </si>
  <si>
    <t>cis-prenyltransferase step 13</t>
  </si>
  <si>
    <t>isopentenyl diphosphate[lp] + pentadecaprenyl diphosphate[lp] =&gt; diphosphate[lp] + hexadecaprenyl diphosphate[lp]</t>
  </si>
  <si>
    <t>r_0294</t>
  </si>
  <si>
    <t>cis-prenyltransferase step 14</t>
  </si>
  <si>
    <t>hexadecaprenyl diphosphate[lp] + isopentenyl diphosphate[lp] &lt;=&gt; diphosphate[lp] + heptadecaprenyl diphosphate[lp]</t>
  </si>
  <si>
    <t>r_0295</t>
  </si>
  <si>
    <t>cis-prenyltransferase step 15</t>
  </si>
  <si>
    <t>heptadecaprenyl diphosphate[lp] + isopentenyl diphosphate[lp] &lt;=&gt; diphosphate[lp] + octadecaprenyl diphosphate[lp]</t>
  </si>
  <si>
    <t>r_0296</t>
  </si>
  <si>
    <t>cis-prenyltransferase step 16</t>
  </si>
  <si>
    <t>isopentenyl diphosphate[lp] + octadecaprenyl diphosphate[lp] =&gt; diphosphate[lp] + nonadecaprenyl diphosphate[lp]</t>
  </si>
  <si>
    <t>r_0297</t>
  </si>
  <si>
    <t>cis-prenyltransferase step 17</t>
  </si>
  <si>
    <t>isopentenyl diphosphate[lp] + nonadecaprenyl diphosphate[lp] =&gt; diphosphate[lp] + icosaprenyl diphosphate[lp]</t>
  </si>
  <si>
    <t>r_0298</t>
  </si>
  <si>
    <t>cis-prenyltransferase step 18</t>
  </si>
  <si>
    <t>icosaprenyl diphosphate[lp] + isopentenyl diphosphate[lp] =&gt; diphosphate[lp] + henicosaprenyl diphosphate[lp]</t>
  </si>
  <si>
    <t>r_0299</t>
  </si>
  <si>
    <t>cis-prenyltransferase step 19</t>
  </si>
  <si>
    <t>henicosaprenyl diphosphate[lp] + isopentenyl diphosphate[lp] =&gt; diphosphate[lp] + docosaprenyl diphosphate[lp]</t>
  </si>
  <si>
    <t>r_0300</t>
  </si>
  <si>
    <t>citrate synthase</t>
  </si>
  <si>
    <t>acetyl-CoA[m] + H2O[m] + oxaloacetate[m] =&gt; citrate[m] + coenzyme A[m] + H+[m]</t>
  </si>
  <si>
    <t>r_0301</t>
  </si>
  <si>
    <t>citrate synthase, peroxisomal</t>
  </si>
  <si>
    <t>acetyl-CoA[p] + H2O[p] + oxaloacetate[p] =&gt; citrate[p] + coenzyme A[p] + H+[p]</t>
  </si>
  <si>
    <t>r_0302</t>
  </si>
  <si>
    <t>citrate to cis-aconitate(3-)</t>
  </si>
  <si>
    <t>citrate[m] &lt;=&gt; cis-aconitate[m] + H2O[m]</t>
  </si>
  <si>
    <t>r_0303</t>
  </si>
  <si>
    <t>citrate to cis-aconitate(3-), cytoplasmic</t>
  </si>
  <si>
    <t>citrate[c] &lt;=&gt; cis-aconitate[c] + H2O[c]</t>
  </si>
  <si>
    <t>r_0304</t>
  </si>
  <si>
    <t>coproporphyrinogen oxidase (O2 required)</t>
  </si>
  <si>
    <t>coproporphyrinogen III[c] + 2 H+[c] + oxygen[c] =&gt; 2 carbon dioxide[c] + 2 H2O[c] + protoporphyrinogen[c]</t>
  </si>
  <si>
    <t>r_0306</t>
  </si>
  <si>
    <t>CTP synthase (glutamine)</t>
  </si>
  <si>
    <t>ATP[c] + H2O[c] + L-glutamine[c] + UTP[c] =&gt; ADP[c] + CTP[c] + 2 H+[c] + L-glutamate[c] + phosphate[c]</t>
  </si>
  <si>
    <t>r_0307</t>
  </si>
  <si>
    <t>CTP synthase (NH3)</t>
  </si>
  <si>
    <t>ammonium[c] + ATP[c] + UTP[c] =&gt; ADP[c] + CTP[c] + 2 H+[c] + phosphate[c]</t>
  </si>
  <si>
    <t>r_0308</t>
  </si>
  <si>
    <t>cystathionine b-lyase</t>
  </si>
  <si>
    <t>H2O[c] + L-cystathionine[c] =&gt; ammonium[c] + L-homocysteine[c] + pyruvate[c]</t>
  </si>
  <si>
    <t>r_0309</t>
  </si>
  <si>
    <t>cystathionine beta-synthase</t>
  </si>
  <si>
    <t>L-homocysteine[c] + L-serine[c] =&gt; H2O[c] + L-cystathionine[c]</t>
  </si>
  <si>
    <t>r_0310</t>
  </si>
  <si>
    <t>cystathionine g-lyase</t>
  </si>
  <si>
    <t>H2O[c] + L-cystathionine[c] =&gt; 2-oxobutanoate[c] + ammonium[c] + L-cysteine[c]</t>
  </si>
  <si>
    <t>r_0311</t>
  </si>
  <si>
    <t>cystathionine gamma-synthase</t>
  </si>
  <si>
    <t>L-cysteine[c] + O-acetyl-L-homoserine[c] =&gt; acetate[c] + H+[c] + L-cystathionine[c]</t>
  </si>
  <si>
    <t>r_0312</t>
  </si>
  <si>
    <t>cysteine synthase</t>
  </si>
  <si>
    <t>hydrogen sulfide[c] + O-acetyl-L-serine[c] =&gt; acetate[c] + H+[c] + L-cysteine[c]</t>
  </si>
  <si>
    <t>r_0313</t>
  </si>
  <si>
    <t>cysteinyl-tRNA synthetase</t>
  </si>
  <si>
    <t>ATP[c] + L-cysteine[c] + tRNA(Cys)[c] =&gt; AMP[c] + Cys-tRNA(Cys)[c] + diphosphate[c]</t>
  </si>
  <si>
    <t>r_0315</t>
  </si>
  <si>
    <t>cytidine kinase (GTP)</t>
  </si>
  <si>
    <t>cytidine[c] + GTP[c] =&gt; CMP[c] + GDP[c] + H+[c]</t>
  </si>
  <si>
    <t>r_0317</t>
  </si>
  <si>
    <t>cytochrome P450 lanosterol 14-alpha-demethylase (NADP)</t>
  </si>
  <si>
    <t>2 H+[c] + lanosterol[c] + 3 NADPH[c] + 3 oxygen[c] =&gt; 4,4-dimethyl-5alpha-cholesta-8,14,24-trien-3beta-ol[c] + formate[c] + 4 H2O[c] + 3 NADP(+)[c]</t>
  </si>
  <si>
    <t>r_0318</t>
  </si>
  <si>
    <t>cytosine deaminase</t>
  </si>
  <si>
    <t>cytosine[c] + H+[c] + H2O[c] =&gt; ammonium[c] + uracil[c]</t>
  </si>
  <si>
    <t>r_0319</t>
  </si>
  <si>
    <t>D-arabinono-1,4-lactone oxidase</t>
  </si>
  <si>
    <t>D-arabinono-1,4-lactone[c] + oxygen[c] &lt;=&gt; dehydro-D-arabinono-1,4-lactone[c] + hydrogen peroxide[c]</t>
  </si>
  <si>
    <t>r_0320</t>
  </si>
  <si>
    <t>D-arabinose 1-dehydrogenase (NAD)</t>
  </si>
  <si>
    <t>D-arabinose[c] + NAD[c] =&gt; D-arabinono-1,4-lactone[c] + H+[c] + NADH[c]</t>
  </si>
  <si>
    <t>r_0321</t>
  </si>
  <si>
    <t>D-arabinose 1-dehydrogenase (NADP)</t>
  </si>
  <si>
    <t>D-arabinose[c] + NADP(+)[c] =&gt; D-arabinono-1,4-lactone[c] + H+[c] + NADPH[c]</t>
  </si>
  <si>
    <t>r_0322</t>
  </si>
  <si>
    <t>D-fructose 1-phosphate D-glyceraldehyde-3-phosphate-lyase</t>
  </si>
  <si>
    <t>D-fructose 1-phosphate[c] &lt;=&gt; D-glyceraldehyde[c] + dihydroxyacetone phosphate[c]</t>
  </si>
  <si>
    <t>r_0323</t>
  </si>
  <si>
    <t>D-sorbitol dehydrogenase (D-fructose producing)</t>
  </si>
  <si>
    <t>D-glucitol[c] + NAD[c] =&gt; D-fructose[c] + H+[c] + NADH[c]</t>
  </si>
  <si>
    <t>r_0326</t>
  </si>
  <si>
    <t>dCMP deaminase</t>
  </si>
  <si>
    <t>dCMP[c] + H+[c] + H2O[c] &lt;=&gt; ammonium[c] + dUMP[c]</t>
  </si>
  <si>
    <t>r_0327</t>
  </si>
  <si>
    <t>dCTP deaminase</t>
  </si>
  <si>
    <t>dCTP[c] + H+[c] + H2O[c] =&gt; ammonium[c] + dUTP[c]</t>
  </si>
  <si>
    <t>r_0328</t>
  </si>
  <si>
    <t>deoxyadenosine deaminase</t>
  </si>
  <si>
    <t>2'-deoxyadenosine[c] + H+[c] + H2O[c] =&gt; 2'-deoxyinosine[c] + ammonium[c]</t>
  </si>
  <si>
    <t>r_0330</t>
  </si>
  <si>
    <t>deoxyguanylate kinase (dGMP:ATP)</t>
  </si>
  <si>
    <t>ATP[c] + dGMP[c] &lt;=&gt; ADP[c] + dGDP[c]</t>
  </si>
  <si>
    <t>r_0331</t>
  </si>
  <si>
    <t>deoxyhypusine synthase, cytosolic/mitochondrial</t>
  </si>
  <si>
    <t>H2O[c] + spermidine[c] + ubiquinone-6[m] =&gt; 4-aminobutanal[c] + trimethylenediamine[c] + ubiquinol-6[m]</t>
  </si>
  <si>
    <t>r_0332</t>
  </si>
  <si>
    <t>deoxyribokinase</t>
  </si>
  <si>
    <t>2-deoxy-D-ribose[c] + ATP[c] =&gt; 2-deoxy-D-ribose 5-phosphate[c] + ADP[c] + H+[c]</t>
  </si>
  <si>
    <t>r_0334</t>
  </si>
  <si>
    <t>dephospho-CoA kinase</t>
  </si>
  <si>
    <t>3'-dephospho-CoA[m] + ATP[m] =&gt; ADP[m] + coenzyme A[m] + H+[m]</t>
  </si>
  <si>
    <t>r_0344</t>
  </si>
  <si>
    <t>dihydrofolate reductase</t>
  </si>
  <si>
    <t>dihydrofolic acid[c] + H+[c] + NADPH[c] =&gt; NADP(+)[c] + THF[c]</t>
  </si>
  <si>
    <t>r_0345</t>
  </si>
  <si>
    <t>dihydrofolic acid[m] + H+[m] + NADPH[m] =&gt; NADP(+)[m] + THF[m]</t>
  </si>
  <si>
    <t>r_0346</t>
  </si>
  <si>
    <t>dihydrofolate synthase</t>
  </si>
  <si>
    <t>7,8-dihydropteroate[c] + ATP[c] + L-glutamate[c] =&gt; ADP[c] + dihydrofolic acid[c] + H+[c] + phosphate[c]</t>
  </si>
  <si>
    <t>r_0347</t>
  </si>
  <si>
    <t>dihydroneopterin aldolase</t>
  </si>
  <si>
    <t>7,8-dihydroneopterin[m] =&gt; 2-amino-6-(hydroxymethyl)-7,8-dihydropteridin-4-ol[m] + glycolaldehyde[m]</t>
  </si>
  <si>
    <t>r_0348</t>
  </si>
  <si>
    <t>dihydroneopterin monophosphate dephosphorylase</t>
  </si>
  <si>
    <t>7,8-dihydroneopterin 3'-phosphate[c] + H2O[c] =&gt; 7,8-dihydroneopterin[c] + phosphate[c]</t>
  </si>
  <si>
    <t>r_0349</t>
  </si>
  <si>
    <t>dihydroorotase</t>
  </si>
  <si>
    <t>(S)-dihydroorotate[c] + H2O[c] &lt;=&gt; H+[c] + N-carbamoyl-L-aspartate[c]</t>
  </si>
  <si>
    <t>r_0350</t>
  </si>
  <si>
    <t>dihydropteroate synthase</t>
  </si>
  <si>
    <t>2-amino-6-(hydroxymethyl)-7,8-dihydropteridin-4-ol[m] + 4-aminobenzoate[m] =&gt; 7,8-dihydropteroate[m] + H2O[m]</t>
  </si>
  <si>
    <t>r_0351</t>
  </si>
  <si>
    <t>(2-amino-4-hydroxy-7,8-dihydropteridin-6-yl)methyl trihydrogen diphosphate[m] + 4-aminobenzoate[m] =&gt; 7,8-dihydropteroate[m] + diphosphate[m]</t>
  </si>
  <si>
    <t>r_0352</t>
  </si>
  <si>
    <t>dihydroxy-acid dehydratase (2,3-dihydroxy-3-methylbutanoate)</t>
  </si>
  <si>
    <t>(R)-2,3-dihydroxy-3-methylbutanoate[m] =&gt; 3-methyl-2-oxobutanoate[m] + H2O[m]</t>
  </si>
  <si>
    <t>r_0353</t>
  </si>
  <si>
    <t>dihydroxy-acid dehydratase (2,3-dihydroxy-3-methylpentanoate)</t>
  </si>
  <si>
    <t>(2R,3R)-2,3-dihydroxy-3-methylpentanoate[m] =&gt; (S)-3-methyl-2-oxopentanoate[m] + H2O[m]</t>
  </si>
  <si>
    <t>r_0354</t>
  </si>
  <si>
    <t>dihydroxyacetone kinase</t>
  </si>
  <si>
    <t>ATP[c] + glycerone[c] =&gt; ADP[c] + dihydroxyacetone phosphate[c] + H+[c]</t>
  </si>
  <si>
    <t>r_0355</t>
  </si>
  <si>
    <t>dimethylallyltranstransferase</t>
  </si>
  <si>
    <t>isopentenyl diphosphate[c] + prenyl diphosphate(3-)[c] =&gt; diphosphate[c] + geranyl diphosphate[c]</t>
  </si>
  <si>
    <t>r_0356</t>
  </si>
  <si>
    <t>diphosphoglyceromutase</t>
  </si>
  <si>
    <t>1,3-bisphospho-D-glycerate[c] &lt;=&gt; 2,3-bisphospho-D-glyceric acid[c] + H+[c]</t>
  </si>
  <si>
    <t>r_0357</t>
  </si>
  <si>
    <t>diphosphoinositol-1,3,4,6-tetrakisphosphate diphosphohydrolase</t>
  </si>
  <si>
    <t>5,6-bis(diphospho)-1D-myo-inositol tetrakisphosphate[c] + 3 H2O[c] =&gt; 6 H+[c] + myo-inositol 1,3,4,5,6-pentakisphosphate[c] + 3 phosphate[c]</t>
  </si>
  <si>
    <t>r_0359</t>
  </si>
  <si>
    <t>diphthine synthase</t>
  </si>
  <si>
    <t>2-(3-amino-3-carboxypropyl)-L-histidine[c] + S-adenosyl-L-methionine[c] =&gt; 2-[3-carboxy-3-(methylammonio)propyl]-L-histidine [cytoplasm][c] + H+[c] + S-adenosyl-L-homocysteine[c]</t>
  </si>
  <si>
    <t>r_0360</t>
  </si>
  <si>
    <t>dolichol kinase</t>
  </si>
  <si>
    <t>CTP[c] + dolichol[c] =&gt; CDP[c] + dolichyl phosphate[c] + H+[c]</t>
  </si>
  <si>
    <t>r_0361</t>
  </si>
  <si>
    <t>dolichyl-phosphate D-mannosyltransferase</t>
  </si>
  <si>
    <t>dolichyl phosphate[c] + GDP-alpha-D-mannose[c] =&gt; dolichyl D-mannosyl phosphate[er] + GDP[c]</t>
  </si>
  <si>
    <t>r_0362</t>
  </si>
  <si>
    <t>dolichyl-phosphate-mannose--protein mannosyltransferase</t>
  </si>
  <si>
    <t>dolichyl D-mannosyl phosphate[er] =&gt; dolichyl phosphate[er] + H+[er] + mannan[er]</t>
  </si>
  <si>
    <t>r_0363</t>
  </si>
  <si>
    <t>dTMP kinase</t>
  </si>
  <si>
    <t>ATP[c] + dTMP[c] =&gt; ADP[c] + dTDP[c]</t>
  </si>
  <si>
    <t>r_0364</t>
  </si>
  <si>
    <t>dUTP diphosphatase</t>
  </si>
  <si>
    <t>dUTP[c] + H2O[c] =&gt; diphosphate[c] + dUMP[c] + H+[c]</t>
  </si>
  <si>
    <t>r_0365</t>
  </si>
  <si>
    <t>endopolygalacturonase</t>
  </si>
  <si>
    <t>H2O[e] + pectin[e] =&gt; D-galacturonate[e]</t>
  </si>
  <si>
    <t>r_0366</t>
  </si>
  <si>
    <t>enolase</t>
  </si>
  <si>
    <t>2-phospho-D-glyceric acid[c] &lt;=&gt; H2O[c] + phosphoenolpyruvate[c]</t>
  </si>
  <si>
    <t>r_0368</t>
  </si>
  <si>
    <t>ethanolamine kinase</t>
  </si>
  <si>
    <t>ATP[c] + ethanolamine[c] =&gt; ADP[c] + H+[c] + O-phosphoethanolamine[c]</t>
  </si>
  <si>
    <t>r_0369</t>
  </si>
  <si>
    <t>ethyl acetate-hydrolyzing esterase</t>
  </si>
  <si>
    <t>ethyl acetate[c] + H2O[c] =&gt; acetate[c] + ethanol[c] + H+[c]</t>
  </si>
  <si>
    <t>r_0370</t>
  </si>
  <si>
    <t>exo-1,3-beta-glucan glucohydrase</t>
  </si>
  <si>
    <t>(1-&gt;3)-beta-D-glucan[e] + H2O[e] =&gt; D-glucose[e]</t>
  </si>
  <si>
    <t>r_0373</t>
  </si>
  <si>
    <t>farnesyltranstransferase</t>
  </si>
  <si>
    <t>farnesyl diphosphate[c] + isopentenyl diphosphate[c] =&gt; geranylgeranyl diphosphate[c] + diphosphate[c]</t>
  </si>
  <si>
    <t>r_0436</t>
  </si>
  <si>
    <t>ferrochelatase</t>
  </si>
  <si>
    <t>iron(2+)[m] + protoporphyrin[m] =&gt; ferroheme b[m] + 2 H+[m]</t>
  </si>
  <si>
    <t>r_0437</t>
  </si>
  <si>
    <t>ferrocytochrome-c:hydrogen-peroxide oxidoreductase</t>
  </si>
  <si>
    <t>2 ferrocytochrome c[m] + hydrogen peroxide[m] =&gt; 2 ferricytochrome c[m] + 2 H2O[m]</t>
  </si>
  <si>
    <t>r_0438</t>
  </si>
  <si>
    <t>ferrocytochrome-c:oxygen oxidoreductase</t>
  </si>
  <si>
    <t>ferrocytochrome c[m] + 1.266 H+[m] + 0.25 oxygen[m] =&gt; ferricytochrome c[m] + 0.633 H+[c] + 0.5 H2O[m]</t>
  </si>
  <si>
    <t>r_0439</t>
  </si>
  <si>
    <t>ubiquinol:ferricytochrome c reductase</t>
  </si>
  <si>
    <t>2 ferricytochrome c[m] + 1.266 H+[m] + ubiquinol-6[m] =&gt; 2 ferrocytochrome c[m] + 2.532 H+[c] + ubiquinone-6[m]</t>
  </si>
  <si>
    <t>r_0440</t>
  </si>
  <si>
    <t>FMN adenylyltransferase</t>
  </si>
  <si>
    <t>ATP[c] + FMN[c] + H+[c] =&gt; diphosphate[c] + FAD[c]</t>
  </si>
  <si>
    <t>r_0443</t>
  </si>
  <si>
    <t>formaldehyde dehydrogenase</t>
  </si>
  <si>
    <t>formaldehyde[c] + glutathione[c] + NAD[c] =&gt; H+[c] + NADH[c] + S-formylglutathione[c]</t>
  </si>
  <si>
    <t>r_0445</t>
  </si>
  <si>
    <t>formate dehydrogenase</t>
  </si>
  <si>
    <t>formate[c] + NAD[c] =&gt; carbon dioxide[c] + NADH[c]</t>
  </si>
  <si>
    <t>r_0446</t>
  </si>
  <si>
    <t>formate-tetrahydrofolate ligase</t>
  </si>
  <si>
    <t>ATP[c] + formate[c] + THF[c] =&gt; 10-formyl-THF[c] + ADP[c] + phosphate[c]</t>
  </si>
  <si>
    <t>r_0447</t>
  </si>
  <si>
    <t>ATP[m] + formate[m] + THF[m] &lt;=&gt; 10-formyl-THF[m] + ADP[m] + phosphate[m]</t>
  </si>
  <si>
    <t>r_0448</t>
  </si>
  <si>
    <t>fructose-2,6-bisphosphate 2-phosphatase</t>
  </si>
  <si>
    <t>beta-D-fructose 2,6-bisphosphate[c] + H2O[c] =&gt; D-fructose 6-phosphate[c] + phosphate[c]</t>
  </si>
  <si>
    <t>r_0449</t>
  </si>
  <si>
    <t>fructose-bisphosphatase</t>
  </si>
  <si>
    <t>D-fructose 1,6-bisphosphate[c] + H2O[c] =&gt; D-fructose 6-phosphate[c] + phosphate[c]</t>
  </si>
  <si>
    <t>r_0450</t>
  </si>
  <si>
    <t>fructose-bisphosphate aldolase</t>
  </si>
  <si>
    <t>D-fructose 1,6-bisphosphate[c] &lt;=&gt; dihydroxyacetone phosphate[c] + glyceraldehyde 3-phosphate[c]</t>
  </si>
  <si>
    <t>r_0451</t>
  </si>
  <si>
    <t>fumarase</t>
  </si>
  <si>
    <t>fumarate[m] + H2O[m] &lt;=&gt; (S)-malate[m]</t>
  </si>
  <si>
    <t>r_0452</t>
  </si>
  <si>
    <t>fumarase, cytoplasmic</t>
  </si>
  <si>
    <t>fumarate[c] + H2O[c] &lt;=&gt; (S)-malate[c]</t>
  </si>
  <si>
    <t>r_0453</t>
  </si>
  <si>
    <t>dihydoorotic acid dehydrogenase</t>
  </si>
  <si>
    <t>(S)-dihydroorotate[c] + fumarate[c] =&gt; orotate[c] + succinate[c]</t>
  </si>
  <si>
    <t>r_0454</t>
  </si>
  <si>
    <t>fumarate reductase</t>
  </si>
  <si>
    <t>FADH2[m] + fumarate[m] &lt;=&gt; FAD[m] + succinate[m]</t>
  </si>
  <si>
    <t>r_0455</t>
  </si>
  <si>
    <t>soluble fumarate reductase</t>
  </si>
  <si>
    <t>FADH2[c] + fumarate[c] &lt;=&gt; FAD[c] + succinate[c]</t>
  </si>
  <si>
    <t>r_0457</t>
  </si>
  <si>
    <t>g-glutamyltransferase</t>
  </si>
  <si>
    <t>glutathione[c] + L-alanine[c] =&gt; L-cysteinylglycine[c] + L-gamma-glutamyl-L-alanine[c]</t>
  </si>
  <si>
    <t>r_0458</t>
  </si>
  <si>
    <t>galactokinase</t>
  </si>
  <si>
    <t>ATP[c] + D-galactose[c] =&gt; ADP[c] + alpha-D-galactose 1-phosphate[c] + H+[c]</t>
  </si>
  <si>
    <t>r_0459</t>
  </si>
  <si>
    <t>galactose-1-phosphate uridylyltransferase</t>
  </si>
  <si>
    <t>alpha-D-galactose 1-phosphate[c] + H+[c] + UTP[c] =&gt; diphosphate[c] + UDP-D-galactose[c]</t>
  </si>
  <si>
    <t>r_0460</t>
  </si>
  <si>
    <t>gamma-glutamylcysteine synthetase</t>
  </si>
  <si>
    <t>ATP[c] + L-cysteine[c] + L-glutamate[c] =&gt; ADP[c] + H+[c] + L-gamma-glutamyl-L-cysteine[c] + phosphate[c]</t>
  </si>
  <si>
    <t>r_0462</t>
  </si>
  <si>
    <t>geranyltranstransferase</t>
  </si>
  <si>
    <t>geranyl diphosphate[c] + isopentenyl diphosphate[c] =&gt; farnesyl diphosphate[c] + diphosphate[c]</t>
  </si>
  <si>
    <t>r_0463</t>
  </si>
  <si>
    <t>glucan 1,4-alpha-glucosidase</t>
  </si>
  <si>
    <t>glycogen[c] + H2O[c] =&gt; D-glucose[c]</t>
  </si>
  <si>
    <t>r_0466</t>
  </si>
  <si>
    <t>glucose 6-phosphate dehydrogenase</t>
  </si>
  <si>
    <t>D-glucose 6-phosphate[c] + NADP(+)[c] =&gt; 6-O-phosphono-D-glucono-1,5-lactone[c] + H+[c] + NADPH[c]</t>
  </si>
  <si>
    <t>r_0467</t>
  </si>
  <si>
    <t>glucose-6-phosphate isomerase</t>
  </si>
  <si>
    <t>D-glucose 6-phosphate[c] &lt;=&gt; D-fructose 6-phosphate[c]</t>
  </si>
  <si>
    <t>r_0468</t>
  </si>
  <si>
    <t>glutamate 5-kinase</t>
  </si>
  <si>
    <t>ATP[c] + L-glutamate[c] =&gt; ADP[c] + L-gamma-glutamyl phosphate[c]</t>
  </si>
  <si>
    <t>r_0469</t>
  </si>
  <si>
    <t>glutamate decarboxylase</t>
  </si>
  <si>
    <t>H+[c] + L-glutamate[c] =&gt; carbon dioxide[c] + gamma-aminobutyrate[c]</t>
  </si>
  <si>
    <t>r_0470</t>
  </si>
  <si>
    <t>glutamate dehydrogenase (NAD)</t>
  </si>
  <si>
    <t>H2O[c] + L-glutamate[c] + NAD[c] =&gt; 2-oxoglutarate[c] + ammonium[c] + H+[c] + NADH[c]</t>
  </si>
  <si>
    <t>r_0471</t>
  </si>
  <si>
    <t>glutamate dehydrogenase (NADP)</t>
  </si>
  <si>
    <t>2-oxoglutarate[c] + ammonium[c] + H+[c] + NADPH[c] =&gt; H2O[c] + L-glutamate[c] + NADP(+)[c]</t>
  </si>
  <si>
    <t>r_0472</t>
  </si>
  <si>
    <t>glutamate synthase (NADH2)</t>
  </si>
  <si>
    <t>2-oxoglutarate[c] + H+[c] + L-glutamine[c] + NADH[c] =&gt; 2 L-glutamate[c] + NAD[c]</t>
  </si>
  <si>
    <t>r_0473</t>
  </si>
  <si>
    <t>glutamate-5-semialdehyde dehydrogenase</t>
  </si>
  <si>
    <t>H+[c] + L-gamma-glutamyl phosphate[c] + NADPH[c] =&gt; L-glutamic 5-semialdehyde[c] + NADP(+)[c] + phosphate[c]</t>
  </si>
  <si>
    <t>r_0475</t>
  </si>
  <si>
    <t>glutaminase</t>
  </si>
  <si>
    <t>H2O[c] + L-glutamine[c] =&gt; ammonium[c] + L-glutamate[c]</t>
  </si>
  <si>
    <t>r_0476</t>
  </si>
  <si>
    <t>glutamine synthetase</t>
  </si>
  <si>
    <t>ammonium[c] + ATP[c] + L-glutamate[c] =&gt; ADP[c] + H+[c] + L-glutamine[c] + phosphate[c]</t>
  </si>
  <si>
    <t>r_0477</t>
  </si>
  <si>
    <t>glutamine-fructose-6-phosphate transaminase</t>
  </si>
  <si>
    <t>D-fructose 6-phosphate[c] + L-glutamine[c] =&gt; alpha-D-glucosamine 6-phosphate[c] + L-glutamate[c]</t>
  </si>
  <si>
    <t>r_0478</t>
  </si>
  <si>
    <t>glutaminyl-tRNA synthetase</t>
  </si>
  <si>
    <t>ATP[c] + L-glutamine[c] + tRNA(Gln)[c] =&gt; AMP[c] + diphosphate[c] + Gln-tRNA(Gln)[c]</t>
  </si>
  <si>
    <t>r_0479</t>
  </si>
  <si>
    <t>glutamyl-tRNA synthetase</t>
  </si>
  <si>
    <t>ATP[c] + L-glutamate[c] + tRNA(Glu)[c] =&gt; AMP[c] + diphosphate[c] + Glu-tRNA(Glu)[c]</t>
  </si>
  <si>
    <t>r_0480</t>
  </si>
  <si>
    <t>ATP[m] + L-glutamate[m] + tRNA(Glu)[m] =&gt; AMP[m] + diphosphate[m] + Glu-tRNA(Glu)[m]</t>
  </si>
  <si>
    <t>r_0481</t>
  </si>
  <si>
    <t>glutathione oxidoreductase</t>
  </si>
  <si>
    <t>glutathione disulfide[c] + H+[c] + NADPH[c] =&gt; 2 glutathione[c] + NADP(+)[c]</t>
  </si>
  <si>
    <t>r_0482</t>
  </si>
  <si>
    <t>glutathione disulfide[m] + H+[m] + NADPH[m] =&gt; 2 glutathione[m] + NADP(+)[m]</t>
  </si>
  <si>
    <t>r_0483</t>
  </si>
  <si>
    <t>glutathione peridoxase</t>
  </si>
  <si>
    <t>2 glutathione[c] + hydrogen peroxide[c] &lt;=&gt; glutathione disulfide[c] + 2 H2O[c]</t>
  </si>
  <si>
    <t>r_0484</t>
  </si>
  <si>
    <t>glutathione peroxidase, mitochondria</t>
  </si>
  <si>
    <t>2 glutathione[m] + hydrogen peroxide[m] &lt;=&gt; glutathione disulfide[m] + 2 H2O[m]</t>
  </si>
  <si>
    <t>r_0485</t>
  </si>
  <si>
    <t>glutathione synthetase</t>
  </si>
  <si>
    <t>ATP[c] + L-gamma-glutamyl-L-cysteine[c] + L-glycine[c] =&gt; ADP[c] + glutathione[c] + H+[c] + phosphate[c]</t>
  </si>
  <si>
    <t>r_0486</t>
  </si>
  <si>
    <t>glyceraldehyde-3-phosphate dehydrogenase</t>
  </si>
  <si>
    <t>glyceraldehyde 3-phosphate[c] + NAD[c] + phosphate[c] &lt;=&gt; 1,3-bisphospho-D-glycerate[c] + H+[c] + NADH[c]</t>
  </si>
  <si>
    <t>r_0487</t>
  </si>
  <si>
    <t>glycerol dehydrogenase (NADP-dependent)</t>
  </si>
  <si>
    <t>glycerol[c] + NADP(+)[c] =&gt; glycerone[c] + H+[c] + NADPH[c]</t>
  </si>
  <si>
    <t>r_0488</t>
  </si>
  <si>
    <t>glycerol kinase</t>
  </si>
  <si>
    <t>ATP[c] + glycerol[c] =&gt; ADP[c] + glycerol 3-phosphate[c] + H+[c]</t>
  </si>
  <si>
    <t>r_0489</t>
  </si>
  <si>
    <t>glycerol-3-phosphatase</t>
  </si>
  <si>
    <t>glycerol 3-phosphate[c] + H2O[c] =&gt; glycerol[c] + phosphate[c]</t>
  </si>
  <si>
    <t>r_0490</t>
  </si>
  <si>
    <t>glycerol-3-phosphate dehydrogenase (fad)</t>
  </si>
  <si>
    <t>FAD[m] + glycerol 3-phosphate[m] =&gt; dihydroxyacetone phosphate[m] + FADH2[m]</t>
  </si>
  <si>
    <t>r_0491</t>
  </si>
  <si>
    <t>glycerol-3-phosphate dehydrogenase (NAD)</t>
  </si>
  <si>
    <t>dihydroxyacetone phosphate[c] + H+[c] + NADH[c] =&gt; glycerol 3-phosphate[c] + NAD[c]</t>
  </si>
  <si>
    <t>r_0492</t>
  </si>
  <si>
    <t>dihydroxyacetone phosphate[m] + H+[m] + NADH[m] =&gt; glycerol 3-phosphate[m] + NAD[m]</t>
  </si>
  <si>
    <t>r_0499</t>
  </si>
  <si>
    <t>glycinamide ribotide transformylase</t>
  </si>
  <si>
    <t>10-formyl-THF[c] + 5-phospho-ribosyl-glycineamide[c] =&gt; 5'-phosphoribosyl-N-formylglycineamide[c] + H+[c] + THF[c]</t>
  </si>
  <si>
    <t>r_0501</t>
  </si>
  <si>
    <t>glycine cleavage system</t>
  </si>
  <si>
    <t>L-glycine[m] + NAD[m] + THF[m] =&gt; 5,10-methylenetetrahydrofolate[m] + ammonium[m] + carbon dioxide[m] + NADH[m]</t>
  </si>
  <si>
    <t>r_0502</t>
  </si>
  <si>
    <t>glycine hydroxymethyltransferase</t>
  </si>
  <si>
    <t>L-serine[c] + THF[c] &lt;=&gt; 5,10-methylenetetrahydrofolate[c] + H2O[c] + L-glycine[c]</t>
  </si>
  <si>
    <t>r_0503</t>
  </si>
  <si>
    <t>L-serine[m] + THF[m] &lt;=&gt; 5,10-methylenetetrahydrofolate[m] + H2O[m] + L-glycine[m]</t>
  </si>
  <si>
    <t>r_0504</t>
  </si>
  <si>
    <t>glycine-cleavage complex (lipoamide)</t>
  </si>
  <si>
    <t>H+[m] + L-glycine[m] + lipoamide[m] =&gt; carbon dioxide[m] + S(8)-aminomethyldihydrolipoamide[m]</t>
  </si>
  <si>
    <t>r_0505</t>
  </si>
  <si>
    <t>dihydrolipoamide[m] + NAD[m] =&gt; H+[m] + lipoamide[m] + NADH[m]</t>
  </si>
  <si>
    <t>r_0506</t>
  </si>
  <si>
    <t>glycine-cleavage complex (lipoylprotein)</t>
  </si>
  <si>
    <t>H+[m] + L-glycine[m] + lipoylprotein[m] =&gt; carbon dioxide[m] + S(8)-aminomethyldihydrolipoylprotein[m]</t>
  </si>
  <si>
    <t>r_0507</t>
  </si>
  <si>
    <t>S(8)-aminomethyldihydrolipoylprotein[m] + THF[m] =&gt; 5,10-methylenetetrahydrofolate[m] + ammonium[m] + dihydrolipoylprotein[m]</t>
  </si>
  <si>
    <t>r_0508</t>
  </si>
  <si>
    <t>dihydrolipoylprotein[m] + NAD[m] =&gt; H+[m] + lipoylprotein[m] + NADH[m]</t>
  </si>
  <si>
    <t>r_0509</t>
  </si>
  <si>
    <t>glycine-cleavage system (lipoamide)</t>
  </si>
  <si>
    <t>S(8)-aminomethyldihydrolipoamide[m] + THF[m] =&gt; 5,10-methylenetetrahydrofolate[m] + ammonium[m] + dihydrolipoamide[m]</t>
  </si>
  <si>
    <t>r_0510</t>
  </si>
  <si>
    <t>glycogen (starch) synthase</t>
  </si>
  <si>
    <t>H2O[c] + UDP-D-glucose[c] =&gt; glycogen[c] + H+[c] + UDP[c]</t>
  </si>
  <si>
    <t>r_0511</t>
  </si>
  <si>
    <t>glycogen phosphorylase</t>
  </si>
  <si>
    <t>glycogen[c] + phosphate[c] =&gt; D-glucose 1-phosphate[c]</t>
  </si>
  <si>
    <t>r_0512</t>
  </si>
  <si>
    <t>glycyl-tRNA synthetase</t>
  </si>
  <si>
    <t>ATP[c] + L-glycine[c] + tRNA(Gly)[c] =&gt; AMP[c] + diphosphate[c] + Gly-tRNA(Gly)[c]</t>
  </si>
  <si>
    <t>r_0514</t>
  </si>
  <si>
    <t>GMP synthase</t>
  </si>
  <si>
    <t>ATP[c] + H2O[c] + L-glutamine[c] + xanthosine-5-phosphate[c] =&gt; AMP[c] + diphosphate[c] + GMP[c] + 2 H+[c] + L-glutamate[c]</t>
  </si>
  <si>
    <t>r_0518</t>
  </si>
  <si>
    <t>GPI-anchor assembly, step 2</t>
  </si>
  <si>
    <t>6-(N-acetyl-alpha-D-glucosaminyl)-1-phosphatidyl-1D-myo-inositol[er] + H2O[er] &lt;=&gt; 6-(alpha-D-glucosaminyl)-1-phosphatidyl-1D-myo-inositol[er] + acetate[er] + H+[er]</t>
  </si>
  <si>
    <t>r_0520</t>
  </si>
  <si>
    <t>GPI-anchor assembly, step 6</t>
  </si>
  <si>
    <t>6-O-[alpha-D-mannosyl-(1-&gt;4)-alpha-D-glucosaminyl]-O-acyl-1-phosphatidyl-1D-myo-inositol [endoplasmic reticulum][er] + phosphatidylethanolamine backbone[er] &lt;=&gt; 6-O-{2-O-[(2-aminoethyl)phosphoryl]-alpha-D-mannosyl-(1-&gt;4)-alpha-D-glucosaminyl}-O-acyl-1-phosphatidyl-1D-myo-inositol [endoplasmic reticulum][er]</t>
  </si>
  <si>
    <t>r_0521</t>
  </si>
  <si>
    <t>GPI-anchor assembly, step 7</t>
  </si>
  <si>
    <t>6-O-{2-O-[(2-aminoethyl)phosphoryl]-alpha-D-mannosyl-(1-&gt;4)-alpha-D-glucosaminyl}-O-acyl-1-phosphatidyl-1D-myo-inositol [endoplasmic reticulum][er] + dolichyl D-mannosyl phosphate[er] &lt;=&gt; 6-O-{alpha-D-mannosyl-(1-&gt;6)-2-O-[(2-aminoethyl)phosphoryl]-alpha-D-mannosyl-(1-&gt;4)-alpha-D-glucosaminyl}-O-acyl-1-phosphatidyl-1D-myo-inositol [endoplasmic reticulum][er] + dolichyl phosphate[er]</t>
  </si>
  <si>
    <t>r_0523</t>
  </si>
  <si>
    <t>GPI-anchor assembly, step 9</t>
  </si>
  <si>
    <t>6-O-{alpha-D-mannosyl-(1-&gt;2)-alpha-D-mannosyl-(1-&gt;6)-2-O-[(2-aminoethyl)phosphoryl]-alpha-D-mannosyl-(1-&gt;4)-alpha-D-glucosaminyl}-O-acyl-1-phosphatidyl-1D-myo-inositol [endoplasmic reticulum][er] + phosphatidylethanolamine backbone[er] &lt;=&gt; 6-[6-(2-aminoethylphosphoryl)-alpha-mannosyl-(1-&gt;6)-2-(2-aminoethylphosphoryl)-alpha-mannosyl-(1-&gt;6)-alpha-2-(2-aminoethylphosphoryl)mannosyl-(1-&gt;4)-alpha-glucosaminyl]-O-acyl-1-phosphatidyl-1D-myo-inositol [endoplasmic reticulum][er] + diglyceride backbone[er]</t>
  </si>
  <si>
    <t>r_0524</t>
  </si>
  <si>
    <t>GTP cyclohydrolase I</t>
  </si>
  <si>
    <t>GTP[c] + H2O[c] =&gt; 7,8-dihydroneopterin 3'-triphosphate[c] + formate[c] + H+[c]</t>
  </si>
  <si>
    <t>r_0525</t>
  </si>
  <si>
    <t>GTP cyclohydrolase II</t>
  </si>
  <si>
    <t>GTP[c] + 3 H2O[c] =&gt; 2,5-diamino-4-hydroxy-6-(5-phosphoribosylamino)pyrimidine[c] + diphosphate[c] + formate[c] + 2 H+[c]</t>
  </si>
  <si>
    <t>r_0526</t>
  </si>
  <si>
    <t>guanine deaminase</t>
  </si>
  <si>
    <t>guanine[c] + H+[c] + H2O[c] =&gt; 9H-xanthine[c] + ammonium[c]</t>
  </si>
  <si>
    <t>r_0527</t>
  </si>
  <si>
    <t>guanine phosphoribosyltransferase</t>
  </si>
  <si>
    <t>guanine[c] + PRPP[c] =&gt; diphosphate[c] + GMP[c]</t>
  </si>
  <si>
    <t>r_0528</t>
  </si>
  <si>
    <t>guanylate kinase</t>
  </si>
  <si>
    <t>ATP[c] + GMP[c] =&gt; ADP[c] + GDP[c]</t>
  </si>
  <si>
    <t>r_0529</t>
  </si>
  <si>
    <t>guanylate kinase (GMP:dATP)</t>
  </si>
  <si>
    <t>dATP[c] + GMP[c] &lt;=&gt; dADP[c] + GDP[c]</t>
  </si>
  <si>
    <t>r_0530</t>
  </si>
  <si>
    <t>heme O monooxygenase</t>
  </si>
  <si>
    <t>heme o[m] + NADH[m] + oxygen[m] =&gt; H2O[m] + heme a[m] + NAD[m]</t>
  </si>
  <si>
    <t>r_0531</t>
  </si>
  <si>
    <t>Heme O synthase</t>
  </si>
  <si>
    <t>farnesyl diphosphate[m] + ferroheme b[m] + H2O[m] =&gt; diphosphate[m] + heme o[m]</t>
  </si>
  <si>
    <t>r_0532</t>
  </si>
  <si>
    <t>hexaprenyldihydroxybenzoate methyltransferase</t>
  </si>
  <si>
    <t>2-hexaprenyl-5-hydroxy-6-methoxy-3-methyl-1,4-benzoquinone[m] + H+[m] + S-adenosyl-L-methionine[m] =&gt; S-adenosyl-L-homocysteine[m] + ubiquinol-6[m]</t>
  </si>
  <si>
    <t>r_0533</t>
  </si>
  <si>
    <t>hexokinase (D-fructose:ATP)</t>
  </si>
  <si>
    <t>ATP[c] + D-fructose[c] =&gt; ADP[c] + D-fructose 6-phosphate[c] + H+[c]</t>
  </si>
  <si>
    <t>r_0534</t>
  </si>
  <si>
    <t>hexokinase (D-glucose:ATP)</t>
  </si>
  <si>
    <t>ATP[c] + D-glucose[c] =&gt; ADP[c] + D-glucose 6-phosphate[c] + H+[c]</t>
  </si>
  <si>
    <t>r_0535</t>
  </si>
  <si>
    <t>hexokinase (D-mannose:ATP)</t>
  </si>
  <si>
    <t>ATP[c] + D-mannose[c] =&gt; ADP[c] + D-mannose 6-phosphate[c] + H+[c]</t>
  </si>
  <si>
    <t>r_0536</t>
  </si>
  <si>
    <t>histidinol dehydrogenase</t>
  </si>
  <si>
    <t>H2O[c] + L-histidinol[c] + 2 NAD[c] =&gt; 3 H+[c] + L-histidine[c] + 2 NADH[c]</t>
  </si>
  <si>
    <t>r_0537</t>
  </si>
  <si>
    <t>histidinol-phosphatase</t>
  </si>
  <si>
    <t>H2O[c] + L-histidinol phosphate[c] =&gt; L-histidinol[c] + phosphate[c]</t>
  </si>
  <si>
    <t>r_0538</t>
  </si>
  <si>
    <t>histidinol-phosphate transaminase</t>
  </si>
  <si>
    <t>3-(imidazol-4-yl)-2-oxopropyl dihydrogen phosphate[c] + L-glutamate[c] =&gt; 2-oxoglutarate[c] + L-histidinol phosphate[c]</t>
  </si>
  <si>
    <t>r_0539</t>
  </si>
  <si>
    <t>histidyl-tRNA synthetase</t>
  </si>
  <si>
    <t>ATP[c] + L-histidine[c] + tRNA(His)[c] =&gt; AMP[c] + diphosphate[c] + His-tRNA(His)[c]</t>
  </si>
  <si>
    <t>r_0540</t>
  </si>
  <si>
    <t>ATP[m] + L-histidine[m] + tRNA(His)[m] =&gt; AMP[m] + diphosphate[m] + His-tRNA(His)[m]</t>
  </si>
  <si>
    <t>r_0541</t>
  </si>
  <si>
    <t>hnRNP arginine N-methyltransferase</t>
  </si>
  <si>
    <t>L-histidine[c] + S-adenosyl-L-methionine[c] =&gt; H+[c] + N(pros)-methyl-L-histidine[c] + S-adenosyl-L-homocysteine[c]</t>
  </si>
  <si>
    <t>r_0542</t>
  </si>
  <si>
    <t>homoacontinate hydratase</t>
  </si>
  <si>
    <t>but-1-ene-1,2,4-tricarboxylic acid[m] + H2O[m] &lt;=&gt; homoisocitrate[m]</t>
  </si>
  <si>
    <t>r_0543</t>
  </si>
  <si>
    <t>homocitrate synthase</t>
  </si>
  <si>
    <t>2-oxoglutarate[n] + acetyl-CoA[n] + H2O[n] =&gt; coenzyme A[n] + H+[n] + homocitrate[n]</t>
  </si>
  <si>
    <t>r_0544</t>
  </si>
  <si>
    <t>homocysteine S-methyltransferase</t>
  </si>
  <si>
    <t>L-homocysteine[c] + S-adenosyl-L-methionine[c] =&gt; H+[c] + L-methionine[c] + S-adenosyl-L-homocysteine[c]</t>
  </si>
  <si>
    <t>r_0545</t>
  </si>
  <si>
    <t>homoisocitrate dehydrogenase</t>
  </si>
  <si>
    <t>homoisocitrate[m] + NAD[m] =&gt; 2-oxoadipic acid[m] + carbon dioxide[m] + H+[m] + NADH[m]</t>
  </si>
  <si>
    <t>r_0546</t>
  </si>
  <si>
    <t>homoserine dehydrogenase (NADH)</t>
  </si>
  <si>
    <t>H+[c] + L-aspartate 4-semialdehyde[c] + NADH[c] =&gt; L-homoserine[c] + NAD[c]</t>
  </si>
  <si>
    <t>r_0547</t>
  </si>
  <si>
    <t>homoserine dehydrogenase (NADP)</t>
  </si>
  <si>
    <t>H+[c] + L-aspartate 4-semialdehyde[c] + NADPH[c] =&gt; L-homoserine[c] + NADP(+)[c]</t>
  </si>
  <si>
    <t>r_0548</t>
  </si>
  <si>
    <t>homoserine kinase</t>
  </si>
  <si>
    <t>ATP[c] + L-homoserine[c] =&gt; ADP[c] + H+[c] + O-phospho-L-homoserine[c]</t>
  </si>
  <si>
    <t>r_0549</t>
  </si>
  <si>
    <t>homoserine O-trans-acetylase</t>
  </si>
  <si>
    <t>acetyl-CoA[c] + L-homoserine[c] =&gt; coenzyme A[c] + O-acetyl-L-homoserine[c]</t>
  </si>
  <si>
    <t>r_0550</t>
  </si>
  <si>
    <t>hydrogen peroxide reductase (thioredoxin)</t>
  </si>
  <si>
    <t>hydrogen peroxide[c] + TRX1[c] =&gt; 2 H2O[c] + TRX1 disulphide[c]</t>
  </si>
  <si>
    <t>r_0551</t>
  </si>
  <si>
    <t>hydrogen peroxide[m] + TRX1[m] =&gt; 2 H2O[m] + TRX1 disulphide[m]</t>
  </si>
  <si>
    <t>r_0552</t>
  </si>
  <si>
    <t>hydrogen peroxide[p] + TRX1[p] =&gt; 2 H2O[p] + TRX1 disulphide[p]</t>
  </si>
  <si>
    <t>r_0553</t>
  </si>
  <si>
    <t>hydroxyacylglutathione hydrolase</t>
  </si>
  <si>
    <t>(R)-S-lactoylglutathione[c] + H2O[c] =&gt; (R)-lactate[c] + glutathione[c] + H+[c]</t>
  </si>
  <si>
    <t>r_0554</t>
  </si>
  <si>
    <t>(R)-S-lactoylglutathione[m] + H2O[m] =&gt; (R)-lactate[m] + glutathione[m] + H+[m]</t>
  </si>
  <si>
    <t>r_0555</t>
  </si>
  <si>
    <t>hydroxybenzoate octaprenyltransferase</t>
  </si>
  <si>
    <t>4-hydroxybenzoate[m] + hexaprenyl diphosphate[m] =&gt; 3-hexaprenyl-4-hydroxybenzoic acid[m] + diphosphate[m]</t>
  </si>
  <si>
    <t>r_0556</t>
  </si>
  <si>
    <t>hydroxyethylthiazole kinase</t>
  </si>
  <si>
    <t>5-(2-hydroxyethyl)-4-methylthiazole[c] + ATP[c] =&gt; 4-methyl-5-(2-phosphonooxyethyl)thiazole[c] + ADP[c] + H+[c]</t>
  </si>
  <si>
    <t>r_0557</t>
  </si>
  <si>
    <t>hydroxymethylbilane synthase</t>
  </si>
  <si>
    <t>H2O[c] + 4 porphobilinogen[c] =&gt; 4 ammonium[c] + preuroporphyrinogen[c]</t>
  </si>
  <si>
    <t>r_0558</t>
  </si>
  <si>
    <t>hydroxymethylglutaryl CoA reductase</t>
  </si>
  <si>
    <t>3-hydroxy-3-methylglutaryl-CoA[c] + 2 H+[c] + 2 NADPH[c] =&gt; (R)-mevalonate[c] + coenzyme A[c] + 2 NADP(+)[c]</t>
  </si>
  <si>
    <t>r_0559</t>
  </si>
  <si>
    <t>hydroxymethylglutaryl CoA synthase</t>
  </si>
  <si>
    <t>acetoacetyl-CoA[c] + acetyl-CoA[c] + H2O[c] =&gt; 3-hydroxy-3-methylglutaryl-CoA[c] + coenzyme A[c] + H+[c]</t>
  </si>
  <si>
    <t>r_0560</t>
  </si>
  <si>
    <t>acetoacetyl-CoA[m] + acetyl-CoA[m] + H2O[m] =&gt; 3-hydroxy-3-methylglutaryl-CoA[m] + coenzyme A[m] + H+[m]</t>
  </si>
  <si>
    <t>r_0561</t>
  </si>
  <si>
    <t>hydroxymethylpyrimidine kinase (ATP)</t>
  </si>
  <si>
    <t>4-amino-5-hydroxymethyl-2-methylpyrimidine[c] + ATP[c] =&gt; 4-amino-2-methyl-5-phosphomethylpyrimidine[c] + ADP[c] + H+[c]</t>
  </si>
  <si>
    <t>r_0562</t>
  </si>
  <si>
    <t>hypoxanthine phosphoribosyltransferase (Hypoxanthine)</t>
  </si>
  <si>
    <t>hypoxanthine[c] + PRPP[c] =&gt; diphosphate[c] + IMP[c]</t>
  </si>
  <si>
    <t>r_0563</t>
  </si>
  <si>
    <t>Imidazole-glycerol-3-phosphate synthase</t>
  </si>
  <si>
    <t>5-[(5-phospho-1-deoxy-D-ribulos-1-ylamino)methylideneamino]-1-(5-phospho-D-ribosyl)imidazole-4-carboxamide [cytoplasm][c] + L-glutamine[c] =&gt; AICAR[c] + D-erythro-1-(imidazol-4-yl)glycerol 3-phosphate[c] + H+[c] + L-glutamate[c]</t>
  </si>
  <si>
    <t>r_0564</t>
  </si>
  <si>
    <t>imidazoleglycerol-phosphate dehydratase</t>
  </si>
  <si>
    <t>D-erythro-1-(imidazol-4-yl)glycerol 3-phosphate[c] =&gt; 3-(imidazol-4-yl)-2-oxopropyl dihydrogen phosphate[c] + H2O[c]</t>
  </si>
  <si>
    <t>r_0565</t>
  </si>
  <si>
    <t>IMP dehydrogenase</t>
  </si>
  <si>
    <t>H2O[c] + IMP[c] + NAD[c] =&gt; H+[c] + NADH[c] + xanthosine-5-phosphate[c]</t>
  </si>
  <si>
    <t>r_0566</t>
  </si>
  <si>
    <t>indole-3-glycerol-phosphate synthase</t>
  </si>
  <si>
    <t>1-(2-carboxyphenylamino)-1-deoxy-D-ribulose 5-phosphate[c] + H+[c] =&gt; 1-C-(indol-3-yl)glycerol 3-phosphate[c] + carbon dioxide[c] + H2O[c]</t>
  </si>
  <si>
    <t>r_0567</t>
  </si>
  <si>
    <t>indole-3-pyruvate decarboxylase</t>
  </si>
  <si>
    <t>H+[c] + indole-3-pyruvate[c] =&gt; carbon dioxide[c] + indol-3-ylacetaldehyde[c]</t>
  </si>
  <si>
    <t>r_0568</t>
  </si>
  <si>
    <t>inorganic diphosphatase</t>
  </si>
  <si>
    <t>diphosphate[c] + H2O[c] =&gt; H+[c] + 2 phosphate[c]</t>
  </si>
  <si>
    <t>r_0569</t>
  </si>
  <si>
    <t>diphosphate[m] + H2O[m] =&gt; H+[m] + 2 phosphate[m]</t>
  </si>
  <si>
    <t>r_0570</t>
  </si>
  <si>
    <t>inosine monophosphate cyclohydrolase</t>
  </si>
  <si>
    <t>phosphoribosyl-formamido-carboxamide[c] &lt;=&gt; H2O[c] + IMP[c]</t>
  </si>
  <si>
    <t>r_0572</t>
  </si>
  <si>
    <t>inositol-1,3,4,5-triphosphate 6-kinase, nucleus</t>
  </si>
  <si>
    <t>1D-myo-inositol 1,3,4,5-tetrakisphosphate[n] + ATP[n] + H+[n] =&gt; ADP[n] + myo-inositol 1,3,4,5,6-pentakisphosphate[n]</t>
  </si>
  <si>
    <t>r_0573</t>
  </si>
  <si>
    <t>inositol-1,4,5,6- tetrakisphosphate 3-kinase, nucleus</t>
  </si>
  <si>
    <t>1D-myo-inositol 1,4,5,6-tetrakisphosphate[n] + ATP[n] + H+[n] =&gt; ADP[n] + myo-inositol 1,3,4,5,6-pentakisphosphate[n]</t>
  </si>
  <si>
    <t>r_0574</t>
  </si>
  <si>
    <t>inositol-1,4,5-triphosphate 6-kinase, nucleus</t>
  </si>
  <si>
    <t>1D-myo-inositol 1,4,5-trisphosphate[n] + ATP[n] + H+[n] =&gt; 1D-myo-inositol 1,4,5,6-tetrakisphosphate[n] + ADP[n]</t>
  </si>
  <si>
    <t>r_0575</t>
  </si>
  <si>
    <t>inositol-1,4,5-trisphosphate 3-kinase, nucleus</t>
  </si>
  <si>
    <t>1D-myo-inositol 1,4,5-trisphosphate[n] + ATP[n] + H+[n] =&gt; 1D-myo-inositol 1,3,4,5-tetrakisphosphate[n] + ADP[n]</t>
  </si>
  <si>
    <t>r_0596</t>
  </si>
  <si>
    <t>IPS phospholipase C</t>
  </si>
  <si>
    <t>H2O[er] + mannosylinositol phosphorylceramide A (C24)[er] =&gt; ceramide-1 (C24)[er] + mannose-1D-myo-inositol 1-phosphate[er]</t>
  </si>
  <si>
    <t>r_0597</t>
  </si>
  <si>
    <t>H2O[er] + mannosylinositol phosphorylceramide A (C26)[er] =&gt; ceramide-1 (C26)[er] + mannose-1D-myo-inositol 1-phosphate[er]</t>
  </si>
  <si>
    <t>r_0598</t>
  </si>
  <si>
    <t>H2O[er] + mannosylinositol phosphorylceramide B' (C24)[er] =&gt; ceramide-2' (C24)[er] + mannose-1D-myo-inositol 1-phosphate[er]</t>
  </si>
  <si>
    <t>r_0599</t>
  </si>
  <si>
    <t>H2O[er] + mannosylinositol phosphorylceramide B' (C26)[er] =&gt; ceramide-2' (C26)[er] + mannose-1D-myo-inositol 1-phosphate[er]</t>
  </si>
  <si>
    <t>r_0600</t>
  </si>
  <si>
    <t>H2O[er] + mannosylinositol phosphorylceramide B (C24)[er] =&gt; ceramide-2 (C24)[er] + mannose-1D-myo-inositol 1-phosphate[er]</t>
  </si>
  <si>
    <t>r_0601</t>
  </si>
  <si>
    <t>H2O[er] + mannosylinositol phosphorylceramide B (C26)[er] =&gt; ceramide-2 (C26)[er] + mannose-1D-myo-inositol 1-phosphate[er]</t>
  </si>
  <si>
    <t>r_0602</t>
  </si>
  <si>
    <t>H2O[er] + mannosylinositol phosphorylceramide C (C24)[er] =&gt; ceramide-3 (C24)[er] + mannose-1D-myo-inositol 1-phosphate[er]</t>
  </si>
  <si>
    <t>r_0603</t>
  </si>
  <si>
    <t>H2O[er] + mannosylinositol phosphorylceramide C (C26)[er] =&gt; ceramide-3 (C26)[er] + mannose-1D-myo-inositol 1-phosphate[er]</t>
  </si>
  <si>
    <t>r_0604</t>
  </si>
  <si>
    <t>H2O[er] + mannosylinositol phosphorylceramide D (C24)[er] =&gt; ceramide-4 (C24)[er] + mannose-1D-myo-inositol 1-phosphate[er]</t>
  </si>
  <si>
    <t>r_0605</t>
  </si>
  <si>
    <t>H2O[er] + mannosylinositol phosphorylceramide D (C26)[er] =&gt; ceramide-4 (C26)[er] + mannose-1D-myo-inositol 1-phosphate[er]</t>
  </si>
  <si>
    <t>r_0606</t>
  </si>
  <si>
    <t>H2O[er] + inositol phosphomannosylinositol phosphoceramide A (C24)[er] =&gt; ceramide-1 (C24)[er] + mannose-(1D-myo-inositol 1-phosphate)2[er]</t>
  </si>
  <si>
    <t>r_0607</t>
  </si>
  <si>
    <t>H2O[er] + inositol phosphomannosylinositol phosphoceramide A (C26)[er] =&gt; ceramide-1 (C26)[er] + mannose-(1D-myo-inositol 1-phosphate)2[er]</t>
  </si>
  <si>
    <t>r_0608</t>
  </si>
  <si>
    <t>H2O[er] + inositol phosphomannosylinositol phosphoceramide B' (C24)[er] =&gt; ceramide-2' (C24)[er] + mannose-(1D-myo-inositol 1-phosphate)2[er]</t>
  </si>
  <si>
    <t>r_0609</t>
  </si>
  <si>
    <t>H2O[er] + inositol phosphomannosylinositol phosphoceramide B' (C26)[er] =&gt; ceramide-2' (C26)[er] + mannose-(1D-myo-inositol 1-phosphate)2[er]</t>
  </si>
  <si>
    <t>r_0610</t>
  </si>
  <si>
    <t>H2O[er] + inositol phosphomannosylinositol phosphoceramide B (C24)[er] =&gt; ceramide-2 (C24)[er] + mannose-(1D-myo-inositol 1-phosphate)2[er]</t>
  </si>
  <si>
    <t>r_0611</t>
  </si>
  <si>
    <t>H2O[er] + inositol phosphomannosylinositol phosphoceramide B (C26)[er] =&gt; ceramide-2 (C26)[er] + mannose-(1D-myo-inositol 1-phosphate)2[er]</t>
  </si>
  <si>
    <t>r_0612</t>
  </si>
  <si>
    <t>H2O[er] + inositol phosphomannosylinositol phosphoceramide C (C24)[er] =&gt; ceramide-3 (C24)[er] + mannose-(1D-myo-inositol 1-phosphate)2[er]</t>
  </si>
  <si>
    <t>r_0613</t>
  </si>
  <si>
    <t>H2O[er] + inositol phosphomannosylinositol phosphoceramide C (C26)[er] =&gt; ceramide-3 (C26)[er] + mannose-(1D-myo-inositol 1-phosphate)2[er]</t>
  </si>
  <si>
    <t>r_0614</t>
  </si>
  <si>
    <t>H2O[er] + inositol phosphomannosylinositol phosphoceramide D (C24)[er] =&gt; ceramide-4 (C24)[er] + mannose-(1D-myo-inositol 1-phosphate)2[er]</t>
  </si>
  <si>
    <t>r_0615</t>
  </si>
  <si>
    <t>H2O[er] + inositol phosphomannosylinositol phosphoceramide D (C26)[er] =&gt; ceramide-4 (C26)[er] + mannose-(1D-myo-inositol 1-phosphate)2[er]</t>
  </si>
  <si>
    <t>r_0616</t>
  </si>
  <si>
    <t>H2O[m] + inositol-P-ceramide A (C24)[m] =&gt; 1D-myo-inositol 3-phosphate[m] + ceramide-1 (C24)[m]</t>
  </si>
  <si>
    <t>r_0617</t>
  </si>
  <si>
    <t>H2O[m] + inositol-P-ceramide A (C26)[m] =&gt; 1D-myo-inositol 3-phosphate[m] + ceramide-1 (C26)[m]</t>
  </si>
  <si>
    <t>r_0618</t>
  </si>
  <si>
    <t>H2O[m] + inositol-P-ceramide B' (C24)[m] =&gt; 1D-myo-inositol 3-phosphate[m] + ceramide-2' (C24)[m]</t>
  </si>
  <si>
    <t>r_0619</t>
  </si>
  <si>
    <t>H2O[m] + inositol-P-ceramide B' (C26)[m] =&gt; 1D-myo-inositol 3-phosphate[m] + ceramide-2' (C26)[m]</t>
  </si>
  <si>
    <t>r_0620</t>
  </si>
  <si>
    <t>H2O[m] + inositol-P-ceramide B (C24)[m] =&gt; 1D-myo-inositol 3-phosphate[m] + ceramide-2 (C24)[m]</t>
  </si>
  <si>
    <t>r_0621</t>
  </si>
  <si>
    <t>H2O[m] + inositol-P-ceramide B (C26)[m] =&gt; 1D-myo-inositol 3-phosphate[m] + ceramide-2 (C26)[m]</t>
  </si>
  <si>
    <t>r_0622</t>
  </si>
  <si>
    <t>H2O[m] + inositol-P-ceramide C (C24)[m] =&gt; 1D-myo-inositol 3-phosphate[m] + ceramide-3 (C24)[m]</t>
  </si>
  <si>
    <t>r_0623</t>
  </si>
  <si>
    <t>H2O[m] + inositol-P-ceramide C (C26)[m] =&gt; 1D-myo-inositol 3-phosphate[m] + ceramide-3 (C26)[m]</t>
  </si>
  <si>
    <t>r_0624</t>
  </si>
  <si>
    <t>H2O[m] + inositol-P-ceramide D (C24)[m] =&gt; 1D-myo-inositol 3-phosphate[m] + ceramide-4 (C24)[m]</t>
  </si>
  <si>
    <t>r_0625</t>
  </si>
  <si>
    <t>H2O[m] + inositol-P-ceramide D (C26)[m] =&gt; 1D-myo-inositol 3-phosphate[m] + ceramide-4 (C26)[m]</t>
  </si>
  <si>
    <t>r_0626</t>
  </si>
  <si>
    <t>H2O[m] + mannosylinositol phosphorylceramide A (C24)[m] =&gt; ceramide-1 (C24)[m] + mannose-1D-myo-inositol 1-phosphate[m]</t>
  </si>
  <si>
    <t>r_0627</t>
  </si>
  <si>
    <t>H2O[m] + mannosylinositol phosphorylceramide A (C26)[m] =&gt; ceramide-1 (C26)[m] + mannose-1D-myo-inositol 1-phosphate[m]</t>
  </si>
  <si>
    <t>r_0628</t>
  </si>
  <si>
    <t>H2O[m] + mannosylinositol phosphorylceramide B' (C24)[m] =&gt; ceramide-2' (C24)[m] + mannose-1D-myo-inositol 1-phosphate[m]</t>
  </si>
  <si>
    <t>r_0629</t>
  </si>
  <si>
    <t>H2O[m] + mannosylinositol phosphorylceramide B' (C26)[m] =&gt; ceramide-2' (C26)[m] + mannose-1D-myo-inositol 1-phosphate[m]</t>
  </si>
  <si>
    <t>r_0630</t>
  </si>
  <si>
    <t>H2O[m] + mannosylinositol phosphorylceramide B (C24)[m] =&gt; ceramide-2 (C24)[m] + mannose-1D-myo-inositol 1-phosphate[m]</t>
  </si>
  <si>
    <t>r_0631</t>
  </si>
  <si>
    <t>H2O[m] + mannosylinositol phosphorylceramide B (C26)[m] =&gt; ceramide-2 (C26)[m] + mannose-1D-myo-inositol 1-phosphate[m]</t>
  </si>
  <si>
    <t>r_0632</t>
  </si>
  <si>
    <t>H2O[m] + mannosylinositol phosphorylceramide C (C24)[m] =&gt; ceramide-3 (C24)[m] + mannose-1D-myo-inositol 1-phosphate[m]</t>
  </si>
  <si>
    <t>r_0633</t>
  </si>
  <si>
    <t>H2O[m] + mannosylinositol phosphorylceramide C (C26)[m] =&gt; ceramide-3 (C26)[m] + mannose-1D-myo-inositol 1-phosphate[m]</t>
  </si>
  <si>
    <t>r_0634</t>
  </si>
  <si>
    <t>H2O[m] + mannosylinositol phosphorylceramide D (C24)[m] =&gt; ceramide-4 (C24)[m] + mannose-1D-myo-inositol 1-phosphate[m]</t>
  </si>
  <si>
    <t>r_0635</t>
  </si>
  <si>
    <t>H2O[m] + mannosylinositol phosphorylceramide D (C26)[m] =&gt; ceramide-4 (C26)[m] + mannose-1D-myo-inositol 1-phosphate[m]</t>
  </si>
  <si>
    <t>r_0636</t>
  </si>
  <si>
    <t>H2O[m] + inositol phosphomannosylinositol phosphoceramide A (C24)[m] =&gt; ceramide-1 (C24)[m] + mannose-(1D-myo-inositol 1-phosphate)2[m]</t>
  </si>
  <si>
    <t>r_0637</t>
  </si>
  <si>
    <t>H2O[m] + inositol phosphomannosylinositol phosphoceramide A (C26)[m] =&gt; ceramide-1 (C26)[m] + mannose-(1D-myo-inositol 1-phosphate)2[m]</t>
  </si>
  <si>
    <t>r_0638</t>
  </si>
  <si>
    <t>H2O[m] + inositol phosphomannosylinositol phosphoceramide B' (C24)[m] =&gt; ceramide-2' (C24)[m] + mannose-(1D-myo-inositol 1-phosphate)2[m]</t>
  </si>
  <si>
    <t>r_0639</t>
  </si>
  <si>
    <t>H2O[m] + inositol phosphomannosylinositol phosphoceramide B' (C26)[m] =&gt; ceramide-2' (C26)[m] + mannose-(1D-myo-inositol 1-phosphate)2[m]</t>
  </si>
  <si>
    <t>r_0640</t>
  </si>
  <si>
    <t>H2O[m] + inositol phosphomannosylinositol phosphoceramide B (C24)[m] =&gt; ceramide-2 (C24)[m] + mannose-(1D-myo-inositol 1-phosphate)2[m]</t>
  </si>
  <si>
    <t>r_0641</t>
  </si>
  <si>
    <t>H2O[m] + inositol phosphomannosylinositol phosphoceramide B (C26)[m] =&gt; ceramide-2 (C26)[m] + mannose-(1D-myo-inositol 1-phosphate)2[m]</t>
  </si>
  <si>
    <t>r_0642</t>
  </si>
  <si>
    <t>H2O[m] + inositol phosphomannosylinositol phosphoceramide C (C24)[m] =&gt; ceramide-3 (C24)[m] + mannose-(1D-myo-inositol 1-phosphate)2[m]</t>
  </si>
  <si>
    <t>r_0643</t>
  </si>
  <si>
    <t>H2O[m] + inositol phosphomannosylinositol phosphoceramide C (C26)[m] =&gt; ceramide-3 (C26)[m] + mannose-(1D-myo-inositol 1-phosphate)2[m]</t>
  </si>
  <si>
    <t>r_0644</t>
  </si>
  <si>
    <t>H2O[m] + inositol phosphomannosylinositol phosphoceramide D (C24)[m] =&gt; ceramide-4 (C24)[m] + mannose-(1D-myo-inositol 1-phosphate)2[m]</t>
  </si>
  <si>
    <t>r_0645</t>
  </si>
  <si>
    <t>H2O[m] + inositol phosphomannosylinositol phosphoceramide D (C26)[m] =&gt; ceramide-4 (C26)[m] + mannose-(1D-myo-inositol 1-phosphate)2[m]</t>
  </si>
  <si>
    <t>r_0646</t>
  </si>
  <si>
    <t>H2O[er] + inositol-P-ceramide A (C24)[er] =&gt; 1D-myo-inositol 1-phosphate[er] + ceramide-1 (C24)[er]</t>
  </si>
  <si>
    <t>r_0647</t>
  </si>
  <si>
    <t>H2O[er] + inositol-P-ceramide A (C26)[er] =&gt; 1D-myo-inositol 1-phosphate[er] + ceramide-1 (C26)[er]</t>
  </si>
  <si>
    <t>r_0648</t>
  </si>
  <si>
    <t>H2O[er] + inositol-P-ceramide B' (C24)[er] =&gt; 1D-myo-inositol 1-phosphate[er] + ceramide-2' (C24)[er]</t>
  </si>
  <si>
    <t>r_0649</t>
  </si>
  <si>
    <t>H2O[er] + inositol-P-ceramide B' (C26)[er] =&gt; 1D-myo-inositol 1-phosphate[er] + ceramide-2' (C26)[er]</t>
  </si>
  <si>
    <t>r_0650</t>
  </si>
  <si>
    <t>H2O[er] + inositol-P-ceramide B (C24)[er] =&gt; 1D-myo-inositol 1-phosphate[er] + ceramide-2 (C24)[er]</t>
  </si>
  <si>
    <t>r_0651</t>
  </si>
  <si>
    <t>H2O[er] + inositol-P-ceramide B (C26)[er] =&gt; 1D-myo-inositol 1-phosphate[er] + ceramide-2 (C26)[er]</t>
  </si>
  <si>
    <t>r_0652</t>
  </si>
  <si>
    <t>H2O[er] + inositol-P-ceramide C (C24)[er] =&gt; 1D-myo-inositol 1-phosphate[er] + ceramide-3 (C24)[er]</t>
  </si>
  <si>
    <t>r_0653</t>
  </si>
  <si>
    <t>H2O[er] + inositol-P-ceramide C (C26)[er] =&gt; 1D-myo-inositol 1-phosphate[er] + ceramide-3 (C26)[er]</t>
  </si>
  <si>
    <t>r_0654</t>
  </si>
  <si>
    <t>H2O[er] + inositol-P-ceramide D (C24)[er] =&gt; 1D-myo-inositol 1-phosphate[er] + ceramide-4 (C24)[er]</t>
  </si>
  <si>
    <t>r_0655</t>
  </si>
  <si>
    <t>H2O[er] + inositol-P-ceramide D (C26)[er] =&gt; 1D-myo-inositol 1-phosphate[er] + ceramide-4 (C26)[er]</t>
  </si>
  <si>
    <t>r_0656</t>
  </si>
  <si>
    <t>isoamyl acetate-hydrolyzing esterase</t>
  </si>
  <si>
    <t>H2O[c] + isoamyl acetate[c] =&gt; acetate[c] + H+[c] + isoamylol[c]</t>
  </si>
  <si>
    <t>r_0657</t>
  </si>
  <si>
    <t>isobutyl acetate-hydrolyzing esterase</t>
  </si>
  <si>
    <t>H2O[c] + isobutyl acetate[c] =&gt; acetate[c] + H+[c] + isobutanol[c]</t>
  </si>
  <si>
    <t>r_0658</t>
  </si>
  <si>
    <t>isocitrate dehydrogenase (NAD+)</t>
  </si>
  <si>
    <t>isocitrate[m] + NAD[m] =&gt; 2-oxoglutarate[m] + carbon dioxide[m] + NADH[m]</t>
  </si>
  <si>
    <t>r_0659</t>
  </si>
  <si>
    <t>isocitrate dehydrogenase (NADP)</t>
  </si>
  <si>
    <t>isocitrate[c] + NADP(+)[c] =&gt; 2-oxoglutarate[c] + carbon dioxide[c] + NADPH[c]</t>
  </si>
  <si>
    <t>r_0661</t>
  </si>
  <si>
    <t>isocitrate dehydrogenase (NADP+), peroxisomal</t>
  </si>
  <si>
    <t>isocitrate[p] + NADP(+)[p] =&gt; 2-oxoglutarate[p] + carbon dioxide[p] + NADPH[p]</t>
  </si>
  <si>
    <t>r_0662</t>
  </si>
  <si>
    <t>isocitrate lyase</t>
  </si>
  <si>
    <t>isocitrate[c] =&gt; glyoxylate[c] + succinate[c]</t>
  </si>
  <si>
    <t>r_0663</t>
  </si>
  <si>
    <t>isoleucine transaminase</t>
  </si>
  <si>
    <t>2-oxoglutarate[c] + L-isoleucine[c] &lt;=&gt; (S)-3-methyl-2-oxopentanoate[c] + L-glutamate[c]</t>
  </si>
  <si>
    <t>r_0664</t>
  </si>
  <si>
    <t>2-oxoglutarate[m] + L-isoleucine[m] &lt;=&gt; (S)-3-methyl-2-oxopentanoate[m] + L-glutamate[m]</t>
  </si>
  <si>
    <t>r_0665</t>
  </si>
  <si>
    <t>isoleucyl-tRNA synthetase</t>
  </si>
  <si>
    <t>ATP[c] + L-isoleucine[c] + tRNA(Ile)[c] =&gt; AMP[c] + diphosphate[c] + Ile-tRNA(Ile)[c]</t>
  </si>
  <si>
    <t>r_0666</t>
  </si>
  <si>
    <t>ATP[m] + L-isoleucine[m] + tRNA(Ile)[m] =&gt; AMP[m] + diphosphate[m] + Ile-tRNA(Ile)[m]</t>
  </si>
  <si>
    <t>r_0667</t>
  </si>
  <si>
    <t>isopentenyl-diphosphate D-isomerase</t>
  </si>
  <si>
    <t>isopentenyl diphosphate[c] &lt;=&gt; prenyl diphosphate(3-)[c]</t>
  </si>
  <si>
    <t>r_0668</t>
  </si>
  <si>
    <t>itaconate-CoA ligase (ADP-forming)</t>
  </si>
  <si>
    <t>ATP[m] + coenzyme A[m] + itaconate[m] &lt;=&gt; ADP[m] + itaconyl-CoA[m] + phosphate[m]</t>
  </si>
  <si>
    <t>r_0669</t>
  </si>
  <si>
    <t>ketol-acid reductoisomerase (2-aceto-2-hydroxybutanoate)</t>
  </si>
  <si>
    <t>(S)-2-acetyl-2-hydroxybutanoate[m] + H+[m] + NADPH[m] =&gt; (2R,3R)-2,3-dihydroxy-3-methylpentanoate[m] + NADP(+)[m]</t>
  </si>
  <si>
    <t>r_0670</t>
  </si>
  <si>
    <t>kynureninase</t>
  </si>
  <si>
    <t>H2O[c] + L-kynurenine[c] =&gt; anthranilate[c] + H+[c] + L-alanine[c]</t>
  </si>
  <si>
    <t>r_0671</t>
  </si>
  <si>
    <t>kynurenine 3-monooxygenase</t>
  </si>
  <si>
    <t>H+[c] + L-kynurenine[c] + NADPH[c] + oxygen[c] =&gt; 3-hydroxy-L-kynurenine[c] + H2O[c] + NADP(+)[c]</t>
  </si>
  <si>
    <t>r_0672</t>
  </si>
  <si>
    <t>L-1-pyrroline-3-hydroxy-5-carboxylate dehydrogenase</t>
  </si>
  <si>
    <t>1-pyrroline-3-hydroxy-5-carboxylic acid[m] + 2 H2O[m] + NAD[m] &lt;=&gt; erythro-4-hydroxy-L-glutamic acid[m] + H+[m] + NADH[m]</t>
  </si>
  <si>
    <t>r_0673</t>
  </si>
  <si>
    <t>L-4-hydroxyglutamate semialdehyde dehydrogenase</t>
  </si>
  <si>
    <t>H2O[m] + L-4-hydroxyglutamic semialdehyde[m] + NAD[m] &lt;=&gt; erythro-4-hydroxy-L-glutamic acid[m] + 2 H+[m] + NADH[m]</t>
  </si>
  <si>
    <t>r_0674</t>
  </si>
  <si>
    <t>L-alanine transaminase</t>
  </si>
  <si>
    <t>2-oxoglutarate[m] + L-alanine[m] &lt;=&gt; L-glutamate[m] + pyruvate[m]</t>
  </si>
  <si>
    <t>r_0675</t>
  </si>
  <si>
    <t>L-allo-threonine aldolase</t>
  </si>
  <si>
    <t>L-allothreonine[c] =&gt; acetaldehyde[c] + L-glycine[c]</t>
  </si>
  <si>
    <t>r_0676</t>
  </si>
  <si>
    <t>L-allo-threonine dehydrogenase</t>
  </si>
  <si>
    <t>L-allothreonine[c] + NADP(+)[c] &lt;=&gt; H+[c] + L-2-amino-3-oxobutanoate[c] + NADPH[c]</t>
  </si>
  <si>
    <t>r_0678</t>
  </si>
  <si>
    <t>L-aminoadipate-semialdehyde dehydrogenase (NADPH)</t>
  </si>
  <si>
    <t>ATP[c] + H+[c] + L-2-aminoadipate[c] + NADPH[c] =&gt; AMP[c] + diphosphate[c] + L-allysine[c] + NADP(+)[c]</t>
  </si>
  <si>
    <t>r_0679</t>
  </si>
  <si>
    <t>L-asparaginase</t>
  </si>
  <si>
    <t>H2O[c] + L-asparagine[c] =&gt; ammonium[c] + L-aspartate[c]</t>
  </si>
  <si>
    <t>r_0680</t>
  </si>
  <si>
    <t>H2O[e] + L-asparagine[e] =&gt; ammonium[e] + L-aspartate[e]</t>
  </si>
  <si>
    <t>r_0681</t>
  </si>
  <si>
    <t>L-erythro-4-hydroxyglutamate:2-oxoglutarate aminotransferase</t>
  </si>
  <si>
    <t>2-oxoglutarate[c] + erythro-4-hydroxy-L-glutamic acid[c] =&gt; 4-hydroxy-2-oxoglutarate[c] + L-glutamate[c]</t>
  </si>
  <si>
    <t>r_0682</t>
  </si>
  <si>
    <t>2-oxoglutarate[m] + erythro-4-hydroxy-L-glutamic acid[m] =&gt; 4-hydroxy-2-oxoglutarate[m] + L-glutamate[m]</t>
  </si>
  <si>
    <t>r_0683</t>
  </si>
  <si>
    <t>2-oxoglutarate[p] + erythro-4-hydroxy-L-glutamic acid[p] =&gt; 4-hydroxy-2-oxoglutarate[p] + L-glutamate[p]</t>
  </si>
  <si>
    <t>r_0687</t>
  </si>
  <si>
    <t>L-hydroxyproline reductase (NADP)</t>
  </si>
  <si>
    <t>1-pyrroline-3-hydroxy-5-carboxylic acid[c] + 2 H+[c] + NADPH[c] =&gt; L-proline[c] + NADP(+)[c]</t>
  </si>
  <si>
    <t>r_0688</t>
  </si>
  <si>
    <t>L-lactaldehyde:NADP+ 1-oxidoreductase</t>
  </si>
  <si>
    <t>H+[c] + methylglyoxal[c] + NADPH[c] =&gt; (S)-lactaldehyde[c] + NADP(+)[c]</t>
  </si>
  <si>
    <t>r_0689</t>
  </si>
  <si>
    <t>L-serine deaminase</t>
  </si>
  <si>
    <t>L-serine[c] =&gt; ammonium[c] + pyruvate[c]</t>
  </si>
  <si>
    <t>r_0690</t>
  </si>
  <si>
    <t>L-serine dehydrogenase</t>
  </si>
  <si>
    <t>L-serine[c] + NADP(+)[c] =&gt; H+[c] + L-alpha-formylglycine[c] + NADPH[c]</t>
  </si>
  <si>
    <t>r_0691</t>
  </si>
  <si>
    <t>L-sorbitol dehydrogenase (L-sorbose-producing)</t>
  </si>
  <si>
    <t>L-glucitol[c] + NAD[c] =&gt; H+[c] + L-sorbose[c] + NADH[c]</t>
  </si>
  <si>
    <t>r_0692</t>
  </si>
  <si>
    <t>L-threonine deaminase</t>
  </si>
  <si>
    <t>L-threonine[c] =&gt; 2-oxobutanoate[c] + ammonium[c]</t>
  </si>
  <si>
    <t>r_0693</t>
  </si>
  <si>
    <t>L-threonine[m] =&gt; 2-oxobutanoate[m] + ammonium[m]</t>
  </si>
  <si>
    <t>r_0694</t>
  </si>
  <si>
    <t>L-tryptophan:oxygen 2,3-oxidoreductase (decyclizing)</t>
  </si>
  <si>
    <t>L-tryptophan[c] + oxygen[c] =&gt; N-formyl-L-kynurenine[c]</t>
  </si>
  <si>
    <t>r_0696</t>
  </si>
  <si>
    <t>lactaldehyde dehydrogenase</t>
  </si>
  <si>
    <t>(S)-lactaldehyde[c] + H2O[c] + NAD[c] =&gt; (S)-lactate[c] + 2 H+[c] + NADH[c]</t>
  </si>
  <si>
    <t>r_0697</t>
  </si>
  <si>
    <t>lactoylglutathione lyase</t>
  </si>
  <si>
    <t>glutathione[c] + methylglyoxal[c] =&gt; (R)-S-lactoylglutathione[c]</t>
  </si>
  <si>
    <t>r_0698</t>
  </si>
  <si>
    <t>lanosterol synthase</t>
  </si>
  <si>
    <t>(S)-2,3-epoxysqualene[c] =&gt; lanosterol[c]</t>
  </si>
  <si>
    <t>r_0699</t>
  </si>
  <si>
    <t>leucine transaminase</t>
  </si>
  <si>
    <t>2-oxoglutarate[c] + L-leucine[c] &lt;=&gt; 4-methyl-2-oxopentanoate[c] + L-glutamate[c]</t>
  </si>
  <si>
    <t>r_0700</t>
  </si>
  <si>
    <t>2-oxoglutarate[m] + L-leucine[m] &lt;=&gt; 4-methyl-2-oxopentanoate[m] + L-glutamate[m]</t>
  </si>
  <si>
    <t>r_0701</t>
  </si>
  <si>
    <t>leucyl-tRNA synthetase</t>
  </si>
  <si>
    <t>ATP[c] + L-leucine[c] + tRNA(Leu)[c] =&gt; AMP[c] + diphosphate[c] + Leu-tRNA(Leu)[c]</t>
  </si>
  <si>
    <t>r_0703</t>
  </si>
  <si>
    <t>leukotriene A4 hydrolase</t>
  </si>
  <si>
    <t>H2O[c] + leukotriene A4[c] &lt;=&gt; (5S,6S)-di-HETE[c]</t>
  </si>
  <si>
    <t>r_0704</t>
  </si>
  <si>
    <t>H2O[n] + leukotriene A4[n] &lt;=&gt; (5S,6S)-di-HETE[n]</t>
  </si>
  <si>
    <t>r_0705</t>
  </si>
  <si>
    <t>H2O[c] + leukotriene A4[c] &lt;=&gt; Delta(6)-trans,Delta(8)-cis-leukotriene B4[c]</t>
  </si>
  <si>
    <t>r_0706</t>
  </si>
  <si>
    <t>H2O[n] + leukotriene A4[n] &lt;=&gt; Delta(6)-trans,Delta(8)-cis-leukotriene B4[n]</t>
  </si>
  <si>
    <t>r_0707</t>
  </si>
  <si>
    <t>H2O[c] + leukotriene A4[c] &lt;=&gt; leukotriene B4[c]</t>
  </si>
  <si>
    <t>r_0708</t>
  </si>
  <si>
    <t>H2O[n] + leukotriene A4[n] &lt;=&gt; leukotriene B4[n]</t>
  </si>
  <si>
    <t>r_0711</t>
  </si>
  <si>
    <t>lysyl-tRNA synthetase</t>
  </si>
  <si>
    <t>ATP[c] + L-lysine[c] + tRNA(Lys)[c] =&gt; AMP[c] + diphosphate[c] + Lys-tRNA(Lys)[c]</t>
  </si>
  <si>
    <t>r_0712</t>
  </si>
  <si>
    <t>ATP[m] + L-lysine[m] + tRNA(Lys)[m] =&gt; AMP[m] + diphosphate[m] + Lys-tRNA(Lys)[m]</t>
  </si>
  <si>
    <t>r_0713</t>
  </si>
  <si>
    <t>malate dehydrogenase</t>
  </si>
  <si>
    <t>(S)-malate[m] + NAD[m] &lt;=&gt; H+[m] + NADH[m] + oxaloacetate[m]</t>
  </si>
  <si>
    <t>r_0714</t>
  </si>
  <si>
    <t>malate dehydrogenase, cytoplasmic</t>
  </si>
  <si>
    <t>(S)-malate[c] + NAD[c] &lt;=&gt; H+[c] + NADH[c] + oxaloacetate[c]</t>
  </si>
  <si>
    <t>r_0715</t>
  </si>
  <si>
    <t>malate dehydrogenase, peroxisomal</t>
  </si>
  <si>
    <t>(S)-malate[p] + NAD[p] &lt;=&gt; H+[p] + NADH[p] + oxaloacetate[p]</t>
  </si>
  <si>
    <t>r_0716</t>
  </si>
  <si>
    <t>malate synthase</t>
  </si>
  <si>
    <t>acetyl-CoA[c] + glyoxylate[c] + H2O[c] =&gt; (S)-malate[c] + coenzyme A[c] + H+[c]</t>
  </si>
  <si>
    <t>r_0717</t>
  </si>
  <si>
    <t>acetyl-CoA[p] + glyoxylate[p] + H2O[p] =&gt; (S)-malate[p] + coenzyme A[p] + H+[p]</t>
  </si>
  <si>
    <t>r_0718</t>
  </si>
  <si>
    <t>malic enzyme (NAD)</t>
  </si>
  <si>
    <t>(S)-malate[m] + NAD[m] =&gt; carbon dioxide[m] + NADH[m] + pyruvate[m]</t>
  </si>
  <si>
    <t>r_0719</t>
  </si>
  <si>
    <t>malic enzyme (NADP)</t>
  </si>
  <si>
    <t>(S)-malate[m] + NADP(+)[m] =&gt; carbon dioxide[m] + NADPH[m] + pyruvate[m]</t>
  </si>
  <si>
    <t>r_0722</t>
  </si>
  <si>
    <t>mannose-1-phosphate guanylyltransferase</t>
  </si>
  <si>
    <t>D-mannose 1-phosphate[c] + GTP[c] + H+[c] =&gt; diphosphate[c] + GDP-alpha-D-mannose[c]</t>
  </si>
  <si>
    <t>r_0723</t>
  </si>
  <si>
    <t>mannose-6-phosphate isomerase</t>
  </si>
  <si>
    <t>D-mannose 6-phosphate[c] &lt;=&gt; D-fructose 6-phosphate[c]</t>
  </si>
  <si>
    <t>r_0724</t>
  </si>
  <si>
    <t>methenyltetrahydrifikate cyclohydrolase</t>
  </si>
  <si>
    <t>5,10-methenyl-THF[m] + H2O[m] &lt;=&gt; 10-formyl-THF[m] + H+[m]</t>
  </si>
  <si>
    <t>r_0725</t>
  </si>
  <si>
    <t>methenyltetrahydrofolate cyclohydrolase</t>
  </si>
  <si>
    <t>5,10-methenyl-THF[c] + H2O[c] &lt;=&gt; 10-formyl-THF[c] + H+[c]</t>
  </si>
  <si>
    <t>r_0726</t>
  </si>
  <si>
    <t>methionine adenosyltransferase</t>
  </si>
  <si>
    <t>ATP[c] + H2O[c] + L-methionine[c] =&gt; diphosphate[c] + phosphate[c] + S-adenosyl-L-methionine[c]</t>
  </si>
  <si>
    <t>r_0727</t>
  </si>
  <si>
    <t>methionine synthase</t>
  </si>
  <si>
    <t>5-methyltetrahydrofolate[c] + L-homocysteine[c] =&gt; H+[c] + L-methionine[c] + THF[c]</t>
  </si>
  <si>
    <t>r_0729</t>
  </si>
  <si>
    <t>methionyl-tRNA synthetase</t>
  </si>
  <si>
    <t>ATP[c] + L-methionine[c] + tRNA(Met)[c] =&gt; AMP[c] + diphosphate[c] + Met-tRNA(Met)[c]</t>
  </si>
  <si>
    <t>r_0730</t>
  </si>
  <si>
    <t>ATP[m] + L-methionine[m] + tRNA(Met)[m] =&gt; AMP[m] + diphosphate[m] + Met-tRNA(Met)[m]</t>
  </si>
  <si>
    <t>r_0731</t>
  </si>
  <si>
    <t>methylenetetrahydrofolate dehydrogenase (NAD)</t>
  </si>
  <si>
    <t>5,10-methylenetetrahydrofolate[c] + NAD[c] =&gt; 5,10-methenyl-THF[c] + NADH[c]</t>
  </si>
  <si>
    <t>r_0732</t>
  </si>
  <si>
    <t>methylenetetrahydrofolate dehydrogenase (NADP)</t>
  </si>
  <si>
    <t>5,10-methylenetetrahydrofolate[c] + NADP(+)[c] &lt;=&gt; 5,10-methenyl-THF[c] + NADPH[c]</t>
  </si>
  <si>
    <t>r_0733</t>
  </si>
  <si>
    <t>5,10-methylenetetrahydrofolate[m] + NADP(+)[m] &lt;=&gt; 5,10-methenyl-THF[m] + NADPH[m]</t>
  </si>
  <si>
    <t>r_0734</t>
  </si>
  <si>
    <t>methylisocitrate lyase</t>
  </si>
  <si>
    <t>(2S,3R)-3-hydroxybutane-1,2,3-tricarboxylic acid[m] =&gt; pyruvate[m] + succinate[m]</t>
  </si>
  <si>
    <t>r_0735</t>
  </si>
  <si>
    <t>mevalonate kinase (atp)</t>
  </si>
  <si>
    <t>(R)-mevalonate[c] + ATP[c] =&gt; (R)-5-phosphomevalonic acid[c] + ADP[c] + H+[c]</t>
  </si>
  <si>
    <t>r_0736</t>
  </si>
  <si>
    <t>mevalonate kinase (ctp)</t>
  </si>
  <si>
    <t>(R)-mevalonate[c] + CTP[c] =&gt; (R)-5-phosphomevalonic acid[c] + CDP[c] + H+[c]</t>
  </si>
  <si>
    <t>r_0737</t>
  </si>
  <si>
    <t>mevalonate kinase (gtp)</t>
  </si>
  <si>
    <t>(R)-mevalonate[c] + GTP[c] =&gt; (R)-5-phosphomevalonic acid[c] + GDP[c] + H+[c]</t>
  </si>
  <si>
    <t>r_0738</t>
  </si>
  <si>
    <t>mevalonate kinase (UTP)</t>
  </si>
  <si>
    <t>(R)-mevalonate[c] + UTP[c] =&gt; (R)-5-phosphomevalonic acid[c] + H+[c] + UDP[c]</t>
  </si>
  <si>
    <t>r_0739</t>
  </si>
  <si>
    <t>mevalonate pyrophoshate decarboxylase</t>
  </si>
  <si>
    <t>(R)-5-diphosphomevalonic acid[c] + ATP[c] =&gt; ADP[c] + carbon dioxide[c] + isopentenyl diphosphate[c] + phosphate[c]</t>
  </si>
  <si>
    <t>r_0757</t>
  </si>
  <si>
    <t>myo-inositol 1-phosphatase</t>
  </si>
  <si>
    <t>1D-myo-inositol 1-phosphate[c] + H2O[c] =&gt; myo-inositol[c] + phosphate[c]</t>
  </si>
  <si>
    <t>r_0758</t>
  </si>
  <si>
    <t>myo-inositol-1-phosphate synthase</t>
  </si>
  <si>
    <t>D-glucose 6-phosphate[c] =&gt; 1D-myo-inositol 1-phosphate[c]</t>
  </si>
  <si>
    <t>r_0759</t>
  </si>
  <si>
    <t>N-acetyl-g-glutamyl-phosphate reductase</t>
  </si>
  <si>
    <t>H+[m] + N-acetyl-L-gamma-glutamyl phosphate[m] + NADPH[m] =&gt; 2-acetamido-5-oxopentanoate[m] + NADP(+)[m] + phosphate[m]</t>
  </si>
  <si>
    <t>r_0760</t>
  </si>
  <si>
    <t>N-acetylglucosamine-6-phosphate synthase</t>
  </si>
  <si>
    <t>acetyl-CoA[c] + alpha-D-glucosamine 6-phosphate[c] &lt;=&gt; coenzyme A[c] + H+[c] + N-acetyl-D-glucosamine 6-phosphate[c]</t>
  </si>
  <si>
    <t>r_0761</t>
  </si>
  <si>
    <t>N-acteylglutamate synthase</t>
  </si>
  <si>
    <t>acetyl-CoA[m] + L-glutamate[m] =&gt; coenzyme A[m] + H+[m] + N-acetyl-L-glutamate[m]</t>
  </si>
  <si>
    <t>r_0764</t>
  </si>
  <si>
    <t>NAD diphosphatase</t>
  </si>
  <si>
    <t>H2O[p] + NAD[p] =&gt; AMP[p] + 2 H+[p] + NMN[p]</t>
  </si>
  <si>
    <t>r_0765</t>
  </si>
  <si>
    <t>NAD kinase</t>
  </si>
  <si>
    <t>ATP[c] + NAD[c] =&gt; ADP[c] + H+[c] + NADP(+)[c]</t>
  </si>
  <si>
    <t>r_0766</t>
  </si>
  <si>
    <t>ATP[m] + NAD[m] =&gt; ADP[m] + H+[m] + NADP(+)[m]</t>
  </si>
  <si>
    <t>r_0767</t>
  </si>
  <si>
    <t>NAD nucleosidase nuclear</t>
  </si>
  <si>
    <t>H2O[n] + NAD[n] =&gt; ADP-ribose[n] + H+[n] + nicotinamide[n]</t>
  </si>
  <si>
    <t>r_0768</t>
  </si>
  <si>
    <t>NAD synthase</t>
  </si>
  <si>
    <t>ATP[c] + deamido-NAD(+)[c] + H2O[c] + L-glutamine[c] =&gt; AMP[c] + diphosphate[c] + H+[c] + L-glutamate[c] + NAD[c]</t>
  </si>
  <si>
    <t>r_0769</t>
  </si>
  <si>
    <t>ATP[n] + deamido-NAD(+)[n] + H2O[n] + L-glutamine[n] &lt;=&gt; AMP[n] + diphosphate[n] + H+[n] + L-glutamate[n] + NAD[n]</t>
  </si>
  <si>
    <t>r_0770</t>
  </si>
  <si>
    <t>NADH dehydrogenase, cytosolic/mitochondrial</t>
  </si>
  <si>
    <t>H+[c] + NADH[c] + ubiquinone-6[m] =&gt; NAD[c] + ubiquinol-6[m]</t>
  </si>
  <si>
    <t>r_0771</t>
  </si>
  <si>
    <t>NADH kinase</t>
  </si>
  <si>
    <t>ATP[c] + NADH[c] =&gt; ADP[c] + H+[c] + NADPH[c]</t>
  </si>
  <si>
    <t>r_0772</t>
  </si>
  <si>
    <t>NADH kinase mitochondrial</t>
  </si>
  <si>
    <t>ATP[m] + NADH[m] =&gt; ADP[m] + H+[m] + NADPH[m]</t>
  </si>
  <si>
    <t>r_0773</t>
  </si>
  <si>
    <t>NADH:ubiquinone oxidoreductase</t>
  </si>
  <si>
    <t>H+[m] + NADH[m] + ubiquinone-6[m] =&gt; NAD[m] + ubiquinol-6[m]</t>
  </si>
  <si>
    <t>r_0774</t>
  </si>
  <si>
    <t>NAPRtase</t>
  </si>
  <si>
    <t>H+[c] + nicotinate[c] + PRPP[c] =&gt; diphosphate[c] + nicotinic acid D-ribonucleotide[c]</t>
  </si>
  <si>
    <t>r_0775</t>
  </si>
  <si>
    <t>H+[m] + nicotinate[m] + PRPP[m] =&gt; diphosphate[m] + nicotinic acid D-ribonucleotide[m]</t>
  </si>
  <si>
    <t>r_0781</t>
  </si>
  <si>
    <t>nicotinamidase</t>
  </si>
  <si>
    <t>H2O[c] + nicotinamide[c] =&gt; ammonium[c] + nicotinate[c]</t>
  </si>
  <si>
    <t>r_0782</t>
  </si>
  <si>
    <t>nicotinamide N-methyltransferase</t>
  </si>
  <si>
    <t>nicotinamide[c] + S-adenosyl-L-methionine[c] =&gt; 1-methylnicotinamide[c] + S-adenosyl-L-homocysteine[c]</t>
  </si>
  <si>
    <t>r_0783</t>
  </si>
  <si>
    <t>nicotinamide-nucleotide adenylyltransferase</t>
  </si>
  <si>
    <t>ATP[c] + H+[c] + NMN[c] =&gt; diphosphate[c] + NAD[c]</t>
  </si>
  <si>
    <t>r_0784</t>
  </si>
  <si>
    <t>ATP[n] + H+[n] + NMN[n] =&gt; diphosphate[n] + NAD[n]</t>
  </si>
  <si>
    <t>r_0785</t>
  </si>
  <si>
    <t>nicotinate-nucleotide adenylyltransferase</t>
  </si>
  <si>
    <t>ATP[c] + H+[c] + nicotinic acid D-ribonucleotide[c] =&gt; deamido-NAD(+)[c] + diphosphate[c]</t>
  </si>
  <si>
    <t>r_0786</t>
  </si>
  <si>
    <t>nicotinate-nucleotide diphosphorylase (carboxylating)</t>
  </si>
  <si>
    <t>2 H+[c] + PRPP[c] + quinolinate[c] =&gt; carbon dioxide[c] + diphosphate[c] + nicotinic acid D-ribonucleotide[c]</t>
  </si>
  <si>
    <t>r_0787</t>
  </si>
  <si>
    <t>2 H+[m] + PRPP[m] + quinolinate[m] =&gt; carbon dioxide[m] + diphosphate[m] + nicotinic acid D-ribonucleotide[m]</t>
  </si>
  <si>
    <t>r_0788</t>
  </si>
  <si>
    <t>nucleoside diphosphatase</t>
  </si>
  <si>
    <t>ADP[c] + H2O[c] =&gt; AMP[c] + H+[c] + phosphate[c]</t>
  </si>
  <si>
    <t>r_0789</t>
  </si>
  <si>
    <t>GDP[c] + H2O[c] =&gt; GMP[c] + H+[c] + phosphate[c]</t>
  </si>
  <si>
    <t>r_0790</t>
  </si>
  <si>
    <t>H2O[c] + UDP[c] =&gt; H+[c] + phosphate[c] + UMP[c]</t>
  </si>
  <si>
    <t>r_0791</t>
  </si>
  <si>
    <t>H2O[g] + UDP[g] =&gt; H+[g] + phosphate[g] + UMP[g]</t>
  </si>
  <si>
    <t>r_0792</t>
  </si>
  <si>
    <t>CDP[c] + H2O[c] =&gt; CMP[c] + H+[c] + phosphate[c]</t>
  </si>
  <si>
    <t>r_0793</t>
  </si>
  <si>
    <t>H2O[c] + IDP[c] =&gt; H+[c] + IMP[c] + phosphate[c]</t>
  </si>
  <si>
    <t>r_0795</t>
  </si>
  <si>
    <t>nucleoside diphosphate kinase</t>
  </si>
  <si>
    <t>ATP[c] + CDP[c] =&gt; ADP[c] + CTP[c]</t>
  </si>
  <si>
    <t>r_0796</t>
  </si>
  <si>
    <t>ATP[c] + dADP[c] =&gt; ADP[c] + dATP[c]</t>
  </si>
  <si>
    <t>r_0797</t>
  </si>
  <si>
    <t>ATP[c] + dCDP[c] =&gt; ADP[c] + dCTP[c]</t>
  </si>
  <si>
    <t>r_0798</t>
  </si>
  <si>
    <t>ATP[c] + dGDP[c] =&gt; ADP[c] + dGTP[c]</t>
  </si>
  <si>
    <t>r_0799</t>
  </si>
  <si>
    <t>ATP[c] + dTDP[c] =&gt; ADP[c] + dTTP[c]</t>
  </si>
  <si>
    <t>r_0800</t>
  </si>
  <si>
    <t>ATP[c] + GDP[c] =&gt; ADP[c] + GTP[c]</t>
  </si>
  <si>
    <t>r_0801</t>
  </si>
  <si>
    <t>ATP[c] + IDP[c] =&gt; ADP[c] + ITP[c]</t>
  </si>
  <si>
    <t>r_0802</t>
  </si>
  <si>
    <t>ATP[c] + dIDP[c] &lt;=&gt; ADP[c] + dITP[c]</t>
  </si>
  <si>
    <t>r_0803</t>
  </si>
  <si>
    <t>ATP[c] + dUDP[c] &lt;=&gt; ADP[c] + dUTP[c]</t>
  </si>
  <si>
    <t>r_0804</t>
  </si>
  <si>
    <t>nucleoside triphosphatase</t>
  </si>
  <si>
    <t>GTP[c] + H2O[c] =&gt; GDP[c] + H+[c] + phosphate[c]</t>
  </si>
  <si>
    <t>r_0805</t>
  </si>
  <si>
    <t>H2O[c] + UTP[c] =&gt; H+[c] + phosphate[c] + UDP[c]</t>
  </si>
  <si>
    <t>r_0806</t>
  </si>
  <si>
    <t>CTP[c] + H2O[c] =&gt; CDP[c] + H+[c] + phosphate[c]</t>
  </si>
  <si>
    <t>r_0807</t>
  </si>
  <si>
    <t>H2O[c] + ITP[c] =&gt; H+[c] + IDP[c] + phosphate[c]</t>
  </si>
  <si>
    <t>r_0810</t>
  </si>
  <si>
    <t>nucleoside-diphosphatase (GDP), Golgi</t>
  </si>
  <si>
    <t>GDP[g] + H2O[g] =&gt; GMP[g] + H+[g] + phosphate[g]</t>
  </si>
  <si>
    <t>r_0811</t>
  </si>
  <si>
    <t>nucleoside-diphosphate kinase (ATP:UDP)</t>
  </si>
  <si>
    <t>ATP[c] + UDP[c] =&gt; ADP[c] + UTP[c]</t>
  </si>
  <si>
    <t>r_0812</t>
  </si>
  <si>
    <t>O-acetylhomoserine (thiol)-lyase</t>
  </si>
  <si>
    <t>methanethiol[c] + O-acetyl-L-homoserine[c] =&gt; acetate[c] + H+[c] + L-methionine[c]</t>
  </si>
  <si>
    <t>r_0813</t>
  </si>
  <si>
    <t>hydrogen sulfide[c] + O-acetyl-L-homoserine[c] =&gt; acetate[c] + H+[c] + L-homocysteine[c]</t>
  </si>
  <si>
    <t>r_0815</t>
  </si>
  <si>
    <t>O-succinylhomoserine lyase (L-cysteine)</t>
  </si>
  <si>
    <t>L-cysteine[c] + O-succinyl-L-homoserine[c] &lt;=&gt; H+[c] + L-cystathionine[c] + succinate[c]</t>
  </si>
  <si>
    <t>r_0816</t>
  </si>
  <si>
    <t>ornithine carbamoyltransferase</t>
  </si>
  <si>
    <t>carbamoyl phosphate[c] + ornithine[c] =&gt; H+[c] + L-citrulline[c] + phosphate[c]</t>
  </si>
  <si>
    <t>r_0817</t>
  </si>
  <si>
    <t>ornithine decarboxylase</t>
  </si>
  <si>
    <t>H+[c] + ornithine[c] =&gt; carbon dioxide[c] + putrescine[c]</t>
  </si>
  <si>
    <t>r_0818</t>
  </si>
  <si>
    <t>ornithine transacetylase</t>
  </si>
  <si>
    <t>L-glutamate[m] + N(2)-acetyl-L-ornithine[m] =&gt; N-acetyl-L-glutamate[m] + ornithine[m]</t>
  </si>
  <si>
    <t>r_0819</t>
  </si>
  <si>
    <t>ornithine transaminase</t>
  </si>
  <si>
    <t>2-oxoglutarate[c] + ornithine[c] =&gt; L-glutamate[c] + L-glutamic 5-semialdehyde[c]</t>
  </si>
  <si>
    <t>r_0820</t>
  </si>
  <si>
    <t>orotate phosphoribosyltransferase</t>
  </si>
  <si>
    <t>diphosphate[c] + orotidine 5'-(dihydrogen phosphate)[c] &lt;=&gt; orotate[c] + PRPP[c]</t>
  </si>
  <si>
    <t>r_0821</t>
  </si>
  <si>
    <t>orotidine-5'-phosphate decarboxylase</t>
  </si>
  <si>
    <t>H+[c] + orotidine 5'-(dihydrogen phosphate)[c] =&gt; carbon dioxide[c] + UMP[c]</t>
  </si>
  <si>
    <t>r_0831</t>
  </si>
  <si>
    <t>oxoglutarate dehydrogenase (dihydrolipoamide S-succinyltransferase)</t>
  </si>
  <si>
    <t>coenzyme A[m] + S(8)-succinyldihydrolipoamide[m] =&gt; dihydrolipoamide[m] + succinyl-CoA[m]</t>
  </si>
  <si>
    <t>r_0832</t>
  </si>
  <si>
    <t>oxoglutarate dehydrogenase (lipoamide)</t>
  </si>
  <si>
    <t>2-oxoglutarate[m] + H+[m] + lipoamide[m] =&gt; carbon dioxide[m] + S(8)-succinyldihydrolipoamide[m]</t>
  </si>
  <si>
    <t>r_0841</t>
  </si>
  <si>
    <t>pantetheine-phosphate adenylyltransferase</t>
  </si>
  <si>
    <t>ATP[c] + H+[c] + pantetheine 4'-phosphate[c] =&gt; 3'-dephospho-CoA[c] + diphosphate[c]</t>
  </si>
  <si>
    <t>r_0842</t>
  </si>
  <si>
    <t>pantothenate kinase</t>
  </si>
  <si>
    <t>(R)-pantothenate[c] + ATP[c] =&gt; (R)-4'-phosphopantothenic acid[c] + ADP[c] + H+[c]</t>
  </si>
  <si>
    <t>r_0843</t>
  </si>
  <si>
    <t>pantothenate synthase</t>
  </si>
  <si>
    <t>(R)-pantoate[c] + ATP[c] + beta-alanine[c] =&gt; (R)-pantothenate[c] + AMP[c] + diphosphate[c] + H+[c]</t>
  </si>
  <si>
    <t>r_0844</t>
  </si>
  <si>
    <t>peroxisomal acyl-CoA thioesterase</t>
  </si>
  <si>
    <t>decanoyl-CoA[p] + H2O[p] =&gt; coenzyme A[p] + decanoate[p] + H+[p]</t>
  </si>
  <si>
    <t>r_0851</t>
  </si>
  <si>
    <t>phenylalanine transaminase</t>
  </si>
  <si>
    <t>2-oxoglutarate[c] + L-phenylalanine[c] &lt;=&gt; keto-phenylpyruvate[c] + L-glutamate[c]</t>
  </si>
  <si>
    <t>r_0852</t>
  </si>
  <si>
    <t>phenylalanyl-tRNA synthetase</t>
  </si>
  <si>
    <t>ATP[c] + L-phenylalanine[c] + tRNA(Phe)[c] =&gt; AMP[c] + diphosphate[c] + Phe-tRNA(Phe)[c]</t>
  </si>
  <si>
    <t>r_0853</t>
  </si>
  <si>
    <t>ATP[m] + L-phenylalanine[m] + tRNA(Phe)[m] =&gt; AMP[m] + diphosphate[m] + Phe-tRNA(Phe)[m]</t>
  </si>
  <si>
    <t>r_0855</t>
  </si>
  <si>
    <t>phopshoribosylaminoimidazole synthetase</t>
  </si>
  <si>
    <t>5'-phosphoribosyl-N-formylglycineamidine[c] + ATP[c] =&gt; 5'-phosphoribosyl-5-aminoimidazole[c] + ADP[c] + 2 H+[c] + phosphate[c]</t>
  </si>
  <si>
    <t>r_0882</t>
  </si>
  <si>
    <t>phosphoacetylglucosamine mutase</t>
  </si>
  <si>
    <t>N-acetyl-D-glucosamine 6-phosphate[c] &lt;=&gt; N-acetyl-alpha-D-glucosamine 1-phosphate[c]</t>
  </si>
  <si>
    <t>r_0883</t>
  </si>
  <si>
    <t>phosphoadenylyl-sulfate reductase (thioredoxin)</t>
  </si>
  <si>
    <t>3'-phospho-5'-adenylyl sulfate[c] + TRX1[c] =&gt; adenosine 3',5'-bismonophosphate[c] + 2 H+[c] + sulphite[c] + TRX1 disulphide[c]</t>
  </si>
  <si>
    <t>r_0884</t>
  </si>
  <si>
    <t>phosphoenolpyruvate carboxykinase</t>
  </si>
  <si>
    <t>ATP[c] + oxaloacetate[c] =&gt; ADP[c] + carbon dioxide[c] + phosphoenolpyruvate[c]</t>
  </si>
  <si>
    <t>r_0885</t>
  </si>
  <si>
    <t>phosphoethanolamine cytidyltransferase</t>
  </si>
  <si>
    <t>CTP[c] + H+[c] + O-phosphoethanolamine[c] =&gt; CDP-ethanolamine[c] + diphosphate[c]</t>
  </si>
  <si>
    <t>r_0886</t>
  </si>
  <si>
    <t>phosphofructokinase</t>
  </si>
  <si>
    <t>ATP[c] + D-fructose 6-phosphate[c] =&gt; ADP[c] + D-fructose 1,6-bisphosphate[c] + H+[c]</t>
  </si>
  <si>
    <t>r_0887</t>
  </si>
  <si>
    <t>phosphofructokinase (s7p)</t>
  </si>
  <si>
    <t>ATP[c] + sedoheptulose 7-phosphate[c] =&gt; ADP[c] + H+[c] + sedoheptulose 1,7-bisphosphate[c]</t>
  </si>
  <si>
    <t>r_0888</t>
  </si>
  <si>
    <t>phosphoglucomutase</t>
  </si>
  <si>
    <t>D-glucose 6-phosphate[c] &lt;=&gt; D-glucose 1-phosphate[c]</t>
  </si>
  <si>
    <t>r_0889</t>
  </si>
  <si>
    <t>phosphogluconate dehydrogenase</t>
  </si>
  <si>
    <t>6-phospho-D-gluconate[c] + NADP(+)[c] =&gt; carbon dioxide[c] + D-ribulose 5-phosphate[c] + NADPH[c]</t>
  </si>
  <si>
    <t>r_0890</t>
  </si>
  <si>
    <t>phosphoglucosamine mutase</t>
  </si>
  <si>
    <t>alpha-D-glucosamine 1-phosphate[c] &lt;=&gt; alpha-D-glucosamine 6-phosphate[c]</t>
  </si>
  <si>
    <t>r_0891</t>
  </si>
  <si>
    <t>phosphoglycerate dehydrogenase</t>
  </si>
  <si>
    <t>3-phosphonato-D-glycerate(3-)[c] + NAD[c] =&gt; 3-phospho-hydroxypyruvate[c] + H+[c] + NADH[c]</t>
  </si>
  <si>
    <t>r_0892</t>
  </si>
  <si>
    <t>phosphoglycerate kinase</t>
  </si>
  <si>
    <t>1,3-bisphospho-D-glycerate[c] + ADP[c] &lt;=&gt; 3-phosphonato-D-glycerate(3-)[c] + ATP[c]</t>
  </si>
  <si>
    <t>r_0893</t>
  </si>
  <si>
    <t>phosphoglycerate mutase</t>
  </si>
  <si>
    <t>3-phosphonato-D-glycerate(3-)[c] &lt;=&gt; 2-phospho-D-glyceric acid[c]</t>
  </si>
  <si>
    <t>r_0902</t>
  </si>
  <si>
    <t>phosphomannomutase</t>
  </si>
  <si>
    <t>D-mannose 1-phosphate[c] &lt;=&gt; D-mannose 6-phosphate[c]</t>
  </si>
  <si>
    <t>r_0903</t>
  </si>
  <si>
    <t>phosphomethylpyrimidine kinase</t>
  </si>
  <si>
    <t>4-amino-2-methyl-5-phosphomethylpyrimidine[c] + ATP[c] =&gt; 4-amino-2-methyl-5-diphosphomethylpyrimidine[c] + ADP[c]</t>
  </si>
  <si>
    <t>r_0904</t>
  </si>
  <si>
    <t>phosphomevalonate kinase</t>
  </si>
  <si>
    <t>(R)-5-phosphomevalonic acid[c] + ATP[c] =&gt; (R)-5-diphosphomevalonic acid[c] + ADP[c]</t>
  </si>
  <si>
    <t>r_0905</t>
  </si>
  <si>
    <t>phosphopantothenate-cysteine ligase</t>
  </si>
  <si>
    <t>(R)-4'-phosphopantothenic acid[c] + CTP[c] + L-cysteine[c] =&gt; CMP[c] + diphosphate[c] + H+[c] + N-[(R)-4-phosphonopantothenoyl]-L-cysteine [cytoplasm][c]</t>
  </si>
  <si>
    <t>r_0906</t>
  </si>
  <si>
    <t>phosphopantothenoylcysteine decarboxylase</t>
  </si>
  <si>
    <t>H+[c] + N-[(R)-4-phosphonopantothenoyl]-L-cysteine [cytoplasm][c] =&gt; carbon dioxide[c] + pantetheine 4'-phosphate[c]</t>
  </si>
  <si>
    <t>r_0907</t>
  </si>
  <si>
    <t>phosphopentomutase</t>
  </si>
  <si>
    <t>alpha-D-ribose 1-phosphate(2-)[c] &lt;=&gt; ribose-5-phosphate[c]</t>
  </si>
  <si>
    <t>r_0908</t>
  </si>
  <si>
    <t>phosphoribosyl amino imidazolesuccinocarbozamide synthetase</t>
  </si>
  <si>
    <t>ATP[c] + L-aspartate[c] + phosphoribosyl-carboxy-aminoimidazole[c] =&gt; 5'-phosphoribosyl-4-(N-succinocarboxamide)-5-aminoimidazole[c] + ADP[c] + H+[c] + phosphate[c]</t>
  </si>
  <si>
    <t>r_0909</t>
  </si>
  <si>
    <t>phosphoribosyl-AMP cyclohydrolase</t>
  </si>
  <si>
    <t>1-(5-phosphoribosyl)-5'-AMP[c] + H2O[c] =&gt; 1-(5-phospho-D-ribosyl)-5-[(5-phospho-D-ribosylamino)methylideneamino]imidazole-4-carboxamide [cytoplasm][c]</t>
  </si>
  <si>
    <t>r_0910</t>
  </si>
  <si>
    <t>phosphoribosyl-ATP pyrophosphatase</t>
  </si>
  <si>
    <t>5-phosphoribosyl-ATP[c] + H2O[c] =&gt; 1-(5-phosphoribosyl)-5'-AMP[c] + diphosphate[c] + H+[c]</t>
  </si>
  <si>
    <t>r_0911</t>
  </si>
  <si>
    <t>phosphoribosylaminoimidazole-carboxylase</t>
  </si>
  <si>
    <t>5'-phosphoribosyl-5-aminoimidazole[c] + ATP[c] + carbon dioxide[c] + H2O[c] =&gt; ADP[c] + H+[c] + phosphate[c] + phosphoribosyl-carboxy-aminoimidazole[c]</t>
  </si>
  <si>
    <t>r_0912</t>
  </si>
  <si>
    <t>phosphoribosylaminoimidazolecarboxamide formyltransferase</t>
  </si>
  <si>
    <t>10-formyl-THF[c] + AICAR[c] &lt;=&gt; phosphoribosyl-formamido-carboxamide[c] + THF[c]</t>
  </si>
  <si>
    <t>r_0913</t>
  </si>
  <si>
    <t>phosphoribosylanthranilate isomerase</t>
  </si>
  <si>
    <t>N-(5-phospho-beta-D-ribosyl)anthranilate[c] =&gt; 1-(2-carboxyphenylamino)-1-deoxy-D-ribulose 5-phosphate[c]</t>
  </si>
  <si>
    <t>r_0914</t>
  </si>
  <si>
    <t>phosphoribosylglycinamidine synthetase</t>
  </si>
  <si>
    <t>5-phosphoribosylamine[c] + ATP[c] + L-glycine[c] =&gt; 5-phospho-ribosyl-glycineamide[c] + ADP[c] + H+[c] + phosphate[c]</t>
  </si>
  <si>
    <t>r_0915</t>
  </si>
  <si>
    <t>phosphoribosylpyrophosphate amidotransferase</t>
  </si>
  <si>
    <t>H2O[c] + L-glutamine[c] + PRPP[c] =&gt; 5-phosphoribosylamine[c] + diphosphate[c] + L-glutamate[c]</t>
  </si>
  <si>
    <t>r_0916</t>
  </si>
  <si>
    <t>phosphoribosylpyrophosphate synthetase</t>
  </si>
  <si>
    <t>ATP[c] + ribose-5-phosphate[c] =&gt; AMP[c] + H+[c] + PRPP[c]</t>
  </si>
  <si>
    <t>r_0917</t>
  </si>
  <si>
    <t>phosphoserine phosphatase (L-serine)</t>
  </si>
  <si>
    <t>3-phospho-serine[c] + H2O[c] =&gt; L-serine[c] + phosphate[c]</t>
  </si>
  <si>
    <t>r_0918</t>
  </si>
  <si>
    <t>phosphoserine transaminase</t>
  </si>
  <si>
    <t>3-phospho-hydroxypyruvate[c] + L-glutamate[c] =&gt; 2-oxoglutarate[c] + 3-phospho-serine[c]</t>
  </si>
  <si>
    <t>r_0920</t>
  </si>
  <si>
    <t>phytoceramidase</t>
  </si>
  <si>
    <t>cerotic acid[er] + phytosphingosine[er] =&gt; ceramide-2 (C26)[er]</t>
  </si>
  <si>
    <t>r_0921</t>
  </si>
  <si>
    <t>Phytosphingosine phosphate lyase</t>
  </si>
  <si>
    <t>phytosphingosine 1-phosphate[er] =&gt; 2-hydroxyhexadecanal[er] + O-phosphoethanolamine[er]</t>
  </si>
  <si>
    <t>r_0922</t>
  </si>
  <si>
    <t>phytosphingosine synthesis</t>
  </si>
  <si>
    <t>H+[er] + NADPH[er] + oxygen[er] + sphinganine[er] =&gt; H2O[er] + NADP(+)[er] + phytosphingosine[er]</t>
  </si>
  <si>
    <t>r_0935</t>
  </si>
  <si>
    <t>porphobilinogen synthase</t>
  </si>
  <si>
    <t>2 5-aminolevulinate[c] =&gt; H+[c] + 2 H2O[c] + porphobilinogen[c]</t>
  </si>
  <si>
    <t>r_0937</t>
  </si>
  <si>
    <t>poylamine oxidase</t>
  </si>
  <si>
    <t>H2O[c] + oxygen[c] + spermine[c] =&gt; 3-aminopropanal[c] + hydrogen peroxide[c] + spermidine[c]</t>
  </si>
  <si>
    <t>r_0938</t>
  </si>
  <si>
    <t>prephenate dehydratase</t>
  </si>
  <si>
    <t>H+[c] + prephenate[c] =&gt; carbon dioxide[c] + H2O[c] + keto-phenylpyruvate[c]</t>
  </si>
  <si>
    <t>r_0939</t>
  </si>
  <si>
    <t>prephenate dehydrogenase (NADP)</t>
  </si>
  <si>
    <t>NADP(+)[c] + prephenate[c] =&gt; 3-(4-hydroxyphenyl)pyruvate[c] + carbon dioxide[c] + NADPH[c]</t>
  </si>
  <si>
    <t>r_0941</t>
  </si>
  <si>
    <t>prolyl-tRNA synthetase</t>
  </si>
  <si>
    <t>ATP[c] + L-proline[c] + tRNA(Pro)[c] =&gt; AMP[c] + diphosphate[c] + H+[c] + Pro-tRNA(Pro)[c]</t>
  </si>
  <si>
    <t>r_0942</t>
  </si>
  <si>
    <t>protoporphyrinogen oxidase</t>
  </si>
  <si>
    <t>3 oxygen[m] + 2 protoporphyrinogen[m] =&gt; 6 H2O[m] + 2 protoporphyrin[m]</t>
  </si>
  <si>
    <t>r_0943</t>
  </si>
  <si>
    <t>purine-nucleoside phosphorylase</t>
  </si>
  <si>
    <t>nicotinamide ribose[c] + phosphate[c] =&gt; alpha-D-ribose 1-phosphate(2-)[c] + H+[c] + nicotinamide[c]</t>
  </si>
  <si>
    <t>r_0949</t>
  </si>
  <si>
    <t>guanosine phosphorylase</t>
  </si>
  <si>
    <t>guanosine[c] + phosphate[c] &lt;=&gt; alpha-D-ribose 1-phosphate(2-)[c] + guanine[c]</t>
  </si>
  <si>
    <t>r_0950</t>
  </si>
  <si>
    <t>guanosine[m] + phosphate[m] &lt;=&gt; alpha-D-ribose 1-phosphate(2-)[m] + guanine[m]</t>
  </si>
  <si>
    <t>r_0951</t>
  </si>
  <si>
    <t>inosine phosphorylase</t>
  </si>
  <si>
    <t>inosine[c] + phosphate[c] &lt;=&gt; alpha-D-ribose 1-phosphate(2-)[c] + hypoxanthine[c]</t>
  </si>
  <si>
    <t>r_0953</t>
  </si>
  <si>
    <t>pyridoxal oxidase</t>
  </si>
  <si>
    <t>ammonium[c] + 2 H2O[c] + 0.5 oxygen[c] + pyridoxal[c] =&gt; 2 hydrogen peroxide[c] + pyridoxamine[c]</t>
  </si>
  <si>
    <t>r_0954</t>
  </si>
  <si>
    <t>pyridoxamine 5'-phosphate oxidase</t>
  </si>
  <si>
    <t>H2O[c] + oxygen[c] + pyridoxamine 5'-phosphate[c] =&gt; ammonium[c] + hydrogen peroxide[c] + pyridoxal 5'-phosphate[c]</t>
  </si>
  <si>
    <t>r_0955</t>
  </si>
  <si>
    <t>pyridoxine 5'-phosphate oxidase</t>
  </si>
  <si>
    <t>oxygen[c] + pyridoxine 5'-phosphate[c] &lt;=&gt; hydrogen peroxide[c] + pyridoxal 5'-phosphate[c]</t>
  </si>
  <si>
    <t>r_0956</t>
  </si>
  <si>
    <t>pyridoxine oxidase</t>
  </si>
  <si>
    <t>oxygen[c] + pyridoxine[c] =&gt; hydrogen peroxide[c] + pyridoxal[c]</t>
  </si>
  <si>
    <t>r_0957</t>
  </si>
  <si>
    <t>pyrroline-5-carboxylate reductase</t>
  </si>
  <si>
    <t>1-pyrroline-5-carboxylate[c] + 2 H+[c] + NADPH[c] =&gt; L-proline[c] + NADP(+)[c]</t>
  </si>
  <si>
    <t>r_0958</t>
  </si>
  <si>
    <t>pyruvate carboxylase</t>
  </si>
  <si>
    <t>ATP[c] + bicarbonate[c] + pyruvate[c] =&gt; ADP[c] + H+[c] + oxaloacetate[c] + phosphate[c]</t>
  </si>
  <si>
    <t>r_0959</t>
  </si>
  <si>
    <t>pyruvate decarboxylase</t>
  </si>
  <si>
    <t>H+[c] + pyruvate[c] =&gt; acetaldehyde[c] + carbon dioxide[c]</t>
  </si>
  <si>
    <t>r_0960</t>
  </si>
  <si>
    <t>pyruvate decarboxylase (acetoin-forming)</t>
  </si>
  <si>
    <t>acetaldehyde[c] + H+[c] + pyruvate[c] =&gt; (R)-acetoin[c] + carbon dioxide[c]</t>
  </si>
  <si>
    <t>r_0961</t>
  </si>
  <si>
    <t>pyruvate dehydrogenase</t>
  </si>
  <si>
    <t>coenzyme A[m] + NAD[m] + pyruvate[m] =&gt; acetyl-CoA[m] + carbon dioxide[m] + NADH[m]</t>
  </si>
  <si>
    <t>r_0962</t>
  </si>
  <si>
    <t>pyruvate kinase</t>
  </si>
  <si>
    <t>ADP[c] + H+[c] + phosphoenolpyruvate[c] =&gt; ATP[c] + pyruvate[c]</t>
  </si>
  <si>
    <t>r_0963</t>
  </si>
  <si>
    <t>quinone oxidoreductase</t>
  </si>
  <si>
    <t>2-hexaprenyl-6-methoxy-3-methyl-1,4-benzoquinone[m] + H+[m] + NADH[m] + oxygen[m] =&gt; 2-hexaprenyl-5-hydroxy-6-methoxy-3-methyl-1,4-benzoquinone[m] + H2O[m] + NAD[m]</t>
  </si>
  <si>
    <t>r_0964</t>
  </si>
  <si>
    <t>reduced glutathione via ABC system</t>
  </si>
  <si>
    <t>ATP[c] + glutathione[c] + H2O[c] =&gt; ADP[c] + glutathione[v] + H+[c] + phosphate[c]</t>
  </si>
  <si>
    <t>r_0965</t>
  </si>
  <si>
    <t>riboflavin kinase</t>
  </si>
  <si>
    <t>ATP[c] + riboflavin[c] =&gt; ADP[c] + FMN[c] + H+[c]</t>
  </si>
  <si>
    <t>r_0966</t>
  </si>
  <si>
    <t>ATP[m] + riboflavin[m] =&gt; ADP[m] + FMN[m] + H+[m]</t>
  </si>
  <si>
    <t>r_0967</t>
  </si>
  <si>
    <t>riboflavin synthase</t>
  </si>
  <si>
    <t>2-hydroxy-3-oxobutyl phosphate[c] + 5-amino-6-(D-ribitylamino)uracil[c] =&gt; 6,7-dimethyl-8-(1-D-ribityl)lumazine[c] + 2 H2O[c] + phosphate[c]</t>
  </si>
  <si>
    <t>r_0968</t>
  </si>
  <si>
    <t>2 6,7-dimethyl-8-(1-D-ribityl)lumazine[c] =&gt; 5-amino-6-(D-ribitylamino)uracil[c] + riboflavin[c]</t>
  </si>
  <si>
    <t>r_0969</t>
  </si>
  <si>
    <t>ribokinase</t>
  </si>
  <si>
    <t>ATP[c] + D-ribose[c] =&gt; ADP[c] + H+[c] + ribose-5-phosphate[c]</t>
  </si>
  <si>
    <t>r_0970</t>
  </si>
  <si>
    <t>ribonucleoside-triphosphate reductase (ATP)</t>
  </si>
  <si>
    <t>ATP[c] + TRX1[c] =&gt; dATP[c] + H2O[c] + TRX1 disulphide[c]</t>
  </si>
  <si>
    <t>r_0971</t>
  </si>
  <si>
    <t>ribonucleoside-triphosphate reductase (CTP)</t>
  </si>
  <si>
    <t>CTP[c] + TRX1[c] =&gt; dCTP[c] + H2O[c] + TRX1 disulphide[c]</t>
  </si>
  <si>
    <t>r_0972</t>
  </si>
  <si>
    <t>ribonucleoside-triphosphate reductase (GTP)</t>
  </si>
  <si>
    <t>GTP[c] + TRX1[c] =&gt; dGTP[c] + H2O[c] + TRX1 disulphide[c]</t>
  </si>
  <si>
    <t>r_0973</t>
  </si>
  <si>
    <t>ribonucleoside-triphosphate reductase (UTP)</t>
  </si>
  <si>
    <t>UTP[c] + TRX1[c] =&gt; dUTP[c] + H2O[c] + TRX1 disulphide[c]</t>
  </si>
  <si>
    <t>r_0974</t>
  </si>
  <si>
    <t>ribonucleotide reductase</t>
  </si>
  <si>
    <t>ADP[c] + TRX1[c] =&gt; dADP[c] + H2O[c] + TRX1 disulphide[c]</t>
  </si>
  <si>
    <t>r_0975</t>
  </si>
  <si>
    <t>ADP[n] + TRX1[n] =&gt; dADP[n] + H2O[n] + TRX1 disulphide[n]</t>
  </si>
  <si>
    <t>r_0976</t>
  </si>
  <si>
    <t>CDP[c] + TRX1[c] =&gt; dCDP[c] + H2O[c] + TRX1 disulphide[c]</t>
  </si>
  <si>
    <t>r_0977</t>
  </si>
  <si>
    <t>CDP[n] + TRX1[n] =&gt; dCDP[n] + H2O[n] + TRX1 disulphide[n]</t>
  </si>
  <si>
    <t>r_0978</t>
  </si>
  <si>
    <t>GDP[c] + TRX1[c] =&gt; dGDP[c] + H2O[c] + TRX1 disulphide[c]</t>
  </si>
  <si>
    <t>r_0979</t>
  </si>
  <si>
    <t>GDP[n] + TRX1[n] =&gt; dGDP[n] + H2O[n] + TRX1 disulphide[n]</t>
  </si>
  <si>
    <t>r_0982</t>
  </si>
  <si>
    <t>ribose-5-phosphate isomerase</t>
  </si>
  <si>
    <t>D-ribulose 5-phosphate[c] &lt;=&gt; ribose-5-phosphate[c]</t>
  </si>
  <si>
    <t>r_0983</t>
  </si>
  <si>
    <t>ribosylnicotinamide kinase</t>
  </si>
  <si>
    <t>ATP[c] + nicotinamide ribose[c] =&gt; ADP[c] + H+[c] + NMN[c]</t>
  </si>
  <si>
    <t>r_0984</t>
  </si>
  <si>
    <t>ribulose 5-phosphate 3-epimerase</t>
  </si>
  <si>
    <t>D-ribulose 5-phosphate[c] &lt;=&gt; D-xylulose 5-phosphate[c]</t>
  </si>
  <si>
    <t>r_0985</t>
  </si>
  <si>
    <t>S-adenosyl-L-methionine:3-hexaprenyl-4,5-dihydroxylate O-methyltransferase</t>
  </si>
  <si>
    <t>3-hexaprenyl-4,5-dihydroxybenzoic acid[m] + S-adenosyl-L-methionine[m] =&gt; 3-hexaprenyl-4-hydroxy-5-methoxybenzoic acid[m] + H+[m] + S-adenosyl-L-homocysteine[m]</t>
  </si>
  <si>
    <t>r_0986</t>
  </si>
  <si>
    <t>S-adenosyl-methionine delta-24-sterol-c-methyltransferase</t>
  </si>
  <si>
    <t>S-adenosyl-L-methionine[c] + zymosterol[c] =&gt; fecosterol[c] + H+[c] + S-adenosyl-L-homocysteine[c]</t>
  </si>
  <si>
    <t>r_0987</t>
  </si>
  <si>
    <t>S-formylglutathione hydralase</t>
  </si>
  <si>
    <t>H2O[c] + S-formylglutathione[c] &lt;=&gt; formate[c] + glutathione[c] + H+[c]</t>
  </si>
  <si>
    <t>r_0988</t>
  </si>
  <si>
    <t>saccharopine dehydrogenase (NAD, L-lysine forming)</t>
  </si>
  <si>
    <t>H2O[c] + L-saccharopine[c] + NAD[c] =&gt; 2-oxoglutarate[c] + H+[c] + L-lysine[c] + NADH[c]</t>
  </si>
  <si>
    <t>r_0989</t>
  </si>
  <si>
    <t>saccharopine dehydrogenase (NADP, L-glutamate forming)</t>
  </si>
  <si>
    <t>H+[c] + L-allysine[c] + L-glutamate[c] + NADPH[c] =&gt; H2O[c] + L-saccharopine[c] + NADP(+)[c]</t>
  </si>
  <si>
    <t>r_0990</t>
  </si>
  <si>
    <t>sedoheptulose 1,7-bisphosphate D-glyceraldehyde-3-phosphate-lyase</t>
  </si>
  <si>
    <t>sedoheptulose 1,7-bisphosphate[c] &lt;=&gt; D-erythrose 4-phosphate[c] + dihydroxyacetone phosphate[c]</t>
  </si>
  <si>
    <t>r_0992</t>
  </si>
  <si>
    <t>serine O-acetyltransferase</t>
  </si>
  <si>
    <t>acetyl-CoA[c] + L-serine[c] =&gt; coenzyme A[c] + O-acetyl-L-serine[c]</t>
  </si>
  <si>
    <t>r_0993</t>
  </si>
  <si>
    <t>serine palmitotransferase</t>
  </si>
  <si>
    <t>L-serine[er] + palmitoyl-CoA[er] =&gt; 3-ketosphinganine[er] + carbon dioxide[er] + coenzyme A[er]</t>
  </si>
  <si>
    <t>r_0995</t>
  </si>
  <si>
    <t>seryl-tRNA synthetase</t>
  </si>
  <si>
    <t>ATP[c] + L-serine[c] + tRNA(Ser)[c] =&gt; AMP[c] + diphosphate[c] + Ser-tRNA(Ser)[c]</t>
  </si>
  <si>
    <t>r_0996</t>
  </si>
  <si>
    <t>shikimate dehydrogenase</t>
  </si>
  <si>
    <t>3-dehydroshikimate[c] + H+[c] + NADPH[c] =&gt; NADP(+)[c] + shikimate[c]</t>
  </si>
  <si>
    <t>r_0997</t>
  </si>
  <si>
    <t>shikimate kinase</t>
  </si>
  <si>
    <t>ATP[c] + shikimate[c] =&gt; 3-phosphoshikimic acid[c] + ADP[c] + H+[c]</t>
  </si>
  <si>
    <t>r_0998</t>
  </si>
  <si>
    <t>sirohydrochlorin dehydrogenase</t>
  </si>
  <si>
    <t>NAD[c] + precorrin-2[c] =&gt; H+[c] + NADH[c] + sirohydrochlorin[c]</t>
  </si>
  <si>
    <t>r_0999</t>
  </si>
  <si>
    <t>sirohydrochlorin ferrochetalase</t>
  </si>
  <si>
    <t>iron(2+)[c] + sirohydrochlorin[c] =&gt; 3 H+[c] + siroheme[c]</t>
  </si>
  <si>
    <t>r_1001</t>
  </si>
  <si>
    <t>spermidine synthase</t>
  </si>
  <si>
    <t>putrescine[c] + S-adenosylmethioninamine[c] =&gt; 5'-S-methyl-5'-thioadenosine[c] + H+[c] + spermidine[c]</t>
  </si>
  <si>
    <t>r_1002</t>
  </si>
  <si>
    <t>spermine synthase</t>
  </si>
  <si>
    <t>S-adenosylmethioninamine[c] + spermidine[c] =&gt; 5'-S-methyl-5'-thioadenosine[c] + H+[c] + spermine[c]</t>
  </si>
  <si>
    <t>r_1003</t>
  </si>
  <si>
    <t>sphinganine phosphate lyase</t>
  </si>
  <si>
    <t>sphinganine 1-phosphate[er] =&gt; hexadecanal[er] + O-phosphoethanolamine[er]</t>
  </si>
  <si>
    <t>r_1004</t>
  </si>
  <si>
    <t>sphingoid base-phosphate phosphatase (phytosphingosine 1-phosphate)</t>
  </si>
  <si>
    <t>H2O[er] + phytosphingosine 1-phosphate[er] =&gt; phosphate[er] + phytosphingosine[er]</t>
  </si>
  <si>
    <t>r_1005</t>
  </si>
  <si>
    <t>sphingoid base-phosphate phosphatase (sphinganine 1-phosphatase)</t>
  </si>
  <si>
    <t>H2O[er] + sphinganine 1-phosphate[er] =&gt; phosphate[er] + sphinganine[er]</t>
  </si>
  <si>
    <t>r_1006</t>
  </si>
  <si>
    <t>sphingolipid long chain base kinase (phytosphingosine)</t>
  </si>
  <si>
    <t>ATP[er] + phytosphingosine[er] =&gt; ADP[er] + H+[er] + phytosphingosine 1-phosphate[er]</t>
  </si>
  <si>
    <t>r_1007</t>
  </si>
  <si>
    <t>sphingolipid long chain base kinase (sphinganine)</t>
  </si>
  <si>
    <t>ATP[er] + sphinganine[er] =&gt; ADP[er] + H+[er] + sphinganine 1-phosphate[er]</t>
  </si>
  <si>
    <t>r_1010</t>
  </si>
  <si>
    <t>squalene epoxidase (NAD)</t>
  </si>
  <si>
    <t>H+[er] + NADH[er] + oxygen[er] + squalene[er] =&gt; (S)-2,3-epoxysqualene[er] + H2O[er] + NAD[er]</t>
  </si>
  <si>
    <t>r_1011</t>
  </si>
  <si>
    <t>squalene epoxidase (NADP)</t>
  </si>
  <si>
    <t>H+[er] + NADPH[er] + oxygen[er] + squalene[er] =&gt; (S)-2,3-epoxysqualene[er] + H2O[er] + NADP(+)[er]</t>
  </si>
  <si>
    <t>r_1012</t>
  </si>
  <si>
    <t>squalene synthase</t>
  </si>
  <si>
    <t>2 farnesyl diphosphate[c] + H+[c] + NADPH[c] =&gt; 2 diphosphate[c] + NADP(+)[c] + squalene[c]</t>
  </si>
  <si>
    <t>r_1021</t>
  </si>
  <si>
    <t>succinate dehydrogenase (ubiquinone-6)</t>
  </si>
  <si>
    <t>succinate[m] + ubiquinone-6[m] &lt;=&gt; fumarate[m] + ubiquinol-6[m]</t>
  </si>
  <si>
    <t>r_1022</t>
  </si>
  <si>
    <t>succinate-CoA ligase (ADP-forming)</t>
  </si>
  <si>
    <t>ADP[m] + phosphate[m] + succinyl-CoA[m] =&gt; ATP[m] + coenzyme A[m] + succinate[m]</t>
  </si>
  <si>
    <t>r_1023</t>
  </si>
  <si>
    <t>succinate-semialdehyde dehydrogenase (NADP)</t>
  </si>
  <si>
    <t>H2O[c] + NADP(+)[c] + succinic semialdehyde[c] =&gt; 2 H+[c] + NADPH[c] + succinate[c]</t>
  </si>
  <si>
    <t>r_1024</t>
  </si>
  <si>
    <t>sucrose hydrolyzing enxyme</t>
  </si>
  <si>
    <t>H2O[e] + sucrose[e] =&gt; D-fructose[e] + D-glucose[e]</t>
  </si>
  <si>
    <t>r_1025</t>
  </si>
  <si>
    <t>sulfate adenylyltransferase</t>
  </si>
  <si>
    <t>ATP[c] + H+[c] + sulphate[c] =&gt; 5'-adenylyl sulfate[c] + diphosphate[c]</t>
  </si>
  <si>
    <t>r_1026</t>
  </si>
  <si>
    <t>sulfate adenylyltransferase (ADP)</t>
  </si>
  <si>
    <t>ADP[c] + H+[c] + sulphate[c] =&gt; 5'-adenylyl sulfate[c] + phosphate[c]</t>
  </si>
  <si>
    <t>r_1027</t>
  </si>
  <si>
    <t>sulfite reductase (NADPH2)</t>
  </si>
  <si>
    <t>5 H+[c] + 3 NADPH[c] + sulphite[c] =&gt; 3 H2O[c] + hydrogen sulfide[c] + 3 NADP(+)[c]</t>
  </si>
  <si>
    <t>r_1028</t>
  </si>
  <si>
    <t>taurcholate via ABC system</t>
  </si>
  <si>
    <t>ATP[c] + H2O[c] + taurocholic acid[c] =&gt; ADP[c] + H+[c] + phosphate[c] + taurocholic acid[v]</t>
  </si>
  <si>
    <t>r_1029</t>
  </si>
  <si>
    <t>taurine dioxygenase</t>
  </si>
  <si>
    <t>2-oxoglutarate[c] + oxygen[c] + taurine[c] =&gt; aminoacetaldehyde[c] + carbon dioxide[c] + H+[c] + succinate[c] + sulphite[c]</t>
  </si>
  <si>
    <t>r_1030</t>
  </si>
  <si>
    <t>tetrahydrofolate aminomethyltransferase</t>
  </si>
  <si>
    <t>5,10-methenyl-THF[m] + H2O[m] =&gt; 5-formyltetrahydrofolic acid[m] + H+[m]</t>
  </si>
  <si>
    <t>r_1031</t>
  </si>
  <si>
    <t>tetrahydrofolate:L-glutamate gamma-ligase (ADP-forming)</t>
  </si>
  <si>
    <t>ATP[c] + L-glutamate[c] + THF[c] &lt;=&gt; 5,6,7,8-tetrahydrofolyl-L-glutamic acid[c] + ADP[c] + H+[c] + phosphate[c]</t>
  </si>
  <si>
    <t>r_1032</t>
  </si>
  <si>
    <t>thiamin diphosphatase</t>
  </si>
  <si>
    <t>2 H2O[e] + TDP[e] =&gt; H+[e] + 2 phosphate[e] + thiamine[e]</t>
  </si>
  <si>
    <t>r_1033</t>
  </si>
  <si>
    <t>thiamin phosphatase</t>
  </si>
  <si>
    <t>H2O[e] + TMP[e] =&gt; phosphate[e] + thiamine[e]</t>
  </si>
  <si>
    <t>r_1034</t>
  </si>
  <si>
    <t>thiamine diphosphokinase</t>
  </si>
  <si>
    <t>ATP[c] + thiamine[c] =&gt; AMP[c] + H+[c] + TDP[c]</t>
  </si>
  <si>
    <t>r_1035</t>
  </si>
  <si>
    <t>thiamine-diphosphate kinase</t>
  </si>
  <si>
    <t>ATP[c] + TDP[c] =&gt; ADP[c] + thiamine(1+) triphosphate(4-)[c]</t>
  </si>
  <si>
    <t>r_1036</t>
  </si>
  <si>
    <t>thiamine-phosphate diphosphorylase</t>
  </si>
  <si>
    <t>4-amino-2-methyl-5-diphosphomethylpyrimidine[c] + 4-methyl-5-(2-phosphonooxyethyl)thiazole[c] + H+[c] =&gt; diphosphate[c] + TMP[c]</t>
  </si>
  <si>
    <t>r_1038</t>
  </si>
  <si>
    <t>thioredoxin reductase (NADPH)</t>
  </si>
  <si>
    <t>H+[c] + NADPH[c] + TRX1 disulphide[c] =&gt; NADP(+)[c] + TRX1[c]</t>
  </si>
  <si>
    <t>r_1039</t>
  </si>
  <si>
    <t>H+[m] + NADPH[m] + TRX1 disulphide[m] =&gt; NADP(+)[m] + TRX1[m]</t>
  </si>
  <si>
    <t>r_1040</t>
  </si>
  <si>
    <t>threonine aldolase</t>
  </si>
  <si>
    <t>L-threonine[c] =&gt; acetaldehyde[c] + L-glycine[c]</t>
  </si>
  <si>
    <t>r_1041</t>
  </si>
  <si>
    <t>threonine synthase</t>
  </si>
  <si>
    <t>H2O[c] + O-phospho-L-homoserine[c] =&gt; L-threonine[c] + phosphate[c]</t>
  </si>
  <si>
    <t>r_1042</t>
  </si>
  <si>
    <t>threonyl-tRNA synthetase</t>
  </si>
  <si>
    <t>ATP[c] + L-threonine[c] + tRNA(Thr)[c] =&gt; AMP[c] + diphosphate[c] + Thr-tRNA(Thr)[c]</t>
  </si>
  <si>
    <t>r_1043</t>
  </si>
  <si>
    <t>ATP[m] + L-threonine[m] + tRNA(Thr)[m] =&gt; AMP[m] + diphosphate[m] + Thr-tRNA(Thr)[m]</t>
  </si>
  <si>
    <t>r_1045</t>
  </si>
  <si>
    <t>thymidylate synthase</t>
  </si>
  <si>
    <t>5,10-methylenetetrahydrofolate[c] + dUMP[c] =&gt; dihydrofolic acid[c] + dTMP[c]</t>
  </si>
  <si>
    <t>r_1046</t>
  </si>
  <si>
    <t>trans-aconitate 3-methyltransferase</t>
  </si>
  <si>
    <t>S-adenosyl-L-methionine[c] + trans-aconitate[c] =&gt; (2E)-3-(methoxycarbonyl)pent-2-enedioic acid[c] + S-adenosyl-L-homocysteine[c]</t>
  </si>
  <si>
    <t>r_1047</t>
  </si>
  <si>
    <t>trans-pentaprenyltranstransferase</t>
  </si>
  <si>
    <t>isopentenyl diphosphate[m] + pentaprenyl diphosphate[m] =&gt; diphosphate[m] + hexaprenyl diphosphate[m]</t>
  </si>
  <si>
    <t>r_1048</t>
  </si>
  <si>
    <t>transaldolase</t>
  </si>
  <si>
    <t>glyceraldehyde 3-phosphate[c] + sedoheptulose 7-phosphate[c] &lt;=&gt; D-erythrose 4-phosphate[c] + D-fructose 6-phosphate[c]</t>
  </si>
  <si>
    <t>r_1049</t>
  </si>
  <si>
    <t>transketolase 1</t>
  </si>
  <si>
    <t>D-xylulose 5-phosphate[c] + ribose-5-phosphate[c] &lt;=&gt; glyceraldehyde 3-phosphate[c] + sedoheptulose 7-phosphate[c]</t>
  </si>
  <si>
    <t>r_1050</t>
  </si>
  <si>
    <t>transketolase 2</t>
  </si>
  <si>
    <t>D-erythrose 4-phosphate[c] + D-xylulose 5-phosphate[c] &lt;=&gt; D-fructose 6-phosphate[c] + glyceraldehyde 3-phosphate[c]</t>
  </si>
  <si>
    <t>r_1051</t>
  </si>
  <si>
    <t>trehalose-phosphatase</t>
  </si>
  <si>
    <t>alpha,alpha-trehalose 6-phosphate[c] + H2O[c] =&gt; phosphate[c] + trehalose[c]</t>
  </si>
  <si>
    <t>r_1054</t>
  </si>
  <si>
    <t>triose-phosphate isomerase</t>
  </si>
  <si>
    <t>dihydroxyacetone phosphate[c] &lt;=&gt; glyceraldehyde 3-phosphate[c]</t>
  </si>
  <si>
    <t>r_1055</t>
  </si>
  <si>
    <t>tryptophan synthase (indoleglycerol phosphate)</t>
  </si>
  <si>
    <t>1-C-(indol-3-yl)glycerol 3-phosphate[c] + L-serine[c] =&gt; glyceraldehyde 3-phosphate[c] + H2O[c] + L-tryptophan[c]</t>
  </si>
  <si>
    <t>r_1056</t>
  </si>
  <si>
    <t>tryptophan transaminase</t>
  </si>
  <si>
    <t>2-oxoglutarate[c] + L-tryptophan[c] =&gt; indole-3-pyruvate[c] + L-glutamate[c]</t>
  </si>
  <si>
    <t>r_1057</t>
  </si>
  <si>
    <t>tryptophanyl-tRNA synthetase</t>
  </si>
  <si>
    <t>ATP[c] + L-tryptophan[c] + tRNA(Trp)[c] =&gt; AMP[c] + diphosphate[c] + Trp-tRNA(Trp)[c]</t>
  </si>
  <si>
    <t>r_1058</t>
  </si>
  <si>
    <t>ATP[m] + L-tryptophan[m] + tRNA(Trp)[m] =&gt; AMP[m] + diphosphate[m] + Trp-tRNA(Trp)[m]</t>
  </si>
  <si>
    <t>r_1063</t>
  </si>
  <si>
    <t>tyrosine transaminase</t>
  </si>
  <si>
    <t>3-(4-hydroxyphenyl)pyruvate[c] + L-glutamate[c] &lt;=&gt; 2-oxoglutarate[c] + L-tyrosine[c]</t>
  </si>
  <si>
    <t>r_1065</t>
  </si>
  <si>
    <t>3-(4-hydroxyphenyl)pyruvate[p] + L-glutamate[p] =&gt; 2-oxoglutarate[p] + L-tyrosine[p]</t>
  </si>
  <si>
    <t>r_1066</t>
  </si>
  <si>
    <t>tyrosyl-tRNA synthetase</t>
  </si>
  <si>
    <t>ATP[c] + L-tyrosine[c] + tRNA(Tyr)[c] =&gt; AMP[c] + diphosphate[c] + Tyr-tRNA(Tyr)[c]</t>
  </si>
  <si>
    <t>r_1067</t>
  </si>
  <si>
    <t>ATP[m] + L-tyrosine[m] + tRNA(Tyr)[m] =&gt; AMP[m] + diphosphate[m] + Tyr-tRNA(Tyr)[m]</t>
  </si>
  <si>
    <t>r_1068</t>
  </si>
  <si>
    <t>UDP-glucose:ergosterol glucosyltransferase</t>
  </si>
  <si>
    <t>ergosterol[c] + UDP-D-glucose[c] =&gt; ergosterol 3-beta-D-glucoside[c] + H+[c] + UDP[c]</t>
  </si>
  <si>
    <t>r_1069</t>
  </si>
  <si>
    <t>UDP-N-acetylglucosamine diphosphorylase</t>
  </si>
  <si>
    <t>H+[c] + N-acetyl-alpha-D-glucosamine 1-phosphate[c] + UTP[c] &lt;=&gt; diphosphate[c] + UDP-N-acetyl-alpha-D-glucosamine[c]</t>
  </si>
  <si>
    <t>r_1070</t>
  </si>
  <si>
    <t>UDPglucose 4-epimerase</t>
  </si>
  <si>
    <t>UDP-D-glucose[c] &lt;=&gt; UDP-D-galactose[c]</t>
  </si>
  <si>
    <t>r_1071</t>
  </si>
  <si>
    <t>UDPglucose--hexose-1-phosphate uridylyltransferase</t>
  </si>
  <si>
    <t>alpha-D-galactose 1-phosphate[c] + UDP-D-glucose[c] &lt;=&gt; D-glucose 1-phosphate[c] + UDP-D-galactose[c]</t>
  </si>
  <si>
    <t>r_1072</t>
  </si>
  <si>
    <t>UMP kinase</t>
  </si>
  <si>
    <t>ATP[c] + UMP[c] =&gt; ADP[c] + UDP[c]</t>
  </si>
  <si>
    <t>r_1073</t>
  </si>
  <si>
    <t>ATP[n] + UMP[n] =&gt; ADP[n] + UDP[n]</t>
  </si>
  <si>
    <t>r_1074</t>
  </si>
  <si>
    <t>uracil phosphoribosyltransferase</t>
  </si>
  <si>
    <t>PRPP[c] + uracil[c] =&gt; diphosphate[c] + UMP[c]</t>
  </si>
  <si>
    <t>r_1075</t>
  </si>
  <si>
    <t>urea carboxylase</t>
  </si>
  <si>
    <t>ATP[c] + bicarbonate[c] + urea[c] =&gt; ADP[c] + H+[c] + phosphate[c] + urea-1-carboxylic acid[c]</t>
  </si>
  <si>
    <t>r_1076</t>
  </si>
  <si>
    <t>ureidoglycolate hydrolase</t>
  </si>
  <si>
    <t>2 H+[c] + H2O[c] + ureidoglycolic acid[c] =&gt; 2 ammonium[c] + carbon dioxide[c] + glyoxylate[c]</t>
  </si>
  <si>
    <t>r_1077</t>
  </si>
  <si>
    <t>uridine kinase (ATP:uridine)</t>
  </si>
  <si>
    <t>ATP[c] + uridine[c] =&gt; ADP[c] + H+[c] + UMP[c]</t>
  </si>
  <si>
    <t>r_1078</t>
  </si>
  <si>
    <t>uridine kinase (GTP:uridine)</t>
  </si>
  <si>
    <t>GTP[c] + uridine[c] =&gt; GDP[c] + H+[c] + UMP[c]</t>
  </si>
  <si>
    <t>r_1079</t>
  </si>
  <si>
    <t>uridylate kinase (dUMP)</t>
  </si>
  <si>
    <t>ATP[c] + dUMP[c] =&gt; ADP[c] + dUDP[c]</t>
  </si>
  <si>
    <t>r_1080</t>
  </si>
  <si>
    <t>ATP[n] + dUMP[n] =&gt; ADP[n] + dUDP[n]</t>
  </si>
  <si>
    <t>r_1081</t>
  </si>
  <si>
    <t>uroporphyrinogen decarboxylase (uroporphyrinogen III)</t>
  </si>
  <si>
    <t>4 H+[c] + uroporphyrinogen III[c] =&gt; 4 carbon dioxide[c] + coproporphyrinogen III[c]</t>
  </si>
  <si>
    <t>r_1082</t>
  </si>
  <si>
    <t>uroporphyrinogen methyltransferase</t>
  </si>
  <si>
    <t>2 S-adenosyl-L-methionine[c] + uroporphyrinogen III[c] =&gt; H+[c] + precorrin-2[c] + 2 S-adenosyl-L-homocysteine[c]</t>
  </si>
  <si>
    <t>r_1083</t>
  </si>
  <si>
    <t>uroporphyrinogen-III synthase</t>
  </si>
  <si>
    <t>preuroporphyrinogen[c] =&gt; H2O[c] + uroporphyrinogen III[c]</t>
  </si>
  <si>
    <t>r_1084</t>
  </si>
  <si>
    <t>UTP-glucose-1-phosphate uridylyltransferase</t>
  </si>
  <si>
    <t>D-glucose 1-phosphate[c] + H+[c] + UTP[c] &lt;=&gt; diphosphate[c] + UDP-D-glucose[c]</t>
  </si>
  <si>
    <t>r_1085</t>
  </si>
  <si>
    <t>V-ATPase, Golgi</t>
  </si>
  <si>
    <t>ATP[c] + H+[c] + H2O[c] =&gt; ADP[c] + 2 H+[g] + phosphate[c]</t>
  </si>
  <si>
    <t>r_1086</t>
  </si>
  <si>
    <t>V-ATPase, vacuole</t>
  </si>
  <si>
    <t>ATP[c] + H+[c] + H2O[c] =&gt; ADP[c] + 2 H+[v] + phosphate[c]</t>
  </si>
  <si>
    <t>r_1087</t>
  </si>
  <si>
    <t>valine transaminase</t>
  </si>
  <si>
    <t>2-oxoglutarate[c] + L-valine[c] &lt;=&gt; 3-methyl-2-oxobutanoate[c] + L-glutamate[c]</t>
  </si>
  <si>
    <t>r_1088</t>
  </si>
  <si>
    <t>valine transaminase, mitochondiral</t>
  </si>
  <si>
    <t>2-oxoglutarate[m] + L-valine[m] &lt;=&gt; 3-methyl-2-oxobutanoate[m] + L-glutamate[m]</t>
  </si>
  <si>
    <t>r_1089</t>
  </si>
  <si>
    <t>valyl-tRNA synthetase</t>
  </si>
  <si>
    <t>ATP[c] + L-valine[c] + tRNA(Val)[c] =&gt; AMP[c] + diphosphate[c] + Val-tRNA(Val)[c]</t>
  </si>
  <si>
    <t>r_1090</t>
  </si>
  <si>
    <t>ATP[m] + L-valine[m] + tRNA(Val)[m] =&gt; AMP[m] + diphosphate[m] + Val-tRNA(Val)[m]</t>
  </si>
  <si>
    <t>r_1091</t>
  </si>
  <si>
    <t>xanthine phosphoribosyltransferase</t>
  </si>
  <si>
    <t>9H-xanthine[c] + PRPP[c] =&gt; diphosphate[c] + xanthosine-5-phosphate[c]</t>
  </si>
  <si>
    <t>r_1092</t>
  </si>
  <si>
    <t>xylitol dehydrogenase (D-xyulose-forming)</t>
  </si>
  <si>
    <t>NAD[c] + xylitol[c] =&gt; D-xylulose[c] + H+[c] + NADH[c]</t>
  </si>
  <si>
    <t>r_1093</t>
  </si>
  <si>
    <t>xylose reductase</t>
  </si>
  <si>
    <t>D-xylose[c] + H+[c] + NADPH[c] =&gt; NADP(+)[c] + xylitol[c]</t>
  </si>
  <si>
    <t>r_1094</t>
  </si>
  <si>
    <t>xylulokinase</t>
  </si>
  <si>
    <t>ATP[c] + D-xylulose[c] =&gt; ADP[c] + D-xylulose 5-phosphate[c] + H+[c]</t>
  </si>
  <si>
    <t>r_1095</t>
  </si>
  <si>
    <t>yUMP synthetase</t>
  </si>
  <si>
    <t>ribose-5-phosphate[c] + uracil[c] &lt;=&gt; H2O[c] + pseudouridine 5'-phosphate[c]</t>
  </si>
  <si>
    <t>r_1096</t>
  </si>
  <si>
    <t>(R)-mevalonate transport</t>
  </si>
  <si>
    <t>(R)-mevalonate[e] &lt;=&gt; (R)-mevalonate[c]</t>
  </si>
  <si>
    <t>r_1097</t>
  </si>
  <si>
    <t>(R,R)-butanediol transport</t>
  </si>
  <si>
    <t>(R,R)-2,3-butanediol[c] &lt;=&gt; (R,R)-2,3-butanediol[e]</t>
  </si>
  <si>
    <t>r_1099</t>
  </si>
  <si>
    <t>2-oxoadipate and 2-oxoglutarate transport</t>
  </si>
  <si>
    <t>2-oxoadipic acid[m] + 2-oxoglutarate[c] &lt;=&gt; 2-oxoadipic acid[c] + 2-oxoglutarate[m]</t>
  </si>
  <si>
    <t>r_1100</t>
  </si>
  <si>
    <t>3-hexaprenyl-4,5-dihydroxybenzoate transport</t>
  </si>
  <si>
    <t>3-hexaprenyl-4,5-dihydroxybenzoic acid[c] &lt;=&gt; 3-hexaprenyl-4,5-dihydroxybenzoic acid[m]</t>
  </si>
  <si>
    <t>r_1101</t>
  </si>
  <si>
    <t>4-aminobutyrate transport</t>
  </si>
  <si>
    <t>gamma-aminobutyrate[e] + H+[e] =&gt; gamma-aminobutyrate[c] + H+[c]</t>
  </si>
  <si>
    <t>r_1102</t>
  </si>
  <si>
    <t>5-aminolevulinate transport</t>
  </si>
  <si>
    <t>5-aminolevulinate[e] + H+[e] =&gt; 5-aminolevulinate[c] + H+[c]</t>
  </si>
  <si>
    <t>r_1103</t>
  </si>
  <si>
    <t>5-formyltetrahydrofolic acid transport</t>
  </si>
  <si>
    <t>5-formyltetrahydrofolic acid[e] &lt;=&gt; 5-formyltetrahydrofolic acid[c]</t>
  </si>
  <si>
    <t>r_1104</t>
  </si>
  <si>
    <t>8-Amino-7-oxononanoate transport</t>
  </si>
  <si>
    <t>8-amino-7-oxononanoate[e] + H+[e] &lt;=&gt; 8-amino-7-oxononanoate[c] + H+[c]</t>
  </si>
  <si>
    <t>r_1106</t>
  </si>
  <si>
    <t>acetate transport</t>
  </si>
  <si>
    <t>acetate[c] &lt;=&gt; acetate[e]</t>
  </si>
  <si>
    <t>r_1107</t>
  </si>
  <si>
    <t>acetic ester transport</t>
  </si>
  <si>
    <t>ethyl acetate[c] =&gt; ethyl acetate[e]</t>
  </si>
  <si>
    <t>r_1108</t>
  </si>
  <si>
    <t>adenine transport</t>
  </si>
  <si>
    <t>adenine[e] + H+[e] =&gt; adenine[c] + H+[c]</t>
  </si>
  <si>
    <t>r_1109</t>
  </si>
  <si>
    <t>adenosine transport</t>
  </si>
  <si>
    <t>adenosine[e] + H+[e] =&gt; adenosine[c] + H+[c]</t>
  </si>
  <si>
    <t>r_1110</t>
  </si>
  <si>
    <t>ADP/ATP transporter</t>
  </si>
  <si>
    <t>ADP[c] + ATP[m] &lt;=&gt; ADP[m] + ATP[c]</t>
  </si>
  <si>
    <t>r_1111</t>
  </si>
  <si>
    <t>ADP[p] + ATP[c] + H+[p] =&gt; ADP[c] + ATP[p] + H+[c]</t>
  </si>
  <si>
    <t>r_1112</t>
  </si>
  <si>
    <t>AKG transporter, mitochonrial</t>
  </si>
  <si>
    <t>2-oxoglutarate[c] + citrate[m] &lt;=&gt; 2-oxoglutarate[m] + citrate[c]</t>
  </si>
  <si>
    <t>r_1113</t>
  </si>
  <si>
    <t>allantoate uniport</t>
  </si>
  <si>
    <t>allantoate[e] =&gt; allantoate[c]</t>
  </si>
  <si>
    <t>r_1114</t>
  </si>
  <si>
    <t>allantoin uniport</t>
  </si>
  <si>
    <t>allantoin[e] =&gt; allantoin[c]</t>
  </si>
  <si>
    <t>r_1115</t>
  </si>
  <si>
    <t>ammonia transport</t>
  </si>
  <si>
    <t>ammonium[e] &lt;=&gt; ammonium[c]</t>
  </si>
  <si>
    <t>r_1116</t>
  </si>
  <si>
    <t>AMP/ATP transporter</t>
  </si>
  <si>
    <t>AMP[p] + ATP[c] + H+[p] =&gt; AMP[c] + ATP[p] + H+[c]</t>
  </si>
  <si>
    <t>r_1118</t>
  </si>
  <si>
    <t>aspartate-glutamate transporter</t>
  </si>
  <si>
    <t>L-aspartate[m] + L-glutamate[c] =&gt; L-aspartate[c] + L-glutamate[m]</t>
  </si>
  <si>
    <t>r_1119</t>
  </si>
  <si>
    <t>biotin uptake</t>
  </si>
  <si>
    <t>biotin[e] + H+[e] =&gt; biotin[c] + H+[c]</t>
  </si>
  <si>
    <t>r_1120</t>
  </si>
  <si>
    <t>carnithine-acetylcarnithine carrier</t>
  </si>
  <si>
    <t>(R)-carnitine[m] + O-acetylcarnitine[c] =&gt; (R)-carnitine[c] + O-acetylcarnitine[m]</t>
  </si>
  <si>
    <t>r_1121</t>
  </si>
  <si>
    <t>ceramide-2' (sphinganine:n-C24:0OH) transport</t>
  </si>
  <si>
    <t>ceramide-2' (C24)[er] &lt;=&gt; ceramide-2' (C24)[g]</t>
  </si>
  <si>
    <t>r_1122</t>
  </si>
  <si>
    <t>ceramide-2' (sphinganine:n-C26:0OH) transport</t>
  </si>
  <si>
    <t>ceramide-2' (C26)[er] &lt;=&gt; ceramide-2' (C26)[g]</t>
  </si>
  <si>
    <t>r_1123</t>
  </si>
  <si>
    <t>ceramide-3 (Phytosphingosine:n-C24:0OH) transport</t>
  </si>
  <si>
    <t>ceramide-3 (C24)[er] &lt;=&gt; ceramide-3 (C24)[g]</t>
  </si>
  <si>
    <t>r_1124</t>
  </si>
  <si>
    <t>ceramide-3 (Phytosphingosine:n-C26:0OH) transport</t>
  </si>
  <si>
    <t>ceramide-3 (C26)[er] &lt;=&gt; ceramide-3 (C26)[g]</t>
  </si>
  <si>
    <t>r_1125</t>
  </si>
  <si>
    <t>choline transport</t>
  </si>
  <si>
    <t>choline[e] + H+[e] =&gt; choline[c] + H+[c]</t>
  </si>
  <si>
    <t>r_1129</t>
  </si>
  <si>
    <t>coenzyme A transport</t>
  </si>
  <si>
    <t>coenzyme A[c] =&gt; coenzyme A[m]</t>
  </si>
  <si>
    <t>r_1130</t>
  </si>
  <si>
    <t>CTP transport</t>
  </si>
  <si>
    <t>CMP[m] + CTP[c] + H+[c] =&gt; CMP[c] + CTP[m] + H+[m]</t>
  </si>
  <si>
    <t>r_1131</t>
  </si>
  <si>
    <t>CTP/CMP antiport</t>
  </si>
  <si>
    <t>CMP[m] + CTP[c] + 2 H+[c] =&gt; CMP[c] + CTP[m] + 2 H+[m]</t>
  </si>
  <si>
    <t>r_1132</t>
  </si>
  <si>
    <t>cytidine transport</t>
  </si>
  <si>
    <t>cytidine[e] + H+[e] =&gt; cytidine[c] + H+[c]</t>
  </si>
  <si>
    <t>r_1133</t>
  </si>
  <si>
    <t>cytosine transport</t>
  </si>
  <si>
    <t>cytosine[e] + H+[e] =&gt; cytosine[c] + H+[c]</t>
  </si>
  <si>
    <t>r_1134</t>
  </si>
  <si>
    <t>D-fructose transport</t>
  </si>
  <si>
    <t>D-fructose[e] + H+[e] =&gt; D-fructose[c] + H+[c]</t>
  </si>
  <si>
    <t>r_1135</t>
  </si>
  <si>
    <t>D-galactose transport</t>
  </si>
  <si>
    <t>D-galactose[e] + H+[e] =&gt; D-galactose[c] + H+[c]</t>
  </si>
  <si>
    <t>r_1136</t>
  </si>
  <si>
    <t>D-lactate transport</t>
  </si>
  <si>
    <t>(R)-lactate[e] + H+[e] &lt;=&gt; (R)-lactate[c] + H+[c]</t>
  </si>
  <si>
    <t>r_1137</t>
  </si>
  <si>
    <t>(R)-lactate[c] + H+[c] =&gt; (R)-lactate[m] + H+[m]</t>
  </si>
  <si>
    <t>r_1138</t>
  </si>
  <si>
    <t>D-lactate/pyruvate antiport</t>
  </si>
  <si>
    <t>(R)-lactate[c] + pyruvate[m] &lt;=&gt; (R)-lactate[m] + pyruvate[c]</t>
  </si>
  <si>
    <t>r_1139</t>
  </si>
  <si>
    <t>D-mannose transport</t>
  </si>
  <si>
    <t>D-mannose[e] + H+[e] =&gt; D-mannose[c] + H+[c]</t>
  </si>
  <si>
    <t>r_1146</t>
  </si>
  <si>
    <t>episterol transport</t>
  </si>
  <si>
    <t>episterol[e] &lt;=&gt; episterol[c]</t>
  </si>
  <si>
    <t>r_1147</t>
  </si>
  <si>
    <t>ergosterol transport</t>
  </si>
  <si>
    <t>ergosterol[e] &lt;=&gt; ergosterol[c]</t>
  </si>
  <si>
    <t>r_1149</t>
  </si>
  <si>
    <t>ethanolamine transport</t>
  </si>
  <si>
    <t>ethanolamine[e] &lt;=&gt; ethanolamine[c]</t>
  </si>
  <si>
    <t>r_1151</t>
  </si>
  <si>
    <t>fadH2 transport</t>
  </si>
  <si>
    <t>FADH2[m] =&gt; FADH2[c]</t>
  </si>
  <si>
    <t>r_1161</t>
  </si>
  <si>
    <t>fecosterol transport</t>
  </si>
  <si>
    <t>fecosterol[e] &lt;=&gt; fecosterol[c]</t>
  </si>
  <si>
    <t>r_1165</t>
  </si>
  <si>
    <t>GDP-mannose antiport</t>
  </si>
  <si>
    <t>GDP-alpha-D-mannose[c] + GMP[g] =&gt; GDP-alpha-D-mannose[g] + GMP[c]</t>
  </si>
  <si>
    <t>r_1166</t>
  </si>
  <si>
    <t>glucose transport</t>
  </si>
  <si>
    <t>D-glucose[e] =&gt; D-glucose[c]</t>
  </si>
  <si>
    <t>r_1167</t>
  </si>
  <si>
    <t>glutathione transport</t>
  </si>
  <si>
    <t>glutathione[e] =&gt; glutathione[c]</t>
  </si>
  <si>
    <t>r_1168</t>
  </si>
  <si>
    <t>glutathione[c] &lt;=&gt; glutathione[v]</t>
  </si>
  <si>
    <t>r_1169</t>
  </si>
  <si>
    <t>glycero-3-phospho-1-inositol transport</t>
  </si>
  <si>
    <t>1-(sn-glycero-3-phospho)-1D-myo-inositol[e] &lt;=&gt; 1-(sn-glycero-3-phospho)-1D-myo-inositol[c]</t>
  </si>
  <si>
    <t>r_1170</t>
  </si>
  <si>
    <t>glycero-3-phosphocholine transport</t>
  </si>
  <si>
    <t>sn-glycero-3-phosphocholine[e] &lt;=&gt; sn-glycero-3-phosphocholine[c]</t>
  </si>
  <si>
    <t>r_1171</t>
  </si>
  <si>
    <t>glycerol transport</t>
  </si>
  <si>
    <t>glycerol[e] + H+[e] =&gt; glycerol[c] + H+[c]</t>
  </si>
  <si>
    <t>r_1172</t>
  </si>
  <si>
    <t>glycerol transport via channel</t>
  </si>
  <si>
    <t>glycerol[c] =&gt; glycerol[e]</t>
  </si>
  <si>
    <t>r_1173</t>
  </si>
  <si>
    <t>glycine transport</t>
  </si>
  <si>
    <t>H+[e] + L-glycine[e] &lt;=&gt; H+[c] + L-glycine[c]</t>
  </si>
  <si>
    <t>r_1174</t>
  </si>
  <si>
    <t>glycogen vacuolar 'transport' via autophagy</t>
  </si>
  <si>
    <t>glycogen[c] =&gt; glycogen[v]</t>
  </si>
  <si>
    <t>r_1175</t>
  </si>
  <si>
    <t>GTP/GDP translocase</t>
  </si>
  <si>
    <t>GDP[m] + GTP[c] + H+[c] =&gt; GDP[c] + GTP[m] + H+[m]</t>
  </si>
  <si>
    <t>r_1176</t>
  </si>
  <si>
    <t>guanine transport</t>
  </si>
  <si>
    <t>guanine[e] + H+[e] &lt;=&gt; guanine[c] + H+[c]</t>
  </si>
  <si>
    <t>r_1177</t>
  </si>
  <si>
    <t>inositol transport</t>
  </si>
  <si>
    <t>H+[e] + myo-inositol[e] =&gt; H+[c] + myo-inositol[c]</t>
  </si>
  <si>
    <t>r_1178</t>
  </si>
  <si>
    <t>iron (II) transport</t>
  </si>
  <si>
    <t>iron(2+)[e] =&gt; iron(2+)[c]</t>
  </si>
  <si>
    <t>r_1179</t>
  </si>
  <si>
    <t>iron(2+)[c] =&gt; iron(2+)[m]</t>
  </si>
  <si>
    <t>r_1180</t>
  </si>
  <si>
    <t>isoamyl acetate transport</t>
  </si>
  <si>
    <t>isoamyl acetate[c] =&gt; isoamyl acetate[e]</t>
  </si>
  <si>
    <t>r_1181</t>
  </si>
  <si>
    <t>isobutyl acetate transport</t>
  </si>
  <si>
    <t>isobutyl acetate[c] =&gt; isobutyl acetate[e]</t>
  </si>
  <si>
    <t>r_1182</t>
  </si>
  <si>
    <t>isopentenyl diphosphate transport</t>
  </si>
  <si>
    <t>isopentenyl diphosphate[c] &lt;=&gt; isopentenyl diphosphate[m]</t>
  </si>
  <si>
    <t>r_1183</t>
  </si>
  <si>
    <t>L-alanine transport</t>
  </si>
  <si>
    <t>H+[e] + L-alanine[e] &lt;=&gt; H+[c] + L-alanine[c]</t>
  </si>
  <si>
    <t>r_1184</t>
  </si>
  <si>
    <t>L-arganine transport</t>
  </si>
  <si>
    <t>H+[e] + L-arginine[e] &lt;=&gt; H+[c] + L-arginine[c]</t>
  </si>
  <si>
    <t>r_1185</t>
  </si>
  <si>
    <t>H+[v] + L-arginine[c] =&gt; H+[c] + L-arginine[v]</t>
  </si>
  <si>
    <t>r_1186</t>
  </si>
  <si>
    <t>L-asparagine transport</t>
  </si>
  <si>
    <t>H+[e] + L-asparagine[e] &lt;=&gt; H+[c] + L-asparagine[c]</t>
  </si>
  <si>
    <t>r_1187</t>
  </si>
  <si>
    <t>H+[v] + L-asparagine[c] =&gt; H+[c] + L-asparagine[v]</t>
  </si>
  <si>
    <t>r_1188</t>
  </si>
  <si>
    <t>L-aspartate transport</t>
  </si>
  <si>
    <t>H+[v] + L-asparagine[v] =&gt; H+[c] + L-asparagine[c]</t>
  </si>
  <si>
    <t>r_1189</t>
  </si>
  <si>
    <t>H+[v] + L-aspartate[v] =&gt; H+[c] + L-aspartate[c]</t>
  </si>
  <si>
    <t>r_1190</t>
  </si>
  <si>
    <t>H+[e] + L-aspartate[e] &lt;=&gt; H+[c] + L-aspartate[c]</t>
  </si>
  <si>
    <t>r_1191</t>
  </si>
  <si>
    <t>L-carnitine transport</t>
  </si>
  <si>
    <t>(R)-carnitine[e] &lt;=&gt; (R)-carnitine[c]</t>
  </si>
  <si>
    <t>r_1192</t>
  </si>
  <si>
    <t>L-cystine transport</t>
  </si>
  <si>
    <t>H+[e] + L-cysteine[e] &lt;=&gt; H+[c] + L-cysteine[c]</t>
  </si>
  <si>
    <t>r_1193</t>
  </si>
  <si>
    <t>H+[v] + L-cystine[v] =&gt; H+[c] + L-cystine[c]</t>
  </si>
  <si>
    <t>r_1194</t>
  </si>
  <si>
    <t>L-glutamate transport</t>
  </si>
  <si>
    <t>L-glutamate[c] =&gt; L-glutamate[m]</t>
  </si>
  <si>
    <t>r_1195</t>
  </si>
  <si>
    <t>H+[v] + L-glutamate[v] =&gt; H+[c] + L-glutamate[c]</t>
  </si>
  <si>
    <t>r_1196</t>
  </si>
  <si>
    <t>H+[e] + L-glutamate[e] &lt;=&gt; H+[c] + L-glutamate[c]</t>
  </si>
  <si>
    <t>r_1197</t>
  </si>
  <si>
    <t>L-glutamine transport</t>
  </si>
  <si>
    <t>H+[v] + L-glutamine[c] =&gt; H+[c] + L-glutamine[v]</t>
  </si>
  <si>
    <t>r_1198</t>
  </si>
  <si>
    <t>H+[v] + L-glutamine[v] =&gt; H+[c] + L-glutamine[c]</t>
  </si>
  <si>
    <t>r_1199</t>
  </si>
  <si>
    <t>H+[e] + L-glutamine[e] &lt;=&gt; H+[c] + L-glutamine[c]</t>
  </si>
  <si>
    <t>r_1200</t>
  </si>
  <si>
    <t>L-histidine transport, vacuolar</t>
  </si>
  <si>
    <t>H+[v] + L-histidine[c] =&gt; H+[c] + L-histidine[v]</t>
  </si>
  <si>
    <t>r_1201</t>
  </si>
  <si>
    <t>L-histidine transport</t>
  </si>
  <si>
    <t>H+[e] + L-histidine[e] &lt;=&gt; H+[c] + L-histidine[c]</t>
  </si>
  <si>
    <t>r_1202</t>
  </si>
  <si>
    <t>L-isoleucine transport</t>
  </si>
  <si>
    <t>L-isoleucine[v] &lt;=&gt; L-isoleucine[c]</t>
  </si>
  <si>
    <t>r_1203</t>
  </si>
  <si>
    <t>H+[v] + L-isoleucine[c] =&gt; H+[c] + L-isoleucine[v]</t>
  </si>
  <si>
    <t>r_1204</t>
  </si>
  <si>
    <t>H+[v] + L-isoleucine[v] =&gt; H+[c] + L-isoleucine[c]</t>
  </si>
  <si>
    <t>r_1205</t>
  </si>
  <si>
    <t>H+[e] + L-isoleucine[e] &lt;=&gt; H+[c] + L-isoleucine[c]</t>
  </si>
  <si>
    <t>r_1206</t>
  </si>
  <si>
    <t>L-lactate transport</t>
  </si>
  <si>
    <t>(S)-lactate[c] &lt;=&gt; (S)-lactate[m]</t>
  </si>
  <si>
    <t>r_1207</t>
  </si>
  <si>
    <t>(S)-lactate[e] + H+[e] =&gt; (S)-lactate[c] + H+[c]</t>
  </si>
  <si>
    <t>r_1208</t>
  </si>
  <si>
    <t>L-leucine transport, vacuoluar</t>
  </si>
  <si>
    <t>L-leucine[v] &lt;=&gt; L-leucine[c]</t>
  </si>
  <si>
    <t>r_1209</t>
  </si>
  <si>
    <t>H+[v] + L-leucine[c] =&gt; H+[c] + L-leucine[v]</t>
  </si>
  <si>
    <t>r_1210</t>
  </si>
  <si>
    <t>H+[v] + L-leucine[v] =&gt; H+[c] + L-leucine[c]</t>
  </si>
  <si>
    <t>r_1211</t>
  </si>
  <si>
    <t>L-leucine transport</t>
  </si>
  <si>
    <t>H+[e] + L-leucine[e] &lt;=&gt; H+[c] + L-leucine[c]</t>
  </si>
  <si>
    <t>r_1212</t>
  </si>
  <si>
    <t>L-lysine transport</t>
  </si>
  <si>
    <t>H+[v] + L-lysine[c] =&gt; H+[c] + L-lysine[v]</t>
  </si>
  <si>
    <t>r_1213</t>
  </si>
  <si>
    <t>H+[e] + L-lysine[e] &lt;=&gt; H+[c] + L-lysine[c]</t>
  </si>
  <si>
    <t>r_1214</t>
  </si>
  <si>
    <t>L-methionine transport</t>
  </si>
  <si>
    <t>H+[e] + L-methionine[e] &lt;=&gt; H+[c] + L-methionine[c]</t>
  </si>
  <si>
    <t>r_1215</t>
  </si>
  <si>
    <t>L-phenylalanine transport</t>
  </si>
  <si>
    <t>H+[e] + L-phenylalanine[e] &lt;=&gt; H+[c] + L-phenylalanine[c]</t>
  </si>
  <si>
    <t>r_1216</t>
  </si>
  <si>
    <t>L-proline transport</t>
  </si>
  <si>
    <t>H+[e] + L-proline[e] &lt;=&gt; H+[c] + L-proline[c]</t>
  </si>
  <si>
    <t>r_1217</t>
  </si>
  <si>
    <t>L-serine transport</t>
  </si>
  <si>
    <t>H+[e] + L-serine[e] &lt;=&gt; H+[c] + L-serine[c]</t>
  </si>
  <si>
    <t>r_1218</t>
  </si>
  <si>
    <t>L-threonine transport</t>
  </si>
  <si>
    <t>H+[e] + L-threonine[e] &lt;=&gt; H+[c] + L-threonine[c]</t>
  </si>
  <si>
    <t>r_1219</t>
  </si>
  <si>
    <t>L-tryptophan transport</t>
  </si>
  <si>
    <t>H+[e] + L-tryptophan[e] &lt;=&gt; H+[c] + L-tryptophan[c]</t>
  </si>
  <si>
    <t>r_1220</t>
  </si>
  <si>
    <t>L-tyrosine transport</t>
  </si>
  <si>
    <t>L-tyrosine[v] &lt;=&gt; L-tyrosine[c]</t>
  </si>
  <si>
    <t>r_1221</t>
  </si>
  <si>
    <t>H+[v] + L-tyrosine[c] =&gt; H+[c] + L-tyrosine[v]</t>
  </si>
  <si>
    <t>r_1222</t>
  </si>
  <si>
    <t>H+[v] + L-tyrosine[v] =&gt; H+[c] + L-tyrosine[c]</t>
  </si>
  <si>
    <t>r_1223</t>
  </si>
  <si>
    <t>H+[e] + L-tyrosine[e] &lt;=&gt; H+[c] + L-tyrosine[c]</t>
  </si>
  <si>
    <t>r_1224</t>
  </si>
  <si>
    <t>L-valine transport</t>
  </si>
  <si>
    <t>H+[e] + L-valine[e] &lt;=&gt; H+[c] + L-valine[c]</t>
  </si>
  <si>
    <t>r_1225</t>
  </si>
  <si>
    <t>lanosterol transport</t>
  </si>
  <si>
    <t>lanosterol[e] &lt;=&gt; lanosterol[c]</t>
  </si>
  <si>
    <t>r_1226</t>
  </si>
  <si>
    <t>malate transport</t>
  </si>
  <si>
    <t>(S)-malate[c] + phosphate[m] =&gt; (S)-malate[m] + phosphate[c]</t>
  </si>
  <si>
    <t>r_1227</t>
  </si>
  <si>
    <t>maltose transport</t>
  </si>
  <si>
    <t>H+[e] + maltose[e] =&gt; H+[c] + maltose[c]</t>
  </si>
  <si>
    <t>r_1229</t>
  </si>
  <si>
    <t>NAD transport</t>
  </si>
  <si>
    <t>NAD[c] =&gt; NAD[m]</t>
  </si>
  <si>
    <t>r_1230</t>
  </si>
  <si>
    <t>dAMP[m] + NAD[c] =&gt; dAMP[c] + NAD[m]</t>
  </si>
  <si>
    <t>r_1231</t>
  </si>
  <si>
    <t>AMP[m] + NAD[c] =&gt; AMP[c] + NAD[m]</t>
  </si>
  <si>
    <t>r_1232</t>
  </si>
  <si>
    <t>dGMP[m] + NAD[c] =&gt; dGMP[c] + NAD[m]</t>
  </si>
  <si>
    <t>r_1235</t>
  </si>
  <si>
    <t>nicotinate transport</t>
  </si>
  <si>
    <t>nicotinate[e] &lt;=&gt; nicotinate[c]</t>
  </si>
  <si>
    <t>r_1236</t>
  </si>
  <si>
    <t>octadecanoate (n-C18:0) transport</t>
  </si>
  <si>
    <t>stearate[c] &lt;=&gt; stearate[p]</t>
  </si>
  <si>
    <t>r_1237</t>
  </si>
  <si>
    <t>ornithine transport</t>
  </si>
  <si>
    <t>H+[c] + ornithine[m] =&gt; H+[m] + ornithine[c]</t>
  </si>
  <si>
    <t>r_1238</t>
  </si>
  <si>
    <t>orntithine transport</t>
  </si>
  <si>
    <t>H+[e] + ornithine[e] &lt;=&gt; H+[c] + ornithine[c]</t>
  </si>
  <si>
    <t>r_1239</t>
  </si>
  <si>
    <t>oxaloacetate transport</t>
  </si>
  <si>
    <t>H+[c] + oxaloacetate[c] =&gt; H+[m] + oxaloacetate[m]</t>
  </si>
  <si>
    <t>r_1241</t>
  </si>
  <si>
    <t>pantothenate transport</t>
  </si>
  <si>
    <t>(R)-pantothenate[e] + H+[e] &lt;=&gt; (R)-pantothenate[c] + H+[c]</t>
  </si>
  <si>
    <t>r_1242</t>
  </si>
  <si>
    <t>pentaprenyl diphosphate transport</t>
  </si>
  <si>
    <t>pentaprenyl diphosphate[c] &lt;=&gt; pentaprenyl diphosphate[m]</t>
  </si>
  <si>
    <t>r_1244</t>
  </si>
  <si>
    <t>phosphate transport</t>
  </si>
  <si>
    <t>H+[e] + phosphate[e] &lt;=&gt; H+[c] + phosphate[c]</t>
  </si>
  <si>
    <t>r_1245</t>
  </si>
  <si>
    <t>H+[c] + phosphate[c] =&gt; H+[m] + phosphate[m]</t>
  </si>
  <si>
    <t>r_1249</t>
  </si>
  <si>
    <t>potassium transport</t>
  </si>
  <si>
    <t>H+[e] + potassium[e] &lt;=&gt; H+[c] + potassium[c]</t>
  </si>
  <si>
    <t>r_1250</t>
  </si>
  <si>
    <t>putrescine excretion</t>
  </si>
  <si>
    <t>putrescine[c] =&gt; putrescine[e]</t>
  </si>
  <si>
    <t>r_1251</t>
  </si>
  <si>
    <t>putrescine transport</t>
  </si>
  <si>
    <t>H+[c] + putrescine[e] &lt;=&gt; H+[e] + putrescine[c]</t>
  </si>
  <si>
    <t>r_1252</t>
  </si>
  <si>
    <t>H+[v] + putrescine[c] &lt;=&gt; H+[c] + putrescine[v]</t>
  </si>
  <si>
    <t>r_1253</t>
  </si>
  <si>
    <t>pyridoxine symport</t>
  </si>
  <si>
    <t>H+[e] + pyridoxine[e] &lt;=&gt; H+[c] + pyridoxine[c]</t>
  </si>
  <si>
    <t>r_1254</t>
  </si>
  <si>
    <t>pyruvate transport</t>
  </si>
  <si>
    <t>H+[e] + pyruvate[e] &lt;=&gt; H+[c] + pyruvate[c]</t>
  </si>
  <si>
    <t>r_1255</t>
  </si>
  <si>
    <t>S-adenosyl-L-methionine transport</t>
  </si>
  <si>
    <t>H+[e] + S-adenosyl-L-methionine[e] =&gt; H+[c] + S-adenosyl-L-methionine[c]</t>
  </si>
  <si>
    <t>r_1256</t>
  </si>
  <si>
    <t>S-adenosyl-L-methionine[c] &lt;=&gt; S-adenosyl-L-methionine[m]</t>
  </si>
  <si>
    <t>r_1257</t>
  </si>
  <si>
    <t>S-methylmethionine permease</t>
  </si>
  <si>
    <t>H+[e] + S-methyl-L-methionine[e] =&gt; H+[c] + S-methyl-L-methionine[c]</t>
  </si>
  <si>
    <t>r_1258</t>
  </si>
  <si>
    <t>sodium proton antiporter</t>
  </si>
  <si>
    <t>H+[e] + sodium[c] &lt;=&gt; H+[c] + sodium[e]</t>
  </si>
  <si>
    <t>r_1260</t>
  </si>
  <si>
    <t>spermidine transport</t>
  </si>
  <si>
    <t>H+[c] + spermidine[e] &lt;=&gt; H+[e] + spermidine[c]</t>
  </si>
  <si>
    <t>r_1261</t>
  </si>
  <si>
    <t>H+[v] + spermidine[c] &lt;=&gt; H+[c] + spermidine[v]</t>
  </si>
  <si>
    <t>r_1262</t>
  </si>
  <si>
    <t>spermine transport</t>
  </si>
  <si>
    <t>H+[c] + spermine[e] &lt;=&gt; H+[e] + spermine[c]</t>
  </si>
  <si>
    <t>r_1263</t>
  </si>
  <si>
    <t>H+[v] + spermine[c] &lt;=&gt; H+[c] + spermine[v]</t>
  </si>
  <si>
    <t>r_1264</t>
  </si>
  <si>
    <t>succinate transport</t>
  </si>
  <si>
    <t>phosphate[m] + succinate[c] =&gt; phosphate[c] + succinate[m]</t>
  </si>
  <si>
    <t>r_1265</t>
  </si>
  <si>
    <t>succinate-fumarate transport</t>
  </si>
  <si>
    <t>fumarate[m] + succinate[c] =&gt; fumarate[c] + succinate[m]</t>
  </si>
  <si>
    <t>r_1266</t>
  </si>
  <si>
    <t>sulfate uniport</t>
  </si>
  <si>
    <t>sulphate[e] =&gt; sulphate[c]</t>
  </si>
  <si>
    <t>r_1267</t>
  </si>
  <si>
    <t>sulfite transport</t>
  </si>
  <si>
    <t>sulphite[c] =&gt; sulphite[e]</t>
  </si>
  <si>
    <t>r_1268</t>
  </si>
  <si>
    <t>taurine transport</t>
  </si>
  <si>
    <t>taurine[c] &lt;=&gt; taurine[e]</t>
  </si>
  <si>
    <t>r_1270</t>
  </si>
  <si>
    <t>thiamine transport</t>
  </si>
  <si>
    <t>H+[e] + thiamine[e] =&gt; H+[c] + thiamine[c]</t>
  </si>
  <si>
    <t>r_1271</t>
  </si>
  <si>
    <t>UDPgalactose transport</t>
  </si>
  <si>
    <t>UDP-D-galactose[c] =&gt; UDP-D-galactose[g]</t>
  </si>
  <si>
    <t>r_1272</t>
  </si>
  <si>
    <t>uracil transport</t>
  </si>
  <si>
    <t>H+[e] + uracil[e] =&gt; H+[c] + uracil[c]</t>
  </si>
  <si>
    <t>r_1273</t>
  </si>
  <si>
    <t>urea transport</t>
  </si>
  <si>
    <t>2 H+[e] + urea[e] &lt;=&gt; 2 H+[c] + urea[c]</t>
  </si>
  <si>
    <t>r_1274</t>
  </si>
  <si>
    <t>uridine transport</t>
  </si>
  <si>
    <t>H+[e] + uridine[e] =&gt; H+[c] + uridine[c]</t>
  </si>
  <si>
    <t>r_1275</t>
  </si>
  <si>
    <t>UTP transport</t>
  </si>
  <si>
    <t>FMN[m] + H+[c] + UMP[m] + UTP[c] =&gt; FMN[c] + H+[m] + UMP[c] + UTP[m]</t>
  </si>
  <si>
    <t>r_1276</t>
  </si>
  <si>
    <t>UTP/UMP antiport</t>
  </si>
  <si>
    <t>2 H+[c] + UMP[m] + UTP[c] =&gt; 2 H+[m] + UMP[c] + UTP[m]</t>
  </si>
  <si>
    <t>r_1277</t>
  </si>
  <si>
    <t>water diffusion</t>
  </si>
  <si>
    <t>H2O[e] &lt;=&gt; H2O[c]</t>
  </si>
  <si>
    <t>r_1278</t>
  </si>
  <si>
    <t>zymosterol transport</t>
  </si>
  <si>
    <t>zymosterol[e] &lt;=&gt; zymosterol[ce]</t>
  </si>
  <si>
    <t>r_1542</t>
  </si>
  <si>
    <t>(1-&gt;3)-beta-D-glucan exchange</t>
  </si>
  <si>
    <t xml:space="preserve">(1-&gt;3)-beta-D-glucan[e] =&gt; </t>
  </si>
  <si>
    <t>r_1543</t>
  </si>
  <si>
    <t>(1-&gt;3)-beta-D-glucan transport</t>
  </si>
  <si>
    <t>(1-&gt;3)-beta-D-glucan[ce] &lt;=&gt; (1-&gt;3)-beta-D-glucan[c]</t>
  </si>
  <si>
    <t>r_1545</t>
  </si>
  <si>
    <t>(R)-carnitine exchange</t>
  </si>
  <si>
    <t xml:space="preserve">(R)-carnitine[e] =&gt; </t>
  </si>
  <si>
    <t>r_1546</t>
  </si>
  <si>
    <t>(R)-lactate exchange</t>
  </si>
  <si>
    <t xml:space="preserve">(R)-lactate[e] =&gt; </t>
  </si>
  <si>
    <t>r_1547</t>
  </si>
  <si>
    <t>(R)-mevalonate exchange</t>
  </si>
  <si>
    <t xml:space="preserve">(R)-mevalonate[e] =&gt; </t>
  </si>
  <si>
    <t>r_1548</t>
  </si>
  <si>
    <t>(R)-pantothenate exchange</t>
  </si>
  <si>
    <t xml:space="preserve">(R)-pantothenate[e] =&gt; </t>
  </si>
  <si>
    <t>r_1549</t>
  </si>
  <si>
    <t>(R,R)-2,3-butanediol exchange</t>
  </si>
  <si>
    <t xml:space="preserve">(R,R)-2,3-butanediol[e] =&gt; </t>
  </si>
  <si>
    <t>r_1550</t>
  </si>
  <si>
    <t>(S)-3-methyl-2-oxopentanoate exchange</t>
  </si>
  <si>
    <t xml:space="preserve">(S)-3-methyl-2-oxopentanoate[e] =&gt; </t>
  </si>
  <si>
    <t>r_1551</t>
  </si>
  <si>
    <t>(S)-lactate exchange</t>
  </si>
  <si>
    <t xml:space="preserve">(S)-lactate[e] =&gt; </t>
  </si>
  <si>
    <t>r_1552</t>
  </si>
  <si>
    <t>(S)-malate exchange</t>
  </si>
  <si>
    <t xml:space="preserve">(S)-malate[e] =&gt; </t>
  </si>
  <si>
    <t>r_1553</t>
  </si>
  <si>
    <t>1-(sn-glycero-3-phospho)-1D-myo-inositol exchange</t>
  </si>
  <si>
    <t xml:space="preserve">1-(sn-glycero-3-phospho)-1D-myo-inositol[e] =&gt; </t>
  </si>
  <si>
    <t>r_1560</t>
  </si>
  <si>
    <t>1D-myo-inositol 1,3,4,5,6-pentakisphosphate diffusion</t>
  </si>
  <si>
    <t>myo-inositol 1,3,4,5,6-pentakisphosphate[c] &lt;=&gt; myo-inositol 1,3,4,5,6-pentakisphosphate[n]</t>
  </si>
  <si>
    <t>r_1562</t>
  </si>
  <si>
    <t>1D-myo-inositol 1-phosphate transport</t>
  </si>
  <si>
    <t>1D-myo-inositol 1-phosphate[er] &lt;=&gt; 1D-myo-inositol 1-phosphate[c]</t>
  </si>
  <si>
    <t>r_1563</t>
  </si>
  <si>
    <t>2'-deoxyadenosine exchange</t>
  </si>
  <si>
    <t xml:space="preserve">2'-deoxyadenosine[e] =&gt; </t>
  </si>
  <si>
    <t>r_1565</t>
  </si>
  <si>
    <t>2'-deoxyinosine exchange</t>
  </si>
  <si>
    <t xml:space="preserve">2'-deoxyinosine[e] =&gt; </t>
  </si>
  <si>
    <t>r_1567</t>
  </si>
  <si>
    <t>2-dehydro-3-deoxy-D-arabino-heptonate7-phohsphate transport</t>
  </si>
  <si>
    <t>7-phospho-2-dehydro-3-deoxy-D-arabino-heptonic acid[c] &lt;=&gt; 7-phospho-2-dehydro-3-deoxy-D-arabino-heptonic acid[m]</t>
  </si>
  <si>
    <t>r_1568</t>
  </si>
  <si>
    <t>2-dehydropantoate transport</t>
  </si>
  <si>
    <t>2-dehydropantoate[c] &lt;=&gt; 2-dehydropantoate[m]</t>
  </si>
  <si>
    <t>r_1572</t>
  </si>
  <si>
    <t>2-isopropylmalate exchange</t>
  </si>
  <si>
    <t xml:space="preserve">2-isopropylmalate[e] =&gt; </t>
  </si>
  <si>
    <t>r_1573</t>
  </si>
  <si>
    <t>2-isopropylmalate transport</t>
  </si>
  <si>
    <t>2-isopropylmalate[c] &lt;=&gt; 2-isopropylmalate[e]</t>
  </si>
  <si>
    <t>r_1574</t>
  </si>
  <si>
    <t>2-isopropylmalate[c] &lt;=&gt; 2-isopropylmalate[m]</t>
  </si>
  <si>
    <t>r_1575</t>
  </si>
  <si>
    <t>2-methyl-1-butanol transport</t>
  </si>
  <si>
    <t>2-methylbutanol[c] &lt;=&gt; 2-methylbutanol[e]</t>
  </si>
  <si>
    <t>r_1576</t>
  </si>
  <si>
    <t>2-methylbutanol[c] &lt;=&gt; 2-methylbutanol[m]</t>
  </si>
  <si>
    <t>r_1577</t>
  </si>
  <si>
    <t>2-methylbutanal exchange</t>
  </si>
  <si>
    <t xml:space="preserve">2-methylbutanal[e] =&gt; </t>
  </si>
  <si>
    <t>r_1578</t>
  </si>
  <si>
    <t>2-methylbutanal transport</t>
  </si>
  <si>
    <t>2-methylbutanal[c] &lt;=&gt; 2-methylbutanal[e]</t>
  </si>
  <si>
    <t>r_1579</t>
  </si>
  <si>
    <t>2-methylbutanal[c] &lt;=&gt; 2-methylbutanal[m]</t>
  </si>
  <si>
    <t>r_1580</t>
  </si>
  <si>
    <t>2-methylbutanol exchange</t>
  </si>
  <si>
    <t xml:space="preserve">2-methylbutanol[e] =&gt; </t>
  </si>
  <si>
    <t>r_1582</t>
  </si>
  <si>
    <t>2-methylpropanal transport</t>
  </si>
  <si>
    <t>isobutyraldehyde[c] &lt;=&gt; isobutyraldehyde[e]</t>
  </si>
  <si>
    <t>r_1583</t>
  </si>
  <si>
    <t>isobutyraldehyde[c] &lt;=&gt; isobutyraldehyde[m]</t>
  </si>
  <si>
    <t>r_1585</t>
  </si>
  <si>
    <t>2-oxobutanoate transporter</t>
  </si>
  <si>
    <t>2-oxobutanoate[c] &lt;=&gt; 2-oxobutanoate[m]</t>
  </si>
  <si>
    <t>r_1586</t>
  </si>
  <si>
    <t>2-oxoglutarate exchange</t>
  </si>
  <si>
    <t xml:space="preserve">2-oxoglutarate[e] =&gt; </t>
  </si>
  <si>
    <t>r_1587</t>
  </si>
  <si>
    <t>2-oxoglutarate transport</t>
  </si>
  <si>
    <t>2-oxoglutarate[c] &lt;=&gt; 2-oxoglutarate[n]</t>
  </si>
  <si>
    <t>r_1588</t>
  </si>
  <si>
    <t>2-oxoglutarate[e] &lt;=&gt; 2-oxoglutarate[c]</t>
  </si>
  <si>
    <t>r_1589</t>
  </si>
  <si>
    <t>2-phenylethanol exchange</t>
  </si>
  <si>
    <t xml:space="preserve">2-phenylethanol[e] =&gt; </t>
  </si>
  <si>
    <t>r_1590</t>
  </si>
  <si>
    <t>2-phenylethanol transport</t>
  </si>
  <si>
    <t>2-phenylethanol[e] &lt;=&gt; 2-phenylethanol[c]</t>
  </si>
  <si>
    <t>r_1591</t>
  </si>
  <si>
    <t>2-phenylethanol[m] &lt;=&gt; 2-phenylethanol[c]</t>
  </si>
  <si>
    <t>r_1595</t>
  </si>
  <si>
    <t>3-carboxy-4-methyl-2-oxopentanoate transport</t>
  </si>
  <si>
    <t>(2S)-2-isopropyl-3-oxosuccinate[c] &lt;=&gt; (2S)-2-isopropyl-3-oxosuccinate[m]</t>
  </si>
  <si>
    <t>r_1596</t>
  </si>
  <si>
    <t>3-methyl-2-oxopentanoate transport</t>
  </si>
  <si>
    <t>(S)-3-methyl-2-oxopentanoate[c] &lt;=&gt; (S)-3-methyl-2-oxopentanoate[m]</t>
  </si>
  <si>
    <t>r_1597</t>
  </si>
  <si>
    <t>3-methyl-oxopentanoate trasport</t>
  </si>
  <si>
    <t>(S)-3-methyl-2-oxopentanoate[e] &lt;=&gt; (S)-3-methyl-2-oxopentanoate[c]</t>
  </si>
  <si>
    <t>r_1598</t>
  </si>
  <si>
    <t>3-methylbutanal exchange</t>
  </si>
  <si>
    <t xml:space="preserve">3-methylbutanal[e] =&gt; </t>
  </si>
  <si>
    <t>r_1599</t>
  </si>
  <si>
    <t>3-methylbutanal transport</t>
  </si>
  <si>
    <t>3-methylbutanal[c] &lt;=&gt; 3-methylbutanal[e]</t>
  </si>
  <si>
    <t>r_1600</t>
  </si>
  <si>
    <t>3-methylbutanal[c] &lt;=&gt; 3-methylbutanal[m]</t>
  </si>
  <si>
    <t>r_1601</t>
  </si>
  <si>
    <t>3-octaprenyl-4-hydroxybenzoate transport</t>
  </si>
  <si>
    <t>3-hexaprenyl-4-hydroxybenzoic acid[c] &lt;=&gt; 3-hexaprenyl-4-hydroxybenzoic acid[m]</t>
  </si>
  <si>
    <t>r_1603</t>
  </si>
  <si>
    <t>4-amino-5-hydroxymethyl-2-methylpyrimidine synthetase</t>
  </si>
  <si>
    <t>5'-phosphoribosyl-5-aminoimidazole[c] + 2 H+[c] =&gt; 4-amino-5-hydroxymethyl-2-methylpyrimidine[c] + glycolaldehyde[c] + phosphate[c]</t>
  </si>
  <si>
    <t>r_1604</t>
  </si>
  <si>
    <t>4-aminobenzoate exchange</t>
  </si>
  <si>
    <t xml:space="preserve">4-aminobenzoate[e] =&gt; </t>
  </si>
  <si>
    <t>r_1605</t>
  </si>
  <si>
    <t>4-aminobenzoate transport</t>
  </si>
  <si>
    <t>4-aminobenzoate[c] &lt;=&gt; 4-aminobenzoate[e]</t>
  </si>
  <si>
    <t>r_1606</t>
  </si>
  <si>
    <t>4-aminobenzoate[c] &lt;=&gt; 4-aminobenzoate[m]</t>
  </si>
  <si>
    <t>r_1607</t>
  </si>
  <si>
    <t>4-aminobutanal transport</t>
  </si>
  <si>
    <t>4-aminobutanal[c] &lt;=&gt; 4-aminobutanal[m]</t>
  </si>
  <si>
    <t>r_1608</t>
  </si>
  <si>
    <t>gamma-aminobutyrate[c] &lt;=&gt; gamma-aminobutyrate[m]</t>
  </si>
  <si>
    <t>r_1609</t>
  </si>
  <si>
    <t>4-hydroxy-2-oxoglutarate transport</t>
  </si>
  <si>
    <t>4-hydroxy-2-oxoglutarate[c] &lt;=&gt; 4-hydroxy-2-oxoglutarate[m]</t>
  </si>
  <si>
    <t>r_1610</t>
  </si>
  <si>
    <t>4-hydroxy-2-oxoglutarate[c] &lt;=&gt; 4-hydroxy-2-oxoglutarate[p]</t>
  </si>
  <si>
    <t>r_1611</t>
  </si>
  <si>
    <t>4-hydroxybenzoate transport</t>
  </si>
  <si>
    <t>4-hydroxybenzoate[c] &lt;=&gt; 4-hydroxybenzoate[m]</t>
  </si>
  <si>
    <t>r_1619</t>
  </si>
  <si>
    <t>5'-nucleotidase (GMP)</t>
  </si>
  <si>
    <t>GMP[c] + H2O[c] =&gt; guanosine[c] + phosphate[c]</t>
  </si>
  <si>
    <t>r_1621</t>
  </si>
  <si>
    <t>5-aminolevulinate exchange</t>
  </si>
  <si>
    <t xml:space="preserve">5-aminolevulinate[e] =&gt; </t>
  </si>
  <si>
    <t>r_1622</t>
  </si>
  <si>
    <t>5-aminolevulinate[c] &lt;=&gt; 5-aminolevulinate[m]</t>
  </si>
  <si>
    <t>r_1623</t>
  </si>
  <si>
    <t>5-formyltetrahydrofolic acid[m] + ATP[m] =&gt; 5,10-methenyl-THF[m] + ADP[m] + phosphate[m]</t>
  </si>
  <si>
    <t>r_1624</t>
  </si>
  <si>
    <t>5-formyltetrahydrofolate:10-formyltetrahydrofolate isomerase</t>
  </si>
  <si>
    <t>5-formyltetrahydrofolic acid[c] + ATP[c] + H2O[c] =&gt; 10-formyl-THF[c] + ADP[c] + H+[c] + phosphate[c]</t>
  </si>
  <si>
    <t>r_1625</t>
  </si>
  <si>
    <t>5-formyltetrahydrofolic acid exchange</t>
  </si>
  <si>
    <t xml:space="preserve">5-formyltetrahydrofolic acid[e] =&gt; </t>
  </si>
  <si>
    <t>r_1627</t>
  </si>
  <si>
    <t>7,8-diaminononanoate exchange</t>
  </si>
  <si>
    <t xml:space="preserve">7,8-diaminononanoate[e] =&gt; </t>
  </si>
  <si>
    <t>r_1628</t>
  </si>
  <si>
    <t>7,8-diaminononanoate transport</t>
  </si>
  <si>
    <t>7,8-diaminononanoate[e] &lt;=&gt; 7,8-diaminononanoate[c]</t>
  </si>
  <si>
    <t>r_1629</t>
  </si>
  <si>
    <t>8-amino-7-oxononanoate exchange</t>
  </si>
  <si>
    <t xml:space="preserve">8-amino-7-oxononanoate[e] =&gt; </t>
  </si>
  <si>
    <t>r_1630</t>
  </si>
  <si>
    <t>9H-xanthine exchange</t>
  </si>
  <si>
    <t xml:space="preserve">9H-xanthine[e] =&gt; </t>
  </si>
  <si>
    <t>r_1631</t>
  </si>
  <si>
    <t>acetaldehyde exchange</t>
  </si>
  <si>
    <t xml:space="preserve">acetaldehyde[e] =&gt; </t>
  </si>
  <si>
    <t>r_1632</t>
  </si>
  <si>
    <t>acetaldehyde transport</t>
  </si>
  <si>
    <t>acetaldehyde[m] &lt;=&gt; acetaldehyde[c]</t>
  </si>
  <si>
    <t>r_1633</t>
  </si>
  <si>
    <t>acetaldehyde[e] &lt;=&gt; acetaldehyde[c]</t>
  </si>
  <si>
    <t>r_1634</t>
  </si>
  <si>
    <t>acetate exchange</t>
  </si>
  <si>
    <t xml:space="preserve">acetate[e] =&gt; </t>
  </si>
  <si>
    <t>r_1635</t>
  </si>
  <si>
    <t>acetate[c] &lt;=&gt; acetate[n]</t>
  </si>
  <si>
    <t>r_1637</t>
  </si>
  <si>
    <t>acetyl-CoA transport</t>
  </si>
  <si>
    <t>acetyl-CoA[c] &lt;=&gt; acetyl-CoA[n]</t>
  </si>
  <si>
    <t>r_1638</t>
  </si>
  <si>
    <t>acetylcarnitine transport</t>
  </si>
  <si>
    <t>O-acetylcarnitine[p] =&gt; O-acetylcarnitine[c]</t>
  </si>
  <si>
    <t>r_1639</t>
  </si>
  <si>
    <t>adenine exchange</t>
  </si>
  <si>
    <t xml:space="preserve">adenine[e] =&gt; </t>
  </si>
  <si>
    <t>r_1640</t>
  </si>
  <si>
    <t>adenine[c] &lt;=&gt; adenine[m]</t>
  </si>
  <si>
    <t>r_1641</t>
  </si>
  <si>
    <t>adenosine 3',5'-bismonophosphate exchange</t>
  </si>
  <si>
    <t xml:space="preserve">adenosine 3',5'-bismonophosphate[e] =&gt; </t>
  </si>
  <si>
    <t>r_1642</t>
  </si>
  <si>
    <t>adenosine 3',5'-bisphosphate transport</t>
  </si>
  <si>
    <t>adenosine 3',5'-bismonophosphate[c] &lt;=&gt; adenosine 3',5'-bismonophosphate[m]</t>
  </si>
  <si>
    <t>r_1643</t>
  </si>
  <si>
    <t>adenosine exchange</t>
  </si>
  <si>
    <t xml:space="preserve">adenosine[e] =&gt; </t>
  </si>
  <si>
    <t>r_1644</t>
  </si>
  <si>
    <t>ADP transport</t>
  </si>
  <si>
    <t>ADP[c] &lt;=&gt; ADP[n]</t>
  </si>
  <si>
    <t>r_1645</t>
  </si>
  <si>
    <t>ADP[c] &lt;=&gt; ADP[er]</t>
  </si>
  <si>
    <t>r_1647</t>
  </si>
  <si>
    <t>AKG transporter, peroxisome</t>
  </si>
  <si>
    <t>2-oxoglutarate[c] &lt;=&gt; 2-oxoglutarate[p]</t>
  </si>
  <si>
    <t>r_1648</t>
  </si>
  <si>
    <t>allantoate exchange</t>
  </si>
  <si>
    <t xml:space="preserve">allantoate[e] =&gt; </t>
  </si>
  <si>
    <t>r_1649</t>
  </si>
  <si>
    <t>allantoin exchange</t>
  </si>
  <si>
    <t xml:space="preserve">allantoin[e] =&gt; </t>
  </si>
  <si>
    <t>r_1650</t>
  </si>
  <si>
    <t>alpha,alpha-trehalose exchange</t>
  </si>
  <si>
    <t xml:space="preserve">trehalose[e] =&gt; </t>
  </si>
  <si>
    <t>r_1651</t>
  </si>
  <si>
    <t>alpha-D-glucosamine 6-phosphate exchange</t>
  </si>
  <si>
    <t xml:space="preserve">alpha-D-glucosamine 6-phosphate[e] =&gt; </t>
  </si>
  <si>
    <t>r_1652</t>
  </si>
  <si>
    <t>alpha-ketoglutarate/malate transporter</t>
  </si>
  <si>
    <t>(S)-malate[e] + 2-oxoglutarate[c] &lt;=&gt; (S)-malate[c] + 2-oxoglutarate[e]</t>
  </si>
  <si>
    <t>r_1654</t>
  </si>
  <si>
    <t>ammonium exchange</t>
  </si>
  <si>
    <t xml:space="preserve">ammonium[e] &lt;=&gt; </t>
  </si>
  <si>
    <t>r_1656</t>
  </si>
  <si>
    <t>AMP transport</t>
  </si>
  <si>
    <t>AMP[n] &lt;=&gt; AMP[c]</t>
  </si>
  <si>
    <t>r_1657</t>
  </si>
  <si>
    <t>arginine transport</t>
  </si>
  <si>
    <t>H+[c] + L-arginine[c] =&gt; H+[m] + L-arginine[m]</t>
  </si>
  <si>
    <t>r_1658</t>
  </si>
  <si>
    <t>asparagine transport</t>
  </si>
  <si>
    <t>L-asparagine[c] =&gt; L-asparagine[m]</t>
  </si>
  <si>
    <t>r_1659</t>
  </si>
  <si>
    <t>L-aspartate[c] + L-glutamate[p] &lt;=&gt; L-aspartate[p] + L-glutamate[c]</t>
  </si>
  <si>
    <t>r_1660</t>
  </si>
  <si>
    <t>ATP diffusion</t>
  </si>
  <si>
    <t>ATP[c] &lt;=&gt; ATP[n]</t>
  </si>
  <si>
    <t>r_1661</t>
  </si>
  <si>
    <t>ATP transport</t>
  </si>
  <si>
    <t>ATP[c] &lt;=&gt; ATP[er]</t>
  </si>
  <si>
    <t>r_1667</t>
  </si>
  <si>
    <t>bicarbonate formation</t>
  </si>
  <si>
    <t>carbon dioxide[c] + H2O[c] &lt;=&gt; bicarbonate[c] + H+[c]</t>
  </si>
  <si>
    <t>r_1669</t>
  </si>
  <si>
    <t>bicarbonate transport</t>
  </si>
  <si>
    <t>bicarbonate[c] &lt;=&gt; bicarbonate[n]</t>
  </si>
  <si>
    <t>r_1671</t>
  </si>
  <si>
    <t>biotin exchange</t>
  </si>
  <si>
    <t xml:space="preserve">biotin[e] =&gt; </t>
  </si>
  <si>
    <t>r_1672</t>
  </si>
  <si>
    <t>carbon dioxide exchange</t>
  </si>
  <si>
    <t xml:space="preserve">carbon dioxide[e] =&gt; </t>
  </si>
  <si>
    <t>r_1673</t>
  </si>
  <si>
    <t>carnitine transport</t>
  </si>
  <si>
    <t>(R)-carnitine[c] =&gt; (R)-carnitine[p]</t>
  </si>
  <si>
    <t>r_1674</t>
  </si>
  <si>
    <t>carnitine-acetylcarnitine carrier</t>
  </si>
  <si>
    <t>(R)-carnitine[c] + O-acetylcarnitine[p] =&gt; (R)-carnitine[p] + O-acetylcarnitine[c]</t>
  </si>
  <si>
    <t>r_1675</t>
  </si>
  <si>
    <t>CDP transport</t>
  </si>
  <si>
    <t>CDP[c] &lt;=&gt; CDP[n]</t>
  </si>
  <si>
    <t>r_1676</t>
  </si>
  <si>
    <t>ceramide transport</t>
  </si>
  <si>
    <t>ceramide-1 (C24)[g] &lt;=&gt; ceramide-1 (C24)[er]</t>
  </si>
  <si>
    <t>r_1677</t>
  </si>
  <si>
    <t>ceramide-2 (C24)[g] &lt;=&gt; ceramide-2 (C24)[er]</t>
  </si>
  <si>
    <t>r_1678</t>
  </si>
  <si>
    <t>ceramide-4 (C24)[g] &lt;=&gt; ceramide-4 (C24)[er]</t>
  </si>
  <si>
    <t>r_1679</t>
  </si>
  <si>
    <t>ceramide-1 (C26)[g] &lt;=&gt; ceramide-1 (C26)[er]</t>
  </si>
  <si>
    <t>r_1680</t>
  </si>
  <si>
    <t>ceramide-2 (C26)[g] &lt;=&gt; ceramide-2 (C26)[er]</t>
  </si>
  <si>
    <t>r_1681</t>
  </si>
  <si>
    <t>ceramide-4 (C26)[g] &lt;=&gt; ceramide-4 (C26)[er]</t>
  </si>
  <si>
    <t>r_1683</t>
  </si>
  <si>
    <t>choline exchange</t>
  </si>
  <si>
    <t xml:space="preserve">choline[e] =&gt; </t>
  </si>
  <si>
    <t>r_1684</t>
  </si>
  <si>
    <t>choline[ce] &lt;=&gt; choline[c]</t>
  </si>
  <si>
    <t>r_1686</t>
  </si>
  <si>
    <t>citrate transport</t>
  </si>
  <si>
    <t>citrate[e] &lt;=&gt; citrate[c]</t>
  </si>
  <si>
    <t>r_1687</t>
  </si>
  <si>
    <t>citrate(3-) exchange</t>
  </si>
  <si>
    <t xml:space="preserve">citrate[e] =&gt; </t>
  </si>
  <si>
    <t>r_1688</t>
  </si>
  <si>
    <t>citrate/isocitrate antiport</t>
  </si>
  <si>
    <t>citrate[c] + isocitrate[p] &lt;=&gt; citrate[p] + isocitrate[c]</t>
  </si>
  <si>
    <t>r_1689</t>
  </si>
  <si>
    <t>citrate/malate antiport</t>
  </si>
  <si>
    <t>(S)-malate[c] + citrate[p] &lt;=&gt; (S)-malate[p] + citrate[c]</t>
  </si>
  <si>
    <t>r_1691</t>
  </si>
  <si>
    <t>CO2 transport</t>
  </si>
  <si>
    <t>carbon dioxide[c] &lt;=&gt; carbon dioxide[er]</t>
  </si>
  <si>
    <t>r_1694</t>
  </si>
  <si>
    <t>carbon dioxide[n] &lt;=&gt; carbon dioxide[c]</t>
  </si>
  <si>
    <t>r_1695</t>
  </si>
  <si>
    <t>carbon dioxide[c] &lt;=&gt; carbon dioxide[p]</t>
  </si>
  <si>
    <t>r_1696</t>
  </si>
  <si>
    <t>carbon dioxide[c] &lt;=&gt; carbon dioxide[m]</t>
  </si>
  <si>
    <t>r_1697</t>
  </si>
  <si>
    <t>carbon dioxide[c] &lt;=&gt; carbon dioxide[e]</t>
  </si>
  <si>
    <t>r_1698</t>
  </si>
  <si>
    <t>coenzyme A[c] &lt;=&gt; coenzyme A[er]</t>
  </si>
  <si>
    <t>r_1699</t>
  </si>
  <si>
    <t>coenzyme A[c] &lt;=&gt; coenzyme A[n]</t>
  </si>
  <si>
    <t>r_1700</t>
  </si>
  <si>
    <t>coenzyme A[p] &lt;=&gt; coenzyme A[c]</t>
  </si>
  <si>
    <t>r_1702</t>
  </si>
  <si>
    <t>cytidine exchange</t>
  </si>
  <si>
    <t xml:space="preserve">cytidine[e] =&gt; </t>
  </si>
  <si>
    <t>r_1703</t>
  </si>
  <si>
    <t>cytidylate kinase (CMP)</t>
  </si>
  <si>
    <t>ATP[c] + CMP[c] =&gt; ADP[c] + CDP[c]</t>
  </si>
  <si>
    <t>r_1704</t>
  </si>
  <si>
    <t>cytidylate kinase (dCMP)</t>
  </si>
  <si>
    <t>ATP[c] + dCMP[c] &lt;=&gt; ADP[c] + dCDP[c]</t>
  </si>
  <si>
    <t>r_1705</t>
  </si>
  <si>
    <t>cytosine exchange</t>
  </si>
  <si>
    <t xml:space="preserve">cytosine[e] =&gt; </t>
  </si>
  <si>
    <t>r_1706</t>
  </si>
  <si>
    <t>D-arabinose exchange</t>
  </si>
  <si>
    <t xml:space="preserve">D-arabinose[e] =&gt; </t>
  </si>
  <si>
    <t>r_1707</t>
  </si>
  <si>
    <t>D-arabinose transport</t>
  </si>
  <si>
    <t>D-arabinose[e] &lt;=&gt; D-arabinose[c]</t>
  </si>
  <si>
    <t>r_1708</t>
  </si>
  <si>
    <t>D-erythrose 4-phosphate transport</t>
  </si>
  <si>
    <t>D-erythrose 4-phosphate[c] &lt;=&gt; D-erythrose 4-phosphate[m]</t>
  </si>
  <si>
    <t>r_1709</t>
  </si>
  <si>
    <t>D-fructose exchange</t>
  </si>
  <si>
    <t xml:space="preserve">D-fructose[e] =&gt; </t>
  </si>
  <si>
    <t>r_1710</t>
  </si>
  <si>
    <t>D-galactose exchange</t>
  </si>
  <si>
    <t xml:space="preserve">D-galactose[e] =&gt; </t>
  </si>
  <si>
    <t>r_1711</t>
  </si>
  <si>
    <t>D-galacturonate exchange</t>
  </si>
  <si>
    <t xml:space="preserve">D-galacturonate[e] =&gt; </t>
  </si>
  <si>
    <t>r_1712</t>
  </si>
  <si>
    <t>D-glucitol exchange</t>
  </si>
  <si>
    <t xml:space="preserve">D-glucitol[e] =&gt; </t>
  </si>
  <si>
    <t>r_1713</t>
  </si>
  <si>
    <t>D-glucosamine 6-phosphate uniport</t>
  </si>
  <si>
    <t>alpha-D-glucosamine 6-phosphate[e] &lt;=&gt; alpha-D-glucosamine 6-phosphate[c]</t>
  </si>
  <si>
    <t>r_1714</t>
  </si>
  <si>
    <t>D-glucose exchange</t>
  </si>
  <si>
    <t xml:space="preserve">D-glucose[e] =&gt; </t>
  </si>
  <si>
    <t>r_1715</t>
  </si>
  <si>
    <t>D-mannose exchange</t>
  </si>
  <si>
    <t xml:space="preserve">D-mannose[e] =&gt; </t>
  </si>
  <si>
    <t>r_1716</t>
  </si>
  <si>
    <t>D-ribose exchange</t>
  </si>
  <si>
    <t xml:space="preserve">D-ribose[e] =&gt; </t>
  </si>
  <si>
    <t>r_1717</t>
  </si>
  <si>
    <t>D-sorbitol transport</t>
  </si>
  <si>
    <t>D-glucitol[e] &lt;=&gt; D-glucitol[c]</t>
  </si>
  <si>
    <t>r_1718</t>
  </si>
  <si>
    <t>D-xylose exchange</t>
  </si>
  <si>
    <t xml:space="preserve">D-xylose[e] &lt;=&gt; </t>
  </si>
  <si>
    <t>r_1719</t>
  </si>
  <si>
    <t>D-xylose transport</t>
  </si>
  <si>
    <t>D-xylose[e] &lt;=&gt; D-xylose[c]</t>
  </si>
  <si>
    <t>r_1720</t>
  </si>
  <si>
    <t>dADP transport</t>
  </si>
  <si>
    <t>dADP[c] &lt;=&gt; dADP[n]</t>
  </si>
  <si>
    <t>r_1721</t>
  </si>
  <si>
    <t>dCDP transport</t>
  </si>
  <si>
    <t>dCDP[c] &lt;=&gt; dCDP[n]</t>
  </si>
  <si>
    <t>r_1726</t>
  </si>
  <si>
    <t>deamino-NAD+ diffusion</t>
  </si>
  <si>
    <t>deamido-NAD(+)[c] &lt;=&gt; deamido-NAD(+)[n]</t>
  </si>
  <si>
    <t>r_1727</t>
  </si>
  <si>
    <t>decanoate exchange</t>
  </si>
  <si>
    <t xml:space="preserve">decanoate[e] =&gt; </t>
  </si>
  <si>
    <t>r_1728</t>
  </si>
  <si>
    <t>deoxyadenosine transport</t>
  </si>
  <si>
    <t>2'-deoxyadenosine[e] =&gt; 2'-deoxyadenosine[c]</t>
  </si>
  <si>
    <t>r_1729</t>
  </si>
  <si>
    <t>deoxyadenylate kinase</t>
  </si>
  <si>
    <t>ATP[c] + dAMP[c] &lt;=&gt; ADP[c] + dADP[c]</t>
  </si>
  <si>
    <t>r_1733</t>
  </si>
  <si>
    <t>deoxyinosine transport</t>
  </si>
  <si>
    <t>2'-deoxyinosine[e] =&gt; 2'-deoxyinosine[c]</t>
  </si>
  <si>
    <t>r_1737</t>
  </si>
  <si>
    <t>dGDP transport</t>
  </si>
  <si>
    <t>dGDP[c] &lt;=&gt; dGDP[n]</t>
  </si>
  <si>
    <t>r_1738</t>
  </si>
  <si>
    <t>dhnpt transport</t>
  </si>
  <si>
    <t>7,8-dihydroneopterin[c] &lt;=&gt; 7,8-dihydroneopterin[m]</t>
  </si>
  <si>
    <t>r_1743</t>
  </si>
  <si>
    <t>dihydrofolate transport</t>
  </si>
  <si>
    <t>dihydrofolic acid[c] &lt;=&gt; dihydrofolic acid[m]</t>
  </si>
  <si>
    <t>r_1745</t>
  </si>
  <si>
    <t>dihydropteroate transport</t>
  </si>
  <si>
    <t>7,8-dihydropteroate[c] &lt;=&gt; 7,8-dihydropteroate[m]</t>
  </si>
  <si>
    <t>r_1746</t>
  </si>
  <si>
    <t>dihydroxyacetone phosphate transport</t>
  </si>
  <si>
    <t>dihydroxyacetone phosphate[m] &lt;=&gt; dihydroxyacetone phosphate[c]</t>
  </si>
  <si>
    <t>r_1747</t>
  </si>
  <si>
    <t>diphosphate transport</t>
  </si>
  <si>
    <t>diphosphate[c] &lt;=&gt; diphosphate[p]</t>
  </si>
  <si>
    <t>r_1748</t>
  </si>
  <si>
    <t>dolichol phosphate transport</t>
  </si>
  <si>
    <t>dolichyl phosphate[c] &lt;=&gt; dolichyl phosphate[er]</t>
  </si>
  <si>
    <t>r_1749</t>
  </si>
  <si>
    <t>dTTP exchange</t>
  </si>
  <si>
    <t xml:space="preserve">dTTP[e] =&gt; </t>
  </si>
  <si>
    <t>r_1750</t>
  </si>
  <si>
    <t>dTTP uniport</t>
  </si>
  <si>
    <t>dTTP[e] &lt;=&gt; dTTP[c]</t>
  </si>
  <si>
    <t>r_1751</t>
  </si>
  <si>
    <t>dUDP diffusion</t>
  </si>
  <si>
    <t>dUDP[c] &lt;=&gt; dUDP[n]</t>
  </si>
  <si>
    <t>r_1752</t>
  </si>
  <si>
    <t>dUMP transport</t>
  </si>
  <si>
    <t>dUMP[c] &lt;=&gt; dUMP[n]</t>
  </si>
  <si>
    <t>r_1753</t>
  </si>
  <si>
    <t>episterol exchange</t>
  </si>
  <si>
    <t xml:space="preserve">episterol[e] =&gt; </t>
  </si>
  <si>
    <t>r_1754</t>
  </si>
  <si>
    <t>ergosta-5,6,22,24,(28)-tetraen-3beta-ol transport</t>
  </si>
  <si>
    <t>ergosta-5,7,22,24(28)-tetraen-3beta-ol[c] &lt;=&gt; ergosta-5,7,22,24(28)-tetraen-3beta-ol[er]</t>
  </si>
  <si>
    <t>r_1757</t>
  </si>
  <si>
    <t>ergosterol exchange</t>
  </si>
  <si>
    <t xml:space="preserve">ergosterol[e] =&gt; </t>
  </si>
  <si>
    <t>r_1758</t>
  </si>
  <si>
    <t>ergosterol[er] &lt;=&gt; ergosterol[c]</t>
  </si>
  <si>
    <t>r_1759</t>
  </si>
  <si>
    <t>ergosterol[c] &lt;=&gt; ergosterol[lp]</t>
  </si>
  <si>
    <t>r_1760</t>
  </si>
  <si>
    <t>ergosterol[c] &lt;=&gt; ergosterol[ce]</t>
  </si>
  <si>
    <t>r_1761</t>
  </si>
  <si>
    <t>ethanol exchange</t>
  </si>
  <si>
    <t xml:space="preserve">ethanol[e] =&gt; </t>
  </si>
  <si>
    <t>r_1762</t>
  </si>
  <si>
    <t>ethanol transport</t>
  </si>
  <si>
    <t>ethanol[c] &lt;=&gt; ethanol[e]</t>
  </si>
  <si>
    <t>r_1763</t>
  </si>
  <si>
    <t>ethanol transport, mitochondrial</t>
  </si>
  <si>
    <t>ethanol[c] &lt;=&gt; ethanol[m]</t>
  </si>
  <si>
    <t>r_1764</t>
  </si>
  <si>
    <t>ethanolamine exchange</t>
  </si>
  <si>
    <t xml:space="preserve">ethanolamine[e] =&gt; </t>
  </si>
  <si>
    <t>r_1765</t>
  </si>
  <si>
    <t>ethyl acetate exchange</t>
  </si>
  <si>
    <t xml:space="preserve">ethyl acetate[e] =&gt; </t>
  </si>
  <si>
    <t>r_1766</t>
  </si>
  <si>
    <t>farnesyl diphosphate transport</t>
  </si>
  <si>
    <t>farnesyl diphosphate[c] &lt;=&gt; farnesyl diphosphate[m]</t>
  </si>
  <si>
    <t>r_1770</t>
  </si>
  <si>
    <t>fatty acid transport</t>
  </si>
  <si>
    <t>decanoate[c] &lt;=&gt; decanoate[p]</t>
  </si>
  <si>
    <t>r_1774</t>
  </si>
  <si>
    <t>palmitate[c] &lt;=&gt; palmitate[p]</t>
  </si>
  <si>
    <t>r_1775</t>
  </si>
  <si>
    <t>palmitoleate[c] &lt;=&gt; palmitoleate[p]</t>
  </si>
  <si>
    <t>r_1788</t>
  </si>
  <si>
    <t>fecosterol exchange</t>
  </si>
  <si>
    <t xml:space="preserve">fecosterol[e] =&gt; </t>
  </si>
  <si>
    <t>r_1790</t>
  </si>
  <si>
    <t>ATP[m] + FMN[m] + H+[m] =&gt; diphosphate[m] + FAD[m]</t>
  </si>
  <si>
    <t>r_1791</t>
  </si>
  <si>
    <t>FMN exchange</t>
  </si>
  <si>
    <t xml:space="preserve">FMN[e] =&gt; </t>
  </si>
  <si>
    <t>r_1793</t>
  </si>
  <si>
    <t>formate exchange</t>
  </si>
  <si>
    <t xml:space="preserve">formate[e] =&gt; </t>
  </si>
  <si>
    <t>r_1794</t>
  </si>
  <si>
    <t>formate transport</t>
  </si>
  <si>
    <t>formate[m] =&gt; formate[c]</t>
  </si>
  <si>
    <t>r_1795</t>
  </si>
  <si>
    <t>formate[e] &lt;=&gt; formate[c]</t>
  </si>
  <si>
    <t>r_1796</t>
  </si>
  <si>
    <t>fumarate[e] &lt;=&gt; fumarate[c]</t>
  </si>
  <si>
    <t>r_1798</t>
  </si>
  <si>
    <t>fumarate(2-) exchange</t>
  </si>
  <si>
    <t xml:space="preserve">fumarate[e] =&gt; </t>
  </si>
  <si>
    <t>r_1800</t>
  </si>
  <si>
    <t>gamma-aminobutyrate exchange</t>
  </si>
  <si>
    <t xml:space="preserve">gamma-aminobutyrate[e] =&gt; </t>
  </si>
  <si>
    <t>r_1801</t>
  </si>
  <si>
    <t>GDP transport</t>
  </si>
  <si>
    <t>GDP[g] &lt;=&gt; GDP[c]</t>
  </si>
  <si>
    <t>r_1802</t>
  </si>
  <si>
    <t>GDP[c] &lt;=&gt; GDP[n]</t>
  </si>
  <si>
    <t>r_1803</t>
  </si>
  <si>
    <t>GDP-alpha-D-mannose transport</t>
  </si>
  <si>
    <t>GDP-alpha-D-mannose[c] &lt;=&gt; GDP-alpha-D-mannose[g]</t>
  </si>
  <si>
    <t>r_1805</t>
  </si>
  <si>
    <t>glucose transport, vacuolar</t>
  </si>
  <si>
    <t>D-glucose[c] &lt;=&gt; D-glucose[v]</t>
  </si>
  <si>
    <t>r_1806</t>
  </si>
  <si>
    <t>glutathione disulfide exchange</t>
  </si>
  <si>
    <t xml:space="preserve">glutathione disulfide[e] =&gt; </t>
  </si>
  <si>
    <t>r_1807</t>
  </si>
  <si>
    <t>glutathione exchange</t>
  </si>
  <si>
    <t xml:space="preserve">glutathione[e] =&gt; </t>
  </si>
  <si>
    <t>r_1808</t>
  </si>
  <si>
    <t>glycerol exchange</t>
  </si>
  <si>
    <t xml:space="preserve">glycerol[e] =&gt; </t>
  </si>
  <si>
    <t>r_1809</t>
  </si>
  <si>
    <t>glycerol-3-phosphate shuttle</t>
  </si>
  <si>
    <t>glycerol 3-phosphate[c] &lt;=&gt; glycerol 3-phosphate[m]</t>
  </si>
  <si>
    <t>r_1810</t>
  </si>
  <si>
    <t>glycine exchange</t>
  </si>
  <si>
    <t xml:space="preserve">L-glycine[e] =&gt; </t>
  </si>
  <si>
    <t>r_1811</t>
  </si>
  <si>
    <t>L-glycine[c] &lt;=&gt; L-glycine[m]</t>
  </si>
  <si>
    <t>r_1812</t>
  </si>
  <si>
    <t>glycoaldehyde transport</t>
  </si>
  <si>
    <t>glycolaldehyde[c] &lt;=&gt; glycolaldehyde[m]</t>
  </si>
  <si>
    <t>r_1813</t>
  </si>
  <si>
    <t>glycolaldehyde[e] &lt;=&gt; glycolaldehyde[c]</t>
  </si>
  <si>
    <t>r_1814</t>
  </si>
  <si>
    <t>glycolaldehyde exchange</t>
  </si>
  <si>
    <t xml:space="preserve">glycolaldehyde[e] =&gt; </t>
  </si>
  <si>
    <t>r_1815</t>
  </si>
  <si>
    <t>glyoxylate exchange</t>
  </si>
  <si>
    <t xml:space="preserve">glyoxylate[e] =&gt; </t>
  </si>
  <si>
    <t>r_1816</t>
  </si>
  <si>
    <t>glyoxylate transport</t>
  </si>
  <si>
    <t>glyoxylate[c] &lt;=&gt; glyoxylate[e]</t>
  </si>
  <si>
    <t>r_1817</t>
  </si>
  <si>
    <t>glyoxylate[c] &lt;=&gt; glyoxylate[p]</t>
  </si>
  <si>
    <t>r_1818</t>
  </si>
  <si>
    <t>guanine exchange</t>
  </si>
  <si>
    <t xml:space="preserve">guanine[e] =&gt; </t>
  </si>
  <si>
    <t>r_1819</t>
  </si>
  <si>
    <t>guanine[c] &lt;=&gt; guanine[m]</t>
  </si>
  <si>
    <t>r_1820</t>
  </si>
  <si>
    <t>guanosine exchange</t>
  </si>
  <si>
    <t xml:space="preserve">guanosine[e] =&gt; </t>
  </si>
  <si>
    <t>r_1822</t>
  </si>
  <si>
    <t>guanosine transport</t>
  </si>
  <si>
    <t>guanosine[c] =&gt; guanosine[m]</t>
  </si>
  <si>
    <t>r_1823</t>
  </si>
  <si>
    <t>guanosine[e] =&gt; guanosine[c]</t>
  </si>
  <si>
    <t>r_1824</t>
  </si>
  <si>
    <t>H+ diffusion</t>
  </si>
  <si>
    <t>H+[e] =&gt; H+[c]</t>
  </si>
  <si>
    <t>r_1825</t>
  </si>
  <si>
    <t>H+[c] &lt;=&gt; H+[er]</t>
  </si>
  <si>
    <t>r_1826</t>
  </si>
  <si>
    <t>H+[c] &lt;=&gt; H+[g]</t>
  </si>
  <si>
    <t>r_1827</t>
  </si>
  <si>
    <t>H+[c] &lt;=&gt; H+[lp]</t>
  </si>
  <si>
    <t>r_1829</t>
  </si>
  <si>
    <t>H+[c] &lt;=&gt; H+[n]</t>
  </si>
  <si>
    <t>r_1830</t>
  </si>
  <si>
    <t>H+[c] &lt;=&gt; H+[p]</t>
  </si>
  <si>
    <t>r_1831</t>
  </si>
  <si>
    <t>H+[c] &lt;=&gt; H+[v]</t>
  </si>
  <si>
    <t>r_1832</t>
  </si>
  <si>
    <t>H+ exchange</t>
  </si>
  <si>
    <t xml:space="preserve">H+[e] &lt;=&gt; </t>
  </si>
  <si>
    <t>r_1833</t>
  </si>
  <si>
    <t>hexacosanoyl-CoA transport</t>
  </si>
  <si>
    <t>hexacosanoyl-CoA[c] &lt;=&gt; hexacosanoyl-CoA[er]</t>
  </si>
  <si>
    <t>r_1835</t>
  </si>
  <si>
    <t>hexadecanoate (n-C16:0) transport</t>
  </si>
  <si>
    <t>palmitate[e] &lt;=&gt; palmitate[c]</t>
  </si>
  <si>
    <t>r_1836</t>
  </si>
  <si>
    <t>hexadecenoate (n-C16:1) transport</t>
  </si>
  <si>
    <t>palmitoleate[e] &lt;=&gt; palmitoleate[c]</t>
  </si>
  <si>
    <t>r_1837</t>
  </si>
  <si>
    <t>L-histidine transport, mitochondrial</t>
  </si>
  <si>
    <t>L-histidine[c] =&gt; L-histidine[m]</t>
  </si>
  <si>
    <t>r_1838</t>
  </si>
  <si>
    <t>2-oxoglutarate[m] + acetyl-CoA[m] + H2O[m] =&gt; coenzyme A[m] + H+[m] + homocitrate[m]</t>
  </si>
  <si>
    <t>r_1839</t>
  </si>
  <si>
    <t>hydrogen peroxide transport</t>
  </si>
  <si>
    <t>hydrogen peroxide[c] &lt;=&gt; hydrogen peroxide[n]</t>
  </si>
  <si>
    <t>r_1840</t>
  </si>
  <si>
    <t>hydroxymethylglutaryl-CoA transport</t>
  </si>
  <si>
    <t>3-hydroxy-3-methylglutaryl-CoA[c] &lt;=&gt; 3-hydroxy-3-methylglutaryl-CoA[m]</t>
  </si>
  <si>
    <t>r_1841</t>
  </si>
  <si>
    <t>hypoxanthine exchange</t>
  </si>
  <si>
    <t xml:space="preserve">hypoxanthine[e] =&gt; </t>
  </si>
  <si>
    <t>r_1842</t>
  </si>
  <si>
    <t>hypoxanthine transport</t>
  </si>
  <si>
    <t>hypoxanthine[e] &lt;=&gt; hypoxanthine[c]</t>
  </si>
  <si>
    <t>r_1843</t>
  </si>
  <si>
    <t>indol-3-ylacetaldehyde exchange</t>
  </si>
  <si>
    <t xml:space="preserve">indol-3-ylacetaldehyde[e] =&gt; </t>
  </si>
  <si>
    <t>r_1844</t>
  </si>
  <si>
    <t>indole-3-acetaldehyde transport</t>
  </si>
  <si>
    <t>indol-3-ylacetaldehyde[c] &lt;=&gt; indol-3-ylacetaldehyde[m]</t>
  </si>
  <si>
    <t>r_1845</t>
  </si>
  <si>
    <t>indol-3-ylacetaldehyde[c] &lt;=&gt; indol-3-ylacetaldehyde[e]</t>
  </si>
  <si>
    <t>r_1846</t>
  </si>
  <si>
    <t>indole-3-acetate transport</t>
  </si>
  <si>
    <t>indole-3-acetate[c] &lt;=&gt; indole-3-acetate[m]</t>
  </si>
  <si>
    <t>r_1847</t>
  </si>
  <si>
    <t>inosine exchange</t>
  </si>
  <si>
    <t xml:space="preserve">inosine[e] =&gt; </t>
  </si>
  <si>
    <t>r_1848</t>
  </si>
  <si>
    <t>inosine transport</t>
  </si>
  <si>
    <t>inosine[e] =&gt; inosine[c]</t>
  </si>
  <si>
    <t>r_1849</t>
  </si>
  <si>
    <t>inositol hexakisphosphate transport</t>
  </si>
  <si>
    <t>myo-inositol hexakisphosphate[c] &lt;=&gt; myo-inositol hexakisphosphate[n]</t>
  </si>
  <si>
    <t>r_1851</t>
  </si>
  <si>
    <t>IPC transport</t>
  </si>
  <si>
    <t>inositol-P-ceramide A (C24)[g] &lt;=&gt; inositol-P-ceramide A (C24)[er]</t>
  </si>
  <si>
    <t>r_1852</t>
  </si>
  <si>
    <t>inositol-P-ceramide B (C24)[g] &lt;=&gt; inositol-P-ceramide B (C24)[er]</t>
  </si>
  <si>
    <t>r_1853</t>
  </si>
  <si>
    <t>inositol-P-ceramide B' (C24)[g] &lt;=&gt; inositol-P-ceramide B' (C24)[er]</t>
  </si>
  <si>
    <t>r_1854</t>
  </si>
  <si>
    <t>inositol-P-ceramide C (C24)[g] &lt;=&gt; inositol-P-ceramide C (C24)[er]</t>
  </si>
  <si>
    <t>r_1855</t>
  </si>
  <si>
    <t>inositol-P-ceramide D (C24)[g] &lt;=&gt; inositol-P-ceramide D (C24)[er]</t>
  </si>
  <si>
    <t>r_1856</t>
  </si>
  <si>
    <t>inositol-P-ceramide A (C26)[g] &lt;=&gt; inositol-P-ceramide A (C26)[er]</t>
  </si>
  <si>
    <t>r_1857</t>
  </si>
  <si>
    <t>inositol-P-ceramide B (C26)[g] &lt;=&gt; inositol-P-ceramide B (C26)[er]</t>
  </si>
  <si>
    <t>r_1858</t>
  </si>
  <si>
    <t>inositol-P-ceramide B' (C26)[g] &lt;=&gt; inositol-P-ceramide B' (C26)[er]</t>
  </si>
  <si>
    <t>r_1859</t>
  </si>
  <si>
    <t>inositol-P-ceramide C (C26)[g] &lt;=&gt; inositol-P-ceramide C (C26)[er]</t>
  </si>
  <si>
    <t>r_1860</t>
  </si>
  <si>
    <t>inositol-P-ceramide D (C26)[g] &lt;=&gt; inositol-P-ceramide D (C26)[er]</t>
  </si>
  <si>
    <t>r_1861</t>
  </si>
  <si>
    <t>iron(2+) exchange</t>
  </si>
  <si>
    <t xml:space="preserve">iron(2+)[e] &lt;=&gt; </t>
  </si>
  <si>
    <t>r_1862</t>
  </si>
  <si>
    <t>isoamyl acetate exchange</t>
  </si>
  <si>
    <t xml:space="preserve">isoamyl acetate[e] =&gt; </t>
  </si>
  <si>
    <t>r_1863</t>
  </si>
  <si>
    <t>isoamyl alcohol transport</t>
  </si>
  <si>
    <t>isoamylol[c] &lt;=&gt; isoamylol[e]</t>
  </si>
  <si>
    <t>r_1864</t>
  </si>
  <si>
    <t>isoamylol[c] &lt;=&gt; isoamylol[m]</t>
  </si>
  <si>
    <t>r_1865</t>
  </si>
  <si>
    <t>isoamylol exchange</t>
  </si>
  <si>
    <t xml:space="preserve">isoamylol[e] =&gt; </t>
  </si>
  <si>
    <t>r_1866</t>
  </si>
  <si>
    <t>isobutanol exchange</t>
  </si>
  <si>
    <t xml:space="preserve">isobutanol[e] =&gt; </t>
  </si>
  <si>
    <t>r_1867</t>
  </si>
  <si>
    <t>isobutyl acetate exchange</t>
  </si>
  <si>
    <t xml:space="preserve">isobutyl acetate[e] =&gt; </t>
  </si>
  <si>
    <t>r_1868</t>
  </si>
  <si>
    <t>isobutyl alcohol transport</t>
  </si>
  <si>
    <t>isobutanol[c] &lt;=&gt; isobutanol[e]</t>
  </si>
  <si>
    <t>r_1869</t>
  </si>
  <si>
    <t>isobutanol[c] &lt;=&gt; isobutanol[m]</t>
  </si>
  <si>
    <t>r_1870</t>
  </si>
  <si>
    <t>isobutyraldehyde exchange</t>
  </si>
  <si>
    <t xml:space="preserve">isobutyraldehyde[e] =&gt; </t>
  </si>
  <si>
    <t>r_1873</t>
  </si>
  <si>
    <t>L-alanine exchange</t>
  </si>
  <si>
    <t xml:space="preserve">L-alanine[e] =&gt; </t>
  </si>
  <si>
    <t>r_1874</t>
  </si>
  <si>
    <t>L-alanine[m] =&gt; L-alanine[c]</t>
  </si>
  <si>
    <t>r_1875</t>
  </si>
  <si>
    <t>L-arabinitol exchange</t>
  </si>
  <si>
    <t xml:space="preserve">L-arabinitol[e] =&gt; </t>
  </si>
  <si>
    <t>r_1876</t>
  </si>
  <si>
    <t>L-arabinitol transport</t>
  </si>
  <si>
    <t>L-arabinitol[e] &lt;=&gt; L-arabinitol[c]</t>
  </si>
  <si>
    <t>r_1877</t>
  </si>
  <si>
    <t>L-arabinoase transport</t>
  </si>
  <si>
    <t>L-arabinose[e] &lt;=&gt; L-arabinose[c]</t>
  </si>
  <si>
    <t>r_1878</t>
  </si>
  <si>
    <t>L-arabinose exchange</t>
  </si>
  <si>
    <t xml:space="preserve">L-arabinose[e] =&gt; </t>
  </si>
  <si>
    <t>r_1879</t>
  </si>
  <si>
    <t>L-arginine exchange</t>
  </si>
  <si>
    <t xml:space="preserve">L-arginine[e] =&gt; </t>
  </si>
  <si>
    <t>r_1880</t>
  </si>
  <si>
    <t>L-asparagine exchange</t>
  </si>
  <si>
    <t xml:space="preserve">L-asparagine[e] =&gt; </t>
  </si>
  <si>
    <t>r_1881</t>
  </si>
  <si>
    <t>L-aspartate exchange</t>
  </si>
  <si>
    <t xml:space="preserve">L-aspartate[e] =&gt; </t>
  </si>
  <si>
    <t>r_1882</t>
  </si>
  <si>
    <t>(R)-carnitine[m] =&gt; (R)-carnitine[c]</t>
  </si>
  <si>
    <t>r_1883</t>
  </si>
  <si>
    <t>L-cysteine exchange</t>
  </si>
  <si>
    <t xml:space="preserve">L-cysteine[e] =&gt; </t>
  </si>
  <si>
    <t>r_1884</t>
  </si>
  <si>
    <t>L-erythro-4-hydroxyglutamate transport</t>
  </si>
  <si>
    <t>erythro-4-hydroxy-L-glutamic acid[c] &lt;=&gt; erythro-4-hydroxy-L-glutamic acid[m]</t>
  </si>
  <si>
    <t>r_1885</t>
  </si>
  <si>
    <t>erythro-4-hydroxy-L-glutamic acid[c] &lt;=&gt; erythro-4-hydroxy-L-glutamic acid[p]</t>
  </si>
  <si>
    <t>r_1886</t>
  </si>
  <si>
    <t>L-glucitol exchange</t>
  </si>
  <si>
    <t xml:space="preserve">L-glucitol[e] =&gt; </t>
  </si>
  <si>
    <t>r_1887</t>
  </si>
  <si>
    <t>L-glutamate 5-semialdehyde dehydratase</t>
  </si>
  <si>
    <t>L-glutamic 5-semialdehyde[c] &lt;=&gt; 1-pyrroline-5-carboxylate[c] + H+[c] + H2O[c]</t>
  </si>
  <si>
    <t>r_1889</t>
  </si>
  <si>
    <t>L-glutamate exchange</t>
  </si>
  <si>
    <t xml:space="preserve">L-glutamate[e] =&gt; </t>
  </si>
  <si>
    <t>r_1890</t>
  </si>
  <si>
    <t>L-glutamate[c] &lt;=&gt; L-glutamate[n]</t>
  </si>
  <si>
    <t>r_1891</t>
  </si>
  <si>
    <t>L-glutamine exchange</t>
  </si>
  <si>
    <t xml:space="preserve">L-glutamine[e] =&gt; </t>
  </si>
  <si>
    <t>r_1892</t>
  </si>
  <si>
    <t>L-glutamine[c] &lt;=&gt; L-glutamine[n]</t>
  </si>
  <si>
    <t>r_1893</t>
  </si>
  <si>
    <t>L-histidine exchange</t>
  </si>
  <si>
    <t xml:space="preserve">L-histidine[e] =&gt; </t>
  </si>
  <si>
    <t>r_1895</t>
  </si>
  <si>
    <t>L-homoserine transport</t>
  </si>
  <si>
    <t>L-homoserine[e] &lt;=&gt; L-homoserine[c]</t>
  </si>
  <si>
    <t>r_1896</t>
  </si>
  <si>
    <t xml:space="preserve">L-homoserine[e] =&gt; </t>
  </si>
  <si>
    <t>r_1897</t>
  </si>
  <si>
    <t>L-isoleucine exchange</t>
  </si>
  <si>
    <t xml:space="preserve">L-isoleucine[e] =&gt; </t>
  </si>
  <si>
    <t>r_1898</t>
  </si>
  <si>
    <t>L-isoleucine[m] =&gt; L-isoleucine[c]</t>
  </si>
  <si>
    <t>r_1899</t>
  </si>
  <si>
    <t>L-leucine exchange</t>
  </si>
  <si>
    <t xml:space="preserve">L-leucine[e] =&gt; </t>
  </si>
  <si>
    <t>r_1900</t>
  </si>
  <si>
    <t>L-lysine exchange</t>
  </si>
  <si>
    <t xml:space="preserve">L-lysine[e] =&gt; </t>
  </si>
  <si>
    <t>r_1901</t>
  </si>
  <si>
    <t>L-malate transport</t>
  </si>
  <si>
    <t>(S)-malate[e] &lt;=&gt; (S)-malate[c]</t>
  </si>
  <si>
    <t>r_1902</t>
  </si>
  <si>
    <t>L-methionine exchange</t>
  </si>
  <si>
    <t xml:space="preserve">L-methionine[e] =&gt; </t>
  </si>
  <si>
    <t>r_1903</t>
  </si>
  <si>
    <t>L-phenylalanine exchange</t>
  </si>
  <si>
    <t xml:space="preserve">L-phenylalanine[e] =&gt; </t>
  </si>
  <si>
    <t>r_1904</t>
  </si>
  <si>
    <t>L-proline exchange</t>
  </si>
  <si>
    <t xml:space="preserve">L-proline[e] =&gt; </t>
  </si>
  <si>
    <t>r_1905</t>
  </si>
  <si>
    <t>L-proline[c] &lt;=&gt; L-proline[m]</t>
  </si>
  <si>
    <t>r_1906</t>
  </si>
  <si>
    <t>L-serine exchange</t>
  </si>
  <si>
    <t xml:space="preserve">L-serine[e] =&gt; </t>
  </si>
  <si>
    <t>r_1907</t>
  </si>
  <si>
    <t>L-serine[c] &lt;=&gt; L-serine[er]</t>
  </si>
  <si>
    <t>r_1908</t>
  </si>
  <si>
    <t>L-sorbitol transport</t>
  </si>
  <si>
    <t>L-glucitol[e] &lt;=&gt; L-glucitol[c]</t>
  </si>
  <si>
    <t>r_1909</t>
  </si>
  <si>
    <t>L-sorbose exchange</t>
  </si>
  <si>
    <t xml:space="preserve">L-sorbose[e] =&gt; </t>
  </si>
  <si>
    <t>r_1910</t>
  </si>
  <si>
    <t>L-sorbose transport</t>
  </si>
  <si>
    <t>L-sorbose[e] &lt;=&gt; L-sorbose[c]</t>
  </si>
  <si>
    <t>r_1911</t>
  </si>
  <si>
    <t>L-threonine exchange</t>
  </si>
  <si>
    <t xml:space="preserve">L-threonine[e] =&gt; </t>
  </si>
  <si>
    <t>r_1912</t>
  </si>
  <si>
    <t>L-tryptophan exchange</t>
  </si>
  <si>
    <t xml:space="preserve">L-tryptophan[e] =&gt; </t>
  </si>
  <si>
    <t>r_1913</t>
  </si>
  <si>
    <t>L-tyrosine exchange</t>
  </si>
  <si>
    <t xml:space="preserve">L-tyrosine[e] =&gt; </t>
  </si>
  <si>
    <t>r_1914</t>
  </si>
  <si>
    <t>L-valine exchange</t>
  </si>
  <si>
    <t xml:space="preserve">L-valine[e] =&gt; </t>
  </si>
  <si>
    <t>r_1915</t>
  </si>
  <si>
    <t>lanosterol exchange</t>
  </si>
  <si>
    <t xml:space="preserve">lanosterol[e] =&gt; </t>
  </si>
  <si>
    <t>r_1919</t>
  </si>
  <si>
    <t>lysine transport</t>
  </si>
  <si>
    <t>L-lysine[c] =&gt; L-lysine[m]</t>
  </si>
  <si>
    <t>r_1920</t>
  </si>
  <si>
    <t>M(IP)2C transport</t>
  </si>
  <si>
    <t>inositol phosphomannosylinositol phosphoceramide A (C24)[g] &lt;=&gt; inositol phosphomannosylinositol phosphoceramide A (C24)[er]</t>
  </si>
  <si>
    <t>r_1921</t>
  </si>
  <si>
    <t>inositol phosphomannosylinositol phosphoceramide B (C24)[g] &lt;=&gt; inositol phosphomannosylinositol phosphoceramide B (C24)[er]</t>
  </si>
  <si>
    <t>r_1922</t>
  </si>
  <si>
    <t>inositol phosphomannosylinositol phosphoceramide B' (C24)[g] &lt;=&gt; inositol phosphomannosylinositol phosphoceramide B' (C24)[er]</t>
  </si>
  <si>
    <t>r_1923</t>
  </si>
  <si>
    <t>inositol phosphomannosylinositol phosphoceramide C (C24)[g] &lt;=&gt; inositol phosphomannosylinositol phosphoceramide C (C24)[er]</t>
  </si>
  <si>
    <t>r_1924</t>
  </si>
  <si>
    <t>inositol phosphomannosylinositol phosphoceramide D (C24)[g] &lt;=&gt; inositol phosphomannosylinositol phosphoceramide D (C24)[er]</t>
  </si>
  <si>
    <t>r_1925</t>
  </si>
  <si>
    <t>inositol phosphomannosylinositol phosphoceramide A (C26)[g] &lt;=&gt; inositol phosphomannosylinositol phosphoceramide A (C26)[er]</t>
  </si>
  <si>
    <t>r_1926</t>
  </si>
  <si>
    <t>inositol phosphomannosylinositol phosphoceramide B (C26)[g] &lt;=&gt; inositol phosphomannosylinositol phosphoceramide B (C26)[er]</t>
  </si>
  <si>
    <t>r_1927</t>
  </si>
  <si>
    <t>inositol phosphomannosylinositol phosphoceramide B' (C26)[g] &lt;=&gt; inositol phosphomannosylinositol phosphoceramide B' (C26)[er]</t>
  </si>
  <si>
    <t>r_1928</t>
  </si>
  <si>
    <t>inositol phosphomannosylinositol phosphoceramide C (C26)[g] &lt;=&gt; inositol phosphomannosylinositol phosphoceramide C (C26)[er]</t>
  </si>
  <si>
    <t>r_1929</t>
  </si>
  <si>
    <t>inositol phosphomannosylinositol phosphoceramide D (C26)[g] &lt;=&gt; inositol phosphomannosylinositol phosphoceramide D (C26)[er]</t>
  </si>
  <si>
    <t>r_1930</t>
  </si>
  <si>
    <t>malate/oxaloacetate shuttle</t>
  </si>
  <si>
    <t>(S)-malate[p] + oxaloacetate[c] &lt;=&gt; (S)-malate[c] + oxaloacetate[p]</t>
  </si>
  <si>
    <t>r_1931</t>
  </si>
  <si>
    <t>maltose exchange</t>
  </si>
  <si>
    <t xml:space="preserve">maltose[e] =&gt; </t>
  </si>
  <si>
    <t>r_1932</t>
  </si>
  <si>
    <t>mannan transport</t>
  </si>
  <si>
    <t>mannan[c] &lt;=&gt; mannan[er]</t>
  </si>
  <si>
    <t>r_1935</t>
  </si>
  <si>
    <t>methionine transport</t>
  </si>
  <si>
    <t>L-methionine[m] =&gt; L-methionine[c]</t>
  </si>
  <si>
    <t>r_1937</t>
  </si>
  <si>
    <t>MIPC transport</t>
  </si>
  <si>
    <t>mannosylinositol phosphorylceramide A (C24)[g] &lt;=&gt; mannosylinositol phosphorylceramide A (C24)[er]</t>
  </si>
  <si>
    <t>r_1938</t>
  </si>
  <si>
    <t>mannosylinositol phosphorylceramide B (C24)[g] &lt;=&gt; mannosylinositol phosphorylceramide B (C24)[er]</t>
  </si>
  <si>
    <t>r_1939</t>
  </si>
  <si>
    <t>mannosylinositol phosphorylceramide B' (C24)[g] &lt;=&gt; mannosylinositol phosphorylceramide B' (C24)[er]</t>
  </si>
  <si>
    <t>r_1940</t>
  </si>
  <si>
    <t>mannosylinositol phosphorylceramide C (C24)[g] &lt;=&gt; mannosylinositol phosphorylceramide C (C24)[er]</t>
  </si>
  <si>
    <t>r_1941</t>
  </si>
  <si>
    <t>mannosylinositol phosphorylceramide D (C24)[g] &lt;=&gt; mannosylinositol phosphorylceramide D (C24)[er]</t>
  </si>
  <si>
    <t>r_1942</t>
  </si>
  <si>
    <t>mannosylinositol phosphorylceramide A (C26)[g] &lt;=&gt; mannosylinositol phosphorylceramide A (C26)[er]</t>
  </si>
  <si>
    <t>r_1943</t>
  </si>
  <si>
    <t>mannosylinositol phosphorylceramide B (C26)[g] &lt;=&gt; mannosylinositol phosphorylceramide B (C26)[er]</t>
  </si>
  <si>
    <t>r_1944</t>
  </si>
  <si>
    <t>mannosylinositol phosphorylceramide B' (C26)[g] &lt;=&gt; mannosylinositol phosphorylceramide B' (C26)[er]</t>
  </si>
  <si>
    <t>r_1945</t>
  </si>
  <si>
    <t>mannosylinositol phosphorylceramide C (C26)[g] &lt;=&gt; mannosylinositol phosphorylceramide C (C26)[er]</t>
  </si>
  <si>
    <t>r_1946</t>
  </si>
  <si>
    <t>mannosylinositol phosphorylceramide D (C26)[g] &lt;=&gt; mannosylinositol phosphorylceramide D (C26)[er]</t>
  </si>
  <si>
    <t>r_1947</t>
  </si>
  <si>
    <t>myo-inositol exchange</t>
  </si>
  <si>
    <t xml:space="preserve">myo-inositol[e] =&gt; </t>
  </si>
  <si>
    <t>r_1963</t>
  </si>
  <si>
    <t>NADP(+) transport</t>
  </si>
  <si>
    <t>NADP(+)[c] &lt;=&gt; NADP(+)[er]</t>
  </si>
  <si>
    <t>r_1964</t>
  </si>
  <si>
    <t>NADPH transport</t>
  </si>
  <si>
    <t>NADPH[c] &lt;=&gt; NADPH[er]</t>
  </si>
  <si>
    <t>r_1965</t>
  </si>
  <si>
    <t>NH3 transport</t>
  </si>
  <si>
    <t>ammonium[c] &lt;=&gt; ammonium[m]</t>
  </si>
  <si>
    <t>r_1966</t>
  </si>
  <si>
    <t>nicotinamide diffusion</t>
  </si>
  <si>
    <t>nicotinamide[c] &lt;=&gt; nicotinamide[n]</t>
  </si>
  <si>
    <t>r_1967</t>
  </si>
  <si>
    <t>nicotinate exchange</t>
  </si>
  <si>
    <t xml:space="preserve">nicotinate[e] =&gt; </t>
  </si>
  <si>
    <t>r_1968</t>
  </si>
  <si>
    <t>NMN exchange</t>
  </si>
  <si>
    <t xml:space="preserve">NMN[e] =&gt; </t>
  </si>
  <si>
    <t>r_1970</t>
  </si>
  <si>
    <t>NMN transport</t>
  </si>
  <si>
    <t>NMN[c] &lt;=&gt; NMN[n]</t>
  </si>
  <si>
    <t>r_1971</t>
  </si>
  <si>
    <t>NMN[c] &lt;=&gt; NMN[p]</t>
  </si>
  <si>
    <t>r_1972</t>
  </si>
  <si>
    <t>NMN[e] =&gt; NMN[c]</t>
  </si>
  <si>
    <t>r_1976</t>
  </si>
  <si>
    <t>O-acetylcarnintine transport into mitochondria</t>
  </si>
  <si>
    <t>O-acetylcarnitine[c] =&gt; O-acetylcarnitine[m]</t>
  </si>
  <si>
    <t>r_1977</t>
  </si>
  <si>
    <t>O2 transport</t>
  </si>
  <si>
    <t>oxygen[c] &lt;=&gt; oxygen[er]</t>
  </si>
  <si>
    <t>r_1978</t>
  </si>
  <si>
    <t>oxygen[c] &lt;=&gt; oxygen[m]</t>
  </si>
  <si>
    <t>r_1979</t>
  </si>
  <si>
    <t>oxygen[e] &lt;=&gt; oxygen[c]</t>
  </si>
  <si>
    <t>r_1980</t>
  </si>
  <si>
    <t>oxygen[c] &lt;=&gt; oxygen[p]</t>
  </si>
  <si>
    <t>r_1981</t>
  </si>
  <si>
    <t>stearate[e] &lt;=&gt; stearate[c]</t>
  </si>
  <si>
    <t>r_1987</t>
  </si>
  <si>
    <t>ornithine exchange</t>
  </si>
  <si>
    <t xml:space="preserve">ornithine[e] =&gt; </t>
  </si>
  <si>
    <t>r_1988</t>
  </si>
  <si>
    <t>oxaloacetate[c] &lt;=&gt; oxaloacetate[e]</t>
  </si>
  <si>
    <t>r_1989</t>
  </si>
  <si>
    <t>oxaloacetate(2-) exchange</t>
  </si>
  <si>
    <t xml:space="preserve">oxaloacetate[e] =&gt; </t>
  </si>
  <si>
    <t>r_1990</t>
  </si>
  <si>
    <t>oxidized glutathione uniport</t>
  </si>
  <si>
    <t>glutathione disulfide[e] =&gt; glutathione disulfide[c]</t>
  </si>
  <si>
    <t>r_1991</t>
  </si>
  <si>
    <t>oxidized thioredoxin transport</t>
  </si>
  <si>
    <t>TRX1 disulphide[c] &lt;=&gt; TRX1 disulphide[p]</t>
  </si>
  <si>
    <t>r_1992</t>
  </si>
  <si>
    <t>oxygen exchange</t>
  </si>
  <si>
    <t xml:space="preserve">oxygen[e] &lt;=&gt; </t>
  </si>
  <si>
    <t>r_1993</t>
  </si>
  <si>
    <t>palmitate exchange</t>
  </si>
  <si>
    <t xml:space="preserve">palmitate[e] =&gt; </t>
  </si>
  <si>
    <t>r_1994</t>
  </si>
  <si>
    <t>palmitoleate exchange</t>
  </si>
  <si>
    <t xml:space="preserve">palmitoleate[e] =&gt; </t>
  </si>
  <si>
    <t>r_1995</t>
  </si>
  <si>
    <t>palmitoyl-CoA transport</t>
  </si>
  <si>
    <t>palmitoyl-CoA[c] &lt;=&gt; palmitoyl-CoA[er]</t>
  </si>
  <si>
    <t>r_1996</t>
  </si>
  <si>
    <t>panthetheine 4'-phosphate transport</t>
  </si>
  <si>
    <t>pantetheine 4'-phosphate[c] &lt;=&gt; pantetheine 4'-phosphate[m]</t>
  </si>
  <si>
    <t>r_1998</t>
  </si>
  <si>
    <t>PAP uniport</t>
  </si>
  <si>
    <t>adenosine 3',5'-bismonophosphate[e] &lt;=&gt; adenosine 3',5'-bismonophosphate[c]</t>
  </si>
  <si>
    <t>r_1999</t>
  </si>
  <si>
    <t>pectin exchange</t>
  </si>
  <si>
    <t xml:space="preserve">pectin[e] =&gt; </t>
  </si>
  <si>
    <t>r_2001</t>
  </si>
  <si>
    <t>phenylacetaldehyde exchange</t>
  </si>
  <si>
    <t xml:space="preserve">phenylacetaldehyde[e] =&gt; </t>
  </si>
  <si>
    <t>r_2002</t>
  </si>
  <si>
    <t>phenylacetaldehyde transport</t>
  </si>
  <si>
    <t>phenylacetaldehyde[c] &lt;=&gt; phenylacetaldehyde[e]</t>
  </si>
  <si>
    <t>r_2003</t>
  </si>
  <si>
    <t>phenylacetaldehyde[c] &lt;=&gt; phenylacetaldehyde[m]</t>
  </si>
  <si>
    <t>r_2004</t>
  </si>
  <si>
    <t>phenylalanine transport</t>
  </si>
  <si>
    <t>L-phenylalanine[c] =&gt; L-phenylalanine[m]</t>
  </si>
  <si>
    <t>r_2005</t>
  </si>
  <si>
    <t>phosphate exchange</t>
  </si>
  <si>
    <t xml:space="preserve">phosphate[e] &lt;=&gt; </t>
  </si>
  <si>
    <t>r_2008</t>
  </si>
  <si>
    <t>phosphate[c] &lt;=&gt; phosphate[v]</t>
  </si>
  <si>
    <t>r_2020</t>
  </si>
  <si>
    <t>potassium exchange</t>
  </si>
  <si>
    <t xml:space="preserve">potassium[e] &lt;=&gt; </t>
  </si>
  <si>
    <t>r_2022</t>
  </si>
  <si>
    <t>protoporphyrinogen IX transport</t>
  </si>
  <si>
    <t>protoporphyrinogen[c] &lt;=&gt; protoporphyrinogen[m]</t>
  </si>
  <si>
    <t>r_2023</t>
  </si>
  <si>
    <t>PRPP transport</t>
  </si>
  <si>
    <t>PRPP[c] &lt;=&gt; PRPP[m]</t>
  </si>
  <si>
    <t>r_2024</t>
  </si>
  <si>
    <t>putrescine exchange</t>
  </si>
  <si>
    <t xml:space="preserve">putrescine[e] =&gt; </t>
  </si>
  <si>
    <t>r_2025</t>
  </si>
  <si>
    <t>pyridoxal kinase</t>
  </si>
  <si>
    <t>ATP[c] + pyridoxal[c] =&gt; ADP[c] + H+[c] + pyridoxal 5'-phosphate[c]</t>
  </si>
  <si>
    <t>r_2028</t>
  </si>
  <si>
    <t>pyridoxine exchange</t>
  </si>
  <si>
    <t xml:space="preserve">pyridoxine[e] =&gt; </t>
  </si>
  <si>
    <t>r_2029</t>
  </si>
  <si>
    <t>pyridoxine kinase</t>
  </si>
  <si>
    <t>ATP[c] + pyridoxine[c] =&gt; ADP[c] + H+[c] + pyridoxine 5'-phosphate[c]</t>
  </si>
  <si>
    <t>r_2030</t>
  </si>
  <si>
    <t>pyrimidine phosphatase</t>
  </si>
  <si>
    <t>5-amino-6-(5-phosphoribitylamino)uracil[c] + H2O[c] =&gt; 5-amino-6-(D-ribitylamino)uracil[c] + phosphate[c]</t>
  </si>
  <si>
    <t>r_2032</t>
  </si>
  <si>
    <t>pyrophosphate transport</t>
  </si>
  <si>
    <t>diphosphate[c] &lt;=&gt; diphosphate[m]</t>
  </si>
  <si>
    <t>r_2033</t>
  </si>
  <si>
    <t>pyruvate exchange</t>
  </si>
  <si>
    <t xml:space="preserve">pyruvate[e] =&gt; </t>
  </si>
  <si>
    <t>r_2034</t>
  </si>
  <si>
    <t>H+[c] + pyruvate[c] =&gt; H+[m] + pyruvate[m]</t>
  </si>
  <si>
    <t>r_2036</t>
  </si>
  <si>
    <t>quinolinate transport</t>
  </si>
  <si>
    <t>quinolinate[c] &lt;=&gt; quinolinate[m]</t>
  </si>
  <si>
    <t>r_2037</t>
  </si>
  <si>
    <t>reduced thioredoxin transport</t>
  </si>
  <si>
    <t>TRX1[c] &lt;=&gt; TRX1[p]</t>
  </si>
  <si>
    <t>r_2038</t>
  </si>
  <si>
    <t>riboflavin exchange</t>
  </si>
  <si>
    <t xml:space="preserve">riboflavin[e] =&gt; </t>
  </si>
  <si>
    <t>r_2039</t>
  </si>
  <si>
    <t>riboflavin transport</t>
  </si>
  <si>
    <t>riboflavin[c] =&gt; riboflavin[m]</t>
  </si>
  <si>
    <t>r_2040</t>
  </si>
  <si>
    <t>riboflavin[e] =&gt; riboflavin[c]</t>
  </si>
  <si>
    <t>r_2041</t>
  </si>
  <si>
    <t>ribose transporter</t>
  </si>
  <si>
    <t>D-ribose[e] =&gt; D-ribose[c]</t>
  </si>
  <si>
    <t>r_2042</t>
  </si>
  <si>
    <t>S-adenosyl-L-homocysteine transport</t>
  </si>
  <si>
    <t>S-adenosyl-L-homocysteine[c] &lt;=&gt; S-adenosyl-L-homocysteine[m]</t>
  </si>
  <si>
    <t>r_2043</t>
  </si>
  <si>
    <t>S-adenosyl-L-methionine exchange</t>
  </si>
  <si>
    <t xml:space="preserve">S-adenosyl-L-methionine[e] =&gt; </t>
  </si>
  <si>
    <t>r_2044</t>
  </si>
  <si>
    <t>S-methyl-L-methionine exchange</t>
  </si>
  <si>
    <t xml:space="preserve">S-methyl-L-methionine[e] =&gt; </t>
  </si>
  <si>
    <t>r_2045</t>
  </si>
  <si>
    <t>serine transport</t>
  </si>
  <si>
    <t>L-serine[c] &lt;=&gt; L-serine[m]</t>
  </si>
  <si>
    <t>r_2046</t>
  </si>
  <si>
    <t>sn-glycero-3-phosphocholine exchange</t>
  </si>
  <si>
    <t xml:space="preserve">sn-glycero-3-phosphocholine[e] =&gt; </t>
  </si>
  <si>
    <t>r_2049</t>
  </si>
  <si>
    <t>sodium exchange</t>
  </si>
  <si>
    <t xml:space="preserve">sodium[e] &lt;=&gt; </t>
  </si>
  <si>
    <t>r_2051</t>
  </si>
  <si>
    <t>spermidine exchange</t>
  </si>
  <si>
    <t xml:space="preserve">spermidine[e] =&gt; </t>
  </si>
  <si>
    <t>r_2052</t>
  </si>
  <si>
    <t>spermine exchange</t>
  </si>
  <si>
    <t xml:space="preserve">spermine[e] =&gt; </t>
  </si>
  <si>
    <t>r_2053</t>
  </si>
  <si>
    <t>squalene transport</t>
  </si>
  <si>
    <t>squalene[c] &lt;=&gt; squalene[er]</t>
  </si>
  <si>
    <t>r_2054</t>
  </si>
  <si>
    <t>squalene-2,3-epoxide transport</t>
  </si>
  <si>
    <t>(S)-2,3-epoxysqualene[er] &lt;=&gt; (S)-2,3-epoxysqualene[c]</t>
  </si>
  <si>
    <t>r_2055</t>
  </si>
  <si>
    <t>stearate exchange</t>
  </si>
  <si>
    <t xml:space="preserve">stearate[e] =&gt; </t>
  </si>
  <si>
    <t>r_2056</t>
  </si>
  <si>
    <t>succinate exchange</t>
  </si>
  <si>
    <t xml:space="preserve">succinate[e] =&gt; </t>
  </si>
  <si>
    <t>r_2057</t>
  </si>
  <si>
    <t>succinate[e] &lt;=&gt; succinate[c]</t>
  </si>
  <si>
    <t>r_2058</t>
  </si>
  <si>
    <t>sucrose exchange</t>
  </si>
  <si>
    <t xml:space="preserve">sucrose[e] =&gt; </t>
  </si>
  <si>
    <t>r_2060</t>
  </si>
  <si>
    <t>sulphate exchange</t>
  </si>
  <si>
    <t xml:space="preserve">sulphate[e] &lt;=&gt; </t>
  </si>
  <si>
    <t>r_2061</t>
  </si>
  <si>
    <t>sulphite exchange</t>
  </si>
  <si>
    <t xml:space="preserve">sulphite[e] =&gt; </t>
  </si>
  <si>
    <t>r_2062</t>
  </si>
  <si>
    <t>taurine exchange</t>
  </si>
  <si>
    <t xml:space="preserve">taurine[e] =&gt; </t>
  </si>
  <si>
    <t>r_2063</t>
  </si>
  <si>
    <t>tetracosanoyl-CoA transport</t>
  </si>
  <si>
    <t>tetracosanoyl-CoA[c] &lt;=&gt; tetracosanoyl-CoA[er]</t>
  </si>
  <si>
    <t>r_2066</t>
  </si>
  <si>
    <t>thiamine(1+) diphosphate(1-) exchange</t>
  </si>
  <si>
    <t xml:space="preserve">TDP[e] =&gt; </t>
  </si>
  <si>
    <t>r_2067</t>
  </si>
  <si>
    <t>thiamine(1+) exchange</t>
  </si>
  <si>
    <t xml:space="preserve">thiamine[e] =&gt; </t>
  </si>
  <si>
    <t>r_2068</t>
  </si>
  <si>
    <t>thiamine(1+) monophosphate exchange</t>
  </si>
  <si>
    <t xml:space="preserve">TMP[e] =&gt; </t>
  </si>
  <si>
    <t>r_2072</t>
  </si>
  <si>
    <t>threonine transport</t>
  </si>
  <si>
    <t>L-threonine[c] =&gt; L-threonine[m]</t>
  </si>
  <si>
    <t>r_2079</t>
  </si>
  <si>
    <t>trehalose transporter</t>
  </si>
  <si>
    <t>H+[c] + trehalose[c] &lt;=&gt; H+[e] + trehalose[e]</t>
  </si>
  <si>
    <t>r_2080</t>
  </si>
  <si>
    <t>trehalose vacuolar transport</t>
  </si>
  <si>
    <t>trehalose[c] &lt;=&gt; trehalose[v]</t>
  </si>
  <si>
    <t>r_2082</t>
  </si>
  <si>
    <t>tryptophan transport</t>
  </si>
  <si>
    <t>L-tryptophan[c] =&gt; L-tryptophan[m]</t>
  </si>
  <si>
    <t>r_2083</t>
  </si>
  <si>
    <t>tryptophol exchange</t>
  </si>
  <si>
    <t xml:space="preserve">tryptophol[e] =&gt; </t>
  </si>
  <si>
    <t>r_2084</t>
  </si>
  <si>
    <t>tryptophol transport</t>
  </si>
  <si>
    <t>tryptophol[c] &lt;=&gt; tryptophol[e]</t>
  </si>
  <si>
    <t>r_2085</t>
  </si>
  <si>
    <t>tryptophol[c] &lt;=&gt; tryptophol[m]</t>
  </si>
  <si>
    <t>r_2086</t>
  </si>
  <si>
    <t>tyrosine transport</t>
  </si>
  <si>
    <t>L-tyrosine[c] =&gt; L-tyrosine[m]</t>
  </si>
  <si>
    <t>r_2087</t>
  </si>
  <si>
    <t>L-tyrosine[c] &lt;=&gt; L-tyrosine[p]</t>
  </si>
  <si>
    <t>r_2089</t>
  </si>
  <si>
    <t>UMP transport</t>
  </si>
  <si>
    <t>UMP[c] &lt;=&gt; UMP[n]</t>
  </si>
  <si>
    <t>r_2090</t>
  </si>
  <si>
    <t>uracil exchange</t>
  </si>
  <si>
    <t xml:space="preserve">uracil[e] =&gt; </t>
  </si>
  <si>
    <t>r_2091</t>
  </si>
  <si>
    <t>urea exchange</t>
  </si>
  <si>
    <t xml:space="preserve">urea[e] =&gt; </t>
  </si>
  <si>
    <t>r_2092</t>
  </si>
  <si>
    <t>uridine exchange</t>
  </si>
  <si>
    <t xml:space="preserve">uridine[e] =&gt; </t>
  </si>
  <si>
    <t>r_2093</t>
  </si>
  <si>
    <t>valine transport</t>
  </si>
  <si>
    <t>L-valine[c] &lt;=&gt; L-valine[m]</t>
  </si>
  <si>
    <t>r_2094</t>
  </si>
  <si>
    <t>H2O[c] &lt;=&gt; H2O[er]</t>
  </si>
  <si>
    <t>r_2095</t>
  </si>
  <si>
    <t>H2O[c] &lt;=&gt; H2O[g]</t>
  </si>
  <si>
    <t>r_2096</t>
  </si>
  <si>
    <t>H2O[c] &lt;=&gt; H2O[m]</t>
  </si>
  <si>
    <t>r_2097</t>
  </si>
  <si>
    <t>H2O[c] &lt;=&gt; H2O[n]</t>
  </si>
  <si>
    <t>r_2098</t>
  </si>
  <si>
    <t>H2O[c] &lt;=&gt; H2O[p]</t>
  </si>
  <si>
    <t>r_2099</t>
  </si>
  <si>
    <t>H2O[c] &lt;=&gt; H2O[v]</t>
  </si>
  <si>
    <t>r_2100</t>
  </si>
  <si>
    <t>water exchange</t>
  </si>
  <si>
    <t xml:space="preserve">H2O[e] &lt;=&gt; </t>
  </si>
  <si>
    <t>r_2101</t>
  </si>
  <si>
    <t>xanthine transport</t>
  </si>
  <si>
    <t>9H-xanthine[e] &lt;=&gt; 9H-xanthine[c]</t>
  </si>
  <si>
    <t>r_2104</t>
  </si>
  <si>
    <t>xylitol exchange</t>
  </si>
  <si>
    <t xml:space="preserve">xylitol[e] =&gt; </t>
  </si>
  <si>
    <t>r_2105</t>
  </si>
  <si>
    <t>xylitol transport</t>
  </si>
  <si>
    <t>xylitol[e] &lt;=&gt; xylitol[c]</t>
  </si>
  <si>
    <t>r_2106</t>
  </si>
  <si>
    <t>zymosterol exchange</t>
  </si>
  <si>
    <t xml:space="preserve">zymosterol[e] =&gt; </t>
  </si>
  <si>
    <t>r_2107</t>
  </si>
  <si>
    <t>zymosterol[ce] &lt;=&gt; zymosterol[c]</t>
  </si>
  <si>
    <t>r_2108</t>
  </si>
  <si>
    <t>lipid pseudoreaction - merge</t>
  </si>
  <si>
    <t>lipid backbone[c] + lipid chain[c] =&gt; lipid[c]</t>
  </si>
  <si>
    <t>r_2111</t>
  </si>
  <si>
    <t>growth</t>
  </si>
  <si>
    <t xml:space="preserve">biomass[c] =&gt; </t>
  </si>
  <si>
    <t>r_2112</t>
  </si>
  <si>
    <t>kynurenine aminotransferase</t>
  </si>
  <si>
    <t>L-kynurenine[c] + pyruvate[c] &lt;=&gt; L-alanine[c] + kynurenic acid[c]</t>
  </si>
  <si>
    <t>r_2115</t>
  </si>
  <si>
    <t>alcohol dehydrogenase, (acetaldehyde to ethanol)</t>
  </si>
  <si>
    <t>acetaldehyde[c] + H+[c] + NADH[c] =&gt; ethanol[c] + NAD[c]</t>
  </si>
  <si>
    <t>r_2116</t>
  </si>
  <si>
    <t>acetaldehyde dehydrogenase</t>
  </si>
  <si>
    <t>acetaldehyde[c] + H2O[c] + NAD[c] =&gt; acetate[c] + H+[c] + NADH[c]</t>
  </si>
  <si>
    <t>r_2117</t>
  </si>
  <si>
    <t>L-phenylalanine[c] + pyruvate[c] &lt;=&gt; keto-phenylpyruvate[c] + L-alanine[c]</t>
  </si>
  <si>
    <t>r_2118</t>
  </si>
  <si>
    <t>keto-phenylpyruvate[c] + L-tryptophan[c] =&gt; indole-3-pyruvate[c] + L-phenylalanine[c]</t>
  </si>
  <si>
    <t>r_2119</t>
  </si>
  <si>
    <t>3-(4-hydroxyphenyl)pyruvate[c] + L-alanine[c] &lt;=&gt; L-tyrosine[c] + pyruvate[c]</t>
  </si>
  <si>
    <t>r_2125</t>
  </si>
  <si>
    <t>coenzyme A: cytoplasm to LP</t>
  </si>
  <si>
    <t>coenzyme A[c] &lt;=&gt; coenzyme A[lp]</t>
  </si>
  <si>
    <t>r_2126</t>
  </si>
  <si>
    <t>sedoheptulose bisphosphatase</t>
  </si>
  <si>
    <t>sedoheptulose 1,7-bisphosphate[c] =&gt; phosphate[c] + sedoheptulose 7-phosphate[c]</t>
  </si>
  <si>
    <t>r_2129</t>
  </si>
  <si>
    <t>proton leak</t>
  </si>
  <si>
    <t>H+[c] =&gt; H+[m]</t>
  </si>
  <si>
    <t>r_2131</t>
  </si>
  <si>
    <t>isocitrate dehydrogenase</t>
  </si>
  <si>
    <t>isocitrate[m] + NADP(+)[m] =&gt; 2-oxoglutarate[m] + carbon dioxide[m] + NADPH[m]</t>
  </si>
  <si>
    <t>r_2132</t>
  </si>
  <si>
    <t>oxoglutarate/malate exchange</t>
  </si>
  <si>
    <t>(S)-malate[c] + 2-oxoglutarate[m] =&gt; (S)-malate[m] + 2-oxoglutarate[c]</t>
  </si>
  <si>
    <t>r_2134</t>
  </si>
  <si>
    <t>14-demethyllanosterol exchange</t>
  </si>
  <si>
    <t xml:space="preserve">14-demethyllanosterol[e] =&gt; </t>
  </si>
  <si>
    <t>r_2136</t>
  </si>
  <si>
    <t>14-demethyllanosterol transport</t>
  </si>
  <si>
    <t>14-demethyllanosterol[e] &lt;=&gt; 14-demethyllanosterol[c]</t>
  </si>
  <si>
    <t>r_2137</t>
  </si>
  <si>
    <t>ergosta-5,7,22,24(28)-tetraen-3beta-ol exchange</t>
  </si>
  <si>
    <t xml:space="preserve">ergosta-5,7,22,24(28)-tetraen-3beta-ol[e] =&gt; </t>
  </si>
  <si>
    <t>r_2139</t>
  </si>
  <si>
    <t>ergosta-5,7,22,24(28)-tetraen-3beta-ol transport</t>
  </si>
  <si>
    <t>ergosta-5,7,22,24(28)-tetraen-3beta-ol[e] &lt;=&gt; ergosta-5,7,22,24(28)-tetraen-3beta-ol[c]</t>
  </si>
  <si>
    <t>r_2140</t>
  </si>
  <si>
    <t>fatty-acyl-CoA synthase (n-C16:0CoA)</t>
  </si>
  <si>
    <t>acetyl-CoA[c] + 21 H+[c] + 7 malonyl-CoA[c] + 14 NADPH[c] =&gt; 7 carbon dioxide[c] + 7 coenzyme A[c] + 7 H2O[c] + 14 NADP(+)[c] + palmitoyl-CoA[c]</t>
  </si>
  <si>
    <t>r_2141</t>
  </si>
  <si>
    <t>fatty-acyl-CoA synthase (n-C18:0CoA)</t>
  </si>
  <si>
    <t>acetyl-CoA[c] + 24 H+[c] + 8 malonyl-CoA[c] + 16 NADPH[c] =&gt; 8 carbon dioxide[c] + 8 coenzyme A[c] + 8 H2O[c] + 16 NADP(+)[c] + stearoyl-CoA[c]</t>
  </si>
  <si>
    <t>r_2151</t>
  </si>
  <si>
    <t>enoyl-ACP reductase (butanoyl-ACP)</t>
  </si>
  <si>
    <t>H+[m] + NADPH[m] + trans-but-2-enoyl-ACP[m] =&gt; NADP(+)[m] + butanoyl-ACP[m]</t>
  </si>
  <si>
    <t>r_2152</t>
  </si>
  <si>
    <t>enoyl-ACP reductase (hexanoyl-ACP)</t>
  </si>
  <si>
    <t>H+[m] + NADPH[m] + trans-hex-2-enoyl-ACP[m] =&gt; NADP(+)[m] + hexanoyl-ACP[m]</t>
  </si>
  <si>
    <t>r_2153</t>
  </si>
  <si>
    <t>enoyl-ACP reductase (octanoyl-ACP)</t>
  </si>
  <si>
    <t>H+[m] + NADPH[m] + trans-oct-2-enoyl-ACP[m] =&gt; NADP(+)[m] + octanoyl-ACP[m]</t>
  </si>
  <si>
    <t>r_2154</t>
  </si>
  <si>
    <t>elongase I (3-oxotetradecanoyl-CoA)</t>
  </si>
  <si>
    <t>lauroyl-CoA[erm] + malonyl-CoA[erm] + H+[erm] =&gt; carbon dioxide[erm] + coenzyme A[erm] + 3-oxotetradecanoyl-CoA[erm]</t>
  </si>
  <si>
    <t>r_2155</t>
  </si>
  <si>
    <t>elongase I (3-oxopalmitoyl-CoA)</t>
  </si>
  <si>
    <t>malonyl-CoA[erm] + H+[erm] + myristoyl-CoA[erm] =&gt; carbon dioxide[erm] + coenzyme A[erm] + 3-oxopalmitoyl-CoA[erm]</t>
  </si>
  <si>
    <t>r_2156</t>
  </si>
  <si>
    <t>elongase II (3-oxooctadecanoyl-CoA)</t>
  </si>
  <si>
    <t>malonyl-CoA[erm] + H+[erm] + palmitoyl-CoA[erm] =&gt; carbon dioxide[erm] + coenzyme A[erm] + 3-oxooctadecanoyl-CoA[erm]</t>
  </si>
  <si>
    <t>r_2157</t>
  </si>
  <si>
    <t>elongase II or III (3-oxoicosanoyl-CoA)</t>
  </si>
  <si>
    <t>malonyl-CoA[erm] + H+[erm] + stearoyl-CoA[erm] =&gt; carbon dioxide[erm] + coenzyme A[erm] + 3-oxoicosanoyl-CoA[erm]</t>
  </si>
  <si>
    <t>r_2158</t>
  </si>
  <si>
    <t>elongase II or III (3-oxodocosanoyl-CoA)</t>
  </si>
  <si>
    <t>malonyl-CoA[erm] + H+[erm] + icosanoyl-CoA[erm] =&gt; carbon dioxide[erm] + coenzyme A[erm] + 3-oxodocosanoyl-CoA[erm]</t>
  </si>
  <si>
    <t>r_2159</t>
  </si>
  <si>
    <t>elongase II or III (3-oxotetracosanoyl-CoA)</t>
  </si>
  <si>
    <t>malonyl-CoA[erm] + H+[erm] + docosanoyl-CoA[erm] =&gt; carbon dioxide[erm] + coenzyme A[erm] + 3-oxotetracosanoyl-CoA[erm]</t>
  </si>
  <si>
    <t>r_2160</t>
  </si>
  <si>
    <t>elongase III (3-oxohexacosanoyl-CoA)</t>
  </si>
  <si>
    <t>malonyl-CoA[erm] + H+[erm] + tetracosanoyl-CoA[erm] =&gt; carbon dioxide[erm] + coenzyme A[erm] + 3-oxohexacosanoyl-CoA[erm]</t>
  </si>
  <si>
    <t>r_2161</t>
  </si>
  <si>
    <t>B-ketoacyl-CoA reductase ((S)-3-hydroxytetradecanoyl-CoA)</t>
  </si>
  <si>
    <t>H+[erm] + 3-oxotetradecanoyl-CoA[erm] + NADPH[erm] =&gt; NADP(+)[erm] + (S)-3-hydroxytetradecanoyl-CoA[erm]</t>
  </si>
  <si>
    <t>r_2162</t>
  </si>
  <si>
    <t>B-ketoacyl-CoA reductase ((S)-3-hydroxypalmitoyl-CoA)</t>
  </si>
  <si>
    <t>H+[erm] + 3-oxopalmitoyl-CoA[erm] + NADPH[erm] =&gt; NADP(+)[erm] + (S)-3-hydroxypalmitoyl-CoA[erm]</t>
  </si>
  <si>
    <t>r_2163</t>
  </si>
  <si>
    <t>B-ketoacyl-CoA reductase (3-hydroxyoctadecanoyl-CoA)</t>
  </si>
  <si>
    <t>H+[erm] + 3-oxooctadecanoyl-CoA[erm] + NADPH[erm] =&gt; NADP(+)[erm] + 3-hydroxyoctadecanoyl-CoA[erm]</t>
  </si>
  <si>
    <t>r_2164</t>
  </si>
  <si>
    <t>B-ketoacyl-CoA reductase (3-hydroxyicosanoyl-CoA)</t>
  </si>
  <si>
    <t>H+[erm] + 3-oxoicosanoyl-CoA[erm] + NADPH[erm] =&gt; NADP(+)[erm] + 3-hydroxyicosanoyl-CoA[erm]</t>
  </si>
  <si>
    <t>r_2165</t>
  </si>
  <si>
    <t>B-ketoacyl-CoA reductase (3-hydroxydocosanoyl-CoA)</t>
  </si>
  <si>
    <t>H+[erm] + 3-oxodocosanoyl-CoA[erm] + NADPH[erm] =&gt; NADP(+)[erm] + 3-hydroxydocosanoyl-CoA[erm]</t>
  </si>
  <si>
    <t>r_2166</t>
  </si>
  <si>
    <t>B-ketoacyl-CoA reductase (3-hydroxytetracosanoyl-CoA)</t>
  </si>
  <si>
    <t>H+[erm] + 3-oxotetracosanoyl-CoA[erm] + NADPH[erm] =&gt; NADP(+)[erm] + 3-hydroxytetracosanoyl-CoA[erm]</t>
  </si>
  <si>
    <t>r_2167</t>
  </si>
  <si>
    <t>B-ketoacyl-CoA reductase ((S)-3-hydroxyhexacosanoyl-CoA)</t>
  </si>
  <si>
    <t>H+[erm] + 3-oxohexacosanoyl-CoA[erm] + NADPH[erm] =&gt; NADP(+)[erm] + (S)-3-hydroxyhexacosanoyl-CoA[erm]</t>
  </si>
  <si>
    <t>r_2168</t>
  </si>
  <si>
    <t>B-hydroxyacyl-CoA dehydratase (trans-tetradec-2-enoyl-CoA)</t>
  </si>
  <si>
    <t>(S)-3-hydroxytetradecanoyl-CoA[erm] &lt;=&gt; H2O[erm] + trans-tetradec-2-enoyl-CoA[erm]</t>
  </si>
  <si>
    <t>r_2169</t>
  </si>
  <si>
    <t>B-hydroxyacyl-CoA dehydratase (trans-hexadec-2-enoyl-CoA)</t>
  </si>
  <si>
    <t>(S)-3-hydroxypalmitoyl-CoA[erm] &lt;=&gt; H2O[erm] + trans-hexadec-2-enoyl-CoA[erm]</t>
  </si>
  <si>
    <t>r_2170</t>
  </si>
  <si>
    <t>B-hydroxyacyl-CoA dehydratase (trans-octadec-2-enoyl-CoA)</t>
  </si>
  <si>
    <t>3-hydroxyoctadecanoyl-CoA[erm] &lt;=&gt; H2O[erm] + trans-octadec-2-enoyl-CoA[erm]</t>
  </si>
  <si>
    <t>r_2171</t>
  </si>
  <si>
    <t>B-hydroxyacyl-CoA dehydratase (trans-icos-2-enoyl-CoA)</t>
  </si>
  <si>
    <t>3-hydroxyicosanoyl-CoA[erm] &lt;=&gt; H2O[erm] + trans-icos-2-enoyl-CoA[erm]</t>
  </si>
  <si>
    <t>r_2172</t>
  </si>
  <si>
    <t>B-hydroxyacyl-CoA dehydratase (trans-docos-2-enoyl-CoA)</t>
  </si>
  <si>
    <t>3-hydroxydocosanoyl-CoA[erm] &lt;=&gt; H2O[erm] + trans-docos-2-enoyl-CoA[erm]</t>
  </si>
  <si>
    <t>r_2173</t>
  </si>
  <si>
    <t>B-hydroxyacyl-CoA dehydratase (trans-tetracos-2-enoyl-CoA)</t>
  </si>
  <si>
    <t>3-hydroxytetracosanoyl-CoA[erm] &lt;=&gt; H2O[erm] + trans-tetracos-2-enoyl-CoA[erm]</t>
  </si>
  <si>
    <t>r_2174</t>
  </si>
  <si>
    <t>B-hydroxyacyl-CoA dehydratase (trans-hexacos-2-enoyl-CoA)</t>
  </si>
  <si>
    <t>(S)-3-hydroxyhexacosanoyl-CoA[erm] &lt;=&gt; H2O[erm] + trans-hexacos-2-enoyl-CoA[erm]</t>
  </si>
  <si>
    <t>r_2175</t>
  </si>
  <si>
    <t>trans-2-enoyl-CoA reductase (n-C14:0CoA)</t>
  </si>
  <si>
    <t>H+[erm] + NADPH[erm] + trans-tetradec-2-enoyl-CoA[erm] =&gt; myristoyl-CoA[erm] + NADP(+)[erm]</t>
  </si>
  <si>
    <t>r_2176</t>
  </si>
  <si>
    <t>trans-2-enoyl-CoA reductase (n-C16:0CoA)</t>
  </si>
  <si>
    <t>H+[erm] + NADPH[erm] + trans-hexadec-2-enoyl-CoA[erm] =&gt; palmitoyl-CoA[erm] + NADP(+)[erm]</t>
  </si>
  <si>
    <t>r_2177</t>
  </si>
  <si>
    <t>trans-2-enoyl-CoA reductase (n-C18:0CoA)</t>
  </si>
  <si>
    <t>H+[erm] + NADPH[erm] + trans-octadec-2-enoyl-CoA[erm] =&gt; stearoyl-CoA[erm] + NADP(+)[erm]</t>
  </si>
  <si>
    <t>r_2178</t>
  </si>
  <si>
    <t>trans-2-enoyl-CoA reductase (n-C20:0CoA)</t>
  </si>
  <si>
    <t>H+[erm] + NADPH[erm] + trans-icos-2-enoyl-CoA[erm] =&gt; icosanoyl-CoA[erm] + NADP(+)[erm]</t>
  </si>
  <si>
    <t>r_2179</t>
  </si>
  <si>
    <t>trans-2-enoyl-CoA reductase (n-C22:0CoA)</t>
  </si>
  <si>
    <t>H+[erm] + NADPH[erm] + trans-docos-2-enoyl-CoA[erm] =&gt; docosanoyl-CoA[erm] + NADP(+)[erm]</t>
  </si>
  <si>
    <t>r_2180</t>
  </si>
  <si>
    <t>trans-2-enoyl-CoA reductase (n-C24:0CoA)</t>
  </si>
  <si>
    <t>H+[erm] + NADPH[erm] + trans-tetracos-2-enoyl-CoA[erm] =&gt; tetracosanoyl-CoA[erm] + NADP(+)[erm]</t>
  </si>
  <si>
    <t>r_2181</t>
  </si>
  <si>
    <t>trans-2-enoyl-CoA reductase (n-C26:0CoA)</t>
  </si>
  <si>
    <t>H+[erm] + NADPH[erm] + trans-hexacos-2-enoyl-CoA[erm] =&gt; NADP(+)[erm] + hexacosanoyl-CoA[erm]</t>
  </si>
  <si>
    <t>r_2182</t>
  </si>
  <si>
    <t>palmitoyl-CoA desaturase (n-C16:0CoA -&gt; n-C16:1CoA), ER membrane</t>
  </si>
  <si>
    <t>H+[erm] + palmitoyl-CoA[erm] + oxygen[erm] + NADH[erm] =&gt; 2 H2O[erm] + palmitoleoyl-CoA(4-)[erm] + NAD[erm]</t>
  </si>
  <si>
    <t>r_2183</t>
  </si>
  <si>
    <t>stearoyl-CoA desaturase (n-C18:0CoA -&gt; n-C18:1CoA), ER membrane</t>
  </si>
  <si>
    <t>H+[erm] + stearoyl-CoA[erm] + oxygen[erm] + NADH[erm] =&gt; 2 H2O[erm] + NAD[erm] + oleoyl-CoA[erm]</t>
  </si>
  <si>
    <t>r_2185</t>
  </si>
  <si>
    <t>decanoate (n-C10:0) transport</t>
  </si>
  <si>
    <t>decanoate[e] &lt;=&gt; decanoate[c]</t>
  </si>
  <si>
    <t>r_2187</t>
  </si>
  <si>
    <t>butyrate exchange</t>
  </si>
  <si>
    <t xml:space="preserve">butyrate[e] =&gt; </t>
  </si>
  <si>
    <t>r_2188</t>
  </si>
  <si>
    <t>hexanoate exchange</t>
  </si>
  <si>
    <t xml:space="preserve">hexanoate[e] =&gt; </t>
  </si>
  <si>
    <t>r_2189</t>
  </si>
  <si>
    <t>oleate exchange</t>
  </si>
  <si>
    <t xml:space="preserve">oleate[e] =&gt; </t>
  </si>
  <si>
    <t>r_2190</t>
  </si>
  <si>
    <t>butyrate (n-C4:0) transport</t>
  </si>
  <si>
    <t>butyrate[e] &lt;=&gt; butyrate[c]</t>
  </si>
  <si>
    <t>r_2191</t>
  </si>
  <si>
    <t>hexanoate (n-C6:0) transport</t>
  </si>
  <si>
    <t>hexanoate[e] &lt;=&gt; hexanoate[c]</t>
  </si>
  <si>
    <t>r_2192</t>
  </si>
  <si>
    <t>octadecenoate (n-C18:1) transport</t>
  </si>
  <si>
    <t>oleate[e] &lt;=&gt; oleate[c]</t>
  </si>
  <si>
    <t>r_2219</t>
  </si>
  <si>
    <t>fatty acyl-CoA transport via ABC system (C12:0)</t>
  </si>
  <si>
    <t>ATP[c] + H2O[c] + lauroyl-CoA[c] =&gt; ADP[c] + H+[c] + lauroyl-CoA[p] + phosphate[c]</t>
  </si>
  <si>
    <t>r_2220</t>
  </si>
  <si>
    <t>fatty acyl-CoA transport via ABC system (C14:0)</t>
  </si>
  <si>
    <t>ATP[c] + H2O[c] + myristoyl-CoA[c] =&gt; ADP[c] + H+[c] + myristoyl-CoA[p] + phosphate[c]</t>
  </si>
  <si>
    <t>r_2221</t>
  </si>
  <si>
    <t>fatty acyl-CoA transport via ABC system (C16:0)</t>
  </si>
  <si>
    <t>ATP[c] + H2O[c] + palmitoyl-CoA[c] =&gt; ADP[c] + H+[c] + palmitoyl-CoA[p] + phosphate[c]</t>
  </si>
  <si>
    <t>r_2222</t>
  </si>
  <si>
    <t>fatty acyl-CoA transport via ABC system (C16:1)</t>
  </si>
  <si>
    <t>ATP[c] + H2O[c] + palmitoleoyl-CoA(4-)[c] =&gt; ADP[c] + H+[c] + phosphate[c] + palmitoleoyl-CoA(4-)[p]</t>
  </si>
  <si>
    <t>r_2223</t>
  </si>
  <si>
    <t>fatty acyl-CoA transport via ABC system (C18:0)</t>
  </si>
  <si>
    <t>ATP[c] + H2O[c] + stearoyl-CoA[c] =&gt; ADP[c] + H+[c] + phosphate[c] + stearoyl-CoA[p]</t>
  </si>
  <si>
    <t>r_2224</t>
  </si>
  <si>
    <t>fatty acyl-CoA transport via ABC system (C18:1)</t>
  </si>
  <si>
    <t>ATP[c] + H2O[c] + oleoyl-CoA[c] =&gt; ADP[c] + H+[c] + oleoyl-CoA[p] + phosphate[c]</t>
  </si>
  <si>
    <t>r_2225</t>
  </si>
  <si>
    <t>fatty acyl-CoA transport via ABC system (C20:0)</t>
  </si>
  <si>
    <t>ATP[c] + H2O[c] + icosanoyl-CoA[c] =&gt; ADP[c] + H+[c] + phosphate[c] + icosanoyl-CoA[p]</t>
  </si>
  <si>
    <t>r_2226</t>
  </si>
  <si>
    <t>fatty acyl-CoA transport via ABC system (C22:0)</t>
  </si>
  <si>
    <t>ATP[c] + H2O[c] + docosanoyl-CoA[c] =&gt; ADP[c] + H+[c] + phosphate[c] + docosanoyl-CoA[p]</t>
  </si>
  <si>
    <t>r_2227</t>
  </si>
  <si>
    <t>fatty acyl-CoA transport via ABC system (C24:0)</t>
  </si>
  <si>
    <t>ATP[c] + H2O[c] + tetracosanoyl-CoA[c] =&gt; ADP[c] + H+[c] + phosphate[c] + tetracosanoyl-CoA[p]</t>
  </si>
  <si>
    <t>r_2228</t>
  </si>
  <si>
    <t>fatty acyl-CoA transport via ABC system (C26:0)</t>
  </si>
  <si>
    <t>ATP[c] + H2O[c] + hexacosanoyl-CoA[c] =&gt; ADP[c] + H+[c] + hexacosanoyl-CoA[p] + phosphate[c]</t>
  </si>
  <si>
    <t>r_2229</t>
  </si>
  <si>
    <t>butyrate (n-C4:0) transport, cytoplasm-peroxisome</t>
  </si>
  <si>
    <t>butyrate[c] &lt;=&gt; butyrate[p]</t>
  </si>
  <si>
    <t>r_2230</t>
  </si>
  <si>
    <t>hexanoate (n-C6:0) transport, cytoplasm-peroxisome</t>
  </si>
  <si>
    <t>hexanoate[c] &lt;=&gt; hexanoate[p]</t>
  </si>
  <si>
    <t>r_2231</t>
  </si>
  <si>
    <t>octadecenoate (n-C18:1) transport, cytoplasm-peroxisome</t>
  </si>
  <si>
    <t>oleate[c] &lt;=&gt; oleate[p]</t>
  </si>
  <si>
    <t>r_2232</t>
  </si>
  <si>
    <t>peroxisomal acyl-CoA thioesterase (4:0)</t>
  </si>
  <si>
    <t>H2O[p] + butanoyl-CoA[p] =&gt; coenzyme A[p] + H+[p] + butyrate[p]</t>
  </si>
  <si>
    <t>r_2233</t>
  </si>
  <si>
    <t>peroxisomal acyl-CoA thioesterase (6:0)</t>
  </si>
  <si>
    <t>H2O[p] + hexanoyl-CoA[p] =&gt; coenzyme A[p] + H+[p] + hexanoate[p]</t>
  </si>
  <si>
    <t>r_2236</t>
  </si>
  <si>
    <t>acyl-CoA oxidase (butanoyl-CoA)</t>
  </si>
  <si>
    <t>oxygen[p] + butanoyl-CoA[p] =&gt; hydrogen peroxide[p] + but-2-enoyl-CoA[p]</t>
  </si>
  <si>
    <t>r_2237</t>
  </si>
  <si>
    <t>acyl-CoA oxidase (hexanoyl-CoA)</t>
  </si>
  <si>
    <t>oxygen[p] + hexanoyl-CoA[p] =&gt; hydrogen peroxide[p] + trans-hex-2-enoyl-CoA[p]</t>
  </si>
  <si>
    <t>r_2238</t>
  </si>
  <si>
    <t>acyl-CoA oxidase (octanoyl-CoA)</t>
  </si>
  <si>
    <t>octanoyl-CoA[p] + oxygen[p] =&gt; hydrogen peroxide[p] + trans-oct-2-enoyl-CoA[p]</t>
  </si>
  <si>
    <t>r_2239</t>
  </si>
  <si>
    <t>acyl-CoA oxidase (icosanoyl-CoA)</t>
  </si>
  <si>
    <t>oxygen[p] + icosanoyl-CoA[p] =&gt; hydrogen peroxide[p] + trans-icos-2-enoyl-CoA[p]</t>
  </si>
  <si>
    <t>r_2240</t>
  </si>
  <si>
    <t>acyl-CoA oxidase (docosanoyl-CoA)</t>
  </si>
  <si>
    <t>oxygen[p] + docosanoyl-CoA[p] =&gt; hydrogen peroxide[p] + trans-docos-2-enoyl-CoA[p]</t>
  </si>
  <si>
    <t>r_2241</t>
  </si>
  <si>
    <t>acyl-CoA oxidase (tetracosanoyl-CoA)</t>
  </si>
  <si>
    <t>oxygen[p] + tetracosanoyl-CoA[p] =&gt; hydrogen peroxide[p] + trans-tetracos-2-enoyl-CoA[p]</t>
  </si>
  <si>
    <t>r_2242</t>
  </si>
  <si>
    <t>acyl-CoA oxidase (palmitoleoyl-CoA)</t>
  </si>
  <si>
    <t>oxygen[p] + palmitoleoyl-CoA(4-)[p] =&gt; hydrogen peroxide[p] + trans-2,cis-9-hexadecadienoyl-CoA[p]</t>
  </si>
  <si>
    <t>r_2243</t>
  </si>
  <si>
    <t>acyl-CoA oxidase (cis-tetradec-7-enoyl-CoA)</t>
  </si>
  <si>
    <t>oxygen[p] + cis-tetradec-7-enoyl-CoA[p] =&gt; hydrogen peroxide[p] + trans-2,cis-7-tetradecadienoyl-CoA[p]</t>
  </si>
  <si>
    <t>r_2244</t>
  </si>
  <si>
    <t>acyl-CoA oxidase (cis-dodec-5-enoyl-CoA)</t>
  </si>
  <si>
    <t>oxygen[p] + cis-dodec-5-enoyl-CoA[p] =&gt; hydrogen peroxide[p] + trans-2,cis-5-dodecadienoyl-CoA[p]</t>
  </si>
  <si>
    <t>r_2245</t>
  </si>
  <si>
    <t>acyl-CoA oxidase (oleoyl-CoA)</t>
  </si>
  <si>
    <t>oleoyl-CoA[p] + oxygen[p] =&gt; hydrogen peroxide[p] + trans-2,cis-9-octadecadienoyl-CoA[p]</t>
  </si>
  <si>
    <t>r_2246</t>
  </si>
  <si>
    <t>acyl-CoA oxidase (cis-hexadec-7-enoyl-CoA)</t>
  </si>
  <si>
    <t>oxygen[p] + cis-hexadec-7-enoyl-CoA[p] =&gt; hydrogen peroxide[p] + trans-2,cis-7-hexadecadienoyl-CoA[p]</t>
  </si>
  <si>
    <t>r_2247</t>
  </si>
  <si>
    <t>acyl-CoA oxidase (cis-tetradec-5-enoyl-CoA)</t>
  </si>
  <si>
    <t>oxygen[p] + cis-tetradec-5-enoyl-CoA[p] =&gt; hydrogen peroxide[p] + trans-2,cis-5-tetradecadienoyl-CoA[p]</t>
  </si>
  <si>
    <t>r_2248</t>
  </si>
  <si>
    <t>2-enoyl-CoA hydratase (3-hydroxydecanoyl-CoA)</t>
  </si>
  <si>
    <t>H2O[p] + trans-dec-2-enoyl-CoA[p] =&gt; (R)-3-hydroxydecanoyl-CoA[p]</t>
  </si>
  <si>
    <t>r_2249</t>
  </si>
  <si>
    <t>2-enoyl-CoA hydratase (3-hydroxydodecanoyl-CoA)</t>
  </si>
  <si>
    <t>H2O[p] + trans-dodec-2-enoyl-CoA[p] =&gt; (R)-3-hydroxylauroyl-CoA[p]</t>
  </si>
  <si>
    <t>r_2250</t>
  </si>
  <si>
    <t>2-enoyl-CoA hydratase (3-hydroxytetradecanoyl-CoA)</t>
  </si>
  <si>
    <t>H2O[p] + trans-tetradec-2-enoyl-CoA[p] =&gt; (S)-3-hydroxytetradecanoyl-CoA[p]</t>
  </si>
  <si>
    <t>r_2251</t>
  </si>
  <si>
    <t>2-enoyl-CoA hydratase (3-hydroxyhexadecanoyl-CoA)</t>
  </si>
  <si>
    <t>H2O[p] + hexadec-2-enoyl-CoA[p] =&gt; (S)-3-hydroxypalmitoyl-CoA[p]</t>
  </si>
  <si>
    <t>r_2252</t>
  </si>
  <si>
    <t>2-enoyl-CoA hydratase (3-hydroxyoctadecanoyl-CoA)</t>
  </si>
  <si>
    <t>H2O[p] + trans-octadec-2-enoyl-CoA[p] =&gt; 3-hydroxyoctadecanoyl-CoA[p]</t>
  </si>
  <si>
    <t>r_2253</t>
  </si>
  <si>
    <t>2-enoyl-CoA hydratase (3-hydroxyhexacosanoyl-CoA)</t>
  </si>
  <si>
    <t>H2O[p] + trans-hexacos-2-enoyl-CoA[p] =&gt; (S)-3-hydroxyhexacosanoyl-CoA[p]</t>
  </si>
  <si>
    <t>r_2254</t>
  </si>
  <si>
    <t>2-enoyl-CoA hydratase (3-hydroxybutanoyl-CoA)</t>
  </si>
  <si>
    <t>H2O[p] + but-2-enoyl-CoA[p] =&gt; (R)-3-hydroxybutanoyl-CoA[p]</t>
  </si>
  <si>
    <t>r_2255</t>
  </si>
  <si>
    <t>2-enoyl-CoA hydratase (3-hydroxyhexanoyl-CoA)</t>
  </si>
  <si>
    <t>H2O[p] + trans-hex-2-enoyl-CoA[p] =&gt; (R)-3-hydroxyhexanoyl-CoA[p]</t>
  </si>
  <si>
    <t>r_2256</t>
  </si>
  <si>
    <t>2-enoyl-CoA hydratase (3-hydroxyoctanoyl-CoA)</t>
  </si>
  <si>
    <t>H2O[p] + trans-oct-2-enoyl-CoA[p] =&gt; (R)-3-hydroxyoctanoyl-CoA[p]</t>
  </si>
  <si>
    <t>r_2257</t>
  </si>
  <si>
    <t>2-enoyl-CoA hydratase (3-hydroxyicosanoyl-CoA)</t>
  </si>
  <si>
    <t>H2O[p] + trans-icos-2-enoyl-CoA[p] =&gt; (R)-3-hydroxyicosanoyl-CoA[p]</t>
  </si>
  <si>
    <t>r_2258</t>
  </si>
  <si>
    <t>2-enoyl-CoA hydratase (3-hydroxydocosanoyl-CoA)</t>
  </si>
  <si>
    <t>H2O[p] + trans-docos-2-enoyl-CoA[p] =&gt; (R)-3-hydroxydocosanoyl-CoA[p]</t>
  </si>
  <si>
    <t>r_2259</t>
  </si>
  <si>
    <t>2-enoyl-CoA hydratase (3-hydroxytetracosanoyl-CoA)</t>
  </si>
  <si>
    <t>H2O[p] + trans-tetracos-2-enoyl-CoA[p] =&gt; (R)-3-hydroxytetracosanoyl-CoA[p]</t>
  </si>
  <si>
    <t>r_2260</t>
  </si>
  <si>
    <t>2-enoyl-CoA hydratase (3-hydroxy-cis-hexadec-9-enoyl-CoA)</t>
  </si>
  <si>
    <t>H2O[p] + trans-2,cis-9-hexadecadienoyl-CoA[p] =&gt; (R)-3-hydroxy-cis-hexadec-9-enoyl-CoA[p]</t>
  </si>
  <si>
    <t>r_2261</t>
  </si>
  <si>
    <t>2-enoyl-CoA hydratase (3-hydroxy-cis-tetradec-7-enoyl-CoA)</t>
  </si>
  <si>
    <t>H2O[p] + trans-2,cis-7-tetradecadienoyl-CoA[p] =&gt; (R)-3-hydroxy-cis-tetradec-7-enoyl-CoA[p]</t>
  </si>
  <si>
    <t>r_2262</t>
  </si>
  <si>
    <t>2-enoyl-CoA hydratase (3-hydroxy-cis-dodec-5-enoyl-CoA)</t>
  </si>
  <si>
    <t>H2O[p] + trans-2,cis-5-dodecadienoyl-CoA[p] =&gt; (R)-3-hydroxy-cis-dodec-5-enoyl-CoA[p]</t>
  </si>
  <si>
    <t>r_2263</t>
  </si>
  <si>
    <t>2-enoyl-CoA hydratase (3-hydroxy-cis-octadec-9-enoyl-CoA)</t>
  </si>
  <si>
    <t>H2O[p] + trans-2,cis-9-octadecadienoyl-CoA[p] =&gt; (R)-3-hydroxy-cis-octadec-9-enoyl-CoA[p]</t>
  </si>
  <si>
    <t>r_2264</t>
  </si>
  <si>
    <t>2-enoyl-CoA hydratase (3-hydroxy-cis-hexadec-7-enoyl-CoA)</t>
  </si>
  <si>
    <t>H2O[p] + trans-2,cis-7-hexadecadienoyl-CoA[p] =&gt; (R)-3-hydroxy-cis-hexadec-7-enoyl-CoA[p]</t>
  </si>
  <si>
    <t>r_2265</t>
  </si>
  <si>
    <t>2-enoyl-CoA hydratase (3-hydroxy-cis-tetradec-5-enoyl-CoA)</t>
  </si>
  <si>
    <t>H2O[p] + trans-2,cis-5-tetradecadienoyl-CoA[p] =&gt; (R)-3-hydroxy-cis-tetradec-5-enoyl-CoA[p]</t>
  </si>
  <si>
    <t>r_2266</t>
  </si>
  <si>
    <t>3-hydroxyacyl-CoA dehydrogenase (3-oxodecanoyl-CoA)</t>
  </si>
  <si>
    <t>(R)-3-hydroxydecanoyl-CoA[p] + NAD[p] =&gt; 3-oxodecanoyl-CoA[p] + H+[p] + NADH[p]</t>
  </si>
  <si>
    <t>r_2267</t>
  </si>
  <si>
    <t>3-hydroxyacyl-CoA dehydrogenase (3-oxododecanoyl-CoA)</t>
  </si>
  <si>
    <t>(R)-3-hydroxylauroyl-CoA[p] + NAD[p] =&gt; 3-oxolauroyl-CoA[p] + H+[p] + NADH[p]</t>
  </si>
  <si>
    <t>r_2268</t>
  </si>
  <si>
    <t>3-hydroxyacyl-CoA dehydrogenase (3-oxohexadecanoyl-CoA)</t>
  </si>
  <si>
    <t>(S)-3-hydroxypalmitoyl-CoA[p] + NAD[p] =&gt; 3-oxopalmitoyl-CoA[p] + H+[p] + NADH[p]</t>
  </si>
  <si>
    <t>r_2269</t>
  </si>
  <si>
    <t>3-hydroxyacyl-CoA dehydrogenase (3-oxooctadecanoyl-CoA)</t>
  </si>
  <si>
    <t>3-hydroxyoctadecanoyl-CoA[p] + NAD[p] =&gt; 3-oxooctadecanoyl-CoA[p] + H+[p] + NADH[p]</t>
  </si>
  <si>
    <t>r_2270</t>
  </si>
  <si>
    <t>3-hydroxyacyl-CoA dehydrogenase (3-oxohexacosanoyl-CoA)</t>
  </si>
  <si>
    <t>(S)-3-hydroxyhexacosanoyl-CoA[p] + NAD[p] =&gt; 3-oxohexacosanoyl-CoA[p] + H+[p] + NADH[p]</t>
  </si>
  <si>
    <t>r_2271</t>
  </si>
  <si>
    <t>3-hydroxyacyl-CoA dehydrogenase (3-oxobutanoyl-CoA)</t>
  </si>
  <si>
    <t>NAD[p] + (R)-3-hydroxybutanoyl-CoA[p] =&gt; H+[p] + NADH[p] + acetoacetyl-CoA[p]</t>
  </si>
  <si>
    <t>r_2272</t>
  </si>
  <si>
    <t>3-hydroxyacyl-CoA dehydrogenase (3-oxohexanoyl-CoA)</t>
  </si>
  <si>
    <t>NAD[p] + (R)-3-hydroxyhexanoyl-CoA[p] =&gt; H+[p] + NADH[p] + 3-oxohexanoyl-CoA[p]</t>
  </si>
  <si>
    <t>r_2273</t>
  </si>
  <si>
    <t>3-hydroxyacyl-CoA dehydrogenase (3-oxooctanoyl-CoA)</t>
  </si>
  <si>
    <t>NAD[p] + (R)-3-hydroxyoctanoyl-CoA[p] =&gt; H+[p] + NADH[p] + 3-oxooctanoyl-CoA[p]</t>
  </si>
  <si>
    <t>r_2274</t>
  </si>
  <si>
    <t>3-hydroxyacyl-CoA dehydrogenase (3-oxoicosanoyl-CoA)</t>
  </si>
  <si>
    <t>NAD[p] + (R)-3-hydroxyicosanoyl-CoA[p] =&gt; H+[p] + NADH[p] + 3-oxoicosanoyl-CoA[p]</t>
  </si>
  <si>
    <t>r_2275</t>
  </si>
  <si>
    <t>3-hydroxyacyl-CoA dehydrogenase (3-oxodocosanoyl-CoA)</t>
  </si>
  <si>
    <t>NAD[p] + (R)-3-hydroxydocosanoyl-CoA[p] =&gt; H+[p] + NADH[p] + 3-oxodocosanoyl-CoA[p]</t>
  </si>
  <si>
    <t>r_2276</t>
  </si>
  <si>
    <t>3-hydroxyacyl-CoA dehydrogenase (3-oxotetracosanoyl-CoA)</t>
  </si>
  <si>
    <t>NAD[p] + (R)-3-hydroxytetracosanoyl-CoA[p] =&gt; H+[p] + NADH[p] + 3-oxotetracosanoyl-CoA[p]</t>
  </si>
  <si>
    <t>r_2277</t>
  </si>
  <si>
    <t>3-hydroxyacyl-CoA dehydrogenase (3-oxo-cis-hexadec-9-enoyl-CoA)</t>
  </si>
  <si>
    <t>NAD[p] + (R)-3-hydroxy-cis-hexadec-9-enoyl-CoA[p] =&gt; H+[p] + NADH[p] + 3-oxo-cis-hexadec-9-enoyl-CoA[p]</t>
  </si>
  <si>
    <t>r_2278</t>
  </si>
  <si>
    <t>3-hydroxyacyl-CoA dehydrogenase (3-oxo-cis-tetradec-7-enoyl-CoA)</t>
  </si>
  <si>
    <t>NAD[p] + (R)-3-hydroxy-cis-tetradec-7-enoyl-CoA[p] =&gt; H+[p] + NADH[p] + 3-oxo-cis-tetradec-7-enoyl-CoA[p]</t>
  </si>
  <si>
    <t>r_2279</t>
  </si>
  <si>
    <t>3-hydroxyacyl-CoA dehydrogenase (3-oxo-cis-dodec-5-enoyl-CoA)</t>
  </si>
  <si>
    <t>NAD[p] + (R)-3-hydroxy-cis-dodec-5-enoyl-CoA[p] =&gt; H+[p] + NADH[p] + 3-oxo-cis-dodec-5-enoyl-CoA[p]</t>
  </si>
  <si>
    <t>r_2280</t>
  </si>
  <si>
    <t>3-hydroxyacyl-CoA dehydrogenase (3-oxo-cis-octadec-9-enoyl-CoA)</t>
  </si>
  <si>
    <t>NAD[p] + (R)-3-hydroxy-cis-octadec-9-enoyl-CoA[p] =&gt; H+[p] + NADH[p] + 3-oxo-cis-octadec-9-enoyl-CoA[p]</t>
  </si>
  <si>
    <t>r_2281</t>
  </si>
  <si>
    <t>3-hydroxyacyl-CoA dehydrogenase (3-oxo-cis-hexadec-7-enoyl-CoA)</t>
  </si>
  <si>
    <t>NAD[p] + (R)-3-hydroxy-cis-hexadec-7-enoyl-CoA[p] =&gt; H+[p] + NADH[p] + 3-oxo-cis-hexadec-7-enoyl-CoA[p]</t>
  </si>
  <si>
    <t>r_2282</t>
  </si>
  <si>
    <t>3-hydroxyacyl-CoA dehydrogenase (3-oxo-cis-tetradec-5-enoyl-CoA)</t>
  </si>
  <si>
    <t>NAD[p] + (R)-3-hydroxy-cis-tetradec-5-enoyl-CoA[p] =&gt; H+[p] + NADH[p] + 3-oxo-cis-tetradec-5-enoyl-CoA[p]</t>
  </si>
  <si>
    <t>r_2283</t>
  </si>
  <si>
    <t>acetyl-CoA C-acyltransferase (acetyl-CoA)</t>
  </si>
  <si>
    <t>coenzyme A[p] + acetoacetyl-CoA[p] =&gt; 2 acetyl-CoA[p]</t>
  </si>
  <si>
    <t>r_2284</t>
  </si>
  <si>
    <t>acetyl-CoA C-acyltransferase (butanoyl-CoA)</t>
  </si>
  <si>
    <t>coenzyme A[p] + 3-oxohexanoyl-CoA[p] =&gt; acetyl-CoA[p] + butanoyl-CoA[p]</t>
  </si>
  <si>
    <t>r_2285</t>
  </si>
  <si>
    <t>acetyl-CoA C-acyltransferase (hexanoyl-CoA)</t>
  </si>
  <si>
    <t>coenzyme A[p] + 3-oxooctanoyl-CoA[p] =&gt; acetyl-CoA[p] + hexanoyl-CoA[p]</t>
  </si>
  <si>
    <t>r_2286</t>
  </si>
  <si>
    <t>acetyl-CoA C-acyltransferase (stearoyl-CoA)</t>
  </si>
  <si>
    <t>coenzyme A[p] + 3-oxoicosanoyl-CoA[p] =&gt; acetyl-CoA[p] + stearoyl-CoA[p]</t>
  </si>
  <si>
    <t>r_2287</t>
  </si>
  <si>
    <t>acetyl-CoA C-acyltransferase (icosanoyl-CoA)</t>
  </si>
  <si>
    <t>coenzyme A[p] + 3-oxodocosanoyl-CoA[p] =&gt; acetyl-CoA[p] + icosanoyl-CoA[p]</t>
  </si>
  <si>
    <t>r_2288</t>
  </si>
  <si>
    <t>acetyl-CoA C-acyltransferase (docosanoyl-CoA)</t>
  </si>
  <si>
    <t>coenzyme A[p] + 3-oxotetracosanoyl-CoA[p] =&gt; acetyl-CoA[p] + docosanoyl-CoA[p]</t>
  </si>
  <si>
    <t>r_2289</t>
  </si>
  <si>
    <t>acetyl-CoA C-acyltransferase (cis-tetradec-7-enoyl-CoA)</t>
  </si>
  <si>
    <t>coenzyme A[p] + 3-oxo-cis-hexadec-9-enoyl-CoA[p] =&gt; acetyl-CoA[p] + cis-tetradec-7-enoyl-CoA[p]</t>
  </si>
  <si>
    <t>r_2290</t>
  </si>
  <si>
    <t>acetyl-CoA C-acyltransferase (cis-dodec-5-enoyl-CoA)</t>
  </si>
  <si>
    <t>coenzyme A[p] + 3-oxo-cis-tetradec-7-enoyl-CoA[p] =&gt; acetyl-CoA[p] + cis-dodec-5-enoyl-CoA[p]</t>
  </si>
  <si>
    <t>r_2291</t>
  </si>
  <si>
    <t>acetyl-CoA C-acyltransferase (cis-dec-3-enoyl-CoA)</t>
  </si>
  <si>
    <t>coenzyme A[p] + 3-oxo-cis-dodec-5-enoyl-CoA[p] =&gt; acetyl-CoA[p] + cis-dec-3-enoyl-CoA[p]</t>
  </si>
  <si>
    <t>r_2292</t>
  </si>
  <si>
    <t>acetyl-CoA C-acyltransferase (cis-hexadec-7-enoyl-CoA)</t>
  </si>
  <si>
    <t>coenzyme A[p] + 3-oxo-cis-octadec-9-enoyl-CoA[p] =&gt; acetyl-CoA[p] + cis-hexadec-7-enoyl-CoA[p]</t>
  </si>
  <si>
    <t>r_2293</t>
  </si>
  <si>
    <t>acetyl-CoA C-acyltransferase (cis-tetradec-5-enoyl-CoA)</t>
  </si>
  <si>
    <t>coenzyme A[p] + 3-oxo-cis-hexadec-7-enoyl-CoA[p] =&gt; acetyl-CoA[p] + cis-tetradec-5-enoyl-CoA[p]</t>
  </si>
  <si>
    <t>r_2294</t>
  </si>
  <si>
    <t>acetyl-CoA C-acyltransferase (cis-dodec-3-enoyl-CoA)</t>
  </si>
  <si>
    <t>coenzyme A[p] + 3-oxo-cis-tetradec-5-enoyl-CoA[p] =&gt; acetyl-CoA[p] + cis-dodec-3-enoyl-CoA[p]</t>
  </si>
  <si>
    <t>r_2295</t>
  </si>
  <si>
    <t>delta3,delta2-enoyl-CoA isomerase (cis-dec-3-enoyl-CoA)</t>
  </si>
  <si>
    <t>cis-dec-3-enoyl-CoA[p] =&gt; trans-dec-2-enoyl-CoA[p]</t>
  </si>
  <si>
    <t>r_2296</t>
  </si>
  <si>
    <t>delta3,delta2-enoyl-CoA isomerase (trans-2,cis-5-dodecadienoyl-CoA)</t>
  </si>
  <si>
    <t>trans-2,cis-5-dodecadienoyl-CoA[p] =&gt; trans-3,cis-5-dodecadienoyl-CoA[p]</t>
  </si>
  <si>
    <t>r_2297</t>
  </si>
  <si>
    <t>delta3,delta2-enoyl-CoA isomerase (trans-dodec-3-enoyl-CoA)</t>
  </si>
  <si>
    <t>trans-dodec-3-enoyl-CoA[p] =&gt; trans-dodec-2-enoyl-CoA[p]</t>
  </si>
  <si>
    <t>r_2298</t>
  </si>
  <si>
    <t>delta3,delta2-enoyl-CoA isomerase (cis-dodec-3-enoyl-CoA)</t>
  </si>
  <si>
    <t>cis-dodec-3-enoyl-CoA[p] =&gt; trans-dodec-2-enoyl-CoA[p]</t>
  </si>
  <si>
    <t>r_2299</t>
  </si>
  <si>
    <t>delta3,delta2-enoyl-CoA isomerase (trans-2,cis-5-tetradecadienoyl-CoA)</t>
  </si>
  <si>
    <t>trans-2,cis-5-tetradecadienoyl-CoA[p] =&gt; trans-3,cis-5-tetradecadienoyl-CoA[p]</t>
  </si>
  <si>
    <t>r_2300</t>
  </si>
  <si>
    <t>delta3,delta2-enoyl-CoA isomerase (trans-tetradec-3-enoyl-CoA)</t>
  </si>
  <si>
    <t>trans-tetradec-3-enoyl-CoA[p] =&gt; trans-tetradec-2-enoyl-CoA[p]</t>
  </si>
  <si>
    <t>r_2303</t>
  </si>
  <si>
    <t>2,4-dienoyl-CoA reductase (trans-2,trans-4-dodecadienoyl-CoA)</t>
  </si>
  <si>
    <t>H+[p] + NADPH[p] + trans-2,trans-4-dodecadienoyl-CoA[p] =&gt; NADP(+)[p] + trans-dodec-3-enoyl-CoA[p]</t>
  </si>
  <si>
    <t>r_2304</t>
  </si>
  <si>
    <t>2,4-dienoyl-CoA reductase (trans-2,trans-4-tetradecadienoyl-CoA)</t>
  </si>
  <si>
    <t>H+[p] + NADPH[p] + trans-2,trans-4-tetradecadienoyl-CoA[p] =&gt; NADP(+)[p] + trans-tetradec-3-enoyl-CoA[p]</t>
  </si>
  <si>
    <t>r_2305</t>
  </si>
  <si>
    <t>cis-aconitate[c] + H2O[c] &lt;=&gt; isocitrate[c]</t>
  </si>
  <si>
    <t>r_2316</t>
  </si>
  <si>
    <t>glycerol-3-phosphate acyltransferase (16:0), lipid particle</t>
  </si>
  <si>
    <t>glycerol 3-phosphate[lp] + palmitoyl-CoA[lp] =&gt; coenzyme A[lp] + 1-acyl-sn-glycerol 3-phosphate (16:0)[lp]</t>
  </si>
  <si>
    <t>r_2318</t>
  </si>
  <si>
    <t>glycerol-3-phosphate acyltransferase (18:0), lipid particle</t>
  </si>
  <si>
    <t>glycerol 3-phosphate[lp] + stearoyl-CoA[lp] =&gt; coenzyme A[lp] + 1-acyl-sn-glycerol 3-phosphate (18:0)[lp]</t>
  </si>
  <si>
    <t>r_2320</t>
  </si>
  <si>
    <t>dihydroxyacetone phosphate acyltransferase (16:0), lipid particle</t>
  </si>
  <si>
    <t>dihydroxyacetone phosphate[lp] + palmitoyl-CoA[lp] =&gt; coenzyme A[lp] + acylglycerone phosphate (16:0)[lp]</t>
  </si>
  <si>
    <t>r_2322</t>
  </si>
  <si>
    <t>dihydroxyacetone phosphate acyltransferase (18:0), lipid particle</t>
  </si>
  <si>
    <t>dihydroxyacetone phosphate[lp] + stearoyl-CoA[lp] =&gt; coenzyme A[lp] + acylglycerone phosphate (18:0)[lp]</t>
  </si>
  <si>
    <t>r_2328</t>
  </si>
  <si>
    <t>acyl dhap reductase (16:0), lipid particle</t>
  </si>
  <si>
    <t>H+[lp] + acylglycerone phosphate (16:0)[lp] + NADPH[lp] =&gt; 1-acyl-sn-glycerol 3-phosphate (16:0)[lp] + NADP(+)[lp]</t>
  </si>
  <si>
    <t>r_2330</t>
  </si>
  <si>
    <t>acyl dhap reductase (18:0), lipid particle</t>
  </si>
  <si>
    <t>H+[lp] + acylglycerone phosphate (18:0)[lp] + NADPH[lp] =&gt; 1-acyl-sn-glycerol 3-phosphate (18:0)[lp] + NADP(+)[lp]</t>
  </si>
  <si>
    <t>r_2340</t>
  </si>
  <si>
    <t>1-acyl-sn-glycerol-3-phosphate acyltransferase (1-16:0, 2-18:1), lipid particle</t>
  </si>
  <si>
    <t>oleoyl-CoA[lp] + 1-acyl-sn-glycerol 3-phosphate (16:0)[lp] =&gt; coenzyme A[lp] + phosphatidate (1-16:0, 2-18:1)[lp]</t>
  </si>
  <si>
    <t>r_2342</t>
  </si>
  <si>
    <t>1-acyl-sn-glycerol-3-phosphate acyltransferase (1-18:0, 2-18:1), lipid particle</t>
  </si>
  <si>
    <t>oleoyl-CoA[lp] + 1-acyl-sn-glycerol 3-phosphate (18:0)[lp] =&gt; coenzyme A[lp] + phosphatidate (1-18:0, 2-18:1)[lp]</t>
  </si>
  <si>
    <t>r_2353</t>
  </si>
  <si>
    <t>PA phosphatase (1-16:0, 2-18:1), vacuolar membrane</t>
  </si>
  <si>
    <t>H2O[vm] + phosphatidate (1-16:0, 2-18:1)[vm] =&gt; phosphate[vm] + diglyceride (1-16:0, 2-18:1)[vm]</t>
  </si>
  <si>
    <t>r_2357</t>
  </si>
  <si>
    <t>PA phosphatase (1-18:0, 2-18:1), vacuolar membrane</t>
  </si>
  <si>
    <t>H2O[vm] + phosphatidate (1-18:0, 2-18:1)[vm] =&gt; phosphate[vm] + diglyceride (1-18:0, 2-18:1)[vm]</t>
  </si>
  <si>
    <t>r_2401</t>
  </si>
  <si>
    <t>diacylglycerol acyltransferase (1-16:0, 2-18:1, 3-16:0), lipid particle</t>
  </si>
  <si>
    <t>palmitoyl-CoA[lp] + diglyceride (1-16:0, 2-18:1)[lp] =&gt; coenzyme A[lp] + triglyceride (1-16:0, 2-18:1, 3-16:0)[lp]</t>
  </si>
  <si>
    <t>r_2405</t>
  </si>
  <si>
    <t>diacylglycerol acyltransferase (1-18:0, 2-18:1, 3-16:0), lipid particle</t>
  </si>
  <si>
    <t>palmitoyl-CoA[lp] + diglyceride (1-18:0, 2-18:1)[lp] =&gt; coenzyme A[lp] + triglyceride (1-18:0, 2-18:1, 3-16:0)[lp]</t>
  </si>
  <si>
    <t>r_2417</t>
  </si>
  <si>
    <t>diacylglycerol acyltransferase (1-16:0, 2-18:1, 3-18:0), lipid particle</t>
  </si>
  <si>
    <t>stearoyl-CoA[lp] + diglyceride (1-16:0, 2-18:1)[lp] =&gt; coenzyme A[lp] + triglyceride (1-16:0, 2-18:1, 3-18:0)[lp]</t>
  </si>
  <si>
    <t>r_2421</t>
  </si>
  <si>
    <t>diacylglycerol acyltransferase (1-18:0, 2-18:1, 3-18:0), lipid particle</t>
  </si>
  <si>
    <t>stearoyl-CoA[lp] + diglyceride (1-18:0, 2-18:1)[lp] =&gt; coenzyme A[lp] + triglyceride (1-18:0, 2-18:1, 3-18:0)[lp]</t>
  </si>
  <si>
    <t>r_2425</t>
  </si>
  <si>
    <t>diacylglycerol acyltransferase (1-16:0, 2-18:1, 3-18:1), lipid particle</t>
  </si>
  <si>
    <t>oleoyl-CoA[lp] + diglyceride (1-16:0, 2-18:1)[lp] =&gt; coenzyme A[lp] + triglyceride (1-16:0, 2-18:1, 3-18:1)[lp]</t>
  </si>
  <si>
    <t>r_2429</t>
  </si>
  <si>
    <t>diacylglycerol acyltransferase (1-18:0, 2-18:1, 3-18:1), lipid particle</t>
  </si>
  <si>
    <t>oleoyl-CoA[lp] + diglyceride (1-18:0, 2-18:1)[lp] =&gt; coenzyme A[lp] + triglyceride (1-18:0, 2-18:1, 3-18:1)[lp]</t>
  </si>
  <si>
    <t>r_2444</t>
  </si>
  <si>
    <t>CDP-diacylglycerol synthase (1-16:0, 2-18:1), mitochondrial membrane</t>
  </si>
  <si>
    <t>CTP[mm] + H+[mm] + phosphatidate (1-16:0, 2-18:1)[mm] &lt;=&gt; diphosphate[mm] + CDP-diacylglycerol (1-16:0, 2-18:1)[mm]</t>
  </si>
  <si>
    <t>r_2468</t>
  </si>
  <si>
    <t>PS decarboxylase (1-16:0, 2-18:1), mitochondrial membrane</t>
  </si>
  <si>
    <t>H+[mm] + phosphatidyl-L-serine (1-16:0, 2-18:1)[mm] =&gt; carbon dioxide[mm] + phosphatidylethanolamine (1-16:0, 2-18:1)[mm]</t>
  </si>
  <si>
    <t>r_2470</t>
  </si>
  <si>
    <t>PS decarboxylase (1-18:0, 2-18:1), mitochondrial membrane</t>
  </si>
  <si>
    <t>H+[mm] + phosphatidyl-L-serine (1-18:0, 2-18:1)[mm] =&gt; carbon dioxide[mm] + phosphatidylethanolamine (1-18:0, 2-18:1)[mm]</t>
  </si>
  <si>
    <t>r_2484</t>
  </si>
  <si>
    <t>PS decarboxylase (1-16:0, 2-18:1), vacuolar membrane</t>
  </si>
  <si>
    <t>H+[vm] + phosphatidyl-L-serine (1-16:0, 2-18:1)[vm] =&gt; carbon dioxide[vm] + phosphatidylethanolamine (1-16:0, 2-18:1)[vm]</t>
  </si>
  <si>
    <t>r_2486</t>
  </si>
  <si>
    <t>PS decarboxylase (1-18:0, 2-18:1), vacuolar membrane</t>
  </si>
  <si>
    <t>H+[vm] + phosphatidyl-L-serine (1-18:0, 2-18:1)[vm] =&gt; carbon dioxide[vm] + phosphatidylethanolamine (1-18:0, 2-18:1)[vm]</t>
  </si>
  <si>
    <t>r_2540</t>
  </si>
  <si>
    <t>phosphatidylglycerolphosphate synthase (1-16:0, 2-18:1), mitochondrial membrane</t>
  </si>
  <si>
    <t>CDP-diacylglycerol (1-16:0, 2-18:1)[mm] + glycerol 3-phosphate[mm] =&gt; H+[mm] + CMP[mm] + 3-(3-sn-phosphatidyl)-sn-glycerol 1-phosphate (1-16:0, 2-18:1)[mm]</t>
  </si>
  <si>
    <t>r_2546</t>
  </si>
  <si>
    <t>PGP phosphatase (1-16:0, 2-18:1), mitochondrial membrane</t>
  </si>
  <si>
    <t>3-(3-sn-phosphatidyl)-sn-glycerol 1-phosphate (1-16:0, 2-18:1)[mm] + H2O[mm] =&gt; phosphate[mm] + phosphatidylglycerol (1-16:0, 2-18:1)[mm]</t>
  </si>
  <si>
    <t>r_2576</t>
  </si>
  <si>
    <t>CL synthase (1-16:0, 2-18:1, 3-16:0, 4-18:1), mitochondrial membrane</t>
  </si>
  <si>
    <t>CDP-diacylglycerol (1-16:0, 2-18:1)[mm] + phosphatidylglycerol (1-16:0, 2-18:1)[mm] =&gt; H+[mm] + CMP[mm] + cardiolipin (1-16:0, 2-18:1, 3-16:0, 4-18:1)[mm]</t>
  </si>
  <si>
    <t>r_2600</t>
  </si>
  <si>
    <t>CL (1-16:0, 2-18:1, 3-16:0, 4-18:1) phospholipase (1-position), mitochondrial membrane</t>
  </si>
  <si>
    <t>H2O[mm] + cardiolipin (1-16:0, 2-18:1, 3-16:0, 4-18:1)[mm] =&gt; H+[mm] + palmitate[mm] + monolysocardiolipin (2-18:1, 3-16:0, 4-18:1)[mm]</t>
  </si>
  <si>
    <t>r_2704</t>
  </si>
  <si>
    <t>MLCL (2-18:1, 3-16:0, 4-18:1):PC (1-16:0, 2-18:1) acyltransferase, mitochondrial membrane</t>
  </si>
  <si>
    <t>monolysocardiolipin (2-18:1, 3-16:0, 4-18:1)[mm] + phosphatidylcholine (1-16:0, 2-18:1)[mm] &lt;=&gt; 1-acylglycerophosphocholine (16:0)[mm] + cardiolipin (1-18:1, 2-18:1, 3-16:0, 4-18:1)[mm]</t>
  </si>
  <si>
    <t>r_2813</t>
  </si>
  <si>
    <t>lysoPC acyltransferase (1-16:0, 2-18:1), mitochondrial membrane</t>
  </si>
  <si>
    <t>1-acylglycerophosphocholine (16:0)[mm] + oleoyl-CoA[mm] =&gt; phosphatidylcholine (1-16:0, 2-18:1)[mm] + coenzyme A[mm]</t>
  </si>
  <si>
    <t>r_2817</t>
  </si>
  <si>
    <t>lysoPC acyltransferase (1-18:0, 2-18:1), mitochondrial membrane</t>
  </si>
  <si>
    <t>1-acylglycerophosphocholine (18:0)[mm] + oleoyl-CoA[mm] =&gt; phosphatidylcholine (1-18:0, 2-18:1)[mm] + coenzyme A[mm]</t>
  </si>
  <si>
    <t>r_2824</t>
  </si>
  <si>
    <t>phosphatidylinositol 4-kinase (1-16:0, 2-18:1), cell envelope</t>
  </si>
  <si>
    <t>ATP[ce] + 1-phosphatidyl-1D-myo-inositol (1-16:0, 2-18:1)[ce] =&gt; H+[ce] + ADP[ce] + 1-phosphatidyl-1D-myo-inositol 4-phosphate (1-16:0, 2-18:1)[ce]</t>
  </si>
  <si>
    <t>r_2826</t>
  </si>
  <si>
    <t>phosphatidylinositol 4-kinase (1-18:0, 2-18:1), cell envelope</t>
  </si>
  <si>
    <t>ATP[ce] + 1-phosphatidyl-1D-myo-inositol (1-18:0, 2-18:1)[ce] =&gt; H+[ce] + ADP[ce] + 1-phosphatidyl-1D-myo-inositol 4-phosphate (1-18:0, 2-18:1)[ce]</t>
  </si>
  <si>
    <t>r_2832</t>
  </si>
  <si>
    <t>phosphatidylinositol 4-kinase (1-16:0, 2-18:1), vacuolar membrane</t>
  </si>
  <si>
    <t>ATP[vm] + 1-phosphatidyl-1D-myo-inositol (1-16:0, 2-18:1)[vm] =&gt; H+[vm] + ADP[vm] + 1-phosphatidyl-1D-myo-inositol 4-phosphate (1-16:0, 2-18:1)[vm]</t>
  </si>
  <si>
    <t>r_2834</t>
  </si>
  <si>
    <t>phosphatidylinositol 4-kinase (1-18:0, 2-18:1), vacuolar membrane</t>
  </si>
  <si>
    <t>ATP[vm] + 1-phosphatidyl-1D-myo-inositol (1-18:0, 2-18:1)[vm] =&gt; H+[vm] + ADP[vm] + 1-phosphatidyl-1D-myo-inositol 4-phosphate (1-18:0, 2-18:1)[vm]</t>
  </si>
  <si>
    <t>r_2840</t>
  </si>
  <si>
    <t>phosphatidylinositol 4-kinase (1-16:0, 2-18:1), Golgi membrane</t>
  </si>
  <si>
    <t>ATP[gm] + 1-phosphatidyl-1D-myo-inositol (1-16:0, 2-18:1)[gm] =&gt; H+[gm] + ADP[gm] + 1-phosphatidyl-1D-myo-inositol 4-phosphate (1-16:0, 2-18:1)[gm]</t>
  </si>
  <si>
    <t>r_2842</t>
  </si>
  <si>
    <t>phosphatidylinositol 4-kinase (1-18:0, 2-18:1), Golgi membrane</t>
  </si>
  <si>
    <t>ATP[gm] + 1-phosphatidyl-1D-myo-inositol (1-18:0, 2-18:1)[gm] =&gt; H+[gm] + ADP[gm] + 1-phosphatidyl-1D-myo-inositol 4-phosphate (1-18:0, 2-18:1)[gm]</t>
  </si>
  <si>
    <t>r_2848</t>
  </si>
  <si>
    <t>phosphatidylinositol 4-kinase (1-16:0, 2-18:1), nucleus</t>
  </si>
  <si>
    <t>ATP[n] + 1-phosphatidyl-1D-myo-inositol (1-16:0, 2-18:1)[n] =&gt; ADP[n] + H+[n] + 1-phosphatidyl-1D-myo-inositol 4-phosphate (1-16:0, 2-18:1)[n]</t>
  </si>
  <si>
    <t>r_2850</t>
  </si>
  <si>
    <t>phosphatidylinositol 4-kinase (1-18:0, 2-18:1), nucleus</t>
  </si>
  <si>
    <t>ATP[n] + 1-phosphatidyl-1D-myo-inositol (1-18:0, 2-18:1)[n] =&gt; ADP[n] + H+[n] + 1-phosphatidyl-1D-myo-inositol 4-phosphate (1-18:0, 2-18:1)[n]</t>
  </si>
  <si>
    <t>r_2856</t>
  </si>
  <si>
    <t>phosphatidylinositol 3-kinase (1-16:0, 2-18:1), vacuolar membrane</t>
  </si>
  <si>
    <t>ATP[vm] + 1-phosphatidyl-1D-myo-inositol (1-16:0, 2-18:1)[vm] =&gt; H+[vm] + ADP[vm] + 1-phosphatidyl-1D-myo-inositol 3-phosphate (1-16:0, 2-18:1)[vm]</t>
  </si>
  <si>
    <t>r_2858</t>
  </si>
  <si>
    <t>phosphatidylinositol 3-kinase (1-18:0, 2-18:1), vacuolar membrane</t>
  </si>
  <si>
    <t>ATP[vm] + 1-phosphatidyl-1D-myo-inositol (1-18:0, 2-18:1)[vm] =&gt; H+[vm] + ADP[vm] + 1-phosphatidyl-1D-myo-inositol 3-phosphate (1-18:0, 2-18:1)[vm]</t>
  </si>
  <si>
    <t>r_2864</t>
  </si>
  <si>
    <t>PI 4-P 5-kinase (1-16:0, 2-18:1), nucleus</t>
  </si>
  <si>
    <t>ATP[n] + 1-phosphatidyl-1D-myo-inositol 4-phosphate (1-16:0, 2-18:1)[n] =&gt; ADP[n] + H+[n] + 1-phosphatidyl-1D-myo-inositol 4,5-bisphosphate (1-16:0, 2-18:1)[n]</t>
  </si>
  <si>
    <t>r_2866</t>
  </si>
  <si>
    <t>PI 4-P 5-kinase (1-18:0, 2-18:1), nucleus</t>
  </si>
  <si>
    <t>ATP[n] + 1-phosphatidyl-1D-myo-inositol 4-phosphate (1-18:0, 2-18:1)[n] =&gt; ADP[n] + H+[n] + 1-phosphatidyl-1D-myo-inositol 4,5-bisphosphate (1-18:0, 2-18:1)[n]</t>
  </si>
  <si>
    <t>r_2872</t>
  </si>
  <si>
    <t>PI 4-P 5-kinase (1-16:0, 2-18:1), cell envelope</t>
  </si>
  <si>
    <t>ATP[ce] + 1-phosphatidyl-1D-myo-inositol 4-phosphate (1-16:0, 2-18:1)[ce] =&gt; H+[ce] + ADP[ce] + 1-phosphatidyl-1D-myo-inositol 4,5-bisphosphate (1-16:0, 2-18:1)[ce]</t>
  </si>
  <si>
    <t>r_2874</t>
  </si>
  <si>
    <t>PI 4-P 5-kinase (1-18:0, 2-18:1), cell envelope</t>
  </si>
  <si>
    <t>ATP[ce] + 1-phosphatidyl-1D-myo-inositol 4-phosphate (1-18:0, 2-18:1)[ce] =&gt; H+[ce] + ADP[ce] + 1-phosphatidyl-1D-myo-inositol 4,5-bisphosphate (1-18:0, 2-18:1)[ce]</t>
  </si>
  <si>
    <t>r_2880</t>
  </si>
  <si>
    <t>PI 3-P 5-kinase (1-16:0, 2-18:1), vacuolar membrane</t>
  </si>
  <si>
    <t>ATP[vm] + 1-phosphatidyl-1D-myo-inositol 3-phosphate (1-16:0, 2-18:1)[vm] =&gt; H+[vm] + ADP[vm] + 1-phosphatidyl-1D-myo-inositol 3,5-bisphosphate (1-16:0, 2-18:1)[vm]</t>
  </si>
  <si>
    <t>r_2882</t>
  </si>
  <si>
    <t>PI 3-P 5-kinase (1-18:0, 2-18:1), vacuolar membrane</t>
  </si>
  <si>
    <t>ATP[vm] + 1-phosphatidyl-1D-myo-inositol 3-phosphate (1-18:0, 2-18:1)[vm] =&gt; H+[vm] + ADP[vm] + 1-phosphatidyl-1D-myo-inositol 3,5-bisphosphate (1-18:0, 2-18:1)[vm]</t>
  </si>
  <si>
    <t>r_3038</t>
  </si>
  <si>
    <t>PC phospholipase B (1-16:0, 2-18:1), cell envelope</t>
  </si>
  <si>
    <t>H2O[ce] + phosphatidylcholine (1-16:0, 2-18:1)[ce] =&gt; H+[ce] + 1-acylglycerophosphocholine (16:0)[ce] + oleate[ce]</t>
  </si>
  <si>
    <t>r_3040</t>
  </si>
  <si>
    <t>PC phospholipase B (1-18:0, 2-18:1), cell envelope</t>
  </si>
  <si>
    <t>H2O[ce] + phosphatidylcholine (1-18:0, 2-18:1)[ce] =&gt; H+[ce] + 1-acylglycerophosphocholine (18:0)[ce] + oleate[ce]</t>
  </si>
  <si>
    <t>r_3042</t>
  </si>
  <si>
    <t>LPC phospholipase B (16:0), cell envelope</t>
  </si>
  <si>
    <t>H2O[ce] + 1-acylglycerophosphocholine (16:0)[ce] =&gt; H+[ce] + sn-glycero-3-phosphocholine[ce] + palmitate[ce]</t>
  </si>
  <si>
    <t>r_3044</t>
  </si>
  <si>
    <t>LPC phospholipase B (18:0), cell envelope</t>
  </si>
  <si>
    <t>H2O[ce] + 1-acylglycerophosphocholine (18:0)[ce] =&gt; H+[ce] + sn-glycero-3-phosphocholine[ce] + stearate[ce]</t>
  </si>
  <si>
    <t>r_3050</t>
  </si>
  <si>
    <t>PE phospholipase B (1-16:0, 2-18:1), cell envelope</t>
  </si>
  <si>
    <t>H2O[ce] + phosphatidylethanolamine (1-16:0, 2-18:1)[ce] =&gt; H+[ce] + oleate[ce] + 1-acylglycerophosphoethanolamine (16:0)[ce]</t>
  </si>
  <si>
    <t>r_3052</t>
  </si>
  <si>
    <t>PE phospholipase B (1-18:0, 2-18:1), cell envelope</t>
  </si>
  <si>
    <t>H2O[ce] + phosphatidylethanolamine (1-18:0, 2-18:1)[ce] =&gt; H+[ce] + oleate[ce] + 1-acylglycerophosphoethanolamine (18:0)[ce]</t>
  </si>
  <si>
    <t>r_3054</t>
  </si>
  <si>
    <t>LPE phospholipase B (16:0), cell envelope</t>
  </si>
  <si>
    <t>H2O[ce] + 1-acylglycerophosphoethanolamine (16:0)[ce] =&gt; H+[ce] + palmitate[ce] + sn-glycero-3-phosphoethanolamine[ce]</t>
  </si>
  <si>
    <t>r_3056</t>
  </si>
  <si>
    <t>LPE phospholipase B (18:0), cell envelope</t>
  </si>
  <si>
    <t>H2O[ce] + 1-acylglycerophosphoethanolamine (18:0)[ce] =&gt; H+[ce] + stearate[ce] + sn-glycero-3-phosphoethanolamine[ce]</t>
  </si>
  <si>
    <t>r_3062</t>
  </si>
  <si>
    <t>PS phospholipase B (1-16:0, 2-18:1), cell envelope</t>
  </si>
  <si>
    <t>H2O[ce] + phosphatidyl-L-serine (1-16:0, 2-18:1)[ce] =&gt; H+[ce] + oleate[ce] + 1-acylglycerophosphoserine (16:0)[ce]</t>
  </si>
  <si>
    <t>r_3064</t>
  </si>
  <si>
    <t>PS phospholipase B (1-18:0, 2-18:1), cell envelope</t>
  </si>
  <si>
    <t>H2O[ce] + phosphatidyl-L-serine (1-18:0, 2-18:1)[ce] =&gt; H+[ce] + oleate[ce] + 1-acylglycerophosphoserine (18:0)[ce]</t>
  </si>
  <si>
    <t>r_3066</t>
  </si>
  <si>
    <t>LPS phospholipase B (16:0), cell envelope</t>
  </si>
  <si>
    <t>H2O[ce] + 1-acylglycerophosphoserine (16:0)[ce] =&gt; H+[ce] + palmitate[ce] + sn-glycero-3-phosphoserine[ce]</t>
  </si>
  <si>
    <t>r_3068</t>
  </si>
  <si>
    <t>LPS phospholipase B (18:0), cell envelope</t>
  </si>
  <si>
    <t>H2O[ce] + 1-acylglycerophosphoserine (18:0)[ce] =&gt; H+[ce] + stearate[ce] + sn-glycero-3-phosphoserine[ce]</t>
  </si>
  <si>
    <t>r_3074</t>
  </si>
  <si>
    <t>PI phospholipase B (1-16:0, 2-18:1), cell envelope</t>
  </si>
  <si>
    <t>1-phosphatidyl-1D-myo-inositol (1-16:0, 2-18:1)[ce] + H2O[ce] =&gt; H+[ce] + oleate[ce] + 1-acylglycerophosphoinositol (16:0)[ce]</t>
  </si>
  <si>
    <t>r_3076</t>
  </si>
  <si>
    <t>PI phospholipase B (1-18:0, 2-18:1), cell envelope</t>
  </si>
  <si>
    <t>1-phosphatidyl-1D-myo-inositol (1-18:0, 2-18:1)[ce] + H2O[ce] =&gt; H+[ce] + oleate[ce] + 1-acylglycerophosphoinositol (18:0)[ce]</t>
  </si>
  <si>
    <t>r_3078</t>
  </si>
  <si>
    <t>LPI phospholipase B (16:0), cell envelope</t>
  </si>
  <si>
    <t>H2O[ce] + 1-acylglycerophosphoinositol (16:0)[ce] =&gt; sn-glycero-3-phosphoinositol[ce] + H+[ce] + palmitate[ce]</t>
  </si>
  <si>
    <t>r_3080</t>
  </si>
  <si>
    <t>LPI phospholipase B (18:0), cell envelope</t>
  </si>
  <si>
    <t>H2O[ce] + 1-acylglycerophosphoinositol (18:0)[ce] =&gt; sn-glycero-3-phosphoinositol[ce] + H+[ce] + stearate[ce]</t>
  </si>
  <si>
    <t>r_3094</t>
  </si>
  <si>
    <t>PI 4,5-P2 phospholipase C (1-16:0, 2-18:1), nucleus</t>
  </si>
  <si>
    <t>H2O[n] + 1-phosphatidyl-1D-myo-inositol 4,5-bisphosphate (1-16:0, 2-18:1)[n] =&gt; 1D-myo-inositol 1,4,5-trisphosphate[n] + H+[n] + diglyceride (1-16:0, 2-18:1)[n]</t>
  </si>
  <si>
    <t>r_3096</t>
  </si>
  <si>
    <t>PI 4,5-P2 phospholipase C (1-18:0, 2-18:1), nucleus</t>
  </si>
  <si>
    <t>H2O[n] + 1-phosphatidyl-1D-myo-inositol 4,5-bisphosphate (1-18:0, 2-18:1)[n] =&gt; 1D-myo-inositol 1,4,5-trisphosphate[n] + H+[n] + diglyceride (1-18:0, 2-18:1)[n]</t>
  </si>
  <si>
    <t>r_3102</t>
  </si>
  <si>
    <t>PG phospholipase C (1-16:0, 2-18:1), mitochondrial membrane</t>
  </si>
  <si>
    <t>H2O[mm] + phosphatidylglycerol (1-16:0, 2-18:1)[mm] =&gt; H+[mm] + glycerol 3-phosphate[mm] + diglyceride (1-16:0, 2-18:1)[mm]</t>
  </si>
  <si>
    <t>r_3108</t>
  </si>
  <si>
    <t>PC phospholipase D (1-16:0, 2-18:1), cell envelope</t>
  </si>
  <si>
    <t>H2O[ce] + phosphatidylcholine (1-16:0, 2-18:1)[ce] =&gt; choline[ce] + H+[ce] + phosphatidate (1-16:0, 2-18:1)[ce]</t>
  </si>
  <si>
    <t>r_3110</t>
  </si>
  <si>
    <t>PC phospholipase D (1-18:0, 2-18:1), cell envelope</t>
  </si>
  <si>
    <t>H2O[ce] + phosphatidylcholine (1-18:0, 2-18:1)[ce] =&gt; choline[ce] + H+[ce] + phosphatidate (1-18:0, 2-18:1)[ce]</t>
  </si>
  <si>
    <t>r_3116</t>
  </si>
  <si>
    <t>PI 3-P phosphatase (1-16:0, 2-18:1), cell envelope</t>
  </si>
  <si>
    <t>H2O[ce] + 1-phosphatidyl-1D-myo-inositol 3-phosphate (1-16:0, 2-18:1)[ce] =&gt; 1-phosphatidyl-1D-myo-inositol (1-16:0, 2-18:1)[ce] + phosphate[ce]</t>
  </si>
  <si>
    <t>r_3118</t>
  </si>
  <si>
    <t>PI 3-P phosphatase (1-18:0, 2-18:1), cell envelope</t>
  </si>
  <si>
    <t>H2O[ce] + 1-phosphatidyl-1D-myo-inositol 3-phosphate (1-18:0, 2-18:1)[ce] =&gt; 1-phosphatidyl-1D-myo-inositol (1-18:0, 2-18:1)[ce] + phosphate[ce]</t>
  </si>
  <si>
    <t>r_3140</t>
  </si>
  <si>
    <t>PI 3-P phosphatase (1-16:0, 2-18:1), Golgi membrane</t>
  </si>
  <si>
    <t>H2O[gm] + 1-phosphatidyl-1D-myo-inositol 3-phosphate (1-16:0, 2-18:1)[gm] =&gt; phosphate[gm] + 1-phosphatidyl-1D-myo-inositol (1-16:0, 2-18:1)[gm]</t>
  </si>
  <si>
    <t>r_3142</t>
  </si>
  <si>
    <t>PI 3-P phosphatase (1-18:0, 2-18:1), Golgi membrane</t>
  </si>
  <si>
    <t>H2O[gm] + 1-phosphatidyl-1D-myo-inositol 3-phosphate (1-18:0, 2-18:1)[gm] =&gt; phosphate[gm] + 1-phosphatidyl-1D-myo-inositol (1-18:0, 2-18:1)[gm]</t>
  </si>
  <si>
    <t>r_3148</t>
  </si>
  <si>
    <t>PI 4-P phosphatase (1-16:0, 2-18:1), cell envelope</t>
  </si>
  <si>
    <t>1-phosphatidyl-1D-myo-inositol 4-phosphate (1-16:0, 2-18:1)[ce] + H2O[ce] =&gt; 1-phosphatidyl-1D-myo-inositol (1-16:0, 2-18:1)[ce] + phosphate[ce]</t>
  </si>
  <si>
    <t>r_3150</t>
  </si>
  <si>
    <t>PI 4-P phosphatase (1-18:0, 2-18:1), cell envelope</t>
  </si>
  <si>
    <t>1-phosphatidyl-1D-myo-inositol 4-phosphate (1-18:0, 2-18:1)[ce] + H2O[ce] =&gt; 1-phosphatidyl-1D-myo-inositol (1-18:0, 2-18:1)[ce] + phosphate[ce]</t>
  </si>
  <si>
    <t>r_3172</t>
  </si>
  <si>
    <t>PI 4-P phosphatase (1-16:0, 2-18:1), Golgi membrane</t>
  </si>
  <si>
    <t>H2O[gm] + 1-phosphatidyl-1D-myo-inositol 4-phosphate (1-16:0, 2-18:1)[gm] =&gt; phosphate[gm] + 1-phosphatidyl-1D-myo-inositol (1-16:0, 2-18:1)[gm]</t>
  </si>
  <si>
    <t>r_3174</t>
  </si>
  <si>
    <t>PI 4-P phosphatase (1-18:0, 2-18:1), Golgi membrane</t>
  </si>
  <si>
    <t>H2O[gm] + 1-phosphatidyl-1D-myo-inositol 4-phosphate (1-18:0, 2-18:1)[gm] =&gt; phosphate[gm] + 1-phosphatidyl-1D-myo-inositol (1-18:0, 2-18:1)[gm]</t>
  </si>
  <si>
    <t>r_3180</t>
  </si>
  <si>
    <t>PI 3,5-P2 phosphatase (1-16:0, 2-18:1), cell envelope</t>
  </si>
  <si>
    <t>H2O[ce] + 1-phosphatidyl-1D-myo-inositol 3,5-bisphosphate (1-16:0, 2-18:1)[ce] =&gt; phosphate[ce] + 1-phosphatidyl-1D-myo-inositol 3-phosphate (1-16:0, 2-18:1)[ce]</t>
  </si>
  <si>
    <t>r_3182</t>
  </si>
  <si>
    <t>PI 3,5-P2 phosphatase (1-18:0, 2-18:1), cell envelope</t>
  </si>
  <si>
    <t>H2O[ce] + 1-phosphatidyl-1D-myo-inositol 3,5-bisphosphate (1-18:0, 2-18:1)[ce] =&gt; phosphate[ce] + 1-phosphatidyl-1D-myo-inositol 3-phosphate (1-18:0, 2-18:1)[ce]</t>
  </si>
  <si>
    <t>r_3196</t>
  </si>
  <si>
    <t>PI 4,5-P2 phosphatase (1-16:0, 2-18:1), cell envelope</t>
  </si>
  <si>
    <t>1-phosphatidyl-1D-myo-inositol 4,5-bisphosphate (1-16:0, 2-18:1)[ce] + H2O[ce] =&gt; 1-phosphatidyl-1D-myo-inositol 4-phosphate (1-16:0, 2-18:1)[ce] + phosphate[ce]</t>
  </si>
  <si>
    <t>r_3198</t>
  </si>
  <si>
    <t>PI 4,5-P2 phosphatase (1-18:0, 2-18:1), cell envelope</t>
  </si>
  <si>
    <t>1-phosphatidyl-1D-myo-inositol 4,5-bisphosphate (1-18:0, 2-18:1)[ce] + H2O[ce] =&gt; 1-phosphatidyl-1D-myo-inositol 4-phosphate (1-18:0, 2-18:1)[ce] + phosphate[ce]</t>
  </si>
  <si>
    <t>r_3220</t>
  </si>
  <si>
    <t>PI 3,5-P2 phosphatase (1-16:0, 2-18:1), vacuolar membrane</t>
  </si>
  <si>
    <t>H2O[vm] + 1-phosphatidyl-1D-myo-inositol 3,5-bisphosphate (1-16:0, 2-18:1)[vm] =&gt; phosphate[vm] + 1-phosphatidyl-1D-myo-inositol 3-phosphate (1-16:0, 2-18:1)[vm]</t>
  </si>
  <si>
    <t>r_3222</t>
  </si>
  <si>
    <t>PI 3,5-P2 phosphatase (1-18:0, 2-18:1), vacuolar membrane</t>
  </si>
  <si>
    <t>H2O[vm] + 1-phosphatidyl-1D-myo-inositol 3,5-bisphosphate (1-18:0, 2-18:1)[vm] =&gt; phosphate[vm] + 1-phosphatidyl-1D-myo-inositol 3-phosphate (1-18:0, 2-18:1)[vm]</t>
  </si>
  <si>
    <t>r_3228</t>
  </si>
  <si>
    <t>DGPP phosphatase (1-16:0, 2-18:1), vacuolar membrane</t>
  </si>
  <si>
    <t>H2O[vm] + 1,2-diacylglycerol 3-diphosphate (1-16:0, 2-18:1)[vm] =&gt; phosphate[vm] + phosphatidate (1-16:0, 2-18:1)[vm] + H+[vm]</t>
  </si>
  <si>
    <t>r_3230</t>
  </si>
  <si>
    <t>DGPP phosphatase (1-18:0, 2-18:1), vacuolar membrane</t>
  </si>
  <si>
    <t>H2O[vm] + 1,2-diacylglycerol 3-diphosphate (1-18:0, 2-18:1)[vm] =&gt; phosphate[vm] + phosphatidate (1-18:0, 2-18:1)[vm] + H+[vm]</t>
  </si>
  <si>
    <t>r_3244</t>
  </si>
  <si>
    <t>lysoPA phosphatase (16:0), vacuolar membrane</t>
  </si>
  <si>
    <t>H2O[vm] + 1-acyl-sn-glycerol 3-phosphate (16:0)[vm] =&gt; phosphate[vm] + 1-monoglyceride (16:0)[vm]</t>
  </si>
  <si>
    <t>r_3246</t>
  </si>
  <si>
    <t>lysoPA phosphatase (18:0), vacuolar membrane</t>
  </si>
  <si>
    <t>H2O[vm] + 1-acyl-sn-glycerol 3-phosphate (18:0)[vm] =&gt; phosphate[vm] + 1-monoglyceride (18:0)[vm]</t>
  </si>
  <si>
    <t>r_3252</t>
  </si>
  <si>
    <t>ergosteryl ester hydrolase (16:1), lipid particle</t>
  </si>
  <si>
    <t>ergosteryl palmitoleate[lp] + H2O[lp] =&gt; ergosterol[lp] + H+[lp] + palmitoleate[lp]</t>
  </si>
  <si>
    <t>r_3253</t>
  </si>
  <si>
    <t>ergosteryl ester hydrolase (18:1), lipid particle</t>
  </si>
  <si>
    <t>H2O[lp] + ergosteryl oleate[lp] =&gt; ergosterol[lp] + H+[lp] + oleate[lp]</t>
  </si>
  <si>
    <t>r_3254</t>
  </si>
  <si>
    <t>episteryl ester hydrolase (16:1), lipid particle</t>
  </si>
  <si>
    <t>H2O[lp] + episteryl palmitoleate[lp] =&gt; H+[lp] + palmitoleate[lp] + episterol[lp]</t>
  </si>
  <si>
    <t>r_3255</t>
  </si>
  <si>
    <t>episteryl ester hydrolase (18:1), lipid particle</t>
  </si>
  <si>
    <t>H2O[lp] + episteryl oleate[lp] =&gt; H+[lp] + oleate[lp] + episterol[lp]</t>
  </si>
  <si>
    <t>r_3256</t>
  </si>
  <si>
    <t>fecosteryl ester hydrolase (16:1), lipid particle</t>
  </si>
  <si>
    <t>H2O[lp] + fecosteryl palmitoleate[lp] =&gt; fecosterol[lp] + H+[lp] + palmitoleate[lp]</t>
  </si>
  <si>
    <t>r_3257</t>
  </si>
  <si>
    <t>fecosteryl ester hydrolase (18:1), lipid particle</t>
  </si>
  <si>
    <t>H2O[lp] + fecosteryl oleate[lp] =&gt; fecosterol[lp] + H+[lp] + oleate[lp]</t>
  </si>
  <si>
    <t>r_3258</t>
  </si>
  <si>
    <t>lanosteryl ester hydrolase (16:1), lipid particle</t>
  </si>
  <si>
    <t>H2O[lp] + lanosteryl palmitoleate[lp] =&gt; H+[lp] + palmitoleate[lp] + lanosterol[lp]</t>
  </si>
  <si>
    <t>r_3259</t>
  </si>
  <si>
    <t>lanosteryl ester hydrolase (18:1), lipid particle</t>
  </si>
  <si>
    <t>H2O[lp] + lanosteryl oleate[lp] =&gt; H+[lp] + oleate[lp] + lanosterol[lp]</t>
  </si>
  <si>
    <t>r_3260</t>
  </si>
  <si>
    <t>zymosteryl ester hydrolase (16:1), lipid particle</t>
  </si>
  <si>
    <t>H2O[lp] + zymosteryl palmitoleate[lp] =&gt; H+[lp] + zymosterol[lp] + palmitoleate[lp]</t>
  </si>
  <si>
    <t>r_3261</t>
  </si>
  <si>
    <t>zymosteryl ester hydrolase (18:1), lipid particle</t>
  </si>
  <si>
    <t>H2O[lp] + zymosteryl oleate[lp] =&gt; H+[lp] + zymosterol[lp] + oleate[lp]</t>
  </si>
  <si>
    <t>r_3262</t>
  </si>
  <si>
    <t>zymosteryl ester hydrolase (16:1), cell envelope</t>
  </si>
  <si>
    <t>H2O[ce] + zymosteryl palmitoleate[ce] =&gt; H+[ce] + zymosterol[ce] + palmitoleate[ce]</t>
  </si>
  <si>
    <t>r_3263</t>
  </si>
  <si>
    <t>zymosteryl ester hydrolase (18:1), cell envelope</t>
  </si>
  <si>
    <t>H2O[ce] + zymosteryl oleate[ce] =&gt; H+[ce] + zymosterol[ce] + oleate[ce]</t>
  </si>
  <si>
    <t>r_3280</t>
  </si>
  <si>
    <t>TAG lipase (1-16:0, 2-18:1, 3-16:0), lipid particle</t>
  </si>
  <si>
    <t>triglyceride (1-16:0, 2-18:1, 3-16:0)[lp] + H2O[lp] =&gt; H+[lp] + palmitate[lp] + diglyceride (1-16:0, 2-18:1)[lp]</t>
  </si>
  <si>
    <t>r_3282</t>
  </si>
  <si>
    <t>TAG lipase (1-16:0, 2-18:1, 3-18:0), lipid particle</t>
  </si>
  <si>
    <t>triglyceride (1-16:0, 2-18:1, 3-18:0)[lp] + H2O[lp] =&gt; H+[lp] + stearate[lp] + diglyceride (1-16:0, 2-18:1)[lp]</t>
  </si>
  <si>
    <t>r_3283</t>
  </si>
  <si>
    <t>TAG lipase (1-16:0, 2-18:1, 3-18:1), lipid particle</t>
  </si>
  <si>
    <t>triglyceride (1-16:0, 2-18:1, 3-18:1)[lp] + H2O[lp] =&gt; H+[lp] + oleate[lp] + diglyceride (1-16:0, 2-18:1)[lp]</t>
  </si>
  <si>
    <t>r_3288</t>
  </si>
  <si>
    <t>TAG lipase (1-18:0, 2-18:1, 3-16:0), lipid particle</t>
  </si>
  <si>
    <t>triglyceride (1-18:0, 2-18:1, 3-16:0)[lp] + H2O[lp] =&gt; H+[lp] + palmitate[lp] + diglyceride (1-18:0, 2-18:1)[lp]</t>
  </si>
  <si>
    <t>r_3290</t>
  </si>
  <si>
    <t>TAG lipase (1-18:0, 2-18:1, 3-18:0), lipid particle</t>
  </si>
  <si>
    <t>triglyceride (1-18:0, 2-18:1, 3-18:0)[lp] + H2O[lp] =&gt; H+[lp] + stearate[lp] + diglyceride (1-18:0, 2-18:1)[lp]</t>
  </si>
  <si>
    <t>r_3291</t>
  </si>
  <si>
    <t>TAG lipase (1-18:0, 2-18:1, 3-18:1), lipid particle</t>
  </si>
  <si>
    <t>triglyceride (1-18:0, 2-18:1, 3-18:1)[lp] + H2O[lp] =&gt; H+[lp] + oleate[lp] + diglyceride (1-18:0, 2-18:1)[lp]</t>
  </si>
  <si>
    <t>r_3300</t>
  </si>
  <si>
    <t>DAG lipase (1-16:0, 2-18:1), lipid particle</t>
  </si>
  <si>
    <t>diglyceride (1-16:0, 2-18:1)[lp] + H2O[lp] =&gt; H+[lp] + oleate[lp] + 1-monoglyceride (16:0)[lp]</t>
  </si>
  <si>
    <t>r_3302</t>
  </si>
  <si>
    <t>DAG lipase (1-18:0, 2-18:1), lipid particle</t>
  </si>
  <si>
    <t>diglyceride (1-18:0, 2-18:1)[lp] + H2O[lp] =&gt; H+[lp] + oleate[lp] + 1-monoglyceride (18:0)[lp]</t>
  </si>
  <si>
    <t>r_3312</t>
  </si>
  <si>
    <t>lysoPE (1-16:0) oleoyl-CoA acyltransferase, lipid particle</t>
  </si>
  <si>
    <t>oleoyl-CoA[lp] + 1-acylglycerophosphoethanolamine (16:0)[lp] =&gt; coenzyme A[lp] + phosphatidylethanolamine (1-16:0, 2-18:1)[lp]</t>
  </si>
  <si>
    <t>r_3314</t>
  </si>
  <si>
    <t>lysoPE (1-18:0) oleoyl-CoA acyltransferase, lipid particle</t>
  </si>
  <si>
    <t>oleoyl-CoA[lp] + 1-acylglycerophosphoethanolamine (18:0)[lp] =&gt; coenzyme A[lp] + phosphatidylethanolamine (1-18:0, 2-18:1)[lp]</t>
  </si>
  <si>
    <t>r_3328</t>
  </si>
  <si>
    <t>PE phospholipase A2 (1-16:0, 2-18:1), lipid particle</t>
  </si>
  <si>
    <t>H2O[lp] + phosphatidylethanolamine (1-16:0, 2-18:1)[lp] =&gt; H+[lp] + oleate[lp] + 1-acylglycerophosphoethanolamine (16:0)[lp]</t>
  </si>
  <si>
    <t>r_3330</t>
  </si>
  <si>
    <t>PE phospholipase A2 (1-18:0, 2-18:1), lipid particle</t>
  </si>
  <si>
    <t>H2O[lp] + phosphatidylethanolamine (1-18:0, 2-18:1)[lp] =&gt; H+[lp] + oleate[lp] + 1-acylglycerophosphoethanolamine (18:0)[lp]</t>
  </si>
  <si>
    <t>r_3344</t>
  </si>
  <si>
    <t>PA kinase (1-16:0, 2-18:1), vacuolar membrane</t>
  </si>
  <si>
    <t>phosphatidate (1-16:0, 2-18:1)[vm] + ATP[vm] &lt;=&gt; ADP[vm] + 1,2-diacylglycerol 3-diphosphate (1-16:0, 2-18:1)[vm]</t>
  </si>
  <si>
    <t>r_3346</t>
  </si>
  <si>
    <t>PA kinase (1-18:0, 2-18:1), vacuolar membrane</t>
  </si>
  <si>
    <t>phosphatidate (1-18:0, 2-18:1)[vm] + ATP[vm] &lt;=&gt; ADP[vm] + 1,2-diacylglycerol 3-diphosphate (1-18:0, 2-18:1)[vm]</t>
  </si>
  <si>
    <t>r_3432</t>
  </si>
  <si>
    <t>IPC synthase (PI (1-16:0, 2-18:1) ceramide-1 (C24))</t>
  </si>
  <si>
    <t>ceramide-1 (C24)[g] + 1-phosphatidyl-1D-myo-inositol (1-16:0, 2-18:1)[gm] =&gt; inositol-P-ceramide A (C24)[g] + diglyceride (1-16:0, 2-18:1)[gm]</t>
  </si>
  <si>
    <t>r_3434</t>
  </si>
  <si>
    <t>IPC synthase (PI (1-18:0, 2-18:1) ceramide-1 (C24))</t>
  </si>
  <si>
    <t>ceramide-1 (C24)[g] + 1-phosphatidyl-1D-myo-inositol (1-18:0, 2-18:1)[gm] =&gt; inositol-P-ceramide A (C24)[g] + diglyceride (1-18:0, 2-18:1)[gm]</t>
  </si>
  <si>
    <t>r_3440</t>
  </si>
  <si>
    <t>IPC synthase (PI (1-16:0, 2-18:1) ceramide-1 (C26))</t>
  </si>
  <si>
    <t>ceramide-1 (C26)[g] + 1-phosphatidyl-1D-myo-inositol (1-16:0, 2-18:1)[gm] =&gt; inositol-P-ceramide A (C26)[g] + diglyceride (1-16:0, 2-18:1)[gm]</t>
  </si>
  <si>
    <t>r_3442</t>
  </si>
  <si>
    <t>IPC synthase (PI (1-18:0, 2-18:1) ceramide-1 (C26))</t>
  </si>
  <si>
    <t>ceramide-1 (C26)[g] + 1-phosphatidyl-1D-myo-inositol (1-18:0, 2-18:1)[gm] =&gt; inositol-P-ceramide A (C26)[g] + diglyceride (1-18:0, 2-18:1)[gm]</t>
  </si>
  <si>
    <t>r_3510</t>
  </si>
  <si>
    <t>palmitate transport, cytoplasm-ER membrane</t>
  </si>
  <si>
    <t>palmitate[c] &lt;=&gt; palmitate[erm]</t>
  </si>
  <si>
    <t>r_3511</t>
  </si>
  <si>
    <t>palmitoleate transport, cytoplasm-ER membrane</t>
  </si>
  <si>
    <t>palmitoleate[c] &lt;=&gt; palmitoleate[erm]</t>
  </si>
  <si>
    <t>r_3512</t>
  </si>
  <si>
    <t>stearate transport, cytoplasm-ER membrane</t>
  </si>
  <si>
    <t>stearate[c] &lt;=&gt; stearate[erm]</t>
  </si>
  <si>
    <t>r_3513</t>
  </si>
  <si>
    <t>oleate transport, cytoplasm-ER membrane</t>
  </si>
  <si>
    <t>oleate[c] &lt;=&gt; oleate[erm]</t>
  </si>
  <si>
    <t>r_3514</t>
  </si>
  <si>
    <t>malonyl-CoA transport, cytoplasm-ER membrane</t>
  </si>
  <si>
    <t>malonyl-CoA[c] &lt;=&gt; malonyl-CoA[erm]</t>
  </si>
  <si>
    <t>r_3515</t>
  </si>
  <si>
    <t>lauroyl-CoA transport, cytoplasm-ER membrane</t>
  </si>
  <si>
    <t>lauroyl-CoA[c] &lt;=&gt; lauroyl-CoA[erm]</t>
  </si>
  <si>
    <t>r_3516</t>
  </si>
  <si>
    <t>myristoyl-CoA transport, cytoplasm-ER membrane</t>
  </si>
  <si>
    <t>myristoyl-CoA[c] &lt;=&gt; myristoyl-CoA[erm]</t>
  </si>
  <si>
    <t>r_3517</t>
  </si>
  <si>
    <t>palmitoyl-CoA transport, cytoplasm-ER membrane</t>
  </si>
  <si>
    <t>palmitoyl-CoA[c] &lt;=&gt; palmitoyl-CoA[erm]</t>
  </si>
  <si>
    <t>r_3518</t>
  </si>
  <si>
    <t>palmitoleoyl-CoA transport, cytoplasm-ER membrane</t>
  </si>
  <si>
    <t>palmitoleoyl-CoA(4-)[c] &lt;=&gt; palmitoleoyl-CoA(4-)[erm]</t>
  </si>
  <si>
    <t>r_3519</t>
  </si>
  <si>
    <t>stearoyl-CoA transport, cytoplasm-ER membrane</t>
  </si>
  <si>
    <t>stearoyl-CoA[c] &lt;=&gt; stearoyl-CoA[erm]</t>
  </si>
  <si>
    <t>r_3520</t>
  </si>
  <si>
    <t>oleoyl-CoA transport, cytoplasm-ER membrane</t>
  </si>
  <si>
    <t>oleoyl-CoA[c] &lt;=&gt; oleoyl-CoA[erm]</t>
  </si>
  <si>
    <t>r_3521</t>
  </si>
  <si>
    <t>icosanoyl-CoA transport, cytoplasm-ER membrane</t>
  </si>
  <si>
    <t>icosanoyl-CoA[c] &lt;=&gt; icosanoyl-CoA[erm]</t>
  </si>
  <si>
    <t>r_3522</t>
  </si>
  <si>
    <t>docosanoyl-CoA transport, cytoplasm-ER membrane</t>
  </si>
  <si>
    <t>docosanoyl-CoA[c] &lt;=&gt; docosanoyl-CoA[erm]</t>
  </si>
  <si>
    <t>r_3523</t>
  </si>
  <si>
    <t>tetracosanoyl-CoA transport, cytoplasm-ER membrane</t>
  </si>
  <si>
    <t>tetracosanoyl-CoA[c] &lt;=&gt; tetracosanoyl-CoA[erm]</t>
  </si>
  <si>
    <t>r_3524</t>
  </si>
  <si>
    <t>hexacosanoyl-CoA transport, cytoplasm-ER membrane</t>
  </si>
  <si>
    <t>hexacosanoyl-CoA[c] &lt;=&gt; hexacosanoyl-CoA[erm]</t>
  </si>
  <si>
    <t>r_3525</t>
  </si>
  <si>
    <t>H+ transport, cytoplasm-ER membrane</t>
  </si>
  <si>
    <t>H+[c] &lt;=&gt; H+[erm]</t>
  </si>
  <si>
    <t>r_3526</t>
  </si>
  <si>
    <t>H2O transport, cytoplasm-ER membrane</t>
  </si>
  <si>
    <t>H2O[c] &lt;=&gt; H2O[erm]</t>
  </si>
  <si>
    <t>r_3527</t>
  </si>
  <si>
    <t>CO2 transport, cytoplasm-ER membrane</t>
  </si>
  <si>
    <t>carbon dioxide[c] &lt;=&gt; carbon dioxide[erm]</t>
  </si>
  <si>
    <t>r_3528</t>
  </si>
  <si>
    <t>coenzyme A transport, cytoplasm-ER membrane</t>
  </si>
  <si>
    <t>coenzyme A[c] &lt;=&gt; coenzyme A[erm]</t>
  </si>
  <si>
    <t>r_3529</t>
  </si>
  <si>
    <t>NADPH transport, cytoplasm-ER membrane</t>
  </si>
  <si>
    <t>NADPH[c] &lt;=&gt; NADPH[erm]</t>
  </si>
  <si>
    <t>r_3530</t>
  </si>
  <si>
    <t>NADP(+) transport, cytoplasm-ER membrane</t>
  </si>
  <si>
    <t>NADP(+)[c] &lt;=&gt; NADP(+)[erm]</t>
  </si>
  <si>
    <t>r_3531</t>
  </si>
  <si>
    <t>O2 transport, cytoplasm-ER membrane</t>
  </si>
  <si>
    <t>oxygen[c] &lt;=&gt; oxygen[erm]</t>
  </si>
  <si>
    <t>r_3532</t>
  </si>
  <si>
    <t>NADH transport, cytoplasm-ER membrane</t>
  </si>
  <si>
    <t>NADH[c] &lt;=&gt; NADH[erm]</t>
  </si>
  <si>
    <t>r_3533</t>
  </si>
  <si>
    <t>NAD transport, cytoplasm-ER membrane</t>
  </si>
  <si>
    <t>NAD[c] &lt;=&gt; NAD[erm]</t>
  </si>
  <si>
    <t>r_3534</t>
  </si>
  <si>
    <t>glycerol 3-phosphate transport, cytoplasm-ER membrane</t>
  </si>
  <si>
    <t>glycerol 3-phosphate[c] &lt;=&gt; glycerol 3-phosphate[erm]</t>
  </si>
  <si>
    <t>r_3535</t>
  </si>
  <si>
    <t>dihydroxyacetone phosphate transport, cytoplasm-ER membrane</t>
  </si>
  <si>
    <t>dihydroxyacetone phosphate[c] &lt;=&gt; dihydroxyacetone phosphate[erm]</t>
  </si>
  <si>
    <t>r_3536</t>
  </si>
  <si>
    <t>diphosphate transport, cytoplasm-ER membrane</t>
  </si>
  <si>
    <t>diphosphate[c] &lt;=&gt; diphosphate[erm]</t>
  </si>
  <si>
    <t>r_3537</t>
  </si>
  <si>
    <t>phosphate transport, cytoplasm-ER membrane</t>
  </si>
  <si>
    <t>phosphate[c] &lt;=&gt; phosphate[erm]</t>
  </si>
  <si>
    <t>r_3538</t>
  </si>
  <si>
    <t>CTP transport, cytoplasm-ER membrane</t>
  </si>
  <si>
    <t>CTP[c] &lt;=&gt; CTP[erm]</t>
  </si>
  <si>
    <t>r_3539</t>
  </si>
  <si>
    <t>CDP transport, cytoplasm-ER membrane</t>
  </si>
  <si>
    <t>CDP[c] &lt;=&gt; CDP[erm]</t>
  </si>
  <si>
    <t>r_3540</t>
  </si>
  <si>
    <t>CMP transport, cytoplasm-ER membrane</t>
  </si>
  <si>
    <t>CMP[c] &lt;=&gt; CMP[erm]</t>
  </si>
  <si>
    <t>r_3541</t>
  </si>
  <si>
    <t>CDP-ethanolamine transport, cytoplasm-ER membrane</t>
  </si>
  <si>
    <t>CDP-ethanolamine[c] &lt;=&gt; CDP-ethanolamine[erm]</t>
  </si>
  <si>
    <t>r_3542</t>
  </si>
  <si>
    <t>CDP-choline transport, cytoplasm-ER membrane</t>
  </si>
  <si>
    <t>CDP-choline[c] &lt;=&gt; CDP-choline[erm]</t>
  </si>
  <si>
    <t>r_3543</t>
  </si>
  <si>
    <t>ATP transport, cytoplasm-ER membrane</t>
  </si>
  <si>
    <t>ATP[c] &lt;=&gt; ATP[erm]</t>
  </si>
  <si>
    <t>r_3544</t>
  </si>
  <si>
    <t>AMP transport, cytoplasm-ER membrane</t>
  </si>
  <si>
    <t>AMP[c] &lt;=&gt; AMP[erm]</t>
  </si>
  <si>
    <t>r_3545</t>
  </si>
  <si>
    <t>L-serine transport, cytoplasm-ER membrane</t>
  </si>
  <si>
    <t>L-serine[c] &lt;=&gt; L-serine[erm]</t>
  </si>
  <si>
    <t>r_3546</t>
  </si>
  <si>
    <t>myo-inositol transport, cytoplasm-ER membrane</t>
  </si>
  <si>
    <t>myo-inositol[c] &lt;=&gt; myo-inositol[erm]</t>
  </si>
  <si>
    <t>r_3547</t>
  </si>
  <si>
    <t>S-adenosyl-L-methionine transport, cytoplasm-ER membrane</t>
  </si>
  <si>
    <t>S-adenosyl-L-methionine[c] &lt;=&gt; S-adenosyl-L-methionine[erm]</t>
  </si>
  <si>
    <t>r_3548</t>
  </si>
  <si>
    <t>S-adenosyl-L-homocysteine transport, cytoplasm-ER membrane</t>
  </si>
  <si>
    <t>S-adenosyl-L-homocysteine[c] &lt;=&gt; S-adenosyl-L-homocysteine[erm]</t>
  </si>
  <si>
    <t>r_3549</t>
  </si>
  <si>
    <t>episterol transport, cytoplasm-ER membrane</t>
  </si>
  <si>
    <t>episterol[c] &lt;=&gt; episterol[erm]</t>
  </si>
  <si>
    <t>r_3550</t>
  </si>
  <si>
    <t>fecosterol transport, cytoplasm-ER membrane</t>
  </si>
  <si>
    <t>fecosterol[c] &lt;=&gt; fecosterol[erm]</t>
  </si>
  <si>
    <t>r_3551</t>
  </si>
  <si>
    <t>lanosterol transport, cytoplasm-ER membrane</t>
  </si>
  <si>
    <t>lanosterol[c] &lt;=&gt; lanosterol[erm]</t>
  </si>
  <si>
    <t>r_3552</t>
  </si>
  <si>
    <t>ergosterol transport, cytoplasm-ER membrane</t>
  </si>
  <si>
    <t>ergosterol[c] &lt;=&gt; ergosterol[erm]</t>
  </si>
  <si>
    <t>r_3553</t>
  </si>
  <si>
    <t>zymosterol transport, cytoplasm-ER membrane</t>
  </si>
  <si>
    <t>zymosterol[c] &lt;=&gt; zymosterol[erm]</t>
  </si>
  <si>
    <t>r_3570</t>
  </si>
  <si>
    <t>sn-glycero-3-phosphocholine transport, ER membrane-cytoplasm</t>
  </si>
  <si>
    <t>sn-glycero-3-phosphocholine[erm] &lt;=&gt; sn-glycero-3-phosphocholine[c]</t>
  </si>
  <si>
    <t>r_3571</t>
  </si>
  <si>
    <t>hexadecanoate (n-C16:0) transport, cytoplasm-lipid particle</t>
  </si>
  <si>
    <t>palmitate[c] &lt;=&gt; palmitate[lp]</t>
  </si>
  <si>
    <t>r_3572</t>
  </si>
  <si>
    <t>hexadecenoate (n-C16:1) transport, cytoplasm-lipid particle</t>
  </si>
  <si>
    <t>palmitoleate[c] &lt;=&gt; palmitoleate[lp]</t>
  </si>
  <si>
    <t>r_3573</t>
  </si>
  <si>
    <t>octadecanoate (n-C18:0) transport, cytoplasm-lipid particle</t>
  </si>
  <si>
    <t>stearate[c] &lt;=&gt; stearate[lp]</t>
  </si>
  <si>
    <t>r_3574</t>
  </si>
  <si>
    <t>octadecenoate (n-C18:1) transport, cytoplasm-lipid particle</t>
  </si>
  <si>
    <t>oleate[c] &lt;=&gt; oleate[lp]</t>
  </si>
  <si>
    <t>r_3575</t>
  </si>
  <si>
    <t>lauroyl-CoA transport, cytoplasm-lipid particle</t>
  </si>
  <si>
    <t>lauroyl-CoA[c] &lt;=&gt; lauroyl-CoA[lp]</t>
  </si>
  <si>
    <t>r_3576</t>
  </si>
  <si>
    <t>myristoyl-CoA transport, cytoplasm-lipid particle</t>
  </si>
  <si>
    <t>myristoyl-CoA[c] &lt;=&gt; myristoyl-CoA[lp]</t>
  </si>
  <si>
    <t>r_3577</t>
  </si>
  <si>
    <t>palmitoyl-CoA transport, cytoplasm-lipid particle</t>
  </si>
  <si>
    <t>palmitoyl-CoA[c] &lt;=&gt; palmitoyl-CoA[lp]</t>
  </si>
  <si>
    <t>r_3578</t>
  </si>
  <si>
    <t>palmitoleoyl-CoA transport, cytoplasm-lipid particle</t>
  </si>
  <si>
    <t>palmitoleoyl-CoA(4-)[c] &lt;=&gt; palmitoleoyl-CoA(4-)[lp]</t>
  </si>
  <si>
    <t>r_3579</t>
  </si>
  <si>
    <t>stearoyl-CoA transport, cytoplasm-lipid particle</t>
  </si>
  <si>
    <t>stearoyl-CoA[c] &lt;=&gt; stearoyl-CoA[lp]</t>
  </si>
  <si>
    <t>r_3580</t>
  </si>
  <si>
    <t>oleoyl-CoA transport, cytoplasm-lipid particle</t>
  </si>
  <si>
    <t>oleoyl-CoA[c] &lt;=&gt; oleoyl-CoA[lp]</t>
  </si>
  <si>
    <t>r_3581</t>
  </si>
  <si>
    <t>glycerol 3-phosphate transport, cytoplasm-lipid particle</t>
  </si>
  <si>
    <t>glycerol 3-phosphate[c] &lt;=&gt; glycerol 3-phosphate[lp]</t>
  </si>
  <si>
    <t>r_3582</t>
  </si>
  <si>
    <t>dihydroxyacetone phosphate transport, cytoplasm-lipid particle</t>
  </si>
  <si>
    <t>dihydroxyacetone phosphate[c] &lt;=&gt; dihydroxyacetone phosphate[lp]</t>
  </si>
  <si>
    <t>r_3583</t>
  </si>
  <si>
    <t>NADPH transport, cytoplasm-lipid particle</t>
  </si>
  <si>
    <t>NADPH[c] &lt;=&gt; NADPH[lp]</t>
  </si>
  <si>
    <t>r_3584</t>
  </si>
  <si>
    <t>NADP(+) transport, cytoplasm-lipid particle</t>
  </si>
  <si>
    <t>NADP(+)[c] &lt;=&gt; NADP(+)[lp]</t>
  </si>
  <si>
    <t>r_3585</t>
  </si>
  <si>
    <t>ATP transport, cytoplasm-lipid particle</t>
  </si>
  <si>
    <t>ATP[c] &lt;=&gt; ATP[lp]</t>
  </si>
  <si>
    <t>r_3586</t>
  </si>
  <si>
    <t>AMP transport, cytoplasm-lipid particle</t>
  </si>
  <si>
    <t>AMP[c] &lt;=&gt; AMP[lp]</t>
  </si>
  <si>
    <t>r_3587</t>
  </si>
  <si>
    <t>diphosphate transport, cytoplasm-lipid particle</t>
  </si>
  <si>
    <t>diphosphate[c] &lt;=&gt; diphosphate[lp]</t>
  </si>
  <si>
    <t>r_3596</t>
  </si>
  <si>
    <t>H2O transport, cytoplasm-lipid particle</t>
  </si>
  <si>
    <t>H2O[c] &lt;=&gt; H2O[lp]</t>
  </si>
  <si>
    <t>r_3597</t>
  </si>
  <si>
    <t>glycerol transport, lipid particle-cytoplasm</t>
  </si>
  <si>
    <t>glycerol[lp] &lt;=&gt; glycerol[c]</t>
  </si>
  <si>
    <t>r_3598</t>
  </si>
  <si>
    <t>docosanoyl-CoA transport, lipid particle-cytoplasm</t>
  </si>
  <si>
    <t>docosanoyl-CoA[lp] &lt;=&gt; docosanoyl-CoA[c]</t>
  </si>
  <si>
    <t>r_3599</t>
  </si>
  <si>
    <t>tetracosanoyl-CoA transport, lipid particle-cytoplasm</t>
  </si>
  <si>
    <t>tetracosanoyl-CoA[lp] &lt;=&gt; tetracosanoyl-CoA[c]</t>
  </si>
  <si>
    <t>r_3600</t>
  </si>
  <si>
    <t>hexacosanoyl-CoA transport, lipid particle-cytoplasm</t>
  </si>
  <si>
    <t>hexacosanoyl-CoA[lp] &lt;=&gt; hexacosanoyl-CoA[c]</t>
  </si>
  <si>
    <t>r_3601</t>
  </si>
  <si>
    <t>ATP transport, cytoplasm-cell envelope</t>
  </si>
  <si>
    <t>ATP[c] &lt;=&gt; ATP[ce]</t>
  </si>
  <si>
    <t>r_3602</t>
  </si>
  <si>
    <t>ADP transport, cytoplasm-cell envelope</t>
  </si>
  <si>
    <t>ADP[c] &lt;=&gt; ADP[ce]</t>
  </si>
  <si>
    <t>r_3603</t>
  </si>
  <si>
    <t>H+ transport, cytoplasm-cell envelope</t>
  </si>
  <si>
    <t>H+[c] &lt;=&gt; H+[ce]</t>
  </si>
  <si>
    <t>r_3604</t>
  </si>
  <si>
    <t>H2O transport, cytoplasm-cell envelope</t>
  </si>
  <si>
    <t>H2O[c] &lt;=&gt; H2O[ce]</t>
  </si>
  <si>
    <t>r_3605</t>
  </si>
  <si>
    <t>phosphate transport, cytoplasm-cell envelope</t>
  </si>
  <si>
    <t>phosphate[c] &lt;=&gt; phosphate[ce]</t>
  </si>
  <si>
    <t>r_3606</t>
  </si>
  <si>
    <t>sn-glycero-3-phosphocholine transport, cell envelope-cytoplasm</t>
  </si>
  <si>
    <t>sn-glycero-3-phosphocholine[ce] &lt;=&gt; sn-glycero-3-phosphocholine[c]</t>
  </si>
  <si>
    <t>r_3607</t>
  </si>
  <si>
    <t>1-(sn-glycero-3-phospho)-1D-myo-inositol transport, cell envelope-cytoplasm</t>
  </si>
  <si>
    <t>1-(sn-glycero-3-phospho)-1D-myo-inositol[ce] &lt;=&gt; 1-(sn-glycero-3-phospho)-1D-myo-inositol[c]</t>
  </si>
  <si>
    <t>r_3608</t>
  </si>
  <si>
    <t>palmitate transport, cell envelope-cytoplasm</t>
  </si>
  <si>
    <t>palmitate[ce] &lt;=&gt; palmitate[c]</t>
  </si>
  <si>
    <t>r_3609</t>
  </si>
  <si>
    <t>palmitoleate transport, cell envelope-cytoplasm</t>
  </si>
  <si>
    <t>palmitoleate[ce] &lt;=&gt; palmitoleate[c]</t>
  </si>
  <si>
    <t>r_3610</t>
  </si>
  <si>
    <t>stearate transport, cell envelope-cytoplasm</t>
  </si>
  <si>
    <t>stearate[ce] &lt;=&gt; stearate[c]</t>
  </si>
  <si>
    <t>r_3611</t>
  </si>
  <si>
    <t>oleate transport, cell envelope-cytoplasm</t>
  </si>
  <si>
    <t>oleate[ce] &lt;=&gt; oleate[c]</t>
  </si>
  <si>
    <t>r_3612</t>
  </si>
  <si>
    <t>icosanoyl-CoA transport, cell envelope-cytoplasm</t>
  </si>
  <si>
    <t>icosanoyl-CoA[ce] &lt;=&gt; icosanoyl-CoA[c]</t>
  </si>
  <si>
    <t>r_3613</t>
  </si>
  <si>
    <t>docosanoyl-CoA transport, cell envelope-cytoplasm</t>
  </si>
  <si>
    <t>docosanoyl-CoA[ce] &lt;=&gt; docosanoyl-CoA[c]</t>
  </si>
  <si>
    <t>r_3614</t>
  </si>
  <si>
    <t>tetracosanoyl-CoA transport, cell envelope-cytoplasm</t>
  </si>
  <si>
    <t>tetracosanoyl-CoA[ce] &lt;=&gt; tetracosanoyl-CoA[c]</t>
  </si>
  <si>
    <t>r_3615</t>
  </si>
  <si>
    <t>hexacosanoyl-CoA transport, cell envelope-cytoplasm</t>
  </si>
  <si>
    <t>hexacosanoyl-CoA[ce] &lt;=&gt; hexacosanoyl-CoA[c]</t>
  </si>
  <si>
    <t>r_3628</t>
  </si>
  <si>
    <t>1-phosphatidyl-1D-myo-inositol 4-phosphate (1-16:0, 2-18:1) transport, cell envelope-cytoplasm</t>
  </si>
  <si>
    <t>1-phosphatidyl-1D-myo-inositol 4-phosphate (1-16:0, 2-18:1)[ce] &lt;=&gt; 1-phosphatidyl-1D-myo-inositol 4-phosphate (1-16:0, 2-18:1)[c]</t>
  </si>
  <si>
    <t>r_3630</t>
  </si>
  <si>
    <t>1-phosphatidyl-1D-myo-inositol 4-phosphate (1-18:0, 2-18:1) transport, cell envelope-cytoplasm</t>
  </si>
  <si>
    <t>1-phosphatidyl-1D-myo-inositol 4-phosphate (1-18:0, 2-18:1)[ce] &lt;=&gt; 1-phosphatidyl-1D-myo-inositol 4-phosphate (1-18:0, 2-18:1)[c]</t>
  </si>
  <si>
    <t>r_3648</t>
  </si>
  <si>
    <t>H2O transport, cytoplasm-vacuolar membrane</t>
  </si>
  <si>
    <t>H2O[c] &lt;=&gt; H2O[vm]</t>
  </si>
  <si>
    <t>r_3649</t>
  </si>
  <si>
    <t>phosphate transport, cytoplasm-vacuolar membrane</t>
  </si>
  <si>
    <t>phosphate[c] &lt;=&gt; phosphate[vm]</t>
  </si>
  <si>
    <t>r_3650</t>
  </si>
  <si>
    <t>H+ transport, cytoplasm-vacuolar membrane</t>
  </si>
  <si>
    <t>H+[c] &lt;=&gt; H+[vm]</t>
  </si>
  <si>
    <t>r_3651</t>
  </si>
  <si>
    <t>ATP transport, cytoplasm-vacuolar membrane</t>
  </si>
  <si>
    <t>ATP[c] &lt;=&gt; ATP[vm]</t>
  </si>
  <si>
    <t>r_3652</t>
  </si>
  <si>
    <t>ADP transport, cytoplasm-vacuolar membrane</t>
  </si>
  <si>
    <t>ADP[c] &lt;=&gt; ADP[vm]</t>
  </si>
  <si>
    <t>r_3653</t>
  </si>
  <si>
    <t>carbon dioxide transport, cytoplasm-vacuolar membrane</t>
  </si>
  <si>
    <t>carbon dioxide[c] &lt;=&gt; carbon dioxide[vm]</t>
  </si>
  <si>
    <t>r_3658</t>
  </si>
  <si>
    <t>1-phosphatidyl-1D-myo-inositol 3,5-bisphosphate (1-16:0, 2-18:1) transport, vacuolar membrane-cytoplasm</t>
  </si>
  <si>
    <t>1-phosphatidyl-1D-myo-inositol 3,5-bisphosphate (1-16:0, 2-18:1)[vm] &lt;=&gt; 1-phosphatidyl-1D-myo-inositol 3,5-bisphosphate (1-16:0, 2-18:1)[c]</t>
  </si>
  <si>
    <t>r_3660</t>
  </si>
  <si>
    <t>1-phosphatidyl-1D-myo-inositol 3,5-bisphosphate (1-18:0, 2-18:1) transport, vacuolar membrane-cytoplasm</t>
  </si>
  <si>
    <t>1-phosphatidyl-1D-myo-inositol 3,5-bisphosphate (1-18:0, 2-18:1)[vm] &lt;=&gt; 1-phosphatidyl-1D-myo-inositol 3,5-bisphosphate (1-18:0, 2-18:1)[c]</t>
  </si>
  <si>
    <t>r_3662</t>
  </si>
  <si>
    <t>H2O transport, cytoplasm-Golgi membrane</t>
  </si>
  <si>
    <t>H2O[c] &lt;=&gt; H2O[gm]</t>
  </si>
  <si>
    <t>r_3663</t>
  </si>
  <si>
    <t>phosphate transport, cytoplasm-Golgi membrane</t>
  </si>
  <si>
    <t>phosphate[c] &lt;=&gt; phosphate[gm]</t>
  </si>
  <si>
    <t>r_3664</t>
  </si>
  <si>
    <t>H+ transport, cytoplasm-Golgi membrane</t>
  </si>
  <si>
    <t>H+[c] &lt;=&gt; H+[gm]</t>
  </si>
  <si>
    <t>r_3665</t>
  </si>
  <si>
    <t>carbon dioxide transport, cytoplasm-Golgi membrane</t>
  </si>
  <si>
    <t>carbon dioxide[c] &lt;=&gt; carbon dioxide[gm]</t>
  </si>
  <si>
    <t>r_3666</t>
  </si>
  <si>
    <t>ATP transport, cytoplasm-Golgi membrane</t>
  </si>
  <si>
    <t>ATP[c] &lt;=&gt; ATP[gm]</t>
  </si>
  <si>
    <t>r_3667</t>
  </si>
  <si>
    <t>ADP transport, cytoplasm-Golgi membrane</t>
  </si>
  <si>
    <t>ADP[c] &lt;=&gt; ADP[gm]</t>
  </si>
  <si>
    <t>r_3668</t>
  </si>
  <si>
    <t>H2O transport, cytoplasm-mitochondrial membrane</t>
  </si>
  <si>
    <t>H2O[c] &lt;=&gt; H2O[mm]</t>
  </si>
  <si>
    <t>r_3669</t>
  </si>
  <si>
    <t>carbon dioxide transport, cytoplasm-mitochondrial membrane</t>
  </si>
  <si>
    <t>carbon dioxide[c] &lt;=&gt; carbon dioxide[mm]</t>
  </si>
  <si>
    <t>r_3670</t>
  </si>
  <si>
    <t>palmitoleoyl-CoA transport, cytoplasm-mitochondrial membrane</t>
  </si>
  <si>
    <t>palmitoleoyl-CoA(4-)[c] &lt;=&gt; palmitoleoyl-CoA(4-)[mm]</t>
  </si>
  <si>
    <t>r_3671</t>
  </si>
  <si>
    <t>oleoyl-CoA transport, cytoplasm-mitochondrial membrane</t>
  </si>
  <si>
    <t>oleoyl-CoA[c] &lt;=&gt; oleoyl-CoA[mm]</t>
  </si>
  <si>
    <t>r_3678</t>
  </si>
  <si>
    <t>palmitate transport, mitochondrial membrane-cytoplasm</t>
  </si>
  <si>
    <t>palmitate[mm] &lt;=&gt; palmitate[c]</t>
  </si>
  <si>
    <t>r_3679</t>
  </si>
  <si>
    <t>stearate transport, mitochondrial membrane-cytoplasm</t>
  </si>
  <si>
    <t>stearate[mm] &lt;=&gt; stearate[c]</t>
  </si>
  <si>
    <t>r_3680</t>
  </si>
  <si>
    <t>coenzyme A transport, mitochondrial membrane-cytoplasm</t>
  </si>
  <si>
    <t>coenzyme A[mm] &lt;=&gt; coenzyme A[c]</t>
  </si>
  <si>
    <t>r_3684</t>
  </si>
  <si>
    <t>cerotic acid transport, ER membrane-lipid particle</t>
  </si>
  <si>
    <t>cerotic acid[erm] &lt;=&gt; cerotic acid[lp]</t>
  </si>
  <si>
    <t>r_3701</t>
  </si>
  <si>
    <t>TAG (1-16:0, 2-18:1, 3-16:0) transport, ER membrane-lipid particle</t>
  </si>
  <si>
    <t>triglyceride (1-16:0, 2-18:1, 3-16:0)[erm] &lt;=&gt; triglyceride (1-16:0, 2-18:1, 3-16:0)[lp]</t>
  </si>
  <si>
    <t>r_3703</t>
  </si>
  <si>
    <t>TAG (1-16:0, 2-18:1, 3-18:0) transport, ER membrane-lipid particle</t>
  </si>
  <si>
    <t>triglyceride (1-16:0, 2-18:1, 3-18:0)[erm] &lt;=&gt; triglyceride (1-16:0, 2-18:1, 3-18:0)[lp]</t>
  </si>
  <si>
    <t>r_3704</t>
  </si>
  <si>
    <t>TAG (1-16:0, 2-18:1, 3-18:1) transport, ER membrane-lipid particle</t>
  </si>
  <si>
    <t>triglyceride (1-16:0, 2-18:1, 3-18:1)[erm] &lt;=&gt; triglyceride (1-16:0, 2-18:1, 3-18:1)[lp]</t>
  </si>
  <si>
    <t>r_3709</t>
  </si>
  <si>
    <t>TAG (1-18:0, 2-18:1, 3-16:0) transport, ER membrane-lipid particle</t>
  </si>
  <si>
    <t>triglyceride (1-18:0, 2-18:1, 3-16:0)[erm] &lt;=&gt; triglyceride (1-18:0, 2-18:1, 3-16:0)[lp]</t>
  </si>
  <si>
    <t>r_3711</t>
  </si>
  <si>
    <t>TAG (1-18:0, 2-18:1, 3-18:0) transport, ER membrane-lipid particle</t>
  </si>
  <si>
    <t>triglyceride (1-18:0, 2-18:1, 3-18:0)[erm] &lt;=&gt; triglyceride (1-18:0, 2-18:1, 3-18:0)[lp]</t>
  </si>
  <si>
    <t>r_3712</t>
  </si>
  <si>
    <t>TAG (1-18:0, 2-18:1, 3-18:1) transport, ER membrane-lipid particle</t>
  </si>
  <si>
    <t>triglyceride (1-18:0, 2-18:1, 3-18:1)[erm] &lt;=&gt; triglyceride (1-18:0, 2-18:1, 3-18:1)[lp]</t>
  </si>
  <si>
    <t>r_3717</t>
  </si>
  <si>
    <t>episterol transport, ER membrane-lipid particle</t>
  </si>
  <si>
    <t>episterol[erm] &lt;=&gt; episterol[lp]</t>
  </si>
  <si>
    <t>r_3718</t>
  </si>
  <si>
    <t>fecosterol transport, ER membrane-lipid particle</t>
  </si>
  <si>
    <t>fecosterol[erm] &lt;=&gt; fecosterol[lp]</t>
  </si>
  <si>
    <t>r_3719</t>
  </si>
  <si>
    <t>lanosterol transport, ER membrane-lipid particle</t>
  </si>
  <si>
    <t>lanosterol[erm] &lt;=&gt; lanosterol[lp]</t>
  </si>
  <si>
    <t>r_3720</t>
  </si>
  <si>
    <t>zymosterol transport, ER membrane-lipid particle</t>
  </si>
  <si>
    <t>zymosterol[erm] &lt;=&gt; zymosterol[lp]</t>
  </si>
  <si>
    <t>r_3721</t>
  </si>
  <si>
    <t>ergosteryl palmitoleate transport, ER membrane-lipid particle</t>
  </si>
  <si>
    <t>ergosteryl palmitoleate[erm] &lt;=&gt; ergosteryl palmitoleate[lp]</t>
  </si>
  <si>
    <t>r_3722</t>
  </si>
  <si>
    <t>ergosteryl oleate transport, ER membrane-lipid particle</t>
  </si>
  <si>
    <t>ergosteryl oleate[erm] &lt;=&gt; ergosteryl oleate[lp]</t>
  </si>
  <si>
    <t>r_3723</t>
  </si>
  <si>
    <t>episteryl palmitoleate transport, ER membrane-lipid particle</t>
  </si>
  <si>
    <t>episteryl palmitoleate[erm] &lt;=&gt; episteryl palmitoleate[lp]</t>
  </si>
  <si>
    <t>r_3724</t>
  </si>
  <si>
    <t>episteryl oleate transport, ER membrane-lipid particle</t>
  </si>
  <si>
    <t>episteryl oleate[erm] &lt;=&gt; episteryl oleate[lp]</t>
  </si>
  <si>
    <t>r_3725</t>
  </si>
  <si>
    <t>fecosteryl palmitoleate transport, ER membrane-lipid particle</t>
  </si>
  <si>
    <t>fecosteryl palmitoleate[erm] &lt;=&gt; fecosteryl palmitoleate[lp]</t>
  </si>
  <si>
    <t>r_3726</t>
  </si>
  <si>
    <t>fecosteryl oleate transport, ER membrane-lipid particle</t>
  </si>
  <si>
    <t>fecosteryl oleate[erm] &lt;=&gt; fecosteryl oleate[lp]</t>
  </si>
  <si>
    <t>r_3727</t>
  </si>
  <si>
    <t>lanosteryl palmitoleate transport, ER membrane-lipid particle</t>
  </si>
  <si>
    <t>lanosteryl palmitoleate[erm] &lt;=&gt; lanosteryl palmitoleate[lp]</t>
  </si>
  <si>
    <t>r_3728</t>
  </si>
  <si>
    <t>lanosteryl oleate transport, ER membrane-lipid particle</t>
  </si>
  <si>
    <t>lanosteryl oleate[erm] &lt;=&gt; lanosteryl oleate[lp]</t>
  </si>
  <si>
    <t>r_3729</t>
  </si>
  <si>
    <t>zymosteryl palmitoleate transport, ER membrane-lipid particle</t>
  </si>
  <si>
    <t>zymosteryl palmitoleate[erm] &lt;=&gt; zymosteryl palmitoleate[lp]</t>
  </si>
  <si>
    <t>r_3730</t>
  </si>
  <si>
    <t>zymosteryl oleate transport, ER membrane-lipid particle</t>
  </si>
  <si>
    <t>zymosteryl oleate[erm] &lt;=&gt; zymosteryl oleate[lp]</t>
  </si>
  <si>
    <t>r_3735</t>
  </si>
  <si>
    <t>phosphatidylcholine (1-16:0, 2-18:1) transport, ER membrane-lipid particle</t>
  </si>
  <si>
    <t>phosphatidylcholine (1-16:0, 2-18:1)[erm] &lt;=&gt; phosphatidylcholine (1-16:0, 2-18:1)[lp]</t>
  </si>
  <si>
    <t>r_3737</t>
  </si>
  <si>
    <t>phosphatidylcholine (1-18:0, 2-18:1) transport, ER membrane-lipid particle</t>
  </si>
  <si>
    <t>phosphatidylcholine (1-18:0, 2-18:1)[erm] &lt;=&gt; phosphatidylcholine (1-18:0, 2-18:1)[lp]</t>
  </si>
  <si>
    <t>r_3743</t>
  </si>
  <si>
    <t>phosphatidylethanolamine (1-16:0, 2-18:1) transport, ER membrane-lipid particle</t>
  </si>
  <si>
    <t>phosphatidylethanolamine (1-16:0, 2-18:1)[erm] &lt;=&gt; phosphatidylethanolamine (1-16:0, 2-18:1)[lp]</t>
  </si>
  <si>
    <t>r_3745</t>
  </si>
  <si>
    <t>phosphatidylethanolamine (1-18:0, 2-18:1) transport, ER membrane-lipid particle</t>
  </si>
  <si>
    <t>phosphatidylethanolamine (1-18:0, 2-18:1)[erm] &lt;=&gt; phosphatidylethanolamine (1-18:0, 2-18:1)[lp]</t>
  </si>
  <si>
    <t>r_3747</t>
  </si>
  <si>
    <t>1-acylglycerophosphocholine (16:0) transport, ER membrane-lipid particle</t>
  </si>
  <si>
    <t>1-acylglycerophosphocholine (16:0)[erm] &lt;=&gt; 1-acylglycerophosphocholine (16:0)[lp]</t>
  </si>
  <si>
    <t>r_3749</t>
  </si>
  <si>
    <t>1-acylglycerophosphocholine (18:0) transport, ER membrane-lipid particle</t>
  </si>
  <si>
    <t>1-acylglycerophosphocholine (18:0)[erm] &lt;=&gt; 1-acylglycerophosphocholine (18:0)[lp]</t>
  </si>
  <si>
    <t>r_3751</t>
  </si>
  <si>
    <t>1-acylglycerophosphoethanolamine (16:0) transport, ER membrane-lipid particle</t>
  </si>
  <si>
    <t>1-acylglycerophosphoethanolamine (16:0)[erm] &lt;=&gt; 1-acylglycerophosphoethanolamine (16:0)[lp]</t>
  </si>
  <si>
    <t>r_3753</t>
  </si>
  <si>
    <t>1-acylglycerophosphoethanolamine (18:0) transport, ER membrane-lipid particle</t>
  </si>
  <si>
    <t>1-acylglycerophosphoethanolamine (18:0)[erm] &lt;=&gt; 1-acylglycerophosphoethanolamine (18:0)[lp]</t>
  </si>
  <si>
    <t>r_3763</t>
  </si>
  <si>
    <t>phosphatidate (1-16:0, 2-18:1) transport, ER membrane-mitochondrial membrane</t>
  </si>
  <si>
    <t>phosphatidate (1-16:0, 2-18:1)[erm] &lt;=&gt; phosphatidate (1-16:0, 2-18:1)[mm]</t>
  </si>
  <si>
    <t>r_3769</t>
  </si>
  <si>
    <t>phosphatidyl-L-serine (1-16:0, 2-18:1) transport, ER membrane-mitochondrial membrane</t>
  </si>
  <si>
    <t>phosphatidyl-L-serine (1-16:0, 2-18:1)[erm] &lt;=&gt; phosphatidyl-L-serine (1-16:0, 2-18:1)[mm]</t>
  </si>
  <si>
    <t>r_3771</t>
  </si>
  <si>
    <t>phosphatidyl-L-serine (1-18:0, 2-18:1) transport, ER membrane-mitochondrial membrane</t>
  </si>
  <si>
    <t>phosphatidyl-L-serine (1-18:0, 2-18:1)[erm] &lt;=&gt; phosphatidyl-L-serine (1-18:0, 2-18:1)[mm]</t>
  </si>
  <si>
    <t>r_3785</t>
  </si>
  <si>
    <t>phosphatidylcholine (1-16:0, 2-18:1) transport, ER membrane-mitochondrial membrane</t>
  </si>
  <si>
    <t>phosphatidylcholine (1-16:0, 2-18:1)[erm] &lt;=&gt; phosphatidylcholine (1-16:0, 2-18:1)[mm]</t>
  </si>
  <si>
    <t>r_3787</t>
  </si>
  <si>
    <t>phosphatidylcholine (1-18:0, 2-18:1) transport, ER membrane-mitochondrial membrane</t>
  </si>
  <si>
    <t>phosphatidylcholine (1-18:0, 2-18:1)[erm] &lt;=&gt; phosphatidylcholine (1-18:0, 2-18:1)[mm]</t>
  </si>
  <si>
    <t>r_3793</t>
  </si>
  <si>
    <t>diglyceride (1-16:0, 2-18:1) transport, ER membrane-Golgi membrane</t>
  </si>
  <si>
    <t>diglyceride (1-16:0, 2-18:1)[erm] &lt;=&gt; diglyceride (1-16:0, 2-18:1)[gm]</t>
  </si>
  <si>
    <t>r_3795</t>
  </si>
  <si>
    <t>diglyceride (1-18:0, 2-18:1) transport, ER membrane-Golgi membrane</t>
  </si>
  <si>
    <t>diglyceride (1-18:0, 2-18:1)[erm] &lt;=&gt; diglyceride (1-18:0, 2-18:1)[gm]</t>
  </si>
  <si>
    <t>r_3801</t>
  </si>
  <si>
    <t>phosphatidate (1-16:0, 2-18:1) transport, ER membrane-Golgi membrane</t>
  </si>
  <si>
    <t>phosphatidate (1-16:0, 2-18:1)[erm] &lt;=&gt; phosphatidate (1-16:0, 2-18:1)[gm]</t>
  </si>
  <si>
    <t>r_3803</t>
  </si>
  <si>
    <t>phosphatidate (1-18:0, 2-18:1) transport, ER membrane-Golgi membrane</t>
  </si>
  <si>
    <t>phosphatidate (1-18:0, 2-18:1)[erm] &lt;=&gt; phosphatidate (1-18:0, 2-18:1)[gm]</t>
  </si>
  <si>
    <t>r_3809</t>
  </si>
  <si>
    <t>1-phosphatidyl-1D-myo-inositol (1-16:0, 2-18:1) transport, ER membrane-Golgi membrane</t>
  </si>
  <si>
    <t>1-phosphatidyl-1D-myo-inositol (1-16:0, 2-18:1)[erm] &lt;=&gt; 1-phosphatidyl-1D-myo-inositol (1-16:0, 2-18:1)[gm]</t>
  </si>
  <si>
    <t>r_3811</t>
  </si>
  <si>
    <t>1-phosphatidyl-1D-myo-inositol (1-18:0, 2-18:1) transport, ER membrane-Golgi membrane</t>
  </si>
  <si>
    <t>1-phosphatidyl-1D-myo-inositol (1-18:0, 2-18:1)[erm] &lt;=&gt; 1-phosphatidyl-1D-myo-inositol (1-18:0, 2-18:1)[gm]</t>
  </si>
  <si>
    <t>r_3833</t>
  </si>
  <si>
    <t>phosphatidate (1-16:0, 2-18:1) transport, ER membrane-vacuolar membrane</t>
  </si>
  <si>
    <t>phosphatidate (1-16:0, 2-18:1)[erm] &lt;=&gt; phosphatidate (1-16:0, 2-18:1)[vm]</t>
  </si>
  <si>
    <t>r_3835</t>
  </si>
  <si>
    <t>phosphatidate (1-18:0, 2-18:1) transport, ER membrane-vacuolar membrane</t>
  </si>
  <si>
    <t>phosphatidate (1-18:0, 2-18:1)[erm] &lt;=&gt; phosphatidate (1-18:0, 2-18:1)[vm]</t>
  </si>
  <si>
    <t>r_3841</t>
  </si>
  <si>
    <t>1-phosphatidyl-1D-myo-inositol (1-16:0, 2-18:1) transport, ER membrane-vacuolar membrane</t>
  </si>
  <si>
    <t>1-phosphatidyl-1D-myo-inositol (1-16:0, 2-18:1)[erm] &lt;=&gt; 1-phosphatidyl-1D-myo-inositol (1-16:0, 2-18:1)[vm]</t>
  </si>
  <si>
    <t>r_3843</t>
  </si>
  <si>
    <t>1-phosphatidyl-1D-myo-inositol (1-18:0, 2-18:1) transport, ER membrane-vacuolar membrane</t>
  </si>
  <si>
    <t>1-phosphatidyl-1D-myo-inositol (1-18:0, 2-18:1)[erm] &lt;=&gt; 1-phosphatidyl-1D-myo-inositol (1-18:0, 2-18:1)[vm]</t>
  </si>
  <si>
    <t>r_3849</t>
  </si>
  <si>
    <t>phosphatidyl-L-serine (1-16:0, 2-18:1) transport, ER membrane-vacuolar membrane</t>
  </si>
  <si>
    <t>phosphatidyl-L-serine (1-16:0, 2-18:1)[erm] &lt;=&gt; phosphatidyl-L-serine (1-16:0, 2-18:1)[vm]</t>
  </si>
  <si>
    <t>r_3851</t>
  </si>
  <si>
    <t>phosphatidyl-L-serine (1-18:0, 2-18:1) transport, ER membrane-vacuolar membrane</t>
  </si>
  <si>
    <t>phosphatidyl-L-serine (1-18:0, 2-18:1)[erm] &lt;=&gt; phosphatidyl-L-serine (1-18:0, 2-18:1)[vm]</t>
  </si>
  <si>
    <t>r_3873</t>
  </si>
  <si>
    <t>1-phosphatidyl-1D-myo-inositol (1-16:0, 2-18:1) transport, ER membrane-cell envelope</t>
  </si>
  <si>
    <t>1-phosphatidyl-1D-myo-inositol (1-16:0, 2-18:1)[erm] &lt;=&gt; 1-phosphatidyl-1D-myo-inositol (1-16:0, 2-18:1)[ce]</t>
  </si>
  <si>
    <t>r_3875</t>
  </si>
  <si>
    <t>1-phosphatidyl-1D-myo-inositol (1-18:0, 2-18:1) transport, ER membrane-cell envelope</t>
  </si>
  <si>
    <t>1-phosphatidyl-1D-myo-inositol (1-18:0, 2-18:1)[erm] &lt;=&gt; 1-phosphatidyl-1D-myo-inositol (1-18:0, 2-18:1)[ce]</t>
  </si>
  <si>
    <t>r_3881</t>
  </si>
  <si>
    <t>phosphatidylcholine (1-16:0, 2-18:1) transport, ER membrane-cell envelope</t>
  </si>
  <si>
    <t>phosphatidylcholine (1-16:0, 2-18:1)[erm] &lt;=&gt; phosphatidylcholine (1-16:0, 2-18:1)[ce]</t>
  </si>
  <si>
    <t>r_3883</t>
  </si>
  <si>
    <t>phosphatidylcholine (1-18:0, 2-18:1) transport, ER membrane-cell envelope</t>
  </si>
  <si>
    <t>phosphatidylcholine (1-18:0, 2-18:1)[erm] &lt;=&gt; phosphatidylcholine (1-18:0, 2-18:1)[ce]</t>
  </si>
  <si>
    <t>r_3889</t>
  </si>
  <si>
    <t>phosphatidylethanolamine (1-16:0, 2-18:1) transport, ER membrane-cell envelope</t>
  </si>
  <si>
    <t>phosphatidylethanolamine (1-16:0, 2-18:1)[erm] &lt;=&gt; phosphatidylethanolamine (1-16:0, 2-18:1)[ce]</t>
  </si>
  <si>
    <t>r_3891</t>
  </si>
  <si>
    <t>phosphatidylethanolamine (1-18:0, 2-18:1) transport, ER membrane-cell envelope</t>
  </si>
  <si>
    <t>phosphatidylethanolamine (1-18:0, 2-18:1)[erm] &lt;=&gt; phosphatidylethanolamine (1-18:0, 2-18:1)[ce]</t>
  </si>
  <si>
    <t>r_3897</t>
  </si>
  <si>
    <t>phosphatidyl-L-serine (1-16:0, 2-18:1) transport, ER membrane-cell envelope</t>
  </si>
  <si>
    <t>phosphatidyl-L-serine (1-16:0, 2-18:1)[erm] &lt;=&gt; phosphatidyl-L-serine (1-16:0, 2-18:1)[ce]</t>
  </si>
  <si>
    <t>r_3899</t>
  </si>
  <si>
    <t>phosphatidyl-L-serine (1-18:0, 2-18:1) transport, ER membrane-cell envelope</t>
  </si>
  <si>
    <t>phosphatidyl-L-serine (1-18:0, 2-18:1)[erm] &lt;=&gt; phosphatidyl-L-serine (1-18:0, 2-18:1)[ce]</t>
  </si>
  <si>
    <t>r_3902</t>
  </si>
  <si>
    <t>cerotic acid transport, cell envelope-ER membrane</t>
  </si>
  <si>
    <t>cerotic acid[ce] &lt;=&gt; cerotic acid[erm]</t>
  </si>
  <si>
    <t>r_3927</t>
  </si>
  <si>
    <t>zymosteryl palmitoleate transport, ER membrane-cell envelope</t>
  </si>
  <si>
    <t>zymosteryl palmitoleate[erm] &lt;=&gt; zymosteryl palmitoleate[ce]</t>
  </si>
  <si>
    <t>r_3928</t>
  </si>
  <si>
    <t>zymosteryl oleate transport, ER membrane-cell envelope</t>
  </si>
  <si>
    <t>zymosteryl oleate[erm] &lt;=&gt; zymosteryl oleate[ce]</t>
  </si>
  <si>
    <t>r_3933</t>
  </si>
  <si>
    <t>1-phosphatidyl-1D-myo-inositol (1-16:0, 2-18:1) transport, ER membrane-nucleus</t>
  </si>
  <si>
    <t>1-phosphatidyl-1D-myo-inositol (1-16:0, 2-18:1)[erm] &lt;=&gt; 1-phosphatidyl-1D-myo-inositol (1-16:0, 2-18:1)[n]</t>
  </si>
  <si>
    <t>r_3935</t>
  </si>
  <si>
    <t>1-phosphatidyl-1D-myo-inositol (1-18:0, 2-18:1) transport, ER membrane-nucleus</t>
  </si>
  <si>
    <t>1-phosphatidyl-1D-myo-inositol (1-18:0, 2-18:1)[erm] &lt;=&gt; 1-phosphatidyl-1D-myo-inositol (1-18:0, 2-18:1)[n]</t>
  </si>
  <si>
    <t>r_3938</t>
  </si>
  <si>
    <t>cerotic acid transport, ER membrane-ER</t>
  </si>
  <si>
    <t>cerotic acid[erm] &lt;=&gt; cerotic acid[er]</t>
  </si>
  <si>
    <t>r_3939</t>
  </si>
  <si>
    <t>ergosterol transport, ER-ER membrane</t>
  </si>
  <si>
    <t>ergosterol[er] &lt;=&gt; ergosterol[erm]</t>
  </si>
  <si>
    <t>r_3940</t>
  </si>
  <si>
    <t>phosphate transport, ER-ER membrane</t>
  </si>
  <si>
    <t>phosphate[er] =&gt; phosphate[erm]</t>
  </si>
  <si>
    <t>r_3945</t>
  </si>
  <si>
    <t>1-phosphatidyl-1D-myo-inositol 3-phosphate (1-16:0, 2-18:1) transport, vacuolar membrane-Golgi membrane</t>
  </si>
  <si>
    <t>1-phosphatidyl-1D-myo-inositol 3-phosphate (1-16:0, 2-18:1)[vm] &lt;=&gt; 1-phosphatidyl-1D-myo-inositol 3-phosphate (1-16:0, 2-18:1)[gm]</t>
  </si>
  <si>
    <t>r_3947</t>
  </si>
  <si>
    <t>1-phosphatidyl-1D-myo-inositol 3-phosphate (1-18:0, 2-18:1) transport, vacuolar membrane-Golgi membrane</t>
  </si>
  <si>
    <t>1-phosphatidyl-1D-myo-inositol 3-phosphate (1-18:0, 2-18:1)[vm] &lt;=&gt; 1-phosphatidyl-1D-myo-inositol 3-phosphate (1-18:0, 2-18:1)[gm]</t>
  </si>
  <si>
    <t>r_3953</t>
  </si>
  <si>
    <t>1-phosphatidyl-1D-myo-inositol 3,5-bisphosphate (1-16:0, 2-18:1) transport, vacuolar membrane-cell envelope</t>
  </si>
  <si>
    <t>1-phosphatidyl-1D-myo-inositol 3,5-bisphosphate (1-16:0, 2-18:1)[vm] &lt;=&gt; 1-phosphatidyl-1D-myo-inositol 3,5-bisphosphate (1-16:0, 2-18:1)[ce]</t>
  </si>
  <si>
    <t>r_3955</t>
  </si>
  <si>
    <t>1-phosphatidyl-1D-myo-inositol 3,5-bisphosphate (1-18:0, 2-18:1) transport, vacuolar membrane-cell envelope</t>
  </si>
  <si>
    <t>1-phosphatidyl-1D-myo-inositol 3,5-bisphosphate (1-18:0, 2-18:1)[vm] &lt;=&gt; 1-phosphatidyl-1D-myo-inositol 3,5-bisphosphate (1-18:0, 2-18:1)[ce]</t>
  </si>
  <si>
    <t>r_3957</t>
  </si>
  <si>
    <t>H+ transport, mitochondrion-mitochondrial membrane</t>
  </si>
  <si>
    <t>H+[m] &lt;=&gt; H+[mm]</t>
  </si>
  <si>
    <t>r_3958</t>
  </si>
  <si>
    <t>glycerol 3-phosphate transport, mitochondrion-mitochondrial membrane</t>
  </si>
  <si>
    <t>glycerol 3-phosphate[m] &lt;=&gt; glycerol 3-phosphate[mm]</t>
  </si>
  <si>
    <t>r_3959</t>
  </si>
  <si>
    <t>CMP transport, mitochondrion-mitochondrial membrane</t>
  </si>
  <si>
    <t>CMP[m] &lt;=&gt; CMP[mm]</t>
  </si>
  <si>
    <t>r_3960</t>
  </si>
  <si>
    <t>CTP transport, mitochondrion-mitochondrial membrane</t>
  </si>
  <si>
    <t>CTP[m] &lt;=&gt; CTP[mm]</t>
  </si>
  <si>
    <t>r_3961</t>
  </si>
  <si>
    <t>phosphate transport, mitochondrion-mitochondrial membrane</t>
  </si>
  <si>
    <t>phosphate[m] &lt;=&gt; phosphate[mm]</t>
  </si>
  <si>
    <t>r_3962</t>
  </si>
  <si>
    <t>diphosphate transport, mitochondrion-mitochondrial membrane</t>
  </si>
  <si>
    <t>diphosphate[m] &lt;=&gt; diphosphate[mm]</t>
  </si>
  <si>
    <t>r_3987</t>
  </si>
  <si>
    <t>phosphatidyl-L-serine transport, ER membrane-cytoplasm</t>
  </si>
  <si>
    <t>phosphatidyl-L-serine backbone[erm] &lt;=&gt; phosphatidyl-L-serine backbone[c]</t>
  </si>
  <si>
    <t>r_3996</t>
  </si>
  <si>
    <t>phosphatidylcholine transport, ER membrane-cytoplasm</t>
  </si>
  <si>
    <t>phosphatidylcholine backbone[erm] &lt;=&gt; phosphatidylcholine backbone[c]</t>
  </si>
  <si>
    <t>r_4005</t>
  </si>
  <si>
    <t>phosphatidylethanolamine transport, ER membrane-cytoplasm</t>
  </si>
  <si>
    <t>phosphatidylethanolamine backbone[erm] &lt;=&gt; phosphatidylethanolamine backbone[c]</t>
  </si>
  <si>
    <t>r_4038</t>
  </si>
  <si>
    <t>triglyceride transport, ER membrane-cytoplasm</t>
  </si>
  <si>
    <t>triglyceride backbone[erm] &lt;=&gt; triglyceride backbone[c]</t>
  </si>
  <si>
    <t>r_4039</t>
  </si>
  <si>
    <t>succinyl-CoA:acetate CoA transferase</t>
  </si>
  <si>
    <t>acetate[m] + succinyl-CoA[m] &lt;=&gt; acetyl-CoA[m] + succinate[m]</t>
  </si>
  <si>
    <t>r_4040</t>
  </si>
  <si>
    <t>heme a transport</t>
  </si>
  <si>
    <t>heme a[m] &lt;=&gt; heme a[c]</t>
  </si>
  <si>
    <t>r_4041</t>
  </si>
  <si>
    <t>biomass pseudoreaction</t>
  </si>
  <si>
    <t>129.7 ATP[c] + 129.7 H2O[c] + lipid[c] + 0.00099 riboflavin[c] + 0.02 sulphate[c] + 1e-06 heme a[c] + protein[c] + carbohydrate[c] + RNA[c] + DNA[c] =&gt; 129.7 ADP[c] + biomass[c] + 129.7 H+[c] + 129.7 phosphate[c]</t>
  </si>
  <si>
    <t>r_4042</t>
  </si>
  <si>
    <t>raffinose invertase</t>
  </si>
  <si>
    <t>raffinose[e] =&gt; D-fructose[e] + melibiose[e]</t>
  </si>
  <si>
    <t>r_4043</t>
  </si>
  <si>
    <t>raffinose exchange</t>
  </si>
  <si>
    <t xml:space="preserve">raffinose[e] =&gt; </t>
  </si>
  <si>
    <t>r_4044</t>
  </si>
  <si>
    <t>melibiose exchange</t>
  </si>
  <si>
    <t xml:space="preserve">melibiose[e] =&gt; </t>
  </si>
  <si>
    <t>r_4045</t>
  </si>
  <si>
    <t>uridine hydrolase</t>
  </si>
  <si>
    <t>H2O[c] + uridine[c] =&gt; D-ribose[c] + uracil[c]</t>
  </si>
  <si>
    <t>r_4046</t>
  </si>
  <si>
    <t>non-growth associated maintenance reaction</t>
  </si>
  <si>
    <t>ATP[c] + H2O[c] =&gt; ADP[c] + H+[c] + phosphate[c]</t>
  </si>
  <si>
    <t>r_4047</t>
  </si>
  <si>
    <t>protein pseudoreaction</t>
  </si>
  <si>
    <t>0.2637 Ala-tRNA(Ala)[c] + 0.16785 Arg-tRNA(Arg)[c] + 0.06194 Asn-tRNA(Asn)[c] + 0.13504 Asp-tRNA(Asp)[c] + 0.024008 Cys-tRNA(Cys)[c] + 0.088752 Gln-tRNA(Gln)[c] + 0.15698 Glu-tRNA(Glu)[c] + 0.17539 Gly-tRNA(Gly)[c] + 0.054167 His-tRNA(His)[c] + 0.087117 Ile-tRNA(Ile)[c] + 0.22803 Leu-tRNA(Leu)[c] + 0.10757 Lys-tRNA(Lys)[c] + 0.041001 Met-tRNA(Met)[c] + 0.082446 Phe-tRNA(Phe)[c] + 0.17682 Pro-tRNA(Pro)[c] + 0.22318 Ser-tRNA(Ser)[c] + 0.14034 Thr-tRNA(Thr)[c] + 0.031622 Trp-tRNA(Trp)[c] + 0.05519 Tyr-tRNA(Tyr)[c] + 0.15206 Val-tRNA(Val)[c] =&gt; 0.2637 tRNA(Ala)[c] + 0.16785 tRNA(Arg)[c] + 0.06194 tRNA(Asn)[c] + 0.13504 tRNA(Asp)[c] + 0.024008 tRNA(Cys)[c] + 0.088752 tRNA(Gln)[c] + 0.15698 tRNA(Glu)[c] + 0.17539 tRNA(Gly)[c] + 0.054167 tRNA(His)[c] + 0.087117 tRNA(Ile)[c] + 0.22803 tRNA(Leu)[c] + 0.10757 tRNA(Lys)[c] + 0.041001 tRNA(Met)[c] + 0.082446 tRNA(Phe)[c] + 0.17682 tRNA(Pro)[c] + 0.22318 tRNA(Ser)[c] + 0.14034 tRNA(Thr)[c] + 0.031622 tRNA(Trp)[c] + 0.05519 tRNA(Tyr)[c] + 0.15206 tRNA(Val)[c] + protein[c]</t>
  </si>
  <si>
    <t>r_4048</t>
  </si>
  <si>
    <t>carbohydrate pseudoreaction</t>
  </si>
  <si>
    <t>1.0783 (1-&gt;3)-beta-D-glucan[ce] + 0.36019 (1-&gt;6)-beta-D-glucan[ce] + 0.43021 glycogen[c] + 1.0242 mannan[c] + 0.17325 trehalose[c] =&gt; carbohydrate[c]</t>
  </si>
  <si>
    <t>r_4049</t>
  </si>
  <si>
    <t>RNA pseudoreaction</t>
  </si>
  <si>
    <t>0.0342 AMP[c] + 0.0613 CMP[c] + 0.0523 GMP[c] + 0.0324 UMP[c] =&gt; RNA[c]</t>
  </si>
  <si>
    <t>r_4050</t>
  </si>
  <si>
    <t>DNA pseudoreaction</t>
  </si>
  <si>
    <t>0.0023 dAMP[c] + 0.0037 dCMP[c] + 0.0037 dGMP[c] + 0.0023 dTMP[c] =&gt; DNA[c]</t>
  </si>
  <si>
    <t>r_4058</t>
  </si>
  <si>
    <t>diglyceride transport</t>
  </si>
  <si>
    <t>diglyceride backbone[erm] =&gt; diglyceride backbone[c]</t>
  </si>
  <si>
    <t>r_4060</t>
  </si>
  <si>
    <t>phosphatidylglycerol transport</t>
  </si>
  <si>
    <t>phosphatidylglycerol backbone[mm] =&gt; phosphatidylglycerol backbone[c]</t>
  </si>
  <si>
    <t>r_4061</t>
  </si>
  <si>
    <t>cardiolipin transport</t>
  </si>
  <si>
    <t>cardiolipin backbone[mm] =&gt; cardiolipin backbone[c]</t>
  </si>
  <si>
    <t>r_4062</t>
  </si>
  <si>
    <t>lipid backbone exchange</t>
  </si>
  <si>
    <t xml:space="preserve">lipid backbone[c] =&gt; </t>
  </si>
  <si>
    <t>r_4063</t>
  </si>
  <si>
    <t>lipid backbone pseudoreaction</t>
  </si>
  <si>
    <t>0.0018455 1-monoglyceride backbone[lp] + 0.0026558 1-phosphatidyl-1D-myo-inositol backbone[c] + 0.02002 ergosterol[c] + 0.052459 fatty acid backbone[c] + 0.0041483 phosphatidylcholine backbone[c] + 0.0032045 phosphatidylethanolamine backbone[c] + 0.036212 triglyceride backbone[c] + 0.010514 phosphatidyl-L-serine backbone[erm] + 0.012329 diglyceride backbone[c] + 0.00048288 cardiolipin backbone[mm] =&gt; lipid backbone[c]</t>
  </si>
  <si>
    <t>r_4064</t>
  </si>
  <si>
    <t>lipid chain exchange</t>
  </si>
  <si>
    <t xml:space="preserve">lipid chain[c] =&gt; </t>
  </si>
  <si>
    <t>r_4065</t>
  </si>
  <si>
    <t>lipid chain pseudoreaction</t>
  </si>
  <si>
    <t>0.027769 C18:2 chain[c] + 0.013992 C18:3 chain[c] + 0.019661 C16:0 chain[c] + 0.0092673 C18:0 chain[c] + 0.043834 C18:1 chain[c] =&gt; lipid chain[c]</t>
  </si>
  <si>
    <t>r_4152</t>
  </si>
  <si>
    <t>Cytochrome c apocytochrome-c-lyase</t>
  </si>
  <si>
    <t>Cytochrome c[m] &lt;=&gt; ferroheme b[m] + Apocytochrome c[m]</t>
  </si>
  <si>
    <t>r_4153</t>
  </si>
  <si>
    <t>(R)-Acetoin:NAD+ oxidoreductase</t>
  </si>
  <si>
    <t>(R)-acetoin[c] + NAD[c] &lt;=&gt; H+[c] + NADH[c] + diacetyl[c]</t>
  </si>
  <si>
    <t>r_4154</t>
  </si>
  <si>
    <t>Probable diacetyl reductase [(R)-acetoin forming] 2 (EC 1.1.1.303)</t>
  </si>
  <si>
    <t>NAD[n] + (R)-acetoin[n] &lt;=&gt; H+[c] + diacetyl[n] + NADH[n]</t>
  </si>
  <si>
    <t>r_4155</t>
  </si>
  <si>
    <t>Glutamyl-tRNA(Gln) amidotransferase subunit B, mitochondrial (Glu-AdT subunit B) (EC 6.3.5.-) (Cytochrome c oxidase assembly factor PET112)</t>
  </si>
  <si>
    <t>ATP[m] + H2O[m] + L-glutamyl-tRNA(Gln)[m] + L-glutamine[m] =&gt; ADP[m] + 2 H+[m] + L-glutamate[m] + phosphate[m] + Gln-tRNA(Gln)[m]</t>
  </si>
  <si>
    <t>r_4156</t>
  </si>
  <si>
    <t>Methionine aminopeptidase 2 (MAP 2) (MetAP 2) (EC 3.4.11.18) (Peptidase M)</t>
  </si>
  <si>
    <t>H2O[v] + Met-Ala[v] &lt;=&gt; L-methionine[v] + L-alanine[v]</t>
  </si>
  <si>
    <t>r_4158</t>
  </si>
  <si>
    <t>NADPH2:quinone oxidoreductase</t>
  </si>
  <si>
    <t>H+[c] + NADPH[c] + 2 quinone[c] &lt;=&gt; NADP(+)[c] + 2 1,4-benzosemiquinone[c]</t>
  </si>
  <si>
    <t>r_4160</t>
  </si>
  <si>
    <t>ADP-ribose pyrophosphatase (EC 3.6.1.13) (ADP-ribose diphosphatase) (ADP-ribose phosphohydrolase) (Adenosine diphosphoribose pyrophosphatase) (ADPR-PPase)</t>
  </si>
  <si>
    <t>H2O[c] + ADP-ribose[c] &lt;=&gt; AMP[c] + 2 H+[c] + D-ribofuranose 5-phosphate[c]</t>
  </si>
  <si>
    <t>r_4161</t>
  </si>
  <si>
    <t>Probable vacuolar amino acid transporter YPQ3 (PQ-loop repeat-containing protein 3) (Protein RTC2) (Restriction of telomere capping protein 2)</t>
  </si>
  <si>
    <t>L-arginine[v] &lt;=&gt; L-arginine[c]</t>
  </si>
  <si>
    <t>r_4162</t>
  </si>
  <si>
    <t>L-histidine[v] &lt;=&gt; L-histidine[c]</t>
  </si>
  <si>
    <t>r_4163</t>
  </si>
  <si>
    <t>L-lysine[v] &lt;=&gt; L-lysine[c]</t>
  </si>
  <si>
    <t>r_4165</t>
  </si>
  <si>
    <t>Glucosidase 2 subunit alpha (EC 3.2.1.84) (Alpha-glucosidase II subunit alpha) (Glucosidase II subunit alpha) (Reversal of TOR2 lethality protein 2)</t>
  </si>
  <si>
    <t>H2O[er] + G00171[er] &lt;=&gt; D-glucose[er] + G00010[er]</t>
  </si>
  <si>
    <t>r_4166</t>
  </si>
  <si>
    <t>H2O[er] + G00010[er] &lt;=&gt; D-glucose[er] + G00011[er]</t>
  </si>
  <si>
    <t>r_4168</t>
  </si>
  <si>
    <t>Probable metabolite transport protein YBR241C</t>
  </si>
  <si>
    <t>D-fructose[c] &lt;=&gt; D-fructose[v]</t>
  </si>
  <si>
    <t>r_4169</t>
  </si>
  <si>
    <t>D-galactose[c] &lt;=&gt; D-galactose[v]</t>
  </si>
  <si>
    <t>r_4170</t>
  </si>
  <si>
    <t>UDP-N-acetyl-D-glucosamine:dolichyl-phosphate N-acetyl-D-glucosamine phosphotransferase</t>
  </si>
  <si>
    <t>dolichyl phosphate[er] + UDP-N-acetyl-alpha-D-glucosamine[er] &lt;=&gt; N-Acetyl-D-glucosaminyldiphosphodolichol[er] + UMP[er]</t>
  </si>
  <si>
    <t>r_4173</t>
  </si>
  <si>
    <t>L-cysteine:sulfur-acceptor sulfurtransferase</t>
  </si>
  <si>
    <t>(sulfur carrier)-H[m] + L-cysteine[m] &lt;=&gt; L-alanine[m] + (sulfur carrier)-SH[m]</t>
  </si>
  <si>
    <t>r_4174</t>
  </si>
  <si>
    <t>Probable ATP-dependent permease</t>
  </si>
  <si>
    <t>cholesterol[er] &lt;=&gt; cholesterol[erm]</t>
  </si>
  <si>
    <t>r_4175</t>
  </si>
  <si>
    <t>Putative aryl-alcohol dehydrogenase AAD3 (EC 1.1.1.-)</t>
  </si>
  <si>
    <t>NAD[c] + 3-chlorobenzyl alcohol[c] &lt;=&gt; H+[c] + NADH[c] + 3-chlorobenzaldehyde[c]</t>
  </si>
  <si>
    <t>r_4176</t>
  </si>
  <si>
    <t>NAD[c] + 3-hydroxybenzyl alcohol[c] &lt;=&gt; H+[c] + NADH[c] + 3-hydroxybenzaldehyde[c]</t>
  </si>
  <si>
    <t>r_4177</t>
  </si>
  <si>
    <t>NAD[c] + 3-methylbenzyl alcohol[c] &lt;=&gt; H+[c] + NADH[c] + 3-methylbenzaldehyde[c]</t>
  </si>
  <si>
    <t>r_4178</t>
  </si>
  <si>
    <t>NAD[c] + 4-isopropylbenzyl alcohol[c] &lt;=&gt; H+[c] + NADH[c] + p-cumic aldehyde[c]</t>
  </si>
  <si>
    <t>r_4179</t>
  </si>
  <si>
    <t>NAD[c] + 4-methylbenzyl alcohol[c] &lt;=&gt; H+[c] + NADH[c] + 4-methylbenzaldehyde[c]</t>
  </si>
  <si>
    <t>r_4180</t>
  </si>
  <si>
    <t>Benzyl alcohol:NAD+ oxidoreductase</t>
  </si>
  <si>
    <t>NAD[c] + benzyl alcohol[c] &lt;=&gt; H+[c] + NADH[c] + benzaldehyde[c]</t>
  </si>
  <si>
    <t>r_4181</t>
  </si>
  <si>
    <t>Manganese-transporting ATPase 1 (EC 3.6.3.-)</t>
  </si>
  <si>
    <t>ATP[c] + H2O[c] + Mn(2+)[c] &lt;=&gt; ADP[c] + H+[c] + phosphate[c] + Mn(2+)[er]</t>
  </si>
  <si>
    <t>r_4184</t>
  </si>
  <si>
    <t>4-hydroxy-4-methyl-2-oxoglutarate pyruvate-lyase (pyruvate-forming)</t>
  </si>
  <si>
    <t>4-hydroxy-4-methyl-2-oxoglutarate[c] &lt;=&gt; 2 pyruvate[c]</t>
  </si>
  <si>
    <t>r_4185</t>
  </si>
  <si>
    <t>oxaloacetate carboxy-lyase (pyruvate-forming)</t>
  </si>
  <si>
    <t>H+[c] + oxaloacetate[c] =&gt; carbon dioxide[c] + pyruvate[c]</t>
  </si>
  <si>
    <t>r_4186</t>
  </si>
  <si>
    <t>L-methionine:thioredoxin-disulfide S-oxidoreductase</t>
  </si>
  <si>
    <t>H2O[c] + L-methionine[c] + TRX1 disulphide[c] &lt;=&gt; TRX1[c] + L-methionine (S)-S-oxide[c]</t>
  </si>
  <si>
    <t>r_4188</t>
  </si>
  <si>
    <t>Glutathione-specific gamma-glutamylcyclotransferase (Gamma-GCG) (EC 4.3.2.-)</t>
  </si>
  <si>
    <t>glutathione[c] =&gt; L-cysteinylglycine[c] + 5-oxo-L-proline[c]</t>
  </si>
  <si>
    <t>r_4190</t>
  </si>
  <si>
    <t>superoxide:superoxide oxidoreductase</t>
  </si>
  <si>
    <t>2 H+[m] + 2 superoxide[m] &lt;=&gt; hydrogen peroxide[m] + oxygen[m]</t>
  </si>
  <si>
    <t>r_4193</t>
  </si>
  <si>
    <t>S-Adenosyl-L-methionine:histone-L-lysine N6-methyltransferase</t>
  </si>
  <si>
    <t>S-adenosyl-L-methionine[n] + L-lysine-[histone] [nucleus][n] &lt;=&gt; H+[n] + S-adenosyl-L-homocysteine[n] + N6-methyl-L-lysine-[histone] [nucleus][n]</t>
  </si>
  <si>
    <t>r_4195</t>
  </si>
  <si>
    <t>Zinc transporter YKE4</t>
  </si>
  <si>
    <t>Zn(2+)[m] &lt;=&gt; Zn(2+)[v]</t>
  </si>
  <si>
    <t>r_4196</t>
  </si>
  <si>
    <t>NADH:ferricytochrome-b5 oxidoreductase</t>
  </si>
  <si>
    <t>NADH[er] + 2 Ferricytochrome b5[er] &lt;=&gt; H+[er] + NAD[er] + 2 Ferrocytochrome b5[er]</t>
  </si>
  <si>
    <t>r_4197</t>
  </si>
  <si>
    <t>NADH-cytochrome b5 reductase 1 (EC 1.6.2.2) (Microsomal cytochrome b reductase) (P35)</t>
  </si>
  <si>
    <t>NADH[m] + 2 Ferricytochrome b5[m] &lt;=&gt; H+[m] + NAD[m] + 2 Ferrocytochrome b5[m]</t>
  </si>
  <si>
    <t>r_4198</t>
  </si>
  <si>
    <t>Benzil reductase ((S)-benzoin forming) IRC24 (EC 1.1.1.320) (Increased recombination centers protein 24)</t>
  </si>
  <si>
    <t>NADP(+)[c] + (S)-benzoin[c] &lt;=&gt; H+[c] + NADPH[c] + benzil[c]</t>
  </si>
  <si>
    <t>r_4199</t>
  </si>
  <si>
    <t>Glutathione S-transferase 1 (EC 2.5.1.18) (GST-I)</t>
  </si>
  <si>
    <t>RX[er] + glutathione[er] &lt;=&gt; HX[er] + R-S-glutathione[er]</t>
  </si>
  <si>
    <t>r_4200</t>
  </si>
  <si>
    <t>glutathione[c] + RX[c] &lt;=&gt; HX[c] + R-S-glutathione[c]</t>
  </si>
  <si>
    <t>r_4202</t>
  </si>
  <si>
    <t>L-methionine:oxidized-thioredoxin S-oxidoreductase</t>
  </si>
  <si>
    <t>H2O[c] + L-methionine[c] + TRX1 disulphide[c] &lt;=&gt; TRX1[c] + L-Methionine S-oxide[c]</t>
  </si>
  <si>
    <t>r_4203</t>
  </si>
  <si>
    <t>Vacuolar aminopeptidase 1 (EC 3.4.11.22) (Aminopeptidase yscI) (Leucine aminopeptidase IV) (LAPIV) (Lysosomal aminopeptidase III) (Polypeptidase) (Vacuolar aminopeptidase I)</t>
  </si>
  <si>
    <t>H2O[v] + Ala-Gly[v] &lt;=&gt; L-alanine[v] + L-glycine[v]</t>
  </si>
  <si>
    <t>r_4204</t>
  </si>
  <si>
    <t>H2O[v] + Ala-Leu[v] &lt;=&gt; L-leucine[v] + L-alanine[v]</t>
  </si>
  <si>
    <t>r_4205</t>
  </si>
  <si>
    <t>5-oxo-L-proline amidohydrolase (ATP-hydrolysing)</t>
  </si>
  <si>
    <t>ATP[c] + 2 H2O[c] + 5-oxo-L-proline[c] =&gt; ADP[c] + H+[c] + L-glutamate[c] + phosphate[c]</t>
  </si>
  <si>
    <t>r_4206</t>
  </si>
  <si>
    <t>threo-3-hydroxy-L-aspartate ammonia-lyase</t>
  </si>
  <si>
    <t>Threo-3-hydroxy-L-aspartate[c] &lt;=&gt; ammonium[c] + oxaloacetate[c]</t>
  </si>
  <si>
    <t>r_4207</t>
  </si>
  <si>
    <t>Glutathione S-transferase omega-like 2 (EC 2.5.1.18) (Extracellular mutant protein 4) (Glutathione-dependent dehydroascorbate reductase) (EC 1.8.5.1)</t>
  </si>
  <si>
    <t>RX[p] + glutathione[p] &lt;=&gt; HX[p] + R-S-glutathione[p]</t>
  </si>
  <si>
    <t>r_4208</t>
  </si>
  <si>
    <t>glutathione:dehydroascorbate oxidoreductase</t>
  </si>
  <si>
    <t>2 glutathione[c] + dehydroascorbate[c] &lt;=&gt; glutathione disulfide[c] + ascorbate[c]</t>
  </si>
  <si>
    <t>r_4209</t>
  </si>
  <si>
    <t>2 glutathione[p] + dehydroascorbate[p] &lt;=&gt; glutathione disulfide[p] + ascorbate[p]</t>
  </si>
  <si>
    <t>r_4211</t>
  </si>
  <si>
    <t>D-ribose 5-phosphate,D-glyceraldehyde 3-phosphate pyridoxal 5-phosphate-lyase (glutamine-hydrolyzing)</t>
  </si>
  <si>
    <t>glyceraldehyde 3-phosphate[c] + L-glutamine[c] + aldehydo-D-ribose 5-phosphate[c] &lt;=&gt; H+[c] + 3 H2O[c] + L-glutamate[c] + phosphate[c] + pyridoxal 5'-phosphate[c]</t>
  </si>
  <si>
    <t>r_4212</t>
  </si>
  <si>
    <t>D-ribulose 5-phosphate,D-glyceraldehyde 3-phosphate pyridoxal 5-phosphate-lyase</t>
  </si>
  <si>
    <t>D-ribulose 5-phosphate[c] + glyceraldehyde 3-phosphate[c] + L-glutamine[c] &lt;=&gt; H+[c] + 3 H2O[c] + L-glutamate[c] + phosphate[c] + pyridoxal 5'-phosphate[c]</t>
  </si>
  <si>
    <t>r_4214</t>
  </si>
  <si>
    <t>L-cysteinylglycine dipeptidase</t>
  </si>
  <si>
    <t>H2O[c] + L-cysteinylglycine[c] &lt;=&gt; L-cysteine[c] + L-glycine[c]</t>
  </si>
  <si>
    <t>r_4215</t>
  </si>
  <si>
    <t>Cys-Gly metallodipeptidase DUG1 (EC 3.4.13.-) (Deficient in utilization of glutathione protein 1) (GSH degradosomal complex subunit DUG1)</t>
  </si>
  <si>
    <t>H2O[c] + R-S-Cysteinylglycine[c] &lt;=&gt; L-glycine[c] + S-Substituted L-cysteine[c]</t>
  </si>
  <si>
    <t>r_4218</t>
  </si>
  <si>
    <t>D-aminoacyl-tRNA deacylase (DTD) (EC 3.1.1.96) (D-tyrosyl-tRNA(Tyr) deacylase) (Gly-tRNA(Ala) deacylase) (EC 3.1.1.-)</t>
  </si>
  <si>
    <t>H2O[c] + Glycyl-tRNA(Ala)[c] &lt;=&gt; L-glycine[c] + tRNA(Ala)[c]</t>
  </si>
  <si>
    <t>r_4219</t>
  </si>
  <si>
    <t>H2O[c] + D-tyrosyl-tRNA(Tyr)[c] &lt;=&gt; H+[c] + tRNA(Tyr)[c] + D-tyrosine[c]</t>
  </si>
  <si>
    <t>r_4220</t>
  </si>
  <si>
    <t>4-nitrophenyl phosphate phosphohydrolase</t>
  </si>
  <si>
    <t>H2O[c] + 4-nitrophenyl phosphate[c] &lt;=&gt; H+[c] + phosphate[c] + 4-nitrophenol[c]</t>
  </si>
  <si>
    <t>r_4221</t>
  </si>
  <si>
    <t>D-Iditol:NAD+ 2-oxidoreductase</t>
  </si>
  <si>
    <t>NAD[c] + L-iditol[c] &lt;=&gt; H+[c] + L-sorbose[c] + NADH[c]</t>
  </si>
  <si>
    <t>r_4222</t>
  </si>
  <si>
    <t>ATP:alpha-D-galactose 1-phosphotransferase</t>
  </si>
  <si>
    <t>ATP[c] + alpha-D-Galactose[c] =&gt; ADP[c] + alpha-D-galactose 1-phosphate[c] + H+[c]</t>
  </si>
  <si>
    <t>r_4223</t>
  </si>
  <si>
    <t>3-Hydroxy-2-methylpropanoyl-CoA hydrolase</t>
  </si>
  <si>
    <t>H2O[m] + 3-hydroxy-2-methylpropanoyl-CoA[m] &lt;=&gt; coenzyme A[m] + H+[m] + 3-hydroxy-2-methylpropanoate[m]</t>
  </si>
  <si>
    <t>r_4224</t>
  </si>
  <si>
    <t>Sodium transport ATPase 5 (EC 3.6.3.7)</t>
  </si>
  <si>
    <t>ATP[c] + H2O[c] + sodium[c] =&gt; ADP[c] + H+[c] + phosphate[c] + sodium[e]</t>
  </si>
  <si>
    <t>r_4225</t>
  </si>
  <si>
    <t>Broad-range acid phosphatase DET1 (EC 3.1.3.-) (Decreased ergosterol transport protein 1)</t>
  </si>
  <si>
    <t>ATP[c] + H2O[c] + sterols[e] &lt;=&gt; ADP[c] + H+[c] + phosphate[c] + sterols[c]</t>
  </si>
  <si>
    <t>r_4226</t>
  </si>
  <si>
    <t>L-Alanine:2-oxoglutarate aminotransferase</t>
  </si>
  <si>
    <t>2-oxoglutarate[c] + L-alanine[c] &lt;=&gt; L-glutamate[c] + pyruvate[c]</t>
  </si>
  <si>
    <t>r_4232</t>
  </si>
  <si>
    <t>ATP:D-Gluconate 6-phosphotransferase</t>
  </si>
  <si>
    <t>ATP[c] + D-gluconate[c] =&gt; 6-phospho-D-gluconate[c] + ADP[c] + H+[c]</t>
  </si>
  <si>
    <t>r_4233</t>
  </si>
  <si>
    <t>S-Adenosyl-L-methionine:protein-C-terminal-S-farnesyl-L-cysteine O-methyltransferase</t>
  </si>
  <si>
    <t>S-adenosyl-L-methionine[c] + Protein C-terminal S-farnesyl-L-cysteine[c] &lt;=&gt; S-adenosyl-L-homocysteine[c] + Protein C-terminal S-farnesyl-L-cysteine methyl ester[c]</t>
  </si>
  <si>
    <t>r_4236</t>
  </si>
  <si>
    <t>(R)-lactate hydro-lyase</t>
  </si>
  <si>
    <t>(R)-lactate[c] + H+[c] &lt;=&gt; H2O[c] + methylglyoxal[c]</t>
  </si>
  <si>
    <t>r_4237</t>
  </si>
  <si>
    <t>Calcium-transporting ATPase 2 (EC 3.6.3.8) (Vacuolar Ca(2+)-ATPase)</t>
  </si>
  <si>
    <t>H2O[v] + Ca(2+)[c] + ATP[v] =&gt; H+[v] + phosphate[v] + Ca(2+)[v] + ADP[v]</t>
  </si>
  <si>
    <t>r_4238</t>
  </si>
  <si>
    <t>H2O[c] + Ca(2+)[c] + ATP[v] =&gt; H+[v] + phosphate[v] + Ca(2+)[v] + ADP[v]</t>
  </si>
  <si>
    <t>r_4239</t>
  </si>
  <si>
    <t>L-arginyl-tRNA(Arg):protein arginyltransferase</t>
  </si>
  <si>
    <t>Arg-tRNA(Arg)[c] + Protein[c] &lt;=&gt; H+[c] + tRNA(Arg)[c] + L-Arginyl-protein[c]</t>
  </si>
  <si>
    <t>r_4240</t>
  </si>
  <si>
    <t>Dolichyl-diphosphooligosaccharide--protein glycosyltransferase subunit STT3 (Oligosaccharyl transferase subunit STT3) (EC 2.4.99.18)</t>
  </si>
  <si>
    <t>Protein asparagine[er] + G00008[er] &lt;=&gt; H+[er] + Dolichyl diphosphate[er] + G00009[er]</t>
  </si>
  <si>
    <t>r_4243</t>
  </si>
  <si>
    <t>Alpha-1,3/1,6-mannosyltransferase ALG2 (EC 2.4.1.132) (EC 2.4.1.257) (Asparagine-linked glycosylation protein 2) (GDP-Man:Man(1)GlcNAc(2)-PP-Dol alpha-1,3-mannosyltransferase) (GDP-Man:Man(1)GlcNAc(2)-PP-dolichol mannosyltransferase) (GDP-Man:Man(2)GlcNAc(2)-PP-Dol alpha-1,6-mannosyltransferase)</t>
  </si>
  <si>
    <t>GDP-alpha-D-mannose[er] + G00003[er] &lt;=&gt; H+[er] + GDP[er] + G00004[er]</t>
  </si>
  <si>
    <t>r_4244</t>
  </si>
  <si>
    <t>GDP-D-mannose:D-Man-alpha-(1-&gt;3)-D-Man-beta-(1-&gt;4)-D-GlcNAc-beta-(1-&gt;4)-D-GlcNAc-diphosphodolichol alpha-6-mannosyltransferase</t>
  </si>
  <si>
    <t>GDP-alpha-D-mannose[er] + G00004[er] &lt;=&gt; H+[er] + GDP[er] + G00005[er]</t>
  </si>
  <si>
    <t>r_4245</t>
  </si>
  <si>
    <t>2-O-(6-phospho-alpha-D-mannosyl)-D-glycerate 6-phosphomannohydrolase</t>
  </si>
  <si>
    <t>H2O[v] + 2-O-(6-phospho-alpha-D-mannosyl)-D-glycerate[v] =&gt; D-mannose 6-phosphate[v] + D-Glycerate[v]</t>
  </si>
  <si>
    <t>r_4246</t>
  </si>
  <si>
    <t>Alpha-mannosidase (EC 3.2.1.24) (Alpha-D-mannoside mannohydrolase)</t>
  </si>
  <si>
    <t>H2O[v] + alpha-D-mannoside[v] =&gt; alpha-D-mannopyranose[v] + non glycosylated sugar acceptor[v]</t>
  </si>
  <si>
    <t>r_4247</t>
  </si>
  <si>
    <t>ATP:L-threonyl,bicarbonate adenylyltransferase</t>
  </si>
  <si>
    <t>ATP[c] + bicarbonate[c] + L-threonine[c] =&gt; diphosphate[c] + H2O[c] + L-Threonylcarbamoyladenylate[c]</t>
  </si>
  <si>
    <t>r_4249</t>
  </si>
  <si>
    <t>O3-acetyl-L-serine:hydrogen-sulfide 2-amino-2-carboxyethyltransferase; O3-acetyl-L-serine acetate-lyase (adding hydrogen sulfide)</t>
  </si>
  <si>
    <t>O-acetyl-L-serine[m] + hydrogen sulfide[m] &lt;=&gt; acetate[m] + L-cysteine[m]</t>
  </si>
  <si>
    <t>r_4251</t>
  </si>
  <si>
    <t>CTP:phosphatidate cytidyltransferase</t>
  </si>
  <si>
    <t>CTP[m] + phosphatidate[m] &lt;=&gt; diphosphate[m] + H+[m] + CDP-diacylglycerol[m]</t>
  </si>
  <si>
    <t>r_4252</t>
  </si>
  <si>
    <t>Thiamine thiazole synthase (Thiazole biosynthetic enzyme)</t>
  </si>
  <si>
    <t>L-glycine[c] + NAD[c] + Sulfur donor[c] &lt;=&gt; 3 H2O[c] + nicotinamide[c] + ADP-5-ethyl-4-methylthiazole-2-carboxylate[c]</t>
  </si>
  <si>
    <t>r_4254</t>
  </si>
  <si>
    <t>nitric oxide, NADPH2:oxygen oxidoreductase</t>
  </si>
  <si>
    <t>NADH[c] + 2 oxygen[c] + 2 nitric oxide[c] =&gt; H+[c] + NAD[c] + 2 nitrate[c]</t>
  </si>
  <si>
    <t>r_4255</t>
  </si>
  <si>
    <t>Flavohemoprotein (EC 1.14.12.17) (Flavohemoglobin) (Hemoglobin-like protein) (Nitric oxide dioxygenase) (NO oxygenase) (NOD)</t>
  </si>
  <si>
    <t>NADPH[c] + 2 oxygen[c] + 2 nitric oxide[c] =&gt; H+[c] + NADP(+)[c] + 2 nitrate[c]</t>
  </si>
  <si>
    <t>r_4256</t>
  </si>
  <si>
    <t>Putative lipoate-protein ligase A (EC 6.3.1.20) (Altered inheritance rate of mitochondria protein 22)</t>
  </si>
  <si>
    <t>ATP[c] + H+[c] + (R)-Lipoate[c] =&gt; diphosphate[c] + Lipoyl-AMP[c]</t>
  </si>
  <si>
    <t>r_4258</t>
  </si>
  <si>
    <t>[lipoyl-carrier protein]-L-lysine:lipoate ligase (AMP-forming)</t>
  </si>
  <si>
    <t>ATP[c] + (R)-Lipoate[c] + Apoprotein[c] =&gt; AMP[c] + diphosphate[c] + Protein N6-(lipoyl)lysine[c]</t>
  </si>
  <si>
    <t>r_4260</t>
  </si>
  <si>
    <t>Deaminated glutathione amidase (dGSH amidase) (EC 3.5.1.-) (Nitrilase homolog 1)</t>
  </si>
  <si>
    <t>H2O[c] + N-(4-oxoglutarate)-L-cysteinylglycine[c] &lt;=&gt; 2-oxoglutarate[c] + L-cysteinylglycine[c]</t>
  </si>
  <si>
    <t>r_4261</t>
  </si>
  <si>
    <t>H2O[m] + N-(4-oxoglutarate)-L-cysteinylglycine[m] &lt;=&gt; 2-oxoglutarate[m] + L-cysteinylglycine[m]</t>
  </si>
  <si>
    <t>r_4263</t>
  </si>
  <si>
    <t>Anion/proton exchange transporter GEF1 (CLC protein GEF1) (ClC-A) (ClC-Y1) (Voltage-gated chloride channel) [Cleaved into: GEF1 N-terminal; GEF1 C-terminal]</t>
  </si>
  <si>
    <t>chloride[g] &lt;=&gt; chloride[c]</t>
  </si>
  <si>
    <t>r_4265</t>
  </si>
  <si>
    <t>nucleoside-triphosphate diphosphohydrolase</t>
  </si>
  <si>
    <t>H2O[c] + ribonucleoside 5'-triphosphate[c] =&gt; diphosphate[c] + H+[c] + ribonucleoside 5'-phosphate[c]</t>
  </si>
  <si>
    <t>r_4266</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</si>
  <si>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</si>
  <si>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dATP[c] + H2O[c] =&gt; dAMP[c] + diphosphate[c] + H+[c]</t>
  </si>
  <si>
    <t>r_4267</t>
  </si>
  <si>
    <t>2'-Deoxyguanosine 5'-triphosphate diphosphohydrolase</t>
  </si>
  <si>
    <t>dGTP[c] + H2O[c] =&gt; dGMP[c] + diphosphate[c] + H+[c]</t>
  </si>
  <si>
    <t>r_4268</t>
  </si>
  <si>
    <t>dTTP diphosphohydrolase</t>
  </si>
  <si>
    <t>dTTP[c] + H2O[c] =&gt; diphosphate[c] + dTMP[c] + H+[c]</t>
  </si>
  <si>
    <t>r_4269</t>
  </si>
  <si>
    <t>H2O[c] + 2'-deoxyribonucleoside 5'-triphosphate[c] &lt;=&gt; diphosphate[c] + H+[c] + 2'-deoxyribonucleoside 5'-phosphate[c]</t>
  </si>
  <si>
    <t>r_4271</t>
  </si>
  <si>
    <t>Endoplasmic reticulum mannosyl-oligosaccharide 1,2-alpha-mannosidase (EC 3.2.1.113) (ER alpha-1,2-mannosidase) (Man(9)-alpha-mannosidase)</t>
  </si>
  <si>
    <t>4 H2O[er] + G00011[er] &lt;=&gt; G00012[er] + 4 D-mannose[er]</t>
  </si>
  <si>
    <t>r_4272</t>
  </si>
  <si>
    <t>alpha 1,2-mannosyloligosaccharide alpha-D-mannohydrolase</t>
  </si>
  <si>
    <t>H2O[er] + G00011[er] &lt;=&gt; G10694[er] + D-mannose[er]</t>
  </si>
  <si>
    <t>r_4274</t>
  </si>
  <si>
    <t>O-Succinyl-L-homoserine succinate-lyase (deaminating; 2-oxobutanoate-forming)</t>
  </si>
  <si>
    <t>H2O[c] + O-succinyl-L-homoserine[c] &lt;=&gt; 2-oxobutanoate[c] + ammonium[c] + H+[c] + succinate[c]</t>
  </si>
  <si>
    <t>r_4275</t>
  </si>
  <si>
    <t>Fe(II):NADP+ oxidoreductase</t>
  </si>
  <si>
    <t>NADPH[c] + 2 iron(3+)[e] &lt;=&gt; H+[c] + 2 iron(2+)[c] + NADP(+)[c]</t>
  </si>
  <si>
    <t>r_4276</t>
  </si>
  <si>
    <t>NADPH[c] + 2 iron(3+)[v] &lt;=&gt; H+[c] + 2 iron(2+)[c] + NADP(+)[c]</t>
  </si>
  <si>
    <t>r_4278</t>
  </si>
  <si>
    <t>diphthine:ammonia ligase (AMP-forming)</t>
  </si>
  <si>
    <t>ammonium[c] + ATP[c] + Peptide diphthine[c] =&gt; AMP[c] + diphosphate[c] + H+[c] + Peptide diphthamide[c]</t>
  </si>
  <si>
    <t>r_4280</t>
  </si>
  <si>
    <t>octanoyl-[acp]:protein N6-octanoyltransferase</t>
  </si>
  <si>
    <t>octanoyl-ACP[m] + Apoprotein[m] &lt;=&gt; ACP1[m] + Protein N6-(octanoyl)lysine[m]</t>
  </si>
  <si>
    <t>r_4281</t>
  </si>
  <si>
    <t>lipoyl-[acp]:protein N6-lipoyltransferase</t>
  </si>
  <si>
    <t>Apoprotein[m] + Lipoyl-[acp] [mitochondrion][m] &lt;=&gt; ACP1[m] + Protein N6-(lipoyl)lysine[m]</t>
  </si>
  <si>
    <t>r_4282</t>
  </si>
  <si>
    <t>ATP:D-fructose-6-phosphate 2-phosphotransferase</t>
  </si>
  <si>
    <t>ATP[c] + beta-D-Fructose 6-phosphate[c] =&gt; ADP[c] + beta-D-fructose 2,6-bisphosphate[c] + H+[c]</t>
  </si>
  <si>
    <t>r_4288</t>
  </si>
  <si>
    <t>alpha-D-Glucose 6-phosphate ketol-isomerase</t>
  </si>
  <si>
    <t>alpha-D-Glucose 6-phosphate[c] &lt;=&gt; beta-D-Glucose 6-phosphate[c]</t>
  </si>
  <si>
    <t>r_4291</t>
  </si>
  <si>
    <t>D-Glyceraldehyde:NAD+ oxidoreductase</t>
  </si>
  <si>
    <t>D-glyceraldehyde[c] + H2O[c] + NAD[c] &lt;=&gt; 2 H+[c] + NADH[c] + D-Glycerate[c]</t>
  </si>
  <si>
    <t>r_4292</t>
  </si>
  <si>
    <t>4-Aminobutyraldehyde:NAD+ oxidoreductase</t>
  </si>
  <si>
    <t>4-aminobutanal[c] + H2O[c] + NADP(+)[c] &lt;=&gt; gamma-aminobutyrate[c] + 2 H+[c] + NADPH[c]</t>
  </si>
  <si>
    <t>r_4293</t>
  </si>
  <si>
    <t>4-aminobutanal:NAD+ 1-oxidoreductase; 4-aminobutyraldehyde:NAD+ oxidoreductase</t>
  </si>
  <si>
    <t>4-aminobutanal[c] + H2O[c] + NAD[c] =&gt; gamma-aminobutyrate[c] + 2 H+[c] + NADH[c]</t>
  </si>
  <si>
    <t>r_4294</t>
  </si>
  <si>
    <t>Indole-3-acetaldehyde:NAD+ oxidoreductase</t>
  </si>
  <si>
    <t>H2O[c] + indol-3-ylacetaldehyde[c] + NAD[c] =&gt; 2 H+[c] + indole-3-acetate[c] + NADH[c]</t>
  </si>
  <si>
    <t>r_4295</t>
  </si>
  <si>
    <t>2-Propyn-1-al:NAD+ oxidoreductase</t>
  </si>
  <si>
    <t>H2O[c] + NAD[c] + 2-Propynal[c] &lt;=&gt; 2 H+[c] + NADH[c] + Propynoate[c]</t>
  </si>
  <si>
    <t>r_4296</t>
  </si>
  <si>
    <t>D-Glucuronolactone:NAD+ oxidoreductase</t>
  </si>
  <si>
    <t>2 H2O[c] + NAD[c] + D-Glucuronolactone[c] &lt;=&gt; 3 H+[c] + NADH[c] + D-Glucarate[c]</t>
  </si>
  <si>
    <t>r_4297</t>
  </si>
  <si>
    <t>4-Trimethylammoniobutanal:NAD+ 1-oxidoreductase; 4-Trimethylammoniobutanal:NAD+ oxidoreductase</t>
  </si>
  <si>
    <t>H2O[c] + NAD[c] + 4-Trimethylammoniobutanal[c] &lt;=&gt; H+[c] + NADH[c] + 4-Trimethylammoniobutanoate[c]</t>
  </si>
  <si>
    <t>r_4298</t>
  </si>
  <si>
    <t>(S)-Methylmalonate semialdehyde:NAD+ oxidoreductase</t>
  </si>
  <si>
    <t>H2O[c] + NAD[c] + (S)-Methylmalonate semialdehyde[c] &lt;=&gt; 2 H+[c] + NADH[c] + Methylmalonate[c]</t>
  </si>
  <si>
    <t>r_4299</t>
  </si>
  <si>
    <t>Imidazole acetaldehyde:NAD+ oxidoreductase</t>
  </si>
  <si>
    <t>H2O[c] + NAD[c] + Imidazole-4-acetaldehyde[c] &lt;=&gt; H+[c] + NADH[c] + Imidazole-4-acetate[c]</t>
  </si>
  <si>
    <t>r_4300</t>
  </si>
  <si>
    <t>3alpha,7alpha-Dihydroxy-5beta-cholestan-26-al:NAD+ oxidoreductase</t>
  </si>
  <si>
    <t>H2O[c] + NAD[c] + 3alpha,7alpha-Dihydroxy-5beta-cholestan-26-al[c] &lt;=&gt; 2 H+[c] + NADH[c] + 3alpha,7alpha-Dihydroxy-5beta-cholestanate[c]</t>
  </si>
  <si>
    <t>r_4301</t>
  </si>
  <si>
    <t>5-Hydroxyindoleacetaldehyde:NAD+ oxidoreductase</t>
  </si>
  <si>
    <t>H2O[c] + NAD[c] + 5-Hydroxyindoleacetaldehyde[c] &lt;=&gt; H+[c] + NADH[c] + 5-Hydroxyindoleacetate[c]</t>
  </si>
  <si>
    <t>r_4302</t>
  </si>
  <si>
    <t>N4-Acetylaminobutanal:NAD+ oxidoreductase</t>
  </si>
  <si>
    <t>H2O[c] + NAD[c] + N4-Acetylaminobutanal[c] &lt;=&gt; 2 H+[c] + NADH[c] + 4-Acetamidobutanoate[c]</t>
  </si>
  <si>
    <t>r_4303</t>
  </si>
  <si>
    <t>Fatty aldehyde dehydrogenase HFD1 (EC 1.2.1.3)</t>
  </si>
  <si>
    <t>H2O[c] + trans-3-Chloroallyl aldehyde[c] &lt;=&gt; 2 H+[c] + trans-3-Chloroacrylic acid[c]</t>
  </si>
  <si>
    <t>r_4304</t>
  </si>
  <si>
    <t>H2O[c] + cis-3-Chloroallyl aldehyde[c] &lt;=&gt; 2 H+[c] + cis-3-Chloroacrylic acid[c]</t>
  </si>
  <si>
    <t>r_4305</t>
  </si>
  <si>
    <t>Chloroacetaldehyde:NAD+ oxidoreductase</t>
  </si>
  <si>
    <t>H2O[c] + NAD[c] + Chloroacetaldehyde[c] &lt;=&gt; H+[c] + NADH[c] + Chloroacetic acid[c]</t>
  </si>
  <si>
    <t>r_4306</t>
  </si>
  <si>
    <t>Aldehyde:NAD+ oxidoreductase</t>
  </si>
  <si>
    <t>H2O[c] + NAD[c] + Perillyl aldehyde[c] &lt;=&gt; H+[c] + NADH[c] + Perillic acid[c]</t>
  </si>
  <si>
    <t>r_4307</t>
  </si>
  <si>
    <t>farnesal:NAD+ oxidoreductase</t>
  </si>
  <si>
    <t>H2O[c] + NAD[c] + 2-trans,6-trans-Farnesal[c] &lt;=&gt; H+[c] + NADH[c] + Farnesoic acid[c]</t>
  </si>
  <si>
    <t>r_4308</t>
  </si>
  <si>
    <t>Probable phospholipid-transporting ATPase DNF3 (EC 3.6.3.1) (Aminophospholipid translocase) (APT) (Phospholipid translocase) (PLT)</t>
  </si>
  <si>
    <t>H2O[erm] + ATP[erm] + phospholipid[erm] =&gt; H+[erm] + phosphate[erm] + phospholipid[gm] + ADP[erm]</t>
  </si>
  <si>
    <t>r_4312</t>
  </si>
  <si>
    <t>S-adenosyl-L-methionine:carnosine N-methyltransferase</t>
  </si>
  <si>
    <t>S-adenosyl-L-methionine[c] + carnosine[c] &lt;=&gt; H+[c] + S-adenosyl-L-homocysteine[c] + anserine[c]</t>
  </si>
  <si>
    <t>r_4313</t>
  </si>
  <si>
    <t>Alpha-1,2-mannosyltransferase ALG9 (EC 2.4.1.259) (EC 2.4.1.261) (Asparagine-linked glycosylation protein 9) (Dol-P-Man:Man(6)GlcNAc(2)-PP-Dol alpha-1,2-mannosyltransferase) (Dol-P-Man:Man(8)GlcNAc(2)-PP-Dol alpha-1,2-mannosyltransferase)</t>
  </si>
  <si>
    <t>dolichyl D-mannosyl phosphate[er] + G10595[er] &lt;=&gt; dolichyl phosphate[er] + H+[er] + G10596[er]</t>
  </si>
  <si>
    <t>r_4314</t>
  </si>
  <si>
    <t>dolichyl D-mannosyl phosphate[er] + G10597[er] &lt;=&gt; dolichyl phosphate[er] + G00007[er]</t>
  </si>
  <si>
    <t>r_4315</t>
  </si>
  <si>
    <t>Glycolate:NAD+ oxidoreductase</t>
  </si>
  <si>
    <t>NAD[c] + glycolate[c] &lt;=&gt; glyoxylate[c] + H+[c] + NADH[c]</t>
  </si>
  <si>
    <t>r_4316</t>
  </si>
  <si>
    <t>Dol-P-Man:Man(7)GlcNAc(2)-PP-Dol alpha-1,6-mannosyltransferase (EC 2.4.1.260) (Asparagine-linked glycosylation protein 12) (Dolichyl-P-Man:Man(7)GlcNAc(2)-PP-dolichyl-alpha-1,6-mannosyltransferase) (Extracellular mutant protein 39) (Mannosyltransferase ALG12)</t>
  </si>
  <si>
    <t>dolichyl D-mannosyl phosphate[er] + G10596[er] &lt;=&gt; dolichyl phosphate[er] + G10597[er]</t>
  </si>
  <si>
    <t>r_4317</t>
  </si>
  <si>
    <t>sucrose glucohydrolase</t>
  </si>
  <si>
    <t>H2O[c] + sucrose[c] &lt;=&gt; D-fructose[c] + D-glucose[c]</t>
  </si>
  <si>
    <t>r_4318</t>
  </si>
  <si>
    <t>Isomaltose 6-alpha-D-glucanohydrolase</t>
  </si>
  <si>
    <t>H2O[c] + Isomaltose[c] &lt;=&gt; D-glucose[c] + alpha-D-Glucose[c]</t>
  </si>
  <si>
    <t>r_4319</t>
  </si>
  <si>
    <t>Dextrin 6-alpha-D-glucanohydrolase</t>
  </si>
  <si>
    <t>2 H2O[c] + Dextrin[c] &lt;=&gt; 2 D-glucose[c]</t>
  </si>
  <si>
    <t>r_4320</t>
  </si>
  <si>
    <t>dolichyl beta-D-glucosyl phosphate:D-Man-alpha-(1-&gt;2)-D-Man-alpha-(1-&gt;2)-D-Man-alpha-(1-&gt;3)-[D-Man-alpha-(1-&gt;2)-D-Man-alpha-(1-&gt;3)-[D-Man-alpha-(1-&gt;2)-D-Man-alpha-(1-&gt;6)]-D-Man-alpha-(1-&gt;6)]-D-Man-beta-(1-&gt;4)-D-GlcNAc-beta-(1-&gt;4)-D-GlcNAc-diphosphodolichol alpha-1,3-glucosyltransferase</t>
  </si>
  <si>
    <t>Dolichyl beta-D-glucosyl phosphate[er] + G00007[er] &lt;=&gt; dolichyl phosphate[er] + H+[er] + G10598[er]</t>
  </si>
  <si>
    <t>r_4321</t>
  </si>
  <si>
    <t>dolichyl beta-D-glucosyl phosphate:D-Glc-alpha-(1-&gt;3)-D-Man-alpha-(1-&gt;2)-D-Man-alpha-(1-&gt;2)-D-Man-alpha-(1-&gt;3)-[D-Man-alpha-(1-&gt;2)-D-Man-alpha-(1-&gt;3)-[D-Man-alpha-(1-&gt;2)-D-Man-alpha-(1-&gt;6)]-D-Man-alpha-(1-&gt;6)]-D-Man-beta-(1-&gt;4)-D-GlcNAc-beta-(1-&gt;4)-D-GlcNAc-diphosphodolichol alpha-1,3-glucosyltransferase</t>
  </si>
  <si>
    <t>Dolichyl beta-D-glucosyl phosphate[er] + G10598[er] &lt;=&gt; dolichyl phosphate[er] + H+[er] + G10599[er]</t>
  </si>
  <si>
    <t>r_4323</t>
  </si>
  <si>
    <t>protein N6-(octanoyl)lysine:sulfur sulfurtransferase</t>
  </si>
  <si>
    <t>2 S-adenosyl-L-methionine[m] + Protein N6-(octanoyl)lysine[m] + 2 Sulfur donor[m] &lt;=&gt; 2 L-methionine[m] + Protein N6-(lipoyl)lysine[m] + 2 5'-Deoxyadenosine[m]</t>
  </si>
  <si>
    <t>r_4324</t>
  </si>
  <si>
    <t>octanoyl-[acp]:sulfur sulfurtransferase</t>
  </si>
  <si>
    <t>octanoyl-ACP[m] + 2 S-adenosyl-L-methionine[m] + 2 Sulfur donor[m] &lt;=&gt; 2 L-methionine[m] + Lipoyl-[acp] [mitochondrion][m] + 2 5'-Deoxyadenosine[m]</t>
  </si>
  <si>
    <t>r_4325</t>
  </si>
  <si>
    <t>Iron sulfur cluster assembly protein 2, mitochondrial (Iron sulfur cluster scaffold protein 2)</t>
  </si>
  <si>
    <t>S-sulfanyl-[L-cysteine desulfurase] [mitochondrion][m] + [disordered-form [Fe-S] cluster scaffold protein] [mitochondrion][m] =&gt; S-sulfanyl-[cysteine desulfurase]-[disordered-form scaffold protein] complex [mitochondrion][m]</t>
  </si>
  <si>
    <t>r_4326</t>
  </si>
  <si>
    <t>thiosulfate:cyanide sulfurtranserase</t>
  </si>
  <si>
    <t>hydrogen cyanide[m] + thiosulfate[m] &lt;=&gt; H+[m] + sulphite[m] + thiocyanate[m]</t>
  </si>
  <si>
    <t>r_4327</t>
  </si>
  <si>
    <t>Magnesium transporter MRS2, mitochondrial (RNA-splicing protein MRS2)</t>
  </si>
  <si>
    <t>Mg(2+)[c] &lt;=&gt; Mg(2+)[m]</t>
  </si>
  <si>
    <t>r_4328</t>
  </si>
  <si>
    <t>UDPglucose:dolichyl-phosphate beta-D-glucosyltransferase</t>
  </si>
  <si>
    <t>dolichyl phosphate[er] + UDP-D-glucose[er] &lt;=&gt; UDP[er] + Dolichyl beta-D-glucosyl phosphate[er]</t>
  </si>
  <si>
    <t>r_4329</t>
  </si>
  <si>
    <t>Putative sulfate transporter YPR003C</t>
  </si>
  <si>
    <t>sulphate[c] &lt;=&gt; sulphate[er]</t>
  </si>
  <si>
    <t>r_4330</t>
  </si>
  <si>
    <t>Pyridoxine:NADP+ 4-oxidoreductase</t>
  </si>
  <si>
    <t>NADP(+)[c] + pyridoxine[c] &lt;=&gt; H+[c] + NADPH[c] + pyridoxal[c]</t>
  </si>
  <si>
    <t>r_4332</t>
  </si>
  <si>
    <t>Protein PNS1 (pH nine-sensitive protein 1)</t>
  </si>
  <si>
    <t>choline[c] &lt;=&gt; choline[e]</t>
  </si>
  <si>
    <t>r_4333</t>
  </si>
  <si>
    <t>Polyphosphate phosphohydrolase</t>
  </si>
  <si>
    <t>H2O[c] + polyphosphate[c] &lt;=&gt; H+[c] + 2 phosphate[c]</t>
  </si>
  <si>
    <t>r_4334</t>
  </si>
  <si>
    <t>Copper-transporting ATPase (EC 3.6.3.54) (Cu(2+)-ATPase)</t>
  </si>
  <si>
    <t>ATP[c] + H2O[c] + Cu2(+)[c] =&gt; ADP[c] + H+[c] + phosphate[c] + Cu2(+)[g]</t>
  </si>
  <si>
    <t>r_4336</t>
  </si>
  <si>
    <t>Monoamide of a dicarboxylic acid amidohydrolase</t>
  </si>
  <si>
    <t>H2O[c] + 2-Oxoglutaramate[c] &lt;=&gt; 2-oxoglutarate[c] + ammonium[c]</t>
  </si>
  <si>
    <t>r_4337</t>
  </si>
  <si>
    <t>Iron-sulfur clusters transporter ATM1, mitochondrial</t>
  </si>
  <si>
    <t>ATP[m] + H2O[m] + porphyrin[m] &lt;=&gt; ADP[m] + H+[m] + phosphate[m] + porphyrin[c]</t>
  </si>
  <si>
    <t>r_4338</t>
  </si>
  <si>
    <t>Oligo-1,6-glucosidase IMA2 (EC 3.2.1.10) (Alpha-glucosidase) (Isomaltase 2)</t>
  </si>
  <si>
    <t>H2O[c] + Starch[c] &lt;=&gt; 2 alpha-D-Glucose[c]</t>
  </si>
  <si>
    <t>r_4339</t>
  </si>
  <si>
    <t>D-arabinitol transport</t>
  </si>
  <si>
    <t>D-arabinitol[c] &lt;=&gt; D-arabinitol[e]</t>
  </si>
  <si>
    <t>r_4340</t>
  </si>
  <si>
    <t>D-arabinitol exchange</t>
  </si>
  <si>
    <t xml:space="preserve">D-arabinitol[e] =&gt; </t>
  </si>
  <si>
    <t>t_0001</t>
  </si>
  <si>
    <t>NADH dehydrogenase (complex I)</t>
  </si>
  <si>
    <t>5 H+[m] + NADH[m] + ubiquinone-6[m] =&gt; 4 H+[c] + NAD[m] + ubiquinol-6[m]</t>
  </si>
  <si>
    <t>t_0002</t>
  </si>
  <si>
    <t>phytoene synthase</t>
  </si>
  <si>
    <t>geranylgeranyl diphosphate[c] &lt;=&gt; 15-cis-phytoene[c] + diphosphate[c]</t>
  </si>
  <si>
    <t>t_0003</t>
  </si>
  <si>
    <t>phytoene dehydrogenase</t>
  </si>
  <si>
    <t>15-cis-phytoene[c] + 3 NAD[c] &lt;=&gt; neurosporene[c] + 3 H+[c] + 3 NADH[c]</t>
  </si>
  <si>
    <t>t_0004</t>
  </si>
  <si>
    <t>neurosporene[c] + H+[c] + NADH[c] + oxygen[c] &lt;=&gt; lycopene[c] + 2 H2O[c] + NAD[c]</t>
  </si>
  <si>
    <t>t_0005</t>
  </si>
  <si>
    <t>lycopene[c] &lt;=&gt; gamma-carotene[c]</t>
  </si>
  <si>
    <t>t_0006</t>
  </si>
  <si>
    <t>gamma-carotene[c] &lt;=&gt; beta-carotene[c]</t>
  </si>
  <si>
    <t>t_0007</t>
  </si>
  <si>
    <t>gamma-carotene[c] &lt;=&gt; torulene[c]</t>
  </si>
  <si>
    <t>t_0008</t>
  </si>
  <si>
    <t>torularhodin synthase</t>
  </si>
  <si>
    <t>torulene[c] + oxygen[c] &lt;=&gt; torularhodin[c]</t>
  </si>
  <si>
    <t>t_0009</t>
  </si>
  <si>
    <t>cytoplasmatic carnitine acyltransferase (C16:0)</t>
  </si>
  <si>
    <t>(R)-carnitine[c] + palmitoyl-CoA[c] =&gt; O-palmitoylcarnitine[c] + coenzyme A[c]</t>
  </si>
  <si>
    <t>t_0010</t>
  </si>
  <si>
    <t>cytoplasmatic carnitine acyltransferase (C18:0)</t>
  </si>
  <si>
    <t>(R)-carnitine[c] + stearoyl-CoA[c] =&gt; O-stearoylcarnitine[c] + coenzyme A[c]</t>
  </si>
  <si>
    <t>t_0011</t>
  </si>
  <si>
    <t>cytoplasmatic carnitine acyltransferase (C20:0)</t>
  </si>
  <si>
    <t>(R)-carnitine[c] + icosanoyl-CoA[c] =&gt; O-icosanoylcarnitine[c] + coenzyme A[c]</t>
  </si>
  <si>
    <t>t_0012</t>
  </si>
  <si>
    <t>cytoplasmatic carnitine acyltransferase (C22:0)</t>
  </si>
  <si>
    <t>(R)-carnitine[c] + docosanoyl-CoA[c] =&gt; O-docosanoylcarnitine[c] + coenzyme A[c]</t>
  </si>
  <si>
    <t>t_0013</t>
  </si>
  <si>
    <t>cytoplasmatic carnitine acyltransferase (C24:0)</t>
  </si>
  <si>
    <t>(R)-carnitine[c] + tetracosanoyl-CoA[c] =&gt; O-tetracosanoylcarnitine[c] + coenzyme A[c]</t>
  </si>
  <si>
    <t>t_0014</t>
  </si>
  <si>
    <t>cytoplasmatic carnitine acyltransferase (C26:0)</t>
  </si>
  <si>
    <t>(R)-carnitine[c] + hexacosanoyl-CoA[c] =&gt; O-hexacosanoylcarnitine[c] + coenzyme A[c]</t>
  </si>
  <si>
    <t>t_0015</t>
  </si>
  <si>
    <t>fatty acylcarnitine transport (C16:0)</t>
  </si>
  <si>
    <t>O-palmitoylcarnitine[c] + (R)-carnitine[m] &lt;=&gt; O-palmitoylcarnitine[m] + (R)-carnitine[c]</t>
  </si>
  <si>
    <t>t_0016</t>
  </si>
  <si>
    <t>fatty acylcarnitine transport (C18:0)</t>
  </si>
  <si>
    <t>O-stearoylcarnitine[c] + (R)-carnitine[m] &lt;=&gt; O-stearoylcarnitine[m] + (R)-carnitine[c]</t>
  </si>
  <si>
    <t>t_0017</t>
  </si>
  <si>
    <t>fatty acylcarnitine transport (C20:0)</t>
  </si>
  <si>
    <t>O-icosanoylcarnitine[c] + (R)-carnitine[m] &lt;=&gt; O-icosanoylcarnitine[m] + (R)-carnitine[c]</t>
  </si>
  <si>
    <t>t_0018</t>
  </si>
  <si>
    <t>fatty acylcarnitine transport (C22:0)</t>
  </si>
  <si>
    <t>O-docosanoylcarnitine[c] + (R)-carnitine[m] &lt;=&gt; O-docosanoylcarnitine[m] + (R)-carnitine[c]</t>
  </si>
  <si>
    <t>t_0019</t>
  </si>
  <si>
    <t>fatty acylcarnitine transport (C24:0)</t>
  </si>
  <si>
    <t>O-tetracosanoylcarnitine[c] + (R)-carnitine[m] &lt;=&gt; O-tetracosanoylcarnitine[m] + (R)-carnitine[c]</t>
  </si>
  <si>
    <t>t_0020</t>
  </si>
  <si>
    <t>fatty acylcarnitine transport (C26:0)</t>
  </si>
  <si>
    <t>O-hexacosanoylcarnitine[c] + (R)-carnitine[m] &lt;=&gt; O-hexacosanoylcarnitine[m] + (R)-carnitine[c]</t>
  </si>
  <si>
    <t>t_0021</t>
  </si>
  <si>
    <t>mitochondrial carnitine acyltransferase (C16:0)</t>
  </si>
  <si>
    <t>O-palmitoylcarnitine[m] + coenzyme A[m] =&gt; palmitoyl-CoA[m] + (R)-carnitine[m]</t>
  </si>
  <si>
    <t>t_0022</t>
  </si>
  <si>
    <t>mitochondrial carnitine acyltransferase (C18:0)</t>
  </si>
  <si>
    <t>O-stearoylcarnitine[m] + coenzyme A[m] =&gt; stearoyl-CoA[m] + (R)-carnitine[m]</t>
  </si>
  <si>
    <t>t_0023</t>
  </si>
  <si>
    <t>mitochondrial carnitine acyltransferase (C20:0)</t>
  </si>
  <si>
    <t>O-icosanoylcarnitine[m] + coenzyme A[m] =&gt; icosanoyl-CoA[m] + (R)-carnitine[m]</t>
  </si>
  <si>
    <t>t_0024</t>
  </si>
  <si>
    <t>mitochondrial carnitine acyltransferase (C22:0)</t>
  </si>
  <si>
    <t>O-docosanoylcarnitine[m] + coenzyme A[m] =&gt; docosanoyl-CoA[m] + (R)-carnitine[m]</t>
  </si>
  <si>
    <t>t_0025</t>
  </si>
  <si>
    <t>mitochondrial carnitine acyltransferase (C24:0)</t>
  </si>
  <si>
    <t>O-tetracosanoylcarnitine[m] + coenzyme A[m] =&gt; tetracosanoyl-CoA[m] + (R)-carnitine[m]</t>
  </si>
  <si>
    <t>t_0026</t>
  </si>
  <si>
    <t>mitochondrial carnitine acyltransferase (C26:0)</t>
  </si>
  <si>
    <t>O-hexacosanoylcarnitine[m] + coenzyme A[m] =&gt; hexacosanoyl-CoA[m] + (R)-carnitine[m]</t>
  </si>
  <si>
    <t>t_0027</t>
  </si>
  <si>
    <t>malic enzyme (NADP) cytoplasmic</t>
  </si>
  <si>
    <t>(S)-malate[c] + NADP(+)[c] =&gt; carbon dioxide[c] + NADPH[c] + pyruvate[c]</t>
  </si>
  <si>
    <t>t_0028</t>
  </si>
  <si>
    <t>trans-but-2-enoyl-CoA[m] + H2O[m] &lt;=&gt; (R)-3-hydroxybutanoyl-CoA[m]</t>
  </si>
  <si>
    <t>t_0029</t>
  </si>
  <si>
    <t>trans-dec-2-enoyl-CoA[m] + H2O[m] &lt;=&gt; (R)-3-hydroxydecanoyl-CoA[m]</t>
  </si>
  <si>
    <t>t_0030</t>
  </si>
  <si>
    <t>trans-docos-2-enoyl-CoA[m] + H2O[m] &lt;=&gt; (R)-3-hydroxydocosanoyl-CoA[m]</t>
  </si>
  <si>
    <t>t_0031</t>
  </si>
  <si>
    <t>trans-dodec-2-enoyl-CoA[m] + H2O[m] &lt;=&gt; (R)-3-hydroxylauroyl-CoA[m]</t>
  </si>
  <si>
    <t>t_0032</t>
  </si>
  <si>
    <t>trans-hexacos-2-enoyl-CoA[m] + H2O[m] &lt;=&gt; (S)-3-hydroxyhexacosanoyl-CoA[m]</t>
  </si>
  <si>
    <t>t_0033</t>
  </si>
  <si>
    <t>hexadec-2-enoyl-CoA[m] + H2O[m] &lt;=&gt; (S)-3-hydroxypalmitoyl-CoA[m]</t>
  </si>
  <si>
    <t>t_0034</t>
  </si>
  <si>
    <t>trans-hex-2-enoyl-CoA[m] + H2O[m] &lt;=&gt; (R)-3-hydroxyhexanoyl-CoA[m]</t>
  </si>
  <si>
    <t>t_0035</t>
  </si>
  <si>
    <t>trans-icos-2-enoyl-CoA[m] + H2O[m] &lt;=&gt; (R)-3-hydroxyicosanoyl-CoA[m]</t>
  </si>
  <si>
    <t>t_0036</t>
  </si>
  <si>
    <t>trans-octadec-2-enoyl-CoA[m] + H2O[m] &lt;=&gt; 3-hydroxyoctadecanoyl-CoA[m]</t>
  </si>
  <si>
    <t>t_0037</t>
  </si>
  <si>
    <t>trans-oct-2-enoyl-CoA[m] + H2O[m] &lt;=&gt; (R)-3-hydroxyoctanoyl-CoA[m]</t>
  </si>
  <si>
    <t>t_0038</t>
  </si>
  <si>
    <t>trans-tetracos-2-enoyl-CoA[m] + H2O[m] &lt;=&gt; (R)-3-hydroxytetracosanoyl-CoA[m]</t>
  </si>
  <si>
    <t>t_0039</t>
  </si>
  <si>
    <t>trans-tetradec-2-enoyl-CoA[m] + H2O[m] &lt;=&gt; (S)-3-hydroxytetradecanoyl-CoA[m]</t>
  </si>
  <si>
    <t>t_0040</t>
  </si>
  <si>
    <t>(R)-3-hydroxybutanoyl-CoA[m] + NAD[m] &lt;=&gt; acetoacetyl-CoA[m] + H+[m] + NADH[m]</t>
  </si>
  <si>
    <t>t_0041</t>
  </si>
  <si>
    <t>(R)-3-hydroxydecanoyl-CoA[m] + NAD[m] &lt;=&gt; 3-oxodecanoyl-CoA[m] + H+[m] + NADH[m]</t>
  </si>
  <si>
    <t>t_0042</t>
  </si>
  <si>
    <t>(R)-3-hydroxydocosanoyl-CoA[m] + NAD[m] &lt;=&gt; 3-oxodocosanoyl-CoA[m] + H+[m] + NADH[m]</t>
  </si>
  <si>
    <t>t_0043</t>
  </si>
  <si>
    <t>(R)-3-hydroxylauroyl-CoA[m] + NAD[m] &lt;=&gt; 3-oxolauroyl-CoA[m] + H+[m] + NADH[m]</t>
  </si>
  <si>
    <t>t_0044</t>
  </si>
  <si>
    <t>(S)-3-hydroxyhexacosanoyl-CoA[m] + NAD[m] &lt;=&gt; 3-oxohexacosanoyl-CoA[m] + H+[m] + NADH[m]</t>
  </si>
  <si>
    <t>t_0045</t>
  </si>
  <si>
    <t>(S)-3-hydroxypalmitoyl-CoA[m] + NAD[m] &lt;=&gt; 3-oxopalmitoyl-CoA[m] + H+[m] + NADH[m]</t>
  </si>
  <si>
    <t>t_0046</t>
  </si>
  <si>
    <t>(R)-3-hydroxyhexanoyl-CoA[m] + NAD[m] &lt;=&gt; 3-oxohexanoyl-CoA[m] + H+[m] + NADH[m]</t>
  </si>
  <si>
    <t>t_0047</t>
  </si>
  <si>
    <t>(R)-3-hydroxyicosanoyl-CoA[m] + NAD[m] &lt;=&gt; 3-oxoicosanoyl-CoA[m] + H+[m] + NADH[m]</t>
  </si>
  <si>
    <t>t_0048</t>
  </si>
  <si>
    <t>3-hydroxyoctadecanoyl-CoA[m] + NAD[m] &lt;=&gt; 3-oxooctadecanoyl-CoA[m] + H+[m] + NADH[m]</t>
  </si>
  <si>
    <t>t_0049</t>
  </si>
  <si>
    <t>(R)-3-hydroxyoctanoyl-CoA[m] + NAD[m] &lt;=&gt; 3-oxooctanoyl-CoA[m] + H+[m] + NADH[m]</t>
  </si>
  <si>
    <t>t_0050</t>
  </si>
  <si>
    <t>(R)-3-hydroxytetracosanoyl-CoA[m] + NAD[m] &lt;=&gt; 3-oxotetracosanoyl-CoA[m] + H+[m] + NADH[m]</t>
  </si>
  <si>
    <t>t_0051</t>
  </si>
  <si>
    <t>(S)-3-hydroxytetradecanoyl-CoA[m] + NAD[m] &lt;=&gt; 3-oxotetradecanoyl-CoA[m] + H+[m] + NADH[m]</t>
  </si>
  <si>
    <t>t_0052</t>
  </si>
  <si>
    <t>acetoacetyl-CoA[m] + coenzyme A[m] =&gt; 2 acetyl-CoA[m]</t>
  </si>
  <si>
    <t>t_0053</t>
  </si>
  <si>
    <t>3-oxodecanoyl-CoA[m] + coenzyme A[m] &lt;=&gt; octanoyl-CoA[m] + acetyl-CoA[m]</t>
  </si>
  <si>
    <t>t_0054</t>
  </si>
  <si>
    <t>3-oxohexanoyl-CoA[m] + coenzyme A[m] &lt;=&gt; butanoyl-CoA[m] + acetyl-CoA[m]</t>
  </si>
  <si>
    <t>t_0055</t>
  </si>
  <si>
    <t>3-oxolauroyl-CoA[m] + coenzyme A[m] &lt;=&gt; decanoyl-CoA[m] + acetyl-CoA[m]</t>
  </si>
  <si>
    <t>t_0056</t>
  </si>
  <si>
    <t>3-oxotetracosanoyl-CoA[m] + coenzyme A[m] &lt;=&gt; docosanoyl-CoA[m] + acetyl-CoA[m]</t>
  </si>
  <si>
    <t>t_0057</t>
  </si>
  <si>
    <t>3-oxooctanoyl-CoA[m] + coenzyme A[m] &lt;=&gt; hexanoyl-CoA[m] + acetyl-CoA[m]</t>
  </si>
  <si>
    <t>t_0058</t>
  </si>
  <si>
    <t>3-oxodocosanoyl-CoA[m] + coenzyme A[m] &lt;=&gt; icosanoyl-CoA[m] + acetyl-CoA[m]</t>
  </si>
  <si>
    <t>t_0059</t>
  </si>
  <si>
    <t>3-oxotetradecanoyl-CoA[m] + coenzyme A[m] &lt;=&gt; lauroyl-CoA[m] + acetyl-CoA[m]</t>
  </si>
  <si>
    <t>t_0060</t>
  </si>
  <si>
    <t>3-oxopalmitoyl-CoA[m] + coenzyme A[m] &lt;=&gt; myristoyl-CoA[m] + acetyl-CoA[m]</t>
  </si>
  <si>
    <t>t_0061</t>
  </si>
  <si>
    <t>3-oxooctadecanoyl-CoA[m] + coenzyme A[m] &lt;=&gt; palmitoyl-CoA[m] + acetyl-CoA[m]</t>
  </si>
  <si>
    <t>t_0062</t>
  </si>
  <si>
    <t>3-oxoicosanoyl-CoA[m] + coenzyme A[m] &lt;=&gt; stearoyl-CoA[m] + acetyl-CoA[m]</t>
  </si>
  <si>
    <t>t_0063</t>
  </si>
  <si>
    <t>3-oxohexacosanoyl-CoA[m] + coenzyme A[m] &lt;=&gt; tetracosanoyl-CoA[m] + acetyl-CoA[m]</t>
  </si>
  <si>
    <t>t_0064</t>
  </si>
  <si>
    <t>butanoyl-CoA[m] + FAD[m] &lt;=&gt; trans-but-2-enoyl-CoA[m] + FADH2[m]</t>
  </si>
  <si>
    <t>t_0065</t>
  </si>
  <si>
    <t>decanoyl-CoA[m] + FAD[m] &lt;=&gt; trans-dec-2-enoyl-CoA[m] + FADH2[m]</t>
  </si>
  <si>
    <t>t_0066</t>
  </si>
  <si>
    <t>docosanoyl-CoA[m] + FAD[m] &lt;=&gt; trans-docos-2-enoyl-CoA[m] + FADH2[m]</t>
  </si>
  <si>
    <t>t_0067</t>
  </si>
  <si>
    <t>acyl-CoA oxidase (lauroyl-CoA)</t>
  </si>
  <si>
    <t>lauroyl-CoA[m] + FAD[m] &lt;=&gt; trans-dodec-2-enoyl-CoA[m] + FADH2[m]</t>
  </si>
  <si>
    <t>t_0068</t>
  </si>
  <si>
    <t>hexacosanoyl-CoA[m] + FAD[m] &lt;=&gt; trans-hexacos-2-enoyl-CoA[m] + FADH2[m]</t>
  </si>
  <si>
    <t>t_0069</t>
  </si>
  <si>
    <t>acyl-CoA oxidase (palmitoyl-CoA)</t>
  </si>
  <si>
    <t>palmitoyl-CoA[m] + FAD[m] &lt;=&gt; hexadec-2-enoyl-CoA[m] + FADH2[m]</t>
  </si>
  <si>
    <t>t_0070</t>
  </si>
  <si>
    <t>hexanoyl-CoA[m] + FAD[m] &lt;=&gt; trans-hex-2-enoyl-CoA[m] + FADH2[m]</t>
  </si>
  <si>
    <t>t_0071</t>
  </si>
  <si>
    <t>icosanoyl-CoA[m] + FAD[m] &lt;=&gt; trans-icos-2-enoyl-CoA[m] + FADH2[m]</t>
  </si>
  <si>
    <t>t_0072</t>
  </si>
  <si>
    <t>acyl-CoA oxidase (stearoyl-CoA)</t>
  </si>
  <si>
    <t>stearoyl-CoA[m] + FAD[m] &lt;=&gt; trans-octadec-2-enoyl-CoA[m] + FADH2[m]</t>
  </si>
  <si>
    <t>t_0073</t>
  </si>
  <si>
    <t>octanoyl-CoA[m] + FAD[m] &lt;=&gt; trans-oct-2-enoyl-CoA[m] + FADH2[m]</t>
  </si>
  <si>
    <t>t_0074</t>
  </si>
  <si>
    <t>tetracosanoyl-CoA[m] + FAD[m] &lt;=&gt; trans-tetracos-2-enoyl-CoA[m] + FADH2[m]</t>
  </si>
  <si>
    <t>t_0075</t>
  </si>
  <si>
    <t>myristoyl-CoA[m] + FAD[m] &lt;=&gt; trans-tetradec-2-enoyl-CoA[m] + FADH2[m]</t>
  </si>
  <si>
    <t>t_0076</t>
  </si>
  <si>
    <t>fatty acid oxidation (C18:2)</t>
  </si>
  <si>
    <t>octadec-9-ynoyl-CoA[p] + 8 coenzyme A[p] + 8 H2O[p] + 8 NAD[p] + 6 oxygen[p] =&gt; 9 acetyl-CoA[p] + 8 H+[p] + 6 hydrogen peroxide[p] + 8 NADH[p]</t>
  </si>
  <si>
    <t>t_0077</t>
  </si>
  <si>
    <t>linoleoyl-CoA desaturase (n-C18:2CoA - n-C18:3CoA), ER membrane</t>
  </si>
  <si>
    <t>linoleoyl-CoA[erm] + H+[erm] + oxygen[erm] + NADH[erm] =&gt; linolenoyl-CoA[erm] + 2 H2O[erm] + NAD[erm]</t>
  </si>
  <si>
    <t>t_0078</t>
  </si>
  <si>
    <t>peroxisomal acyl-CoA thioesterase (18:3)</t>
  </si>
  <si>
    <t>linolenoyl-CoA[p] + H2O[p] =&gt; linolenate[p] + coenzyme A[p] + H+[p]</t>
  </si>
  <si>
    <t>t_0079</t>
  </si>
  <si>
    <t>peroxisomal acyl-CoA thioesterase (18:2)</t>
  </si>
  <si>
    <t>linoleoyl-CoA[p] + H2O[p] =&gt; linoleate[p] + coenzyme A[p] + H+[p]</t>
  </si>
  <si>
    <t>t_0080</t>
  </si>
  <si>
    <t>fatty acyl-CoA transport via ABC system (C18:3)</t>
  </si>
  <si>
    <t>linolenoyl-CoA[c] + ATP[c] + H2O[c] =&gt; linolenoyl-CoA[p] + ADP[c] + H+[c] + phosphate[c]</t>
  </si>
  <si>
    <t>t_0081</t>
  </si>
  <si>
    <t>phosphoketolase</t>
  </si>
  <si>
    <t>D-xylulose 5-phosphate[c] + phosphate[c] =&gt; acetyl-phosphate[c] + glyceraldehyde 3-phosphate[c] + H2O[c]</t>
  </si>
  <si>
    <t>t_0082</t>
  </si>
  <si>
    <t>phosphate transacetylase</t>
  </si>
  <si>
    <t>acetyl-CoA[c] + phosphate[c] &lt;=&gt; acetyl-phosphate[c] + coenzyme A[c]</t>
  </si>
  <si>
    <t>t_0083</t>
  </si>
  <si>
    <t>1-acyl-sn-glycerol-3-phosphate acyltransferase (1-16:0, 2-18:1), endoplasmic reticulum membrane</t>
  </si>
  <si>
    <t>oleoyl-CoA[erm] + 1-acyl-sn-glycerol 3-phosphate (16:0)[erm] =&gt; coenzyme A[erm] + phosphatidate (1-16:0, 2-18:1)[erm]</t>
  </si>
  <si>
    <t>t_0084</t>
  </si>
  <si>
    <t>1-acyl-sn-glycerol-3-phosphate acyltransferase (1-16:0, 2-18:2), endoplasmic reticulum membrane</t>
  </si>
  <si>
    <t>linoleoyl-CoA[erm] + 1-acyl-sn-glycerol 3-phosphate (16:0)[erm] =&gt; phosphatidate (1-16:0, 2-18:2)[erm] + coenzyme A[erm]</t>
  </si>
  <si>
    <t>t_0085</t>
  </si>
  <si>
    <t>1-acyl-sn-glycerol-3-phosphate acyltransferase (1-16:0, 2-18:3), endoplasmic reticulum membrane</t>
  </si>
  <si>
    <t>linolenoyl-CoA[erm] + 1-acyl-sn-glycerol 3-phosphate (16:0)[erm] =&gt; phosphatidate (1-16:0, 2-18:3)[erm] + coenzyme A[erm]</t>
  </si>
  <si>
    <t>t_0086</t>
  </si>
  <si>
    <t>1-acyl-sn-glycerol-3-phosphate acyltransferase (1-18:0, 2-18:1), endoplasmic reticulum membrane</t>
  </si>
  <si>
    <t>oleoyl-CoA[erm] + 1-acyl-sn-glycerol 3-phosphate (18:0)[erm] =&gt; coenzyme A[erm] + phosphatidate (1-18:0, 2-18:1)[erm]</t>
  </si>
  <si>
    <t>t_0087</t>
  </si>
  <si>
    <t>1-acyl-sn-glycerol-3-phosphate acyltransferase (1-18:0, 2-18:2), endoplasmic reticulum membrane</t>
  </si>
  <si>
    <t>linoleoyl-CoA[erm] + 1-acyl-sn-glycerol 3-phosphate (18:0)[erm] =&gt; phosphatidate (1-18:0, 2-18:2)[erm] + coenzyme A[erm]</t>
  </si>
  <si>
    <t>t_0088</t>
  </si>
  <si>
    <t>1-acyl-sn-glycerol-3-phosphate acyltransferase (1-18:0, 2-18:3), endoplasmic reticulum membrane</t>
  </si>
  <si>
    <t>linolenoyl-CoA[erm] + 1-acyl-sn-glycerol 3-phosphate (18:0)[erm] =&gt; phosphatidate (1-18:0, 2-18:3)[erm] + coenzyme A[erm]</t>
  </si>
  <si>
    <t>t_0090</t>
  </si>
  <si>
    <t>1-acyl-sn-glycerol-3-phosphate acyltransferase (1-16:0, 2-18:2), lipid particle</t>
  </si>
  <si>
    <t>linoleoyl-CoA[lp] + 1-acyl-sn-glycerol 3-phosphate (16:0)[lp] =&gt; phosphatidate (1-16:0, 2-18:2)[lp] + coenzyme A[lp]</t>
  </si>
  <si>
    <t>t_0091</t>
  </si>
  <si>
    <t>1-acyl-sn-glycerol-3-phosphate acyltransferase (1-16:0, 2-18:3), lipid particle</t>
  </si>
  <si>
    <t>linolenoyl-CoA[lp] + 1-acyl-sn-glycerol 3-phosphate (16:0)[lp] =&gt; phosphatidate (1-16:0, 2-18:3)[lp] + coenzyme A[lp]</t>
  </si>
  <si>
    <t>t_0093</t>
  </si>
  <si>
    <t>1-acyl-sn-glycerol-3-phosphate acyltransferase (1-18:0, 2-18:2), lipid particle</t>
  </si>
  <si>
    <t>linoleoyl-CoA[lp] + 1-acyl-sn-glycerol 3-phosphate (18:0)[lp] =&gt; phosphatidate (1-18:0, 2-18:2)[lp] + coenzyme A[lp]</t>
  </si>
  <si>
    <t>t_0094</t>
  </si>
  <si>
    <t>1-acyl-sn-glycerol-3-phosphate acyltransferase (1-18:0, 2-18:3), lipid particle</t>
  </si>
  <si>
    <t>linolenoyl-CoA[lp] + 1-acyl-sn-glycerol 3-phosphate (18:0)[lp] =&gt; phosphatidate (1-18:0, 2-18:3)[lp] + coenzyme A[lp]</t>
  </si>
  <si>
    <t>t_0095</t>
  </si>
  <si>
    <t>acyl dhap reductase (16:0), endoplasmic reticulum membrane</t>
  </si>
  <si>
    <t>H+[erm] + NADPH[erm] + acylglycerone phosphate (16:0)[erm] =&gt; NADP(+)[erm] + 1-acyl-sn-glycerol 3-phosphate (16:0)[erm]</t>
  </si>
  <si>
    <t>t_0096</t>
  </si>
  <si>
    <t>acyl dhap reductase (18:0), endoplasmic reticulum membrane</t>
  </si>
  <si>
    <t>H+[erm] + NADPH[erm] + acylglycerone phosphate (18:0)[erm] =&gt; NADP(+)[erm] + 1-acyl-sn-glycerol 3-phosphate (18:0)[erm]</t>
  </si>
  <si>
    <t>t_0097</t>
  </si>
  <si>
    <t>CDP-diacylglycerol synthase (1-16:0, 2-18:1), endoplasmic reticulum membrane</t>
  </si>
  <si>
    <t>H+[erm] + phosphatidate (1-16:0, 2-18:1)[erm] + CTP[erm] &lt;=&gt; diphosphate[erm] + CDP-diacylglycerol (1-16:0, 2-18:1)[erm]</t>
  </si>
  <si>
    <t>t_0098</t>
  </si>
  <si>
    <t>CDP-diacylglycerol synthase (1-16:0, 2-18:2), endoplasmic reticulum membrane</t>
  </si>
  <si>
    <t>phosphatidate (1-16:0, 2-18:2)[erm] + H+[erm] + CTP[erm] &lt;=&gt; CDP-diacylglycerol (1-16:0, 2-18:2)[erm] + diphosphate[erm]</t>
  </si>
  <si>
    <t>t_0099</t>
  </si>
  <si>
    <t>CDP-diacylglycerol synthase (1-16:0, 2-18:3), endoplasmic reticulum membrane</t>
  </si>
  <si>
    <t>phosphatidate (1-16:0, 2-18:3)[erm] + H+[erm] + CTP[erm] &lt;=&gt; CDP-diacylglycerol (1-16:0, 2-18:3)[erm] + diphosphate[erm]</t>
  </si>
  <si>
    <t>t_0100</t>
  </si>
  <si>
    <t>CDP-diacylglycerol synthase (1-18:0, 2-18:1), endoplasmic reticulum membrane</t>
  </si>
  <si>
    <t>H+[erm] + phosphatidate (1-18:0, 2-18:1)[erm] + CTP[erm] &lt;=&gt; diphosphate[erm] + CDP-diacylglycerol (1-18:0, 2-18:1)[erm]</t>
  </si>
  <si>
    <t>t_0101</t>
  </si>
  <si>
    <t>CDP-diacylglycerol synthase (1-18:0, 2-18:2), endoplasmic reticulum membrane</t>
  </si>
  <si>
    <t>phosphatidate (1-18:0, 2-18:2)[erm] + H+[erm] + CTP[erm] &lt;=&gt; CDP-diacylglycerol (1-18:0, 2-18:2)[erm] + diphosphate[erm]</t>
  </si>
  <si>
    <t>t_0102</t>
  </si>
  <si>
    <t>CDP-diacylglycerol synthase (1-18:0, 2-18:3), endoplasmic reticulum membrane</t>
  </si>
  <si>
    <t>phosphatidate (1-18:0, 2-18:3)[erm] + H+[erm] + CTP[erm] &lt;=&gt; CDP-diacylglycerol (1-18:0, 2-18:3)[erm] + diphosphate[erm]</t>
  </si>
  <si>
    <t>t_0104</t>
  </si>
  <si>
    <t>CDP-diacylglycerol synthase (1-16:0, 2-18:2), mitochondrial membrane</t>
  </si>
  <si>
    <t>phosphatidate (1-16:0, 2-18:2)[mm] + CTP[mm] + H+[mm] &lt;=&gt; CDP-diacylglycerol (1-16:0, 2-18:2)[mm] + diphosphate[mm]</t>
  </si>
  <si>
    <t>t_0105</t>
  </si>
  <si>
    <t>CDP-diacylglycerol synthase (1-16:0, 2-18:3), mitochondrial membrane</t>
  </si>
  <si>
    <t>phosphatidate (1-16:0, 2-18:3)[mm] + CTP[mm] + H+[mm] &lt;=&gt; CDP-diacylglycerol (1-16:0, 2-18:3)[mm] + diphosphate[mm]</t>
  </si>
  <si>
    <t>t_0106</t>
  </si>
  <si>
    <t>CDP-diacylglycerol synthase (1-18:0, 2-18:1), mitochondrial membrane</t>
  </si>
  <si>
    <t>phosphatidate (1-18:0, 2-18:1)[mm] + CTP[mm] + H+[mm] &lt;=&gt; CDP-diacylglycerol (1-18:0, 2-18:1)[mm] + diphosphate[mm]</t>
  </si>
  <si>
    <t>t_0107</t>
  </si>
  <si>
    <t>CDP-diacylglycerol synthase (1-18:0, 2-18:2), mitochondrial membrane</t>
  </si>
  <si>
    <t>phosphatidate (1-18:0, 2-18:2)[mm] + CTP[mm] + H+[mm] &lt;=&gt; CDP-diacylglycerol (1-18:0, 2-18:2)[mm] + diphosphate[mm]</t>
  </si>
  <si>
    <t>t_0108</t>
  </si>
  <si>
    <t>CDP-diacylglycerol synthase (1-18:0, 2-18:3), mitochondrial membrane</t>
  </si>
  <si>
    <t>phosphatidate (1-18:0, 2-18:3)[mm] + CTP[mm] + H+[mm] &lt;=&gt; CDP-diacylglycerol (1-18:0, 2-18:3)[mm] + diphosphate[mm]</t>
  </si>
  <si>
    <t>t_0109</t>
  </si>
  <si>
    <t>cholinephosphotransferase (1-16:0, 2-18:1), endoplasmic reticulum membrane</t>
  </si>
  <si>
    <t>diglyceride (1-16:0, 2-18:1)[erm] + CDP-choline[erm] =&gt; H+[erm] + CMP[erm] + phosphatidylcholine (1-16:0, 2-18:1)[erm]</t>
  </si>
  <si>
    <t>t_0110</t>
  </si>
  <si>
    <t>cholinephosphotransferase (1-16:0, 2-18:2), endoplasmic reticulum membrane</t>
  </si>
  <si>
    <t>diglyceride (1-16:0, 2-18:2)[erm] + CDP-choline[erm] =&gt; phosphatidylcholine (1-16:0, 2-18:2)[erm] + H+[erm] + CMP[erm]</t>
  </si>
  <si>
    <t>t_0111</t>
  </si>
  <si>
    <t>cholinephosphotransferase (1-16:0, 2-18:3), endoplasmic reticulum membrane</t>
  </si>
  <si>
    <t>diglyceride (1-16:0, 2-18:3)[erm] + CDP-choline[erm] =&gt; phosphatidylcholine (1-16:0, 2-18:3)[erm] + H+[erm] + CMP[erm]</t>
  </si>
  <si>
    <t>t_0112</t>
  </si>
  <si>
    <t>cholinephosphotransferase (1-18:0, 2-18:1), endoplasmic reticulum membrane</t>
  </si>
  <si>
    <t>diglyceride (1-18:0, 2-18:1)[erm] + CDP-choline[erm] =&gt; H+[erm] + CMP[erm] + phosphatidylcholine (1-18:0, 2-18:1)[erm]</t>
  </si>
  <si>
    <t>t_0113</t>
  </si>
  <si>
    <t>cholinephosphotransferase (1-18:0, 2-18:2), endoplasmic reticulum membrane</t>
  </si>
  <si>
    <t>diglyceride (1-18:0, 2-18:2)[erm] + CDP-choline[erm] =&gt; phosphatidylcholine (1-18:0, 2-18:2)[erm] + H+[erm] + CMP[erm]</t>
  </si>
  <si>
    <t>t_0114</t>
  </si>
  <si>
    <t>cholinephosphotransferase (1-18:0, 2-18:3), endoplasmic reticulum membrane</t>
  </si>
  <si>
    <t>diglyceride (1-18:0, 2-18:3)[erm] + CDP-choline[erm] =&gt; phosphatidylcholine (1-18:0, 2-18:3)[erm] + H+[erm] + CMP[erm]</t>
  </si>
  <si>
    <t>t_0116</t>
  </si>
  <si>
    <t>CL (1-16:0, 2-18:1, 3-16:0, 4-18:2) phospholipase (1-position), mitochondrial membrane</t>
  </si>
  <si>
    <t>cardiolipin (1-16:0, 2-18:1, 3-16:0, 4-18:2)[mm] + H2O[mm] =&gt; monolysocardiolipin (2-18:1, 3-16:0, 4-18:2)[mm] + H+[mm] + palmitate[mm]</t>
  </si>
  <si>
    <t>t_0117</t>
  </si>
  <si>
    <t>CL (1-16:0, 2-18:1, 3-16:0, 4-18:3) phospholipase (1-position), mitochondrial membrane</t>
  </si>
  <si>
    <t>cardiolipin (1-16:0, 2-18:1, 3-16:0, 4-18:3)[mm] + H2O[mm] =&gt; monolysocardiolipin (2-18:1, 3-16:0, 4-18:3)[mm] + H+[mm] + palmitate[mm]</t>
  </si>
  <si>
    <t>t_0118</t>
  </si>
  <si>
    <t>CL (1-16:0, 2-18:2, 3-16:0, 4-18:2) phospholipase (1-position), mitochondrial membrane</t>
  </si>
  <si>
    <t>cardiolipin (1-16:0, 2-18:2, 3-16:0, 4-18:2)[mm] + H2O[mm] =&gt; monolysocardiolipin (2-18:2, 3-16:0, 4-18:2)[mm] + H+[mm] + palmitate[mm]</t>
  </si>
  <si>
    <t>t_0119</t>
  </si>
  <si>
    <t>CL (1-16:0, 2-18:2, 3-16:0, 4-18:3) phospholipase (1-position), mitochondrial membrane</t>
  </si>
  <si>
    <t>cardiolipin (1-16:0, 2-18:2, 3-16:0, 4-18:3)[mm] + H2O[mm] =&gt; monolysocardiolipin (2-18:2, 3-16:0, 4-18:3)[mm] + H+[mm] + palmitate[mm]</t>
  </si>
  <si>
    <t>t_0120</t>
  </si>
  <si>
    <t>CL (1-16:0, 2-18:3, 3-16:0, 4-18:3) phospholipase (1-position), mitochondrial membrane</t>
  </si>
  <si>
    <t>cardiolipin (1-16:0, 2-18:3, 3-16:0, 4-18:3)[mm] + H2O[mm] =&gt; monolysocardiolipin (2-18:3, 3-16:0, 4-18:3)[mm] + H+[mm] + palmitate[mm]</t>
  </si>
  <si>
    <t>t_0121</t>
  </si>
  <si>
    <t>CL (1-16:0, 2-18:1, 3-18:0, 4-18:1) phospholipase (1-position), mitochondrial membrane</t>
  </si>
  <si>
    <t>cardiolipin (1-16:0, 2-18:1, 3-18:0, 4-18:1)[mm] + H2O[mm] =&gt; monolysocardiolipin (2-18:1, 3-18:0, 4-18:1)[mm] + H+[mm] + palmitate[mm]</t>
  </si>
  <si>
    <t>t_0122</t>
  </si>
  <si>
    <t>CL (1-16:0, 2-18:1, 3-18:0, 4-18:2) phospholipase (1-position), mitochondrial membrane</t>
  </si>
  <si>
    <t>cardiolipin (1-16:0, 2-18:1, 3-18:0, 4-18:2)[mm] + H2O[mm] =&gt; monolysocardiolipin (2-18:1, 3-18:0, 4-18:2)[mm] + H+[mm] + palmitate[mm]</t>
  </si>
  <si>
    <t>t_0123</t>
  </si>
  <si>
    <t>CL (1-16:0, 2-18:1, 3-18:0, 4-18:3) phospholipase (1-position), mitochondrial membrane</t>
  </si>
  <si>
    <t>cardiolipin (1-16:0, 2-18:1, 3-18:0, 4-18:3)[mm] + H2O[mm] =&gt; monolysocardiolipin (2-18:1, 3-18:0, 4-18:3)[mm] + H+[mm] + palmitate[mm]</t>
  </si>
  <si>
    <t>t_0124</t>
  </si>
  <si>
    <t>CL (1-16:0, 2-18:2, 3-18:0, 4-18:2) phospholipase (1-position), mitochondrial membrane</t>
  </si>
  <si>
    <t>cardiolipin (1-16:0, 2-18:2, 3-18:0, 4-18:2)[mm] + H2O[mm] =&gt; monolysocardiolipin (2-18:2, 3-18:0, 4-18:2)[mm] + H+[mm] + palmitate[mm]</t>
  </si>
  <si>
    <t>t_0125</t>
  </si>
  <si>
    <t>CL (1-16:0, 2-18:2, 3-18:0, 4-18:3) phospholipase (1-position), mitochondrial membrane</t>
  </si>
  <si>
    <t>cardiolipin (1-16:0, 2-18:2, 3-18:0, 4-18:3)[mm] + H2O[mm] =&gt; monolysocardiolipin (2-18:2, 3-18:0, 4-18:3)[mm] + H+[mm] + palmitate[mm]</t>
  </si>
  <si>
    <t>t_0126</t>
  </si>
  <si>
    <t>CL (1-16:0, 2-18:3, 3-18:0, 4-18:3) phospholipase (1-position), mitochondrial membrane</t>
  </si>
  <si>
    <t>cardiolipin (1-16:0, 2-18:3, 3-18:0, 4-18:3)[mm] + H2O[mm] =&gt; monolysocardiolipin (2-18:3, 3-18:0, 4-18:3)[mm] + H+[mm] + palmitate[mm]</t>
  </si>
  <si>
    <t>t_0127</t>
  </si>
  <si>
    <t>CL (1-18:0, 2-18:1, 3-18:0, 4-18:1) phospholipase (1-position), mitochondrial membrane</t>
  </si>
  <si>
    <t>cardiolipin (1-18:0, 2-18:1, 3-18:0, 4-18:1)[mm] + H2O[mm] =&gt; monolysocardiolipin (2-18:1, 3-18:0, 4-18:1)[mm] + H+[mm] + stearate[mm]</t>
  </si>
  <si>
    <t>t_0128</t>
  </si>
  <si>
    <t>CL (1-18:0, 2-18:1, 3-18:0, 4-18:2) phospholipase (1-position), mitochondrial membrane</t>
  </si>
  <si>
    <t>cardiolipin (1-18:0, 2-18:1, 3-18:0, 4-18:2)[mm] + H2O[mm] =&gt; monolysocardiolipin (2-18:1, 3-18:0, 4-18:2)[mm] + H+[mm] + stearate[mm]</t>
  </si>
  <si>
    <t>t_0129</t>
  </si>
  <si>
    <t>CL (1-18:0, 2-18:1, 3-18:0, 4-18:3) phospholipase (1-position), mitochondrial membrane</t>
  </si>
  <si>
    <t>cardiolipin (1-18:0, 2-18:1, 3-18:0, 4-18:3)[mm] + H2O[mm] =&gt; monolysocardiolipin (2-18:1, 3-18:0, 4-18:3)[mm] + H+[mm] + stearate[mm]</t>
  </si>
  <si>
    <t>t_0130</t>
  </si>
  <si>
    <t>CL (1-18:0, 2-18:2, 3-18:0, 4-18:2) phospholipase (1-position), mitochondrial membrane</t>
  </si>
  <si>
    <t>cardiolipin (1-18:0, 2-18:2, 3-18:0, 4-18:2)[mm] + H2O[mm] =&gt; monolysocardiolipin (2-18:2, 3-18:0, 4-18:2)[mm] + H+[mm] + stearate[mm]</t>
  </si>
  <si>
    <t>t_0131</t>
  </si>
  <si>
    <t>CL (1-18:0, 2-18:2, 3-18:0, 4-18:3) phospholipase (1-position), mitochondrial membrane</t>
  </si>
  <si>
    <t>cardiolipin (1-18:0, 2-18:2, 3-18:0, 4-18:3)[mm] + H2O[mm] =&gt; monolysocardiolipin (2-18:2, 3-18:0, 4-18:3)[mm] + H+[mm] + stearate[mm]</t>
  </si>
  <si>
    <t>t_0132</t>
  </si>
  <si>
    <t>CL (1-18:0, 2-18:3, 3-18:0, 4-18:3) phospholipase (1-position), mitochondrial membrane</t>
  </si>
  <si>
    <t>cardiolipin (1-18:0, 2-18:3, 3-18:0, 4-18:3)[mm] + H2O[mm] =&gt; monolysocardiolipin (2-18:3, 3-18:0, 4-18:3)[mm] + H+[mm] + stearate[mm]</t>
  </si>
  <si>
    <t>t_0133</t>
  </si>
  <si>
    <t>CL (1-18:1, 2-18:1, 3-16:0, 4-18:1) phospholipase (3-position), mitochondrial membrane</t>
  </si>
  <si>
    <t>H2O[mm] + cardiolipin (1-18:1, 2-18:1, 3-16:0, 4-18:1)[mm] =&gt; monolysocardiolipin (1-18:1, 2-18:1, 4-18:1)[mm] + H+[mm] + palmitate[mm]</t>
  </si>
  <si>
    <t>t_0134</t>
  </si>
  <si>
    <t>CL (1-18:1, 2-18:1, 3-16:0, 4-18:2) phospholipase (3-position), mitochondrial membrane</t>
  </si>
  <si>
    <t>cardiolipin (1-18:1, 2-18:1, 3-16:0, 4-18:2)[mm] + H2O[mm] =&gt; monolysocardiolipin (1-18:1, 2-18:1, 4-18:2)[mm] + H+[mm] + palmitate[mm]</t>
  </si>
  <si>
    <t>t_0135</t>
  </si>
  <si>
    <t>CL (1-18:1, 2-18:1, 3-16:0, 4-18:3) phospholipase (3-position), mitochondrial membrane</t>
  </si>
  <si>
    <t>cardiolipin (1-18:1, 2-18:1, 3-16:0, 4-18:3)[mm] + H2O[mm] =&gt; monolysocardiolipin (1-18:1, 2-18:1, 4-18:3)[mm] + H+[mm] + palmitate[mm]</t>
  </si>
  <si>
    <t>t_0136</t>
  </si>
  <si>
    <t>CL (1-18:1, 2-18:2, 3-16:0, 4-18:2) phospholipase (3-position), mitochondrial membrane</t>
  </si>
  <si>
    <t>cardiolipin (1-18:1, 2-18:2, 3-16:0, 4-18:2)[mm] + H2O[mm] =&gt; monolysocardiolipin (1-18:1, 2-18:2, 4-18:2)[mm] + H+[mm] + palmitate[mm]</t>
  </si>
  <si>
    <t>t_0137</t>
  </si>
  <si>
    <t>CL (1-18:1, 2-18:2, 3-16:0, 4-18:3) phospholipase (3-position), mitochondrial membrane</t>
  </si>
  <si>
    <t>cardiolipin (1-18:1, 2-18:2, 3-16:0, 4-18:3)[mm] + H2O[mm] =&gt; monolysocardiolipin (1-18:1, 2-18:2, 4-18:3)[mm] + H+[mm] + palmitate[mm]</t>
  </si>
  <si>
    <t>t_0138</t>
  </si>
  <si>
    <t>CL (1-18:1, 2-18:3, 3-16:0, 4-18:3) phospholipase (3-position), mitochondrial membrane</t>
  </si>
  <si>
    <t>cardiolipin (1-18:1, 2-18:3, 3-16:0, 4-18:3)[mm] + H2O[mm] =&gt; monolysocardiolipin (1-18:1, 2-18:3, 4-18:3)[mm] + H+[mm] + palmitate[mm]</t>
  </si>
  <si>
    <t>t_0139</t>
  </si>
  <si>
    <t>CL (1-18:1, 2-18:1, 3-18:0, 4-18:1) phospholipase (3-position), mitochondrial membrane</t>
  </si>
  <si>
    <t>cardiolipin (1-18:1, 2-18:1, 3-18:0, 4-18:1)[mm] + H2O[mm] =&gt; monolysocardiolipin (1-18:1, 2-18:1, 4-18:1)[mm] + H+[mm] + stearate[mm]</t>
  </si>
  <si>
    <t>t_0140</t>
  </si>
  <si>
    <t>CL (1-18:1, 2-18:1, 3-18:0, 4-18:2) phospholipase (3-position), mitochondrial membrane</t>
  </si>
  <si>
    <t>cardiolipin (1-18:1, 2-18:1, 3-18:0, 4-18:2)[mm] + H2O[mm] =&gt; monolysocardiolipin (1-18:1, 2-18:1, 4-18:2)[mm] + H+[mm] + stearate[mm]</t>
  </si>
  <si>
    <t>t_0141</t>
  </si>
  <si>
    <t>CL (1-18:1, 2-18:1, 3-18:0, 4-18:3) phospholipase (3-position), mitochondrial membrane</t>
  </si>
  <si>
    <t>cardiolipin (1-18:1, 2-18:1, 3-18:0, 4-18:3)[mm] + H2O[mm] =&gt; monolysocardiolipin (1-18:1, 2-18:1, 4-18:3)[mm] + H+[mm] + stearate[mm]</t>
  </si>
  <si>
    <t>t_0142</t>
  </si>
  <si>
    <t>CL (1-18:1, 2-18:2, 3-18:0, 4-18:2) phospholipase (3-position), mitochondrial membrane</t>
  </si>
  <si>
    <t>cardiolipin (1-18:1, 2-18:2, 3-18:0, 4-18:2)[mm] + H2O[mm] =&gt; monolysocardiolipin (1-18:1, 2-18:2, 4-18:2)[mm] + H+[mm] + stearate[mm]</t>
  </si>
  <si>
    <t>t_0143</t>
  </si>
  <si>
    <t>CL (1-18:1, 2-18:2, 3-18:0, 4-18:3) phospholipase (3-position), mitochondrial membrane</t>
  </si>
  <si>
    <t>cardiolipin (1-18:1, 2-18:2, 3-18:0, 4-18:3)[mm] + H2O[mm] =&gt; monolysocardiolipin (1-18:1, 2-18:2, 4-18:3)[mm] + H+[mm] + stearate[mm]</t>
  </si>
  <si>
    <t>t_0144</t>
  </si>
  <si>
    <t>CL (1-18:1, 2-18:3, 3-18:0, 4-18:3) phospholipase (3-position), mitochondrial membrane</t>
  </si>
  <si>
    <t>cardiolipin (1-18:1, 2-18:3, 3-18:0, 4-18:3)[mm] + H2O[mm] =&gt; monolysocardiolipin (1-18:1, 2-18:3, 4-18:3)[mm] + H+[mm] + stearate[mm]</t>
  </si>
  <si>
    <t>t_0146</t>
  </si>
  <si>
    <t>CL synthase (1-16:0, 2-18:1, 3-16:0, 4-18:2), mitochondrial membrane</t>
  </si>
  <si>
    <t>phosphatidylglycerol (1-16:0, 2-18:2)[mm] + CDP-diacylglycerol (1-16:0, 2-18:1)[mm] =&gt; cardiolipin (1-16:0, 2-18:1, 3-16:0, 4-18:2)[mm] + H+[mm] + CMP[mm]</t>
  </si>
  <si>
    <t>t_0147</t>
  </si>
  <si>
    <t>CL synthase (1-16:0, 2-18:1, 3-16:0, 4-18:3), mitochondrial membrane</t>
  </si>
  <si>
    <t>phosphatidylglycerol (1-16:0, 2-18:3)[mm] + CDP-diacylglycerol (1-16:0, 2-18:1)[mm] =&gt; cardiolipin (1-16:0, 2-18:1, 3-16:0, 4-18:3)[mm] + H+[mm] + CMP[mm]</t>
  </si>
  <si>
    <t>t_0148</t>
  </si>
  <si>
    <t>CL synthase (1-16:0, 2-18:2, 3-16:0, 4-18:2), mitochondrial membrane</t>
  </si>
  <si>
    <t>CDP-diacylglycerol (1-16:0, 2-18:2)[mm] + phosphatidylglycerol (1-16:0, 2-18:2)[mm] =&gt; cardiolipin (1-16:0, 2-18:2, 3-16:0, 4-18:2)[mm] + H+[mm] + CMP[mm]</t>
  </si>
  <si>
    <t>t_0149</t>
  </si>
  <si>
    <t>CL synthase (1-16:0, 2-18:2, 3-16:0, 4-18:3), mitochondrial membrane</t>
  </si>
  <si>
    <t>CDP-diacylglycerol (1-16:0, 2-18:2)[mm] + phosphatidylglycerol (1-16:0, 2-18:3)[mm] =&gt; cardiolipin (1-16:0, 2-18:2, 3-16:0, 4-18:3)[mm] + H+[mm] + CMP[mm]</t>
  </si>
  <si>
    <t>t_0150</t>
  </si>
  <si>
    <t>CL synthase (1-16:0, 2-18:3, 3-16:0, 4-18:3), mitochondrial membrane</t>
  </si>
  <si>
    <t>CDP-diacylglycerol (1-16:0, 2-18:3)[mm] + phosphatidylglycerol (1-16:0, 2-18:3)[mm] =&gt; cardiolipin (1-16:0, 2-18:3, 3-16:0, 4-18:3)[mm] + H+[mm] + CMP[mm]</t>
  </si>
  <si>
    <t>t_0151</t>
  </si>
  <si>
    <t>CL synthase (1-16:0, 2-18:1, 3-18:0, 4-18:1), mitochondrial membrane</t>
  </si>
  <si>
    <t>phosphatidylglycerol (1-18:0, 2-18:1)[mm] + CDP-diacylglycerol (1-16:0, 2-18:1)[mm] =&gt; cardiolipin (1-16:0, 2-18:1, 3-18:0, 4-18:1)[mm] + H+[mm] + CMP[mm]</t>
  </si>
  <si>
    <t>t_0152</t>
  </si>
  <si>
    <t>CL synthase (1-16:0, 2-18:1, 3-18:0, 4-18:2), mitochondrial membrane</t>
  </si>
  <si>
    <t>phosphatidylglycerol (1-18:0, 2-18:2)[mm] + CDP-diacylglycerol (1-16:0, 2-18:1)[mm] =&gt; cardiolipin (1-16:0, 2-18:1, 3-18:0, 4-18:2)[mm] + H+[mm] + CMP[mm]</t>
  </si>
  <si>
    <t>t_0153</t>
  </si>
  <si>
    <t>CL synthase (1-16:0, 2-18:1, 3-18:0, 4-18:3), mitochondrial membrane</t>
  </si>
  <si>
    <t>phosphatidylglycerol (1-18:0, 2-18:3)[mm] + CDP-diacylglycerol (1-16:0, 2-18:1)[mm] =&gt; cardiolipin (1-16:0, 2-18:1, 3-18:0, 4-18:3)[mm] + H+[mm] + CMP[mm]</t>
  </si>
  <si>
    <t>t_0154</t>
  </si>
  <si>
    <t>CL synthase (1-16:0, 2-18:2, 3-18:0, 4-18:2), mitochondrial membrane</t>
  </si>
  <si>
    <t>CDP-diacylglycerol (1-16:0, 2-18:2)[mm] + phosphatidylglycerol (1-18:0, 2-18:2)[mm] =&gt; cardiolipin (1-16:0, 2-18:2, 3-18:0, 4-18:2)[mm] + H+[mm] + CMP[mm]</t>
  </si>
  <si>
    <t>t_0155</t>
  </si>
  <si>
    <t>CL synthase (1-16:0, 2-18:2, 3-18:0, 4-18:3), mitochondrial membrane</t>
  </si>
  <si>
    <t>CDP-diacylglycerol (1-16:0, 2-18:2)[mm] + phosphatidylglycerol (1-18:0, 2-18:3)[mm] =&gt; cardiolipin (1-16:0, 2-18:2, 3-18:0, 4-18:3)[mm] + H+[mm] + CMP[mm]</t>
  </si>
  <si>
    <t>t_0156</t>
  </si>
  <si>
    <t>CL synthase (1-16:0, 2-18:3, 3-18:0, 4-18:3), mitochondrial membrane</t>
  </si>
  <si>
    <t>CDP-diacylglycerol (1-16:0, 2-18:3)[mm] + phosphatidylglycerol (1-18:0, 2-18:3)[mm] =&gt; cardiolipin (1-16:0, 2-18:3, 3-18:0, 4-18:3)[mm] + H+[mm] + CMP[mm]</t>
  </si>
  <si>
    <t>t_0157</t>
  </si>
  <si>
    <t>CL synthase (1-18:0, 2-18:1, 3-18:0, 4-18:1), mitochondrial membrane</t>
  </si>
  <si>
    <t>CDP-diacylglycerol (1-18:0, 2-18:1)[mm] + phosphatidylglycerol (1-18:0, 2-18:1)[mm] =&gt; cardiolipin (1-18:0, 2-18:1, 3-18:0, 4-18:1)[mm] + H+[mm] + CMP[mm]</t>
  </si>
  <si>
    <t>t_0158</t>
  </si>
  <si>
    <t>CL synthase (1-18:0, 2-18:1, 3-18:0, 4-18:2), mitochondrial membrane</t>
  </si>
  <si>
    <t>CDP-diacylglycerol (1-18:0, 2-18:1)[mm] + phosphatidylglycerol (1-18:0, 2-18:2)[mm] =&gt; cardiolipin (1-18:0, 2-18:1, 3-18:0, 4-18:2)[mm] + H+[mm] + CMP[mm]</t>
  </si>
  <si>
    <t>t_0159</t>
  </si>
  <si>
    <t>CL synthase (1-18:0, 2-18:1, 3-18:0, 4-18:3), mitochondrial membrane</t>
  </si>
  <si>
    <t>CDP-diacylglycerol (1-18:0, 2-18:1)[mm] + phosphatidylglycerol (1-18:0, 2-18:3)[mm] =&gt; cardiolipin (1-18:0, 2-18:1, 3-18:0, 4-18:3)[mm] + H+[mm] + CMP[mm]</t>
  </si>
  <si>
    <t>t_0160</t>
  </si>
  <si>
    <t>CL synthase (1-18:0, 2-18:2, 3-18:0, 4-18:2), mitochondrial membrane</t>
  </si>
  <si>
    <t>CDP-diacylglycerol (1-18:0, 2-18:2)[mm] + phosphatidylglycerol (1-18:0, 2-18:2)[mm] =&gt; cardiolipin (1-18:0, 2-18:2, 3-18:0, 4-18:2)[mm] + H+[mm] + CMP[mm]</t>
  </si>
  <si>
    <t>t_0161</t>
  </si>
  <si>
    <t>CL synthase (1-18:0, 2-18:2, 3-18:0, 4-18:3), mitochondrial membrane</t>
  </si>
  <si>
    <t>CDP-diacylglycerol (1-18:0, 2-18:2)[mm] + phosphatidylglycerol (1-18:0, 2-18:3)[mm] =&gt; cardiolipin (1-18:0, 2-18:2, 3-18:0, 4-18:3)[mm] + H+[mm] + CMP[mm]</t>
  </si>
  <si>
    <t>t_0162</t>
  </si>
  <si>
    <t>CL synthase (1-18:0, 2-18:3, 3-18:0, 4-18:3), mitochondrial membrane</t>
  </si>
  <si>
    <t>CDP-diacylglycerol (1-18:0, 2-18:3)[mm] + phosphatidylglycerol (1-18:0, 2-18:3)[mm] =&gt; cardiolipin (1-18:0, 2-18:3, 3-18:0, 4-18:3)[mm] + H+[mm] + CMP[mm]</t>
  </si>
  <si>
    <t>t_0163</t>
  </si>
  <si>
    <t>DAG kinase (1-16:0, 2-18:1), endoplasmic reticulum membrane</t>
  </si>
  <si>
    <t>diglyceride (1-16:0, 2-18:1)[erm] + CTP[erm] =&gt; H+[erm] + phosphatidate (1-16:0, 2-18:1)[erm] + CDP[erm]</t>
  </si>
  <si>
    <t>t_0164</t>
  </si>
  <si>
    <t>DAG kinase (1-16:0, 2-18:2), endoplasmic reticulum membrane</t>
  </si>
  <si>
    <t>diglyceride (1-16:0, 2-18:2)[erm] + CTP[erm] =&gt; phosphatidate (1-16:0, 2-18:2)[erm] + H+[erm] + CDP[erm]</t>
  </si>
  <si>
    <t>t_0165</t>
  </si>
  <si>
    <t>DAG kinase (1-16:0, 2-18:3), endoplasmic reticulum membrane</t>
  </si>
  <si>
    <t>diglyceride (1-16:0, 2-18:3)[erm] + CTP[erm] =&gt; phosphatidate (1-16:0, 2-18:3)[erm] + H+[erm] + CDP[erm]</t>
  </si>
  <si>
    <t>t_0166</t>
  </si>
  <si>
    <t>DAG kinase (1-18:0, 2-18:1), endoplasmic reticulum membrane</t>
  </si>
  <si>
    <t>diglyceride (1-18:0, 2-18:1)[erm] + CTP[erm] =&gt; H+[erm] + phosphatidate (1-18:0, 2-18:1)[erm] + CDP[erm]</t>
  </si>
  <si>
    <t>t_0167</t>
  </si>
  <si>
    <t>DAG kinase (1-18:0, 2-18:2), endoplasmic reticulum membrane</t>
  </si>
  <si>
    <t>diglyceride (1-18:0, 2-18:2)[erm] + CTP[erm] =&gt; phosphatidate (1-18:0, 2-18:2)[erm] + H+[erm] + CDP[erm]</t>
  </si>
  <si>
    <t>t_0168</t>
  </si>
  <si>
    <t>DAG kinase (1-18:0, 2-18:3), endoplasmic reticulum membrane</t>
  </si>
  <si>
    <t>diglyceride (1-18:0, 2-18:3)[erm] + CTP[erm] =&gt; phosphatidate (1-18:0, 2-18:3)[erm] + H+[erm] + CDP[erm]</t>
  </si>
  <si>
    <t>t_0170</t>
  </si>
  <si>
    <t>DAG lipase (1-16:0, 2-18:2), lipid particle</t>
  </si>
  <si>
    <t>diglyceride (1-16:0, 2-18:2)[lp] + H2O[lp] =&gt; linoleate[lp] + H+[lp] + 1-monoglyceride (16:0)[lp]</t>
  </si>
  <si>
    <t>t_0171</t>
  </si>
  <si>
    <t>DAG lipase (1-16:0, 2-18:3), lipid particle</t>
  </si>
  <si>
    <t>diglyceride (1-16:0, 2-18:3)[lp] + H2O[lp] =&gt; linolenate[lp] + H+[lp] + 1-monoglyceride (16:0)[lp]</t>
  </si>
  <si>
    <t>t_0173</t>
  </si>
  <si>
    <t>DAG lipase (1-18:0, 2-18:2), lipid particle</t>
  </si>
  <si>
    <t>diglyceride (1-18:0, 2-18:2)[lp] + H2O[lp] =&gt; linoleate[lp] + H+[lp] + 1-monoglyceride (18:0)[lp]</t>
  </si>
  <si>
    <t>t_0174</t>
  </si>
  <si>
    <t>DAG lipase (1-18:0, 2-18:3), lipid particle</t>
  </si>
  <si>
    <t>diglyceride (1-18:0, 2-18:3)[lp] + H2O[lp] =&gt; linolenate[lp] + H+[lp] + 1-monoglyceride (18:0)[lp]</t>
  </si>
  <si>
    <t>t_0176</t>
  </si>
  <si>
    <t>DGPP phosphatase (1-16:0, 2-18:2), vacuolar membrane</t>
  </si>
  <si>
    <t>1,2-diacylglycerol 3-diphosphate (1-16:0, 2-18:2)[vm] + H2O[vm] =&gt; phosphatidate (1-16:0, 2-18:2)[vm] + phosphate[vm] + H+[vm]</t>
  </si>
  <si>
    <t>t_0177</t>
  </si>
  <si>
    <t>DGPP phosphatase (1-16:0, 2-18:3), vacuolar membrane</t>
  </si>
  <si>
    <t>1,2-diacylglycerol 3-diphosphate (1-16:0, 2-18:3)[vm] + H2O[vm] =&gt; phosphatidate (1-16:0, 2-18:3)[vm] + phosphate[vm] + H+[vm]</t>
  </si>
  <si>
    <t>t_0179</t>
  </si>
  <si>
    <t>DGPP phosphatase (1-18:0, 2-18:2), vacuolar membrane</t>
  </si>
  <si>
    <t>1,2-diacylglycerol 3-diphosphate (1-18:0, 2-18:2)[vm] + H2O[vm] =&gt; phosphatidate (1-18:0, 2-18:2)[vm] + phosphate[vm] + H+[vm]</t>
  </si>
  <si>
    <t>t_0180</t>
  </si>
  <si>
    <t>DGPP phosphatase (1-18:0, 2-18:3), vacuolar membrane</t>
  </si>
  <si>
    <t>1,2-diacylglycerol 3-diphosphate (1-18:0, 2-18:3)[vm] + H2O[vm] =&gt; phosphatidate (1-18:0, 2-18:3)[vm] + phosphate[vm] + H+[vm]</t>
  </si>
  <si>
    <t>t_0181</t>
  </si>
  <si>
    <t>diacylglycerol acyltransferase (1-16:0, 2-18:1, 3-16:0), endoplasmic reticulum membrane</t>
  </si>
  <si>
    <t>palmitoyl-CoA[erm] + diglyceride (1-16:0, 2-18:1)[erm] =&gt; coenzyme A[erm] + triglyceride (1-16:0, 2-18:1, 3-16:0)[erm]</t>
  </si>
  <si>
    <t>t_0182</t>
  </si>
  <si>
    <t>diacylglycerol acyltransferase (1-16:0, 2-18:1, 3-18:0), endoplasmic reticulum membrane</t>
  </si>
  <si>
    <t>stearoyl-CoA[erm] + diglyceride (1-16:0, 2-18:1)[erm] =&gt; coenzyme A[erm] + triglyceride (1-16:0, 2-18:1, 3-18:0)[erm]</t>
  </si>
  <si>
    <t>t_0183</t>
  </si>
  <si>
    <t>diacylglycerol acyltransferase (1-16:0, 2-18:1, 3-18:1), endoplasmic reticulum membrane</t>
  </si>
  <si>
    <t>oleoyl-CoA[erm] + diglyceride (1-16:0, 2-18:1)[erm] =&gt; coenzyme A[erm] + triglyceride (1-16:0, 2-18:1, 3-18:1)[erm]</t>
  </si>
  <si>
    <t>t_0184</t>
  </si>
  <si>
    <t>diacylglycerol acyltransferase (1-16:0, 2-18:2, 3-16:0), endoplasmic reticulum membrane</t>
  </si>
  <si>
    <t>diglyceride (1-16:0, 2-18:2)[erm] + palmitoyl-CoA[erm] =&gt; triglyceride (1-16:0, 2-18:2, 3-16:0)[erm] + coenzyme A[erm]</t>
  </si>
  <si>
    <t>t_0185</t>
  </si>
  <si>
    <t>diacylglycerol acyltransferase (1-16:0, 2-18:2, 3-18:0), endoplasmic reticulum membrane</t>
  </si>
  <si>
    <t>diglyceride (1-16:0, 2-18:2)[erm] + stearoyl-CoA[erm] =&gt; triglyceride (1-16:0, 2-18:2, 3-18:0)[erm] + coenzyme A[erm]</t>
  </si>
  <si>
    <t>t_0186</t>
  </si>
  <si>
    <t>diacylglycerol acyltransferase (1-16:0, 2-18:2, 3-18:1), endoplasmic reticulum membrane</t>
  </si>
  <si>
    <t>diglyceride (1-16:0, 2-18:2)[erm] + oleoyl-CoA[erm] =&gt; triglyceride (1-16:0, 2-18:2, 3-18:1)[erm] + coenzyme A[erm]</t>
  </si>
  <si>
    <t>t_0187</t>
  </si>
  <si>
    <t>diacylglycerol acyltransferase (1-16:0, 2-18:3, 3-16:0), endoplasmic reticulum membrane</t>
  </si>
  <si>
    <t>diglyceride (1-16:0, 2-18:3)[erm] + palmitoyl-CoA[erm] =&gt; triglyceride (1-16:0, 2-18:3, 3-16:0)[erm] + coenzyme A[erm]</t>
  </si>
  <si>
    <t>t_0188</t>
  </si>
  <si>
    <t>diacylglycerol acyltransferase (1-16:0, 2-18:3, 3-18:0), endoplasmic reticulum membrane</t>
  </si>
  <si>
    <t>diglyceride (1-16:0, 2-18:3)[erm] + stearoyl-CoA[erm] =&gt; triglyceride (1-16:0, 2-18:3, 3-18:0)[erm] + coenzyme A[erm]</t>
  </si>
  <si>
    <t>t_0189</t>
  </si>
  <si>
    <t>diacylglycerol acyltransferase (1-16:0, 2-18:3, 3-18:1), endoplasmic reticulum membrane</t>
  </si>
  <si>
    <t>diglyceride (1-16:0, 2-18:3)[erm] + oleoyl-CoA[erm] =&gt; triglyceride (1-16:0, 2-18:3, 3-18:1)[erm] + coenzyme A[erm]</t>
  </si>
  <si>
    <t>t_0190</t>
  </si>
  <si>
    <t>diacylglycerol acyltransferase (1-18:0, 2-18:1, 3-16:0), endoplasmic reticulum membrane</t>
  </si>
  <si>
    <t>palmitoyl-CoA[erm] + diglyceride (1-18:0, 2-18:1)[erm] =&gt; coenzyme A[erm] + triglyceride (1-18:0, 2-18:1, 3-16:0)[erm]</t>
  </si>
  <si>
    <t>t_0191</t>
  </si>
  <si>
    <t>diacylglycerol acyltransferase (1-18:0, 2-18:1, 3-18:0), endoplasmic reticulum membrane</t>
  </si>
  <si>
    <t>stearoyl-CoA[erm] + diglyceride (1-18:0, 2-18:1)[erm] =&gt; coenzyme A[erm] + triglyceride (1-18:0, 2-18:1, 3-18:0)[erm]</t>
  </si>
  <si>
    <t>t_0192</t>
  </si>
  <si>
    <t>diacylglycerol acyltransferase (1-18:0, 2-18:1, 3-18:1), endoplasmic reticulum membrane</t>
  </si>
  <si>
    <t>oleoyl-CoA[erm] + diglyceride (1-18:0, 2-18:1)[erm] =&gt; coenzyme A[erm] + triglyceride (1-18:0, 2-18:1, 3-18:1)[erm]</t>
  </si>
  <si>
    <t>t_0193</t>
  </si>
  <si>
    <t>diacylglycerol acyltransferase (1-18:0, 2-18:2, 3-16:0), endoplasmic reticulum membrane</t>
  </si>
  <si>
    <t>diglyceride (1-18:0, 2-18:2)[erm] + palmitoyl-CoA[erm] =&gt; triglyceride (1-18:0, 2-18:2, 3-16:0)[erm] + coenzyme A[erm]</t>
  </si>
  <si>
    <t>t_0194</t>
  </si>
  <si>
    <t>diacylglycerol acyltransferase (1-18:0, 2-18:2, 3-18:0), endoplasmic reticulum membrane</t>
  </si>
  <si>
    <t>diglyceride (1-18:0, 2-18:2)[erm] + stearoyl-CoA[erm] =&gt; triglyceride (1-18:0, 2-18:2, 3-18:0)[erm] + coenzyme A[erm]</t>
  </si>
  <si>
    <t>t_0195</t>
  </si>
  <si>
    <t>diacylglycerol acyltransferase (1-18:0, 2-18:2, 3-18:1), endoplasmic reticulum membrane</t>
  </si>
  <si>
    <t>diglyceride (1-18:0, 2-18:2)[erm] + oleoyl-CoA[erm] =&gt; triglyceride (1-18:0, 2-18:2, 3-18:1)[erm] + coenzyme A[erm]</t>
  </si>
  <si>
    <t>t_0196</t>
  </si>
  <si>
    <t>diacylglycerol acyltransferase (1-18:0, 2-18:3, 3-16:0), endoplasmic reticulum membrane</t>
  </si>
  <si>
    <t>diglyceride (1-18:0, 2-18:3)[erm] + palmitoyl-CoA[erm] =&gt; triglyceride (1-18:0, 2-18:3, 3-16:0)[erm] + coenzyme A[erm]</t>
  </si>
  <si>
    <t>t_0197</t>
  </si>
  <si>
    <t>diacylglycerol acyltransferase (1-18:0, 2-18:3, 3-18:0), endoplasmic reticulum membrane</t>
  </si>
  <si>
    <t>diglyceride (1-18:0, 2-18:3)[erm] + stearoyl-CoA[erm] =&gt; triglyceride (1-18:0, 2-18:3, 3-18:0)[erm] + coenzyme A[erm]</t>
  </si>
  <si>
    <t>t_0198</t>
  </si>
  <si>
    <t>diacylglycerol acyltransferase (1-18:0, 2-18:3, 3-18:1), endoplasmic reticulum membrane</t>
  </si>
  <si>
    <t>diglyceride (1-18:0, 2-18:3)[erm] + oleoyl-CoA[erm] =&gt; triglyceride (1-18:0, 2-18:3, 3-18:1)[erm] + coenzyme A[erm]</t>
  </si>
  <si>
    <t>t_0202</t>
  </si>
  <si>
    <t>diacylglycerol acyltransferase (1-16:0, 2-18:2, 3-16:0), lipid particle</t>
  </si>
  <si>
    <t>diglyceride (1-16:0, 2-18:2)[lp] + palmitoyl-CoA[lp] =&gt; triglyceride (1-16:0, 2-18:2, 3-16:0)[lp] + coenzyme A[lp]</t>
  </si>
  <si>
    <t>t_0203</t>
  </si>
  <si>
    <t>diacylglycerol acyltransferase (1-16:0, 2-18:2, 3-18:0), lipid particle</t>
  </si>
  <si>
    <t>diglyceride (1-16:0, 2-18:2)[lp] + stearoyl-CoA[lp] =&gt; triglyceride (1-16:0, 2-18:2, 3-18:0)[lp] + coenzyme A[lp]</t>
  </si>
  <si>
    <t>t_0204</t>
  </si>
  <si>
    <t>diacylglycerol acyltransferase (1-16:0, 2-18:2, 3-18:1), lipid particle</t>
  </si>
  <si>
    <t>diglyceride (1-16:0, 2-18:2)[lp] + oleoyl-CoA[lp] =&gt; triglyceride (1-16:0, 2-18:2, 3-18:1)[lp] + coenzyme A[lp]</t>
  </si>
  <si>
    <t>t_0205</t>
  </si>
  <si>
    <t>diacylglycerol acyltransferase (1-16:0, 2-18:3, 3-16:0), lipid particle</t>
  </si>
  <si>
    <t>diglyceride (1-16:0, 2-18:3)[lp] + palmitoyl-CoA[lp] =&gt; triglyceride (1-16:0, 2-18:3, 3-16:0)[lp] + coenzyme A[lp]</t>
  </si>
  <si>
    <t>t_0206</t>
  </si>
  <si>
    <t>diacylglycerol acyltransferase (1-16:0, 2-18:3, 3-18:0), lipid particle</t>
  </si>
  <si>
    <t>diglyceride (1-16:0, 2-18:3)[lp] + stearoyl-CoA[lp] =&gt; triglyceride (1-16:0, 2-18:3, 3-18:0)[lp] + coenzyme A[lp]</t>
  </si>
  <si>
    <t>t_0207</t>
  </si>
  <si>
    <t>diacylglycerol acyltransferase (1-16:0, 2-18:3, 3-18:1), lipid particle</t>
  </si>
  <si>
    <t>diglyceride (1-16:0, 2-18:3)[lp] + oleoyl-CoA[lp] =&gt; triglyceride (1-16:0, 2-18:3, 3-18:1)[lp] + coenzyme A[lp]</t>
  </si>
  <si>
    <t>t_0211</t>
  </si>
  <si>
    <t>diacylglycerol acyltransferase (1-18:0, 2-18:2, 3-16:0), lipid particle</t>
  </si>
  <si>
    <t>diglyceride (1-18:0, 2-18:2)[lp] + palmitoyl-CoA[lp] =&gt; triglyceride (1-18:0, 2-18:2, 3-16:0)[lp] + coenzyme A[lp]</t>
  </si>
  <si>
    <t>t_0212</t>
  </si>
  <si>
    <t>diacylglycerol acyltransferase (1-18:0, 2-18:2, 3-18:0), lipid particle</t>
  </si>
  <si>
    <t>diglyceride (1-18:0, 2-18:2)[lp] + stearoyl-CoA[lp] =&gt; triglyceride (1-18:0, 2-18:2, 3-18:0)[lp] + coenzyme A[lp]</t>
  </si>
  <si>
    <t>t_0213</t>
  </si>
  <si>
    <t>diacylglycerol acyltransferase (1-18:0, 2-18:2, 3-18:1), lipid particle</t>
  </si>
  <si>
    <t>diglyceride (1-18:0, 2-18:2)[lp] + oleoyl-CoA[lp] =&gt; triglyceride (1-18:0, 2-18:2, 3-18:1)[lp] + coenzyme A[lp]</t>
  </si>
  <si>
    <t>t_0214</t>
  </si>
  <si>
    <t>diacylglycerol acyltransferase (1-18:0, 2-18:3, 3-16:0), lipid particle</t>
  </si>
  <si>
    <t>diglyceride (1-18:0, 2-18:3)[lp] + palmitoyl-CoA[lp] =&gt; triglyceride (1-18:0, 2-18:3, 3-16:0)[lp] + coenzyme A[lp]</t>
  </si>
  <si>
    <t>t_0215</t>
  </si>
  <si>
    <t>diacylglycerol acyltransferase (1-18:0, 2-18:3, 3-18:0), lipid particle</t>
  </si>
  <si>
    <t>diglyceride (1-18:0, 2-18:3)[lp] + stearoyl-CoA[lp] =&gt; triglyceride (1-18:0, 2-18:3, 3-18:0)[lp] + coenzyme A[lp]</t>
  </si>
  <si>
    <t>t_0216</t>
  </si>
  <si>
    <t>diacylglycerol acyltransferase (1-18:0, 2-18:3, 3-18:1), lipid particle</t>
  </si>
  <si>
    <t>diglyceride (1-18:0, 2-18:3)[lp] + oleoyl-CoA[lp] =&gt; triglyceride (1-18:0, 2-18:3, 3-18:1)[lp] + coenzyme A[lp]</t>
  </si>
  <si>
    <t>t_0217</t>
  </si>
  <si>
    <t>dihydroxyacetone phosphate acyltransferase (16:0), endoplasmic reticulum membrane</t>
  </si>
  <si>
    <t>palmitoyl-CoA[erm] + dihydroxyacetone phosphate[erm] =&gt; coenzyme A[erm] + acylglycerone phosphate (16:0)[erm]</t>
  </si>
  <si>
    <t>t_0218</t>
  </si>
  <si>
    <t>dihydroxyacetone phosphate acyltransferase (18:0), endoplasmic reticulum membrane</t>
  </si>
  <si>
    <t>stearoyl-CoA[erm] + dihydroxyacetone phosphate[erm] =&gt; coenzyme A[erm] + acylglycerone phosphate (18:0)[erm]</t>
  </si>
  <si>
    <t>t_0219</t>
  </si>
  <si>
    <t>ethanolaminephosphotransferase (1-16:0, 2-18:1), endoplasmic reticulum membrane</t>
  </si>
  <si>
    <t>diglyceride (1-16:0, 2-18:1)[erm] + CDP-ethanolamine[erm] =&gt; H+[erm] + CMP[erm] + phosphatidylethanolamine (1-16:0, 2-18:1)[erm]</t>
  </si>
  <si>
    <t>t_0220</t>
  </si>
  <si>
    <t>ethanolaminephosphotransferase (1-16:0, 2-18:2), endoplasmic reticulum membrane</t>
  </si>
  <si>
    <t>diglyceride (1-16:0, 2-18:2)[erm] + CDP-ethanolamine[erm] =&gt; phosphatidylethanolamine (1-16:0, 2-18:2)[erm] + H+[erm] + CMP[erm]</t>
  </si>
  <si>
    <t>t_0221</t>
  </si>
  <si>
    <t>ethanolaminephosphotransferase (1-16:0, 2-18:3), endoplasmic reticulum membrane</t>
  </si>
  <si>
    <t>diglyceride (1-16:0, 2-18:3)[erm] + CDP-ethanolamine[erm] =&gt; phosphatidylethanolamine (1-16:0, 2-18:3)[erm] + H+[erm] + CMP[erm]</t>
  </si>
  <si>
    <t>t_0222</t>
  </si>
  <si>
    <t>ethanolaminephosphotransferase (1-18:0, 2-18:1), endoplasmic reticulum membrane</t>
  </si>
  <si>
    <t>diglyceride (1-18:0, 2-18:1)[erm] + CDP-ethanolamine[erm] =&gt; H+[erm] + CMP[erm] + phosphatidylethanolamine (1-18:0, 2-18:1)[erm]</t>
  </si>
  <si>
    <t>t_0223</t>
  </si>
  <si>
    <t>ethanolaminephosphotransferase (1-18:0, 2-18:2), endoplasmic reticulum membrane</t>
  </si>
  <si>
    <t>diglyceride (1-18:0, 2-18:2)[erm] + CDP-ethanolamine[erm] =&gt; phosphatidylethanolamine (1-18:0, 2-18:2)[erm] + H+[erm] + CMP[erm]</t>
  </si>
  <si>
    <t>t_0224</t>
  </si>
  <si>
    <t>ethanolaminephosphotransferase (1-18:0, 2-18:3), endoplasmic reticulum membrane</t>
  </si>
  <si>
    <t>diglyceride (1-18:0, 2-18:3)[erm] + CDP-ethanolamine[erm] =&gt; phosphatidylethanolamine (1-18:0, 2-18:3)[erm] + H+[erm] + CMP[erm]</t>
  </si>
  <si>
    <t>t_0225</t>
  </si>
  <si>
    <t>fatty-acid--CoA ligase (palmitate), endoplasmic reticulum membrane</t>
  </si>
  <si>
    <t>coenzyme A[erm] + ATP[erm] + palmitate[erm] =&gt; palmitoyl-CoA[erm] + AMP[erm] + diphosphate[erm]</t>
  </si>
  <si>
    <t>t_0226</t>
  </si>
  <si>
    <t>fatty-acid--CoA ligase (stearate), endoplasmic reticulum membrane</t>
  </si>
  <si>
    <t>coenzyme A[erm] + ATP[erm] + stearate[erm] =&gt; stearoyl-CoA[erm] + AMP[erm] + diphosphate[erm]</t>
  </si>
  <si>
    <t>t_0227</t>
  </si>
  <si>
    <t>fatty-acid--CoA ligase (oleate), endoplasmic reticulum membrane</t>
  </si>
  <si>
    <t>coenzyme A[erm] + ATP[erm] + oleate[erm] =&gt; oleoyl-CoA[erm] + AMP[erm] + diphosphate[erm]</t>
  </si>
  <si>
    <t>t_0228</t>
  </si>
  <si>
    <t>fatty-acid--CoA ligase (linoleate), endoplasmic reticulum membrane</t>
  </si>
  <si>
    <t>linoleate[erm] + coenzyme A[erm] + ATP[erm] =&gt; linoleoyl-CoA[erm] + AMP[erm] + diphosphate[erm]</t>
  </si>
  <si>
    <t>t_0229</t>
  </si>
  <si>
    <t>fatty-acid--CoA ligase (linolenate), endoplasmic reticulum membrane</t>
  </si>
  <si>
    <t>linolenate[erm] + coenzyme A[erm] + ATP[erm] =&gt; linolenoyl-CoA[erm] + AMP[erm] + diphosphate[erm]</t>
  </si>
  <si>
    <t>t_0230</t>
  </si>
  <si>
    <t>fatty-acid--CoA ligase (palmitate), lipid particle</t>
  </si>
  <si>
    <t>coenzyme A[lp] + ATP[lp] + palmitate[lp] =&gt; diphosphate[lp] + AMP[lp] + palmitoyl-CoA[lp]</t>
  </si>
  <si>
    <t>t_0231</t>
  </si>
  <si>
    <t>fatty-acid--CoA ligase (stearate), lipid particle</t>
  </si>
  <si>
    <t>coenzyme A[lp] + ATP[lp] + stearate[lp] =&gt; diphosphate[lp] + AMP[lp] + stearoyl-CoA[lp]</t>
  </si>
  <si>
    <t>t_0232</t>
  </si>
  <si>
    <t>fatty-acid--CoA ligase (oleate), lipid particle</t>
  </si>
  <si>
    <t>coenzyme A[lp] + ATP[lp] + oleate[lp] =&gt; diphosphate[lp] + AMP[lp] + oleoyl-CoA[lp]</t>
  </si>
  <si>
    <t>t_0233</t>
  </si>
  <si>
    <t>fatty-acid--CoA ligase (linoleate), lipid particle</t>
  </si>
  <si>
    <t>linoleate[lp] + coenzyme A[lp] + ATP[lp] =&gt; linoleoyl-CoA[lp] + diphosphate[lp] + AMP[lp]</t>
  </si>
  <si>
    <t>t_0234</t>
  </si>
  <si>
    <t>fatty-acid--CoA ligase (linolenate), lipid particle</t>
  </si>
  <si>
    <t>linolenate[lp] + coenzyme A[lp] + ATP[lp] =&gt; linolenoyl-CoA[lp] + diphosphate[lp] + AMP[lp]</t>
  </si>
  <si>
    <t>t_0235</t>
  </si>
  <si>
    <t>fatty-acid--CoA ligase (palmitate), peroxisome</t>
  </si>
  <si>
    <t>ATP[p] + coenzyme A[p] + palmitate[p] =&gt; AMP[p] + diphosphate[p] + palmitoyl-CoA[p]</t>
  </si>
  <si>
    <t>t_0236</t>
  </si>
  <si>
    <t>fatty-acid--CoA ligase (stearate), peroxisome</t>
  </si>
  <si>
    <t>ATP[p] + coenzyme A[p] + stearate[p] =&gt; AMP[p] + diphosphate[p] + stearoyl-CoA[p]</t>
  </si>
  <si>
    <t>t_0237</t>
  </si>
  <si>
    <t>fatty-acid--CoA ligase (oleate), peroxisome</t>
  </si>
  <si>
    <t>ATP[p] + coenzyme A[p] + oleate[p] =&gt; AMP[p] + diphosphate[p] + oleoyl-CoA[p]</t>
  </si>
  <si>
    <t>t_0238</t>
  </si>
  <si>
    <t>fatty-acid--CoA ligase (linoleate), peroxisome</t>
  </si>
  <si>
    <t>linoleate[p] + ATP[p] + coenzyme A[p] =&gt; linoleoyl-CoA[p] + AMP[p] + diphosphate[p]</t>
  </si>
  <si>
    <t>t_0239</t>
  </si>
  <si>
    <t>fatty-acid--CoA ligase (linolenate), peroxisome</t>
  </si>
  <si>
    <t>linolenate[p] + ATP[p] + coenzyme A[p] =&gt; linolenoyl-CoA[p] + AMP[p] + diphosphate[p]</t>
  </si>
  <si>
    <t>t_0240</t>
  </si>
  <si>
    <t>glycerol-3-phosphate acyltransferase (16:0), endoplasmic reticulum membrane</t>
  </si>
  <si>
    <t>palmitoyl-CoA[erm] + glycerol 3-phosphate[erm] =&gt; coenzyme A[erm] + 1-acyl-sn-glycerol 3-phosphate (16:0)[erm]</t>
  </si>
  <si>
    <t>t_0241</t>
  </si>
  <si>
    <t>glycerol-3-phosphate acyltransferase (18:0), endoplasmic reticulum membrane</t>
  </si>
  <si>
    <t>stearoyl-CoA[erm] + glycerol 3-phosphate[erm] =&gt; coenzyme A[erm] + 1-acyl-sn-glycerol 3-phosphate (18:0)[erm]</t>
  </si>
  <si>
    <t>t_0243</t>
  </si>
  <si>
    <t>IPC synthase (PI (1-16:0, 2-18:2) ceramide-1 (C24))</t>
  </si>
  <si>
    <t>1-phosphatidyl-1D-myo-inositol (1-16:0, 2-18:2)[gm] + ceramide-1 (C24)[g] =&gt; diglyceride (1-16:0, 2-18:2)[gm] + inositol-P-ceramide A (C24)[g]</t>
  </si>
  <si>
    <t>t_0244</t>
  </si>
  <si>
    <t>IPC synthase (PI (1-16:0, 2-18:3) ceramide-1 (C24))</t>
  </si>
  <si>
    <t>1-phosphatidyl-1D-myo-inositol (1-16:0, 2-18:3)[gm] + ceramide-1 (C24)[g] =&gt; diglyceride (1-16:0, 2-18:3)[gm] + inositol-P-ceramide A (C24)[g]</t>
  </si>
  <si>
    <t>t_0246</t>
  </si>
  <si>
    <t>IPC synthase (PI (1-18:0, 2-18:2) ceramide-1 (C24))</t>
  </si>
  <si>
    <t>1-phosphatidyl-1D-myo-inositol (1-18:0, 2-18:2)[gm] + ceramide-1 (C24)[g] =&gt; diglyceride (1-18:0, 2-18:2)[gm] + inositol-P-ceramide A (C24)[g]</t>
  </si>
  <si>
    <t>t_0247</t>
  </si>
  <si>
    <t>IPC synthase (PI (1-18:0, 2-18:3) ceramide-1 (C24))</t>
  </si>
  <si>
    <t>1-phosphatidyl-1D-myo-inositol (1-18:0, 2-18:3)[gm] + ceramide-1 (C24)[g] =&gt; diglyceride (1-18:0, 2-18:3)[gm] + inositol-P-ceramide A (C24)[g]</t>
  </si>
  <si>
    <t>t_0249</t>
  </si>
  <si>
    <t>IPC synthase (PI (1-16:0, 2-18:2) ceramide-1 (C26))</t>
  </si>
  <si>
    <t>1-phosphatidyl-1D-myo-inositol (1-16:0, 2-18:2)[gm] + ceramide-1 (C26)[g] =&gt; diglyceride (1-16:0, 2-18:2)[gm] + inositol-P-ceramide A (C26)[g]</t>
  </si>
  <si>
    <t>t_0250</t>
  </si>
  <si>
    <t>IPC synthase (PI (1-16:0, 2-18:3) ceramide-1 (C26))</t>
  </si>
  <si>
    <t>1-phosphatidyl-1D-myo-inositol (1-16:0, 2-18:3)[gm] + ceramide-1 (C26)[g] =&gt; diglyceride (1-16:0, 2-18:3)[gm] + inositol-P-ceramide A (C26)[g]</t>
  </si>
  <si>
    <t>t_0252</t>
  </si>
  <si>
    <t>IPC synthase (PI (1-18:0, 2-18:2) ceramide-1 (C26))</t>
  </si>
  <si>
    <t>1-phosphatidyl-1D-myo-inositol (1-18:0, 2-18:2)[gm] + ceramide-1 (C26)[g] =&gt; diglyceride (1-18:0, 2-18:2)[gm] + inositol-P-ceramide A (C26)[g]</t>
  </si>
  <si>
    <t>t_0253</t>
  </si>
  <si>
    <t>IPC synthase (PI (1-18:0, 2-18:3) ceramide-1 (C26))</t>
  </si>
  <si>
    <t>1-phosphatidyl-1D-myo-inositol (1-18:0, 2-18:3)[gm] + ceramide-1 (C26)[g] =&gt; diglyceride (1-18:0, 2-18:3)[gm] + inositol-P-ceramide A (C26)[g]</t>
  </si>
  <si>
    <t>t_0254</t>
  </si>
  <si>
    <t>LPC phospholipase B (16:0), endoplasmic reticulum membrane</t>
  </si>
  <si>
    <t>H2O[erm] + 1-acylglycerophosphocholine (16:0)[erm] =&gt; H+[erm] + palmitate[erm] + sn-glycero-3-phosphocholine[erm]</t>
  </si>
  <si>
    <t>t_0255</t>
  </si>
  <si>
    <t>LPC phospholipase B (18:0), endoplasmic reticulum membrane</t>
  </si>
  <si>
    <t>H2O[erm] + 1-acylglycerophosphocholine (18:0)[erm] =&gt; H+[erm] + stearate[erm] + sn-glycero-3-phosphocholine[erm]</t>
  </si>
  <si>
    <t>t_0257</t>
  </si>
  <si>
    <t>lysoPC acyltransferase (1-16:0, 2-18:2), mitochondrial membrane</t>
  </si>
  <si>
    <t>linoleoyl-CoA[mm] + 1-acylglycerophosphocholine (16:0)[mm] =&gt; phosphatidylcholine (1-16:0, 2-18:2)[mm] + coenzyme A[mm]</t>
  </si>
  <si>
    <t>t_0258</t>
  </si>
  <si>
    <t>lysoPC acyltransferase (1-16:0, 2-18:3), mitochondrial membrane</t>
  </si>
  <si>
    <t>linolenoyl-CoA[mm] + 1-acylglycerophosphocholine (16:0)[mm] =&gt; phosphatidylcholine (1-16:0, 2-18:3)[mm] + coenzyme A[mm]</t>
  </si>
  <si>
    <t>t_0260</t>
  </si>
  <si>
    <t>lysoPC acyltransferase (1-18:0, 2-18:2), mitochondrial membrane</t>
  </si>
  <si>
    <t>linoleoyl-CoA[mm] + 1-acylglycerophosphocholine (18:0)[mm] =&gt; phosphatidylcholine (1-18:0, 2-18:2)[mm] + coenzyme A[mm]</t>
  </si>
  <si>
    <t>t_0261</t>
  </si>
  <si>
    <t>lysoPC acyltransferase (1-18:0, 2-18:3), mitochondrial membrane</t>
  </si>
  <si>
    <t>linolenoyl-CoA[mm] + 1-acylglycerophosphocholine (18:0)[mm] =&gt; phosphatidylcholine (1-18:0, 2-18:3)[mm] + coenzyme A[mm]</t>
  </si>
  <si>
    <t>t_0263</t>
  </si>
  <si>
    <t>lysoPE (1-16:0) linoleoyl-CoA acyltransferase, lipid particle</t>
  </si>
  <si>
    <t>linoleoyl-CoA[lp] + 1-acylglycerophosphoethanolamine (16:0)[lp] =&gt; phosphatidylethanolamine (1-16:0, 2-18:2)[lp] + coenzyme A[lp]</t>
  </si>
  <si>
    <t>t_0264</t>
  </si>
  <si>
    <t>lysoPE (1-16:0) linolenoyl-CoA acyltransferase, lipid particle</t>
  </si>
  <si>
    <t>linolenoyl-CoA[lp] + 1-acylglycerophosphoethanolamine (16:0)[lp] =&gt; phosphatidylethanolamine (1-16:0, 2-18:3)[lp] + coenzyme A[lp]</t>
  </si>
  <si>
    <t>t_0266</t>
  </si>
  <si>
    <t>lysoPE (1-18:0) linoleoyl-CoA acyltransferase, lipid particle</t>
  </si>
  <si>
    <t>linoleoyl-CoA[lp] + 1-acylglycerophosphoethanolamine (18:0)[lp] =&gt; phosphatidylethanolamine (1-18:0, 2-18:2)[lp] + coenzyme A[lp]</t>
  </si>
  <si>
    <t>t_0267</t>
  </si>
  <si>
    <t>lysoPE (1-18:0) linolenoyl-CoA acyltransferase, lipid particle</t>
  </si>
  <si>
    <t>linolenoyl-CoA[lp] + 1-acylglycerophosphoethanolamine (18:0)[lp] =&gt; phosphatidylethanolamine (1-18:0, 2-18:3)[lp] + coenzyme A[lp]</t>
  </si>
  <si>
    <t>t_0268</t>
  </si>
  <si>
    <t>lysoPI acyltransferase (1-16:0, 2-18:1), endoplasmic reticulum membrane</t>
  </si>
  <si>
    <t>palmitoyl-CoA[erm] + sn-2-acyl-1-lysophosphatidylinositol (18:1)[erm] &lt;=&gt; 1-phosphatidyl-1D-myo-inositol (1-16:0, 18:1)[erm] + coenzyme A[erm]</t>
  </si>
  <si>
    <t>t_0269</t>
  </si>
  <si>
    <t>lysoPI acyltransferase (1-16:0, 2-18:2), endoplasmic reticulum membrane</t>
  </si>
  <si>
    <t>sn-2-acyl-1-lysophosphatidylinositol (18:2)[erm] + palmitoyl-CoA[erm] &lt;=&gt; 1-phosphatidyl-1D-myo-inositol (1-16:0, 18:2)[erm] + coenzyme A[erm]</t>
  </si>
  <si>
    <t>t_0270</t>
  </si>
  <si>
    <t>lysoPI acyltransferase (1-16:0, 2-18:3), endoplasmic reticulum membrane</t>
  </si>
  <si>
    <t>sn-2-acyl-1-lysophosphatidylinositol (18:3)[erm] + palmitoyl-CoA[erm] &lt;=&gt; 1-phosphatidyl-1D-myo-inositol (1-16:0, 18:3)[erm] + coenzyme A[erm]</t>
  </si>
  <si>
    <t>t_0271</t>
  </si>
  <si>
    <t>lysoPI acyltransferase (1-18:0, 2-18:1), endoplasmic reticulum membrane</t>
  </si>
  <si>
    <t>stearoyl-CoA[erm] + sn-2-acyl-1-lysophosphatidylinositol (18:1)[erm] &lt;=&gt; 1-phosphatidyl-1D-myo-inositol (1-18:0, 18:1)[erm] + coenzyme A[erm]</t>
  </si>
  <si>
    <t>t_0272</t>
  </si>
  <si>
    <t>lysoPI acyltransferase (1-18:0, 2-18:2), endoplasmic reticulum membrane</t>
  </si>
  <si>
    <t>sn-2-acyl-1-lysophosphatidylinositol (18:2)[erm] + stearoyl-CoA[erm] &lt;=&gt; 1-phosphatidyl-1D-myo-inositol (1-18:0, 18:2)[erm] + coenzyme A[erm]</t>
  </si>
  <si>
    <t>t_0273</t>
  </si>
  <si>
    <t>lysoPI acyltransferase (1-18:0, 2-18:3), endoplasmic reticulum membrane</t>
  </si>
  <si>
    <t>sn-2-acyl-1-lysophosphatidylinositol (18:3)[erm] + stearoyl-CoA[erm] &lt;=&gt; 1-phosphatidyl-1D-myo-inositol (1-18:0, 18:3)[erm] + coenzyme A[erm]</t>
  </si>
  <si>
    <t>t_0274</t>
  </si>
  <si>
    <t>MAG lipase (1-16:0:0), lipid particle</t>
  </si>
  <si>
    <t>H2O[lp] + 1-monoglyceride (16:0)[lp] =&gt; H+[lp] + palmitate[lp] + glycerol[lp]</t>
  </si>
  <si>
    <t>t_0275</t>
  </si>
  <si>
    <t>MAG lipase (1-18:0:0), lipid particle</t>
  </si>
  <si>
    <t>H2O[lp] + 1-monoglyceride (18:0)[lp] =&gt; H+[lp] + palmitate[lp] + glycerol[lp]</t>
  </si>
  <si>
    <t>t_0276</t>
  </si>
  <si>
    <t>MLCL (1-18:1, 2-18:1, 4-18:1):PC (1-16:0, 2-18:1) acyltransferase, mitochondrial membrane</t>
  </si>
  <si>
    <t>monolysocardiolipin (1-18:1, 2-18:1, 4-18:1)[mm] + phosphatidylcholine (1-16:0, 2-18:1)[mm] &lt;=&gt; cardiolipin (1-18:1, 2-18:1, 3-18:1, 4-18:1)[mm] + 1-acylglycerophosphocholine (16:0)[mm]</t>
  </si>
  <si>
    <t>t_0277</t>
  </si>
  <si>
    <t>MLCL (1-18:1, 2-18:1, 4-18:2):PC (1-16:0, 2-18:1) acyltransferase, mitochondrial membrane</t>
  </si>
  <si>
    <t>monolysocardiolipin (1-18:1, 2-18:1, 4-18:2)[mm] + phosphatidylcholine (1-16:0, 2-18:1)[mm] &lt;=&gt; cardiolipin (1-18:1, 2-18:1, 3-18:1, 4-18:2)[mm] + 1-acylglycerophosphocholine (16:0)[mm]</t>
  </si>
  <si>
    <t>t_0278</t>
  </si>
  <si>
    <t>MLCL (1-18:1, 2-18:1, 4-18:3):PC (1-16:0, 2-18:1) acyltransferase, mitochondrial membrane</t>
  </si>
  <si>
    <t>monolysocardiolipin (1-18:1, 2-18:1, 4-18:3)[mm] + phosphatidylcholine (1-16:0, 2-18:1)[mm] &lt;=&gt; cardiolipin (1-18:1, 2-18:1, 3-18:1, 4-18:3)[mm] + 1-acylglycerophosphocholine (16:0)[mm]</t>
  </si>
  <si>
    <t>t_0279</t>
  </si>
  <si>
    <t>MLCL (1-18:1, 2-18:2, 4-18:2):PC (1-16:0, 2-18:1) acyltransferase, mitochondrial membrane</t>
  </si>
  <si>
    <t>monolysocardiolipin (1-18:1, 2-18:2, 4-18:2)[mm] + phosphatidylcholine (1-16:0, 2-18:1)[mm] &lt;=&gt; cardiolipin (1-18:1, 2-18:2, 3-18:1, 4-18:2)[mm] + 1-acylglycerophosphocholine (16:0)[mm]</t>
  </si>
  <si>
    <t>t_0280</t>
  </si>
  <si>
    <t>MLCL (1-18:1, 2-18:2, 4-18:3):PC (1-16:0, 2-18:1) acyltransferase, mitochondrial membrane</t>
  </si>
  <si>
    <t>monolysocardiolipin (1-18:1, 2-18:2, 4-18:3)[mm] + phosphatidylcholine (1-16:0, 2-18:1)[mm] &lt;=&gt; cardiolipin (1-18:1, 2-18:2, 3-18:1, 4-18:3)[mm] + 1-acylglycerophosphocholine (16:0)[mm]</t>
  </si>
  <si>
    <t>t_0281</t>
  </si>
  <si>
    <t>MLCL (1-18:1, 2-18:3, 4-18:3):PC (1-16:0, 2-18:1) acyltransferase, mitochondrial membrane</t>
  </si>
  <si>
    <t>monolysocardiolipin (1-18:1, 2-18:3, 4-18:3)[mm] + phosphatidylcholine (1-16:0, 2-18:1)[mm] &lt;=&gt; cardiolipin (1-18:1, 2-18:3, 3-18:1, 4-18:3)[mm] + 1-acylglycerophosphocholine (16:0)[mm]</t>
  </si>
  <si>
    <t>t_0283</t>
  </si>
  <si>
    <t>MLCL (2-18:1, 3-16:0, 4-18:2):PC (1-16:0, 2-18:1) acyltransferase, mitochondrial membrane</t>
  </si>
  <si>
    <t>monolysocardiolipin (2-18:1, 3-16:0, 4-18:2)[mm] + phosphatidylcholine (1-16:0, 2-18:1)[mm] &lt;=&gt; cardiolipin (1-18:1, 2-18:1, 3-16:0, 4-18:2)[mm] + 1-acylglycerophosphocholine (16:0)[mm]</t>
  </si>
  <si>
    <t>t_0284</t>
  </si>
  <si>
    <t>MLCL (2-18:1, 3-16:0, 4-18:3):PC (1-16:0, 2-18:1) acyltransferase, mitochondrial membrane</t>
  </si>
  <si>
    <t>monolysocardiolipin (2-18:1, 3-16:0, 4-18:3)[mm] + phosphatidylcholine (1-16:0, 2-18:1)[mm] &lt;=&gt; cardiolipin (1-18:1, 2-18:1, 3-16:0, 4-18:3)[mm] + 1-acylglycerophosphocholine (16:0)[mm]</t>
  </si>
  <si>
    <t>t_0285</t>
  </si>
  <si>
    <t>MLCL (2-18:2, 3-16:0, 4-18:2):PC (1-16:0, 2-18:1) acyltransferase, mitochondrial membrane</t>
  </si>
  <si>
    <t>monolysocardiolipin (2-18:2, 3-16:0, 4-18:2)[mm] + phosphatidylcholine (1-16:0, 2-18:1)[mm] &lt;=&gt; cardiolipin (1-18:1, 2-18:2, 3-16:0, 4-18:2)[mm] + 1-acylglycerophosphocholine (16:0)[mm]</t>
  </si>
  <si>
    <t>t_0286</t>
  </si>
  <si>
    <t>MLCL (2-18:2, 3-16:0, 4-18:3):PC (1-16:0, 2-18:1) acyltransferase, mitochondrial membrane</t>
  </si>
  <si>
    <t>monolysocardiolipin (2-18:2, 3-16:0, 4-18:3)[mm] + phosphatidylcholine (1-16:0, 2-18:1)[mm] &lt;=&gt; cardiolipin (1-18:1, 2-18:2, 3-16:0, 4-18:3)[mm] + 1-acylglycerophosphocholine (16:0)[mm]</t>
  </si>
  <si>
    <t>t_0287</t>
  </si>
  <si>
    <t>MLCL (2-18:3, 3-16:0, 4-18:3):PC (1-16:0, 2-18:1) acyltransferase, mitochondrial membrane</t>
  </si>
  <si>
    <t>monolysocardiolipin (2-18:3, 3-16:0, 4-18:3)[mm] + phosphatidylcholine (1-16:0, 2-18:1)[mm] &lt;=&gt; cardiolipin (1-18:1, 2-18:3, 3-16:0, 4-18:3)[mm] + 1-acylglycerophosphocholine (16:0)[mm]</t>
  </si>
  <si>
    <t>t_0288</t>
  </si>
  <si>
    <t>MLCL (2-18:1, 3-18:0, 4-18:1):PC (1-16:0, 2-18:1) acyltransferase, mitochondrial membrane</t>
  </si>
  <si>
    <t>monolysocardiolipin (2-18:1, 3-18:0, 4-18:1)[mm] + phosphatidylcholine (1-16:0, 2-18:1)[mm] &lt;=&gt; cardiolipin (1-18:1, 2-18:1, 3-18:0, 4-18:1)[mm] + 1-acylglycerophosphocholine (16:0)[mm]</t>
  </si>
  <si>
    <t>t_0289</t>
  </si>
  <si>
    <t>MLCL (2-18:1, 3-18:0, 4-18:2):PC (1-16:0, 2-18:1) acyltransferase, mitochondrial membrane</t>
  </si>
  <si>
    <t>monolysocardiolipin (2-18:1, 3-18:0, 4-18:2)[mm] + phosphatidylcholine (1-16:0, 2-18:1)[mm] &lt;=&gt; cardiolipin (1-18:1, 2-18:1, 3-18:0, 4-18:2)[mm] + 1-acylglycerophosphocholine (16:0)[mm]</t>
  </si>
  <si>
    <t>t_0290</t>
  </si>
  <si>
    <t>MLCL (2-18:1, 3-18:0, 4-18:3):PC (1-16:0, 2-18:1) acyltransferase, mitochondrial membrane</t>
  </si>
  <si>
    <t>monolysocardiolipin (2-18:1, 3-18:0, 4-18:3)[mm] + phosphatidylcholine (1-16:0, 2-18:1)[mm] &lt;=&gt; cardiolipin (1-18:1, 2-18:1, 3-18:0, 4-18:3)[mm] + 1-acylglycerophosphocholine (16:0)[mm]</t>
  </si>
  <si>
    <t>t_0291</t>
  </si>
  <si>
    <t>MLCL (2-18:2, 3-18:0, 4-18:2):PC (1-16:0, 2-18:1) acyltransferase, mitochondrial membrane</t>
  </si>
  <si>
    <t>monolysocardiolipin (2-18:2, 3-18:0, 4-18:2)[mm] + phosphatidylcholine (1-16:0, 2-18:1)[mm] &lt;=&gt; cardiolipin (1-18:1, 2-18:2, 3-18:0, 4-18:2)[mm] + 1-acylglycerophosphocholine (16:0)[mm]</t>
  </si>
  <si>
    <t>t_0292</t>
  </si>
  <si>
    <t>MLCL (2-18:2, 3-18:0, 4-18:3):PC (1-16:0, 2-18:1) acyltransferase, mitochondrial membrane</t>
  </si>
  <si>
    <t>monolysocardiolipin (2-18:2, 3-18:0, 4-18:3)[mm] + phosphatidylcholine (1-16:0, 2-18:1)[mm] &lt;=&gt; cardiolipin (1-18:1, 2-18:2, 3-18:0, 4-18:3)[mm] + 1-acylglycerophosphocholine (16:0)[mm]</t>
  </si>
  <si>
    <t>t_0293</t>
  </si>
  <si>
    <t>MLCL (2-18:3, 3-18:0, 4-18:3):PC (1-16:0, 2-18:1) acyltransferase, mitochondrial membrane</t>
  </si>
  <si>
    <t>monolysocardiolipin (2-18:3, 3-18:0, 4-18:3)[mm] + phosphatidylcholine (1-16:0, 2-18:1)[mm] &lt;=&gt; cardiolipin (1-18:1, 2-18:3, 3-18:0, 4-18:3)[mm] + 1-acylglycerophosphocholine (16:0)[mm]</t>
  </si>
  <si>
    <t>t_0295</t>
  </si>
  <si>
    <t>PA kinase (1-16:0, 2-18:2), vacuolar membrane</t>
  </si>
  <si>
    <t>phosphatidate (1-16:0, 2-18:2)[vm] + ATP[vm] &lt;=&gt; 1,2-diacylglycerol 3-diphosphate (1-16:0, 2-18:2)[vm] + ADP[vm]</t>
  </si>
  <si>
    <t>t_0296</t>
  </si>
  <si>
    <t>PA kinase (1-16:0, 2-18:3), vacuolar membrane</t>
  </si>
  <si>
    <t>phosphatidate (1-16:0, 2-18:3)[vm] + ATP[vm] &lt;=&gt; 1,2-diacylglycerol 3-diphosphate (1-16:0, 2-18:3)[vm] + ADP[vm]</t>
  </si>
  <si>
    <t>t_0298</t>
  </si>
  <si>
    <t>PA kinase (1-18:0, 2-18:2), vacuolar membrane</t>
  </si>
  <si>
    <t>phosphatidate (1-18:0, 2-18:2)[vm] + ATP[vm] &lt;=&gt; 1,2-diacylglycerol 3-diphosphate (1-18:0, 2-18:2)[vm] + ADP[vm]</t>
  </si>
  <si>
    <t>t_0299</t>
  </si>
  <si>
    <t>PA kinase (1-18:0, 2-18:3), vacuolar membrane</t>
  </si>
  <si>
    <t>phosphatidate (1-18:0, 2-18:3)[vm] + ATP[vm] &lt;=&gt; 1,2-diacylglycerol 3-diphosphate (1-18:0, 2-18:3)[vm] + ADP[vm]</t>
  </si>
  <si>
    <t>t_0300</t>
  </si>
  <si>
    <t>PA phosphatase (1-16:0, 2-18:1), endoplasmic reticulum membrane</t>
  </si>
  <si>
    <t>H2O[erm] + phosphatidate (1-16:0, 2-18:1)[erm] =&gt; phosphate[erm] + diglyceride (1-16:0, 2-18:1)[erm]</t>
  </si>
  <si>
    <t>t_0301</t>
  </si>
  <si>
    <t>PA phosphatase (1-16:0, 2-18:2), endoplasmic reticulum membrane</t>
  </si>
  <si>
    <t>phosphatidate (1-16:0, 2-18:2)[erm] + H2O[erm] =&gt; diglyceride (1-16:0, 2-18:2)[erm] + phosphate[erm]</t>
  </si>
  <si>
    <t>t_0302</t>
  </si>
  <si>
    <t>PA phosphatase (1-16:0, 2-18:3), endoplasmic reticulum membrane</t>
  </si>
  <si>
    <t>phosphatidate (1-16:0, 2-18:3)[erm] + H2O[erm] =&gt; diglyceride (1-16:0, 2-18:3)[erm] + phosphate[erm]</t>
  </si>
  <si>
    <t>t_0303</t>
  </si>
  <si>
    <t>PA phosphatase (1-18:0, 2-18:1), endoplasmic reticulum membrane</t>
  </si>
  <si>
    <t>H2O[erm] + phosphatidate (1-18:0, 2-18:1)[erm] =&gt; phosphate[erm] + diglyceride (1-18:0, 2-18:1)[erm]</t>
  </si>
  <si>
    <t>t_0304</t>
  </si>
  <si>
    <t>PA phosphatase (1-18:0, 2-18:2), endoplasmic reticulum membrane</t>
  </si>
  <si>
    <t>phosphatidate (1-18:0, 2-18:2)[erm] + H2O[erm] =&gt; diglyceride (1-18:0, 2-18:2)[erm] + phosphate[erm]</t>
  </si>
  <si>
    <t>t_0305</t>
  </si>
  <si>
    <t>PA phosphatase (1-18:0, 2-18:3), endoplasmic reticulum membrane</t>
  </si>
  <si>
    <t>phosphatidate (1-18:0, 2-18:3)[erm] + H2O[erm] =&gt; diglyceride (1-18:0, 2-18:3)[erm] + phosphate[erm]</t>
  </si>
  <si>
    <t>t_0307</t>
  </si>
  <si>
    <t>PA phosphatase (1-16:0, 2-18:2), vacuolar membrane</t>
  </si>
  <si>
    <t>phosphatidate (1-16:0, 2-18:2)[vm] + H2O[vm] =&gt; diglyceride (1-16:0, 2-18:2)[vm] + phosphate[vm]</t>
  </si>
  <si>
    <t>t_0308</t>
  </si>
  <si>
    <t>PA phosphatase (1-16:0, 2-18:3), vacuolar membrane</t>
  </si>
  <si>
    <t>phosphatidate (1-16:0, 2-18:3)[vm] + H2O[vm] =&gt; diglyceride (1-16:0, 2-18:3)[vm] + phosphate[vm]</t>
  </si>
  <si>
    <t>t_0310</t>
  </si>
  <si>
    <t>PA phosphatase (1-18:0, 2-18:2), vacuolar membrane</t>
  </si>
  <si>
    <t>phosphatidate (1-18:0, 2-18:2)[vm] + H2O[vm] =&gt; diglyceride (1-18:0, 2-18:2)[vm] + phosphate[vm]</t>
  </si>
  <si>
    <t>t_0311</t>
  </si>
  <si>
    <t>PA phosphatase (1-18:0, 2-18:3), vacuolar membrane</t>
  </si>
  <si>
    <t>phosphatidate (1-18:0, 2-18:3)[vm] + H2O[vm] =&gt; diglyceride (1-18:0, 2-18:3)[vm] + phosphate[vm]</t>
  </si>
  <si>
    <t>t_0312</t>
  </si>
  <si>
    <t>PC (1-16:0, 2-18:1) diacylglycerol (1-16:0, 2-18:1) acyltransferase, endoplasmic reticulum membrane</t>
  </si>
  <si>
    <t>diglyceride (1-16:0, 2-18:1)[erm] + phosphatidylcholine (1-16:0, 2-18:1)[erm] &lt;=&gt; triglyceride (1-16:0, 2-18:1, 3-18:1)[erm] + 1-acylglycerophosphocholine (16:0)[erm]</t>
  </si>
  <si>
    <t>t_0313</t>
  </si>
  <si>
    <t>PC (1-16:0, 2-18:2) diacylglycerol (1-16:0, 2-18:1) acyltransferase, endoplasmic reticulum membrane</t>
  </si>
  <si>
    <t>phosphatidylcholine (1-16:0, 2-18:2)[erm] + diglyceride (1-16:0, 2-18:1)[erm] &lt;=&gt; triglyceride (1-16:0, 2-18:1, 3-18:2)[erm] + 1-acylglycerophosphocholine (16:0)[erm]</t>
  </si>
  <si>
    <t>t_0314</t>
  </si>
  <si>
    <t>PC (1-16:0, 2-18:3) diacylglycerol (1-16:0, 2-18:1) acyltransferase, endoplasmic reticulum membrane</t>
  </si>
  <si>
    <t>phosphatidylcholine (1-16:0, 2-18:3)[erm] + diglyceride (1-16:0, 2-18:1)[erm] &lt;=&gt; triglyceride (1-16:0, 2-18:1, 3-18:3)[erm] + 1-acylglycerophosphocholine (16:0)[erm]</t>
  </si>
  <si>
    <t>t_0315</t>
  </si>
  <si>
    <t>PC (1-16:0, 2-18:2) diacylglycerol (1-16:0, 2-18:2) acyltransferase, endoplasmic reticulum membrane</t>
  </si>
  <si>
    <t>diglyceride (1-16:0, 2-18:2)[erm] + phosphatidylcholine (1-16:0, 2-18:2)[erm] &lt;=&gt; triglyceride (1-16:0, 2-18:2, 3-18:2)[erm] + 1-acylglycerophosphocholine (16:0)[erm]</t>
  </si>
  <si>
    <t>t_0316</t>
  </si>
  <si>
    <t>PC (1-16:0, 2-18:3) diacylglycerol (1-16:0, 2-18:2) acyltransferase, endoplasmic reticulum membrane</t>
  </si>
  <si>
    <t>diglyceride (1-16:0, 2-18:2)[erm] + phosphatidylcholine (1-16:0, 2-18:3)[erm] &lt;=&gt; triglyceride (1-16:0, 2-18:2, 3-18:3)[erm] + 1-acylglycerophosphocholine (16:0)[erm]</t>
  </si>
  <si>
    <t>t_0317</t>
  </si>
  <si>
    <t>PC (1-16:0, 2-18:3) diacylglycerol (1-16:0, 2-18:3) acyltransferase, endoplasmic reticulum membrane</t>
  </si>
  <si>
    <t>diglyceride (1-16:0, 2-18:3)[erm] + phosphatidylcholine (1-16:0, 2-18:3)[erm] &lt;=&gt; triglyceride (1-16:0, 2-18:3, 3-18:3)[erm] + 1-acylglycerophosphocholine (16:0)[erm]</t>
  </si>
  <si>
    <t>t_0318</t>
  </si>
  <si>
    <t>PC (1-18:0, 2-18:1) diacylglycerol (1-16:0, 2-18:1) acyltransferase, endoplasmic reticulum membrane</t>
  </si>
  <si>
    <t>diglyceride (1-16:0, 2-18:1)[erm] + phosphatidylcholine (1-18:0, 2-18:1)[erm] &lt;=&gt; triglyceride (1-16:0, 2-18:1, 3-18:1)[erm] + 1-acylglycerophosphocholine (18:0)[erm]</t>
  </si>
  <si>
    <t>t_0319</t>
  </si>
  <si>
    <t>PC (1-18:0, 2-18:2) diacylglycerol (1-16:0, 2-18:1) acyltransferase, endoplasmic reticulum membrane</t>
  </si>
  <si>
    <t>phosphatidylcholine (1-18:0, 2-18:2)[erm] + diglyceride (1-16:0, 2-18:1)[erm] &lt;=&gt; triglyceride (1-16:0, 2-18:1, 3-18:2)[erm] + 1-acylglycerophosphocholine (18:0)[erm]</t>
  </si>
  <si>
    <t>t_0320</t>
  </si>
  <si>
    <t>PC (1-18:0, 2-18:3) diacylglycerol (1-16:0, 2-18:1) acyltransferase, endoplasmic reticulum membrane</t>
  </si>
  <si>
    <t>phosphatidylcholine (1-18:0, 2-18:3)[erm] + diglyceride (1-16:0, 2-18:1)[erm] &lt;=&gt; triglyceride (1-16:0, 2-18:1, 3-18:3)[erm] + 1-acylglycerophosphocholine (18:0)[erm]</t>
  </si>
  <si>
    <t>t_0321</t>
  </si>
  <si>
    <t>PC (1-18:0, 2-18:2) diacylglycerol (1-16:0, 2-18:2) acyltransferase, endoplasmic reticulum membrane</t>
  </si>
  <si>
    <t>diglyceride (1-16:0, 2-18:2)[erm] + phosphatidylcholine (1-18:0, 2-18:2)[erm] &lt;=&gt; triglyceride (1-16:0, 2-18:2, 3-18:2)[erm] + 1-acylglycerophosphocholine (18:0)[erm]</t>
  </si>
  <si>
    <t>t_0322</t>
  </si>
  <si>
    <t>PC (1-18:0, 2-18:3) diacylglycerol (1-16:0, 2-18:2) acyltransferase, endoplasmic reticulum membrane</t>
  </si>
  <si>
    <t>diglyceride (1-16:0, 2-18:2)[erm] + phosphatidylcholine (1-18:0, 2-18:3)[erm] &lt;=&gt; triglyceride (1-16:0, 2-18:2, 3-18:3)[erm] + 1-acylglycerophosphocholine (18:0)[erm]</t>
  </si>
  <si>
    <t>t_0323</t>
  </si>
  <si>
    <t>PC (1-18:0, 2-18:3) diacylglycerol (1-16:0, 2-18:3) acyltransferase, endoplasmic reticulum membrane</t>
  </si>
  <si>
    <t>diglyceride (1-16:0, 2-18:3)[erm] + phosphatidylcholine (1-18:0, 2-18:3)[erm] &lt;=&gt; triglyceride (1-16:0, 2-18:3, 3-18:3)[erm] + 1-acylglycerophosphocholine (18:0)[erm]</t>
  </si>
  <si>
    <t>t_0324</t>
  </si>
  <si>
    <t>PC (1-18:0, 2-18:1) diacylglycerol (1-18:0, 2-18:1) acyltransferase, endoplasmic reticulum membrane</t>
  </si>
  <si>
    <t>diglyceride (1-18:0, 2-18:1)[erm] + phosphatidylcholine (1-18:0, 2-18:1)[erm] &lt;=&gt; triglyceride (1-18:0, 2-18:1, 3-18:1)[erm] + 1-acylglycerophosphocholine (18:0)[erm]</t>
  </si>
  <si>
    <t>t_0325</t>
  </si>
  <si>
    <t>PC (1-18:0, 2-18:2) diacylglycerol (1-18:0, 2-18:1) acyltransferase, endoplasmic reticulum membrane</t>
  </si>
  <si>
    <t>phosphatidylcholine (1-18:0, 2-18:2)[erm] + diglyceride (1-18:0, 2-18:1)[erm] &lt;=&gt; triglyceride (1-18:0, 2-18:1, 3-18:2)[erm] + 1-acylglycerophosphocholine (18:0)[erm]</t>
  </si>
  <si>
    <t>t_0326</t>
  </si>
  <si>
    <t>PC (1-18:0, 2-18:3) diacylglycerol (1-18:0, 2-18:1) acyltransferase, endoplasmic reticulum membrane</t>
  </si>
  <si>
    <t>phosphatidylcholine (1-18:0, 2-18:3)[erm] + diglyceride (1-18:0, 2-18:1)[erm] &lt;=&gt; triglyceride (1-18:0, 2-18:1, 3-18:3)[erm] + 1-acylglycerophosphocholine (18:0)[erm]</t>
  </si>
  <si>
    <t>t_0327</t>
  </si>
  <si>
    <t>PC (1-18:0, 2-18:2) diacylglycerol (1-18:0, 2-18:2) acyltransferase, endoplasmic reticulum membrane</t>
  </si>
  <si>
    <t>diglyceride (1-18:0, 2-18:2)[erm] + phosphatidylcholine (1-18:0, 2-18:2)[erm] &lt;=&gt; triglyceride (1-18:0, 2-18:2, 3-18:2)[erm] + 1-acylglycerophosphocholine (18:0)[erm]</t>
  </si>
  <si>
    <t>t_0328</t>
  </si>
  <si>
    <t>PC (1-18:0, 2-18:3) diacylglycerol (1-18:0, 2-18:2) acyltransferase, endoplasmic reticulum membrane</t>
  </si>
  <si>
    <t>diglyceride (1-18:0, 2-18:2)[erm] + phosphatidylcholine (1-18:0, 2-18:3)[erm] &lt;=&gt; triglyceride (1-18:0, 2-18:2, 3-18:3)[erm] + 1-acylglycerophosphocholine (18:0)[erm]</t>
  </si>
  <si>
    <t>t_0329</t>
  </si>
  <si>
    <t>PC (1-18:0, 2-18:3) diacylglycerol (1-18:0, 2-18:3) acyltransferase, endoplasmic reticulum membrane</t>
  </si>
  <si>
    <t>diglyceride (1-18:0, 2-18:3)[erm] + phosphatidylcholine (1-18:0, 2-18:3)[erm] &lt;=&gt; triglyceride (1-18:0, 2-18:3, 3-18:3)[erm] + 1-acylglycerophosphocholine (18:0)[erm]</t>
  </si>
  <si>
    <t>t_0330</t>
  </si>
  <si>
    <t>PC phospholipase B (1-16:0, 2-18:1), endoplasmic reticulum membrane</t>
  </si>
  <si>
    <t>H2O[erm] + phosphatidylcholine (1-16:0, 2-18:1)[erm] =&gt; H+[erm] + oleate[erm] + 1-acylglycerophosphocholine (16:0)[erm]</t>
  </si>
  <si>
    <t>t_0331</t>
  </si>
  <si>
    <t>PC phospholipase B (1-16:0, 2-18:2), endoplasmic reticulum membrane</t>
  </si>
  <si>
    <t>phosphatidylcholine (1-16:0, 2-18:2)[erm] + H2O[erm] =&gt; linoleate[erm] + H+[erm] + 1-acylglycerophosphocholine (16:0)[erm]</t>
  </si>
  <si>
    <t>t_0332</t>
  </si>
  <si>
    <t>PC phospholipase B (1-16:0, 2-18:3), endoplasmic reticulum membrane</t>
  </si>
  <si>
    <t>phosphatidylcholine (1-16:0, 2-18:3)[erm] + H2O[erm] =&gt; linolenate[erm] + H+[erm] + 1-acylglycerophosphocholine (16:0)[erm]</t>
  </si>
  <si>
    <t>t_0333</t>
  </si>
  <si>
    <t>PC phospholipase B (1-18:0, 2-18:1), endoplasmic reticulum membrane</t>
  </si>
  <si>
    <t>H2O[erm] + phosphatidylcholine (1-18:0, 2-18:1)[erm] =&gt; H+[erm] + oleate[erm] + 1-acylglycerophosphocholine (18:0)[erm]</t>
  </si>
  <si>
    <t>t_0334</t>
  </si>
  <si>
    <t>PC phospholipase B (1-18:0, 2-18:2), endoplasmic reticulum membrane</t>
  </si>
  <si>
    <t>phosphatidylcholine (1-18:0, 2-18:2)[erm] + H2O[erm] =&gt; linoleate[erm] + H+[erm] + 1-acylglycerophosphocholine (18:0)[erm]</t>
  </si>
  <si>
    <t>t_0335</t>
  </si>
  <si>
    <t>PC phospholipase B (1-18:0, 2-18:3), endoplasmic reticulum membrane</t>
  </si>
  <si>
    <t>phosphatidylcholine (1-18:0, 2-18:3)[erm] + H2O[erm] =&gt; linolenate[erm] + H+[erm] + 1-acylglycerophosphocholine (18:0)[erm]</t>
  </si>
  <si>
    <t>t_0337</t>
  </si>
  <si>
    <t>PC phospholipase B (1-16:0, 2-18:2), cell envelope</t>
  </si>
  <si>
    <t>phosphatidylcholine (1-16:0, 2-18:2)[ce] + H2O[ce] =&gt; linoleate[ce] + H+[ce] + 1-acylglycerophosphocholine (16:0)[ce]</t>
  </si>
  <si>
    <t>t_0338</t>
  </si>
  <si>
    <t>PC phospholipase B (1-16:0, 2-18:3), cell envelope</t>
  </si>
  <si>
    <t>phosphatidylcholine (1-16:0, 2-18:3)[ce] + H2O[ce] =&gt; linolenate[ce] + H+[ce] + 1-acylglycerophosphocholine (16:0)[ce]</t>
  </si>
  <si>
    <t>t_0340</t>
  </si>
  <si>
    <t>PC phospholipase B (1-18:0, 2-18:2), cell envelope</t>
  </si>
  <si>
    <t>phosphatidylcholine (1-18:0, 2-18:2)[ce] + H2O[ce] =&gt; linoleate[ce] + H+[ce] + 1-acylglycerophosphocholine (18:0)[ce]</t>
  </si>
  <si>
    <t>t_0341</t>
  </si>
  <si>
    <t>PC phospholipase B (1-18:0, 2-18:3), cell envelope</t>
  </si>
  <si>
    <t>phosphatidylcholine (1-18:0, 2-18:3)[ce] + H2O[ce] =&gt; linolenate[ce] + H+[ce] + 1-acylglycerophosphocholine (18:0)[ce]</t>
  </si>
  <si>
    <t>t_0343</t>
  </si>
  <si>
    <t>PC phospholipase D (1-16:0, 2-18:2), cell envelope</t>
  </si>
  <si>
    <t>phosphatidylcholine (1-16:0, 2-18:2)[ce] + H2O[ce] =&gt; phosphatidate (1-16:0, 2-18:2)[ce] + choline[ce] + H+[ce]</t>
  </si>
  <si>
    <t>t_0344</t>
  </si>
  <si>
    <t>PC phospholipase D (1-16:0, 2-18:3), cell envelope</t>
  </si>
  <si>
    <t>phosphatidylcholine (1-16:0, 2-18:3)[ce] + H2O[ce] =&gt; phosphatidate (1-16:0, 2-18:3)[ce] + choline[ce] + H+[ce]</t>
  </si>
  <si>
    <t>t_0346</t>
  </si>
  <si>
    <t>PC phospholipase D (1-18:0, 2-18:2), cell envelope</t>
  </si>
  <si>
    <t>phosphatidylcholine (1-18:0, 2-18:2)[ce] + H2O[ce] =&gt; phosphatidate (1-18:0, 2-18:2)[ce] + choline[ce] + H+[ce]</t>
  </si>
  <si>
    <t>t_0347</t>
  </si>
  <si>
    <t>PC phospholipase D (1-18:0, 2-18:3), cell envelope</t>
  </si>
  <si>
    <t>phosphatidylcholine (1-18:0, 2-18:3)[ce] + H2O[ce] =&gt; phosphatidate (1-18:0, 2-18:3)[ce] + choline[ce] + H+[ce]</t>
  </si>
  <si>
    <t>t_0348</t>
  </si>
  <si>
    <t>PE (1-16:0, 2-18:1) diacylglycerol (1-16:0, 2-18:1) acyltransferase, endoplasmic reticulum membrane</t>
  </si>
  <si>
    <t>diglyceride (1-16:0, 2-18:1)[erm] + phosphatidylethanolamine (1-16:0, 2-18:1)[erm] &lt;=&gt; triglyceride (1-16:0, 2-18:1, 3-18:1)[erm] + 1-acylglycerophosphoethanolamine (16:0)[erm]</t>
  </si>
  <si>
    <t>t_0349</t>
  </si>
  <si>
    <t>PE (1-16:0, 2-18:2) diacylglycerol (1-16:0, 2-18:1) acyltransferase, endoplasmic reticulum membrane</t>
  </si>
  <si>
    <t>phosphatidylethanolamine (1-16:0, 2-18:2)[erm] + diglyceride (1-16:0, 2-18:1)[erm] &lt;=&gt; triglyceride (1-16:0, 2-18:1, 3-18:2)[erm] + 1-acylglycerophosphoethanolamine (16:0)[erm]</t>
  </si>
  <si>
    <t>t_0350</t>
  </si>
  <si>
    <t>PE (1-16:0, 2-18:3) diacylglycerol (1-16:0, 2-18:1) acyltransferase, endoplasmic reticulum membrane</t>
  </si>
  <si>
    <t>phosphatidylethanolamine (1-16:0, 2-18:3)[erm] + diglyceride (1-16:0, 2-18:1)[erm] &lt;=&gt; triglyceride (1-16:0, 2-18:1, 3-18:3)[erm] + 1-acylglycerophosphoethanolamine (16:0)[erm]</t>
  </si>
  <si>
    <t>t_0351</t>
  </si>
  <si>
    <t>PE (1-16:0, 2-18:2) diacylglycerol (1-16:0, 2-18:2) acyltransferase, endoplasmic reticulum membrane</t>
  </si>
  <si>
    <t>diglyceride (1-16:0, 2-18:2)[erm] + phosphatidylethanolamine (1-16:0, 2-18:2)[erm] &lt;=&gt; triglyceride (1-16:0, 2-18:2, 3-18:2)[erm] + 1-acylglycerophosphoethanolamine (16:0)[erm]</t>
  </si>
  <si>
    <t>t_0352</t>
  </si>
  <si>
    <t>PE (1-16:0, 2-18:3) diacylglycerol (1-16:0, 2-18:2) acyltransferase, endoplasmic reticulum membrane</t>
  </si>
  <si>
    <t>diglyceride (1-16:0, 2-18:2)[erm] + phosphatidylethanolamine (1-16:0, 2-18:3)[erm] &lt;=&gt; triglyceride (1-16:0, 2-18:2, 3-18:3)[erm] + 1-acylglycerophosphoethanolamine (16:0)[erm]</t>
  </si>
  <si>
    <t>t_0353</t>
  </si>
  <si>
    <t>PE (1-16:0, 2-18:3) diacylglycerol (1-16:0, 2-18:3) acyltransferase, endoplasmic reticulum membrane</t>
  </si>
  <si>
    <t>diglyceride (1-16:0, 2-18:3)[erm] + phosphatidylethanolamine (1-16:0, 2-18:3)[erm] &lt;=&gt; triglyceride (1-16:0, 2-18:3, 3-18:3)[erm] + 1-acylglycerophosphoethanolamine (16:0)[erm]</t>
  </si>
  <si>
    <t>t_0354</t>
  </si>
  <si>
    <t>PE (1-18:0, 2-18:1) diacylglycerol (1-16:0, 2-18:1) acyltransferase, endoplasmic reticulum membrane</t>
  </si>
  <si>
    <t>diglyceride (1-16:0, 2-18:1)[erm] + phosphatidylethanolamine (1-18:0, 2-18:1)[erm] &lt;=&gt; triglyceride (1-16:0, 2-18:1, 3-18:1)[erm] + 1-acylglycerophosphoethanolamine (18:0)[erm]</t>
  </si>
  <si>
    <t>t_0355</t>
  </si>
  <si>
    <t>PE (1-18:0, 2-18:2) diacylglycerol (1-16:0, 2-18:1) acyltransferase, endoplasmic reticulum membrane</t>
  </si>
  <si>
    <t>phosphatidylethanolamine (1-18:0, 2-18:2)[erm] + diglyceride (1-16:0, 2-18:1)[erm] &lt;=&gt; triglyceride (1-16:0, 2-18:1, 3-18:2)[erm] + 1-acylglycerophosphoethanolamine (18:0)[erm]</t>
  </si>
  <si>
    <t>t_0356</t>
  </si>
  <si>
    <t>PE (1-18:0, 2-18:3) diacylglycerol (1-16:0, 2-18:1) acyltransferase, endoplasmic reticulum membrane</t>
  </si>
  <si>
    <t>phosphatidylethanolamine (1-18:0, 2-18:3)[erm] + diglyceride (1-16:0, 2-18:1)[erm] &lt;=&gt; triglyceride (1-16:0, 2-18:1, 3-18:3)[erm] + 1-acylglycerophosphoethanolamine (18:0)[erm]</t>
  </si>
  <si>
    <t>t_0357</t>
  </si>
  <si>
    <t>PE (1-18:0, 2-18:2) diacylglycerol (1-16:0, 2-18:2) acyltransferase, endoplasmic reticulum membrane</t>
  </si>
  <si>
    <t>diglyceride (1-16:0, 2-18:2)[erm] + phosphatidylethanolamine (1-18:0, 2-18:2)[erm] &lt;=&gt; triglyceride (1-16:0, 2-18:2, 3-18:2)[erm] + 1-acylglycerophosphoethanolamine (18:0)[erm]</t>
  </si>
  <si>
    <t>t_0358</t>
  </si>
  <si>
    <t>PE (1-18:0, 2-18:3) diacylglycerol (1-16:0, 2-18:2) acyltransferase, endoplasmic reticulum membrane</t>
  </si>
  <si>
    <t>diglyceride (1-16:0, 2-18:2)[erm] + phosphatidylethanolamine (1-18:0, 2-18:3)[erm] &lt;=&gt; triglyceride (1-16:0, 2-18:2, 3-18:3)[erm] + 1-acylglycerophosphoethanolamine (18:0)[erm]</t>
  </si>
  <si>
    <t>t_0359</t>
  </si>
  <si>
    <t>PE (1-18:0, 2-18:3) diacylglycerol (1-16:0, 2-18:3) acyltransferase, endoplasmic reticulum membrane</t>
  </si>
  <si>
    <t>diglyceride (1-16:0, 2-18:3)[erm] + phosphatidylethanolamine (1-18:0, 2-18:3)[erm] &lt;=&gt; triglyceride (1-16:0, 2-18:3, 3-18:3)[erm] + 1-acylglycerophosphoethanolamine (18:0)[erm]</t>
  </si>
  <si>
    <t>t_0360</t>
  </si>
  <si>
    <t>PE (1-18:0, 2-18:1) diacylglycerol (1-18:0, 2-18:1) acyltransferase, endoplasmic reticulum membrane</t>
  </si>
  <si>
    <t>diglyceride (1-18:0, 2-18:1)[erm] + phosphatidylethanolamine (1-18:0, 2-18:1)[erm] &lt;=&gt; triglyceride (1-18:0, 2-18:1, 3-18:1)[erm] + 1-acylglycerophosphoethanolamine (18:0)[erm]</t>
  </si>
  <si>
    <t>t_0361</t>
  </si>
  <si>
    <t>PE (1-18:0, 2-18:2) diacylglycerol (1-18:0, 2-18:1) acyltransferase, endoplasmic reticulum membrane</t>
  </si>
  <si>
    <t>phosphatidylethanolamine (1-18:0, 2-18:2)[erm] + diglyceride (1-18:0, 2-18:1)[erm] &lt;=&gt; triglyceride (1-18:0, 2-18:1, 3-18:2)[erm] + 1-acylglycerophosphoethanolamine (18:0)[erm]</t>
  </si>
  <si>
    <t>t_0362</t>
  </si>
  <si>
    <t>PE (1-18:0, 2-18:3) diacylglycerol (1-18:0, 2-18:1) acyltransferase, endoplasmic reticulum membrane</t>
  </si>
  <si>
    <t>phosphatidylethanolamine (1-18:0, 2-18:3)[erm] + diglyceride (1-18:0, 2-18:1)[erm] &lt;=&gt; triglyceride (1-18:0, 2-18:1, 3-18:3)[erm] + 1-acylglycerophosphoethanolamine (18:0)[erm]</t>
  </si>
  <si>
    <t>t_0363</t>
  </si>
  <si>
    <t>PE (1-18:0, 2-18:2) diacylglycerol (1-18:0, 2-18:2) acyltransferase, endoplasmic reticulum membrane</t>
  </si>
  <si>
    <t>diglyceride (1-18:0, 2-18:2)[erm] + phosphatidylethanolamine (1-18:0, 2-18:2)[erm] &lt;=&gt; triglyceride (1-18:0, 2-18:2, 3-18:2)[erm] + 1-acylglycerophosphoethanolamine (18:0)[erm]</t>
  </si>
  <si>
    <t>t_0364</t>
  </si>
  <si>
    <t>PE (1-18:0, 2-18:3) diacylglycerol (1-18:0, 2-18:2) acyltransferase, endoplasmic reticulum membrane</t>
  </si>
  <si>
    <t>diglyceride (1-18:0, 2-18:2)[erm] + phosphatidylethanolamine (1-18:0, 2-18:3)[erm] &lt;=&gt; triglyceride (1-18:0, 2-18:2, 3-18:3)[erm] + 1-acylglycerophosphoethanolamine (18:0)[erm]</t>
  </si>
  <si>
    <t>t_0365</t>
  </si>
  <si>
    <t>PE (1-18:0, 2-18:3) diacylglycerol (1-18:0, 2-18:3) acyltransferase, endoplasmic reticulum membrane</t>
  </si>
  <si>
    <t>diglyceride (1-18:0, 2-18:3)[erm] + phosphatidylethanolamine (1-18:0, 2-18:3)[erm] &lt;=&gt; triglyceride (1-18:0, 2-18:3, 3-18:3)[erm] + 1-acylglycerophosphoethanolamine (18:0)[erm]</t>
  </si>
  <si>
    <t>t_0366</t>
  </si>
  <si>
    <t>PE methyltransferase (1-16:0, 2-18:1), endoplasmic reticulum membrane</t>
  </si>
  <si>
    <t>S-adenosyl-L-methionine[erm] + phosphatidylethanolamine (1-16:0, 2-18:1)[erm] =&gt; H+[erm] + S-adenosyl-L-homocysteine[erm] + phosphatidyl-N-methylethanolamine (1-16:0, 2-18:1)[erm]</t>
  </si>
  <si>
    <t>t_0367</t>
  </si>
  <si>
    <t>PE methyltransferase (1-16:0, 2-18:2), endoplasmic reticulum membrane</t>
  </si>
  <si>
    <t>phosphatidylethanolamine (1-16:0, 2-18:2)[erm] + S-adenosyl-L-methionine[erm] =&gt; phosphatidyl-N-methylethanolamine (1-16:0, 2-18:2)[erm] + H+[erm] + S-adenosyl-L-homocysteine[erm]</t>
  </si>
  <si>
    <t>t_0368</t>
  </si>
  <si>
    <t>PE methyltransferase (1-16:0, 2-18:3), endoplasmic reticulum membrane</t>
  </si>
  <si>
    <t>phosphatidylethanolamine (1-16:0, 2-18:3)[erm] + S-adenosyl-L-methionine[erm] =&gt; phosphatidyl-N-methylethanolamine (1-16:0, 2-18:3)[erm] + H+[erm] + S-adenosyl-L-homocysteine[erm]</t>
  </si>
  <si>
    <t>t_0369</t>
  </si>
  <si>
    <t>PE methyltransferase (1-18:0, 2-18:1), endoplasmic reticulum membrane</t>
  </si>
  <si>
    <t>S-adenosyl-L-methionine[erm] + phosphatidylethanolamine (1-18:0, 2-18:1)[erm] =&gt; H+[erm] + S-adenosyl-L-homocysteine[erm] + phosphatidyl-N-methylethanolamine (1-18:0, 2-18:1)[erm]</t>
  </si>
  <si>
    <t>t_0370</t>
  </si>
  <si>
    <t>PE methyltransferase (1-18:0, 2-18:2), endoplasmic reticulum membrane</t>
  </si>
  <si>
    <t>phosphatidylethanolamine (1-18:0, 2-18:2)[erm] + S-adenosyl-L-methionine[erm] =&gt; phosphatidyl-N-methylethanolamine (1-18:0, 2-18:2)[erm] + H+[erm] + S-adenosyl-L-homocysteine[erm]</t>
  </si>
  <si>
    <t>t_0371</t>
  </si>
  <si>
    <t>PE methyltransferase (1-18:0, 2-18:3), endoplasmic reticulum membrane</t>
  </si>
  <si>
    <t>phosphatidylethanolamine (1-18:0, 2-18:3)[erm] + S-adenosyl-L-methionine[erm] =&gt; phosphatidyl-N-methylethanolamine (1-18:0, 2-18:3)[erm] + H+[erm] + S-adenosyl-L-homocysteine[erm]</t>
  </si>
  <si>
    <t>t_0373</t>
  </si>
  <si>
    <t>PE phospholipase A2 (1-16:0, 2-18:2), lipid particle</t>
  </si>
  <si>
    <t>phosphatidylethanolamine (1-16:0, 2-18:2)[lp] + H2O[lp] =&gt; linoleate[lp] + H+[lp] + 1-acylglycerophosphoethanolamine (16:0)[lp]</t>
  </si>
  <si>
    <t>t_0374</t>
  </si>
  <si>
    <t>PE phospholipase A2 (1-16:0, 2-18:3), lipid particle</t>
  </si>
  <si>
    <t>phosphatidylethanolamine (1-16:0, 2-18:3)[lp] + H2O[lp] =&gt; linolenate[lp] + H+[lp] + 1-acylglycerophosphoethanolamine (16:0)[lp]</t>
  </si>
  <si>
    <t>t_0376</t>
  </si>
  <si>
    <t>PE phospholipase A2 (1-18:0, 2-18:2), lipid particle</t>
  </si>
  <si>
    <t>phosphatidylethanolamine (1-18:0, 2-18:2)[lp] + H2O[lp] =&gt; linoleate[lp] + H+[lp] + 1-acylglycerophosphoethanolamine (18:0)[lp]</t>
  </si>
  <si>
    <t>t_0377</t>
  </si>
  <si>
    <t>PE phospholipase A2 (1-18:0, 2-18:3), lipid particle</t>
  </si>
  <si>
    <t>phosphatidylethanolamine (1-18:0, 2-18:3)[lp] + H2O[lp] =&gt; linolenate[lp] + H+[lp] + 1-acylglycerophosphoethanolamine (18:0)[lp]</t>
  </si>
  <si>
    <t>t_0379</t>
  </si>
  <si>
    <t>PE phospholipase B (1-16:0, 2-18:2), cell envelope</t>
  </si>
  <si>
    <t>phosphatidylethanolamine (1-16:0, 2-18:2)[ce] + H2O[ce] =&gt; linoleate[ce] + H+[ce] + 1-acylglycerophosphoethanolamine (16:0)[ce]</t>
  </si>
  <si>
    <t>t_0380</t>
  </si>
  <si>
    <t>PE phospholipase B (1-16:0, 2-18:3), cell envelope</t>
  </si>
  <si>
    <t>phosphatidylethanolamine (1-16:0, 2-18:3)[ce] + H2O[ce] =&gt; linolenate[ce] + H+[ce] + 1-acylglycerophosphoethanolamine (16:0)[ce]</t>
  </si>
  <si>
    <t>t_0382</t>
  </si>
  <si>
    <t>PE phospholipase B (1-18:0, 2-18:2), cell envelope</t>
  </si>
  <si>
    <t>phosphatidylethanolamine (1-18:0, 2-18:2)[ce] + H2O[ce] =&gt; linoleate[ce] + H+[ce] + 1-acylglycerophosphoethanolamine (18:0)[ce]</t>
  </si>
  <si>
    <t>t_0383</t>
  </si>
  <si>
    <t>PE phospholipase B (1-18:0, 2-18:3), cell envelope</t>
  </si>
  <si>
    <t>phosphatidylethanolamine (1-18:0, 2-18:3)[ce] + H2O[ce] =&gt; linolenate[ce] + H+[ce] + 1-acylglycerophosphoethanolamine (18:0)[ce]</t>
  </si>
  <si>
    <t>t_0385</t>
  </si>
  <si>
    <t>PG phospholipase C (1-16:0, 2-18:2), mitochondrial membrane</t>
  </si>
  <si>
    <t>phosphatidylglycerol (1-16:0, 2-18:2)[mm] + H2O[mm] =&gt; diglyceride (1-16:0, 2-18:2)[mm] + H+[mm] + glycerol 3-phosphate[mm]</t>
  </si>
  <si>
    <t>t_0386</t>
  </si>
  <si>
    <t>PG phospholipase C (1-16:0, 2-18:3), mitochondrial membrane</t>
  </si>
  <si>
    <t>phosphatidylglycerol (1-16:0, 2-18:3)[mm] + H2O[mm] =&gt; diglyceride (1-16:0, 2-18:3)[mm] + H+[mm] + glycerol 3-phosphate[mm]</t>
  </si>
  <si>
    <t>t_0387</t>
  </si>
  <si>
    <t>PG phospholipase C (1-18:0, 2-18:1), mitochondrial membrane</t>
  </si>
  <si>
    <t>phosphatidylglycerol (1-18:0, 2-18:1)[mm] + H2O[mm] =&gt; diglyceride (1-18:0, 2-18:1)[mm] + H+[mm] + glycerol 3-phosphate[mm]</t>
  </si>
  <si>
    <t>t_0388</t>
  </si>
  <si>
    <t>PG phospholipase C (1-18:0, 2-18:2), mitochondrial membrane</t>
  </si>
  <si>
    <t>phosphatidylglycerol (1-18:0, 2-18:2)[mm] + H2O[mm] =&gt; diglyceride (1-18:0, 2-18:2)[mm] + H+[mm] + glycerol 3-phosphate[mm]</t>
  </si>
  <si>
    <t>t_0389</t>
  </si>
  <si>
    <t>PG phospholipase C (1-18:0, 2-18:3), mitochondrial membrane</t>
  </si>
  <si>
    <t>phosphatidylglycerol (1-18:0, 2-18:3)[mm] + H2O[mm] =&gt; diglyceride (1-18:0, 2-18:3)[mm] + H+[mm] + glycerol 3-phosphate[mm]</t>
  </si>
  <si>
    <t>t_0391</t>
  </si>
  <si>
    <t>PGP phosphatase (1-16:0, 2-18:2), mitochondrial membrane</t>
  </si>
  <si>
    <t>3-(3-sn-phosphatidyl)-sn-glycerol 1-phosphate (1-16:0, 2-18:2)[mm] + H2O[mm] =&gt; phosphatidylglycerol (1-16:0, 2-18:2)[mm] + phosphate[mm]</t>
  </si>
  <si>
    <t>t_0392</t>
  </si>
  <si>
    <t>PGP phosphatase (1-16:0, 2-18:3), mitochondrial membrane</t>
  </si>
  <si>
    <t>3-(3-sn-phosphatidyl)-sn-glycerol 1-phosphate (1-16:0, 2-18:3)[mm] + H2O[mm] =&gt; phosphatidylglycerol (1-16:0, 2-18:3)[mm] + phosphate[mm]</t>
  </si>
  <si>
    <t>t_0393</t>
  </si>
  <si>
    <t>PGP phosphatase (1-18:0, 2-18:1), mitochondrial membrane</t>
  </si>
  <si>
    <t>3-(3-sn-phosphatidyl)-sn-glycerol 1-phosphate (1-18:0, 2-18:1)[mm] + H2O[mm] =&gt; phosphatidylglycerol (1-18:0, 2-18:1)[mm] + phosphate[mm]</t>
  </si>
  <si>
    <t>t_0394</t>
  </si>
  <si>
    <t>PGP phosphatase (1-18:0, 2-18:2), mitochondrial membrane</t>
  </si>
  <si>
    <t>3-(3-sn-phosphatidyl)-sn-glycerol 1-phosphate (1-18:0, 2-18:2)[mm] + H2O[mm] =&gt; phosphatidylglycerol (1-18:0, 2-18:2)[mm] + phosphate[mm]</t>
  </si>
  <si>
    <t>t_0395</t>
  </si>
  <si>
    <t>PGP phosphatase (1-18:0, 2-18:3), mitochondrial membrane</t>
  </si>
  <si>
    <t>3-(3-sn-phosphatidyl)-sn-glycerol 1-phosphate (1-18:0, 2-18:3)[mm] + H2O[mm] =&gt; phosphatidylglycerol (1-18:0, 2-18:3)[mm] + phosphate[mm]</t>
  </si>
  <si>
    <t>t_0397</t>
  </si>
  <si>
    <t>phosphatidylglycerolphosphate synthase (1-16:0, 2-18:2), mitochondrial membrane</t>
  </si>
  <si>
    <t>CDP-diacylglycerol (1-16:0, 2-18:2)[mm] + glycerol 3-phosphate[mm] =&gt; 3-(3-sn-phosphatidyl)-sn-glycerol 1-phosphate (1-16:0, 2-18:2)[mm] + H+[mm] + CMP[mm]</t>
  </si>
  <si>
    <t>t_0398</t>
  </si>
  <si>
    <t>phosphatidylglycerolphosphate synthase (1-16:0, 2-18:3), mitochondrial membrane</t>
  </si>
  <si>
    <t>CDP-diacylglycerol (1-16:0, 2-18:3)[mm] + glycerol 3-phosphate[mm] =&gt; 3-(3-sn-phosphatidyl)-sn-glycerol 1-phosphate (1-16:0, 2-18:3)[mm] + H+[mm] + CMP[mm]</t>
  </si>
  <si>
    <t>t_0399</t>
  </si>
  <si>
    <t>phosphatidylglycerolphosphate synthase (1-18:0, 2-18:1), mitochondrial membrane</t>
  </si>
  <si>
    <t>CDP-diacylglycerol (1-18:0, 2-18:1)[mm] + glycerol 3-phosphate[mm] =&gt; 3-(3-sn-phosphatidyl)-sn-glycerol 1-phosphate (1-18:0, 2-18:1)[mm] + H+[mm] + CMP[mm]</t>
  </si>
  <si>
    <t>t_0400</t>
  </si>
  <si>
    <t>phosphatidylglycerolphosphate synthase (1-18:0, 2-18:2), mitochondrial membrane</t>
  </si>
  <si>
    <t>CDP-diacylglycerol (1-18:0, 2-18:2)[mm] + glycerol 3-phosphate[mm] =&gt; 3-(3-sn-phosphatidyl)-sn-glycerol 1-phosphate (1-18:0, 2-18:2)[mm] + H+[mm] + CMP[mm]</t>
  </si>
  <si>
    <t>t_0401</t>
  </si>
  <si>
    <t>phosphatidylglycerolphosphate synthase (1-18:0, 2-18:3), mitochondrial membrane</t>
  </si>
  <si>
    <t>CDP-diacylglycerol (1-18:0, 2-18:3)[mm] + glycerol 3-phosphate[mm] =&gt; 3-(3-sn-phosphatidyl)-sn-glycerol 1-phosphate (1-18:0, 2-18:3)[mm] + H+[mm] + CMP[mm]</t>
  </si>
  <si>
    <t>t_0403</t>
  </si>
  <si>
    <t>phosphatidylinositol 3-kinase (1-16:0, 2-18:2), vacuolar membrane</t>
  </si>
  <si>
    <t>1-phosphatidyl-1D-myo-inositol (1-16:0, 2-18:2)[vm] + ATP[vm] =&gt; 1-phosphatidyl-1D-myo-inositol 3-phosphate (1-16:0, 2-18:2)[vm] + H+[vm] + ADP[vm]</t>
  </si>
  <si>
    <t>t_0404</t>
  </si>
  <si>
    <t>phosphatidylinositol 3-kinase (1-16:0, 2-18:3), vacuolar membrane</t>
  </si>
  <si>
    <t>1-phosphatidyl-1D-myo-inositol (1-16:0, 2-18:3)[vm] + ATP[vm] =&gt; 1-phosphatidyl-1D-myo-inositol 3-phosphate (1-16:0, 2-18:3)[vm] + H+[vm] + ADP[vm]</t>
  </si>
  <si>
    <t>t_0406</t>
  </si>
  <si>
    <t>phosphatidylinositol 3-kinase (1-18:0, 2-18:2), vacuolar membrane</t>
  </si>
  <si>
    <t>1-phosphatidyl-1D-myo-inositol (1-18:0, 2-18:2)[vm] + ATP[vm] =&gt; 1-phosphatidyl-1D-myo-inositol 3-phosphate (1-18:0, 2-18:2)[vm] + H+[vm] + ADP[vm]</t>
  </si>
  <si>
    <t>t_0407</t>
  </si>
  <si>
    <t>phosphatidylinositol 3-kinase (1-18:0, 2-18:3), vacuolar membrane</t>
  </si>
  <si>
    <t>1-phosphatidyl-1D-myo-inositol (1-18:0, 2-18:3)[vm] + ATP[vm] =&gt; 1-phosphatidyl-1D-myo-inositol 3-phosphate (1-18:0, 2-18:3)[vm] + H+[vm] + ADP[vm]</t>
  </si>
  <si>
    <t>t_0409</t>
  </si>
  <si>
    <t>phosphatidylinositol 4-kinase (1-16:0, 2-18:2), cell envelope</t>
  </si>
  <si>
    <t>1-phosphatidyl-1D-myo-inositol (1-16:0, 2-18:2)[ce] + ATP[ce] =&gt; 1-phosphatidyl-1D-myo-inositol 4-phosphate (1-16:0, 2-18:2)[ce] + H+[ce] + ADP[ce]</t>
  </si>
  <si>
    <t>t_0410</t>
  </si>
  <si>
    <t>phosphatidylinositol 4-kinase (1-16:0, 2-18:3), cell envelope</t>
  </si>
  <si>
    <t>1-phosphatidyl-1D-myo-inositol (1-16:0, 2-18:3)[ce] + ATP[ce] =&gt; 1-phosphatidyl-1D-myo-inositol 4-phosphate (1-16:0, 2-18:3)[ce] + H+[ce] + ADP[ce]</t>
  </si>
  <si>
    <t>t_0412</t>
  </si>
  <si>
    <t>phosphatidylinositol 4-kinase (1-18:0, 2-18:2), cell envelope</t>
  </si>
  <si>
    <t>1-phosphatidyl-1D-myo-inositol (1-18:0, 2-18:2)[ce] + ATP[ce] =&gt; 1-phosphatidyl-1D-myo-inositol 4-phosphate (1-18:0, 2-18:2)[ce] + H+[ce] + ADP[ce]</t>
  </si>
  <si>
    <t>t_0413</t>
  </si>
  <si>
    <t>phosphatidylinositol 4-kinase (1-18:0, 2-18:3), cell envelope</t>
  </si>
  <si>
    <t>1-phosphatidyl-1D-myo-inositol (1-18:0, 2-18:3)[ce] + ATP[ce] =&gt; 1-phosphatidyl-1D-myo-inositol 4-phosphate (1-18:0, 2-18:3)[ce] + H+[ce] + ADP[ce]</t>
  </si>
  <si>
    <t>t_0415</t>
  </si>
  <si>
    <t>phosphatidylinositol 4-kinase (1-16:0, 2-18:2), vacuolar membrane</t>
  </si>
  <si>
    <t>1-phosphatidyl-1D-myo-inositol (1-16:0, 2-18:2)[vm] + ATP[vm] =&gt; 1-phosphatidyl-1D-myo-inositol 4-phosphate (1-16:0, 2-18:2)[vm] + H+[vm] + ADP[vm]</t>
  </si>
  <si>
    <t>t_0416</t>
  </si>
  <si>
    <t>phosphatidylinositol 4-kinase (1-16:0, 2-18:3), vacuolar membrane</t>
  </si>
  <si>
    <t>1-phosphatidyl-1D-myo-inositol (1-16:0, 2-18:3)[vm] + ATP[vm] =&gt; 1-phosphatidyl-1D-myo-inositol 4-phosphate (1-16:0, 2-18:3)[vm] + H+[vm] + ADP[vm]</t>
  </si>
  <si>
    <t>t_0418</t>
  </si>
  <si>
    <t>phosphatidylinositol 4-kinase (1-18:0, 2-18:2), vacuolar membrane</t>
  </si>
  <si>
    <t>1-phosphatidyl-1D-myo-inositol (1-18:0, 2-18:2)[vm] + ATP[vm] =&gt; 1-phosphatidyl-1D-myo-inositol 4-phosphate (1-18:0, 2-18:2)[vm] + H+[vm] + ADP[vm]</t>
  </si>
  <si>
    <t>t_0419</t>
  </si>
  <si>
    <t>phosphatidylinositol 4-kinase (1-18:0, 2-18:3), vacuolar membrane</t>
  </si>
  <si>
    <t>1-phosphatidyl-1D-myo-inositol (1-18:0, 2-18:3)[vm] + ATP[vm] =&gt; 1-phosphatidyl-1D-myo-inositol 4-phosphate (1-18:0, 2-18:3)[vm] + H+[vm] + ADP[vm]</t>
  </si>
  <si>
    <t>t_0421</t>
  </si>
  <si>
    <t>phosphatidylinositol 4-kinase (1-16:0, 2-18:2), Golgi membrane</t>
  </si>
  <si>
    <t>1-phosphatidyl-1D-myo-inositol (1-16:0, 2-18:2)[gm] + ATP[gm] =&gt; 1-phosphatidyl-1D-myo-inositol 4-phosphate (1-16:0, 2-18:2)[gm] + H+[gm] + ADP[gm]</t>
  </si>
  <si>
    <t>t_0422</t>
  </si>
  <si>
    <t>phosphatidylinositol 4-kinase (1-16:0, 2-18:3), Golgi membrane</t>
  </si>
  <si>
    <t>1-phosphatidyl-1D-myo-inositol (1-16:0, 2-18:3)[gm] + ATP[gm] =&gt; 1-phosphatidyl-1D-myo-inositol 4-phosphate (1-16:0, 2-18:3)[gm] + H+[gm] + ADP[gm]</t>
  </si>
  <si>
    <t>t_0424</t>
  </si>
  <si>
    <t>phosphatidylinositol 4-kinase (1-18:0, 2-18:2), Golgi membrane</t>
  </si>
  <si>
    <t>1-phosphatidyl-1D-myo-inositol (1-18:0, 2-18:2)[gm] + ATP[gm] =&gt; 1-phosphatidyl-1D-myo-inositol 4-phosphate (1-18:0, 2-18:2)[gm] + H+[gm] + ADP[gm]</t>
  </si>
  <si>
    <t>t_0425</t>
  </si>
  <si>
    <t>phosphatidylinositol 4-kinase (1-18:0, 2-18:3), Golgi membrane</t>
  </si>
  <si>
    <t>1-phosphatidyl-1D-myo-inositol (1-18:0, 2-18:3)[gm] + ATP[gm] =&gt; 1-phosphatidyl-1D-myo-inositol 4-phosphate (1-18:0, 2-18:3)[gm] + H+[gm] + ADP[gm]</t>
  </si>
  <si>
    <t>t_0427</t>
  </si>
  <si>
    <t>phosphatidylinositol 4-kinase (1-16:0, 2-18:2), nucleus</t>
  </si>
  <si>
    <t>1-phosphatidyl-1D-myo-inositol (1-16:0, 2-18:2)[n] + ATP[n] =&gt; 1-phosphatidyl-1D-myo-inositol 4-phosphate (1-16:0, 2-18:2)[n] + ADP[n] + H+[n]</t>
  </si>
  <si>
    <t>t_0428</t>
  </si>
  <si>
    <t>phosphatidylinositol 4-kinase (1-16:0, 2-18:3), nucleus</t>
  </si>
  <si>
    <t>1-phosphatidyl-1D-myo-inositol (1-16:0, 2-18:3)[n] + ATP[n] =&gt; 1-phosphatidyl-1D-myo-inositol 4-phosphate (1-16:0, 2-18:3)[n] + ADP[n] + H+[n]</t>
  </si>
  <si>
    <t>t_0430</t>
  </si>
  <si>
    <t>phosphatidylinositol 4-kinase (1-18:0, 2-18:2), nucleus</t>
  </si>
  <si>
    <t>1-phosphatidyl-1D-myo-inositol (1-18:0, 2-18:2)[n] + ATP[n] =&gt; 1-phosphatidyl-1D-myo-inositol 4-phosphate (1-18:0, 2-18:2)[n] + ADP[n] + H+[n]</t>
  </si>
  <si>
    <t>t_0431</t>
  </si>
  <si>
    <t>phosphatidylinositol 4-kinase (1-18:0, 2-18:3), nucleus</t>
  </si>
  <si>
    <t>1-phosphatidyl-1D-myo-inositol (1-18:0, 2-18:3)[n] + ATP[n] =&gt; 1-phosphatidyl-1D-myo-inositol 4-phosphate (1-18:0, 2-18:3)[n] + ADP[n] + H+[n]</t>
  </si>
  <si>
    <t>t_0432</t>
  </si>
  <si>
    <t>phosphatidyl-N,N-dimethylethanolamine methyltransferase (1-16:0, 2-18:1), endoplasmic reticulum membrane</t>
  </si>
  <si>
    <t>S-adenosyl-L-methionine[erm] + phosphatidyl-N,N-dimethylethanolamine (1-16:0, 2-18:1)[erm] =&gt; H+[erm] + S-adenosyl-L-homocysteine[erm] + phosphatidylcholine (1-16:0, 2-18:1)[erm]</t>
  </si>
  <si>
    <t>t_0433</t>
  </si>
  <si>
    <t>phosphatidyl-N,N-dimethylethanolamine methyltransferase (1-16:0, 2-18:2), endoplasmic reticulum membrane</t>
  </si>
  <si>
    <t>phosphatidyl-N,N-dimethylethanolamine (1-16:0, 2-18:2)[erm] + S-adenosyl-L-methionine[erm] =&gt; phosphatidylcholine (1-16:0, 2-18:2)[erm] + H+[erm] + S-adenosyl-L-homocysteine[erm]</t>
  </si>
  <si>
    <t>t_0434</t>
  </si>
  <si>
    <t>phosphatidyl-N,N-dimethylethanolamine methyltransferase (1-16:0, 2-18:3), endoplasmic reticulum membrane</t>
  </si>
  <si>
    <t>phosphatidyl-N,N-dimethylethanolamine (1-16:0, 2-18:3)[erm] + S-adenosyl-L-methionine[erm] =&gt; phosphatidylcholine (1-16:0, 2-18:3)[erm] + H+[erm] + S-adenosyl-L-homocysteine[erm]</t>
  </si>
  <si>
    <t>t_0435</t>
  </si>
  <si>
    <t>phosphatidyl-N,N-dimethylethanolamine methyltransferase (1-18:0, 2-18:1), endoplasmic reticulum membrane</t>
  </si>
  <si>
    <t>S-adenosyl-L-methionine[erm] + phosphatidyl-N,N-dimethylethanolamine (1-18:0, 2-18:1)[erm] =&gt; H+[erm] + S-adenosyl-L-homocysteine[erm] + phosphatidylcholine (1-18:0, 2-18:1)[erm]</t>
  </si>
  <si>
    <t>t_0436</t>
  </si>
  <si>
    <t>phosphatidyl-N,N-dimethylethanolamine methyltransferase (1-18:0, 2-18:2), endoplasmic reticulum membrane</t>
  </si>
  <si>
    <t>phosphatidyl-N,N-dimethylethanolamine (1-18:0, 2-18:2)[erm] + S-adenosyl-L-methionine[erm] =&gt; phosphatidylcholine (1-18:0, 2-18:2)[erm] + H+[erm] + S-adenosyl-L-homocysteine[erm]</t>
  </si>
  <si>
    <t>t_0437</t>
  </si>
  <si>
    <t>phosphatidyl-N,N-dimethylethanolamine methyltransferase (1-18:0, 2-18:3), endoplasmic reticulum membrane</t>
  </si>
  <si>
    <t>phosphatidyl-N,N-dimethylethanolamine (1-18:0, 2-18:3)[erm] + S-adenosyl-L-methionine[erm] =&gt; phosphatidylcholine (1-18:0, 2-18:3)[erm] + H+[erm] + S-adenosyl-L-homocysteine[erm]</t>
  </si>
  <si>
    <t>t_0438</t>
  </si>
  <si>
    <t>phosphatidyl-N-methylethanolamine methyltransferase (1-16:0, 2-18:1), endoplasmic reticulum membrane</t>
  </si>
  <si>
    <t>S-adenosyl-L-methionine[erm] + phosphatidyl-N-methylethanolamine (1-16:0, 2-18:1)[erm] =&gt; H+[erm] + S-adenosyl-L-homocysteine[erm] + phosphatidyl-N,N-dimethylethanolamine (1-16:0, 2-18:1)[erm]</t>
  </si>
  <si>
    <t>t_0439</t>
  </si>
  <si>
    <t>phosphatidyl-N-methylethanolamine methyltransferase (1-16:0, 2-18:2), endoplasmic reticulum membrane</t>
  </si>
  <si>
    <t>phosphatidyl-N-methylethanolamine (1-16:0, 2-18:2)[erm] + S-adenosyl-L-methionine[erm] =&gt; phosphatidyl-N,N-dimethylethanolamine (1-16:0, 2-18:2)[erm] + H+[erm] + S-adenosyl-L-homocysteine[erm]</t>
  </si>
  <si>
    <t>t_0440</t>
  </si>
  <si>
    <t>phosphatidyl-N-methylethanolamine methyltransferase (1-16:0, 2-18:3), endoplasmic reticulum membrane</t>
  </si>
  <si>
    <t>phosphatidyl-N-methylethanolamine (1-16:0, 2-18:3)[erm] + S-adenosyl-L-methionine[erm] =&gt; phosphatidyl-N,N-dimethylethanolamine (1-16:0, 2-18:3)[erm] + H+[erm] + S-adenosyl-L-homocysteine[erm]</t>
  </si>
  <si>
    <t>t_0441</t>
  </si>
  <si>
    <t>phosphatidyl-N-methylethanolamine methyltransferase (1-18:0, 2-18:1), endoplasmic reticulum membrane</t>
  </si>
  <si>
    <t>S-adenosyl-L-methionine[erm] + phosphatidyl-N-methylethanolamine (1-18:0, 2-18:1)[erm] =&gt; H+[erm] + S-adenosyl-L-homocysteine[erm] + phosphatidyl-N,N-dimethylethanolamine (1-18:0, 2-18:1)[erm]</t>
  </si>
  <si>
    <t>t_0442</t>
  </si>
  <si>
    <t>phosphatidyl-N-methylethanolamine methyltransferase (1-18:0, 2-18:2), endoplasmic reticulum membrane</t>
  </si>
  <si>
    <t>phosphatidyl-N-methylethanolamine (1-18:0, 2-18:2)[erm] + S-adenosyl-L-methionine[erm] =&gt; phosphatidyl-N,N-dimethylethanolamine (1-18:0, 2-18:2)[erm] + H+[erm] + S-adenosyl-L-homocysteine[erm]</t>
  </si>
  <si>
    <t>t_0443</t>
  </si>
  <si>
    <t>phosphatidyl-N-methylethanolamine methyltransferase (1-18:0, 2-18:3), endoplasmic reticulum membrane</t>
  </si>
  <si>
    <t>phosphatidyl-N-methylethanolamine (1-18:0, 2-18:3)[erm] + S-adenosyl-L-methionine[erm] =&gt; phosphatidyl-N,N-dimethylethanolamine (1-18:0, 2-18:3)[erm] + H+[erm] + S-adenosyl-L-homocysteine[erm]</t>
  </si>
  <si>
    <t>t_0445</t>
  </si>
  <si>
    <t>PI 3,5-P2 phosphatase (1-16:0, 2-18:2), cell envelope</t>
  </si>
  <si>
    <t>1-phosphatidyl-1D-myo-inositol 3,5-bisphosphate (1-16:0, 2-18:2)[ce] + H2O[ce] =&gt; 1-phosphatidyl-1D-myo-inositol 3-phosphate (1-16:0, 2-18:2)[ce] + phosphate[ce]</t>
  </si>
  <si>
    <t>t_0446</t>
  </si>
  <si>
    <t>PI 3,5-P2 phosphatase (1-16:0, 2-18:3), cell envelope</t>
  </si>
  <si>
    <t>1-phosphatidyl-1D-myo-inositol 3,5-bisphosphate (1-16:0, 2-18:3)[ce] + H2O[ce] =&gt; 1-phosphatidyl-1D-myo-inositol 3-phosphate (1-16:0, 2-18:3)[ce] + phosphate[ce]</t>
  </si>
  <si>
    <t>t_0448</t>
  </si>
  <si>
    <t>PI 3,5-P2 phosphatase (1-18:0, 2-18:2), cell envelope</t>
  </si>
  <si>
    <t>1-phosphatidyl-1D-myo-inositol 3,5-bisphosphate (1-18:0, 2-18:2)[ce] + H2O[ce] =&gt; 1-phosphatidyl-1D-myo-inositol 3-phosphate (1-18:0, 2-18:2)[ce] + phosphate[ce]</t>
  </si>
  <si>
    <t>t_0449</t>
  </si>
  <si>
    <t>PI 3,5-P2 phosphatase (1-18:0, 2-18:3), cell envelope</t>
  </si>
  <si>
    <t>1-phosphatidyl-1D-myo-inositol 3,5-bisphosphate (1-18:0, 2-18:3)[ce] + H2O[ce] =&gt; 1-phosphatidyl-1D-myo-inositol 3-phosphate (1-18:0, 2-18:3)[ce] + phosphate[ce]</t>
  </si>
  <si>
    <t>t_0451</t>
  </si>
  <si>
    <t>PI 3,5-P2 phosphatase (1-16:0, 2-18:2), vacuolar membrane</t>
  </si>
  <si>
    <t>1-phosphatidyl-1D-myo-inositol 3,5-bisphosphate (1-16:0, 2-18:2)[vm] + H2O[vm] =&gt; 1-phosphatidyl-1D-myo-inositol 3-phosphate (1-16:0, 2-18:2)[vm] + phosphate[vm]</t>
  </si>
  <si>
    <t>t_0452</t>
  </si>
  <si>
    <t>PI 3,5-P2 phosphatase (1-16:0, 2-18:3), vacuolar membrane</t>
  </si>
  <si>
    <t>1-phosphatidyl-1D-myo-inositol 3,5-bisphosphate (1-16:0, 2-18:3)[vm] + H2O[vm] =&gt; 1-phosphatidyl-1D-myo-inositol 3-phosphate (1-16:0, 2-18:3)[vm] + phosphate[vm]</t>
  </si>
  <si>
    <t>t_0454</t>
  </si>
  <si>
    <t>PI 3,5-P2 phosphatase (1-18:0, 2-18:2), vacuolar membrane</t>
  </si>
  <si>
    <t>1-phosphatidyl-1D-myo-inositol 3,5-bisphosphate (1-18:0, 2-18:2)[vm] + H2O[vm] =&gt; 1-phosphatidyl-1D-myo-inositol 3-phosphate (1-18:0, 2-18:2)[vm] + phosphate[vm]</t>
  </si>
  <si>
    <t>t_0455</t>
  </si>
  <si>
    <t>PI 3,5-P2 phosphatase (1-18:0, 2-18:3), vacuolar membrane</t>
  </si>
  <si>
    <t>1-phosphatidyl-1D-myo-inositol 3,5-bisphosphate (1-18:0, 2-18:3)[vm] + H2O[vm] =&gt; 1-phosphatidyl-1D-myo-inositol 3-phosphate (1-18:0, 2-18:3)[vm] + phosphate[vm]</t>
  </si>
  <si>
    <t>t_0457</t>
  </si>
  <si>
    <t>PI 3-P 5-kinase (1-16:0, 2-18:2), vacuolar membrane</t>
  </si>
  <si>
    <t>1-phosphatidyl-1D-myo-inositol 3-phosphate (1-16:0, 2-18:2)[vm] + ATP[vm] =&gt; 1-phosphatidyl-1D-myo-inositol 3,5-bisphosphate (1-16:0, 2-18:2)[vm] + H+[vm] + ADP[vm]</t>
  </si>
  <si>
    <t>t_0458</t>
  </si>
  <si>
    <t>PI 3-P 5-kinase (1-16:0, 2-18:3), vacuolar membrane</t>
  </si>
  <si>
    <t>1-phosphatidyl-1D-myo-inositol 3-phosphate (1-16:0, 2-18:3)[vm] + ATP[vm] =&gt; 1-phosphatidyl-1D-myo-inositol 3,5-bisphosphate (1-16:0, 2-18:3)[vm] + H+[vm] + ADP[vm]</t>
  </si>
  <si>
    <t>t_0460</t>
  </si>
  <si>
    <t>PI 3-P 5-kinase (1-18:0, 2-18:2), vacuolar membrane</t>
  </si>
  <si>
    <t>1-phosphatidyl-1D-myo-inositol 3-phosphate (1-18:0, 2-18:2)[vm] + ATP[vm] =&gt; 1-phosphatidyl-1D-myo-inositol 3,5-bisphosphate (1-18:0, 2-18:2)[vm] + H+[vm] + ADP[vm]</t>
  </si>
  <si>
    <t>t_0461</t>
  </si>
  <si>
    <t>PI 3-P 5-kinase (1-18:0, 2-18:3), vacuolar membrane</t>
  </si>
  <si>
    <t>1-phosphatidyl-1D-myo-inositol 3-phosphate (1-18:0, 2-18:3)[vm] + ATP[vm] =&gt; 1-phosphatidyl-1D-myo-inositol 3,5-bisphosphate (1-18:0, 2-18:3)[vm] + H+[vm] + ADP[vm]</t>
  </si>
  <si>
    <t>t_0463</t>
  </si>
  <si>
    <t>PI 3-P phosphatase (1-16:0, 2-18:2), cell envelope</t>
  </si>
  <si>
    <t>1-phosphatidyl-1D-myo-inositol 3-phosphate (1-16:0, 2-18:2)[ce] + H2O[ce] =&gt; 1-phosphatidyl-1D-myo-inositol (1-16:0, 2-18:2)[ce] + phosphate[ce]</t>
  </si>
  <si>
    <t>t_0464</t>
  </si>
  <si>
    <t>PI 3-P phosphatase (1-16:0, 2-18:3), cell envelope</t>
  </si>
  <si>
    <t>1-phosphatidyl-1D-myo-inositol 3-phosphate (1-16:0, 2-18:3)[ce] + H2O[ce] =&gt; 1-phosphatidyl-1D-myo-inositol (1-16:0, 2-18:3)[ce] + phosphate[ce]</t>
  </si>
  <si>
    <t>t_0466</t>
  </si>
  <si>
    <t>PI 3-P phosphatase (1-18:0, 2-18:2), cell envelope</t>
  </si>
  <si>
    <t>1-phosphatidyl-1D-myo-inositol 3-phosphate (1-18:0, 2-18:2)[ce] + H2O[ce] =&gt; 1-phosphatidyl-1D-myo-inositol (1-18:0, 2-18:2)[ce] + phosphate[ce]</t>
  </si>
  <si>
    <t>t_0467</t>
  </si>
  <si>
    <t>PI 3-P phosphatase (1-18:0, 2-18:3), cell envelope</t>
  </si>
  <si>
    <t>1-phosphatidyl-1D-myo-inositol 3-phosphate (1-18:0, 2-18:3)[ce] + H2O[ce] =&gt; 1-phosphatidyl-1D-myo-inositol (1-18:0, 2-18:3)[ce] + phosphate[ce]</t>
  </si>
  <si>
    <t>t_0469</t>
  </si>
  <si>
    <t>PI 3-P phosphatase (1-16:0, 2-18:2), Golgi membrane</t>
  </si>
  <si>
    <t>1-phosphatidyl-1D-myo-inositol 3-phosphate (1-16:0, 2-18:2)[gm] + H2O[gm] =&gt; 1-phosphatidyl-1D-myo-inositol (1-16:0, 2-18:2)[gm] + phosphate[gm]</t>
  </si>
  <si>
    <t>t_0470</t>
  </si>
  <si>
    <t>PI 3-P phosphatase (1-16:0, 2-18:3), Golgi membrane</t>
  </si>
  <si>
    <t>1-phosphatidyl-1D-myo-inositol 3-phosphate (1-16:0, 2-18:3)[gm] + H2O[gm] =&gt; 1-phosphatidyl-1D-myo-inositol (1-16:0, 2-18:3)[gm] + phosphate[gm]</t>
  </si>
  <si>
    <t>t_0472</t>
  </si>
  <si>
    <t>PI 3-P phosphatase (1-18:0, 2-18:2), Golgi membrane</t>
  </si>
  <si>
    <t>1-phosphatidyl-1D-myo-inositol 3-phosphate (1-18:0, 2-18:2)[gm] + H2O[gm] =&gt; 1-phosphatidyl-1D-myo-inositol (1-18:0, 2-18:2)[gm] + phosphate[gm]</t>
  </si>
  <si>
    <t>t_0473</t>
  </si>
  <si>
    <t>PI 3-P phosphatase (1-18:0, 2-18:3), Golgi membrane</t>
  </si>
  <si>
    <t>1-phosphatidyl-1D-myo-inositol 3-phosphate (1-18:0, 2-18:3)[gm] + H2O[gm] =&gt; 1-phosphatidyl-1D-myo-inositol (1-18:0, 2-18:3)[gm] + phosphate[gm]</t>
  </si>
  <si>
    <t>t_0475</t>
  </si>
  <si>
    <t>PI 4,5-P2 phosphatase (1-16:0, 2-18:2), cell envelope</t>
  </si>
  <si>
    <t>1-phosphatidyl-1D-myo-inositol 4,5-bisphosphate (1-16:0, 2-18:2)[ce] + H2O[ce] =&gt; 1-phosphatidyl-1D-myo-inositol 4-phosphate (1-16:0, 2-18:2)[ce] + phosphate[ce]</t>
  </si>
  <si>
    <t>t_0476</t>
  </si>
  <si>
    <t>PI 4,5-P2 phosphatase (1-16:0, 2-18:3), cell envelope</t>
  </si>
  <si>
    <t>1-phosphatidyl-1D-myo-inositol 4,5-bisphosphate (1-16:0, 2-18:3)[ce] + H2O[ce] =&gt; 1-phosphatidyl-1D-myo-inositol 4-phosphate (1-16:0, 2-18:3)[ce] + phosphate[ce]</t>
  </si>
  <si>
    <t>t_0478</t>
  </si>
  <si>
    <t>PI 4,5-P2 phosphatase (1-18:0, 2-18:2), cell envelope</t>
  </si>
  <si>
    <t>1-phosphatidyl-1D-myo-inositol 4,5-bisphosphate (1-18:0, 2-18:2)[ce] + H2O[ce] =&gt; 1-phosphatidyl-1D-myo-inositol 4-phosphate (1-18:0, 2-18:2)[ce] + phosphate[ce]</t>
  </si>
  <si>
    <t>t_0479</t>
  </si>
  <si>
    <t>PI 4,5-P2 phosphatase (1-18:0, 2-18:3), cell envelope</t>
  </si>
  <si>
    <t>1-phosphatidyl-1D-myo-inositol 4,5-bisphosphate (1-18:0, 2-18:3)[ce] + H2O[ce] =&gt; 1-phosphatidyl-1D-myo-inositol 4-phosphate (1-18:0, 2-18:3)[ce] + phosphate[ce]</t>
  </si>
  <si>
    <t>t_0481</t>
  </si>
  <si>
    <t>PI 4,5-P2 phospholipase C (1-16:0, 2-18:2), nucleus</t>
  </si>
  <si>
    <t>1-phosphatidyl-1D-myo-inositol 4,5-bisphosphate (1-16:0, 2-18:2)[n] + H2O[n] =&gt; diglyceride (1-16:0, 2-18:2)[n] + 1D-myo-inositol 1,4,5-trisphosphate[n] + H+[n]</t>
  </si>
  <si>
    <t>t_0482</t>
  </si>
  <si>
    <t>PI 4,5-P2 phospholipase C (1-16:0, 2-18:3), nucleus</t>
  </si>
  <si>
    <t>1-phosphatidyl-1D-myo-inositol 4,5-bisphosphate (1-16:0, 2-18:3)[n] + H2O[n] =&gt; diglyceride (1-16:0, 2-18:3)[n] + 1D-myo-inositol 1,4,5-trisphosphate[n] + H+[n]</t>
  </si>
  <si>
    <t>t_0484</t>
  </si>
  <si>
    <t>PI 4,5-P2 phospholipase C (1-18:0, 2-18:2), nucleus</t>
  </si>
  <si>
    <t>1-phosphatidyl-1D-myo-inositol 4,5-bisphosphate (1-18:0, 2-18:2)[n] + H2O[n] =&gt; diglyceride (1-18:0, 2-18:2)[n] + 1D-myo-inositol 1,4,5-trisphosphate[n] + H+[n]</t>
  </si>
  <si>
    <t>t_0485</t>
  </si>
  <si>
    <t>PI 4,5-P2 phospholipase C (1-18:0, 2-18:3), nucleus</t>
  </si>
  <si>
    <t>1-phosphatidyl-1D-myo-inositol 4,5-bisphosphate (1-18:0, 2-18:3)[n] + H2O[n] =&gt; diglyceride (1-18:0, 2-18:3)[n] + 1D-myo-inositol 1,4,5-trisphosphate[n] + H+[n]</t>
  </si>
  <si>
    <t>t_0487</t>
  </si>
  <si>
    <t>PI 4-P 5-kinase (1-16:0, 2-18:2), nucleus</t>
  </si>
  <si>
    <t>1-phosphatidyl-1D-myo-inositol 4-phosphate (1-16:0, 2-18:2)[n] + ATP[n] =&gt; 1-phosphatidyl-1D-myo-inositol 4,5-bisphosphate (1-16:0, 2-18:2)[n] + ADP[n] + H+[n]</t>
  </si>
  <si>
    <t>t_0488</t>
  </si>
  <si>
    <t>PI 4-P 5-kinase (1-16:0, 2-18:3), nucleus</t>
  </si>
  <si>
    <t>1-phosphatidyl-1D-myo-inositol 4-phosphate (1-16:0, 2-18:3)[n] + ATP[n] =&gt; 1-phosphatidyl-1D-myo-inositol 4,5-bisphosphate (1-16:0, 2-18:3)[n] + ADP[n] + H+[n]</t>
  </si>
  <si>
    <t>t_0490</t>
  </si>
  <si>
    <t>PI 4-P 5-kinase (1-18:0, 2-18:2), nucleus</t>
  </si>
  <si>
    <t>1-phosphatidyl-1D-myo-inositol 4-phosphate (1-18:0, 2-18:2)[n] + ATP[n] =&gt; 1-phosphatidyl-1D-myo-inositol 4,5-bisphosphate (1-18:0, 2-18:2)[n] + ADP[n] + H+[n]</t>
  </si>
  <si>
    <t>t_0491</t>
  </si>
  <si>
    <t>PI 4-P 5-kinase (1-18:0, 2-18:3), nucleus</t>
  </si>
  <si>
    <t>1-phosphatidyl-1D-myo-inositol 4-phosphate (1-18:0, 2-18:3)[n] + ATP[n] =&gt; 1-phosphatidyl-1D-myo-inositol 4,5-bisphosphate (1-18:0, 2-18:3)[n] + ADP[n] + H+[n]</t>
  </si>
  <si>
    <t>t_0493</t>
  </si>
  <si>
    <t>PI 4-P 5-kinase (1-16:0, 2-18:2), cell envelope</t>
  </si>
  <si>
    <t>1-phosphatidyl-1D-myo-inositol 4-phosphate (1-16:0, 2-18:2)[ce] + ATP[ce] =&gt; 1-phosphatidyl-1D-myo-inositol 4,5-bisphosphate (1-16:0, 2-18:2)[ce] + H+[ce] + ADP[ce]</t>
  </si>
  <si>
    <t>t_0494</t>
  </si>
  <si>
    <t>PI 4-P 5-kinase (1-16:0, 2-18:3), cell envelope</t>
  </si>
  <si>
    <t>1-phosphatidyl-1D-myo-inositol 4-phosphate (1-16:0, 2-18:3)[ce] + ATP[ce] =&gt; 1-phosphatidyl-1D-myo-inositol 4,5-bisphosphate (1-16:0, 2-18:3)[ce] + H+[ce] + ADP[ce]</t>
  </si>
  <si>
    <t>t_0496</t>
  </si>
  <si>
    <t>PI 4-P 5-kinase (1-18:0, 2-18:2), cell envelope</t>
  </si>
  <si>
    <t>1-phosphatidyl-1D-myo-inositol 4-phosphate (1-18:0, 2-18:2)[ce] + ATP[ce] =&gt; 1-phosphatidyl-1D-myo-inositol 4,5-bisphosphate (1-18:0, 2-18:2)[ce] + H+[ce] + ADP[ce]</t>
  </si>
  <si>
    <t>t_0497</t>
  </si>
  <si>
    <t>PI 4-P 5-kinase (1-18:0, 2-18:3), cell envelope</t>
  </si>
  <si>
    <t>1-phosphatidyl-1D-myo-inositol 4-phosphate (1-18:0, 2-18:3)[ce] + ATP[ce] =&gt; 1-phosphatidyl-1D-myo-inositol 4,5-bisphosphate (1-18:0, 2-18:3)[ce] + H+[ce] + ADP[ce]</t>
  </si>
  <si>
    <t>t_0499</t>
  </si>
  <si>
    <t>PI 4-P phosphatase (1-16:0, 2-18:2), cell envelope</t>
  </si>
  <si>
    <t>1-phosphatidyl-1D-myo-inositol 4-phosphate (1-16:0, 2-18:2)[ce] + H2O[ce] =&gt; 1-phosphatidyl-1D-myo-inositol (1-16:0, 2-18:2)[ce] + phosphate[ce]</t>
  </si>
  <si>
    <t>t_0500</t>
  </si>
  <si>
    <t>PI 4-P phosphatase (1-16:0, 2-18:3), cell envelope</t>
  </si>
  <si>
    <t>1-phosphatidyl-1D-myo-inositol 4-phosphate (1-16:0, 2-18:3)[ce] + H2O[ce] =&gt; 1-phosphatidyl-1D-myo-inositol (1-16:0, 2-18:3)[ce] + phosphate[ce]</t>
  </si>
  <si>
    <t>t_0502</t>
  </si>
  <si>
    <t>PI 4-P phosphatase (1-18:0, 2-18:2), cell envelope</t>
  </si>
  <si>
    <t>1-phosphatidyl-1D-myo-inositol 4-phosphate (1-18:0, 2-18:2)[ce] + H2O[ce] =&gt; 1-phosphatidyl-1D-myo-inositol (1-18:0, 2-18:2)[ce] + phosphate[ce]</t>
  </si>
  <si>
    <t>t_0503</t>
  </si>
  <si>
    <t>PI 4-P phosphatase (1-18:0, 2-18:3), cell envelope</t>
  </si>
  <si>
    <t>1-phosphatidyl-1D-myo-inositol 4-phosphate (1-18:0, 2-18:3)[ce] + H2O[ce] =&gt; 1-phosphatidyl-1D-myo-inositol (1-18:0, 2-18:3)[ce] + phosphate[ce]</t>
  </si>
  <si>
    <t>t_0504</t>
  </si>
  <si>
    <t>PI 4-P phosphatase (1-16:0, 2-18:1), endoplasmic reticulum membrane</t>
  </si>
  <si>
    <t>H2O[erm] + 1-phosphatidyl-1D-myo-inositol 4-phosphate (1-16:0, 2-18:1)[erm] =&gt; phosphate[erm] + 1-phosphatidyl-1D-myo-inositol (1-16:0, 2-18:1)[erm]</t>
  </si>
  <si>
    <t>t_0505</t>
  </si>
  <si>
    <t>PI 4-P phosphatase (1-16:0, 2-18:2), endoplasmic reticulum membrane</t>
  </si>
  <si>
    <t>1-phosphatidyl-1D-myo-inositol 4-phosphate (1-16:0, 2-18:2)[erm] + H2O[erm] =&gt; 1-phosphatidyl-1D-myo-inositol (1-16:0, 2-18:2)[erm] + phosphate[erm]</t>
  </si>
  <si>
    <t>t_0506</t>
  </si>
  <si>
    <t>PI 4-P phosphatase (1-16:0, 2-18:3), endoplasmic reticulum membrane</t>
  </si>
  <si>
    <t>1-phosphatidyl-1D-myo-inositol 4-phosphate (1-16:0, 2-18:3)[erm] + H2O[erm] =&gt; 1-phosphatidyl-1D-myo-inositol (1-16:0, 2-18:3)[erm] + phosphate[erm]</t>
  </si>
  <si>
    <t>t_0507</t>
  </si>
  <si>
    <t>PI 4-P phosphatase (1-18:0, 2-18:1), endoplasmic reticulum membrane</t>
  </si>
  <si>
    <t>H2O[erm] + 1-phosphatidyl-1D-myo-inositol 4-phosphate (1-18:0, 2-18:1)[erm] =&gt; phosphate[erm] + 1-phosphatidyl-1D-myo-inositol (1-18:0, 2-18:1)[erm]</t>
  </si>
  <si>
    <t>t_0508</t>
  </si>
  <si>
    <t>PI 4-P phosphatase (1-18:0, 2-18:2), endoplasmic reticulum membrane</t>
  </si>
  <si>
    <t>1-phosphatidyl-1D-myo-inositol 4-phosphate (1-18:0, 2-18:2)[erm] + H2O[erm] =&gt; 1-phosphatidyl-1D-myo-inositol (1-18:0, 2-18:2)[erm] + phosphate[erm]</t>
  </si>
  <si>
    <t>t_0509</t>
  </si>
  <si>
    <t>PI 4-P phosphatase (1-18:0, 2-18:3), endoplasmic reticulum membrane</t>
  </si>
  <si>
    <t>1-phosphatidyl-1D-myo-inositol 4-phosphate (1-18:0, 2-18:3)[erm] + H2O[erm] =&gt; 1-phosphatidyl-1D-myo-inositol (1-18:0, 2-18:3)[erm] + phosphate[erm]</t>
  </si>
  <si>
    <t>t_0511</t>
  </si>
  <si>
    <t>PI 4-P phosphatase (1-16:0, 2-18:2), Golgi membrane</t>
  </si>
  <si>
    <t>1-phosphatidyl-1D-myo-inositol 4-phosphate (1-16:0, 2-18:2)[gm] + H2O[gm] =&gt; 1-phosphatidyl-1D-myo-inositol (1-16:0, 2-18:2)[gm] + phosphate[gm]</t>
  </si>
  <si>
    <t>t_0512</t>
  </si>
  <si>
    <t>PI 4-P phosphatase (1-16:0, 2-18:3), Golgi membrane</t>
  </si>
  <si>
    <t>1-phosphatidyl-1D-myo-inositol 4-phosphate (1-16:0, 2-18:3)[gm] + H2O[gm] =&gt; 1-phosphatidyl-1D-myo-inositol (1-16:0, 2-18:3)[gm] + phosphate[gm]</t>
  </si>
  <si>
    <t>t_0514</t>
  </si>
  <si>
    <t>PI 4-P phosphatase (1-18:0, 2-18:2), Golgi membrane</t>
  </si>
  <si>
    <t>1-phosphatidyl-1D-myo-inositol 4-phosphate (1-18:0, 2-18:2)[gm] + H2O[gm] =&gt; 1-phosphatidyl-1D-myo-inositol (1-18:0, 2-18:2)[gm] + phosphate[gm]</t>
  </si>
  <si>
    <t>t_0515</t>
  </si>
  <si>
    <t>PI 4-P phosphatase (1-18:0, 2-18:3), Golgi membrane</t>
  </si>
  <si>
    <t>1-phosphatidyl-1D-myo-inositol 4-phosphate (1-18:0, 2-18:3)[gm] + H2O[gm] =&gt; 1-phosphatidyl-1D-myo-inositol (1-18:0, 2-18:3)[gm] + phosphate[gm]</t>
  </si>
  <si>
    <t>t_0517</t>
  </si>
  <si>
    <t>PI phospholipase B (1-16:0, 2-18:2), cell envelope</t>
  </si>
  <si>
    <t>1-phosphatidyl-1D-myo-inositol (1-16:0, 2-18:2)[ce] + H2O[ce] =&gt; linoleate[ce] + H+[ce] + 1-acylglycerophosphoinositol (16:0)[ce]</t>
  </si>
  <si>
    <t>t_0518</t>
  </si>
  <si>
    <t>PI phospholipase B (1-16:0, 2-18:3), cell envelope</t>
  </si>
  <si>
    <t>1-phosphatidyl-1D-myo-inositol (1-16:0, 2-18:3)[ce] + H2O[ce] =&gt; linolenate[ce] + H+[ce] + 1-acylglycerophosphoinositol (16:0)[ce]</t>
  </si>
  <si>
    <t>t_0520</t>
  </si>
  <si>
    <t>PI phospholipase B (1-18:0, 2-18:2), cell envelope</t>
  </si>
  <si>
    <t>1-phosphatidyl-1D-myo-inositol (1-18:0, 2-18:2)[ce] + H2O[ce] =&gt; linoleate[ce] + H+[ce] + 1-acylglycerophosphoinositol (18:0)[ce]</t>
  </si>
  <si>
    <t>t_0521</t>
  </si>
  <si>
    <t>PI phospholipase B (1-18:0, 2-18:3), cell envelope</t>
  </si>
  <si>
    <t>1-phosphatidyl-1D-myo-inositol (1-18:0, 2-18:3)[ce] + H2O[ce] =&gt; linolenate[ce] + H+[ce] + 1-acylglycerophosphoinositol (18:0)[ce]</t>
  </si>
  <si>
    <t>t_0522</t>
  </si>
  <si>
    <t>PI synthase (1-16:0, 2-18:1), endoplasmic reticulum membrane</t>
  </si>
  <si>
    <t>CDP-diacylglycerol (1-16:0, 2-18:1)[erm] + myo-inositol[erm] =&gt; H+[erm] + CMP[erm] + 1-phosphatidyl-1D-myo-inositol (1-16:0, 2-18:1)[erm]</t>
  </si>
  <si>
    <t>t_0523</t>
  </si>
  <si>
    <t>PI synthase (1-16:0, 2-18:2), endoplasmic reticulum membrane</t>
  </si>
  <si>
    <t>CDP-diacylglycerol (1-16:0, 2-18:2)[erm] + myo-inositol[erm] =&gt; 1-phosphatidyl-1D-myo-inositol (1-16:0, 2-18:2)[erm] + H+[erm] + CMP[erm]</t>
  </si>
  <si>
    <t>t_0524</t>
  </si>
  <si>
    <t>PI synthase (1-16:0, 2-18:3), endoplasmic reticulum membrane</t>
  </si>
  <si>
    <t>CDP-diacylglycerol (1-16:0, 2-18:3)[erm] + myo-inositol[erm] =&gt; 1-phosphatidyl-1D-myo-inositol (1-16:0, 2-18:3)[erm] + H+[erm] + CMP[erm]</t>
  </si>
  <si>
    <t>t_0525</t>
  </si>
  <si>
    <t>PI synthase (1-18:0, 2-18:1), endoplasmic reticulum membrane</t>
  </si>
  <si>
    <t>CDP-diacylglycerol (1-18:0, 2-18:1)[erm] + myo-inositol[erm] =&gt; H+[erm] + CMP[erm] + 1-phosphatidyl-1D-myo-inositol (1-18:0, 2-18:1)[erm]</t>
  </si>
  <si>
    <t>t_0526</t>
  </si>
  <si>
    <t>PI synthase (1-18:0, 2-18:2), endoplasmic reticulum membrane</t>
  </si>
  <si>
    <t>CDP-diacylglycerol (1-18:0, 2-18:2)[erm] + myo-inositol[erm] =&gt; 1-phosphatidyl-1D-myo-inositol (1-18:0, 2-18:2)[erm] + H+[erm] + CMP[erm]</t>
  </si>
  <si>
    <t>t_0527</t>
  </si>
  <si>
    <t>PI synthase (1-18:0, 2-18:3), endoplasmic reticulum membrane</t>
  </si>
  <si>
    <t>CDP-diacylglycerol (1-18:0, 2-18:3)[erm] + myo-inositol[erm] =&gt; 1-phosphatidyl-1D-myo-inositol (1-18:0, 2-18:3)[erm] + H+[erm] + CMP[erm]</t>
  </si>
  <si>
    <t>t_0529</t>
  </si>
  <si>
    <t>PS decarboxylase (1-16:0, 2-18:2), mitochondrial membrane</t>
  </si>
  <si>
    <t>phosphatidyl-L-serine (1-16:0, 2-18:2)[mm] + H+[mm] =&gt; phosphatidylethanolamine (1-16:0, 2-18:2)[mm] + carbon dioxide[mm]</t>
  </si>
  <si>
    <t>t_0530</t>
  </si>
  <si>
    <t>PS decarboxylase (1-16:0, 2-18:3), mitochondrial membrane</t>
  </si>
  <si>
    <t>phosphatidyl-L-serine (1-16:0, 2-18:3)[mm] + H+[mm] =&gt; phosphatidylethanolamine (1-16:0, 2-18:3)[mm] + carbon dioxide[mm]</t>
  </si>
  <si>
    <t>t_0532</t>
  </si>
  <si>
    <t>PS decarboxylase (1-18:0, 2-18:2), mitochondrial membrane</t>
  </si>
  <si>
    <t>phosphatidyl-L-serine (1-18:0, 2-18:2)[mm] + H+[mm] =&gt; phosphatidylethanolamine (1-18:0, 2-18:2)[mm] + carbon dioxide[mm]</t>
  </si>
  <si>
    <t>t_0533</t>
  </si>
  <si>
    <t>PS decarboxylase (1-18:0, 2-18:3), mitochondrial membrane</t>
  </si>
  <si>
    <t>phosphatidyl-L-serine (1-18:0, 2-18:3)[mm] + H+[mm] =&gt; phosphatidylethanolamine (1-18:0, 2-18:3)[mm] + carbon dioxide[mm]</t>
  </si>
  <si>
    <t>t_0535</t>
  </si>
  <si>
    <t>PS decarboxylase (1-16:0, 2-18:2), vacuolar membrane</t>
  </si>
  <si>
    <t>phosphatidyl-L-serine (1-16:0, 2-18:2)[vm] + H+[vm] =&gt; phosphatidylethanolamine (1-16:0, 2-18:2)[vm] + carbon dioxide[vm]</t>
  </si>
  <si>
    <t>t_0536</t>
  </si>
  <si>
    <t>PS decarboxylase (1-16:0, 2-18:3), vacuolar membrane</t>
  </si>
  <si>
    <t>phosphatidyl-L-serine (1-16:0, 2-18:3)[vm] + H+[vm] =&gt; phosphatidylethanolamine (1-16:0, 2-18:3)[vm] + carbon dioxide[vm]</t>
  </si>
  <si>
    <t>t_0538</t>
  </si>
  <si>
    <t>PS decarboxylase (1-18:0, 2-18:2), vacuolar membrane</t>
  </si>
  <si>
    <t>phosphatidyl-L-serine (1-18:0, 2-18:2)[vm] + H+[vm] =&gt; phosphatidylethanolamine (1-18:0, 2-18:2)[vm] + carbon dioxide[vm]</t>
  </si>
  <si>
    <t>t_0539</t>
  </si>
  <si>
    <t>PS decarboxylase (1-18:0, 2-18:3), vacuolar membrane</t>
  </si>
  <si>
    <t>phosphatidyl-L-serine (1-18:0, 2-18:3)[vm] + H+[vm] =&gt; phosphatidylethanolamine (1-18:0, 2-18:3)[vm] + carbon dioxide[vm]</t>
  </si>
  <si>
    <t>t_0541</t>
  </si>
  <si>
    <t>PS phospholipase B (1-16:0, 2-18:2), cell envelope</t>
  </si>
  <si>
    <t>phosphatidyl-L-serine (1-16:0, 2-18:2)[ce] + H2O[ce] =&gt; linoleate[ce] + H+[ce] + 1-acylglycerophosphoserine (16:0)[ce]</t>
  </si>
  <si>
    <t>t_0542</t>
  </si>
  <si>
    <t>PS phospholipase B (1-16:0, 2-18:3), cell envelope</t>
  </si>
  <si>
    <t>phosphatidyl-L-serine (1-16:0, 2-18:3)[ce] + H2O[ce] =&gt; linolenate[ce] + H+[ce] + 1-acylglycerophosphoserine (16:0)[ce]</t>
  </si>
  <si>
    <t>t_0544</t>
  </si>
  <si>
    <t>PS phospholipase B (1-18:0, 2-18:2), cell envelope</t>
  </si>
  <si>
    <t>phosphatidyl-L-serine (1-18:0, 2-18:2)[ce] + H2O[ce] =&gt; linoleate[ce] + H+[ce] + 1-acylglycerophosphoserine (18:0)[ce]</t>
  </si>
  <si>
    <t>t_0545</t>
  </si>
  <si>
    <t>PS phospholipase B (1-18:0, 2-18:3), cell envelope</t>
  </si>
  <si>
    <t>phosphatidyl-L-serine (1-18:0, 2-18:3)[ce] + H2O[ce] =&gt; linolenate[ce] + H+[ce] + 1-acylglycerophosphoserine (18:0)[ce]</t>
  </si>
  <si>
    <t>t_0546</t>
  </si>
  <si>
    <t>PS synthase (1-16:0, 2-18:1), endoplasmic reticulum membrane</t>
  </si>
  <si>
    <t>CDP-diacylglycerol (1-16:0, 2-18:1)[erm] + L-serine[erm] =&gt; H+[erm] + CMP[erm] + phosphatidyl-L-serine (1-16:0, 2-18:1)[erm]</t>
  </si>
  <si>
    <t>t_0547</t>
  </si>
  <si>
    <t>PS synthase (1-16:0, 2-18:2), endoplasmic reticulum membrane</t>
  </si>
  <si>
    <t>CDP-diacylglycerol (1-16:0, 2-18:2)[erm] + L-serine[erm] =&gt; phosphatidyl-L-serine (1-16:0, 2-18:2)[erm] + H+[erm] + CMP[erm]</t>
  </si>
  <si>
    <t>t_0548</t>
  </si>
  <si>
    <t>PS synthase (1-16:0, 2-18:3), endoplasmic reticulum membrane</t>
  </si>
  <si>
    <t>CDP-diacylglycerol (1-16:0, 2-18:3)[erm] + L-serine[erm] =&gt; phosphatidyl-L-serine (1-16:0, 2-18:3)[erm] + H+[erm] + CMP[erm]</t>
  </si>
  <si>
    <t>t_0549</t>
  </si>
  <si>
    <t>PS synthase (1-18:0, 2-18:1), endoplasmic reticulum membrane</t>
  </si>
  <si>
    <t>CDP-diacylglycerol (1-18:0, 2-18:1)[erm] + L-serine[erm] =&gt; H+[erm] + CMP[erm] + phosphatidyl-L-serine (1-18:0, 2-18:1)[erm]</t>
  </si>
  <si>
    <t>t_0550</t>
  </si>
  <si>
    <t>PS synthase (1-18:0, 2-18:2), endoplasmic reticulum membrane</t>
  </si>
  <si>
    <t>CDP-diacylglycerol (1-18:0, 2-18:2)[erm] + L-serine[erm] =&gt; phosphatidyl-L-serine (1-18:0, 2-18:2)[erm] + H+[erm] + CMP[erm]</t>
  </si>
  <si>
    <t>t_0551</t>
  </si>
  <si>
    <t>PS synthase (1-18:0, 2-18:3), endoplasmic reticulum membrane</t>
  </si>
  <si>
    <t>CDP-diacylglycerol (1-18:0, 2-18:3)[erm] + L-serine[erm] =&gt; phosphatidyl-L-serine (1-18:0, 2-18:3)[erm] + H+[erm] + CMP[erm]</t>
  </si>
  <si>
    <t>t_0555</t>
  </si>
  <si>
    <t>TAG lipase (1-16:0, 2-18:2, 3-16:0), lipid particle</t>
  </si>
  <si>
    <t>triglyceride (1-16:0, 2-18:2, 3-16:0)[lp] + H2O[lp] =&gt; diglyceride (1-16:0, 2-18:2)[lp] + H+[lp] + palmitate[lp]</t>
  </si>
  <si>
    <t>t_0556</t>
  </si>
  <si>
    <t>TAG lipase (1-16:0, 2-18:2, 3-18:0), lipid particle</t>
  </si>
  <si>
    <t>triglyceride (1-16:0, 2-18:2, 3-18:0)[lp] + H2O[lp] =&gt; diglyceride (1-16:0, 2-18:2)[lp] + H+[lp] + stearate[lp]</t>
  </si>
  <si>
    <t>t_0557</t>
  </si>
  <si>
    <t>TAG lipase (1-16:0, 2-18:2, 3-18:1), lipid particle</t>
  </si>
  <si>
    <t>triglyceride (1-16:0, 2-18:2, 3-18:1)[lp] + H2O[lp] =&gt; diglyceride (1-16:0, 2-18:2)[lp] + H+[lp] + oleate[lp]</t>
  </si>
  <si>
    <t>t_0558</t>
  </si>
  <si>
    <t>TAG lipase (1-16:0, 2-18:3, 3-16:0), lipid particle</t>
  </si>
  <si>
    <t>triglyceride (1-16:0, 2-18:3, 3-16:0)[lp] + H2O[lp] =&gt; diglyceride (1-16:0, 2-18:3)[lp] + H+[lp] + palmitate[lp]</t>
  </si>
  <si>
    <t>t_0559</t>
  </si>
  <si>
    <t>TAG lipase (1-16:0, 2-18:3, 3-18:0), lipid particle</t>
  </si>
  <si>
    <t>triglyceride (1-16:0, 2-18:3, 3-18:0)[lp] + H2O[lp] =&gt; diglyceride (1-16:0, 2-18:3)[lp] + H+[lp] + stearate[lp]</t>
  </si>
  <si>
    <t>t_0560</t>
  </si>
  <si>
    <t>TAG lipase (1-16:0, 2-18:3, 3-18:1), lipid particle</t>
  </si>
  <si>
    <t>triglyceride (1-16:0, 2-18:3, 3-18:1)[lp] + H2O[lp] =&gt; diglyceride (1-16:0, 2-18:3)[lp] + H+[lp] + oleate[lp]</t>
  </si>
  <si>
    <t>t_0564</t>
  </si>
  <si>
    <t>TAG lipase (1-18:0, 2-18:2, 3-16:0), lipid particle</t>
  </si>
  <si>
    <t>triglyceride (1-18:0, 2-18:2, 3-16:0)[lp] + H2O[lp] =&gt; diglyceride (1-18:0, 2-18:2)[lp] + H+[lp] + palmitate[lp]</t>
  </si>
  <si>
    <t>t_0565</t>
  </si>
  <si>
    <t>TAG lipase (1-18:0, 2-18:2, 3-18:0), lipid particle</t>
  </si>
  <si>
    <t>triglyceride (1-18:0, 2-18:2, 3-18:0)[lp] + H2O[lp] =&gt; diglyceride (1-18:0, 2-18:2)[lp] + H+[lp] + stearate[lp]</t>
  </si>
  <si>
    <t>t_0566</t>
  </si>
  <si>
    <t>TAG lipase (1-18:0, 2-18:2, 3-18:1), lipid particle</t>
  </si>
  <si>
    <t>triglyceride (1-18:0, 2-18:2, 3-18:1)[lp] + H2O[lp] =&gt; diglyceride (1-18:0, 2-18:2)[lp] + H+[lp] + oleate[lp]</t>
  </si>
  <si>
    <t>t_0567</t>
  </si>
  <si>
    <t>TAG lipase (1-18:0, 2-18:3, 3-16:0), lipid particle</t>
  </si>
  <si>
    <t>triglyceride (1-18:0, 2-18:3, 3-16:0)[lp] + H2O[lp] =&gt; diglyceride (1-18:0, 2-18:3)[lp] + H+[lp] + palmitate[lp]</t>
  </si>
  <si>
    <t>t_0568</t>
  </si>
  <si>
    <t>TAG lipase (1-18:0, 2-18:3, 3-18:0), lipid particle</t>
  </si>
  <si>
    <t>triglyceride (1-18:0, 2-18:3, 3-18:0)[lp] + H2O[lp] =&gt; diglyceride (1-18:0, 2-18:3)[lp] + H+[lp] + stearate[lp]</t>
  </si>
  <si>
    <t>t_0569</t>
  </si>
  <si>
    <t>TAG lipase (1-18:0, 2-18:3, 3-18:1), lipid particle</t>
  </si>
  <si>
    <t>triglyceride (1-18:0, 2-18:3, 3-18:1)[lp] + H2O[lp] =&gt; diglyceride (1-18:0, 2-18:3)[lp] + H+[lp] + oleate[lp]</t>
  </si>
  <si>
    <t>t_0570</t>
  </si>
  <si>
    <t>1-monoglyceride (16:0) transport, ER membrane-lipid particle</t>
  </si>
  <si>
    <t>1-monoglyceride (16:0)[erm] &lt;=&gt; 1-monoglyceride (16:0)[lp]</t>
  </si>
  <si>
    <t>t_0571</t>
  </si>
  <si>
    <t>1-monoglyceride (18:0) transport, ER membrane-lipid particle</t>
  </si>
  <si>
    <t>1-monoglyceride (18:0)[erm] &lt;=&gt; 1-monoglyceride (18:0)[lp]</t>
  </si>
  <si>
    <t>t_0572</t>
  </si>
  <si>
    <t>1-monoglyceride (16:0) transport, ER membrane-vacuolar membrane</t>
  </si>
  <si>
    <t>1-monoglyceride (16:0)[erm] &lt;=&gt; 1-monoglyceride (16:0)[vm]</t>
  </si>
  <si>
    <t>t_0573</t>
  </si>
  <si>
    <t>1-monoglyceride (18:0) transport, ER membrane-vacuolar membrane</t>
  </si>
  <si>
    <t>1-monoglyceride (18:0)[erm] &lt;=&gt; 1-monoglyceride (18:0)[vm]</t>
  </si>
  <si>
    <t>t_0574</t>
  </si>
  <si>
    <t>1-phosphatidyl-1D-myo-inositol (1-16:0, 2-18:1) transport, ER membrane-cytoplasm</t>
  </si>
  <si>
    <t>1-phosphatidyl-1D-myo-inositol (1-16:0, 2-18:1)[erm] &lt;=&gt; 1-phosphatidyl-1D-myo-inositol (1-16:0, 2-18:1)[c]</t>
  </si>
  <si>
    <t>t_0575</t>
  </si>
  <si>
    <t>1-phosphatidyl-1D-myo-inositol (1-16:0, 2-18:2) transport, ER membrane-cytoplasm</t>
  </si>
  <si>
    <t>1-phosphatidyl-1D-myo-inositol (1-16:0, 2-18:2)[erm] &lt;=&gt; 1-phosphatidyl-1D-myo-inositol (1-16:0, 2-18:2)[c]</t>
  </si>
  <si>
    <t>t_0576</t>
  </si>
  <si>
    <t>1-phosphatidyl-1D-myo-inositol (1-16:0, 2-18:3) transport, ER membrane-cytoplasm</t>
  </si>
  <si>
    <t>1-phosphatidyl-1D-myo-inositol (1-16:0, 2-18:3)[erm] &lt;=&gt; 1-phosphatidyl-1D-myo-inositol (1-16:0, 2-18:3)[c]</t>
  </si>
  <si>
    <t>t_0577</t>
  </si>
  <si>
    <t>1-phosphatidyl-1D-myo-inositol (1-18:0, 2-18:1) transport, ER membrane-cytoplasm</t>
  </si>
  <si>
    <t>1-phosphatidyl-1D-myo-inositol (1-18:0, 2-18:1)[erm] &lt;=&gt; 1-phosphatidyl-1D-myo-inositol (1-18:0, 2-18:1)[c]</t>
  </si>
  <si>
    <t>t_0578</t>
  </si>
  <si>
    <t>1-phosphatidyl-1D-myo-inositol (1-18:0, 2-18:2) transport, ER membrane-cytoplasm</t>
  </si>
  <si>
    <t>1-phosphatidyl-1D-myo-inositol (1-18:0, 2-18:2)[erm] &lt;=&gt; 1-phosphatidyl-1D-myo-inositol (1-18:0, 2-18:2)[c]</t>
  </si>
  <si>
    <t>t_0579</t>
  </si>
  <si>
    <t>1-phosphatidyl-1D-myo-inositol (1-18:0, 2-18:3) transport, ER membrane-cytoplasm</t>
  </si>
  <si>
    <t>1-phosphatidyl-1D-myo-inositol (1-18:0, 2-18:3)[erm] &lt;=&gt; 1-phosphatidyl-1D-myo-inositol (1-18:0, 2-18:3)[c]</t>
  </si>
  <si>
    <t>t_0581</t>
  </si>
  <si>
    <t>1-phosphatidyl-1D-myo-inositol (1-16:0, 2-18:2) transport, ER membrane-cell envelope</t>
  </si>
  <si>
    <t>1-phosphatidyl-1D-myo-inositol (1-16:0, 2-18:2)[erm] &lt;=&gt; 1-phosphatidyl-1D-myo-inositol (1-16:0, 2-18:2)[ce]</t>
  </si>
  <si>
    <t>t_0582</t>
  </si>
  <si>
    <t>1-phosphatidyl-1D-myo-inositol (1-16:0, 2-18:3) transport, ER membrane-cell envelope</t>
  </si>
  <si>
    <t>1-phosphatidyl-1D-myo-inositol (1-16:0, 2-18:3)[erm] &lt;=&gt; 1-phosphatidyl-1D-myo-inositol (1-16:0, 2-18:3)[ce]</t>
  </si>
  <si>
    <t>t_0584</t>
  </si>
  <si>
    <t>1-phosphatidyl-1D-myo-inositol (1-18:0, 2-18:2) transport, ER membrane-cell envelope</t>
  </si>
  <si>
    <t>1-phosphatidyl-1D-myo-inositol (1-18:0, 2-18:2)[erm] &lt;=&gt; 1-phosphatidyl-1D-myo-inositol (1-18:0, 2-18:2)[ce]</t>
  </si>
  <si>
    <t>t_0585</t>
  </si>
  <si>
    <t>1-phosphatidyl-1D-myo-inositol (1-18:0, 2-18:3) transport, ER membrane-cell envelope</t>
  </si>
  <si>
    <t>1-phosphatidyl-1D-myo-inositol (1-18:0, 2-18:3)[erm] &lt;=&gt; 1-phosphatidyl-1D-myo-inositol (1-18:0, 2-18:3)[ce]</t>
  </si>
  <si>
    <t>t_0587</t>
  </si>
  <si>
    <t>1-phosphatidyl-1D-myo-inositol (1-16:0, 2-18:2) transport, ER membrane-Golgi membrane</t>
  </si>
  <si>
    <t>1-phosphatidyl-1D-myo-inositol (1-16:0, 2-18:2)[erm] &lt;=&gt; 1-phosphatidyl-1D-myo-inositol (1-16:0, 2-18:2)[gm]</t>
  </si>
  <si>
    <t>t_0588</t>
  </si>
  <si>
    <t>1-phosphatidyl-1D-myo-inositol (1-16:0, 2-18:3) transport, ER membrane-Golgi membrane</t>
  </si>
  <si>
    <t>1-phosphatidyl-1D-myo-inositol (1-16:0, 2-18:3)[erm] &lt;=&gt; 1-phosphatidyl-1D-myo-inositol (1-16:0, 2-18:3)[gm]</t>
  </si>
  <si>
    <t>t_0590</t>
  </si>
  <si>
    <t>1-phosphatidyl-1D-myo-inositol (1-18:0, 2-18:2) transport, ER membrane-Golgi membrane</t>
  </si>
  <si>
    <t>1-phosphatidyl-1D-myo-inositol (1-18:0, 2-18:2)[erm] &lt;=&gt; 1-phosphatidyl-1D-myo-inositol (1-18:0, 2-18:2)[gm]</t>
  </si>
  <si>
    <t>t_0591</t>
  </si>
  <si>
    <t>1-phosphatidyl-1D-myo-inositol (1-18:0, 2-18:3) transport, ER membrane-Golgi membrane</t>
  </si>
  <si>
    <t>1-phosphatidyl-1D-myo-inositol (1-18:0, 2-18:3)[erm] &lt;=&gt; 1-phosphatidyl-1D-myo-inositol (1-18:0, 2-18:3)[gm]</t>
  </si>
  <si>
    <t>t_0593</t>
  </si>
  <si>
    <t>1-phosphatidyl-1D-myo-inositol (1-16:0, 2-18:2) transport, ER membrane-nucleus</t>
  </si>
  <si>
    <t>1-phosphatidyl-1D-myo-inositol (1-16:0, 2-18:2)[erm] &lt;=&gt; 1-phosphatidyl-1D-myo-inositol (1-16:0, 2-18:2)[n]</t>
  </si>
  <si>
    <t>t_0594</t>
  </si>
  <si>
    <t>1-phosphatidyl-1D-myo-inositol (1-16:0, 2-18:3) transport, ER membrane-nucleus</t>
  </si>
  <si>
    <t>1-phosphatidyl-1D-myo-inositol (1-16:0, 2-18:3)[erm] &lt;=&gt; 1-phosphatidyl-1D-myo-inositol (1-16:0, 2-18:3)[n]</t>
  </si>
  <si>
    <t>t_0596</t>
  </si>
  <si>
    <t>1-phosphatidyl-1D-myo-inositol (1-18:0, 2-18:2) transport, ER membrane-nucleus</t>
  </si>
  <si>
    <t>1-phosphatidyl-1D-myo-inositol (1-18:0, 2-18:2)[erm] &lt;=&gt; 1-phosphatidyl-1D-myo-inositol (1-18:0, 2-18:2)[n]</t>
  </si>
  <si>
    <t>t_0597</t>
  </si>
  <si>
    <t>1-phosphatidyl-1D-myo-inositol (1-18:0, 2-18:3) transport, ER membrane-nucleus</t>
  </si>
  <si>
    <t>1-phosphatidyl-1D-myo-inositol (1-18:0, 2-18:3)[erm] &lt;=&gt; 1-phosphatidyl-1D-myo-inositol (1-18:0, 2-18:3)[n]</t>
  </si>
  <si>
    <t>t_0599</t>
  </si>
  <si>
    <t>1-phosphatidyl-1D-myo-inositol (1-16:0, 2-18:2) transport, ER membrane-vacuolar membrane</t>
  </si>
  <si>
    <t>1-phosphatidyl-1D-myo-inositol (1-16:0, 2-18:2)[erm] &lt;=&gt; 1-phosphatidyl-1D-myo-inositol (1-16:0, 2-18:2)[vm]</t>
  </si>
  <si>
    <t>t_0600</t>
  </si>
  <si>
    <t>1-phosphatidyl-1D-myo-inositol (1-16:0, 2-18:3) transport, ER membrane-vacuolar membrane</t>
  </si>
  <si>
    <t>1-phosphatidyl-1D-myo-inositol (1-16:0, 2-18:3)[erm] &lt;=&gt; 1-phosphatidyl-1D-myo-inositol (1-16:0, 2-18:3)[vm]</t>
  </si>
  <si>
    <t>t_0602</t>
  </si>
  <si>
    <t>1-phosphatidyl-1D-myo-inositol (1-18:0, 2-18:2) transport, ER membrane-vacuolar membrane</t>
  </si>
  <si>
    <t>1-phosphatidyl-1D-myo-inositol (1-18:0, 2-18:2)[erm] &lt;=&gt; 1-phosphatidyl-1D-myo-inositol (1-18:0, 2-18:2)[vm]</t>
  </si>
  <si>
    <t>t_0603</t>
  </si>
  <si>
    <t>1-phosphatidyl-1D-myo-inositol (1-18:0, 2-18:3) transport, ER membrane-vacuolar membrane</t>
  </si>
  <si>
    <t>1-phosphatidyl-1D-myo-inositol (1-18:0, 2-18:3)[erm] &lt;=&gt; 1-phosphatidyl-1D-myo-inositol (1-18:0, 2-18:3)[vm]</t>
  </si>
  <si>
    <t>t_0605</t>
  </si>
  <si>
    <t>1-phosphatidyl-1D-myo-inositol 3,5-bisphosphate (1-16:0, 2-18:2) transport, vacuolar membrane-cytoplasm</t>
  </si>
  <si>
    <t>1-phosphatidyl-1D-myo-inositol 3,5-bisphosphate (1-16:0, 2-18:2)[vm] &lt;=&gt; 1-phosphatidyl-1D-myo-inositol 3,5-bisphosphate (1-16:0, 2-18:2)[c]</t>
  </si>
  <si>
    <t>t_0606</t>
  </si>
  <si>
    <t>1-phosphatidyl-1D-myo-inositol 3,5-bisphosphate (1-16:0, 2-18:3) transport, vacuolar membrane-cytoplasm</t>
  </si>
  <si>
    <t>1-phosphatidyl-1D-myo-inositol 3,5-bisphosphate (1-16:0, 2-18:3)[vm] &lt;=&gt; 1-phosphatidyl-1D-myo-inositol 3,5-bisphosphate (1-16:0, 2-18:3)[c]</t>
  </si>
  <si>
    <t>t_0608</t>
  </si>
  <si>
    <t>1-phosphatidyl-1D-myo-inositol 3,5-bisphosphate (1-18:0, 2-18:2) transport, vacuolar membrane-cytoplasm</t>
  </si>
  <si>
    <t>1-phosphatidyl-1D-myo-inositol 3,5-bisphosphate (1-18:0, 2-18:2)[vm] &lt;=&gt; 1-phosphatidyl-1D-myo-inositol 3,5-bisphosphate (1-18:0, 2-18:2)[c]</t>
  </si>
  <si>
    <t>t_0609</t>
  </si>
  <si>
    <t>1-phosphatidyl-1D-myo-inositol 3,5-bisphosphate (1-18:0, 2-18:3) transport, vacuolar membrane-cytoplasm</t>
  </si>
  <si>
    <t>1-phosphatidyl-1D-myo-inositol 3,5-bisphosphate (1-18:0, 2-18:3)[vm] &lt;=&gt; 1-phosphatidyl-1D-myo-inositol 3,5-bisphosphate (1-18:0, 2-18:3)[c]</t>
  </si>
  <si>
    <t>t_0611</t>
  </si>
  <si>
    <t>1-phosphatidyl-1D-myo-inositol 3,5-bisphosphate (1-16:0, 2-18:2) transport, vacuolar membrane-cell envelope</t>
  </si>
  <si>
    <t>1-phosphatidyl-1D-myo-inositol 3,5-bisphosphate (1-16:0, 2-18:2)[vm] &lt;=&gt; 1-phosphatidyl-1D-myo-inositol 3,5-bisphosphate (1-16:0, 2-18:2)[ce]</t>
  </si>
  <si>
    <t>t_0612</t>
  </si>
  <si>
    <t>1-phosphatidyl-1D-myo-inositol 3,5-bisphosphate (1-16:0, 2-18:3) transport, vacuolar membrane-cell envelope</t>
  </si>
  <si>
    <t>1-phosphatidyl-1D-myo-inositol 3,5-bisphosphate (1-16:0, 2-18:3)[vm] &lt;=&gt; 1-phosphatidyl-1D-myo-inositol 3,5-bisphosphate (1-16:0, 2-18:3)[ce]</t>
  </si>
  <si>
    <t>t_0614</t>
  </si>
  <si>
    <t>1-phosphatidyl-1D-myo-inositol 3,5-bisphosphate (1-18:0, 2-18:2) transport, vacuolar membrane-cell envelope</t>
  </si>
  <si>
    <t>1-phosphatidyl-1D-myo-inositol 3,5-bisphosphate (1-18:0, 2-18:2)[vm] &lt;=&gt; 1-phosphatidyl-1D-myo-inositol 3,5-bisphosphate (1-18:0, 2-18:2)[ce]</t>
  </si>
  <si>
    <t>t_0615</t>
  </si>
  <si>
    <t>1-phosphatidyl-1D-myo-inositol 3,5-bisphosphate (1-18:0, 2-18:3) transport, vacuolar membrane-cell envelope</t>
  </si>
  <si>
    <t>1-phosphatidyl-1D-myo-inositol 3,5-bisphosphate (1-18:0, 2-18:3)[vm] &lt;=&gt; 1-phosphatidyl-1D-myo-inositol 3,5-bisphosphate (1-18:0, 2-18:3)[ce]</t>
  </si>
  <si>
    <t>t_0616</t>
  </si>
  <si>
    <t>1-phosphatidyl-1D-myo-inositol 3-phosphate (1-16:0, 2-18:1) transport, vacuolar membrane-endoplasmic reticulum membrane</t>
  </si>
  <si>
    <t>1-phosphatidyl-1D-myo-inositol 3-phosphate (1-16:0, 2-18:1)[vm] &lt;=&gt; 1-phosphatidyl-1D-myo-inositol 3-phosphate (1-16:0, 2-18:1)[erm]</t>
  </si>
  <si>
    <t>t_0617</t>
  </si>
  <si>
    <t>1-phosphatidyl-1D-myo-inositol 3-phosphate (1-16:0, 2-18:2) transport, vacuolar membrane-endoplasmic reticulum membrane</t>
  </si>
  <si>
    <t>1-phosphatidyl-1D-myo-inositol 3-phosphate (1-16:0, 2-18:2)[vm] &lt;=&gt; 1-phosphatidyl-1D-myo-inositol 3-phosphate (1-16:0, 2-18:2)[erm]</t>
  </si>
  <si>
    <t>t_0618</t>
  </si>
  <si>
    <t>1-phosphatidyl-1D-myo-inositol 3-phosphate (1-16:0, 2-18:3) transport, vacuolar membrane-endoplasmic reticulum membrane</t>
  </si>
  <si>
    <t>1-phosphatidyl-1D-myo-inositol 3-phosphate (1-16:0, 2-18:3)[vm] &lt;=&gt; 1-phosphatidyl-1D-myo-inositol 3-phosphate (1-16:0, 2-18:3)[erm]</t>
  </si>
  <si>
    <t>t_0619</t>
  </si>
  <si>
    <t>1-phosphatidyl-1D-myo-inositol 3-phosphate (1-18:0, 2-18:1) transport, vacuolar membrane-endoplasmic reticulum membrane</t>
  </si>
  <si>
    <t>1-phosphatidyl-1D-myo-inositol 3-phosphate (1-18:0, 2-18:1)[vm] &lt;=&gt; 1-phosphatidyl-1D-myo-inositol 3-phosphate (1-18:0, 2-18:1)[erm]</t>
  </si>
  <si>
    <t>t_0620</t>
  </si>
  <si>
    <t>1-phosphatidyl-1D-myo-inositol 3-phosphate (1-18:0, 2-18:2) transport, vacuolar membrane-endoplasmic reticulum membrane</t>
  </si>
  <si>
    <t>1-phosphatidyl-1D-myo-inositol 3-phosphate (1-18:0, 2-18:2)[vm] &lt;=&gt; 1-phosphatidyl-1D-myo-inositol 3-phosphate (1-18:0, 2-18:2)[erm]</t>
  </si>
  <si>
    <t>t_0621</t>
  </si>
  <si>
    <t>1-phosphatidyl-1D-myo-inositol 3-phosphate (1-18:0, 2-18:3) transport, vacuolar membrane-endoplasmic reticulum membrane</t>
  </si>
  <si>
    <t>1-phosphatidyl-1D-myo-inositol 3-phosphate (1-18:0, 2-18:3)[vm] &lt;=&gt; 1-phosphatidyl-1D-myo-inositol 3-phosphate (1-18:0, 2-18:3)[erm]</t>
  </si>
  <si>
    <t>t_0623</t>
  </si>
  <si>
    <t>1-phosphatidyl-1D-myo-inositol 3-phosphate (1-16:0, 2-18:2) transport, vacuolar membrane-Golgi membrane</t>
  </si>
  <si>
    <t>1-phosphatidyl-1D-myo-inositol 3-phosphate (1-16:0, 2-18:2)[vm] &lt;=&gt; 1-phosphatidyl-1D-myo-inositol 3-phosphate (1-16:0, 2-18:2)[gm]</t>
  </si>
  <si>
    <t>t_0624</t>
  </si>
  <si>
    <t>1-phosphatidyl-1D-myo-inositol 3-phosphate (1-16:0, 2-18:3) transport, vacuolar membrane-Golgi membrane</t>
  </si>
  <si>
    <t>1-phosphatidyl-1D-myo-inositol 3-phosphate (1-16:0, 2-18:3)[vm] &lt;=&gt; 1-phosphatidyl-1D-myo-inositol 3-phosphate (1-16:0, 2-18:3)[gm]</t>
  </si>
  <si>
    <t>t_0626</t>
  </si>
  <si>
    <t>1-phosphatidyl-1D-myo-inositol 3-phosphate (1-18:0, 2-18:2) transport, vacuolar membrane-Golgi membrane</t>
  </si>
  <si>
    <t>1-phosphatidyl-1D-myo-inositol 3-phosphate (1-18:0, 2-18:2)[vm] &lt;=&gt; 1-phosphatidyl-1D-myo-inositol 3-phosphate (1-18:0, 2-18:2)[gm]</t>
  </si>
  <si>
    <t>t_0627</t>
  </si>
  <si>
    <t>1-phosphatidyl-1D-myo-inositol 3-phosphate (1-18:0, 2-18:3) transport, vacuolar membrane-Golgi membrane</t>
  </si>
  <si>
    <t>1-phosphatidyl-1D-myo-inositol 3-phosphate (1-18:0, 2-18:3)[vm] &lt;=&gt; 1-phosphatidyl-1D-myo-inositol 3-phosphate (1-18:0, 2-18:3)[gm]</t>
  </si>
  <si>
    <t>t_0628</t>
  </si>
  <si>
    <t>1-phosphatidyl-1D-myo-inositol 4,5-bisphosphate (1-16:0, 2-18:1) transport, cytoplasm-cell envelope</t>
  </si>
  <si>
    <t>1-phosphatidyl-1D-myo-inositol 4,5-bisphosphate (1-16:0, 2-18:1)[c] &lt;=&gt; 1-phosphatidyl-1D-myo-inositol 4,5-bisphosphate (1-16:0, 2-18:1)[ce]</t>
  </si>
  <si>
    <t>t_0629</t>
  </si>
  <si>
    <t>1-phosphatidyl-1D-myo-inositol 4,5-bisphosphate (1-16:0, 2-18:2) transport, cytoplasm-cell envelope</t>
  </si>
  <si>
    <t>1-phosphatidyl-1D-myo-inositol 4,5-bisphosphate (1-16:0, 2-18:2)[c] &lt;=&gt; 1-phosphatidyl-1D-myo-inositol 4,5-bisphosphate (1-16:0, 2-18:2)[ce]</t>
  </si>
  <si>
    <t>t_0630</t>
  </si>
  <si>
    <t>1-phosphatidyl-1D-myo-inositol 4,5-bisphosphate (1-16:0, 2-18:3) transport, cytoplasm-cell envelope</t>
  </si>
  <si>
    <t>1-phosphatidyl-1D-myo-inositol 4,5-bisphosphate (1-16:0, 2-18:3)[c] &lt;=&gt; 1-phosphatidyl-1D-myo-inositol 4,5-bisphosphate (1-16:0, 2-18:3)[ce]</t>
  </si>
  <si>
    <t>t_0631</t>
  </si>
  <si>
    <t>1-phosphatidyl-1D-myo-inositol 4,5-bisphosphate (1-18:0, 2-18:1) transport, cytoplasm-cell envelope</t>
  </si>
  <si>
    <t>1-phosphatidyl-1D-myo-inositol 4,5-bisphosphate (1-18:0, 2-18:1)[c] &lt;=&gt; 1-phosphatidyl-1D-myo-inositol 4,5-bisphosphate (1-18:0, 2-18:1)[ce]</t>
  </si>
  <si>
    <t>t_0632</t>
  </si>
  <si>
    <t>1-phosphatidyl-1D-myo-inositol 4,5-bisphosphate (1-18:0, 2-18:2) transport, cytoplasm-cell envelope</t>
  </si>
  <si>
    <t>1-phosphatidyl-1D-myo-inositol 4,5-bisphosphate (1-18:0, 2-18:2)[c] &lt;=&gt; 1-phosphatidyl-1D-myo-inositol 4,5-bisphosphate (1-18:0, 2-18:2)[ce]</t>
  </si>
  <si>
    <t>t_0633</t>
  </si>
  <si>
    <t>1-phosphatidyl-1D-myo-inositol 4,5-bisphosphate (1-18:0, 2-18:3) transport, cytoplasm-cell envelope</t>
  </si>
  <si>
    <t>1-phosphatidyl-1D-myo-inositol 4,5-bisphosphate (1-18:0, 2-18:3)[c] &lt;=&gt; 1-phosphatidyl-1D-myo-inositol 4,5-bisphosphate (1-18:0, 2-18:3)[ce]</t>
  </si>
  <si>
    <t>t_0634</t>
  </si>
  <si>
    <t>1-phosphatidyl-1D-myo-inositol 4,5-bisphosphate (1-16:0, 2-18:1) transport, cytoplasm-endoplasmic reticulum membrane</t>
  </si>
  <si>
    <t>1-phosphatidyl-1D-myo-inositol 4,5-bisphosphate (1-16:0, 2-18:1)[c] &lt;=&gt; 1-phosphatidyl-1D-myo-inositol 4,5-bisphosphate (1-16:0, 2-18:1)[erm]</t>
  </si>
  <si>
    <t>t_0635</t>
  </si>
  <si>
    <t>1-phosphatidyl-1D-myo-inositol 4,5-bisphosphate (1-16:0, 2-18:2) transport, cytoplasm-endoplasmic reticulum membrane</t>
  </si>
  <si>
    <t>1-phosphatidyl-1D-myo-inositol 4,5-bisphosphate (1-16:0, 2-18:2)[c] &lt;=&gt; 1-phosphatidyl-1D-myo-inositol 4,5-bisphosphate (1-16:0, 2-18:2)[erm]</t>
  </si>
  <si>
    <t>t_0636</t>
  </si>
  <si>
    <t>1-phosphatidyl-1D-myo-inositol 4,5-bisphosphate (1-16:0, 2-18:3) transport, cytoplasm-endoplasmic reticulum membrane</t>
  </si>
  <si>
    <t>1-phosphatidyl-1D-myo-inositol 4,5-bisphosphate (1-16:0, 2-18:3)[c] &lt;=&gt; 1-phosphatidyl-1D-myo-inositol 4,5-bisphosphate (1-16:0, 2-18:3)[erm]</t>
  </si>
  <si>
    <t>t_0637</t>
  </si>
  <si>
    <t>1-phosphatidyl-1D-myo-inositol 4,5-bisphosphate (1-18:0, 2-18:1) transport, cytoplasm-endoplasmic reticulum membrane</t>
  </si>
  <si>
    <t>1-phosphatidyl-1D-myo-inositol 4,5-bisphosphate (1-18:0, 2-18:1)[c] &lt;=&gt; 1-phosphatidyl-1D-myo-inositol 4,5-bisphosphate (1-18:0, 2-18:1)[erm]</t>
  </si>
  <si>
    <t>t_0638</t>
  </si>
  <si>
    <t>1-phosphatidyl-1D-myo-inositol 4,5-bisphosphate (1-18:0, 2-18:2) transport, cytoplasm-endoplasmic reticulum membrane</t>
  </si>
  <si>
    <t>1-phosphatidyl-1D-myo-inositol 4,5-bisphosphate (1-18:0, 2-18:2)[c] &lt;=&gt; 1-phosphatidyl-1D-myo-inositol 4,5-bisphosphate (1-18:0, 2-18:2)[erm]</t>
  </si>
  <si>
    <t>t_0639</t>
  </si>
  <si>
    <t>1-phosphatidyl-1D-myo-inositol 4,5-bisphosphate (1-18:0, 2-18:3) transport, cytoplasm-endoplasmic reticulum membrane</t>
  </si>
  <si>
    <t>1-phosphatidyl-1D-myo-inositol 4,5-bisphosphate (1-18:0, 2-18:3)[c] &lt;=&gt; 1-phosphatidyl-1D-myo-inositol 4,5-bisphosphate (1-18:0, 2-18:3)[erm]</t>
  </si>
  <si>
    <t>t_0640</t>
  </si>
  <si>
    <t>1-phosphatidyl-1D-myo-inositol 4,5-bisphosphate (1-16:0, 2-18:1) transport, cytoplasm-nucleus</t>
  </si>
  <si>
    <t>1-phosphatidyl-1D-myo-inositol 4,5-bisphosphate (1-16:0, 2-18:1)[c] &lt;=&gt; 1-phosphatidyl-1D-myo-inositol 4,5-bisphosphate (1-16:0, 2-18:1)[n]</t>
  </si>
  <si>
    <t>t_0641</t>
  </si>
  <si>
    <t>1-phosphatidyl-1D-myo-inositol 4,5-bisphosphate (1-16:0, 2-18:2) transport, cytoplasm-nucleus</t>
  </si>
  <si>
    <t>1-phosphatidyl-1D-myo-inositol 4,5-bisphosphate (1-16:0, 2-18:2)[c] &lt;=&gt; 1-phosphatidyl-1D-myo-inositol 4,5-bisphosphate (1-16:0, 2-18:2)[n]</t>
  </si>
  <si>
    <t>t_0642</t>
  </si>
  <si>
    <t>1-phosphatidyl-1D-myo-inositol 4,5-bisphosphate (1-16:0, 2-18:3) transport, cytoplasm-nucleus</t>
  </si>
  <si>
    <t>1-phosphatidyl-1D-myo-inositol 4,5-bisphosphate (1-16:0, 2-18:3)[c] &lt;=&gt; 1-phosphatidyl-1D-myo-inositol 4,5-bisphosphate (1-16:0, 2-18:3)[n]</t>
  </si>
  <si>
    <t>t_0643</t>
  </si>
  <si>
    <t>1-phosphatidyl-1D-myo-inositol 4,5-bisphosphate (1-18:0, 2-18:1) transport, cytoplasm-nucleus</t>
  </si>
  <si>
    <t>1-phosphatidyl-1D-myo-inositol 4,5-bisphosphate (1-18:0, 2-18:1)[c] &lt;=&gt; 1-phosphatidyl-1D-myo-inositol 4,5-bisphosphate (1-18:0, 2-18:1)[n]</t>
  </si>
  <si>
    <t>t_0644</t>
  </si>
  <si>
    <t>1-phosphatidyl-1D-myo-inositol 4,5-bisphosphate (1-18:0, 2-18:2) transport, cytoplasm-nucleus</t>
  </si>
  <si>
    <t>1-phosphatidyl-1D-myo-inositol 4,5-bisphosphate (1-18:0, 2-18:2)[c] &lt;=&gt; 1-phosphatidyl-1D-myo-inositol 4,5-bisphosphate (1-18:0, 2-18:2)[n]</t>
  </si>
  <si>
    <t>t_0645</t>
  </si>
  <si>
    <t>1-phosphatidyl-1D-myo-inositol 4,5-bisphosphate (1-18:0, 2-18:3) transport, cytoplasm-nucleus</t>
  </si>
  <si>
    <t>1-phosphatidyl-1D-myo-inositol 4,5-bisphosphate (1-18:0, 2-18:3)[c] &lt;=&gt; 1-phosphatidyl-1D-myo-inositol 4,5-bisphosphate (1-18:0, 2-18:3)[n]</t>
  </si>
  <si>
    <t>t_0647</t>
  </si>
  <si>
    <t>1-phosphatidyl-1D-myo-inositol 4-phosphate (1-16:0, 2-18:2) transport, cell envelope-cytoplasm</t>
  </si>
  <si>
    <t>1-phosphatidyl-1D-myo-inositol 4-phosphate (1-16:0, 2-18:2)[ce] &lt;=&gt; 1-phosphatidyl-1D-myo-inositol 4-phosphate (1-16:0, 2-18:2)[c]</t>
  </si>
  <si>
    <t>t_0648</t>
  </si>
  <si>
    <t>1-phosphatidyl-1D-myo-inositol 4-phosphate (1-16:0, 2-18:3) transport, cell envelope-cytoplasm</t>
  </si>
  <si>
    <t>1-phosphatidyl-1D-myo-inositol 4-phosphate (1-16:0, 2-18:3)[ce] &lt;=&gt; 1-phosphatidyl-1D-myo-inositol 4-phosphate (1-16:0, 2-18:3)[c]</t>
  </si>
  <si>
    <t>t_0650</t>
  </si>
  <si>
    <t>1-phosphatidyl-1D-myo-inositol 4-phosphate (1-18:0, 2-18:2) transport, cell envelope-cytoplasm</t>
  </si>
  <si>
    <t>1-phosphatidyl-1D-myo-inositol 4-phosphate (1-18:0, 2-18:2)[ce] &lt;=&gt; 1-phosphatidyl-1D-myo-inositol 4-phosphate (1-18:0, 2-18:2)[c]</t>
  </si>
  <si>
    <t>t_0651</t>
  </si>
  <si>
    <t>1-phosphatidyl-1D-myo-inositol 4-phosphate (1-18:0, 2-18:3) transport, cell envelope-cytoplasm</t>
  </si>
  <si>
    <t>1-phosphatidyl-1D-myo-inositol 4-phosphate (1-18:0, 2-18:3)[ce] &lt;=&gt; 1-phosphatidyl-1D-myo-inositol 4-phosphate (1-18:0, 2-18:3)[c]</t>
  </si>
  <si>
    <t>t_0652</t>
  </si>
  <si>
    <t>1-phosphatidyl-1D-myo-inositol 4-phosphate (1-16:0, 2-18:1) transport, cell envelope-endoplasmic reticulum membrane</t>
  </si>
  <si>
    <t>1-phosphatidyl-1D-myo-inositol 4-phosphate (1-16:0, 2-18:1)[ce] &lt;=&gt; 1-phosphatidyl-1D-myo-inositol 4-phosphate (1-16:0, 2-18:1)[erm]</t>
  </si>
  <si>
    <t>t_0653</t>
  </si>
  <si>
    <t>1-phosphatidyl-1D-myo-inositol 4-phosphate (1-16:0, 2-18:2) transport, cell envelope-endoplasmic reticulum membrane</t>
  </si>
  <si>
    <t>1-phosphatidyl-1D-myo-inositol 4-phosphate (1-16:0, 2-18:2)[ce] &lt;=&gt; 1-phosphatidyl-1D-myo-inositol 4-phosphate (1-16:0, 2-18:2)[erm]</t>
  </si>
  <si>
    <t>t_0654</t>
  </si>
  <si>
    <t>1-phosphatidyl-1D-myo-inositol 4-phosphate (1-16:0, 2-18:3) transport, cell envelope-endoplasmic reticulum membrane</t>
  </si>
  <si>
    <t>1-phosphatidyl-1D-myo-inositol 4-phosphate (1-16:0, 2-18:3)[ce] &lt;=&gt; 1-phosphatidyl-1D-myo-inositol 4-phosphate (1-16:0, 2-18:3)[erm]</t>
  </si>
  <si>
    <t>t_0655</t>
  </si>
  <si>
    <t>1-phosphatidyl-1D-myo-inositol 4-phosphate (1-18:0, 2-18:1) transport, cell envelope-endoplasmic reticulum membrane</t>
  </si>
  <si>
    <t>1-phosphatidyl-1D-myo-inositol 4-phosphate (1-18:0, 2-18:1)[ce] &lt;=&gt; 1-phosphatidyl-1D-myo-inositol 4-phosphate (1-18:0, 2-18:1)[erm]</t>
  </si>
  <si>
    <t>t_0656</t>
  </si>
  <si>
    <t>1-phosphatidyl-1D-myo-inositol 4-phosphate (1-18:0, 2-18:2) transport, cell envelope-endoplasmic reticulum membrane</t>
  </si>
  <si>
    <t>1-phosphatidyl-1D-myo-inositol 4-phosphate (1-18:0, 2-18:2)[ce] &lt;=&gt; 1-phosphatidyl-1D-myo-inositol 4-phosphate (1-18:0, 2-18:2)[erm]</t>
  </si>
  <si>
    <t>t_0657</t>
  </si>
  <si>
    <t>1-phosphatidyl-1D-myo-inositol 4-phosphate (1-18:0, 2-18:3) transport, cell envelope-endoplasmic reticulum membrane</t>
  </si>
  <si>
    <t>1-phosphatidyl-1D-myo-inositol 4-phosphate (1-18:0, 2-18:3)[ce] &lt;=&gt; 1-phosphatidyl-1D-myo-inositol 4-phosphate (1-18:0, 2-18:3)[erm]</t>
  </si>
  <si>
    <t>t_0658</t>
  </si>
  <si>
    <t>diglyceride (1-16:0, 2-18:1) transport, ER membrane-lipid particle</t>
  </si>
  <si>
    <t>diglyceride (1-16:0, 2-18:1)[erm] &lt;=&gt; diglyceride (1-16:0, 2-18:1)[lp]</t>
  </si>
  <si>
    <t>t_0659</t>
  </si>
  <si>
    <t>diglyceride (1-16:0, 2-18:2) transport, ER membrane-lipid particle</t>
  </si>
  <si>
    <t>diglyceride (1-16:0, 2-18:2)[erm] &lt;=&gt; diglyceride (1-16:0, 2-18:2)[lp]</t>
  </si>
  <si>
    <t>t_0660</t>
  </si>
  <si>
    <t>diglyceride (1-16:0, 2-18:3) transport, ER membrane-lipid particle</t>
  </si>
  <si>
    <t>diglyceride (1-16:0, 2-18:3)[erm] &lt;=&gt; diglyceride (1-16:0, 2-18:3)[lp]</t>
  </si>
  <si>
    <t>t_0661</t>
  </si>
  <si>
    <t>diglyceride (1-18:0, 2-18:1) transport, ER membrane-lipid particle</t>
  </si>
  <si>
    <t>diglyceride (1-18:0, 2-18:1)[erm] &lt;=&gt; diglyceride (1-18:0, 2-18:1)[lp]</t>
  </si>
  <si>
    <t>t_0662</t>
  </si>
  <si>
    <t>diglyceride (1-18:0, 2-18:2) transport, ER membrane-lipid particle</t>
  </si>
  <si>
    <t>diglyceride (1-18:0, 2-18:2)[erm] &lt;=&gt; diglyceride (1-18:0, 2-18:2)[lp]</t>
  </si>
  <si>
    <t>t_0663</t>
  </si>
  <si>
    <t>diglyceride (1-18:0, 2-18:3) transport, ER membrane-lipid particle</t>
  </si>
  <si>
    <t>diglyceride (1-18:0, 2-18:3)[erm] &lt;=&gt; diglyceride (1-18:0, 2-18:3)[lp]</t>
  </si>
  <si>
    <t>t_0665</t>
  </si>
  <si>
    <t>diglyceride (1-16:0, 2-18:2) transport, ER membrane-Golgi membrane</t>
  </si>
  <si>
    <t>diglyceride (1-16:0, 2-18:2)[erm] &lt;=&gt; diglyceride (1-16:0, 2-18:2)[gm]</t>
  </si>
  <si>
    <t>t_0666</t>
  </si>
  <si>
    <t>diglyceride (1-16:0, 2-18:3) transport, ER membrane-Golgi membrane</t>
  </si>
  <si>
    <t>diglyceride (1-16:0, 2-18:3)[erm] &lt;=&gt; diglyceride (1-16:0, 2-18:3)[gm]</t>
  </si>
  <si>
    <t>t_0668</t>
  </si>
  <si>
    <t>diglyceride (1-18:0, 2-18:2) transport, ER membrane-Golgi membrane</t>
  </si>
  <si>
    <t>diglyceride (1-18:0, 2-18:2)[erm] &lt;=&gt; diglyceride (1-18:0, 2-18:2)[gm]</t>
  </si>
  <si>
    <t>t_0669</t>
  </si>
  <si>
    <t>diglyceride (1-18:0, 2-18:3) transport, ER membrane-Golgi membrane</t>
  </si>
  <si>
    <t>diglyceride (1-18:0, 2-18:3)[erm] &lt;=&gt; diglyceride (1-18:0, 2-18:3)[gm]</t>
  </si>
  <si>
    <t>t_0670</t>
  </si>
  <si>
    <t>diglyceride (1-16:0, 2-18:1) transport, ER membrane-mitochondrial membrane</t>
  </si>
  <si>
    <t>diglyceride (1-16:0, 2-18:1)[erm] &lt;=&gt; diglyceride (1-16:0, 2-18:1)[mm]</t>
  </si>
  <si>
    <t>t_0671</t>
  </si>
  <si>
    <t>diglyceride (1-16:0, 2-18:2) transport, ER membrane-mitochondrial membrane</t>
  </si>
  <si>
    <t>diglyceride (1-16:0, 2-18:2)[erm] &lt;=&gt; diglyceride (1-16:0, 2-18:2)[mm]</t>
  </si>
  <si>
    <t>t_0672</t>
  </si>
  <si>
    <t>diglyceride (1-16:0, 2-18:3) transport, ER membrane-mitochondrial membrane</t>
  </si>
  <si>
    <t>diglyceride (1-16:0, 2-18:3)[erm] &lt;=&gt; diglyceride (1-16:0, 2-18:3)[mm]</t>
  </si>
  <si>
    <t>t_0673</t>
  </si>
  <si>
    <t>diglyceride (1-18:0, 2-18:1) transport, ER membrane-mitochondrial membrane</t>
  </si>
  <si>
    <t>diglyceride (1-18:0, 2-18:1)[erm] &lt;=&gt; diglyceride (1-18:0, 2-18:1)[mm]</t>
  </si>
  <si>
    <t>t_0674</t>
  </si>
  <si>
    <t>diglyceride (1-18:0, 2-18:2) transport, ER membrane-mitochondrial membrane</t>
  </si>
  <si>
    <t>diglyceride (1-18:0, 2-18:2)[erm] &lt;=&gt; diglyceride (1-18:0, 2-18:2)[mm]</t>
  </si>
  <si>
    <t>t_0675</t>
  </si>
  <si>
    <t>diglyceride (1-18:0, 2-18:3) transport, ER membrane-mitochondrial membrane</t>
  </si>
  <si>
    <t>diglyceride (1-18:0, 2-18:3)[erm] &lt;=&gt; diglyceride (1-18:0, 2-18:3)[mm]</t>
  </si>
  <si>
    <t>t_0676</t>
  </si>
  <si>
    <t>diglyceride (1-16:0, 2-18:1) transport, ER membrane-vacuolar membrane</t>
  </si>
  <si>
    <t>diglyceride (1-16:0, 2-18:1)[erm] &lt;=&gt; diglyceride (1-16:0, 2-18:1)[vm]</t>
  </si>
  <si>
    <t>t_0677</t>
  </si>
  <si>
    <t>diglyceride (1-16:0, 2-18:2) transport, ER membrane-vacuolar membrane</t>
  </si>
  <si>
    <t>diglyceride (1-16:0, 2-18:2)[erm] &lt;=&gt; diglyceride (1-16:0, 2-18:2)[vm]</t>
  </si>
  <si>
    <t>t_0678</t>
  </si>
  <si>
    <t>diglyceride (1-16:0, 2-18:3) transport, ER membrane-vacuolar membrane</t>
  </si>
  <si>
    <t>diglyceride (1-16:0, 2-18:3)[erm] &lt;=&gt; diglyceride (1-16:0, 2-18:3)[vm]</t>
  </si>
  <si>
    <t>t_0679</t>
  </si>
  <si>
    <t>diglyceride (1-18:0, 2-18:1) transport, ER membrane-vacuolar membrane</t>
  </si>
  <si>
    <t>diglyceride (1-18:0, 2-18:1)[erm] &lt;=&gt; diglyceride (1-18:0, 2-18:1)[vm]</t>
  </si>
  <si>
    <t>t_0680</t>
  </si>
  <si>
    <t>diglyceride (1-18:0, 2-18:2) transport, ER membrane-vacuolar membrane</t>
  </si>
  <si>
    <t>diglyceride (1-18:0, 2-18:2)[erm] &lt;=&gt; diglyceride (1-18:0, 2-18:2)[vm]</t>
  </si>
  <si>
    <t>t_0681</t>
  </si>
  <si>
    <t>diglyceride (1-18:0, 2-18:3) transport, ER membrane-vacuolar membrane</t>
  </si>
  <si>
    <t>diglyceride (1-18:0, 2-18:3)[erm] &lt;=&gt; diglyceride (1-18:0, 2-18:3)[vm]</t>
  </si>
  <si>
    <t>t_0682</t>
  </si>
  <si>
    <t>diglyceride (1-16:0, 2-18:1) transport, ER membrane-nucleus</t>
  </si>
  <si>
    <t>diglyceride (1-16:0, 2-18:1)[erm] &lt;=&gt; diglyceride (1-16:0, 2-18:1)[n]</t>
  </si>
  <si>
    <t>t_0683</t>
  </si>
  <si>
    <t>diglyceride (1-16:0, 2-18:2) transport, ER membrane-nucleus</t>
  </si>
  <si>
    <t>diglyceride (1-16:0, 2-18:2)[erm] &lt;=&gt; diglyceride (1-16:0, 2-18:2)[n]</t>
  </si>
  <si>
    <t>t_0684</t>
  </si>
  <si>
    <t>diglyceride (1-16:0, 2-18:3) transport, ER membrane-nucleus</t>
  </si>
  <si>
    <t>diglyceride (1-16:0, 2-18:3)[erm] &lt;=&gt; diglyceride (1-16:0, 2-18:3)[n]</t>
  </si>
  <si>
    <t>t_0685</t>
  </si>
  <si>
    <t>diglyceride (1-18:0, 2-18:1) transport, ER membrane-nucleus</t>
  </si>
  <si>
    <t>diglyceride (1-18:0, 2-18:1)[erm] &lt;=&gt; diglyceride (1-18:0, 2-18:1)[n]</t>
  </si>
  <si>
    <t>t_0686</t>
  </si>
  <si>
    <t>diglyceride (1-18:0, 2-18:2) transport, ER membrane-nucleus</t>
  </si>
  <si>
    <t>diglyceride (1-18:0, 2-18:2)[erm] &lt;=&gt; diglyceride (1-18:0, 2-18:2)[n]</t>
  </si>
  <si>
    <t>t_0687</t>
  </si>
  <si>
    <t>diglyceride (1-18:0, 2-18:3) transport, ER membrane-nucleus</t>
  </si>
  <si>
    <t>diglyceride (1-18:0, 2-18:3)[erm] &lt;=&gt; diglyceride (1-18:0, 2-18:3)[n]</t>
  </si>
  <si>
    <t>t_0688</t>
  </si>
  <si>
    <t>diglyceride (1-16:0, 2-18:1) transport, ER membrane-cytoplasm</t>
  </si>
  <si>
    <t>diglyceride (1-16:0, 2-18:1)[erm] &lt;=&gt; diglyceride (1-16:0, 2-18:1)[c]</t>
  </si>
  <si>
    <t>t_0689</t>
  </si>
  <si>
    <t>diglyceride (1-16:0, 2-18:2) transport, ER membrane-cytoplasm</t>
  </si>
  <si>
    <t>diglyceride (1-16:0, 2-18:2)[erm] &lt;=&gt; diglyceride (1-16:0, 2-18:2)[c]</t>
  </si>
  <si>
    <t>t_0690</t>
  </si>
  <si>
    <t>diglyceride (1-16:0, 2-18:3) transport, ER membrane-cytoplasm</t>
  </si>
  <si>
    <t>diglyceride (1-16:0, 2-18:3)[erm] &lt;=&gt; diglyceride (1-16:0, 2-18:3)[c]</t>
  </si>
  <si>
    <t>t_0691</t>
  </si>
  <si>
    <t>diglyceride (1-18:0, 2-18:1) transport, ER membrane-cytoplasm</t>
  </si>
  <si>
    <t>diglyceride (1-18:0, 2-18:1)[erm] &lt;=&gt; diglyceride (1-18:0, 2-18:1)[c]</t>
  </si>
  <si>
    <t>t_0692</t>
  </si>
  <si>
    <t>diglyceride (1-18:0, 2-18:2) transport, ER membrane-cytoplasm</t>
  </si>
  <si>
    <t>diglyceride (1-18:0, 2-18:2)[erm] &lt;=&gt; diglyceride (1-18:0, 2-18:2)[c]</t>
  </si>
  <si>
    <t>t_0693</t>
  </si>
  <si>
    <t>diglyceride (1-18:0, 2-18:3) transport, ER membrane-cytoplasm</t>
  </si>
  <si>
    <t>diglyceride (1-18:0, 2-18:3)[erm] &lt;=&gt; diglyceride (1-18:0, 2-18:3)[c]</t>
  </si>
  <si>
    <t>t_0694</t>
  </si>
  <si>
    <t>phosphatidate (1-16:0, 2-18:1) transport, ER membrane-cell envelope</t>
  </si>
  <si>
    <t>phosphatidate (1-16:0, 2-18:1)[erm] &lt;=&gt; phosphatidate (1-16:0, 2-18:1)[ce]</t>
  </si>
  <si>
    <t>t_0695</t>
  </si>
  <si>
    <t>phosphatidate (1-16:0, 2-18:2) transport, ER membrane-cell envelope</t>
  </si>
  <si>
    <t>phosphatidate (1-16:0, 2-18:2)[erm] &lt;=&gt; phosphatidate (1-16:0, 2-18:2)[ce]</t>
  </si>
  <si>
    <t>t_0696</t>
  </si>
  <si>
    <t>phosphatidate (1-16:0, 2-18:3) transport, ER membrane-cell envelope</t>
  </si>
  <si>
    <t>phosphatidate (1-16:0, 2-18:3)[erm] &lt;=&gt; phosphatidate (1-16:0, 2-18:3)[ce]</t>
  </si>
  <si>
    <t>t_0697</t>
  </si>
  <si>
    <t>phosphatidate (1-18:0, 2-18:1) transport, ER membrane-cell envelope</t>
  </si>
  <si>
    <t>phosphatidate (1-18:0, 2-18:1)[erm] &lt;=&gt; phosphatidate (1-18:0, 2-18:1)[ce]</t>
  </si>
  <si>
    <t>t_0698</t>
  </si>
  <si>
    <t>phosphatidate (1-18:0, 2-18:2) transport, ER membrane-cell envelope</t>
  </si>
  <si>
    <t>phosphatidate (1-18:0, 2-18:2)[erm] &lt;=&gt; phosphatidate (1-18:0, 2-18:2)[ce]</t>
  </si>
  <si>
    <t>t_0699</t>
  </si>
  <si>
    <t>phosphatidate (1-18:0, 2-18:3) transport, ER membrane-cell envelope</t>
  </si>
  <si>
    <t>phosphatidate (1-18:0, 2-18:3)[erm] &lt;=&gt; phosphatidate (1-18:0, 2-18:3)[ce]</t>
  </si>
  <si>
    <t>t_0701</t>
  </si>
  <si>
    <t>phosphatidate (1-16:0, 2-18:2) transport, ER membrane-Golgi membrane</t>
  </si>
  <si>
    <t>phosphatidate (1-16:0, 2-18:2)[erm] &lt;=&gt; phosphatidate (1-16:0, 2-18:2)[gm]</t>
  </si>
  <si>
    <t>t_0702</t>
  </si>
  <si>
    <t>phosphatidate (1-16:0, 2-18:3) transport, ER membrane-Golgi membrane</t>
  </si>
  <si>
    <t>phosphatidate (1-16:0, 2-18:3)[erm] &lt;=&gt; phosphatidate (1-16:0, 2-18:3)[gm]</t>
  </si>
  <si>
    <t>t_0704</t>
  </si>
  <si>
    <t>phosphatidate (1-18:0, 2-18:2) transport, ER membrane-Golgi membrane</t>
  </si>
  <si>
    <t>phosphatidate (1-18:0, 2-18:2)[erm] &lt;=&gt; phosphatidate (1-18:0, 2-18:2)[gm]</t>
  </si>
  <si>
    <t>t_0705</t>
  </si>
  <si>
    <t>phosphatidate (1-18:0, 2-18:3) transport, ER membrane-Golgi membrane</t>
  </si>
  <si>
    <t>phosphatidate (1-18:0, 2-18:3)[erm] &lt;=&gt; phosphatidate (1-18:0, 2-18:3)[gm]</t>
  </si>
  <si>
    <t>t_0707</t>
  </si>
  <si>
    <t>phosphatidate (1-16:0, 2-18:2) transport, ER membrane-mitochondrial membrane</t>
  </si>
  <si>
    <t>phosphatidate (1-16:0, 2-18:2)[erm] &lt;=&gt; phosphatidate (1-16:0, 2-18:2)[mm]</t>
  </si>
  <si>
    <t>t_0708</t>
  </si>
  <si>
    <t>phosphatidate (1-16:0, 2-18:3) transport, ER membrane-mitochondrial membrane</t>
  </si>
  <si>
    <t>phosphatidate (1-16:0, 2-18:3)[erm] &lt;=&gt; phosphatidate (1-16:0, 2-18:3)[mm]</t>
  </si>
  <si>
    <t>t_0709</t>
  </si>
  <si>
    <t>phosphatidate (1-18:0, 2-18:1) transport, ER membrane-mitochondrial membrane</t>
  </si>
  <si>
    <t>phosphatidate (1-18:0, 2-18:1)[erm] &lt;=&gt; phosphatidate (1-18:0, 2-18:1)[mm]</t>
  </si>
  <si>
    <t>t_0710</t>
  </si>
  <si>
    <t>phosphatidate (1-18:0, 2-18:2) transport, ER membrane-mitochondrial membrane</t>
  </si>
  <si>
    <t>phosphatidate (1-18:0, 2-18:2)[erm] &lt;=&gt; phosphatidate (1-18:0, 2-18:2)[mm]</t>
  </si>
  <si>
    <t>t_0711</t>
  </si>
  <si>
    <t>phosphatidate (1-18:0, 2-18:3) transport, ER membrane-mitochondrial membrane</t>
  </si>
  <si>
    <t>phosphatidate (1-18:0, 2-18:3)[erm] &lt;=&gt; phosphatidate (1-18:0, 2-18:3)[mm]</t>
  </si>
  <si>
    <t>t_0713</t>
  </si>
  <si>
    <t>phosphatidate (1-16:0, 2-18:2) transport, ER membrane-vacuolar membrane</t>
  </si>
  <si>
    <t>phosphatidate (1-16:0, 2-18:2)[erm] &lt;=&gt; phosphatidate (1-16:0, 2-18:2)[vm]</t>
  </si>
  <si>
    <t>t_0714</t>
  </si>
  <si>
    <t>phosphatidate (1-16:0, 2-18:3) transport, ER membrane-vacuolar membrane</t>
  </si>
  <si>
    <t>phosphatidate (1-16:0, 2-18:3)[erm] &lt;=&gt; phosphatidate (1-16:0, 2-18:3)[vm]</t>
  </si>
  <si>
    <t>t_0716</t>
  </si>
  <si>
    <t>phosphatidate (1-18:0, 2-18:2) transport, ER membrane-vacuolar membrane</t>
  </si>
  <si>
    <t>phosphatidate (1-18:0, 2-18:2)[erm] &lt;=&gt; phosphatidate (1-18:0, 2-18:2)[vm]</t>
  </si>
  <si>
    <t>t_0717</t>
  </si>
  <si>
    <t>phosphatidate (1-18:0, 2-18:3) transport, ER membrane-vacuolar membrane</t>
  </si>
  <si>
    <t>phosphatidate (1-18:0, 2-18:3)[erm] &lt;=&gt; phosphatidate (1-18:0, 2-18:3)[vm]</t>
  </si>
  <si>
    <t>t_0718</t>
  </si>
  <si>
    <t>phosphatidate (1-16:0, 2-18:1) transport, ER membrane-lipid particle</t>
  </si>
  <si>
    <t>phosphatidate (1-16:0, 2-18:1)[erm] &lt;=&gt; phosphatidate (1-16:0, 2-18:1)[lp]</t>
  </si>
  <si>
    <t>t_0719</t>
  </si>
  <si>
    <t>phosphatidate (1-16:0, 2-18:2) transport, ER membrane-lipid particle</t>
  </si>
  <si>
    <t>phosphatidate (1-16:0, 2-18:2)[erm] &lt;=&gt; phosphatidate (1-16:0, 2-18:2)[lp]</t>
  </si>
  <si>
    <t>t_0720</t>
  </si>
  <si>
    <t>phosphatidate (1-16:0, 2-18:3) transport, ER membrane-lipid particle</t>
  </si>
  <si>
    <t>phosphatidate (1-16:0, 2-18:3)[erm] &lt;=&gt; phosphatidate (1-16:0, 2-18:3)[lp]</t>
  </si>
  <si>
    <t>t_0721</t>
  </si>
  <si>
    <t>phosphatidate (1-18:0, 2-18:1) transport, ER membrane-lipid particle</t>
  </si>
  <si>
    <t>phosphatidate (1-18:0, 2-18:1)[erm] &lt;=&gt; phosphatidate (1-18:0, 2-18:1)[lp]</t>
  </si>
  <si>
    <t>t_0722</t>
  </si>
  <si>
    <t>phosphatidate (1-18:0, 2-18:2) transport, ER membrane-lipid particle</t>
  </si>
  <si>
    <t>phosphatidate (1-18:0, 2-18:2)[erm] &lt;=&gt; phosphatidate (1-18:0, 2-18:2)[lp]</t>
  </si>
  <si>
    <t>t_0723</t>
  </si>
  <si>
    <t>phosphatidate (1-18:0, 2-18:3) transport, ER membrane-lipid particle</t>
  </si>
  <si>
    <t>phosphatidate (1-18:0, 2-18:3)[erm] &lt;=&gt; phosphatidate (1-18:0, 2-18:3)[lp]</t>
  </si>
  <si>
    <t>t_0725</t>
  </si>
  <si>
    <t>phosphatidylcholine (1-16:0, 2-18:2) transport, ER membrane-cell envelope</t>
  </si>
  <si>
    <t>phosphatidylcholine (1-16:0, 2-18:2)[erm] &lt;=&gt; phosphatidylcholine (1-16:0, 2-18:2)[ce]</t>
  </si>
  <si>
    <t>t_0726</t>
  </si>
  <si>
    <t>phosphatidylcholine (1-16:0, 2-18:3) transport, ER membrane-cell envelope</t>
  </si>
  <si>
    <t>phosphatidylcholine (1-16:0, 2-18:3)[erm] &lt;=&gt; phosphatidylcholine (1-16:0, 2-18:3)[ce]</t>
  </si>
  <si>
    <t>t_0728</t>
  </si>
  <si>
    <t>phosphatidylcholine (1-18:0, 2-18:2) transport, ER membrane-cell envelope</t>
  </si>
  <si>
    <t>phosphatidylcholine (1-18:0, 2-18:2)[erm] &lt;=&gt; phosphatidylcholine (1-18:0, 2-18:2)[ce]</t>
  </si>
  <si>
    <t>t_0729</t>
  </si>
  <si>
    <t>phosphatidylcholine (1-18:0, 2-18:3) transport, ER membrane-cell envelope</t>
  </si>
  <si>
    <t>phosphatidylcholine (1-18:0, 2-18:3)[erm] &lt;=&gt; phosphatidylcholine (1-18:0, 2-18:3)[ce]</t>
  </si>
  <si>
    <t>t_0731</t>
  </si>
  <si>
    <t>phosphatidylcholine (1-16:0, 2-18:2) transport, ER membrane-lipid particle</t>
  </si>
  <si>
    <t>phosphatidylcholine (1-16:0, 2-18:2)[erm] &lt;=&gt; phosphatidylcholine (1-16:0, 2-18:2)[lp]</t>
  </si>
  <si>
    <t>t_0732</t>
  </si>
  <si>
    <t>phosphatidylcholine (1-16:0, 2-18:3) transport, ER membrane-lipid particle</t>
  </si>
  <si>
    <t>phosphatidylcholine (1-16:0, 2-18:3)[erm] &lt;=&gt; phosphatidylcholine (1-16:0, 2-18:3)[lp]</t>
  </si>
  <si>
    <t>t_0734</t>
  </si>
  <si>
    <t>phosphatidylcholine (1-18:0, 2-18:2) transport, ER membrane-lipid particle</t>
  </si>
  <si>
    <t>phosphatidylcholine (1-18:0, 2-18:2)[erm] &lt;=&gt; phosphatidylcholine (1-18:0, 2-18:2)[lp]</t>
  </si>
  <si>
    <t>t_0735</t>
  </si>
  <si>
    <t>phosphatidylcholine (1-18:0, 2-18:3) transport, ER membrane-lipid particle</t>
  </si>
  <si>
    <t>phosphatidylcholine (1-18:0, 2-18:3)[erm] &lt;=&gt; phosphatidylcholine (1-18:0, 2-18:3)[lp]</t>
  </si>
  <si>
    <t>t_0737</t>
  </si>
  <si>
    <t>phosphatidylcholine (1-16:0, 2-18:2) transport, ER membrane-mitochondrial membrane</t>
  </si>
  <si>
    <t>phosphatidylcholine (1-16:0, 2-18:2)[erm] &lt;=&gt; phosphatidylcholine (1-16:0, 2-18:2)[mm]</t>
  </si>
  <si>
    <t>t_0738</t>
  </si>
  <si>
    <t>phosphatidylcholine (1-16:0, 2-18:3) transport, ER membrane-mitochondrial membrane</t>
  </si>
  <si>
    <t>phosphatidylcholine (1-16:0, 2-18:3)[erm] &lt;=&gt; phosphatidylcholine (1-16:0, 2-18:3)[mm]</t>
  </si>
  <si>
    <t>t_0740</t>
  </si>
  <si>
    <t>phosphatidylcholine (1-18:0, 2-18:2) transport, ER membrane-mitochondrial membrane</t>
  </si>
  <si>
    <t>phosphatidylcholine (1-18:0, 2-18:2)[erm] &lt;=&gt; phosphatidylcholine (1-18:0, 2-18:2)[mm]</t>
  </si>
  <si>
    <t>t_0741</t>
  </si>
  <si>
    <t>phosphatidylcholine (1-18:0, 2-18:3) transport, ER membrane-mitochondrial membrane</t>
  </si>
  <si>
    <t>phosphatidylcholine (1-18:0, 2-18:3)[erm] &lt;=&gt; phosphatidylcholine (1-18:0, 2-18:3)[mm]</t>
  </si>
  <si>
    <t>t_0743</t>
  </si>
  <si>
    <t>phosphatidylethanolamine (1-16:0, 2-18:2) transport, ER membrane-cell envelope</t>
  </si>
  <si>
    <t>phosphatidylethanolamine (1-16:0, 2-18:2)[erm] &lt;=&gt; phosphatidylethanolamine (1-16:0, 2-18:2)[ce]</t>
  </si>
  <si>
    <t>t_0744</t>
  </si>
  <si>
    <t>phosphatidylethanolamine (1-16:0, 2-18:3) transport, ER membrane-cell envelope</t>
  </si>
  <si>
    <t>phosphatidylethanolamine (1-16:0, 2-18:3)[erm] &lt;=&gt; phosphatidylethanolamine (1-16:0, 2-18:3)[ce]</t>
  </si>
  <si>
    <t>t_0746</t>
  </si>
  <si>
    <t>phosphatidylethanolamine (1-18:0, 2-18:2) transport, ER membrane-cell envelope</t>
  </si>
  <si>
    <t>phosphatidylethanolamine (1-18:0, 2-18:2)[erm] &lt;=&gt; phosphatidylethanolamine (1-18:0, 2-18:2)[ce]</t>
  </si>
  <si>
    <t>t_0747</t>
  </si>
  <si>
    <t>phosphatidylethanolamine (1-18:0, 2-18:3) transport, ER membrane-cell envelope</t>
  </si>
  <si>
    <t>phosphatidylethanolamine (1-18:0, 2-18:3)[erm] &lt;=&gt; phosphatidylethanolamine (1-18:0, 2-18:3)[ce]</t>
  </si>
  <si>
    <t>t_0749</t>
  </si>
  <si>
    <t>phosphatidylethanolamine (1-16:0, 2-18:2) transport, ER membrane-lipid particle</t>
  </si>
  <si>
    <t>phosphatidylethanolamine (1-16:0, 2-18:2)[erm] &lt;=&gt; phosphatidylethanolamine (1-16:0, 2-18:2)[lp]</t>
  </si>
  <si>
    <t>t_0750</t>
  </si>
  <si>
    <t>phosphatidylethanolamine (1-16:0, 2-18:3) transport, ER membrane-lipid particle</t>
  </si>
  <si>
    <t>phosphatidylethanolamine (1-16:0, 2-18:3)[erm] &lt;=&gt; phosphatidylethanolamine (1-16:0, 2-18:3)[lp]</t>
  </si>
  <si>
    <t>t_0752</t>
  </si>
  <si>
    <t>phosphatidylethanolamine (1-18:0, 2-18:2) transport, ER membrane-lipid particle</t>
  </si>
  <si>
    <t>phosphatidylethanolamine (1-18:0, 2-18:2)[erm] &lt;=&gt; phosphatidylethanolamine (1-18:0, 2-18:2)[lp]</t>
  </si>
  <si>
    <t>t_0753</t>
  </si>
  <si>
    <t>phosphatidylethanolamine (1-18:0, 2-18:3) transport, ER membrane-lipid particle</t>
  </si>
  <si>
    <t>phosphatidylethanolamine (1-18:0, 2-18:3)[erm] &lt;=&gt; phosphatidylethanolamine (1-18:0, 2-18:3)[lp]</t>
  </si>
  <si>
    <t>t_0754</t>
  </si>
  <si>
    <t>phosphatidylethanolamine (1-16:0, 2-18:1) transport, ER membrane-mitochondrial membrane</t>
  </si>
  <si>
    <t>phosphatidylethanolamine (1-16:0, 2-18:1)[erm] &lt;=&gt; phosphatidylethanolamine (1-16:0, 2-18:1)[mm]</t>
  </si>
  <si>
    <t>t_0755</t>
  </si>
  <si>
    <t>phosphatidylethanolamine (1-16:0, 2-18:2) transport, ER membrane-mitochondrial membrane</t>
  </si>
  <si>
    <t>phosphatidylethanolamine (1-16:0, 2-18:2)[erm] &lt;=&gt; phosphatidylethanolamine (1-16:0, 2-18:2)[mm]</t>
  </si>
  <si>
    <t>t_0756</t>
  </si>
  <si>
    <t>phosphatidylethanolamine (1-16:0, 2-18:3) transport, ER membrane-mitochondrial membrane</t>
  </si>
  <si>
    <t>phosphatidylethanolamine (1-16:0, 2-18:3)[erm] &lt;=&gt; phosphatidylethanolamine (1-16:0, 2-18:3)[mm]</t>
  </si>
  <si>
    <t>t_0757</t>
  </si>
  <si>
    <t>phosphatidylethanolamine (1-18:0, 2-18:1) transport, ER membrane-mitochondrial membrane</t>
  </si>
  <si>
    <t>phosphatidylethanolamine (1-18:0, 2-18:1)[erm] &lt;=&gt; phosphatidylethanolamine (1-18:0, 2-18:1)[mm]</t>
  </si>
  <si>
    <t>t_0758</t>
  </si>
  <si>
    <t>phosphatidylethanolamine (1-18:0, 2-18:2) transport, ER membrane-mitochondrial membrane</t>
  </si>
  <si>
    <t>phosphatidylethanolamine (1-18:0, 2-18:2)[erm] &lt;=&gt; phosphatidylethanolamine (1-18:0, 2-18:2)[mm]</t>
  </si>
  <si>
    <t>t_0759</t>
  </si>
  <si>
    <t>phosphatidylethanolamine (1-18:0, 2-18:3) transport, ER membrane-mitochondrial membrane</t>
  </si>
  <si>
    <t>phosphatidylethanolamine (1-18:0, 2-18:3)[erm] &lt;=&gt; phosphatidylethanolamine (1-18:0, 2-18:3)[mm]</t>
  </si>
  <si>
    <t>t_0760</t>
  </si>
  <si>
    <t>phosphatidylethanolamine (1-16:0, 2-18:1) transport, ER membrane-vacuolar membrane</t>
  </si>
  <si>
    <t>phosphatidylethanolamine (1-16:0, 2-18:1)[erm] &lt;=&gt; phosphatidylethanolamine (1-16:0, 2-18:1)[vm]</t>
  </si>
  <si>
    <t>t_0761</t>
  </si>
  <si>
    <t>phosphatidylethanolamine (1-16:0, 2-18:2) transport, ER membrane-vacuolar membrane</t>
  </si>
  <si>
    <t>phosphatidylethanolamine (1-16:0, 2-18:2)[erm] &lt;=&gt; phosphatidylethanolamine (1-16:0, 2-18:2)[vm]</t>
  </si>
  <si>
    <t>t_0762</t>
  </si>
  <si>
    <t>phosphatidylethanolamine (1-16:0, 2-18:3) transport, ER membrane-vacuolar membrane</t>
  </si>
  <si>
    <t>phosphatidylethanolamine (1-16:0, 2-18:3)[erm] &lt;=&gt; phosphatidylethanolamine (1-16:0, 2-18:3)[vm]</t>
  </si>
  <si>
    <t>t_0763</t>
  </si>
  <si>
    <t>phosphatidylethanolamine (1-18:0, 2-18:1) transport, ER membrane-vacuolar membrane</t>
  </si>
  <si>
    <t>phosphatidylethanolamine (1-18:0, 2-18:1)[erm] &lt;=&gt; phosphatidylethanolamine (1-18:0, 2-18:1)[vm]</t>
  </si>
  <si>
    <t>t_0764</t>
  </si>
  <si>
    <t>phosphatidylethanolamine (1-18:0, 2-18:2) transport, ER membrane-vacuolar membrane</t>
  </si>
  <si>
    <t>phosphatidylethanolamine (1-18:0, 2-18:2)[erm] &lt;=&gt; phosphatidylethanolamine (1-18:0, 2-18:2)[vm]</t>
  </si>
  <si>
    <t>t_0765</t>
  </si>
  <si>
    <t>phosphatidylethanolamine (1-18:0, 2-18:3) transport, ER membrane-vacuolar membrane</t>
  </si>
  <si>
    <t>phosphatidylethanolamine (1-18:0, 2-18:3)[erm] &lt;=&gt; phosphatidylethanolamine (1-18:0, 2-18:3)[vm]</t>
  </si>
  <si>
    <t>t_0767</t>
  </si>
  <si>
    <t>phosphatidyl-L-serine (1-16:0, 2-18:2) transport, ER membrane-cell envelope</t>
  </si>
  <si>
    <t>phosphatidyl-L-serine (1-16:0, 2-18:2)[erm] &lt;=&gt; phosphatidyl-L-serine (1-16:0, 2-18:2)[ce]</t>
  </si>
  <si>
    <t>t_0768</t>
  </si>
  <si>
    <t>phosphatidyl-L-serine (1-16:0, 2-18:3) transport, ER membrane-cell envelope</t>
  </si>
  <si>
    <t>phosphatidyl-L-serine (1-16:0, 2-18:3)[erm] &lt;=&gt; phosphatidyl-L-serine (1-16:0, 2-18:3)[ce]</t>
  </si>
  <si>
    <t>t_0770</t>
  </si>
  <si>
    <t>phosphatidyl-L-serine (1-18:0, 2-18:2) transport, ER membrane-cell envelope</t>
  </si>
  <si>
    <t>phosphatidyl-L-serine (1-18:0, 2-18:2)[erm] &lt;=&gt; phosphatidyl-L-serine (1-18:0, 2-18:2)[ce]</t>
  </si>
  <si>
    <t>t_0771</t>
  </si>
  <si>
    <t>phosphatidyl-L-serine (1-18:0, 2-18:3) transport, ER membrane-cell envelope</t>
  </si>
  <si>
    <t>phosphatidyl-L-serine (1-18:0, 2-18:3)[erm] &lt;=&gt; phosphatidyl-L-serine (1-18:0, 2-18:3)[ce]</t>
  </si>
  <si>
    <t>t_0773</t>
  </si>
  <si>
    <t>phosphatidyl-L-serine (1-16:0, 2-18:2) transport, ER membrane-mitochondrial membrane</t>
  </si>
  <si>
    <t>phosphatidyl-L-serine (1-16:0, 2-18:2)[erm] &lt;=&gt; phosphatidyl-L-serine (1-16:0, 2-18:2)[mm]</t>
  </si>
  <si>
    <t>t_0774</t>
  </si>
  <si>
    <t>phosphatidyl-L-serine (1-16:0, 2-18:3) transport, ER membrane-mitochondrial membrane</t>
  </si>
  <si>
    <t>phosphatidyl-L-serine (1-16:0, 2-18:3)[erm] &lt;=&gt; phosphatidyl-L-serine (1-16:0, 2-18:3)[mm]</t>
  </si>
  <si>
    <t>t_0776</t>
  </si>
  <si>
    <t>phosphatidyl-L-serine (1-18:0, 2-18:2) transport, ER membrane-mitochondrial membrane</t>
  </si>
  <si>
    <t>phosphatidyl-L-serine (1-18:0, 2-18:2)[erm] &lt;=&gt; phosphatidyl-L-serine (1-18:0, 2-18:2)[mm]</t>
  </si>
  <si>
    <t>t_0777</t>
  </si>
  <si>
    <t>phosphatidyl-L-serine (1-18:0, 2-18:3) transport, ER membrane-mitochondrial membrane</t>
  </si>
  <si>
    <t>phosphatidyl-L-serine (1-18:0, 2-18:3)[erm] &lt;=&gt; phosphatidyl-L-serine (1-18:0, 2-18:3)[mm]</t>
  </si>
  <si>
    <t>t_0779</t>
  </si>
  <si>
    <t>phosphatidyl-L-serine (1-16:0, 2-18:2) transport, ER membrane-vacuolar membrane</t>
  </si>
  <si>
    <t>phosphatidyl-L-serine (1-16:0, 2-18:2)[erm] &lt;=&gt; phosphatidyl-L-serine (1-16:0, 2-18:2)[vm]</t>
  </si>
  <si>
    <t>t_0780</t>
  </si>
  <si>
    <t>phosphatidyl-L-serine (1-16:0, 2-18:3) transport, ER membrane-vacuolar membrane</t>
  </si>
  <si>
    <t>phosphatidyl-L-serine (1-16:0, 2-18:3)[erm] &lt;=&gt; phosphatidyl-L-serine (1-16:0, 2-18:3)[vm]</t>
  </si>
  <si>
    <t>t_0782</t>
  </si>
  <si>
    <t>phosphatidyl-L-serine (1-18:0, 2-18:2) transport, ER membrane-vacuolar membrane</t>
  </si>
  <si>
    <t>phosphatidyl-L-serine (1-18:0, 2-18:2)[erm] &lt;=&gt; phosphatidyl-L-serine (1-18:0, 2-18:2)[vm]</t>
  </si>
  <si>
    <t>t_0783</t>
  </si>
  <si>
    <t>phosphatidyl-L-serine (1-18:0, 2-18:3) transport, ER membrane-vacuolar membrane</t>
  </si>
  <si>
    <t>phosphatidyl-L-serine (1-18:0, 2-18:3)[erm] &lt;=&gt; phosphatidyl-L-serine (1-18:0, 2-18:3)[vm]</t>
  </si>
  <si>
    <t>t_0787</t>
  </si>
  <si>
    <t>TAG (1-16:0, 2-18:2, 3-16:0) transport, ER membrane-lipid particle</t>
  </si>
  <si>
    <t>triglyceride (1-16:0, 2-18:2, 3-16:0)[erm] &lt;=&gt; triglyceride (1-16:0, 2-18:2, 3-16:0)[lp]</t>
  </si>
  <si>
    <t>t_0788</t>
  </si>
  <si>
    <t>TAG (1-16:0, 2-18:2, 3-18:0) transport, ER membrane-lipid particle</t>
  </si>
  <si>
    <t>triglyceride (1-16:0, 2-18:2, 3-18:0)[erm] &lt;=&gt; triglyceride (1-16:0, 2-18:2, 3-18:0)[lp]</t>
  </si>
  <si>
    <t>t_0789</t>
  </si>
  <si>
    <t>TAG (1-16:0, 2-18:2, 3-18:1) transport, ER membrane-lipid particle</t>
  </si>
  <si>
    <t>triglyceride (1-16:0, 2-18:2, 3-18:1)[erm] &lt;=&gt; triglyceride (1-16:0, 2-18:2, 3-18:1)[lp]</t>
  </si>
  <si>
    <t>t_0790</t>
  </si>
  <si>
    <t>TAG (1-16:0, 2-18:3, 3-16:0) transport, ER membrane-lipid particle</t>
  </si>
  <si>
    <t>triglyceride (1-16:0, 2-18:3, 3-16:0)[erm] &lt;=&gt; triglyceride (1-16:0, 2-18:3, 3-16:0)[lp]</t>
  </si>
  <si>
    <t>t_0791</t>
  </si>
  <si>
    <t>TAG (1-16:0, 2-18:3, 3-18:0) transport, ER membrane-lipid particle</t>
  </si>
  <si>
    <t>triglyceride (1-16:0, 2-18:3, 3-18:0)[erm] &lt;=&gt; triglyceride (1-16:0, 2-18:3, 3-18:0)[lp]</t>
  </si>
  <si>
    <t>t_0792</t>
  </si>
  <si>
    <t>TAG (1-16:0, 2-18:3, 3-18:1) transport, ER membrane-lipid particle</t>
  </si>
  <si>
    <t>triglyceride (1-16:0, 2-18:3, 3-18:1)[erm] &lt;=&gt; triglyceride (1-16:0, 2-18:3, 3-18:1)[lp]</t>
  </si>
  <si>
    <t>t_0796</t>
  </si>
  <si>
    <t>TAG (1-18:0, 2-18:2, 3-16:0) transport, ER membrane-lipid particle</t>
  </si>
  <si>
    <t>triglyceride (1-18:0, 2-18:2, 3-16:0)[erm] &lt;=&gt; triglyceride (1-18:0, 2-18:2, 3-16:0)[lp]</t>
  </si>
  <si>
    <t>t_0797</t>
  </si>
  <si>
    <t>TAG (1-18:0, 2-18:2, 3-18:0) transport, ER membrane-lipid particle</t>
  </si>
  <si>
    <t>triglyceride (1-18:0, 2-18:2, 3-18:0)[erm] &lt;=&gt; triglyceride (1-18:0, 2-18:2, 3-18:0)[lp]</t>
  </si>
  <si>
    <t>t_0798</t>
  </si>
  <si>
    <t>TAG (1-18:0, 2-18:2, 3-18:1) transport, ER membrane-lipid particle</t>
  </si>
  <si>
    <t>triglyceride (1-18:0, 2-18:2, 3-18:1)[erm] &lt;=&gt; triglyceride (1-18:0, 2-18:2, 3-18:1)[lp]</t>
  </si>
  <si>
    <t>t_0799</t>
  </si>
  <si>
    <t>TAG (1-18:0, 2-18:3, 3-16:0) transport, ER membrane-lipid particle</t>
  </si>
  <si>
    <t>triglyceride (1-18:0, 2-18:3, 3-16:0)[erm] &lt;=&gt; triglyceride (1-18:0, 2-18:3, 3-16:0)[lp]</t>
  </si>
  <si>
    <t>t_0800</t>
  </si>
  <si>
    <t>TAG (1-18:0, 2-18:3, 3-18:0) transport, ER membrane-lipid particle</t>
  </si>
  <si>
    <t>triglyceride (1-18:0, 2-18:3, 3-18:0)[erm] &lt;=&gt; triglyceride (1-18:0, 2-18:3, 3-18:0)[lp]</t>
  </si>
  <si>
    <t>t_0801</t>
  </si>
  <si>
    <t>TAG (1-18:0, 2-18:3, 3-18:1) transport, ER membrane-lipid particle</t>
  </si>
  <si>
    <t>triglyceride (1-18:0, 2-18:3, 3-18:1)[erm] &lt;=&gt; triglyceride (1-18:0, 2-18:3, 3-18:1)[lp]</t>
  </si>
  <si>
    <t>t_0802</t>
  </si>
  <si>
    <t>1-acyl-sn-glycerol 3-phosphate (16:0) transport, ER membrane-vacuolar membrane</t>
  </si>
  <si>
    <t>1-acyl-sn-glycerol 3-phosphate (16:0)[erm] &lt;=&gt; 1-acyl-sn-glycerol 3-phosphate (16:0)[vm]</t>
  </si>
  <si>
    <t>t_0803</t>
  </si>
  <si>
    <t>1-acyl-sn-glycerol 3-phosphate (18:0) transport, ER membrane-vacuolar membrane</t>
  </si>
  <si>
    <t>1-acyl-sn-glycerol 3-phosphate (18:0)[erm] &lt;=&gt; 1-acyl-sn-glycerol 3-phosphate (18:0)[vm]</t>
  </si>
  <si>
    <t>t_0804</t>
  </si>
  <si>
    <t>phosphatidyl-L-serine (1-16:0, 2-18:1) [endoplasmic reticulum membrane] SLIME rxn</t>
  </si>
  <si>
    <t>phosphatidyl-L-serine (1-16:0, 2-18:1)[erm] =&gt; 0.762 phosphatidyl-L-serine backbone[erm] + 0.25642 C16:0 chain[c] + 0.28246 C18:1 chain[c]</t>
  </si>
  <si>
    <t>t_0805</t>
  </si>
  <si>
    <t>phosphatidyl-L-serine (1-16:0, 2-18:2) [endoplasmic reticulum membrane] SLIME rxn</t>
  </si>
  <si>
    <t>phosphatidyl-L-serine (1-16:0, 2-18:2)[erm] =&gt; 0.28044 C18:2 chain[c] + 0.75998 phosphatidyl-L-serine backbone[erm] + 0.25642 C16:0 chain[c]</t>
  </si>
  <si>
    <t>t_0806</t>
  </si>
  <si>
    <t>phosphatidyl-L-serine (1-16:0, 2-18:3) [endoplasmic reticulum membrane] SLIME rxn</t>
  </si>
  <si>
    <t>phosphatidyl-L-serine (1-16:0, 2-18:3)[erm] =&gt; 0.27843 C18:3 chain[c] + 0.75797 phosphatidyl-L-serine backbone[erm] + 0.25642 C16:0 chain[c]</t>
  </si>
  <si>
    <t>t_0807</t>
  </si>
  <si>
    <t>phosphatidyl-L-serine (1-18:0, 2-18:1) [endoplasmic reticulum membrane] SLIME rxn</t>
  </si>
  <si>
    <t>phosphatidyl-L-serine (1-18:0, 2-18:1)[erm] =&gt; 0.79006 phosphatidyl-L-serine backbone[erm] + 0.28448 C18:0 chain[c] + 0.28246 C18:1 chain[c]</t>
  </si>
  <si>
    <t>t_0808</t>
  </si>
  <si>
    <t>phosphatidyl-L-serine (1-18:0, 2-18:2) [endoplasmic reticulum membrane] SLIME rxn</t>
  </si>
  <si>
    <t>phosphatidyl-L-serine (1-18:0, 2-18:2)[erm] =&gt; 0.28044 C18:2 chain[c] + 0.78804 phosphatidyl-L-serine backbone[erm] + 0.28448 C18:0 chain[c]</t>
  </si>
  <si>
    <t>t_0809</t>
  </si>
  <si>
    <t>phosphatidyl-L-serine (1-18:0, 2-18:3) [endoplasmic reticulum membrane] SLIME rxn</t>
  </si>
  <si>
    <t>phosphatidyl-L-serine (1-18:0, 2-18:3)[erm] =&gt; 0.27843 C18:3 chain[c] + 0.78603 phosphatidyl-L-serine backbone[erm] + 0.28448 C18:0 chain[c]</t>
  </si>
  <si>
    <t>t_0810</t>
  </si>
  <si>
    <t>phosphatidylethanolamine (1-16:0, 2-18:1) [endoplasmic reticulum membrane] SLIME rxn</t>
  </si>
  <si>
    <t>phosphatidylethanolamine (1-16:0, 2-18:1)[erm] =&gt; 0.71799 phosphatidylethanolamine backbone[c] + 0.25642 C16:0 chain[c] + 0.28246 C18:1 chain[c]</t>
  </si>
  <si>
    <t>t_0811</t>
  </si>
  <si>
    <t>phosphatidylethanolamine (1-16:0, 2-18:2) [endoplasmic reticulum membrane] SLIME rxn</t>
  </si>
  <si>
    <t>phosphatidylethanolamine (1-16:0, 2-18:2)[erm] =&gt; 0.28044 C18:2 chain[c] + 0.71597 phosphatidylethanolamine backbone[c] + 0.25642 C16:0 chain[c]</t>
  </si>
  <si>
    <t>t_0812</t>
  </si>
  <si>
    <t>phosphatidylethanolamine (1-16:0, 2-18:3) [endoplasmic reticulum membrane] SLIME rxn</t>
  </si>
  <si>
    <t>phosphatidylethanolamine (1-16:0, 2-18:3)[erm] =&gt; 0.27843 C18:3 chain[c] + 0.71396 phosphatidylethanolamine backbone[c] + 0.25642 C16:0 chain[c]</t>
  </si>
  <si>
    <t>t_0813</t>
  </si>
  <si>
    <t>phosphatidylethanolamine (1-18:0, 2-18:1) [endoplasmic reticulum membrane] SLIME rxn</t>
  </si>
  <si>
    <t>phosphatidylethanolamine (1-18:0, 2-18:1)[erm] =&gt; 0.74605 phosphatidylethanolamine backbone[c] + 0.28448 C18:0 chain[c] + 0.28246 C18:1 chain[c]</t>
  </si>
  <si>
    <t>t_0814</t>
  </si>
  <si>
    <t>phosphatidylethanolamine (1-18:0, 2-18:2) [endoplasmic reticulum membrane] SLIME rxn</t>
  </si>
  <si>
    <t>phosphatidylethanolamine (1-18:0, 2-18:2)[erm] =&gt; 0.28044 C18:2 chain[c] + 0.74403 phosphatidylethanolamine backbone[c] + 0.28448 C18:0 chain[c]</t>
  </si>
  <si>
    <t>t_0815</t>
  </si>
  <si>
    <t>phosphatidylethanolamine (1-18:0, 2-18:3) [endoplasmic reticulum membrane] SLIME rxn</t>
  </si>
  <si>
    <t>phosphatidylethanolamine (1-18:0, 2-18:3)[erm] =&gt; 0.27843 C18:3 chain[c] + 0.74202 phosphatidylethanolamine backbone[c] + 0.28448 C18:0 chain[c]</t>
  </si>
  <si>
    <t>t_0816</t>
  </si>
  <si>
    <t>1-phosphatidyl-1D-myo-inositol (1-16:0, 2-18:1) [endoplasmic reticulum membrane] SLIME rxn</t>
  </si>
  <si>
    <t>1-phosphatidyl-1D-myo-inositol (1-16:0, 2-18:1)[erm] =&gt; 0.83706 1-phosphatidyl-1D-myo-inositol backbone[c] + 0.25642 C16:0 chain[c] + 0.28246 C18:1 chain[c]</t>
  </si>
  <si>
    <t>t_0817</t>
  </si>
  <si>
    <t>1-phosphatidyl-1D-myo-inositol (1-16:0, 2-18:2) [endoplasmic reticulum membrane] SLIME rxn</t>
  </si>
  <si>
    <t>1-phosphatidyl-1D-myo-inositol (1-16:0, 2-18:2)[erm] =&gt; 0.28044 C18:2 chain[c] + 0.83504 1-phosphatidyl-1D-myo-inositol backbone[c] + 0.25642 C16:0 chain[c]</t>
  </si>
  <si>
    <t>t_0818</t>
  </si>
  <si>
    <t>1-phosphatidyl-1D-myo-inositol (1-16:0, 2-18:3) [endoplasmic reticulum membrane] SLIME rxn</t>
  </si>
  <si>
    <t>1-phosphatidyl-1D-myo-inositol (1-16:0, 2-18:3)[erm] =&gt; 0.27843 C18:3 chain[c] + 0.83303 1-phosphatidyl-1D-myo-inositol backbone[c] + 0.25642 C16:0 chain[c]</t>
  </si>
  <si>
    <t>t_0819</t>
  </si>
  <si>
    <t>1-phosphatidyl-1D-myo-inositol (1-18:0, 2-18:1) [endoplasmic reticulum membrane] SLIME rxn</t>
  </si>
  <si>
    <t>1-phosphatidyl-1D-myo-inositol (1-18:0, 2-18:1)[erm] =&gt; 0.86512 1-phosphatidyl-1D-myo-inositol backbone[c] + 0.28448 C18:0 chain[c] + 0.28246 C18:1 chain[c]</t>
  </si>
  <si>
    <t>t_0820</t>
  </si>
  <si>
    <t>1-phosphatidyl-1D-myo-inositol (1-18:0, 2-18:2) [endoplasmic reticulum membrane] SLIME rxn</t>
  </si>
  <si>
    <t>1-phosphatidyl-1D-myo-inositol (1-18:0, 2-18:2)[erm] =&gt; 0.28044 C18:2 chain[c] + 0.8631 1-phosphatidyl-1D-myo-inositol backbone[c] + 0.28448 C18:0 chain[c]</t>
  </si>
  <si>
    <t>t_0821</t>
  </si>
  <si>
    <t>1-phosphatidyl-1D-myo-inositol (1-18:0, 2-18:3) [endoplasmic reticulum membrane] SLIME rxn</t>
  </si>
  <si>
    <t>1-phosphatidyl-1D-myo-inositol (1-18:0, 2-18:3)[erm] =&gt; 0.27843 C18:3 chain[c] + 0.86109 1-phosphatidyl-1D-myo-inositol backbone[c] + 0.28448 C18:0 chain[c]</t>
  </si>
  <si>
    <t>t_0822</t>
  </si>
  <si>
    <t>phosphatidylcholine (1-16:0, 2-18:1) [endoplasmic reticulum membrane] SLIME rxn</t>
  </si>
  <si>
    <t>phosphatidylcholine (1-16:0, 2-18:1)[erm] =&gt; 0.74407 phosphatidylcholine backbone[c] + 0.25642 C16:0 chain[c] + 0.28246 C18:1 chain[c]</t>
  </si>
  <si>
    <t>t_0823</t>
  </si>
  <si>
    <t>phosphatidylcholine (1-16:0, 2-18:2) [endoplasmic reticulum membrane] SLIME rxn</t>
  </si>
  <si>
    <t>phosphatidylcholine (1-16:0, 2-18:2)[erm] =&gt; 0.28044 C18:2 chain[c] + 0.74205 phosphatidylcholine backbone[c] + 0.25642 C16:0 chain[c]</t>
  </si>
  <si>
    <t>t_0824</t>
  </si>
  <si>
    <t>phosphatidylcholine (1-16:0, 2-18:3) [endoplasmic reticulum membrane] SLIME rxn</t>
  </si>
  <si>
    <t>phosphatidylcholine (1-16:0, 2-18:3)[erm] =&gt; 0.27843 C18:3 chain[c] + 0.74004 phosphatidylcholine backbone[c] + 0.25642 C16:0 chain[c]</t>
  </si>
  <si>
    <t>t_0825</t>
  </si>
  <si>
    <t>phosphatidylcholine (1-18:0, 2-18:1) [endoplasmic reticulum membrane] SLIME rxn</t>
  </si>
  <si>
    <t>phosphatidylcholine (1-18:0, 2-18:1)[erm] =&gt; 0.77213 phosphatidylcholine backbone[c] + 0.28448 C18:0 chain[c] + 0.28246 C18:1 chain[c]</t>
  </si>
  <si>
    <t>t_0826</t>
  </si>
  <si>
    <t>phosphatidylcholine (1-18:0, 2-18:2) [endoplasmic reticulum membrane] SLIME rxn</t>
  </si>
  <si>
    <t>phosphatidylcholine (1-18:0, 2-18:2)[erm] =&gt; 0.28044 C18:2 chain[c] + 0.77011 phosphatidylcholine backbone[c] + 0.28448 C18:0 chain[c]</t>
  </si>
  <si>
    <t>t_0827</t>
  </si>
  <si>
    <t>phosphatidylcholine (1-18:0, 2-18:3) [endoplasmic reticulum membrane] SLIME rxn</t>
  </si>
  <si>
    <t>phosphatidylcholine (1-18:0, 2-18:3)[erm] =&gt; 0.27843 C18:3 chain[c] + 0.7681 phosphatidylcholine backbone[c] + 0.28448 C18:0 chain[c]</t>
  </si>
  <si>
    <t>t_0828</t>
  </si>
  <si>
    <t>triglyceride (1-16:0, 2-18:1, 3-16:0) [endoplasmic reticulum membrane] SLIME rxn</t>
  </si>
  <si>
    <t>triglyceride (1-16:0, 2-18:1, 3-16:0)[erm] =&gt; 0.83335 triglyceride backbone[c] + 0.51284 C16:0 chain[c] + 0.28246 C18:1 chain[c]</t>
  </si>
  <si>
    <t>t_0829</t>
  </si>
  <si>
    <t>triglyceride (1-16:0, 2-18:1, 3-18:0) [endoplasmic reticulum membrane] SLIME rxn</t>
  </si>
  <si>
    <t>triglyceride (1-16:0, 2-18:1, 3-18:0)[erm] =&gt; 0.86141 triglyceride backbone[c] + 0.25642 C16:0 chain[c] + 0.28448 C18:0 chain[c] + 0.28246 C18:1 chain[c]</t>
  </si>
  <si>
    <t>t_0830</t>
  </si>
  <si>
    <t>triglyceride (1-16:0, 2-18:1, 3-18:1) [endoplasmic reticulum membrane] SLIME rxn</t>
  </si>
  <si>
    <t>triglyceride (1-16:0, 2-18:1, 3-18:1)[erm] =&gt; 0.85939 triglyceride backbone[c] + 0.25642 C16:0 chain[c] + 0.56492 C18:1 chain[c]</t>
  </si>
  <si>
    <t>t_0831</t>
  </si>
  <si>
    <t>triglyceride (1-16:0, 2-18:2, 3-16:0) [endoplasmic reticulum membrane] SLIME rxn</t>
  </si>
  <si>
    <t>triglyceride (1-16:0, 2-18:2, 3-16:0)[erm] =&gt; 0.28044 C18:2 chain[c] + 0.83133 triglyceride backbone[c] + 0.51284 C16:0 chain[c]</t>
  </si>
  <si>
    <t>t_0832</t>
  </si>
  <si>
    <t>triglyceride (1-16:0, 2-18:2, 3-18:0) [endoplasmic reticulum membrane] SLIME rxn</t>
  </si>
  <si>
    <t>triglyceride (1-16:0, 2-18:2, 3-18:0)[erm] =&gt; 0.28044 C18:2 chain[c] + 0.85939 triglyceride backbone[c] + 0.25642 C16:0 chain[c] + 0.28448 C18:0 chain[c]</t>
  </si>
  <si>
    <t>t_0833</t>
  </si>
  <si>
    <t>triglyceride (1-16:0, 2-18:2, 3-18:1) [endoplasmic reticulum membrane] SLIME rxn</t>
  </si>
  <si>
    <t>triglyceride (1-16:0, 2-18:2, 3-18:1)[erm] =&gt; 0.28044 C18:2 chain[c] + 0.85737 triglyceride backbone[c] + 0.25642 C16:0 chain[c] + 0.28246 C18:1 chain[c]</t>
  </si>
  <si>
    <t>t_0834</t>
  </si>
  <si>
    <t>triglyceride (1-16:0, 2-18:3, 3-16:0) [endoplasmic reticulum membrane] SLIME rxn</t>
  </si>
  <si>
    <t>triglyceride (1-16:0, 2-18:3, 3-16:0)[erm] =&gt; 0.27843 C18:3 chain[c] + 0.82932 triglyceride backbone[c] + 0.51284 C16:0 chain[c]</t>
  </si>
  <si>
    <t>t_0835</t>
  </si>
  <si>
    <t>triglyceride (1-16:0, 2-18:3, 3-18:0) [endoplasmic reticulum membrane] SLIME rxn</t>
  </si>
  <si>
    <t>triglyceride (1-16:0, 2-18:3, 3-18:0)[erm] =&gt; 0.27843 C18:3 chain[c] + 0.85738 triglyceride backbone[c] + 0.25642 C16:0 chain[c] + 0.28448 C18:0 chain[c]</t>
  </si>
  <si>
    <t>t_0836</t>
  </si>
  <si>
    <t>triglyceride (1-16:0, 2-18:3, 3-18:1) [endoplasmic reticulum membrane] SLIME rxn</t>
  </si>
  <si>
    <t>triglyceride (1-16:0, 2-18:3, 3-18:1)[erm] =&gt; 0.27843 C18:3 chain[c] + 0.85536 triglyceride backbone[c] + 0.25642 C16:0 chain[c] + 0.28246 C18:1 chain[c]</t>
  </si>
  <si>
    <t>t_0837</t>
  </si>
  <si>
    <t>triglyceride (1-18:0, 2-18:1, 3-16:0) [endoplasmic reticulum membrane] SLIME rxn</t>
  </si>
  <si>
    <t>triglyceride (1-18:0, 2-18:1, 3-16:0)[erm] =&gt; 0.86141 triglyceride backbone[c] + 0.25642 C16:0 chain[c] + 0.28448 C18:0 chain[c] + 0.28246 C18:1 chain[c]</t>
  </si>
  <si>
    <t>t_0838</t>
  </si>
  <si>
    <t>triglyceride (1-18:0, 2-18:1, 3-18:0) [endoplasmic reticulum membrane] SLIME rxn</t>
  </si>
  <si>
    <t>triglyceride (1-18:0, 2-18:1, 3-18:0)[erm] =&gt; 0.88947 triglyceride backbone[c] + 0.56896 C18:0 chain[c] + 0.28246 C18:1 chain[c]</t>
  </si>
  <si>
    <t>t_0839</t>
  </si>
  <si>
    <t>triglyceride (1-18:0, 2-18:1, 3-18:1) [endoplasmic reticulum membrane] SLIME rxn</t>
  </si>
  <si>
    <t>triglyceride (1-18:0, 2-18:1, 3-18:1)[erm] =&gt; 0.88745 triglyceride backbone[c] + 0.28448 C18:0 chain[c] + 0.56492 C18:1 chain[c]</t>
  </si>
  <si>
    <t>t_0840</t>
  </si>
  <si>
    <t>triglyceride (1-18:0, 2-18:2, 3-16:0) [endoplasmic reticulum membrane] SLIME rxn</t>
  </si>
  <si>
    <t>triglyceride (1-18:0, 2-18:2, 3-16:0)[erm] =&gt; 0.28044 C18:2 chain[c] + 0.85939 triglyceride backbone[c] + 0.25642 C16:0 chain[c] + 0.28448 C18:0 chain[c]</t>
  </si>
  <si>
    <t>t_0841</t>
  </si>
  <si>
    <t>triglyceride (1-18:0, 2-18:2, 3-18:0) [endoplasmic reticulum membrane] SLIME rxn</t>
  </si>
  <si>
    <t>triglyceride (1-18:0, 2-18:2, 3-18:0)[erm] =&gt; 0.28044 C18:2 chain[c] + 0.88745 triglyceride backbone[c] + 0.56896 C18:0 chain[c]</t>
  </si>
  <si>
    <t>t_0842</t>
  </si>
  <si>
    <t>triglyceride (1-18:0, 2-18:2, 3-18:1) [endoplasmic reticulum membrane] SLIME rxn</t>
  </si>
  <si>
    <t>triglyceride (1-18:0, 2-18:2, 3-18:1)[erm] =&gt; 0.28044 C18:2 chain[c] + 0.88543 triglyceride backbone[c] + 0.28448 C18:0 chain[c] + 0.28246 C18:1 chain[c]</t>
  </si>
  <si>
    <t>t_0843</t>
  </si>
  <si>
    <t>triglyceride (1-18:0, 2-18:3, 3-16:0) [endoplasmic reticulum membrane] SLIME rxn</t>
  </si>
  <si>
    <t>triglyceride (1-18:0, 2-18:3, 3-16:0)[erm] =&gt; 0.27843 C18:3 chain[c] + 0.85738 triglyceride backbone[c] + 0.25642 C16:0 chain[c] + 0.28448 C18:0 chain[c]</t>
  </si>
  <si>
    <t>t_0844</t>
  </si>
  <si>
    <t>triglyceride (1-18:0, 2-18:3, 3-18:0) [endoplasmic reticulum membrane] SLIME rxn</t>
  </si>
  <si>
    <t>triglyceride (1-18:0, 2-18:3, 3-18:0)[erm] =&gt; 0.27843 C18:3 chain[c] + 0.88544 triglyceride backbone[c] + 0.56896 C18:0 chain[c]</t>
  </si>
  <si>
    <t>t_0845</t>
  </si>
  <si>
    <t>triglyceride (1-18:0, 2-18:3, 3-18:1) [endoplasmic reticulum membrane] SLIME rxn</t>
  </si>
  <si>
    <t>triglyceride (1-18:0, 2-18:3, 3-18:1)[erm] =&gt; 0.27843 C18:3 chain[c] + 0.88342 triglyceride backbone[c] + 0.28448 C18:0 chain[c] + 0.28246 C18:1 chain[c]</t>
  </si>
  <si>
    <t>t_0846</t>
  </si>
  <si>
    <t>palmitate [cytoplasmcell envelope] SLIME rxn</t>
  </si>
  <si>
    <t>palmitate[c] =&gt; 0.25743 fatty acid backbone[c] + 0.25642 C16:0 chain[c]</t>
  </si>
  <si>
    <t>t_0847</t>
  </si>
  <si>
    <t>stearate [cytoplasmcell envelope] SLIME rxn</t>
  </si>
  <si>
    <t>stearate[c] =&gt; 0.28549 fatty acid backbone[c] + 0.28448 C18:0 chain[c]</t>
  </si>
  <si>
    <t>t_0848</t>
  </si>
  <si>
    <t>oleate [cytoplasmcell envelope] SLIME rxn</t>
  </si>
  <si>
    <t>oleate[c] =&gt; 0.28347 fatty acid backbone[c] + 0.28246 C18:1 chain[c]</t>
  </si>
  <si>
    <t>t_0849</t>
  </si>
  <si>
    <t>linoleate [cytoplasmcell envelope] SLIME rxn</t>
  </si>
  <si>
    <t>linoleate[c] =&gt; 0.28044 C18:2 chain[c] + 0.28145 fatty acid backbone[c]</t>
  </si>
  <si>
    <t>t_0850</t>
  </si>
  <si>
    <t>linolenate [cytoplasmcell envelope] SLIME rxn</t>
  </si>
  <si>
    <t>linolenate[c] =&gt; 0.27843 C18:3 chain[c] + 0.27944 fatty acid backbone[c]</t>
  </si>
  <si>
    <t>t_0851</t>
  </si>
  <si>
    <t>cardiolipin (1-18:1, 2-18:1, 3-18:1, 4-18:1) [mitochondrial membrane] SLIME rxn</t>
  </si>
  <si>
    <t>cardiolipin (1-18:1, 2-18:1, 3-18:1, 4-18:1)[mm] =&gt; 1.458 cardiolipin backbone[mm] + 1.1298 C18:1 chain[c]</t>
  </si>
  <si>
    <t>t_0852</t>
  </si>
  <si>
    <t>cardiolipin (1-18:1, 2-18:1, 3-18:1, 4-18:2) [mitochondrial membrane] SLIME rxn</t>
  </si>
  <si>
    <t>cardiolipin (1-18:1, 2-18:1, 3-18:1, 4-18:2)[mm] =&gt; 0.28044 C18:2 chain[c] + 1.456 cardiolipin backbone[mm] + 0.84738 C18:1 chain[c]</t>
  </si>
  <si>
    <t>t_0853</t>
  </si>
  <si>
    <t>cardiolipin (1-18:1, 2-18:1, 3-18:1, 4-18:3) [mitochondrial membrane] SLIME rxn</t>
  </si>
  <si>
    <t>cardiolipin (1-18:1, 2-18:1, 3-18:1, 4-18:3)[mm] =&gt; 0.27843 C18:3 chain[c] + 1.454 cardiolipin backbone[mm] + 0.84738 C18:1 chain[c]</t>
  </si>
  <si>
    <t>t_0854</t>
  </si>
  <si>
    <t>cardiolipin (1-18:1, 2-18:2, 3-18:1, 4-18:2) [mitochondrial membrane] SLIME rxn</t>
  </si>
  <si>
    <t>cardiolipin (1-18:1, 2-18:2, 3-18:1, 4-18:2)[mm] =&gt; 0.56088 C18:2 chain[c] + 1.4539 cardiolipin backbone[mm] + 0.56492 C18:1 chain[c]</t>
  </si>
  <si>
    <t>t_0855</t>
  </si>
  <si>
    <t>cardiolipin (1-18:1, 2-18:2, 3-18:1, 4-18:3) [mitochondrial membrane] SLIME rxn</t>
  </si>
  <si>
    <t>cardiolipin (1-18:1, 2-18:2, 3-18:1, 4-18:3)[mm] =&gt; 0.28044 C18:2 chain[c] + 0.27843 C18:3 chain[c] + 1.4519 cardiolipin backbone[mm] + 0.56492 C18:1 chain[c]</t>
  </si>
  <si>
    <t>t_0856</t>
  </si>
  <si>
    <t>cardiolipin (1-18:1, 2-18:3, 3-18:1, 4-18:3) [mitochondrial membrane] SLIME rxn</t>
  </si>
  <si>
    <t>cardiolipin (1-18:1, 2-18:3, 3-18:1, 4-18:3)[mm] =&gt; 0.55686 C18:3 chain[c] + 1.4499 cardiolipin backbone[mm] + 0.56492 C18:1 chain[c]</t>
  </si>
  <si>
    <t>t_0857</t>
  </si>
  <si>
    <t>1-monoglyceride (16:0) [endoplasmic reticulum membrane] SLIME rxn</t>
  </si>
  <si>
    <t>1-monoglyceride (16:0)[erm] =&gt; 0.3305 1-monoglyceride backbone[lp] + 0.25642 C16:0 chain[c]</t>
  </si>
  <si>
    <t>t_0858</t>
  </si>
  <si>
    <t>1-monoglyceride (18:0) [endoplasmic reticulum membrane] SLIME rxn</t>
  </si>
  <si>
    <t>1-monoglyceride (18:0)[erm] =&gt; 0.35856 1-monoglyceride backbone[lp] + 0.28448 C18:0 chain[c]</t>
  </si>
  <si>
    <t>t_0859</t>
  </si>
  <si>
    <t>diglyceride (1-16:0, 2-18:1) [endoplasmic reticulum membrane] SLIME rxn</t>
  </si>
  <si>
    <t>diglyceride (1-16:0, 2-18:1)[erm] =&gt; 0.59494 diglyceride backbone[erm] + 0.25642 C16:0 chain[c] + 0.28246 C18:1 chain[c]</t>
  </si>
  <si>
    <t>t_0860</t>
  </si>
  <si>
    <t>diglyceride (1-16:0, 2-18:2) [endoplasmic reticulum membrane] SLIME rxn</t>
  </si>
  <si>
    <t>diglyceride (1-16:0, 2-18:2)[erm] =&gt; 0.28044 C18:2 chain[c] + 0.59292 diglyceride backbone[erm] + 0.25642 C16:0 chain[c]</t>
  </si>
  <si>
    <t>t_0861</t>
  </si>
  <si>
    <t>diglyceride (1-16:0, 2-18:3) [endoplasmic reticulum membrane] SLIME rxn</t>
  </si>
  <si>
    <t>diglyceride (1-16:0, 2-18:3)[erm] =&gt; 0.27843 C18:3 chain[c] + 0.59091 diglyceride backbone[erm] + 0.25642 C16:0 chain[c]</t>
  </si>
  <si>
    <t>t_0862</t>
  </si>
  <si>
    <t>diglyceride (1-18:0, 2-18:1) [endoplasmic reticulum membrane] SLIME rxn</t>
  </si>
  <si>
    <t>diglyceride (1-18:0, 2-18:1)[erm] =&gt; 0.623 diglyceride backbone[erm] + 0.28448 C18:0 chain[c] + 0.28246 C18:1 chain[c]</t>
  </si>
  <si>
    <t>t_0863</t>
  </si>
  <si>
    <t>diglyceride (1-18:0, 2-18:2) [endoplasmic reticulum membrane] SLIME rxn</t>
  </si>
  <si>
    <t>diglyceride (1-18:0, 2-18:2)[erm] =&gt; 0.28044 C18:2 chain[c] + 0.62098 diglyceride backbone[erm] + 0.28448 C18:0 chain[c]</t>
  </si>
  <si>
    <t>t_0864</t>
  </si>
  <si>
    <t>diglyceride (1-18:0, 2-18:3) [endoplasmic reticulum membrane] SLIME rxn</t>
  </si>
  <si>
    <t>diglyceride (1-18:0, 2-18:3)[erm] =&gt; 0.27843 C18:3 chain[c] + 0.61897 diglyceride backbone[erm] + 0.28448 C18:0 chain[c]</t>
  </si>
  <si>
    <t>t_0865</t>
  </si>
  <si>
    <t>phosphatidylglycerol (1-16:0, 2-18:1) [mitochondrial membrane] SLIME rxn</t>
  </si>
  <si>
    <t>phosphatidylglycerol (1-16:0, 2-18:1)[mm] =&gt; 0.749 phosphatidylglycerol backbone[mm] + 0.25642 C16:0 chain[c] + 0.28246 C18:1 chain[c]</t>
  </si>
  <si>
    <t>t_0866</t>
  </si>
  <si>
    <t>phosphatidylglycerol (1-16:0, 2-18:2) [mitochondrial membrane] SLIME rxn</t>
  </si>
  <si>
    <t>phosphatidylglycerol (1-16:0, 2-18:2)[mm] =&gt; 0.28044 C18:2 chain[c] + 0.74698 phosphatidylglycerol backbone[mm] + 0.25642 C16:0 chain[c]</t>
  </si>
  <si>
    <t>t_0867</t>
  </si>
  <si>
    <t>phosphatidylglycerol (1-16:0, 2-18:3) [mitochondrial membrane] SLIME rxn</t>
  </si>
  <si>
    <t>phosphatidylglycerol (1-16:0, 2-18:3)[mm] =&gt; 0.27843 C18:3 chain[c] + 0.74497 phosphatidylglycerol backbone[mm] + 0.25642 C16:0 chain[c]</t>
  </si>
  <si>
    <t>t_0868</t>
  </si>
  <si>
    <t>phosphatidylglycerol (1-18:0, 2-18:1) [mitochondrial membrane] SLIME rxn</t>
  </si>
  <si>
    <t>phosphatidylglycerol (1-18:0, 2-18:1)[mm] =&gt; 0.77706 phosphatidylglycerol backbone[mm] + 0.28448 C18:0 chain[c] + 0.28246 C18:1 chain[c]</t>
  </si>
  <si>
    <t>t_0869</t>
  </si>
  <si>
    <t>phosphatidylglycerol (1-18:0, 2-18:2) [mitochondrial membrane] SLIME rxn</t>
  </si>
  <si>
    <t>phosphatidylglycerol (1-18:0, 2-18:2)[mm] =&gt; 0.28044 C18:2 chain[c] + 0.77504 phosphatidylglycerol backbone[mm] + 0.28448 C18:0 chain[c]</t>
  </si>
  <si>
    <t>t_0870</t>
  </si>
  <si>
    <t>phosphatidylglycerol (1-18:0, 2-18:3) [mitochondrial membrane] SLIME rxn</t>
  </si>
  <si>
    <t>phosphatidylglycerol (1-18:0, 2-18:3)[mm] =&gt; 0.27843 C18:3 chain[c] + 0.77303 phosphatidylglycerol backbone[mm] + 0.28448 C18:0 chain[c]</t>
  </si>
  <si>
    <t>t_0874</t>
  </si>
  <si>
    <t>linoleate transport, cytoplasm-endoplasmic reticulum membrane</t>
  </si>
  <si>
    <t>linoleate[c] &lt;=&gt; linoleate[erm]</t>
  </si>
  <si>
    <t>t_0875</t>
  </si>
  <si>
    <t>linolenate transport, cytoplasm-endoplasmic reticulum membrane</t>
  </si>
  <si>
    <t>linolenate[c] &lt;=&gt; linolenate[erm]</t>
  </si>
  <si>
    <t>t_0879</t>
  </si>
  <si>
    <t>linoleate transport, cytoplasm-cell envelope</t>
  </si>
  <si>
    <t>linoleate[c] &lt;=&gt; linoleate[ce]</t>
  </si>
  <si>
    <t>t_0880</t>
  </si>
  <si>
    <t>linolenate transport, cytoplasm-cell envelope</t>
  </si>
  <si>
    <t>linolenate[c] &lt;=&gt; linolenate[ce]</t>
  </si>
  <si>
    <t>t_0881</t>
  </si>
  <si>
    <t>arabinitol 4-dehydrogenase</t>
  </si>
  <si>
    <t>L-arabinitol[c] + NAD[c] &lt;=&gt; L-xylulose[c] + H+[c] + NADH[c]</t>
  </si>
  <si>
    <t>t_0882</t>
  </si>
  <si>
    <t>L-xylulose reductase</t>
  </si>
  <si>
    <t>L-xylulose[c] + H+[c] + NADPH[c] &lt;=&gt; NADP(+)[c] + xylitol[c]</t>
  </si>
  <si>
    <t>t_0883</t>
  </si>
  <si>
    <t>D-arabinitol 4-dehydrogenase</t>
  </si>
  <si>
    <t>D-xylulose[c] + H+[c] + NADH[c] &lt;=&gt; NAD[c] + D-arabinitol[c]</t>
  </si>
  <si>
    <t>t_0884</t>
  </si>
  <si>
    <t>D-arabinitol 2-dehydrogenase/D-ribulose reductase</t>
  </si>
  <si>
    <t>H+[c] + NADPH[c] + D-ribulose[c] &lt;=&gt; NADP(+)[c] + D-arabinitol[c]</t>
  </si>
  <si>
    <t>t_0885</t>
  </si>
  <si>
    <t>D-ribulokinase</t>
  </si>
  <si>
    <t>ATP[c] + D-ribulose[c] =&gt; ADP[c] + D-ribulose 5-phosphate[c] + H+[c]</t>
  </si>
  <si>
    <t>y200001</t>
  </si>
  <si>
    <t>glycinamide ribonucleotide transformylase</t>
  </si>
  <si>
    <t>5-phospho-ribosyl-glycineamide[c] + ATP[c] + formate[c] =&gt; 5'-phosphoribosyl-N-formylglycineamide[c] + ADP[c] + phosphate[c]</t>
  </si>
  <si>
    <t>y200002</t>
  </si>
  <si>
    <t>mannitol dehydrogenase</t>
  </si>
  <si>
    <t>D-mannitol[c] + NADP(+)[c] &lt;=&gt; D-fructose[c] + H+[c] + NADPH[c]</t>
  </si>
  <si>
    <t>y200003</t>
  </si>
  <si>
    <t>ATP-citrate lyase</t>
  </si>
  <si>
    <t>ATP[c] + citrate[c] + coenzyme A[c] =&gt; acetyl-CoA[c] + ADP[c] + oxaloacetate[c] + phosphate[c]</t>
  </si>
  <si>
    <t>y200010</t>
  </si>
  <si>
    <t>purine-nucleoside phosphorylase (nicotinate)</t>
  </si>
  <si>
    <t>nicotinate D-ribonucleoside[c] + phosphate[c] &lt;=&gt; alpha-D-ribose 1-phosphate(2-)[c] + H+[c] + nicotinate[c]</t>
  </si>
  <si>
    <t>y200015</t>
  </si>
  <si>
    <t>ATP:pantothenate 4'-phosphotransferase</t>
  </si>
  <si>
    <t>pantetheine[c] + ATP[c] =&gt; ADP[c] + H+[c] + pantetheine 4'-phosphate[c]</t>
  </si>
  <si>
    <t>y200016</t>
  </si>
  <si>
    <t>N-pantothenoylcysteine[c] + ATP[c] =&gt; N-[(R)-4-phosphonopantothenoyl]-L-cysteine[c] + ADP[c] + H+[c]</t>
  </si>
  <si>
    <t>y200017</t>
  </si>
  <si>
    <t>UDP-glucose:NAD+ 6-oxidoreductase</t>
  </si>
  <si>
    <t>H2O[c] + 2 NAD[c] + UDP-D-glucose[c] &lt;=&gt; UDP-D-glucuronate[c] + 3 H+[c] + 2 NADH[c]</t>
  </si>
  <si>
    <t>y200019</t>
  </si>
  <si>
    <t>ADP-ribose ribophosphohydrolase</t>
  </si>
  <si>
    <t>H2O[c] + ADP-ribose[c] =&gt; AMP[c] + 2 H+[c] + ribose-5-phosphate[c]</t>
  </si>
  <si>
    <t>y200020</t>
  </si>
  <si>
    <t>UDP[c] + TRX1[c] =&gt; TRX1-disulphide[c] + dUDP[c] + H2O[c]</t>
  </si>
  <si>
    <t>y200021</t>
  </si>
  <si>
    <t>UDP[n] + TRX1[n] =&gt; TRX1-disulphide[n] + dUDP[n] + H2O[c]</t>
  </si>
  <si>
    <t>y200022</t>
  </si>
  <si>
    <t>ATP:cytidine 5'-phosphotransferase</t>
  </si>
  <si>
    <t>ATP[c] + cytidine[c] &lt;=&gt; ADP[c] + CMP[c] + H+[c]</t>
  </si>
  <si>
    <t>y200023</t>
  </si>
  <si>
    <t>UTP:cytidine 5'-phosphotransferase</t>
  </si>
  <si>
    <t>cytidine[c] + UTP[c] &lt;=&gt; CMP[c] + H+[c] + UDP[c]</t>
  </si>
  <si>
    <t>y200024</t>
  </si>
  <si>
    <t>ITP:cytidine 5'-phosphotransferase</t>
  </si>
  <si>
    <t>cytidine[c] + ITP[c] &lt;=&gt; CMP[c] + H+[c] + IDP[c]</t>
  </si>
  <si>
    <t>y200025</t>
  </si>
  <si>
    <t>UTP:uridine 5'-phosphotransferase</t>
  </si>
  <si>
    <t>uridine[c] + UTP[c] &lt;=&gt; H+[c] + UDP[c] + UMP[c]</t>
  </si>
  <si>
    <t>y200026</t>
  </si>
  <si>
    <t>ITP:uridine 5'-phosphotransferase</t>
  </si>
  <si>
    <t>ITP[c] + uridine[c] &lt;=&gt; H+[c] + IDP[c] + UMP[c]</t>
  </si>
  <si>
    <t>y200027</t>
  </si>
  <si>
    <t>dATP:cytidine 5'-phosphotransferase</t>
  </si>
  <si>
    <t>cytidine[c] + dATP[c] &lt;=&gt; CMP[c] + dADP[c] + H+[c]</t>
  </si>
  <si>
    <t>y200028</t>
  </si>
  <si>
    <t>dATP:uridine 5'-phosphotransferase</t>
  </si>
  <si>
    <t>dATP[c] + uridine[c] &lt;=&gt; dADP[c] + H+[c] + UMP[c]</t>
  </si>
  <si>
    <t>y200029</t>
  </si>
  <si>
    <t>dGTP:uridine 5'-phosphotransferase</t>
  </si>
  <si>
    <t>dGTP[c] + uridine[c] &lt;=&gt; dGDP[c] + H+[c] + UMP[c]</t>
  </si>
  <si>
    <t>y200030</t>
  </si>
  <si>
    <t>dGTP:cytidine 5'-phosphotransferase</t>
  </si>
  <si>
    <t>cytidine[c] + dGTP[c] &lt;=&gt; CMP[c] + dGDP[c] + H+[c]</t>
  </si>
  <si>
    <t>y200031</t>
  </si>
  <si>
    <t>dTTP:cytidine 5'-phosphotransferase</t>
  </si>
  <si>
    <t>cytidine[c] + dTTP[c] &lt;=&gt; CMP[c] + dTDP[c] + H+[c]</t>
  </si>
  <si>
    <t>y200032</t>
  </si>
  <si>
    <t>dTTP:uridine 5'-phosphotransferase</t>
  </si>
  <si>
    <t>dTTP[c] + uridine[c] &lt;=&gt; dTDP[c] + H+[c] + UMP[c]</t>
  </si>
  <si>
    <t>y200033</t>
  </si>
  <si>
    <t>dCTP:uridine 5'-phosphotransferase</t>
  </si>
  <si>
    <t>dCTP[c] + uridine[c] &lt;=&gt; dCDP[c] + H+[c] + UMP[c]</t>
  </si>
  <si>
    <t>y200034</t>
  </si>
  <si>
    <t>dUTP:uridine 5'-phosphotransferase</t>
  </si>
  <si>
    <t>dUTP[c] + uridine[c] &lt;=&gt; dUDP[c] + H+[c] + UMP[c]</t>
  </si>
  <si>
    <t>y200035</t>
  </si>
  <si>
    <t>dCTP:cytidine 5'-phosphotransferase</t>
  </si>
  <si>
    <t>cytidine[c] + dCTP[c] &lt;=&gt; CMP[c] + dCDP[c] + H+[c]</t>
  </si>
  <si>
    <t>y200036</t>
  </si>
  <si>
    <t>dUTP:cytidine 5'-phosphotransferase</t>
  </si>
  <si>
    <t>cytidine[c] + dUTP[c] &lt;=&gt; CMP[c] + dUDP[c] + H+[c]</t>
  </si>
  <si>
    <t>y300001</t>
  </si>
  <si>
    <t>decane transport e--c</t>
  </si>
  <si>
    <t>decane[e] &lt;=&gt; decane[c]</t>
  </si>
  <si>
    <t>y300002</t>
  </si>
  <si>
    <t>hexadecane transport e--c</t>
  </si>
  <si>
    <t>hexadecane[e] &lt;=&gt; hexadecane[c]</t>
  </si>
  <si>
    <t>y300004</t>
  </si>
  <si>
    <t>long-chain alcohol dehydrogenase (C10)</t>
  </si>
  <si>
    <t>decanol[c] + H2O[c] + 2 NAD[c] &lt;=&gt; decanal[c] + 2 H+[c] + 2 NADH[c]</t>
  </si>
  <si>
    <t>y300006</t>
  </si>
  <si>
    <t>long-chain alcohol dehydrogenase (C12)</t>
  </si>
  <si>
    <t>dodecanol[c] + H2O[c] + 2 NAD[c] &lt;=&gt; dodecanal[c] + 2 H+[c] + 2 NADH[c]</t>
  </si>
  <si>
    <t>y300008</t>
  </si>
  <si>
    <t>long-chain alcohol dehydrogenase (C16)</t>
  </si>
  <si>
    <t>hexadecanol[c] + H2O[c] + 2 NAD[c] &lt;=&gt; hexadecanal[c] + 2 H+[c] + 2 NADH[c]</t>
  </si>
  <si>
    <t>y300009</t>
  </si>
  <si>
    <t>oleoyl-CoA desaturase (n-C18:1CoA - n-C18:2CoA), ER membrane</t>
  </si>
  <si>
    <t>H+[erm] + oxygen[erm] + NADH[erm] + oleoyl-CoA[erm] =&gt; linoleoyl-CoA[erm] + 2 H2O[erm] + NAD[erm]</t>
  </si>
  <si>
    <t>y300014</t>
  </si>
  <si>
    <t>fatty acyl-CoA transport via ABC system (C18:2)</t>
  </si>
  <si>
    <t>linoleoyl-CoA[c] + ATP[c] + H2O[c] =&gt; linoleoyl-CoA[p] + ADP[c] + H+[c] + phosphate[c]</t>
  </si>
  <si>
    <t>y300017</t>
  </si>
  <si>
    <t>linoleate[c] &lt;=&gt; linoleate[p]</t>
  </si>
  <si>
    <t>y300021</t>
  </si>
  <si>
    <t>dodecane transport e--c</t>
  </si>
  <si>
    <t>dodecane[e] &lt;=&gt; dodecane[c]</t>
  </si>
  <si>
    <t>y300025</t>
  </si>
  <si>
    <t>long-chain aldehyde dehydrogenase (C10)</t>
  </si>
  <si>
    <t>decanal[c] + H2O[c] + NAD[c] =&gt; decanoate[c] + 2 H+[c] + NADH[c]</t>
  </si>
  <si>
    <t>y300026</t>
  </si>
  <si>
    <t>long-chain aldehyde dehydrogenase (C12)</t>
  </si>
  <si>
    <t>dodecanal[c] + H2O[c] + NAD[c] =&gt; decanoate[c] + 2 H+[c] + NADH[c]</t>
  </si>
  <si>
    <t>y300031</t>
  </si>
  <si>
    <t>xanthine dehydrogenase</t>
  </si>
  <si>
    <t>9H-xanthine[c] + H2O[c] + NAD[c] =&gt; urate[c] + H+[c] + NADH[c]</t>
  </si>
  <si>
    <t>y300032</t>
  </si>
  <si>
    <t>urate oxidase</t>
  </si>
  <si>
    <t>urate[c] + H2O[c] + oxygen[c] =&gt; 5-hydroxyisourate[c] + hydrogen peroxide[c]</t>
  </si>
  <si>
    <t>y300048</t>
  </si>
  <si>
    <t>3-methylcrotonyl-CoA carboxylase</t>
  </si>
  <si>
    <t>3-methylcrotonyl-CoA[m] + ATP[m] + bicarbonate[m] =&gt; 3-methylglutaconyl-CoA[m] + ADP[m] + phosphate[m]</t>
  </si>
  <si>
    <t>y300050</t>
  </si>
  <si>
    <t>hydroxymethylglutaryl-CoA lyase</t>
  </si>
  <si>
    <t>3-hydroxy-3-methylglutaryl-CoA[m] =&gt; acetoacetate[m] + acetyl-CoA[m]</t>
  </si>
  <si>
    <t>y300051</t>
  </si>
  <si>
    <t>2-oxoadipate dehydrogenase</t>
  </si>
  <si>
    <t>2-oxoadipic acid[m] + coenzyme A[m] + NAD[m] =&gt; glutaryl-CoA[m] + carbon dioxide[m] + NADH[m]</t>
  </si>
  <si>
    <t>y300052</t>
  </si>
  <si>
    <t>glutaryl-CoA dehydrogenase</t>
  </si>
  <si>
    <t>glutaryl-CoA[m] + FAD[m] =&gt; crotonoyl-CoA[m] + carbon dioxide[m] + FADH2[m]</t>
  </si>
  <si>
    <t>y300054</t>
  </si>
  <si>
    <t>crotonyl-CoA hydratase</t>
  </si>
  <si>
    <t>crotonoyl-CoA[m] + H2O[m] &lt;=&gt; (S)-3-hydroxybutanoyl-CoA[m]</t>
  </si>
  <si>
    <t>y300055</t>
  </si>
  <si>
    <t>(S)-3-Hydroxybutanoyl-CoA oxidoreductase</t>
  </si>
  <si>
    <t>(S)-3-hydroxybutanoyl-CoA[m] + NAD[m] =&gt; acetoacetyl-CoA[m] + H+[m] + NADH[m]</t>
  </si>
  <si>
    <t>y300056</t>
  </si>
  <si>
    <t>cellobiose glucohydrolase</t>
  </si>
  <si>
    <t>cellobiose[c] + H2O[c] =&gt; 2 D-glucose[c]</t>
  </si>
  <si>
    <t>y300058</t>
  </si>
  <si>
    <t>5-oxoproline[c] + ATP[c] + 2 H2O[c] =&gt; ADP[c] + L-glutamate[c] + phosphate[c]</t>
  </si>
  <si>
    <t>y300059</t>
  </si>
  <si>
    <t>succinyl-CoA:acetoacetate CoA-transferase</t>
  </si>
  <si>
    <t>acetoacetate[m] + succinyl-CoA[m] &lt;=&gt; acetoacetyl-CoA[m] + succinate[m]</t>
  </si>
  <si>
    <t>y300060</t>
  </si>
  <si>
    <t>GTP diphosphohydrolase (diphosphate-forming);</t>
  </si>
  <si>
    <t>GTP[c] + H2O[c] =&gt; diphosphate[c] + GMP[c] + H+[c]</t>
  </si>
  <si>
    <t>y300061</t>
  </si>
  <si>
    <t>GTP diphosphate-lyase (cyclizing; 3',5'-cyclic-GMP-forming)</t>
  </si>
  <si>
    <t>GTP[c] + H2O[c] =&gt; 3',5'-cyclic GMP[c] + diphosphate[c] + H+[c]</t>
  </si>
  <si>
    <t>y300062</t>
  </si>
  <si>
    <t>L-aspartate 1-carboxy-lyase (beta-alanine-forming)</t>
  </si>
  <si>
    <t>H+[c] + L-aspartate[c] =&gt; beta-alanine[c] + carbon dioxide[c]</t>
  </si>
  <si>
    <t>y300063</t>
  </si>
  <si>
    <t>glutathione gamma-glutamylaminopeptidase</t>
  </si>
  <si>
    <t>glutathione[c] + H2O[c] &lt;=&gt; L-cysteinylglycine[c] + L-glutamate[c]</t>
  </si>
  <si>
    <t>y300064</t>
  </si>
  <si>
    <t>3'-Phospho-5'-adenylyl sulfate 3'-phosphohydrolase</t>
  </si>
  <si>
    <t>3'-phospho-5'-adenylyl sulfate[c] + H2O[c] =&gt; 5'-adenylyl sulfate[c] + phosphate[c]</t>
  </si>
  <si>
    <t>y300065</t>
  </si>
  <si>
    <t>L-Serine:pyruvate aminotransferase</t>
  </si>
  <si>
    <t>L-serine[c] + pyruvate[c] &lt;=&gt; hydroxypyruvate[c] + L-alanine[c]</t>
  </si>
  <si>
    <t>y300066</t>
  </si>
  <si>
    <t>L-Serine:glyoxylate aminotransferase</t>
  </si>
  <si>
    <t>glyoxylate[c] + L-serine[c] &lt;=&gt; hydroxypyruvate[c] + L-glycine[c]</t>
  </si>
  <si>
    <t>y300068</t>
  </si>
  <si>
    <t>L-Serine hydro-lyase</t>
  </si>
  <si>
    <t>L-serine[c] =&gt; dehydroalanine[c] + H2O[c]</t>
  </si>
  <si>
    <t>y300069</t>
  </si>
  <si>
    <t>Uridine triphosphate pyrophosphohydrolase</t>
  </si>
  <si>
    <t>H2O[c] + UTP[c] =&gt; diphosphate[c] + H+[c] + UMP[c]</t>
  </si>
  <si>
    <t>y300070</t>
  </si>
  <si>
    <t>Inosine 5'-triphosphate pyrophosphohydrolase</t>
  </si>
  <si>
    <t>H2O[c] + ITP[c] =&gt; diphosphate[c] + H+[c] + IMP[c]</t>
  </si>
  <si>
    <t>y300072</t>
  </si>
  <si>
    <t>ATP:D-glucosamine 6-phosphotransferase</t>
  </si>
  <si>
    <t>D-glucosamine[c] + ATP[c] =&gt; ADP[c] + alpha-D-glucosamine 6-phosphate[c] + H+[c]</t>
  </si>
  <si>
    <t>y300074</t>
  </si>
  <si>
    <t>dTDP phosphohydrolase</t>
  </si>
  <si>
    <t>dTDP[c] + H2O[c] =&gt; dTMP[c] + H+[c] + phosphate[c]</t>
  </si>
  <si>
    <t>y300075</t>
  </si>
  <si>
    <t>dTTP nucleotidohydrolase</t>
  </si>
  <si>
    <t>dTTP[c] + H2O[c] =&gt; dTDP[c] + H+[c] + phosphate[c]</t>
  </si>
  <si>
    <t>y300078</t>
  </si>
  <si>
    <t>2'-Deoxyinosine-5'-triphosphate pyrophosphohydrolase</t>
  </si>
  <si>
    <t>dITP[c] + H2O[c] =&gt; 2'-deoxyinosine-5-phosphate[c] + diphosphate[c] + H+[c]</t>
  </si>
  <si>
    <t>MEDIAN</t>
  </si>
  <si>
    <t>rxn IDs</t>
  </si>
  <si>
    <t>fluxes (see col. A)</t>
  </si>
  <si>
    <t>12AMANTF_g</t>
  </si>
  <si>
    <t>13BDGLUCANt_c_en</t>
  </si>
  <si>
    <t>13BGH_e</t>
  </si>
  <si>
    <t>13GS_c</t>
  </si>
  <si>
    <t>14BMANTF_c</t>
  </si>
  <si>
    <t>14DMLANOSTt_c_e</t>
  </si>
  <si>
    <t>16GS_c</t>
  </si>
  <si>
    <t>1AGPCt_l_rm</t>
  </si>
  <si>
    <t>1AGPEt_l_rm</t>
  </si>
  <si>
    <t>1MLCLAT_mm</t>
  </si>
  <si>
    <t>2DDA7Pt_c_m</t>
  </si>
  <si>
    <t>2DHPt_c_m</t>
  </si>
  <si>
    <t>2DOXG6PP_c</t>
  </si>
  <si>
    <t>2MBACt_c_e</t>
  </si>
  <si>
    <t>2MBALDt_c_e</t>
  </si>
  <si>
    <t>2MBALDt_c_m</t>
  </si>
  <si>
    <t>2MBTOHt_c_e</t>
  </si>
  <si>
    <t>2MBTOHt_c_m</t>
  </si>
  <si>
    <t>2OBUTt_c_m</t>
  </si>
  <si>
    <t>2OGMAH_c</t>
  </si>
  <si>
    <t>2OSUCAH_c</t>
  </si>
  <si>
    <t>2OXOADPt_c_m</t>
  </si>
  <si>
    <t>2PHETOHt_c_e</t>
  </si>
  <si>
    <t>2PHETOHt_c_m</t>
  </si>
  <si>
    <t>3C3HMPt_c_e</t>
  </si>
  <si>
    <t>3C3HMPt_c_m</t>
  </si>
  <si>
    <t>3C4MOPt_c_m</t>
  </si>
  <si>
    <t>3DHSKD_c</t>
  </si>
  <si>
    <t>3DSPHR_r</t>
  </si>
  <si>
    <t>3HACD200_rm</t>
  </si>
  <si>
    <t>3HACD220_rm</t>
  </si>
  <si>
    <t>3HACD240_rm</t>
  </si>
  <si>
    <t>3HACD260_rm</t>
  </si>
  <si>
    <t>3HAD100_c</t>
  </si>
  <si>
    <t>3HAD120_c</t>
  </si>
  <si>
    <t>3HAD140_c</t>
  </si>
  <si>
    <t>3HAD160_c</t>
  </si>
  <si>
    <t>3HAD180_c</t>
  </si>
  <si>
    <t>3HAD40_c</t>
  </si>
  <si>
    <t>3HAD40_m</t>
  </si>
  <si>
    <t>3HAD60_c</t>
  </si>
  <si>
    <t>3HAD60_m</t>
  </si>
  <si>
    <t>3HAD80_c</t>
  </si>
  <si>
    <t>3HAD80_m</t>
  </si>
  <si>
    <t>3HAO_c</t>
  </si>
  <si>
    <t>3HBHYOX_c</t>
  </si>
  <si>
    <t>3HBRDH_c</t>
  </si>
  <si>
    <t>3HCINNMH_c</t>
  </si>
  <si>
    <t>3HPPPNH_c</t>
  </si>
  <si>
    <t>3HXPHBt_c_m</t>
  </si>
  <si>
    <t>3INDACNLAH_c</t>
  </si>
  <si>
    <t>3IPM3MT_c</t>
  </si>
  <si>
    <t>3MBALDt_c_e</t>
  </si>
  <si>
    <t>3MBALDt_c_m</t>
  </si>
  <si>
    <t>3MLCLAT_mm</t>
  </si>
  <si>
    <t>3MOBDC_c</t>
  </si>
  <si>
    <t>3MOBR_m</t>
  </si>
  <si>
    <t>3MOPDC_c</t>
  </si>
  <si>
    <t>3MOPR_m</t>
  </si>
  <si>
    <t>3MOPt_c_e</t>
  </si>
  <si>
    <t>3NP4H5MOBCL_m</t>
  </si>
  <si>
    <t>3NPDHBZH_m</t>
  </si>
  <si>
    <t>3NPDHMT_m</t>
  </si>
  <si>
    <t>3OACE200_rm</t>
  </si>
  <si>
    <t>3OACE220_rm</t>
  </si>
  <si>
    <t>3OACE240_rm</t>
  </si>
  <si>
    <t>3OACE260_rm</t>
  </si>
  <si>
    <t>3OACR200_rm</t>
  </si>
  <si>
    <t>3OACR220_rm</t>
  </si>
  <si>
    <t>3OACR240_rm</t>
  </si>
  <si>
    <t>3OACR260_rm</t>
  </si>
  <si>
    <t>3OADPCOAT_m</t>
  </si>
  <si>
    <t>3OAR100_c</t>
  </si>
  <si>
    <t>3OAR120_c</t>
  </si>
  <si>
    <t>3OAR140_c</t>
  </si>
  <si>
    <t>3OAR160_c</t>
  </si>
  <si>
    <t>3OAR180_c</t>
  </si>
  <si>
    <t>3OAR40_c</t>
  </si>
  <si>
    <t>3OAR40_m</t>
  </si>
  <si>
    <t>3OAR60_c</t>
  </si>
  <si>
    <t>3OAR60_m</t>
  </si>
  <si>
    <t>3OAR80_c</t>
  </si>
  <si>
    <t>3OAR80_m</t>
  </si>
  <si>
    <t>3OAS100_c</t>
  </si>
  <si>
    <t>3OAS120_c</t>
  </si>
  <si>
    <t>3OAS140_c</t>
  </si>
  <si>
    <t>3OAS160_c</t>
  </si>
  <si>
    <t>3OAS180_c</t>
  </si>
  <si>
    <t>3OAS40_c</t>
  </si>
  <si>
    <t>3OAS60_c</t>
  </si>
  <si>
    <t>3OAS80_c</t>
  </si>
  <si>
    <t>4ABUTNt_c_m</t>
  </si>
  <si>
    <t>4ABUTt_c_m</t>
  </si>
  <si>
    <t>4ABUTtps_e</t>
  </si>
  <si>
    <t>4ABZt_c_e</t>
  </si>
  <si>
    <t>4ABZt_c_m</t>
  </si>
  <si>
    <t>4AMPMS_c</t>
  </si>
  <si>
    <t>4CMCOAL_c</t>
  </si>
  <si>
    <t>4CMCOAL_x</t>
  </si>
  <si>
    <t>4DPMIPPH_c</t>
  </si>
  <si>
    <t>4H2OGLTt_c_m</t>
  </si>
  <si>
    <t>4H2OGLTt_c_x</t>
  </si>
  <si>
    <t>4HBZCOAS_c</t>
  </si>
  <si>
    <t>4HBZF_c</t>
  </si>
  <si>
    <t>4HBZNPT_m</t>
  </si>
  <si>
    <t>4HBZt_c_m</t>
  </si>
  <si>
    <t>4HGLSD_m</t>
  </si>
  <si>
    <t>4HPEOR_c</t>
  </si>
  <si>
    <t>4HPLH_c</t>
  </si>
  <si>
    <t>4HPPCL_c</t>
  </si>
  <si>
    <t>4HPPR_c</t>
  </si>
  <si>
    <t>4HTHRS_c</t>
  </si>
  <si>
    <t>4MOPR_m</t>
  </si>
  <si>
    <t>5AOPt_c_m</t>
  </si>
  <si>
    <t>5AOPtps_e</t>
  </si>
  <si>
    <t>5FTHFt_c_e</t>
  </si>
  <si>
    <t>6DPMIPPH_c</t>
  </si>
  <si>
    <t>AACTOOR_c</t>
  </si>
  <si>
    <t>AASADy_c</t>
  </si>
  <si>
    <t>AATA_c</t>
  </si>
  <si>
    <t>ABTA_c</t>
  </si>
  <si>
    <t>ABTD2Dx_c</t>
  </si>
  <si>
    <t>ABTD2Dy_c</t>
  </si>
  <si>
    <t>ABTD4Dx_c</t>
  </si>
  <si>
    <t>ABTD4Dy_c</t>
  </si>
  <si>
    <t>ABTDt_c_e</t>
  </si>
  <si>
    <t>ABTLD_c</t>
  </si>
  <si>
    <t>ABTt_c_e</t>
  </si>
  <si>
    <t>ABUTD_m</t>
  </si>
  <si>
    <t>ACACT100i_m</t>
  </si>
  <si>
    <t>ACACT100i_x</t>
  </si>
  <si>
    <t>ACACT101ei_x</t>
  </si>
  <si>
    <t>ACACT120i_m</t>
  </si>
  <si>
    <t>ACACT120i_x</t>
  </si>
  <si>
    <t>ACACT121ai_m</t>
  </si>
  <si>
    <t>ACACT121ai_x</t>
  </si>
  <si>
    <t>ACACT121di_x</t>
  </si>
  <si>
    <t>ACACT122ei_x</t>
  </si>
  <si>
    <t>ACACT140i_m</t>
  </si>
  <si>
    <t>ACACT140i_x</t>
  </si>
  <si>
    <t>ACACT141ai_m</t>
  </si>
  <si>
    <t>ACACT141ai_x</t>
  </si>
  <si>
    <t>ACACT141bi_m</t>
  </si>
  <si>
    <t>ACACT141bi_x</t>
  </si>
  <si>
    <t>ACACT142i_x</t>
  </si>
  <si>
    <t>ACACT143i_x</t>
  </si>
  <si>
    <t>ACACT160i_m</t>
  </si>
  <si>
    <t>ACACT160i_x</t>
  </si>
  <si>
    <t>ACACT161ai_m</t>
  </si>
  <si>
    <t>ACACT161ai_x</t>
  </si>
  <si>
    <t>ACACT161bi_m</t>
  </si>
  <si>
    <t>ACACT161bi_x</t>
  </si>
  <si>
    <t>ACACT162i_x</t>
  </si>
  <si>
    <t>ACACT163i_x</t>
  </si>
  <si>
    <t>ACACT180i_m</t>
  </si>
  <si>
    <t>ACACT180i_x</t>
  </si>
  <si>
    <t>ACACT181ai_m</t>
  </si>
  <si>
    <t>ACACT181ai_x</t>
  </si>
  <si>
    <t>ACACT182i_x</t>
  </si>
  <si>
    <t>ACACT183i_x</t>
  </si>
  <si>
    <t>ACACT200i_m</t>
  </si>
  <si>
    <t>ACACT200i_x</t>
  </si>
  <si>
    <t>ACACT220i_m</t>
  </si>
  <si>
    <t>ACACT220i_x</t>
  </si>
  <si>
    <t>ACACT240i_m</t>
  </si>
  <si>
    <t>ACACT240i_x</t>
  </si>
  <si>
    <t>ACACT260i_m</t>
  </si>
  <si>
    <t>ACACT260i_x</t>
  </si>
  <si>
    <t>ACACT40i_m</t>
  </si>
  <si>
    <t>ACACT40i_x</t>
  </si>
  <si>
    <t>ACACT40ir_c</t>
  </si>
  <si>
    <t>ACACT60i_m</t>
  </si>
  <si>
    <t>ACACT60i_x</t>
  </si>
  <si>
    <t>ACACT80i_m</t>
  </si>
  <si>
    <t>ACACT80i_x</t>
  </si>
  <si>
    <t>ACALDCD_c</t>
  </si>
  <si>
    <t>ACALDt_c_e</t>
  </si>
  <si>
    <t>ACALDt_c_m</t>
  </si>
  <si>
    <t>ACCOAC_c</t>
  </si>
  <si>
    <t>ACCOATsucac_m</t>
  </si>
  <si>
    <t>ACCOATsucpp_m</t>
  </si>
  <si>
    <t>ACCOAt_c_n</t>
  </si>
  <si>
    <t>ACCOAt_c_r</t>
  </si>
  <si>
    <t>ACEST1_m</t>
  </si>
  <si>
    <t>ACEST1_x</t>
  </si>
  <si>
    <t>ACGAM6PS_c</t>
  </si>
  <si>
    <t>ACGAM6S1_r</t>
  </si>
  <si>
    <t>ACGAM6S2_r</t>
  </si>
  <si>
    <t>ACGAMPM_c</t>
  </si>
  <si>
    <t>ACGK_m</t>
  </si>
  <si>
    <t>ACGS_m</t>
  </si>
  <si>
    <t>ACHAH_c</t>
  </si>
  <si>
    <t>ACHAH_e</t>
  </si>
  <si>
    <t>ACHBS_m</t>
  </si>
  <si>
    <t>ACHLE1_c</t>
  </si>
  <si>
    <t>ACHLE2_c</t>
  </si>
  <si>
    <t>ACHLE3_c</t>
  </si>
  <si>
    <t>ACITL_c</t>
  </si>
  <si>
    <t>ACKr_c</t>
  </si>
  <si>
    <t>ACLS_m</t>
  </si>
  <si>
    <t>ACOAD100f_m</t>
  </si>
  <si>
    <t>ACOAD100f_x</t>
  </si>
  <si>
    <t>ACOAD101df_x</t>
  </si>
  <si>
    <t>ACOAD102ef_x</t>
  </si>
  <si>
    <t>ACOAD120f_m</t>
  </si>
  <si>
    <t>ACOAD120f_x</t>
  </si>
  <si>
    <t>ACOAD121af_x</t>
  </si>
  <si>
    <t>ACOAD140f_x</t>
  </si>
  <si>
    <t>ACOAD141af_x</t>
  </si>
  <si>
    <t>ACOAD141bf_x</t>
  </si>
  <si>
    <t>ACOAD142f_x</t>
  </si>
  <si>
    <t>ACOAD143f_x</t>
  </si>
  <si>
    <t>ACOAD160f_x</t>
  </si>
  <si>
    <t>ACOAD161af_x</t>
  </si>
  <si>
    <t>ACOAD161bf_x</t>
  </si>
  <si>
    <t>ACOAD162f_x</t>
  </si>
  <si>
    <t>ACOAD163f_x</t>
  </si>
  <si>
    <t>ACOAD180f_x</t>
  </si>
  <si>
    <t>ACOAD181af_x</t>
  </si>
  <si>
    <t>ACOAD182f_x</t>
  </si>
  <si>
    <t>ACOAD183f_x</t>
  </si>
  <si>
    <t>ACOAD40f_m</t>
  </si>
  <si>
    <t>ACOAD40f_x</t>
  </si>
  <si>
    <t>ACOAD60f_m</t>
  </si>
  <si>
    <t>ACOAD60f_x</t>
  </si>
  <si>
    <t>ACOAD80f_m</t>
  </si>
  <si>
    <t>ACOAD80f_x</t>
  </si>
  <si>
    <t>ACOAD82ef_x</t>
  </si>
  <si>
    <t>ACOADS160_rm</t>
  </si>
  <si>
    <t>ACOADS180_rm</t>
  </si>
  <si>
    <t>ACOADS181_rm</t>
  </si>
  <si>
    <t>ACOADS182_rm</t>
  </si>
  <si>
    <t>ACOADm30f_m</t>
  </si>
  <si>
    <t>ACOADm40f_m</t>
  </si>
  <si>
    <t>ACOADm50f_m</t>
  </si>
  <si>
    <t>ACOAO100_x</t>
  </si>
  <si>
    <t>ACOAO101d_x</t>
  </si>
  <si>
    <t>ACOAO102e_x</t>
  </si>
  <si>
    <t>ACOAO120_x</t>
  </si>
  <si>
    <t>ACOAO121a_x</t>
  </si>
  <si>
    <t>ACOAO140_x</t>
  </si>
  <si>
    <t>ACOAO141a_x</t>
  </si>
  <si>
    <t>ACOAO141b_x</t>
  </si>
  <si>
    <t>ACOAO142_x</t>
  </si>
  <si>
    <t>ACOAO143_x</t>
  </si>
  <si>
    <t>ACOAO160_x</t>
  </si>
  <si>
    <t>ACOAO161a_x</t>
  </si>
  <si>
    <t>ACOAO161b_x</t>
  </si>
  <si>
    <t>ACOAO162_x</t>
  </si>
  <si>
    <t>ACOAO163_x</t>
  </si>
  <si>
    <t>ACOAO180_x</t>
  </si>
  <si>
    <t>ACOAO181a_x</t>
  </si>
  <si>
    <t>ACOAO182_x</t>
  </si>
  <si>
    <t>ACOAO183_x</t>
  </si>
  <si>
    <t>ACOAO200_x</t>
  </si>
  <si>
    <t>ACOAO220_x</t>
  </si>
  <si>
    <t>ACOAO240_x</t>
  </si>
  <si>
    <t>ACOAO260_x</t>
  </si>
  <si>
    <t>ACOAO40_x</t>
  </si>
  <si>
    <t>ACOAO60_x</t>
  </si>
  <si>
    <t>ACOAO80_x</t>
  </si>
  <si>
    <t>ACOAO82e_x</t>
  </si>
  <si>
    <t>ACOATA_c</t>
  </si>
  <si>
    <t>ACOATA_m</t>
  </si>
  <si>
    <t>ACONIs_c</t>
  </si>
  <si>
    <t>ACONIs_m</t>
  </si>
  <si>
    <t>ACONMT_c</t>
  </si>
  <si>
    <t>ACONT2_m</t>
  </si>
  <si>
    <t>ACONTa_m</t>
  </si>
  <si>
    <t>ACONTb_m</t>
  </si>
  <si>
    <t>ACOTAi_m</t>
  </si>
  <si>
    <t>ACP1_e</t>
  </si>
  <si>
    <t>ACPCS_c</t>
  </si>
  <si>
    <t>ACRNAH_x</t>
  </si>
  <si>
    <t>ACRNt_c_m</t>
  </si>
  <si>
    <t>ACRNt_c_x</t>
  </si>
  <si>
    <t>ACS_c</t>
  </si>
  <si>
    <t>ACS_n</t>
  </si>
  <si>
    <t>ACt_c_e</t>
  </si>
  <si>
    <t>ACt_c_m</t>
  </si>
  <si>
    <t>ACt_c_n</t>
  </si>
  <si>
    <t>ADA_c</t>
  </si>
  <si>
    <t>ADCL_c</t>
  </si>
  <si>
    <t>ADCS_c</t>
  </si>
  <si>
    <t>ADD_c</t>
  </si>
  <si>
    <t>ADEt_c_m</t>
  </si>
  <si>
    <t>ADEtps_e</t>
  </si>
  <si>
    <t>ADK1_c</t>
  </si>
  <si>
    <t>ADK1_m</t>
  </si>
  <si>
    <t>ADK3_m</t>
  </si>
  <si>
    <t>ADMDC_c</t>
  </si>
  <si>
    <t>ADNCYC_c</t>
  </si>
  <si>
    <t>ADNK1_c</t>
  </si>
  <si>
    <t>ADNtps_e</t>
  </si>
  <si>
    <t>ADPATPt_c_m</t>
  </si>
  <si>
    <t>ADPATPt_c_x</t>
  </si>
  <si>
    <t>ADPRDP_m</t>
  </si>
  <si>
    <t>ADPT_c</t>
  </si>
  <si>
    <t>ADPt_c_en</t>
  </si>
  <si>
    <t>ADPt_c_gm</t>
  </si>
  <si>
    <t>ADPt_c_n</t>
  </si>
  <si>
    <t>ADPt_c_r</t>
  </si>
  <si>
    <t>ADPt_c_vm</t>
  </si>
  <si>
    <t>ADSK_c</t>
  </si>
  <si>
    <t>ADSL1r_c</t>
  </si>
  <si>
    <t>ADSL2i_c</t>
  </si>
  <si>
    <t>ADSS_c</t>
  </si>
  <si>
    <t>AEPI1_c</t>
  </si>
  <si>
    <t>AEPI2_c</t>
  </si>
  <si>
    <t>AFAT_c</t>
  </si>
  <si>
    <t>AFLTXNB1S_c</t>
  </si>
  <si>
    <t>AFLTXNB2S_c</t>
  </si>
  <si>
    <t>AGMT_e</t>
  </si>
  <si>
    <t>AGNPR_l</t>
  </si>
  <si>
    <t>AGNPR_rm</t>
  </si>
  <si>
    <t>AGPAT_l</t>
  </si>
  <si>
    <t>AGPAT_rm</t>
  </si>
  <si>
    <t>AGPRi_m</t>
  </si>
  <si>
    <t>AGTi_c</t>
  </si>
  <si>
    <t>AHCYSt_c_m</t>
  </si>
  <si>
    <t>AHCYSt_c_rm</t>
  </si>
  <si>
    <t>AHCi_c</t>
  </si>
  <si>
    <t>AHGDf_m</t>
  </si>
  <si>
    <t>AHMMPS4_c</t>
  </si>
  <si>
    <t>AHSERL2_c</t>
  </si>
  <si>
    <t>AHSERL_c</t>
  </si>
  <si>
    <t>AICART_c</t>
  </si>
  <si>
    <t>AIRC1_c</t>
  </si>
  <si>
    <t>AKGCITta_m</t>
  </si>
  <si>
    <t>AKGDH_m</t>
  </si>
  <si>
    <t>AKGMALta_m</t>
  </si>
  <si>
    <t>AKGt_c_e</t>
  </si>
  <si>
    <t>AKGt_c_n</t>
  </si>
  <si>
    <t>AKGt_c_x</t>
  </si>
  <si>
    <t>AKP1_c</t>
  </si>
  <si>
    <t>ALAS_m</t>
  </si>
  <si>
    <t>ALATA_L_m</t>
  </si>
  <si>
    <t>ALATRS_c</t>
  </si>
  <si>
    <t>ALAt_c_m</t>
  </si>
  <si>
    <t>ALAtps_e</t>
  </si>
  <si>
    <t>ALCD19y_c</t>
  </si>
  <si>
    <t>ALCD22xi_c</t>
  </si>
  <si>
    <t>ALCD22xi_m</t>
  </si>
  <si>
    <t>ALCD22yi_c</t>
  </si>
  <si>
    <t>ALCD23xi_c</t>
  </si>
  <si>
    <t>ALCD23xi_m</t>
  </si>
  <si>
    <t>ALCD23yi_c</t>
  </si>
  <si>
    <t>ALCD24xi_c</t>
  </si>
  <si>
    <t>ALCD24xi_m</t>
  </si>
  <si>
    <t>ALCD24yi_c</t>
  </si>
  <si>
    <t>ALCD25xi_c</t>
  </si>
  <si>
    <t>ALCD25xi_m</t>
  </si>
  <si>
    <t>ALCD25yi_c</t>
  </si>
  <si>
    <t>ALCD26xi_c</t>
  </si>
  <si>
    <t>ALCD26xi_m</t>
  </si>
  <si>
    <t>ALCD2i1_c</t>
  </si>
  <si>
    <t>ALCD2i2_c</t>
  </si>
  <si>
    <t>ALCD2i2_m</t>
  </si>
  <si>
    <t>ALDD20x_m</t>
  </si>
  <si>
    <t>ALDD20y_c</t>
  </si>
  <si>
    <t>ALDD20y_m</t>
  </si>
  <si>
    <t>ALDD22x_c</t>
  </si>
  <si>
    <t>ALDD2x_c</t>
  </si>
  <si>
    <t>ALDD2y_c</t>
  </si>
  <si>
    <t>ALLTN_c</t>
  </si>
  <si>
    <t>ALLTNt_c</t>
  </si>
  <si>
    <t>ALLTTt_c</t>
  </si>
  <si>
    <t>ALPHNH_c</t>
  </si>
  <si>
    <t>AMAOTr_c</t>
  </si>
  <si>
    <t>AMETt_c_e</t>
  </si>
  <si>
    <t>AMETt_c_m</t>
  </si>
  <si>
    <t>AMETt_c_rm</t>
  </si>
  <si>
    <t>AMID_c</t>
  </si>
  <si>
    <t>AMPATPt_c_x</t>
  </si>
  <si>
    <t>AMPDA_c</t>
  </si>
  <si>
    <t>AMPt_c_l</t>
  </si>
  <si>
    <t>AMPt_c_n</t>
  </si>
  <si>
    <t>AMPt_c_rm</t>
  </si>
  <si>
    <t>ANNAT_c</t>
  </si>
  <si>
    <t>ANNAT_n</t>
  </si>
  <si>
    <t>ANPRT_c</t>
  </si>
  <si>
    <t>ANS_c</t>
  </si>
  <si>
    <t>AOBUTDs_c</t>
  </si>
  <si>
    <t>AOXS_c</t>
  </si>
  <si>
    <t>AP4AH_c</t>
  </si>
  <si>
    <t>ARAB14LO_c</t>
  </si>
  <si>
    <t>ARAB14LO_x</t>
  </si>
  <si>
    <t>ARAB1Dx_c</t>
  </si>
  <si>
    <t>ARABDt_c</t>
  </si>
  <si>
    <t>ARABLt_c</t>
  </si>
  <si>
    <t>ARABRy_c</t>
  </si>
  <si>
    <t>ARACHt_c_e</t>
  </si>
  <si>
    <t>ARACHt_c_rm</t>
  </si>
  <si>
    <t>ARAI2_c</t>
  </si>
  <si>
    <t>ARAK_c</t>
  </si>
  <si>
    <t>ARGN_c</t>
  </si>
  <si>
    <t>ARGSL_c</t>
  </si>
  <si>
    <t>ARGSS_c</t>
  </si>
  <si>
    <t>ARGTRS_c</t>
  </si>
  <si>
    <t>ARGtpa_v</t>
  </si>
  <si>
    <t>ARGtps_e</t>
  </si>
  <si>
    <t>ARGtps_m</t>
  </si>
  <si>
    <t>ARMT_c</t>
  </si>
  <si>
    <t>AROHL_c</t>
  </si>
  <si>
    <t>ARSO4H_c</t>
  </si>
  <si>
    <t>ASAD_c</t>
  </si>
  <si>
    <t>ASCBOX_c</t>
  </si>
  <si>
    <t>ASNN_e</t>
  </si>
  <si>
    <t>ASNS1_c</t>
  </si>
  <si>
    <t>ASNTRS_c</t>
  </si>
  <si>
    <t>ASNTRS_m</t>
  </si>
  <si>
    <t>ASNt_c_m</t>
  </si>
  <si>
    <t>ASNtpa_v</t>
  </si>
  <si>
    <t>ASNtps_v</t>
  </si>
  <si>
    <t>ASPCT_c</t>
  </si>
  <si>
    <t>ASPGLUt_c_m</t>
  </si>
  <si>
    <t>ASPGLUt_c_x</t>
  </si>
  <si>
    <t>ASPK_c</t>
  </si>
  <si>
    <t>ASPTA4_c</t>
  </si>
  <si>
    <t>ASPTA_c</t>
  </si>
  <si>
    <t>ASPTA_x</t>
  </si>
  <si>
    <t>ASPTAi_m</t>
  </si>
  <si>
    <t>ASPTRS_c</t>
  </si>
  <si>
    <t>ASPtps_e</t>
  </si>
  <si>
    <t>ASPtps_v</t>
  </si>
  <si>
    <t>ATAH_c</t>
  </si>
  <si>
    <t>ATHRDHr_c</t>
  </si>
  <si>
    <t>ATPASEP2e_c</t>
  </si>
  <si>
    <t>ATPASEV_v</t>
  </si>
  <si>
    <t>ATPATF1_c</t>
  </si>
  <si>
    <t>ATPHs_c</t>
  </si>
  <si>
    <t>ATPM_c</t>
  </si>
  <si>
    <t>ATPPRT_c</t>
  </si>
  <si>
    <t>ATPS_m</t>
  </si>
  <si>
    <t>ATPt_c_en</t>
  </si>
  <si>
    <t>ATPt_c_gm</t>
  </si>
  <si>
    <t>ATPt_c_l</t>
  </si>
  <si>
    <t>ATPt_c_n</t>
  </si>
  <si>
    <t>ATPt_c_r</t>
  </si>
  <si>
    <t>ATPt_c_rm</t>
  </si>
  <si>
    <t>ATPt_c_vm</t>
  </si>
  <si>
    <t>AVNORy_c</t>
  </si>
  <si>
    <t>BACCL_c</t>
  </si>
  <si>
    <t>BBOX_m</t>
  </si>
  <si>
    <t>BETALDHx_x</t>
  </si>
  <si>
    <t>BIOMASS_RT_CLIM</t>
  </si>
  <si>
    <t>BPNT_c</t>
  </si>
  <si>
    <t>BTDDH_c</t>
  </si>
  <si>
    <t>BTDt_c_e</t>
  </si>
  <si>
    <t>BTS1_c</t>
  </si>
  <si>
    <t>BTS1_m</t>
  </si>
  <si>
    <t>BUTt_c_e</t>
  </si>
  <si>
    <t>BUTt_c_x</t>
  </si>
  <si>
    <t>BZHYOX_c</t>
  </si>
  <si>
    <t>BZHYOX_r</t>
  </si>
  <si>
    <t>C14STR_c</t>
  </si>
  <si>
    <t>C22STDSy_c</t>
  </si>
  <si>
    <t>C24STR_r</t>
  </si>
  <si>
    <t>C3STDH1_c</t>
  </si>
  <si>
    <t>C3STDH2_c</t>
  </si>
  <si>
    <t>C3STKR1_c</t>
  </si>
  <si>
    <t>C3STKR2_c</t>
  </si>
  <si>
    <t>C4STMO1_c</t>
  </si>
  <si>
    <t>C4STMO2_c</t>
  </si>
  <si>
    <t>C4STMO3_c</t>
  </si>
  <si>
    <t>C4STMO4_c</t>
  </si>
  <si>
    <t>C5STDS_c</t>
  </si>
  <si>
    <t>C8STI_c</t>
  </si>
  <si>
    <t>CA2t_c_e</t>
  </si>
  <si>
    <t>CAROL1_c</t>
  </si>
  <si>
    <t>CAROL2_c</t>
  </si>
  <si>
    <t>CAROL3_c</t>
  </si>
  <si>
    <t>CAROMOX1_c</t>
  </si>
  <si>
    <t>CAROMOX2_c</t>
  </si>
  <si>
    <t>CATDOX_c</t>
  </si>
  <si>
    <t>CATOX_e</t>
  </si>
  <si>
    <t>CAT_c</t>
  </si>
  <si>
    <t>CAT_x</t>
  </si>
  <si>
    <t>CBL_c</t>
  </si>
  <si>
    <t>CBMHL_c</t>
  </si>
  <si>
    <t>CBPS_c</t>
  </si>
  <si>
    <t>CDPCHOLt_c_rm</t>
  </si>
  <si>
    <t>CDPDAGS_mm</t>
  </si>
  <si>
    <t>CDPDAGS_rm</t>
  </si>
  <si>
    <t>CDPEAt_c_rm</t>
  </si>
  <si>
    <t>CDPt_c_n</t>
  </si>
  <si>
    <t>CDPt_c_rm</t>
  </si>
  <si>
    <t>CELLBH_e</t>
  </si>
  <si>
    <t>CEPHSCOX_x</t>
  </si>
  <si>
    <t>CERH124A_r</t>
  </si>
  <si>
    <t>CERH124B_r</t>
  </si>
  <si>
    <t>CERH126A_r</t>
  </si>
  <si>
    <t>CERH126B_r</t>
  </si>
  <si>
    <t>CERH2A24_r</t>
  </si>
  <si>
    <t>CERH2A26_r</t>
  </si>
  <si>
    <t>CERH324_r</t>
  </si>
  <si>
    <t>CERH326_r</t>
  </si>
  <si>
    <t>CERS124_c</t>
  </si>
  <si>
    <t>CERS126_c</t>
  </si>
  <si>
    <t>CERS2A24_r</t>
  </si>
  <si>
    <t>CERS2A26_r</t>
  </si>
  <si>
    <t>CERt_g_r</t>
  </si>
  <si>
    <t>CFCOAMT_c</t>
  </si>
  <si>
    <t>CHITOSNSE_c</t>
  </si>
  <si>
    <t>CHLPCTD_c</t>
  </si>
  <si>
    <t>CHLSTI2_c</t>
  </si>
  <si>
    <t>CHOLD_c</t>
  </si>
  <si>
    <t>CHOLK_c</t>
  </si>
  <si>
    <t>CHOLPT_rm</t>
  </si>
  <si>
    <t>CHOLt_c_en</t>
  </si>
  <si>
    <t>CHOLtps_e</t>
  </si>
  <si>
    <t>CHORM_c</t>
  </si>
  <si>
    <t>CHORS_c</t>
  </si>
  <si>
    <t>CHRPL_c</t>
  </si>
  <si>
    <t>CHTNDA_c</t>
  </si>
  <si>
    <t>CHTNH_e</t>
  </si>
  <si>
    <t>CHTNH_v</t>
  </si>
  <si>
    <t>CHTNS_c</t>
  </si>
  <si>
    <t>CITCOAL_c</t>
  </si>
  <si>
    <t>CITICITta_m</t>
  </si>
  <si>
    <t>CITICTta_x</t>
  </si>
  <si>
    <t>CITMALta_m</t>
  </si>
  <si>
    <t>CITMALta_x</t>
  </si>
  <si>
    <t>CITt3_m</t>
  </si>
  <si>
    <t>CITt_c_e</t>
  </si>
  <si>
    <t>CLAH1_mm</t>
  </si>
  <si>
    <t>CLAH3_mm</t>
  </si>
  <si>
    <t>CLPNS_mm</t>
  </si>
  <si>
    <t>CLt_c_e</t>
  </si>
  <si>
    <t>CMBOLHcis_c</t>
  </si>
  <si>
    <t>CMBOLHtrans_c</t>
  </si>
  <si>
    <t>CMPA_c</t>
  </si>
  <si>
    <t>CMPN_c</t>
  </si>
  <si>
    <t>CMPt_c_rm</t>
  </si>
  <si>
    <t>CMPt_m_mm</t>
  </si>
  <si>
    <t>CMUCOC_c</t>
  </si>
  <si>
    <t>CO2t_c_e</t>
  </si>
  <si>
    <t>CO2t_c_gm</t>
  </si>
  <si>
    <t>CO2t_c_m</t>
  </si>
  <si>
    <t>CO2t_c_mm</t>
  </si>
  <si>
    <t>CO2t_c_n</t>
  </si>
  <si>
    <t>CO2t_c_r</t>
  </si>
  <si>
    <t>CO2t_c_rm</t>
  </si>
  <si>
    <t>CO2t_c_vm</t>
  </si>
  <si>
    <t>CO2t_c_x</t>
  </si>
  <si>
    <t>COAt_c_l</t>
  </si>
  <si>
    <t>COAt_c_m</t>
  </si>
  <si>
    <t>COAt_c_mm</t>
  </si>
  <si>
    <t>COAt_c_n</t>
  </si>
  <si>
    <t>COAt_c_r</t>
  </si>
  <si>
    <t>COAt_c_rm</t>
  </si>
  <si>
    <t>COAt_c_x</t>
  </si>
  <si>
    <t>COBALT2t_c_e</t>
  </si>
  <si>
    <t>CPLSPNEST_e</t>
  </si>
  <si>
    <t>CPPPGO_c</t>
  </si>
  <si>
    <t>CRN100t_c_m</t>
  </si>
  <si>
    <t>CRN100t_c_x</t>
  </si>
  <si>
    <t>CRN120t_c_m</t>
  </si>
  <si>
    <t>CRN120t_c_x</t>
  </si>
  <si>
    <t>CRN40t_c_m</t>
  </si>
  <si>
    <t>CRN40t_c_x</t>
  </si>
  <si>
    <t>CRN60t_c_m</t>
  </si>
  <si>
    <t>CRN60t_c_x</t>
  </si>
  <si>
    <t>CRN80t_c_m</t>
  </si>
  <si>
    <t>CRN80t_c_x</t>
  </si>
  <si>
    <t>CRNACRNt_c_m</t>
  </si>
  <si>
    <t>CRNAT100_m</t>
  </si>
  <si>
    <t>CRNAT100_x</t>
  </si>
  <si>
    <t>CRNAT120_m</t>
  </si>
  <si>
    <t>CRNAT120_x</t>
  </si>
  <si>
    <t>CRNAT40_m</t>
  </si>
  <si>
    <t>CRNAT40_x</t>
  </si>
  <si>
    <t>CRNAT60_m</t>
  </si>
  <si>
    <t>CRNAT60_x</t>
  </si>
  <si>
    <t>CRNAT80_m</t>
  </si>
  <si>
    <t>CRNAT80_x</t>
  </si>
  <si>
    <t>CRNCARt_c_x</t>
  </si>
  <si>
    <t>CRNOAT_c</t>
  </si>
  <si>
    <t>CRNOAT_m</t>
  </si>
  <si>
    <t>CRNOAT_x</t>
  </si>
  <si>
    <t>CRNt_c_m</t>
  </si>
  <si>
    <t>CRNt_c_x</t>
  </si>
  <si>
    <t>CSND_c</t>
  </si>
  <si>
    <t>CSNPURt_c_e</t>
  </si>
  <si>
    <t>CSNtps_e</t>
  </si>
  <si>
    <t>CS_m</t>
  </si>
  <si>
    <t>CS_x</t>
  </si>
  <si>
    <t>CTPCMPt_c_m</t>
  </si>
  <si>
    <t>CTPS1_c</t>
  </si>
  <si>
    <t>CTPS2_c</t>
  </si>
  <si>
    <t>CTPt2_m</t>
  </si>
  <si>
    <t>CTPt_c_rm</t>
  </si>
  <si>
    <t>CTPt_m_mm</t>
  </si>
  <si>
    <t>CU2t_c_e</t>
  </si>
  <si>
    <t>CYSItps_v</t>
  </si>
  <si>
    <t>CYSS_c</t>
  </si>
  <si>
    <t>CYSTGL_c</t>
  </si>
  <si>
    <t>CYSTRS_c</t>
  </si>
  <si>
    <t>CYSTS_c</t>
  </si>
  <si>
    <t>CYStps_e</t>
  </si>
  <si>
    <t>CYTDK2_c</t>
  </si>
  <si>
    <t>CYTD_c</t>
  </si>
  <si>
    <t>CYTDtps_e</t>
  </si>
  <si>
    <t>CYTK1_c</t>
  </si>
  <si>
    <t>CYTK2_c</t>
  </si>
  <si>
    <t>DADA_c</t>
  </si>
  <si>
    <t>DADK_c</t>
  </si>
  <si>
    <t>DADPt_c_n</t>
  </si>
  <si>
    <t>DADt_c_e</t>
  </si>
  <si>
    <t>DAG3Pabct_c_m</t>
  </si>
  <si>
    <t>DAGK_rm</t>
  </si>
  <si>
    <t>DAGL_l</t>
  </si>
  <si>
    <t>DAGL_m</t>
  </si>
  <si>
    <t>DAGt_c_l</t>
  </si>
  <si>
    <t>DAGt_c_mm</t>
  </si>
  <si>
    <t>DAGt_c_n</t>
  </si>
  <si>
    <t>DAGt_c_r</t>
  </si>
  <si>
    <t>DAGt_c_rm</t>
  </si>
  <si>
    <t>DAGt_gm_rm</t>
  </si>
  <si>
    <t>DANNt_c_e</t>
  </si>
  <si>
    <t>DAO4hpro_x</t>
  </si>
  <si>
    <t>DAOala_x</t>
  </si>
  <si>
    <t>DAOarg_x</t>
  </si>
  <si>
    <t>DAOgly_x</t>
  </si>
  <si>
    <t>DAOorn_x</t>
  </si>
  <si>
    <t>DAOpro_x</t>
  </si>
  <si>
    <t>DB4PS_c</t>
  </si>
  <si>
    <t>DBTS_c</t>
  </si>
  <si>
    <t>DCAt_c_e</t>
  </si>
  <si>
    <t>DCAt_c_x</t>
  </si>
  <si>
    <t>DCDPt_c_n</t>
  </si>
  <si>
    <t>DCMPDA_c</t>
  </si>
  <si>
    <t>DCTPD_c</t>
  </si>
  <si>
    <t>DCYTD_c</t>
  </si>
  <si>
    <t>DCYTt_c_e</t>
  </si>
  <si>
    <t>DDCACOAt_c_l</t>
  </si>
  <si>
    <t>DDCACOAt_c_rm</t>
  </si>
  <si>
    <t>DDCAt_c_e</t>
  </si>
  <si>
    <t>DDCAt_c_rm</t>
  </si>
  <si>
    <t>DDCAt_c_x</t>
  </si>
  <si>
    <t>DDCAt_l_rm</t>
  </si>
  <si>
    <t>DDPA_c</t>
  </si>
  <si>
    <t>DDPA_m</t>
  </si>
  <si>
    <t>DECOAI82e_x</t>
  </si>
  <si>
    <t>DECOAR102d_x</t>
  </si>
  <si>
    <t>DECOAR103e_x</t>
  </si>
  <si>
    <t>DECOAR82e_x</t>
  </si>
  <si>
    <t>DGAT_l</t>
  </si>
  <si>
    <t>DGAT_rm</t>
  </si>
  <si>
    <t>DGDPt_c_n</t>
  </si>
  <si>
    <t>DGK1_c</t>
  </si>
  <si>
    <t>DGLCND3H_c</t>
  </si>
  <si>
    <t>DGLCND5H_c</t>
  </si>
  <si>
    <t>DGPP_vm</t>
  </si>
  <si>
    <t>DGSNt_c_e</t>
  </si>
  <si>
    <t>DHAD1_c</t>
  </si>
  <si>
    <t>DHAD1_m</t>
  </si>
  <si>
    <t>DHAD2_c</t>
  </si>
  <si>
    <t>DHAD2_m</t>
  </si>
  <si>
    <t>DHAK_c</t>
  </si>
  <si>
    <t>DHAPAT_l</t>
  </si>
  <si>
    <t>DHAPAT_rm</t>
  </si>
  <si>
    <t>DHAPt_c_l</t>
  </si>
  <si>
    <t>DHAPt_c_m</t>
  </si>
  <si>
    <t>DHAPt_c_rm</t>
  </si>
  <si>
    <t>DHAPt_c_x</t>
  </si>
  <si>
    <t>DHFRi_c</t>
  </si>
  <si>
    <t>DHFRi_m</t>
  </si>
  <si>
    <t>DHFS_1_c</t>
  </si>
  <si>
    <t>DHFt_c_m</t>
  </si>
  <si>
    <t>DHNPA2i_m</t>
  </si>
  <si>
    <t>DHNPTt_c_m</t>
  </si>
  <si>
    <t>DHORDfum_c</t>
  </si>
  <si>
    <t>DHORTS_c</t>
  </si>
  <si>
    <t>DHPM2_c</t>
  </si>
  <si>
    <t>DHPPDA2_c</t>
  </si>
  <si>
    <t>DHPTS_m</t>
  </si>
  <si>
    <t>DHPTt_c_m</t>
  </si>
  <si>
    <t>DHQS_c</t>
  </si>
  <si>
    <t>DHQTi_c</t>
  </si>
  <si>
    <t>DINt_c_e</t>
  </si>
  <si>
    <t>DIPS_c</t>
  </si>
  <si>
    <t>DKMEOX_c</t>
  </si>
  <si>
    <t>DKMPPH_c</t>
  </si>
  <si>
    <t>DMATT_c</t>
  </si>
  <si>
    <t>DM_5mta_c</t>
  </si>
  <si>
    <t>DM_gcald_c</t>
  </si>
  <si>
    <t>DNADt_c_n</t>
  </si>
  <si>
    <t>DNMPPA_c</t>
  </si>
  <si>
    <t>DNTPPA_c</t>
  </si>
  <si>
    <t>DNTP_c</t>
  </si>
  <si>
    <t>DOCOSAt_c_e</t>
  </si>
  <si>
    <t>DOCOSAt_c_l</t>
  </si>
  <si>
    <t>DOCOSAt_c_rm</t>
  </si>
  <si>
    <t>DOCOSCOAt_c_en</t>
  </si>
  <si>
    <t>DOCOSCOAt_c_l</t>
  </si>
  <si>
    <t>DOCOSCOAt_c_rm</t>
  </si>
  <si>
    <t>DOLDPP_c</t>
  </si>
  <si>
    <t>DOLDPt_c_l</t>
  </si>
  <si>
    <t>DOLDPt_c_r</t>
  </si>
  <si>
    <t>DOLGLCPt_c_r</t>
  </si>
  <si>
    <t>DOLK_c</t>
  </si>
  <si>
    <t>DOLPMMT_r</t>
  </si>
  <si>
    <t>DOLPMT_c</t>
  </si>
  <si>
    <t>DOLPt_c_r</t>
  </si>
  <si>
    <t>DPCOAK_c</t>
  </si>
  <si>
    <t>DPGM_c</t>
  </si>
  <si>
    <t>DPGT_c</t>
  </si>
  <si>
    <t>DPMVD_c</t>
  </si>
  <si>
    <t>DPR_c</t>
  </si>
  <si>
    <t>DRAPPRy_c</t>
  </si>
  <si>
    <t>DRBK_c</t>
  </si>
  <si>
    <t>DTMPK_c</t>
  </si>
  <si>
    <t>DTTPt_c</t>
  </si>
  <si>
    <t>DUDPt_c_n</t>
  </si>
  <si>
    <t>DUMPt_c_n</t>
  </si>
  <si>
    <t>DURIK1_c</t>
  </si>
  <si>
    <t>DURIt_c_e</t>
  </si>
  <si>
    <t>DUTPDP_c</t>
  </si>
  <si>
    <t>DXHPSq9_c</t>
  </si>
  <si>
    <t>E4HGLUt_c_m</t>
  </si>
  <si>
    <t>E4HGLUt_c_x</t>
  </si>
  <si>
    <t>E4Pt_c_m</t>
  </si>
  <si>
    <t>EAR100y_c</t>
  </si>
  <si>
    <t>EAR120y_c</t>
  </si>
  <si>
    <t>EAR140y_c</t>
  </si>
  <si>
    <t>EAR160y_c</t>
  </si>
  <si>
    <t>EAR180y_c</t>
  </si>
  <si>
    <t>EAR40y_c</t>
  </si>
  <si>
    <t>EAR40y_m</t>
  </si>
  <si>
    <t>EAR60y_c</t>
  </si>
  <si>
    <t>EAR60y_m</t>
  </si>
  <si>
    <t>EAR80y_c</t>
  </si>
  <si>
    <t>EAR80y_m</t>
  </si>
  <si>
    <t>ECOAH100_m</t>
  </si>
  <si>
    <t>ECOAH100_x</t>
  </si>
  <si>
    <t>ECOAH101e_x</t>
  </si>
  <si>
    <t>ECOAH120_m</t>
  </si>
  <si>
    <t>ECOAH120_x</t>
  </si>
  <si>
    <t>ECOAH121a_m</t>
  </si>
  <si>
    <t>ECOAH121a_x</t>
  </si>
  <si>
    <t>ECOAH121d_x</t>
  </si>
  <si>
    <t>ECOAH122e_x</t>
  </si>
  <si>
    <t>ECOAH140_m</t>
  </si>
  <si>
    <t>ECOAH140_x</t>
  </si>
  <si>
    <t>ECOAH141b_m</t>
  </si>
  <si>
    <t>ECOAH141b_x</t>
  </si>
  <si>
    <t>ECOAH141c_m</t>
  </si>
  <si>
    <t>ECOAH141c_x</t>
  </si>
  <si>
    <t>ECOAH142_x</t>
  </si>
  <si>
    <t>ECOAH143_x</t>
  </si>
  <si>
    <t>ECOAH160_m</t>
  </si>
  <si>
    <t>ECOAH160_x</t>
  </si>
  <si>
    <t>ECOAH161b_m</t>
  </si>
  <si>
    <t>ECOAH161b_x</t>
  </si>
  <si>
    <t>ECOAH161c_m</t>
  </si>
  <si>
    <t>ECOAH161c_x</t>
  </si>
  <si>
    <t>ECOAH162_x</t>
  </si>
  <si>
    <t>ECOAH163_x</t>
  </si>
  <si>
    <t>ECOAH180_m</t>
  </si>
  <si>
    <t>ECOAH180_x</t>
  </si>
  <si>
    <t>ECOAH181a_m</t>
  </si>
  <si>
    <t>ECOAH181a_x</t>
  </si>
  <si>
    <t>ECOAH182_x</t>
  </si>
  <si>
    <t>ECOAH183_x</t>
  </si>
  <si>
    <t>ECOAH200_x</t>
  </si>
  <si>
    <t>ECOAH220_x</t>
  </si>
  <si>
    <t>ECOAH240_x</t>
  </si>
  <si>
    <t>ECOAH260_x</t>
  </si>
  <si>
    <t>ECOAH40_m</t>
  </si>
  <si>
    <t>ECOAH40_x</t>
  </si>
  <si>
    <t>ECOAH60_m</t>
  </si>
  <si>
    <t>ECOAH60_x</t>
  </si>
  <si>
    <t>ECOAH80_m</t>
  </si>
  <si>
    <t>ECOAH80_x</t>
  </si>
  <si>
    <t>ECOAI101a_x</t>
  </si>
  <si>
    <t>ECOAI101d_x</t>
  </si>
  <si>
    <t>ECOAI102e_x</t>
  </si>
  <si>
    <t>ECOAI121a_x</t>
  </si>
  <si>
    <t>ECOAI121b_x</t>
  </si>
  <si>
    <t>ECOAI122c_x</t>
  </si>
  <si>
    <t>ECOAI122d_x</t>
  </si>
  <si>
    <t>ECOAI123e_x</t>
  </si>
  <si>
    <t>ECOAI141a_x</t>
  </si>
  <si>
    <t>ECOAI142c_x</t>
  </si>
  <si>
    <t>ECOAI81e_x</t>
  </si>
  <si>
    <t>ECOAI82e_x</t>
  </si>
  <si>
    <t>ECOAR122_x</t>
  </si>
  <si>
    <t>ECOAR142_x</t>
  </si>
  <si>
    <t>ECOAR200_rm</t>
  </si>
  <si>
    <t>ECOAR220_rm</t>
  </si>
  <si>
    <t>ECOAR240_rm</t>
  </si>
  <si>
    <t>ECOAR260_rm</t>
  </si>
  <si>
    <t>EGHLAT_c</t>
  </si>
  <si>
    <t>EGHLAT_m</t>
  </si>
  <si>
    <t>EGHLAT_x</t>
  </si>
  <si>
    <t>ENO_c</t>
  </si>
  <si>
    <t>EPGALURS_e</t>
  </si>
  <si>
    <t>EPISTt_c_e</t>
  </si>
  <si>
    <t>EPISTt_c_rm</t>
  </si>
  <si>
    <t>EPISTt_l_rm</t>
  </si>
  <si>
    <t>ERGSTESTt_c_rm</t>
  </si>
  <si>
    <t>ERGSTESTt_l_rm</t>
  </si>
  <si>
    <t>ERGSTGLCT_c</t>
  </si>
  <si>
    <t>ERGSTt_c_e</t>
  </si>
  <si>
    <t>ERGSTt_c_en</t>
  </si>
  <si>
    <t>ERGSTt_c_l</t>
  </si>
  <si>
    <t>ERGSTt_c_r</t>
  </si>
  <si>
    <t>ERGSTt_c_rm</t>
  </si>
  <si>
    <t>ERGTETROLt_c_e</t>
  </si>
  <si>
    <t>ERGTETROLt_c_r</t>
  </si>
  <si>
    <t>ETACt_c_e</t>
  </si>
  <si>
    <t>ETFOXRq9_c</t>
  </si>
  <si>
    <t>ETFOXRq9_m</t>
  </si>
  <si>
    <t>ETHAK_c</t>
  </si>
  <si>
    <t>ETHAPT_rm</t>
  </si>
  <si>
    <t>ETHAt_c_e</t>
  </si>
  <si>
    <t>ETNO2OX_c</t>
  </si>
  <si>
    <t>ETOHt_c_e</t>
  </si>
  <si>
    <t>ETOHt_c_m</t>
  </si>
  <si>
    <t>EX_13BDglucan_e</t>
  </si>
  <si>
    <t>EX_14dmlanost_e</t>
  </si>
  <si>
    <t>EX_2mbac_e</t>
  </si>
  <si>
    <t>EX_2mbald_e</t>
  </si>
  <si>
    <t>EX_2mbtoh_e</t>
  </si>
  <si>
    <t>EX_2phetoh_e</t>
  </si>
  <si>
    <t>EX_3c3hmp_e</t>
  </si>
  <si>
    <t>EX_3mbald_e</t>
  </si>
  <si>
    <t>EX_3mop_e</t>
  </si>
  <si>
    <t>EX_4abut_e</t>
  </si>
  <si>
    <t>EX_5aop_e</t>
  </si>
  <si>
    <t>EX_5fthf_e</t>
  </si>
  <si>
    <t>EX_8aonn_e</t>
  </si>
  <si>
    <t>EX_Nfortyr2_e</t>
  </si>
  <si>
    <t>EX_abt__D_e</t>
  </si>
  <si>
    <t>EX_abt__L_e</t>
  </si>
  <si>
    <t>EX_acald_e</t>
  </si>
  <si>
    <t>EX_ade_e</t>
  </si>
  <si>
    <t>EX_adn_e</t>
  </si>
  <si>
    <t>EX_akg_e</t>
  </si>
  <si>
    <t>EX_ala__L_e</t>
  </si>
  <si>
    <t>EX_alltn_e</t>
  </si>
  <si>
    <t>EX_alltt_e</t>
  </si>
  <si>
    <t>EX_amet_e</t>
  </si>
  <si>
    <t>EX_arab__D_e</t>
  </si>
  <si>
    <t>EX_arab__L_e</t>
  </si>
  <si>
    <t>EX_arach_e</t>
  </si>
  <si>
    <t>EX_arg__L_e</t>
  </si>
  <si>
    <t>EX_asn__L_e</t>
  </si>
  <si>
    <t>EX_asp__L_e</t>
  </si>
  <si>
    <t>EX_btd_e</t>
  </si>
  <si>
    <t>EX_but_e</t>
  </si>
  <si>
    <t>EX_caro_c</t>
  </si>
  <si>
    <t>EX_cellb_e</t>
  </si>
  <si>
    <t>EX_chol_e</t>
  </si>
  <si>
    <t>EX_cit_e</t>
  </si>
  <si>
    <t>EX_co2_e</t>
  </si>
  <si>
    <t>EX_crn_e</t>
  </si>
  <si>
    <t>EX_csn_e</t>
  </si>
  <si>
    <t>EX_cys__L_e</t>
  </si>
  <si>
    <t>EX_cytd_e</t>
  </si>
  <si>
    <t>EX_dad_2_e</t>
  </si>
  <si>
    <t>EX_dann_e</t>
  </si>
  <si>
    <t>EX_dca_e</t>
  </si>
  <si>
    <t>EX_dcyt_e</t>
  </si>
  <si>
    <t>EX_ddca_e</t>
  </si>
  <si>
    <t>EX_dgsn_e</t>
  </si>
  <si>
    <t>EX_din_e</t>
  </si>
  <si>
    <t>EX_docosa_e</t>
  </si>
  <si>
    <t>EX_dttp_e</t>
  </si>
  <si>
    <t>EX_duri_e</t>
  </si>
  <si>
    <t>EX_epist_e</t>
  </si>
  <si>
    <t>EX_ergst_e</t>
  </si>
  <si>
    <t>EX_ergtetrol_e</t>
  </si>
  <si>
    <t>EX_etac_e</t>
  </si>
  <si>
    <t>EX_etha_e</t>
  </si>
  <si>
    <t>EX_etoh_e</t>
  </si>
  <si>
    <t>EX_fald_e</t>
  </si>
  <si>
    <t>EX_fe3_e</t>
  </si>
  <si>
    <t>EX_fecost_e</t>
  </si>
  <si>
    <t>EX_fmn_e</t>
  </si>
  <si>
    <t>EX_fol_e</t>
  </si>
  <si>
    <t>EX_for_e</t>
  </si>
  <si>
    <t>EX_fru_e</t>
  </si>
  <si>
    <t>EX_fum_e</t>
  </si>
  <si>
    <t>EX_g3pc_e</t>
  </si>
  <si>
    <t>EX_g3pi_e</t>
  </si>
  <si>
    <t>EX_gal_e</t>
  </si>
  <si>
    <t>EX_galur_e</t>
  </si>
  <si>
    <t>EX_gam6p_e</t>
  </si>
  <si>
    <t>EX_gcald_e</t>
  </si>
  <si>
    <t>EX_gln__L_e</t>
  </si>
  <si>
    <t>EX_glu__L_e</t>
  </si>
  <si>
    <t>EX_glx_e</t>
  </si>
  <si>
    <t>EX_gly_e</t>
  </si>
  <si>
    <t>EX_glyc_e</t>
  </si>
  <si>
    <t>EX_gsn_e</t>
  </si>
  <si>
    <t>EX_gthox_e</t>
  </si>
  <si>
    <t>EX_gthrd_e</t>
  </si>
  <si>
    <t>EX_gua_e</t>
  </si>
  <si>
    <t>EX_hco3_e</t>
  </si>
  <si>
    <t>EX_hdca_e</t>
  </si>
  <si>
    <t>EX_hdcea_e</t>
  </si>
  <si>
    <t>EX_his__L_e</t>
  </si>
  <si>
    <t>EX_hom__L_e</t>
  </si>
  <si>
    <t>EX_hxa_e</t>
  </si>
  <si>
    <t>EX_hxan_e</t>
  </si>
  <si>
    <t>EX_hxca_e</t>
  </si>
  <si>
    <t>EX_hxdcal_e</t>
  </si>
  <si>
    <t>EX_iamac_e</t>
  </si>
  <si>
    <t>EX_iamoh_e</t>
  </si>
  <si>
    <t>EX_ibtald_e</t>
  </si>
  <si>
    <t>EX_ibutac_e</t>
  </si>
  <si>
    <t>EX_ibutoh_e</t>
  </si>
  <si>
    <t>EX_id3acald_e</t>
  </si>
  <si>
    <t>EX_ile__L_e</t>
  </si>
  <si>
    <t>EX_ind3eth_e</t>
  </si>
  <si>
    <t>EX_ins_e</t>
  </si>
  <si>
    <t>EX_lac__D_e</t>
  </si>
  <si>
    <t>EX_lac__L_e</t>
  </si>
  <si>
    <t>EX_lanost_e</t>
  </si>
  <si>
    <t>EX_leu__L_e</t>
  </si>
  <si>
    <t>EX_lys__L_e</t>
  </si>
  <si>
    <t>EX_mal__L_e</t>
  </si>
  <si>
    <t>EX_malt_e</t>
  </si>
  <si>
    <t>EX_man_e</t>
  </si>
  <si>
    <t>EX_melib_e</t>
  </si>
  <si>
    <t>EX_met__L_e</t>
  </si>
  <si>
    <t>EX_mev__R_e</t>
  </si>
  <si>
    <t>EX_mmet_e</t>
  </si>
  <si>
    <t>EX_nad_e</t>
  </si>
  <si>
    <t>EX_nadp_e</t>
  </si>
  <si>
    <t>EX_ni2_e</t>
  </si>
  <si>
    <t>EX_nmn_e</t>
  </si>
  <si>
    <t>EX_oaa_e</t>
  </si>
  <si>
    <t>EX_ocdca_e</t>
  </si>
  <si>
    <t>EX_ocdcea_e</t>
  </si>
  <si>
    <t>EX_octa_e</t>
  </si>
  <si>
    <t>EX_orn_e</t>
  </si>
  <si>
    <t>EX_pacald_e</t>
  </si>
  <si>
    <t>EX_pap_e</t>
  </si>
  <si>
    <t>EX_pectin_e</t>
  </si>
  <si>
    <t>EX_phe__L_e</t>
  </si>
  <si>
    <t>EX_pheac_e</t>
  </si>
  <si>
    <t>EX_ppa_e</t>
  </si>
  <si>
    <t>EX_pro__L_e</t>
  </si>
  <si>
    <t>EX_ptrc_e</t>
  </si>
  <si>
    <t>EX_pydx5p_e</t>
  </si>
  <si>
    <t>EX_pyr_e</t>
  </si>
  <si>
    <t>EX_q9h2_e</t>
  </si>
  <si>
    <t>EX_raffin_e</t>
  </si>
  <si>
    <t>EX_rib__D_e</t>
  </si>
  <si>
    <t>EX_ribflv_e</t>
  </si>
  <si>
    <t>EX_sbt__D_e</t>
  </si>
  <si>
    <t>EX_sbt__L_e</t>
  </si>
  <si>
    <t>EX_ser__L_e</t>
  </si>
  <si>
    <t>EX_so3_e</t>
  </si>
  <si>
    <t>EX_spmd_e</t>
  </si>
  <si>
    <t>EX_sprm_e</t>
  </si>
  <si>
    <t>EX_srb__L_e</t>
  </si>
  <si>
    <t>EX_succ_e</t>
  </si>
  <si>
    <t>EX_sucr_e</t>
  </si>
  <si>
    <t>EX_tag_c</t>
  </si>
  <si>
    <t>EX_taur_e</t>
  </si>
  <si>
    <t>EX_thmmp_e</t>
  </si>
  <si>
    <t>EX_thmpp_e</t>
  </si>
  <si>
    <t>EX_thr__L_e</t>
  </si>
  <si>
    <t>EX_thymd_e</t>
  </si>
  <si>
    <t>EX_tre_e</t>
  </si>
  <si>
    <t>EX_trp__L_e</t>
  </si>
  <si>
    <t>EX_ttcosa_e</t>
  </si>
  <si>
    <t>EX_ttdca_e</t>
  </si>
  <si>
    <t>EX_tyr__L_e</t>
  </si>
  <si>
    <t>EX_ura_e</t>
  </si>
  <si>
    <t>EX_uri_e</t>
  </si>
  <si>
    <t>EX_val__L_e</t>
  </si>
  <si>
    <t>EX_xan_e</t>
  </si>
  <si>
    <t>EX_xtsn_e</t>
  </si>
  <si>
    <t>EX_xylt_e</t>
  </si>
  <si>
    <t>EX_zymst_e</t>
  </si>
  <si>
    <t>F1PP_c</t>
  </si>
  <si>
    <t>FACOA120tabc_x</t>
  </si>
  <si>
    <t>FACOA140tabc_x</t>
  </si>
  <si>
    <t>FACOA160tabc_x</t>
  </si>
  <si>
    <t>FACOA161tabc_x</t>
  </si>
  <si>
    <t>FACOA180tabc_x</t>
  </si>
  <si>
    <t>FACOA181tabc_x</t>
  </si>
  <si>
    <t>FACOA182tabc_x</t>
  </si>
  <si>
    <t>FACOA183tabc_x</t>
  </si>
  <si>
    <t>FACOA200tabc_x</t>
  </si>
  <si>
    <t>FACOA220tabc_x</t>
  </si>
  <si>
    <t>FACOA240tabc_x</t>
  </si>
  <si>
    <t>FACOA260tabc_x</t>
  </si>
  <si>
    <t>FACOAE100_x</t>
  </si>
  <si>
    <t>FACOAE120_c</t>
  </si>
  <si>
    <t>FACOAE120_x</t>
  </si>
  <si>
    <t>FACOAE140_c</t>
  </si>
  <si>
    <t>FACOAE140_x</t>
  </si>
  <si>
    <t>FACOAE160_c</t>
  </si>
  <si>
    <t>FACOAE160_x</t>
  </si>
  <si>
    <t>FACOAE161_c</t>
  </si>
  <si>
    <t>FACOAE161_x</t>
  </si>
  <si>
    <t>FACOAE180_c</t>
  </si>
  <si>
    <t>FACOAE180_x</t>
  </si>
  <si>
    <t>FACOAE181_c</t>
  </si>
  <si>
    <t>FACOAE181_x</t>
  </si>
  <si>
    <t>FACOAE182_c</t>
  </si>
  <si>
    <t>FACOAE182_x</t>
  </si>
  <si>
    <t>FACOAE183_c</t>
  </si>
  <si>
    <t>FACOAE183_x</t>
  </si>
  <si>
    <t>FACOAE40_x</t>
  </si>
  <si>
    <t>FACOAE60_x</t>
  </si>
  <si>
    <t>FACOAE80_x</t>
  </si>
  <si>
    <t>FACOAL100_c</t>
  </si>
  <si>
    <t>FACOAL100_x</t>
  </si>
  <si>
    <t>FACOAL120_c</t>
  </si>
  <si>
    <t>FACOAL120_l</t>
  </si>
  <si>
    <t>FACOAL120_rm</t>
  </si>
  <si>
    <t>FACOAL120_x</t>
  </si>
  <si>
    <t>FACOAL140_l</t>
  </si>
  <si>
    <t>FACOAL140_rm</t>
  </si>
  <si>
    <t>FACOAL140_x</t>
  </si>
  <si>
    <t>FACOAL160_l</t>
  </si>
  <si>
    <t>FACOAL160_rm</t>
  </si>
  <si>
    <t>FACOAL160_x</t>
  </si>
  <si>
    <t>FACOAL161_l</t>
  </si>
  <si>
    <t>FACOAL161_rm</t>
  </si>
  <si>
    <t>FACOAL161_x</t>
  </si>
  <si>
    <t>FACOAL180_l</t>
  </si>
  <si>
    <t>FACOAL180_rm</t>
  </si>
  <si>
    <t>FACOAL180_x</t>
  </si>
  <si>
    <t>FACOAL181_l</t>
  </si>
  <si>
    <t>FACOAL181_rm</t>
  </si>
  <si>
    <t>FACOAL181_x</t>
  </si>
  <si>
    <t>FACOAL182_l</t>
  </si>
  <si>
    <t>FACOAL182_rm</t>
  </si>
  <si>
    <t>FACOAL182_x</t>
  </si>
  <si>
    <t>FACOAL183_l</t>
  </si>
  <si>
    <t>FACOAL183_rm</t>
  </si>
  <si>
    <t>FACOAL183_x</t>
  </si>
  <si>
    <t>FACOAL200_en</t>
  </si>
  <si>
    <t>FACOAL200_l</t>
  </si>
  <si>
    <t>FACOAL200_rm</t>
  </si>
  <si>
    <t>FACOAL200_x</t>
  </si>
  <si>
    <t>FACOAL220_en</t>
  </si>
  <si>
    <t>FACOAL220_l</t>
  </si>
  <si>
    <t>FACOAL220_rm</t>
  </si>
  <si>
    <t>FACOAL220_x</t>
  </si>
  <si>
    <t>FACOAL240_en</t>
  </si>
  <si>
    <t>FACOAL240_l</t>
  </si>
  <si>
    <t>FACOAL240_rm</t>
  </si>
  <si>
    <t>FACOAL240_x</t>
  </si>
  <si>
    <t>FACOAL260_en</t>
  </si>
  <si>
    <t>FACOAL260_l</t>
  </si>
  <si>
    <t>FACOAL260_rm</t>
  </si>
  <si>
    <t>FACOAL260_x</t>
  </si>
  <si>
    <t>FACOAL40_c</t>
  </si>
  <si>
    <t>FACOAL40o_x</t>
  </si>
  <si>
    <t>FACOAL60_c</t>
  </si>
  <si>
    <t>FACOAL80_c</t>
  </si>
  <si>
    <t>FACOAL80_x</t>
  </si>
  <si>
    <t>FADH2t_c_m</t>
  </si>
  <si>
    <t>FADt_c_m</t>
  </si>
  <si>
    <t>FALDH_c</t>
  </si>
  <si>
    <t>FALPDt_c_en</t>
  </si>
  <si>
    <t>FALPDt_c_l</t>
  </si>
  <si>
    <t>FALPDt_c_m</t>
  </si>
  <si>
    <t>FALPDt_c_mm</t>
  </si>
  <si>
    <t>FALPDt_c_rm</t>
  </si>
  <si>
    <t>FBA2_c</t>
  </si>
  <si>
    <t>FBA3_c</t>
  </si>
  <si>
    <t>FBA_c</t>
  </si>
  <si>
    <t>FBP2_c</t>
  </si>
  <si>
    <t>FBP_c</t>
  </si>
  <si>
    <t>FCLT_m</t>
  </si>
  <si>
    <t>FDH_c</t>
  </si>
  <si>
    <t>FE2t_c_e</t>
  </si>
  <si>
    <t>FE2t_c_m</t>
  </si>
  <si>
    <t>FE3t_c_e</t>
  </si>
  <si>
    <t>FECOOR_m</t>
  </si>
  <si>
    <t>FECOSTt_c_rm</t>
  </si>
  <si>
    <t>FECOSTt_l_rm</t>
  </si>
  <si>
    <t>FECPOR_m</t>
  </si>
  <si>
    <t>FECRq9_m</t>
  </si>
  <si>
    <t>FER_c</t>
  </si>
  <si>
    <t>FKYNH_c</t>
  </si>
  <si>
    <t>FMETTRS_m</t>
  </si>
  <si>
    <t>FMNAT_m</t>
  </si>
  <si>
    <t>FOLD3_m</t>
  </si>
  <si>
    <t>FOLR_c</t>
  </si>
  <si>
    <t>FOLR_m</t>
  </si>
  <si>
    <t>FOLt_c_e</t>
  </si>
  <si>
    <t>FORt_c_e</t>
  </si>
  <si>
    <t>FORt_c_m</t>
  </si>
  <si>
    <t>FRDPt_c_l</t>
  </si>
  <si>
    <t>FRDPt_c_m</t>
  </si>
  <si>
    <t>FRD_c</t>
  </si>
  <si>
    <t>FRMDAH_c</t>
  </si>
  <si>
    <t>FRMDH_c</t>
  </si>
  <si>
    <t>FRTT_c</t>
  </si>
  <si>
    <t>FRTT_l</t>
  </si>
  <si>
    <t>FRUK_c</t>
  </si>
  <si>
    <t>FRUtps_e</t>
  </si>
  <si>
    <t>FTHFCL_c</t>
  </si>
  <si>
    <t>FTHFL_c</t>
  </si>
  <si>
    <t>FTHFL_m</t>
  </si>
  <si>
    <t>FUMACACH_c</t>
  </si>
  <si>
    <t>FUMACACH_m</t>
  </si>
  <si>
    <t>FUM_c</t>
  </si>
  <si>
    <t>FUM_m</t>
  </si>
  <si>
    <t>FUMt_c_e</t>
  </si>
  <si>
    <t>G00006t_c_r</t>
  </si>
  <si>
    <t>G00011t_g_r</t>
  </si>
  <si>
    <t>G13027t_g_r</t>
  </si>
  <si>
    <t>G3PAT_l</t>
  </si>
  <si>
    <t>G3PAT_rm</t>
  </si>
  <si>
    <t>G3PCt_c_e</t>
  </si>
  <si>
    <t>G3PCt_c_en</t>
  </si>
  <si>
    <t>G3PCt_c_rm</t>
  </si>
  <si>
    <t>G3PD1i_m</t>
  </si>
  <si>
    <t>G3PD1i_x</t>
  </si>
  <si>
    <t>G3PD1r_c</t>
  </si>
  <si>
    <t>G3PDf_m</t>
  </si>
  <si>
    <t>G3PIt_c_e</t>
  </si>
  <si>
    <t>G3PIt_c_en</t>
  </si>
  <si>
    <t>G3PT_c</t>
  </si>
  <si>
    <t>G5SADr_c</t>
  </si>
  <si>
    <t>G5SADr_m</t>
  </si>
  <si>
    <t>G5SDy_c</t>
  </si>
  <si>
    <t>G6PDA_c</t>
  </si>
  <si>
    <t>G6PDH2i_c</t>
  </si>
  <si>
    <t>G6PE_c</t>
  </si>
  <si>
    <t>GALKi_c</t>
  </si>
  <si>
    <t>GALOX_e</t>
  </si>
  <si>
    <t>GALT_c</t>
  </si>
  <si>
    <t>GALUi_c</t>
  </si>
  <si>
    <t>GALtps_e</t>
  </si>
  <si>
    <t>GAM6Pt_c</t>
  </si>
  <si>
    <t>GAPD_c</t>
  </si>
  <si>
    <t>GARFT_c</t>
  </si>
  <si>
    <t>GBBOX_c</t>
  </si>
  <si>
    <t>GCALDt_c_e</t>
  </si>
  <si>
    <t>GCALDt_c_m</t>
  </si>
  <si>
    <t>GDPMANNt_c_g</t>
  </si>
  <si>
    <t>GDPMANt_c_g</t>
  </si>
  <si>
    <t>GDPt_c_g</t>
  </si>
  <si>
    <t>GDPt_c_n</t>
  </si>
  <si>
    <t>GF6PTA_c</t>
  </si>
  <si>
    <t>GGTT_c</t>
  </si>
  <si>
    <t>GGTT_l</t>
  </si>
  <si>
    <t>GHMT2r_c</t>
  </si>
  <si>
    <t>GHMT2r_m</t>
  </si>
  <si>
    <t>GHMT3_m</t>
  </si>
  <si>
    <t>GK1_c</t>
  </si>
  <si>
    <t>GK2_c</t>
  </si>
  <si>
    <t>GLCDx_c</t>
  </si>
  <si>
    <t>GLCGSD_c</t>
  </si>
  <si>
    <t>GLCGSD_v</t>
  </si>
  <si>
    <t>GLCNtps_e</t>
  </si>
  <si>
    <t>GLCP_c</t>
  </si>
  <si>
    <t>GLCt_c_e</t>
  </si>
  <si>
    <t>GLCt_c_r</t>
  </si>
  <si>
    <t>GLCt_c_v</t>
  </si>
  <si>
    <t>GLCtps_e</t>
  </si>
  <si>
    <t>GLNS_c</t>
  </si>
  <si>
    <t>GLNTRS_c</t>
  </si>
  <si>
    <t>GLNt_c_n</t>
  </si>
  <si>
    <t>GLNtpa_v</t>
  </si>
  <si>
    <t>GLNtps_v</t>
  </si>
  <si>
    <t>GLU5K_c</t>
  </si>
  <si>
    <t>GLUCYS_c</t>
  </si>
  <si>
    <t>GLUDC_c</t>
  </si>
  <si>
    <t>GLUDxi_c</t>
  </si>
  <si>
    <t>GLUDy_c</t>
  </si>
  <si>
    <t>GLUN_c</t>
  </si>
  <si>
    <t>GLUN_e</t>
  </si>
  <si>
    <t>GLUPRT_c</t>
  </si>
  <si>
    <t>GLUR_c</t>
  </si>
  <si>
    <t>GLUSx_c</t>
  </si>
  <si>
    <t>GLUTCOADH_m</t>
  </si>
  <si>
    <t>GLUTRS_c</t>
  </si>
  <si>
    <t>GLUTRS_m</t>
  </si>
  <si>
    <t>GLUt_c_m</t>
  </si>
  <si>
    <t>GLUt_c_n</t>
  </si>
  <si>
    <t>GLUtps_e</t>
  </si>
  <si>
    <t>GLUtps_v</t>
  </si>
  <si>
    <t>GLXt_c_e</t>
  </si>
  <si>
    <t>GLXt_c_x</t>
  </si>
  <si>
    <t>GLYAT_c</t>
  </si>
  <si>
    <t>GLYC3Pt_c_l</t>
  </si>
  <si>
    <t>GLYC3Pt_c_m</t>
  </si>
  <si>
    <t>GLYC3Pt_c_rm</t>
  </si>
  <si>
    <t>GLYC3Pt_c_x</t>
  </si>
  <si>
    <t>GLYC3Pt_m_mm</t>
  </si>
  <si>
    <t>GLYCDy_c</t>
  </si>
  <si>
    <t>GLYCK_c</t>
  </si>
  <si>
    <t>GLYCL_m</t>
  </si>
  <si>
    <t>GLYCOGENt_c_v</t>
  </si>
  <si>
    <t>GLYCt_c_l</t>
  </si>
  <si>
    <t>GLYCt_c_m</t>
  </si>
  <si>
    <t>GLYCtps_e</t>
  </si>
  <si>
    <t>GLYGS_c</t>
  </si>
  <si>
    <t>GLYK_c</t>
  </si>
  <si>
    <t>GLYOX_c</t>
  </si>
  <si>
    <t>GLYOX_m</t>
  </si>
  <si>
    <t>GLYTRS_c</t>
  </si>
  <si>
    <t>GLYt_c_m</t>
  </si>
  <si>
    <t>GLYtps_e</t>
  </si>
  <si>
    <t>GMAND_c</t>
  </si>
  <si>
    <t>GMPS2_c</t>
  </si>
  <si>
    <t>GND_c</t>
  </si>
  <si>
    <t>GNK_c</t>
  </si>
  <si>
    <t>GPIA10a_r</t>
  </si>
  <si>
    <t>GPIA1_c</t>
  </si>
  <si>
    <t>GPIA2_c</t>
  </si>
  <si>
    <t>GPIA3_c_r</t>
  </si>
  <si>
    <t>GPIA4_r</t>
  </si>
  <si>
    <t>GPIA5_r</t>
  </si>
  <si>
    <t>GPIA6_r</t>
  </si>
  <si>
    <t>GPIA7_r</t>
  </si>
  <si>
    <t>GPIA8a_r</t>
  </si>
  <si>
    <t>GPIA8b_r</t>
  </si>
  <si>
    <t>GPIA9a_r</t>
  </si>
  <si>
    <t>GRTT_c</t>
  </si>
  <si>
    <t>GSNK_c</t>
  </si>
  <si>
    <t>GSNt_c_e</t>
  </si>
  <si>
    <t>GSNt_c_m</t>
  </si>
  <si>
    <t>GTHOXt_c</t>
  </si>
  <si>
    <t>GTHO_c</t>
  </si>
  <si>
    <t>GTHO_m</t>
  </si>
  <si>
    <t>GTHP_c</t>
  </si>
  <si>
    <t>GTHP_m</t>
  </si>
  <si>
    <t>GTHRDt_c_e</t>
  </si>
  <si>
    <t>GTHRDt_c_v</t>
  </si>
  <si>
    <t>GTHRDtabc_v</t>
  </si>
  <si>
    <t>GTHS_c</t>
  </si>
  <si>
    <t>GTMLT_c</t>
  </si>
  <si>
    <t>GTPCII2_c</t>
  </si>
  <si>
    <t>GTPCI_c</t>
  </si>
  <si>
    <t>GTPDPDP_c</t>
  </si>
  <si>
    <t>GTPGDPtp_m</t>
  </si>
  <si>
    <t>GUAD_1_c</t>
  </si>
  <si>
    <t>GUAPRT_c</t>
  </si>
  <si>
    <t>GUAt_c_m</t>
  </si>
  <si>
    <t>GUAtps_e</t>
  </si>
  <si>
    <t>H2O2t_c_n</t>
  </si>
  <si>
    <t>H2Ot_c_e</t>
  </si>
  <si>
    <t>H2Ot_c_en</t>
  </si>
  <si>
    <t>H2Ot_c_g</t>
  </si>
  <si>
    <t>H2Ot_c_gm</t>
  </si>
  <si>
    <t>H2Ot_c_l</t>
  </si>
  <si>
    <t>H2Ot_c_m</t>
  </si>
  <si>
    <t>H2Ot_c_mm</t>
  </si>
  <si>
    <t>H2Ot_c_n</t>
  </si>
  <si>
    <t>H2Ot_c_r</t>
  </si>
  <si>
    <t>H2Ot_c_rm</t>
  </si>
  <si>
    <t>H2Ot_c_v</t>
  </si>
  <si>
    <t>H2Ot_c_vm</t>
  </si>
  <si>
    <t>H2Ot_c_x</t>
  </si>
  <si>
    <t>HACD100i_m</t>
  </si>
  <si>
    <t>HACD100i_x</t>
  </si>
  <si>
    <t>HACD101ei_x</t>
  </si>
  <si>
    <t>HACD120i_m</t>
  </si>
  <si>
    <t>HACD120i_x</t>
  </si>
  <si>
    <t>HACD121ai_m</t>
  </si>
  <si>
    <t>HACD121ai_x</t>
  </si>
  <si>
    <t>HACD121di_x</t>
  </si>
  <si>
    <t>HACD122ei_x</t>
  </si>
  <si>
    <t>HACD140i_m</t>
  </si>
  <si>
    <t>HACD140i_x</t>
  </si>
  <si>
    <t>HACD141ai_m</t>
  </si>
  <si>
    <t>HACD141ai_x</t>
  </si>
  <si>
    <t>HACD141bi_m</t>
  </si>
  <si>
    <t>HACD141bi_x</t>
  </si>
  <si>
    <t>HACD142i_x</t>
  </si>
  <si>
    <t>HACD143i_x</t>
  </si>
  <si>
    <t>HACD160i_m</t>
  </si>
  <si>
    <t>HACD160i_x</t>
  </si>
  <si>
    <t>HACD161ai_m</t>
  </si>
  <si>
    <t>HACD161ai_x</t>
  </si>
  <si>
    <t>HACD161bi_m</t>
  </si>
  <si>
    <t>HACD161bi_x</t>
  </si>
  <si>
    <t>HACD162i_x</t>
  </si>
  <si>
    <t>HACD163i_x</t>
  </si>
  <si>
    <t>HACD180i_m</t>
  </si>
  <si>
    <t>HACD180i_x</t>
  </si>
  <si>
    <t>HACD181ai_m</t>
  </si>
  <si>
    <t>HACD181ai_x</t>
  </si>
  <si>
    <t>HACD182i_x</t>
  </si>
  <si>
    <t>HACD183i_x</t>
  </si>
  <si>
    <t>HACD200i_x</t>
  </si>
  <si>
    <t>HACD220i_x</t>
  </si>
  <si>
    <t>HACD240i_x</t>
  </si>
  <si>
    <t>HACD260i_x</t>
  </si>
  <si>
    <t>HACD40i_m</t>
  </si>
  <si>
    <t>HACD40i_x</t>
  </si>
  <si>
    <t>HACD40y_c</t>
  </si>
  <si>
    <t>HACD60i_m</t>
  </si>
  <si>
    <t>HACD60i_x</t>
  </si>
  <si>
    <t>HACD80i_m</t>
  </si>
  <si>
    <t>HACD80i_x</t>
  </si>
  <si>
    <t>HACDm40_c</t>
  </si>
  <si>
    <t>HACNH_m</t>
  </si>
  <si>
    <t>HCITR_m</t>
  </si>
  <si>
    <t>HCITS_m</t>
  </si>
  <si>
    <t>HCITS_n</t>
  </si>
  <si>
    <t>HCO3E_c</t>
  </si>
  <si>
    <t>HCO3E_e</t>
  </si>
  <si>
    <t>HCO3E_m</t>
  </si>
  <si>
    <t>HCO3E_n</t>
  </si>
  <si>
    <t>HCO3t_c_n</t>
  </si>
  <si>
    <t>HCYSMT_c</t>
  </si>
  <si>
    <t>HDCAt_c_e</t>
  </si>
  <si>
    <t>HDCAt_c_en</t>
  </si>
  <si>
    <t>HDCAt_c_l</t>
  </si>
  <si>
    <t>HDCAt_c_mm</t>
  </si>
  <si>
    <t>HDCAt_c_rm</t>
  </si>
  <si>
    <t>HDCEAt_c_e</t>
  </si>
  <si>
    <t>HDCEAt_c_en</t>
  </si>
  <si>
    <t>HDCEAt_c_l</t>
  </si>
  <si>
    <t>HDCEAt_c_rm</t>
  </si>
  <si>
    <t>HDCOAt_c_l</t>
  </si>
  <si>
    <t>HDCOAt_c_mm</t>
  </si>
  <si>
    <t>HDCOAt_c_rm</t>
  </si>
  <si>
    <t>HEMEAt_c_m</t>
  </si>
  <si>
    <t>HEMEOS_m</t>
  </si>
  <si>
    <t>HETZK_c</t>
  </si>
  <si>
    <t>HEX1_c</t>
  </si>
  <si>
    <t>HEX4_c</t>
  </si>
  <si>
    <t>HEX7_c</t>
  </si>
  <si>
    <t>HEX7b_c</t>
  </si>
  <si>
    <t>HGENDO_c</t>
  </si>
  <si>
    <t>HIBH_m</t>
  </si>
  <si>
    <t>HIBTD_c</t>
  </si>
  <si>
    <t>HICITD_m</t>
  </si>
  <si>
    <t>HISTD_c</t>
  </si>
  <si>
    <t>HISTP_c</t>
  </si>
  <si>
    <t>HISTRS_c</t>
  </si>
  <si>
    <t>HISTRS_m</t>
  </si>
  <si>
    <t>HISt_c_m</t>
  </si>
  <si>
    <t>HIStpa_v</t>
  </si>
  <si>
    <t>HKYNH_c</t>
  </si>
  <si>
    <t>HLYSMT_m</t>
  </si>
  <si>
    <t>HMGCOAR_c</t>
  </si>
  <si>
    <t>HMGCOAS_c</t>
  </si>
  <si>
    <t>HMGCOAS_m</t>
  </si>
  <si>
    <t>HMGCOAt_c_m</t>
  </si>
  <si>
    <t>HMPK1_c</t>
  </si>
  <si>
    <t>HOMOX_m</t>
  </si>
  <si>
    <t>HOMt_c_e</t>
  </si>
  <si>
    <t>HPPK2_m</t>
  </si>
  <si>
    <t>HPRORy_c</t>
  </si>
  <si>
    <t>HQLOR_c</t>
  </si>
  <si>
    <t>HSDx_c</t>
  </si>
  <si>
    <t>HSDy_c</t>
  </si>
  <si>
    <t>HSERTA_c</t>
  </si>
  <si>
    <t>HSK_c</t>
  </si>
  <si>
    <t>HSTPT_c</t>
  </si>
  <si>
    <t>HXAND_c</t>
  </si>
  <si>
    <t>HXANt_c_e</t>
  </si>
  <si>
    <t>HXAt_c_e</t>
  </si>
  <si>
    <t>HXAt_c_x</t>
  </si>
  <si>
    <t>HXCAt_c_e</t>
  </si>
  <si>
    <t>HXCAt_c_rm</t>
  </si>
  <si>
    <t>HXCAt_en_rm</t>
  </si>
  <si>
    <t>HXCAt_l_rm</t>
  </si>
  <si>
    <t>HXCAt_r_rm</t>
  </si>
  <si>
    <t>HXCCOAt_c_en</t>
  </si>
  <si>
    <t>HXCCOAt_c_l</t>
  </si>
  <si>
    <t>HXCCOAt_c_r</t>
  </si>
  <si>
    <t>HXCCOAt_c_rm</t>
  </si>
  <si>
    <t>HYPOE_c</t>
  </si>
  <si>
    <t>Ht_c_e</t>
  </si>
  <si>
    <t>Ht_c_en</t>
  </si>
  <si>
    <t>Ht_c_g</t>
  </si>
  <si>
    <t>Ht_c_gm</t>
  </si>
  <si>
    <t>Ht_c_l</t>
  </si>
  <si>
    <t>Ht_c_m</t>
  </si>
  <si>
    <t>Ht_c_n</t>
  </si>
  <si>
    <t>Ht_c_r</t>
  </si>
  <si>
    <t>Ht_c_rm</t>
  </si>
  <si>
    <t>Ht_c_v</t>
  </si>
  <si>
    <t>Ht_c_vm</t>
  </si>
  <si>
    <t>Ht_c_x</t>
  </si>
  <si>
    <t>Ht_m_mm</t>
  </si>
  <si>
    <t>IAMACt_c_e</t>
  </si>
  <si>
    <t>IAMOHt_c_e</t>
  </si>
  <si>
    <t>IAMOHt_c_m</t>
  </si>
  <si>
    <t>IBTALDt_c_e</t>
  </si>
  <si>
    <t>IBTALDt_c_m</t>
  </si>
  <si>
    <t>IBUTACt_c_e</t>
  </si>
  <si>
    <t>IBUTOHt_c_e</t>
  </si>
  <si>
    <t>IBUTOHt_c_m</t>
  </si>
  <si>
    <t>ICDHx_m</t>
  </si>
  <si>
    <t>ICDHyi_m</t>
  </si>
  <si>
    <t>ICL_1_c</t>
  </si>
  <si>
    <t>ICOSCOAt_c_en</t>
  </si>
  <si>
    <t>ICOSCOAt_c_rm</t>
  </si>
  <si>
    <t>ID3ACALDt_c_e</t>
  </si>
  <si>
    <t>ID3ACALDt_c_m</t>
  </si>
  <si>
    <t>IG3PS_c</t>
  </si>
  <si>
    <t>IGPDH_c</t>
  </si>
  <si>
    <t>IGPS_c</t>
  </si>
  <si>
    <t>ILETA_c</t>
  </si>
  <si>
    <t>ILETA_m</t>
  </si>
  <si>
    <t>ILETRS_c</t>
  </si>
  <si>
    <t>ILETRS_m</t>
  </si>
  <si>
    <t>ILEt_c_m</t>
  </si>
  <si>
    <t>ILEt_c_v</t>
  </si>
  <si>
    <t>ILEtpa_v</t>
  </si>
  <si>
    <t>ILEtps_v</t>
  </si>
  <si>
    <t>IMPC_c</t>
  </si>
  <si>
    <t>IMPD_c</t>
  </si>
  <si>
    <t>IND3ACt_c_m</t>
  </si>
  <si>
    <t>IND3ETHt_c_e</t>
  </si>
  <si>
    <t>IND3ETHt_c_m</t>
  </si>
  <si>
    <t>INDPYRD_c</t>
  </si>
  <si>
    <t>INO3GALT_c</t>
  </si>
  <si>
    <t>INOSHP3H_v</t>
  </si>
  <si>
    <t>INOSHPt_c_n</t>
  </si>
  <si>
    <t>INOSTt_c_rm</t>
  </si>
  <si>
    <t>INOSTtps_e</t>
  </si>
  <si>
    <t>INSK_c</t>
  </si>
  <si>
    <t>INSt_c_e</t>
  </si>
  <si>
    <t>IPCS_g</t>
  </si>
  <si>
    <t>IPCt_g_r</t>
  </si>
  <si>
    <t>IPDDI_c</t>
  </si>
  <si>
    <t>IPDPt_c_l</t>
  </si>
  <si>
    <t>IPDPt_c_m</t>
  </si>
  <si>
    <t>IPK2_n</t>
  </si>
  <si>
    <t>IPK3_n</t>
  </si>
  <si>
    <t>IPK4_n</t>
  </si>
  <si>
    <t>IPK5_n</t>
  </si>
  <si>
    <t>IPMD_c</t>
  </si>
  <si>
    <t>IPPMIa_c</t>
  </si>
  <si>
    <t>IPPMIb_c</t>
  </si>
  <si>
    <t>IPPS_c</t>
  </si>
  <si>
    <t>IPPYP1_c</t>
  </si>
  <si>
    <t>IPPYP2_c</t>
  </si>
  <si>
    <t>IPPYP3_c</t>
  </si>
  <si>
    <t>IPPYP4_c</t>
  </si>
  <si>
    <t>IPT_g</t>
  </si>
  <si>
    <t>ITCOAL_m</t>
  </si>
  <si>
    <t>KARA1i_m</t>
  </si>
  <si>
    <t>KARA2i_m</t>
  </si>
  <si>
    <t>KYN3OX_c</t>
  </si>
  <si>
    <t>KYNAT2_c</t>
  </si>
  <si>
    <t>KYN_c</t>
  </si>
  <si>
    <t>Kt_c_e</t>
  </si>
  <si>
    <t>Kt_c_m</t>
  </si>
  <si>
    <t>Ktps_e</t>
  </si>
  <si>
    <t>LACDtps_c</t>
  </si>
  <si>
    <t>LACLtps_c</t>
  </si>
  <si>
    <t>LACPYRt_c_m</t>
  </si>
  <si>
    <t>LACt_c_m</t>
  </si>
  <si>
    <t>LACtps_m</t>
  </si>
  <si>
    <t>LALDO3_c</t>
  </si>
  <si>
    <t>LANOSTt_c_e</t>
  </si>
  <si>
    <t>LANOSTt_c_rm</t>
  </si>
  <si>
    <t>LANOSTt_l_rm</t>
  </si>
  <si>
    <t>LCADi_c</t>
  </si>
  <si>
    <t>LCYSTAT_c</t>
  </si>
  <si>
    <t>LDH_L_x</t>
  </si>
  <si>
    <t>LEUTA_c</t>
  </si>
  <si>
    <t>LEUTA_m</t>
  </si>
  <si>
    <t>LEUTRS_c</t>
  </si>
  <si>
    <t>LEUt_c_v</t>
  </si>
  <si>
    <t>LEUtpa_v</t>
  </si>
  <si>
    <t>LEUtps_v</t>
  </si>
  <si>
    <t>LGTHL_c</t>
  </si>
  <si>
    <t>LINOCOAt_c_l</t>
  </si>
  <si>
    <t>LINOCOAt_c_rm</t>
  </si>
  <si>
    <t>LINOEAt_c_l</t>
  </si>
  <si>
    <t>LINOLENt_c_l</t>
  </si>
  <si>
    <t>LINOLNCOAt_c_l</t>
  </si>
  <si>
    <t>LINOLNCOAt_c_rm</t>
  </si>
  <si>
    <t>LLFC2O_c</t>
  </si>
  <si>
    <t>LNS14DMy_c</t>
  </si>
  <si>
    <t>LNSTLS_c</t>
  </si>
  <si>
    <t>LPAP_vm</t>
  </si>
  <si>
    <t>LPCAT_mm</t>
  </si>
  <si>
    <t>LPIAT_rm</t>
  </si>
  <si>
    <t>LSERDHi_c</t>
  </si>
  <si>
    <t>LTA4H2_c</t>
  </si>
  <si>
    <t>LTA4H2_n</t>
  </si>
  <si>
    <t>LTA4H3_c</t>
  </si>
  <si>
    <t>LTA4H3_n</t>
  </si>
  <si>
    <t>LTA4H_c</t>
  </si>
  <si>
    <t>LTA4H_n</t>
  </si>
  <si>
    <t>LYSN6MOX_c</t>
  </si>
  <si>
    <t>LYSTRS_c</t>
  </si>
  <si>
    <t>LYSt_c_m</t>
  </si>
  <si>
    <t>LYStpa_v</t>
  </si>
  <si>
    <t>LYStps_e</t>
  </si>
  <si>
    <t>M1PS_c</t>
  </si>
  <si>
    <t>MACACI_c</t>
  </si>
  <si>
    <t>MAGL_l</t>
  </si>
  <si>
    <t>MAGL_m</t>
  </si>
  <si>
    <t>MALCOAt_c_rm</t>
  </si>
  <si>
    <t>MALOAAta_x</t>
  </si>
  <si>
    <t>MALS_c</t>
  </si>
  <si>
    <t>MALT_c</t>
  </si>
  <si>
    <t>MALTtps_e</t>
  </si>
  <si>
    <t>MALt2_m</t>
  </si>
  <si>
    <t>MALt_c_e</t>
  </si>
  <si>
    <t>MAN1PT_c</t>
  </si>
  <si>
    <t>MAN6PI_c</t>
  </si>
  <si>
    <t>MANNAN14H_c</t>
  </si>
  <si>
    <t>MANNANH_c</t>
  </si>
  <si>
    <t>MANNANH_e</t>
  </si>
  <si>
    <t>MANNANt_c_r</t>
  </si>
  <si>
    <t>MANt_c_g</t>
  </si>
  <si>
    <t>MANtps_e</t>
  </si>
  <si>
    <t>MASCBRx_c</t>
  </si>
  <si>
    <t>MCCC_m</t>
  </si>
  <si>
    <t>MCITL2_m</t>
  </si>
  <si>
    <t>MCITS_m</t>
  </si>
  <si>
    <t>MCOATA_c</t>
  </si>
  <si>
    <t>MCOATA_m</t>
  </si>
  <si>
    <t>MDH_c</t>
  </si>
  <si>
    <t>MDH_m</t>
  </si>
  <si>
    <t>MDLDH_x</t>
  </si>
  <si>
    <t>MDRPD_c</t>
  </si>
  <si>
    <t>ME1_m</t>
  </si>
  <si>
    <t>ME2_c</t>
  </si>
  <si>
    <t>ME2_m</t>
  </si>
  <si>
    <t>MERLACOR_c</t>
  </si>
  <si>
    <t>METAT_c</t>
  </si>
  <si>
    <t>METB1_c</t>
  </si>
  <si>
    <t>METS_c</t>
  </si>
  <si>
    <t>METTRS_c</t>
  </si>
  <si>
    <t>METTRS_m</t>
  </si>
  <si>
    <t>METt_c_m</t>
  </si>
  <si>
    <t>METtps_e</t>
  </si>
  <si>
    <t>MEVK1_c</t>
  </si>
  <si>
    <t>MEVK2_c</t>
  </si>
  <si>
    <t>MEVK3_c</t>
  </si>
  <si>
    <t>MEVK4_c</t>
  </si>
  <si>
    <t>MEVt_c_e</t>
  </si>
  <si>
    <t>MG2t_c_e</t>
  </si>
  <si>
    <t>MGCH_m</t>
  </si>
  <si>
    <t>MGSA_c</t>
  </si>
  <si>
    <t>MHPGLUT_c</t>
  </si>
  <si>
    <t>MI13456Pt_c_n</t>
  </si>
  <si>
    <t>MI134PPH_c</t>
  </si>
  <si>
    <t>MI1PP_c</t>
  </si>
  <si>
    <t>MI1Pt_c_r</t>
  </si>
  <si>
    <t>MIP2Ct_g_r</t>
  </si>
  <si>
    <t>MIPCS_g</t>
  </si>
  <si>
    <t>MIPCt_g_r</t>
  </si>
  <si>
    <t>MN2t_c_e</t>
  </si>
  <si>
    <t>MOBDt_c_e</t>
  </si>
  <si>
    <t>MPYRCNST_c</t>
  </si>
  <si>
    <t>MTAP_c</t>
  </si>
  <si>
    <t>MTHFC_c</t>
  </si>
  <si>
    <t>MTHFC_m</t>
  </si>
  <si>
    <t>MTHFD2i_c</t>
  </si>
  <si>
    <t>MTHFD_c</t>
  </si>
  <si>
    <t>MTHFD_m</t>
  </si>
  <si>
    <t>MTHFR3_c</t>
  </si>
  <si>
    <t>MTMOHT_m</t>
  </si>
  <si>
    <t>MTRI_c</t>
  </si>
  <si>
    <t>MUCOCI_c</t>
  </si>
  <si>
    <t>MUCOCI_e</t>
  </si>
  <si>
    <t>NACt_c_e</t>
  </si>
  <si>
    <t>NADDP_x</t>
  </si>
  <si>
    <t>NADHK1_c</t>
  </si>
  <si>
    <t>NADHK1_m</t>
  </si>
  <si>
    <t>NADHcplxI_c_m</t>
  </si>
  <si>
    <t>NADHq9_c</t>
  </si>
  <si>
    <t>NADHt_c_rm</t>
  </si>
  <si>
    <t>NADK_c</t>
  </si>
  <si>
    <t>NADK_m</t>
  </si>
  <si>
    <t>NADN_n</t>
  </si>
  <si>
    <t>NADPHt_c_l</t>
  </si>
  <si>
    <t>NADPHt_c_r</t>
  </si>
  <si>
    <t>NADPHt_c_rm</t>
  </si>
  <si>
    <t>NADPHt_c_x</t>
  </si>
  <si>
    <t>NADPt_c_e</t>
  </si>
  <si>
    <t>NADPt_c_l</t>
  </si>
  <si>
    <t>NADPt_c_r</t>
  </si>
  <si>
    <t>NADPt_c_rm</t>
  </si>
  <si>
    <t>NADPt_c_x</t>
  </si>
  <si>
    <t>NADS2_c</t>
  </si>
  <si>
    <t>NADS2_n</t>
  </si>
  <si>
    <t>NADt1_m</t>
  </si>
  <si>
    <t>NADt2_m</t>
  </si>
  <si>
    <t>NADt3_m</t>
  </si>
  <si>
    <t>NADt_c_e</t>
  </si>
  <si>
    <t>NADt_c_m</t>
  </si>
  <si>
    <t>NADt_c_rm</t>
  </si>
  <si>
    <t>NAMNPP_c</t>
  </si>
  <si>
    <t>NAMNPP_m</t>
  </si>
  <si>
    <t>NAtpa_c</t>
  </si>
  <si>
    <t>NCAMt_c_n</t>
  </si>
  <si>
    <t>NDP10_c</t>
  </si>
  <si>
    <t>NDP1_c</t>
  </si>
  <si>
    <t>NDP3_c</t>
  </si>
  <si>
    <t>NDP3_g</t>
  </si>
  <si>
    <t>NDP4_c</t>
  </si>
  <si>
    <t>NDP5_c</t>
  </si>
  <si>
    <t>NDP7_c</t>
  </si>
  <si>
    <t>NDP7_g</t>
  </si>
  <si>
    <t>NDPDA1_c</t>
  </si>
  <si>
    <t>NDPDA2_c</t>
  </si>
  <si>
    <t>NDPK10_c</t>
  </si>
  <si>
    <t>NDPK1_c</t>
  </si>
  <si>
    <t>NDPK2_c</t>
  </si>
  <si>
    <t>NDPK3_c</t>
  </si>
  <si>
    <t>NDPK4_c</t>
  </si>
  <si>
    <t>NDPK5_c</t>
  </si>
  <si>
    <t>NDPK6_c</t>
  </si>
  <si>
    <t>NDPK7_c</t>
  </si>
  <si>
    <t>NDPK8_c</t>
  </si>
  <si>
    <t>NDPK9_c</t>
  </si>
  <si>
    <t>NFORTYR2t_c_e</t>
  </si>
  <si>
    <t>NFTYROX_c</t>
  </si>
  <si>
    <t>NGLYCANS10_r</t>
  </si>
  <si>
    <t>NGLYCANS11_r</t>
  </si>
  <si>
    <t>NGLYCANS12_r</t>
  </si>
  <si>
    <t>NGLYCANS13_r</t>
  </si>
  <si>
    <t>NGLYCANS14_r</t>
  </si>
  <si>
    <t>NGLYCANS15_r</t>
  </si>
  <si>
    <t>NGLYCANS16_r</t>
  </si>
  <si>
    <t>NGLYCANS17_r</t>
  </si>
  <si>
    <t>NGLYCANS18_r</t>
  </si>
  <si>
    <t>NGLYCANS19_g</t>
  </si>
  <si>
    <t>NGLYCANS1_c</t>
  </si>
  <si>
    <t>NGLYCANS2_c</t>
  </si>
  <si>
    <t>NGLYCANS3_c</t>
  </si>
  <si>
    <t>NGLYCANS4_c</t>
  </si>
  <si>
    <t>NGLYCANS5_c</t>
  </si>
  <si>
    <t>NGLYCANS6_c</t>
  </si>
  <si>
    <t>NGLYCANS7_c</t>
  </si>
  <si>
    <t>NGLYCANS8_r</t>
  </si>
  <si>
    <t>NGLYCANS9_r</t>
  </si>
  <si>
    <t>NH4t_c_e</t>
  </si>
  <si>
    <t>NH4t_c_m</t>
  </si>
  <si>
    <t>NI2t_c_e</t>
  </si>
  <si>
    <t>NITROPP_c</t>
  </si>
  <si>
    <t>NITRx_c</t>
  </si>
  <si>
    <t>NITRy_c</t>
  </si>
  <si>
    <t>NMNt_c_e</t>
  </si>
  <si>
    <t>NMNt_c_n</t>
  </si>
  <si>
    <t>NMNt_c_x</t>
  </si>
  <si>
    <t>NNAM_c</t>
  </si>
  <si>
    <t>NNATi_c</t>
  </si>
  <si>
    <t>NNDPR_c</t>
  </si>
  <si>
    <t>NNDPR_m</t>
  </si>
  <si>
    <t>NNMT_c</t>
  </si>
  <si>
    <t>NO3t_c_e</t>
  </si>
  <si>
    <t>NOX_c</t>
  </si>
  <si>
    <t>NTD10pp_c</t>
  </si>
  <si>
    <t>NTD1pp_c</t>
  </si>
  <si>
    <t>NTD2pp_c</t>
  </si>
  <si>
    <t>NTD3pp_c</t>
  </si>
  <si>
    <t>NTD4pp_c</t>
  </si>
  <si>
    <t>NTD5_c</t>
  </si>
  <si>
    <t>NTD6pp_c</t>
  </si>
  <si>
    <t>NTD7pp_c</t>
  </si>
  <si>
    <t>NTD8_c</t>
  </si>
  <si>
    <t>NTP10_c</t>
  </si>
  <si>
    <t>NTP3_c</t>
  </si>
  <si>
    <t>NTP4_c</t>
  </si>
  <si>
    <t>NTP5_c</t>
  </si>
  <si>
    <t>NTP7_c</t>
  </si>
  <si>
    <t>NTPDA2_c</t>
  </si>
  <si>
    <t>O2t_c_e</t>
  </si>
  <si>
    <t>O2t_c_m</t>
  </si>
  <si>
    <t>O2t_c_r</t>
  </si>
  <si>
    <t>O2t_c_rm</t>
  </si>
  <si>
    <t>O2t_c_x</t>
  </si>
  <si>
    <t>OAADC_c</t>
  </si>
  <si>
    <t>OAAt_c_e</t>
  </si>
  <si>
    <t>OAAtps_m</t>
  </si>
  <si>
    <t>OAR1_c</t>
  </si>
  <si>
    <t>OAR2_c</t>
  </si>
  <si>
    <t>OAR3_m</t>
  </si>
  <si>
    <t>OCBT_c</t>
  </si>
  <si>
    <t>OCDCAt_c_e</t>
  </si>
  <si>
    <t>OCDCAt_c_en</t>
  </si>
  <si>
    <t>OCDCAt_c_l</t>
  </si>
  <si>
    <t>OCDCAt_c_mm</t>
  </si>
  <si>
    <t>OCDCAt_c_rm</t>
  </si>
  <si>
    <t>OCDCEAt_c_e</t>
  </si>
  <si>
    <t>OCDCEAt_c_en</t>
  </si>
  <si>
    <t>OCDCEAt_c_l</t>
  </si>
  <si>
    <t>OCDCEAt_c_rm</t>
  </si>
  <si>
    <t>OCOAT1_m</t>
  </si>
  <si>
    <t>OCTAt_c_e</t>
  </si>
  <si>
    <t>OCTAt_c_x</t>
  </si>
  <si>
    <t>ODECOAt_c_l</t>
  </si>
  <si>
    <t>ODECOAt_c_mm</t>
  </si>
  <si>
    <t>ODECOAt_c_rm</t>
  </si>
  <si>
    <t>OGLYCANS1_r</t>
  </si>
  <si>
    <t>OGLYCANS2_g</t>
  </si>
  <si>
    <t>OGLYCANS3_g</t>
  </si>
  <si>
    <t>OGLYCANS4_g</t>
  </si>
  <si>
    <t>OGLYCANS5_g</t>
  </si>
  <si>
    <t>OGLYCANS_B3GAT1_r</t>
  </si>
  <si>
    <t>OMCDC_c</t>
  </si>
  <si>
    <t>OMCDC_m</t>
  </si>
  <si>
    <t>OMPDC_c</t>
  </si>
  <si>
    <t>OPAH_c</t>
  </si>
  <si>
    <t>ORNCD_m</t>
  </si>
  <si>
    <t>ORNDC_c</t>
  </si>
  <si>
    <t>ORNN5MOX_c</t>
  </si>
  <si>
    <t>ORNTACi_m</t>
  </si>
  <si>
    <t>ORNTA_c</t>
  </si>
  <si>
    <t>ORNtpa_m</t>
  </si>
  <si>
    <t>ORNtps_e</t>
  </si>
  <si>
    <t>ORPT_c</t>
  </si>
  <si>
    <t>P5CD2_m</t>
  </si>
  <si>
    <t>P5CR_c</t>
  </si>
  <si>
    <t>PACALDt_c_e</t>
  </si>
  <si>
    <t>PACALDt_c_m</t>
  </si>
  <si>
    <t>PACCOAE_c</t>
  </si>
  <si>
    <t>PACCOAE_x</t>
  </si>
  <si>
    <t>PACCOAL_x</t>
  </si>
  <si>
    <t>PACt_c_x</t>
  </si>
  <si>
    <t>PADAH_c</t>
  </si>
  <si>
    <t>PAFH_c</t>
  </si>
  <si>
    <t>PAIL35Pt_c_vm</t>
  </si>
  <si>
    <t>PAIL35Pt_en_vm</t>
  </si>
  <si>
    <t>PAIL3K_vm</t>
  </si>
  <si>
    <t>PAIL3Pt_gm_vm</t>
  </si>
  <si>
    <t>PAIL3Pt_rm_vm</t>
  </si>
  <si>
    <t>PAIL45Pt_c_en</t>
  </si>
  <si>
    <t>PAIL45Pt_c_n</t>
  </si>
  <si>
    <t>PAIL45Pt_en_rm</t>
  </si>
  <si>
    <t>PAIL4K_en</t>
  </si>
  <si>
    <t>PAIL4K_gm</t>
  </si>
  <si>
    <t>PAIL4K_n</t>
  </si>
  <si>
    <t>PAIL4K_vm</t>
  </si>
  <si>
    <t>PAIL4Pt_c_en</t>
  </si>
  <si>
    <t>PAIL4Pt_en_rm</t>
  </si>
  <si>
    <t>PAILS_rm</t>
  </si>
  <si>
    <t>PAILt_c_rm</t>
  </si>
  <si>
    <t>PAILt_en_rm</t>
  </si>
  <si>
    <t>PAILt_gm_rm</t>
  </si>
  <si>
    <t>PAILt_n_rm</t>
  </si>
  <si>
    <t>PAILt_rm_vm</t>
  </si>
  <si>
    <t>PAN4Pt_c_m</t>
  </si>
  <si>
    <t>PAPSR_c</t>
  </si>
  <si>
    <t>PAP_rm</t>
  </si>
  <si>
    <t>PAP_vm</t>
  </si>
  <si>
    <t>PAPt_c</t>
  </si>
  <si>
    <t>PAPt_c_m</t>
  </si>
  <si>
    <t>PAt_en_rm</t>
  </si>
  <si>
    <t>PAt_gm_rm</t>
  </si>
  <si>
    <t>PAt_l_rm</t>
  </si>
  <si>
    <t>PAt_mm_rm</t>
  </si>
  <si>
    <t>PAt_rm_vm</t>
  </si>
  <si>
    <t>PBAL_c</t>
  </si>
  <si>
    <t>PCLAD_c</t>
  </si>
  <si>
    <t>PCOATA140_c</t>
  </si>
  <si>
    <t>PCOATA160_c</t>
  </si>
  <si>
    <t>PCOATA180_c</t>
  </si>
  <si>
    <t>PC_c</t>
  </si>
  <si>
    <t>PCt_c_rm</t>
  </si>
  <si>
    <t>PCt_en_rm</t>
  </si>
  <si>
    <t>PCt_l_rm</t>
  </si>
  <si>
    <t>PCt_mm_rm</t>
  </si>
  <si>
    <t>PDAGATpc_rm</t>
  </si>
  <si>
    <t>PDAGATpe_rm</t>
  </si>
  <si>
    <t>PDE1_c</t>
  </si>
  <si>
    <t>PDE2_c</t>
  </si>
  <si>
    <t>PDE3_c</t>
  </si>
  <si>
    <t>PDE4_c</t>
  </si>
  <si>
    <t>PDE5_c</t>
  </si>
  <si>
    <t>PDH_m</t>
  </si>
  <si>
    <t>PDMEMT_rm</t>
  </si>
  <si>
    <t>PDX5POi_c</t>
  </si>
  <si>
    <t>PEMT_rm</t>
  </si>
  <si>
    <t>PENDPt_c_m</t>
  </si>
  <si>
    <t>PEt_c_r</t>
  </si>
  <si>
    <t>PEt_c_rm</t>
  </si>
  <si>
    <t>PEt_en_rm</t>
  </si>
  <si>
    <t>PEt_gm_rm</t>
  </si>
  <si>
    <t>PEt_l_rm</t>
  </si>
  <si>
    <t>PEt_mm_rm</t>
  </si>
  <si>
    <t>PEt_rm_vm</t>
  </si>
  <si>
    <t>PEtabc_m</t>
  </si>
  <si>
    <t>PFK_c</t>
  </si>
  <si>
    <t>PGAMT_c</t>
  </si>
  <si>
    <t>PGCD_c</t>
  </si>
  <si>
    <t>PGCPH_c</t>
  </si>
  <si>
    <t>PGI_c</t>
  </si>
  <si>
    <t>PGK_c</t>
  </si>
  <si>
    <t>PGLYCP_c</t>
  </si>
  <si>
    <t>PGL_c</t>
  </si>
  <si>
    <t>PGMT_c</t>
  </si>
  <si>
    <t>PGM_c</t>
  </si>
  <si>
    <t>PGPP_mm</t>
  </si>
  <si>
    <t>PGPS_mm</t>
  </si>
  <si>
    <t>PGS_x</t>
  </si>
  <si>
    <t>PGt_c_m</t>
  </si>
  <si>
    <t>PHACRDC1_c</t>
  </si>
  <si>
    <t>PHACRDC2_c</t>
  </si>
  <si>
    <t>PHACRDC3_c</t>
  </si>
  <si>
    <t>PHACRDC4_c</t>
  </si>
  <si>
    <t>PHCD_m</t>
  </si>
  <si>
    <t>PHCHGS_m</t>
  </si>
  <si>
    <t>PHEACt_c_e</t>
  </si>
  <si>
    <t>PHEN2MOXy_c</t>
  </si>
  <si>
    <t>PHETA1_c</t>
  </si>
  <si>
    <t>PHETA1_m</t>
  </si>
  <si>
    <t>PHETRS_c</t>
  </si>
  <si>
    <t>PHETRS_m</t>
  </si>
  <si>
    <t>PHEt_c_m</t>
  </si>
  <si>
    <t>PHEtps_e</t>
  </si>
  <si>
    <t>PHYTOED1_c</t>
  </si>
  <si>
    <t>PHYTOED2_c</t>
  </si>
  <si>
    <t>PHYTOED3_c</t>
  </si>
  <si>
    <t>PHYTOED4_c</t>
  </si>
  <si>
    <t>PHYTOED5_c</t>
  </si>
  <si>
    <t>PHYTOES_c</t>
  </si>
  <si>
    <t>PI35P5P_c</t>
  </si>
  <si>
    <t>PI35P5P_en</t>
  </si>
  <si>
    <t>PI35P5P_vm</t>
  </si>
  <si>
    <t>PI3P5K_vm</t>
  </si>
  <si>
    <t>PI3PP_c</t>
  </si>
  <si>
    <t>PI3PP_en</t>
  </si>
  <si>
    <t>PI3PP_gm</t>
  </si>
  <si>
    <t>PI3PP_rm</t>
  </si>
  <si>
    <t>PI45P5P_c</t>
  </si>
  <si>
    <t>PI45P5P_en</t>
  </si>
  <si>
    <t>PI4P5K_en</t>
  </si>
  <si>
    <t>PI4P5K_n</t>
  </si>
  <si>
    <t>PI4PP_c</t>
  </si>
  <si>
    <t>PI4PP_en</t>
  </si>
  <si>
    <t>PI4PP_gm</t>
  </si>
  <si>
    <t>PI4PP_rm</t>
  </si>
  <si>
    <t>PIt_c_en</t>
  </si>
  <si>
    <t>PIt_c_gm</t>
  </si>
  <si>
    <t>PIt_c_rm</t>
  </si>
  <si>
    <t>PIt_c_v</t>
  </si>
  <si>
    <t>PIt_c_vm</t>
  </si>
  <si>
    <t>PIt_m_mm</t>
  </si>
  <si>
    <t>PIt_r_rm</t>
  </si>
  <si>
    <t>PItps_e</t>
  </si>
  <si>
    <t>PItps_m</t>
  </si>
  <si>
    <t>PKETF_c</t>
  </si>
  <si>
    <t>PKETX_c</t>
  </si>
  <si>
    <t>PLAA1lpc_en</t>
  </si>
  <si>
    <t>PLAA1lpc_mm</t>
  </si>
  <si>
    <t>PLAA1lpc_rm</t>
  </si>
  <si>
    <t>PLAA1lpe_en</t>
  </si>
  <si>
    <t>PLAA1lpe_mm</t>
  </si>
  <si>
    <t>PLAA2pc_en</t>
  </si>
  <si>
    <t>PLAA2pc_mm</t>
  </si>
  <si>
    <t>PLAA2pc_rm</t>
  </si>
  <si>
    <t>PLAA2pe_en</t>
  </si>
  <si>
    <t>PLAA2pe_mm</t>
  </si>
  <si>
    <t>PLACipc_m</t>
  </si>
  <si>
    <t>PLACipc_r</t>
  </si>
  <si>
    <t>PLACmip2c_m</t>
  </si>
  <si>
    <t>PLACmip2c_r</t>
  </si>
  <si>
    <t>PLACmipc_m</t>
  </si>
  <si>
    <t>PLACmipc_r</t>
  </si>
  <si>
    <t>PLACpail45p_c</t>
  </si>
  <si>
    <t>PLACpail45p_n</t>
  </si>
  <si>
    <t>PLACpail_c</t>
  </si>
  <si>
    <t>PLACpg_mm</t>
  </si>
  <si>
    <t>PLADpc_en</t>
  </si>
  <si>
    <t>PMANM_c</t>
  </si>
  <si>
    <t>PMDPHT_c</t>
  </si>
  <si>
    <t>PMEMT_rm</t>
  </si>
  <si>
    <t>PMEVK_c</t>
  </si>
  <si>
    <t>PMI12346PS_c</t>
  </si>
  <si>
    <t>PMI1346PS_c</t>
  </si>
  <si>
    <t>PMPK_c</t>
  </si>
  <si>
    <t>PMTCOAt_c_l</t>
  </si>
  <si>
    <t>PMTCOAt_c_r</t>
  </si>
  <si>
    <t>PMTCOAt_c_rm</t>
  </si>
  <si>
    <t>PNP_c</t>
  </si>
  <si>
    <t>PNTK_c</t>
  </si>
  <si>
    <t>PNTOtps_e</t>
  </si>
  <si>
    <t>POLYAO1_c</t>
  </si>
  <si>
    <t>POLYAO2_c</t>
  </si>
  <si>
    <t>POLYAO3_c</t>
  </si>
  <si>
    <t>PPA_c</t>
  </si>
  <si>
    <t>PPAt_c_e</t>
  </si>
  <si>
    <t>PPAt_c_m</t>
  </si>
  <si>
    <t>PPBNGD_c</t>
  </si>
  <si>
    <t>PPBNGS_1_c</t>
  </si>
  <si>
    <t>PPCDC_c</t>
  </si>
  <si>
    <t>PPCK_c</t>
  </si>
  <si>
    <t>PPGPPDP_c</t>
  </si>
  <si>
    <t>PPIt_c_l</t>
  </si>
  <si>
    <t>PPIt_c_m</t>
  </si>
  <si>
    <t>PPIt_c_rm</t>
  </si>
  <si>
    <t>PPIt_c_x</t>
  </si>
  <si>
    <t>PPIt_m_mm</t>
  </si>
  <si>
    <t>PPM_c</t>
  </si>
  <si>
    <t>PPNCL2_c</t>
  </si>
  <si>
    <t>PPND2_c</t>
  </si>
  <si>
    <t>PPNDH_c</t>
  </si>
  <si>
    <t>PPPG9t_c_m</t>
  </si>
  <si>
    <t>PPPGO_m</t>
  </si>
  <si>
    <t>PPTT_l</t>
  </si>
  <si>
    <t>PPTT_m</t>
  </si>
  <si>
    <t>PRAGSi_c</t>
  </si>
  <si>
    <t>PRAIS_c</t>
  </si>
  <si>
    <t>PRAIi_c</t>
  </si>
  <si>
    <t>PRAMPC_c</t>
  </si>
  <si>
    <t>PRASCSi_c</t>
  </si>
  <si>
    <t>PRATPP_c</t>
  </si>
  <si>
    <t>PREN9DPt_c_l</t>
  </si>
  <si>
    <t>PREN9DPt_c_m</t>
  </si>
  <si>
    <t>PRENT10_l</t>
  </si>
  <si>
    <t>PRENT11_l</t>
  </si>
  <si>
    <t>PRENT12_l</t>
  </si>
  <si>
    <t>PRENT13_l</t>
  </si>
  <si>
    <t>PRENT14_l</t>
  </si>
  <si>
    <t>PRENT15_l</t>
  </si>
  <si>
    <t>PRENT16_l</t>
  </si>
  <si>
    <t>PRENT17_l</t>
  </si>
  <si>
    <t>PRENT18_l</t>
  </si>
  <si>
    <t>PRENT19_l</t>
  </si>
  <si>
    <t>PRENT20_l</t>
  </si>
  <si>
    <t>PRENT21_l</t>
  </si>
  <si>
    <t>PRENT6_l</t>
  </si>
  <si>
    <t>PRENT7_l</t>
  </si>
  <si>
    <t>PRENT8_l</t>
  </si>
  <si>
    <t>PRENT9_l</t>
  </si>
  <si>
    <t>PRFGS_c</t>
  </si>
  <si>
    <t>PRMICI_c</t>
  </si>
  <si>
    <t>PROD2_m</t>
  </si>
  <si>
    <t>PROTRS_c</t>
  </si>
  <si>
    <t>PROt_c_m</t>
  </si>
  <si>
    <t>PROtps_e</t>
  </si>
  <si>
    <t>PRPPS_c</t>
  </si>
  <si>
    <t>PRPPt_c_m</t>
  </si>
  <si>
    <t>PSCIT_c</t>
  </si>
  <si>
    <t>PSD_gm</t>
  </si>
  <si>
    <t>PSD_mm</t>
  </si>
  <si>
    <t>PSD_vm</t>
  </si>
  <si>
    <t>PSERT_c</t>
  </si>
  <si>
    <t>PSPHPL_r</t>
  </si>
  <si>
    <t>PSPHS_r</t>
  </si>
  <si>
    <t>PSP_L_c</t>
  </si>
  <si>
    <t>PSSA_rm</t>
  </si>
  <si>
    <t>PSt_c_m</t>
  </si>
  <si>
    <t>PSt_c_rm</t>
  </si>
  <si>
    <t>PSt_en_rm</t>
  </si>
  <si>
    <t>PSt_gm_rm</t>
  </si>
  <si>
    <t>PSt_mm_rm</t>
  </si>
  <si>
    <t>PSt_rm_vm</t>
  </si>
  <si>
    <t>PTPAT_c</t>
  </si>
  <si>
    <t>PTRCAT1_c</t>
  </si>
  <si>
    <t>PTRCtpa_e</t>
  </si>
  <si>
    <t>PTRCtpa_v</t>
  </si>
  <si>
    <t>PUNP3_c</t>
  </si>
  <si>
    <t>PUNP3_m</t>
  </si>
  <si>
    <t>PUNP5_c</t>
  </si>
  <si>
    <t>PYAM5PO_c</t>
  </si>
  <si>
    <t>PYDAMK_c</t>
  </si>
  <si>
    <t>PYDX5PS_c</t>
  </si>
  <si>
    <t>PYDX5Pt_c_e</t>
  </si>
  <si>
    <t>PYDXK_c</t>
  </si>
  <si>
    <t>PYDXNK_c</t>
  </si>
  <si>
    <t>PYDXNOR_c</t>
  </si>
  <si>
    <t>PYDXNO_c</t>
  </si>
  <si>
    <t>PYDXO_c</t>
  </si>
  <si>
    <t>PYK_c</t>
  </si>
  <si>
    <t>PYNP2r_c</t>
  </si>
  <si>
    <t>PYRDC2_c</t>
  </si>
  <si>
    <t>PYRDC_c</t>
  </si>
  <si>
    <t>PYRtps_e</t>
  </si>
  <si>
    <t>PYRtps_m</t>
  </si>
  <si>
    <t>Q9H2t_c_e</t>
  </si>
  <si>
    <t>Q9H2t_c_m</t>
  </si>
  <si>
    <t>Q9MO_m</t>
  </si>
  <si>
    <t>Q9MT1_m</t>
  </si>
  <si>
    <t>Q9MT2_m</t>
  </si>
  <si>
    <t>Q9OR_m</t>
  </si>
  <si>
    <t>QUILSYN_c</t>
  </si>
  <si>
    <t>QUINDH_c</t>
  </si>
  <si>
    <t>QUINt_c_e</t>
  </si>
  <si>
    <t>QULNt_c_m</t>
  </si>
  <si>
    <t>RADHx_m</t>
  </si>
  <si>
    <t>RAFH_e</t>
  </si>
  <si>
    <t>RBFK_c</t>
  </si>
  <si>
    <t>RBFK_m</t>
  </si>
  <si>
    <t>RBFSa_c</t>
  </si>
  <si>
    <t>RBFSb_c</t>
  </si>
  <si>
    <t>RBK_D_c</t>
  </si>
  <si>
    <t>RBK_c</t>
  </si>
  <si>
    <t>RDH_c</t>
  </si>
  <si>
    <t>RHMND2_c</t>
  </si>
  <si>
    <t>RIBFLVt_c_m</t>
  </si>
  <si>
    <t>RIBt_c_e</t>
  </si>
  <si>
    <t>RLFC2O_c</t>
  </si>
  <si>
    <t>RLFC2O_m</t>
  </si>
  <si>
    <t>RNDR1_c</t>
  </si>
  <si>
    <t>RNDR1_n</t>
  </si>
  <si>
    <t>RNDR2_c</t>
  </si>
  <si>
    <t>RNDR2_n</t>
  </si>
  <si>
    <t>RNDR3_c</t>
  </si>
  <si>
    <t>RNDR3_n</t>
  </si>
  <si>
    <t>RNDR4_c</t>
  </si>
  <si>
    <t>RNDR4_n</t>
  </si>
  <si>
    <t>RNMK_c</t>
  </si>
  <si>
    <t>RPE_c</t>
  </si>
  <si>
    <t>RPI_c</t>
  </si>
  <si>
    <t>SACCD1_c</t>
  </si>
  <si>
    <t>SACCD2_c</t>
  </si>
  <si>
    <t>SADT_c</t>
  </si>
  <si>
    <t>SALCMOX_x</t>
  </si>
  <si>
    <t>SAM24MT_c</t>
  </si>
  <si>
    <t>SBPP1_r</t>
  </si>
  <si>
    <t>SBPP2_r</t>
  </si>
  <si>
    <t>SBP_c</t>
  </si>
  <si>
    <t>SBTD_D2_c</t>
  </si>
  <si>
    <t>SBTD_L_c</t>
  </si>
  <si>
    <t>SBTDt_c</t>
  </si>
  <si>
    <t>SBTLt_c</t>
  </si>
  <si>
    <t>SDPDS_c</t>
  </si>
  <si>
    <t>SERAT_c</t>
  </si>
  <si>
    <t>SERD_L_c</t>
  </si>
  <si>
    <t>SERPT_r</t>
  </si>
  <si>
    <t>SERTRS_c</t>
  </si>
  <si>
    <t>SERt_c_m</t>
  </si>
  <si>
    <t>SERt_c_r</t>
  </si>
  <si>
    <t>SERt_c_rm</t>
  </si>
  <si>
    <t>SERtps_e</t>
  </si>
  <si>
    <t>SFGTHi_c</t>
  </si>
  <si>
    <t>SHCHD2_c</t>
  </si>
  <si>
    <t>SHCHF_c</t>
  </si>
  <si>
    <t>SHK3Di_c</t>
  </si>
  <si>
    <t>SHKK_c</t>
  </si>
  <si>
    <t>SHSL1_c</t>
  </si>
  <si>
    <t>SLCBK1_r</t>
  </si>
  <si>
    <t>SO3R_c</t>
  </si>
  <si>
    <t>SO3t_c_e</t>
  </si>
  <si>
    <t>SO4t_c_e</t>
  </si>
  <si>
    <t>SPHGAT181_c</t>
  </si>
  <si>
    <t>SPHGLpK_r</t>
  </si>
  <si>
    <t>SPHINGSt_c_e</t>
  </si>
  <si>
    <t>SPHPL_r</t>
  </si>
  <si>
    <t>SPMDAT_c</t>
  </si>
  <si>
    <t>SPMDtpa_e</t>
  </si>
  <si>
    <t>SPMDtpa_v</t>
  </si>
  <si>
    <t>SPMS_c</t>
  </si>
  <si>
    <t>SPRMAT_c</t>
  </si>
  <si>
    <t>SPRMS_c</t>
  </si>
  <si>
    <t>SPRMtpa_e</t>
  </si>
  <si>
    <t>SPRMtpa_v</t>
  </si>
  <si>
    <t>SQLEx_r</t>
  </si>
  <si>
    <t>SQLEy_r</t>
  </si>
  <si>
    <t>SQLS_c</t>
  </si>
  <si>
    <t>SQLt_c_r</t>
  </si>
  <si>
    <t>SRBt_c_e</t>
  </si>
  <si>
    <t>SSALy_c</t>
  </si>
  <si>
    <t>SSQ23EPXt_c_r</t>
  </si>
  <si>
    <t>STATg_rm</t>
  </si>
  <si>
    <t>STCOAt_c_l</t>
  </si>
  <si>
    <t>STCOAt_c_rm</t>
  </si>
  <si>
    <t>STEHz161_en</t>
  </si>
  <si>
    <t>STEHz161_rm</t>
  </si>
  <si>
    <t>STEHz181_en</t>
  </si>
  <si>
    <t>STEHz181_rm</t>
  </si>
  <si>
    <t>SUCCt2_m</t>
  </si>
  <si>
    <t>SUCCt_c_e</t>
  </si>
  <si>
    <t>SUCDq9_m</t>
  </si>
  <si>
    <t>SUCFUMt_c_m</t>
  </si>
  <si>
    <t>SUCOAS_m</t>
  </si>
  <si>
    <t>SUCR_e</t>
  </si>
  <si>
    <t>SULFOX2_c</t>
  </si>
  <si>
    <t>TAGL_l</t>
  </si>
  <si>
    <t>TAGL_m</t>
  </si>
  <si>
    <t>TAGt_c_m</t>
  </si>
  <si>
    <t>TAGt_c_rm</t>
  </si>
  <si>
    <t>TAGt_l_rm</t>
  </si>
  <si>
    <t>TALA_c</t>
  </si>
  <si>
    <t>TAUDO_c</t>
  </si>
  <si>
    <t>TAURt_c_e</t>
  </si>
  <si>
    <t>TCHOLAtabc_v</t>
  </si>
  <si>
    <t>TDCOAt_c_l</t>
  </si>
  <si>
    <t>TDCOAt_c_rm</t>
  </si>
  <si>
    <t>TDPDRR_c</t>
  </si>
  <si>
    <t>THFGLUS_c</t>
  </si>
  <si>
    <t>THIORDXi_m</t>
  </si>
  <si>
    <t>THIORDXi_n</t>
  </si>
  <si>
    <t>THIORDXi_x</t>
  </si>
  <si>
    <t>THMP_c</t>
  </si>
  <si>
    <t>THMtps_e</t>
  </si>
  <si>
    <t>THRA2_c</t>
  </si>
  <si>
    <t>THRA_c</t>
  </si>
  <si>
    <t>THRD_L_m</t>
  </si>
  <si>
    <t>THRS_c</t>
  </si>
  <si>
    <t>THRTRS_c</t>
  </si>
  <si>
    <t>THRt_c_m</t>
  </si>
  <si>
    <t>THRtps_e</t>
  </si>
  <si>
    <t>THYMDt_c_e</t>
  </si>
  <si>
    <t>THZPSN1_c</t>
  </si>
  <si>
    <t>THZPSN2_c</t>
  </si>
  <si>
    <t>TKT1_c</t>
  </si>
  <si>
    <t>TKT2_c</t>
  </si>
  <si>
    <t>TMABADH_m</t>
  </si>
  <si>
    <t>TMDK1_c</t>
  </si>
  <si>
    <t>TMDPK_c</t>
  </si>
  <si>
    <t>TMDPPK_c</t>
  </si>
  <si>
    <t>TMDS_c</t>
  </si>
  <si>
    <t>TMLYSOX_m</t>
  </si>
  <si>
    <t>TMN_c</t>
  </si>
  <si>
    <t>TMPK_c</t>
  </si>
  <si>
    <t>TMPPP_c</t>
  </si>
  <si>
    <t>TPI_c</t>
  </si>
  <si>
    <t>TRDOXt_c_x</t>
  </si>
  <si>
    <t>TRDRDt_c_x</t>
  </si>
  <si>
    <t>TRDR_c</t>
  </si>
  <si>
    <t>TRDR_m</t>
  </si>
  <si>
    <t>TRE6PP_c</t>
  </si>
  <si>
    <t>TRE6PS_c</t>
  </si>
  <si>
    <t>TREH_v</t>
  </si>
  <si>
    <t>TREt_c_v</t>
  </si>
  <si>
    <t>TREtps_e</t>
  </si>
  <si>
    <t>TROPNDH_c</t>
  </si>
  <si>
    <t>TRPDC_c</t>
  </si>
  <si>
    <t>TRPO2_c</t>
  </si>
  <si>
    <t>TRPS1_c</t>
  </si>
  <si>
    <t>TRPTA_c</t>
  </si>
  <si>
    <t>TRPTRS_c</t>
  </si>
  <si>
    <t>TRPTRS_m</t>
  </si>
  <si>
    <t>TRPt_c_m</t>
  </si>
  <si>
    <t>TTCCOAt_c_en</t>
  </si>
  <si>
    <t>TTCCOAt_c_l</t>
  </si>
  <si>
    <t>TTCCOAt_c_r</t>
  </si>
  <si>
    <t>TTCCOAt_c_rm</t>
  </si>
  <si>
    <t>TTCOSAt_c_e</t>
  </si>
  <si>
    <t>TTCOSAt_c_l</t>
  </si>
  <si>
    <t>TTCOSAt_c_rm</t>
  </si>
  <si>
    <t>TTDCAt_c_e</t>
  </si>
  <si>
    <t>TTDCAt_c_rm</t>
  </si>
  <si>
    <t>TTDCAt_c_x</t>
  </si>
  <si>
    <t>TTDCAt_l_rm</t>
  </si>
  <si>
    <t>TYRCBOX_x</t>
  </si>
  <si>
    <t>TYRTA_c</t>
  </si>
  <si>
    <t>TYRTA_m</t>
  </si>
  <si>
    <t>TYRTAi_x</t>
  </si>
  <si>
    <t>TYRTRS_c</t>
  </si>
  <si>
    <t>TYRTRS_m</t>
  </si>
  <si>
    <t>TYRt_c_m</t>
  </si>
  <si>
    <t>TYRt_c_v</t>
  </si>
  <si>
    <t>TYRt_c_x</t>
  </si>
  <si>
    <t>TYRtpa_v</t>
  </si>
  <si>
    <t>TYRtps_v</t>
  </si>
  <si>
    <t>UAGDP_c</t>
  </si>
  <si>
    <t>UDPG4E_c</t>
  </si>
  <si>
    <t>UDPGALt_c_g</t>
  </si>
  <si>
    <t>UDPGD_c</t>
  </si>
  <si>
    <t>UDPGLDC_c</t>
  </si>
  <si>
    <t>UGLT_c</t>
  </si>
  <si>
    <t>UMPK_c</t>
  </si>
  <si>
    <t>UMPK_n</t>
  </si>
  <si>
    <t>UMPt_c_n</t>
  </si>
  <si>
    <t>UNK3_c</t>
  </si>
  <si>
    <t>UPP3MT_2_c</t>
  </si>
  <si>
    <t>UPP3S_c</t>
  </si>
  <si>
    <t>UPPDC1_c</t>
  </si>
  <si>
    <t>UPPRT_c</t>
  </si>
  <si>
    <t>URAtps_e</t>
  </si>
  <si>
    <t>UREASE_c</t>
  </si>
  <si>
    <t>UREA_c</t>
  </si>
  <si>
    <t>UREAtps_e</t>
  </si>
  <si>
    <t>URIDK2_n</t>
  </si>
  <si>
    <t>URIDK2i_c</t>
  </si>
  <si>
    <t>URIH_c</t>
  </si>
  <si>
    <t>URIK1_c</t>
  </si>
  <si>
    <t>URIK2_c</t>
  </si>
  <si>
    <t>URItps_e</t>
  </si>
  <si>
    <t>URO_c</t>
  </si>
  <si>
    <t>UTPUMPtp_m</t>
  </si>
  <si>
    <t>UTPt_c_m</t>
  </si>
  <si>
    <t>VALTA_c</t>
  </si>
  <si>
    <t>VALTA_m</t>
  </si>
  <si>
    <t>VALTRS_c</t>
  </si>
  <si>
    <t>VALTRS_m</t>
  </si>
  <si>
    <t>VALt_c_m</t>
  </si>
  <si>
    <t>VALtps_e</t>
  </si>
  <si>
    <t>VANLLOX_x</t>
  </si>
  <si>
    <t>XAND_c</t>
  </si>
  <si>
    <t>XANt_c_e</t>
  </si>
  <si>
    <t>XPPT_c</t>
  </si>
  <si>
    <t>XTSNt_c_e</t>
  </si>
  <si>
    <t>XU5PFGT_x</t>
  </si>
  <si>
    <t>XYLI1_c</t>
  </si>
  <si>
    <t>XYLI2_c</t>
  </si>
  <si>
    <t>XYLK_c</t>
  </si>
  <si>
    <t>XYLRy_c</t>
  </si>
  <si>
    <t>XYLTOR_c</t>
  </si>
  <si>
    <t>XYLTt_c_e</t>
  </si>
  <si>
    <t>XYLURx_c</t>
  </si>
  <si>
    <t>XYLURy_c</t>
  </si>
  <si>
    <t>XYLt_c_e</t>
  </si>
  <si>
    <t>YUMPS_c</t>
  </si>
  <si>
    <t>ZEAEPOX1_c</t>
  </si>
  <si>
    <t>ZEAEPOX2_c</t>
  </si>
  <si>
    <t>ZN2t_c_e</t>
  </si>
  <si>
    <t>ZYM161t_en_rm</t>
  </si>
  <si>
    <t>ZYM161t_l_rm</t>
  </si>
  <si>
    <t>ZYM181t_en_rm</t>
  </si>
  <si>
    <t>ZYM181t_l_rm</t>
  </si>
  <si>
    <t>ZYMSTt_c_en</t>
  </si>
  <si>
    <t>ZYMSTt_c_rm</t>
  </si>
  <si>
    <t>ZYMSTt_l_rm</t>
  </si>
  <si>
    <t>compACYLCOA_c</t>
  </si>
  <si>
    <t>compACYLCOA_l</t>
  </si>
  <si>
    <t>compACYLCOA_m</t>
  </si>
  <si>
    <t>compACYLCOA_r</t>
  </si>
  <si>
    <t>compACYLCOA_rm</t>
  </si>
  <si>
    <t>compACYLCOA_x</t>
  </si>
  <si>
    <t>compCER_g</t>
  </si>
  <si>
    <t>compCER_m</t>
  </si>
  <si>
    <t>compCER_r</t>
  </si>
  <si>
    <t>compFALPD_c</t>
  </si>
  <si>
    <t>compFALPD_en</t>
  </si>
  <si>
    <t>compFALPD_m</t>
  </si>
  <si>
    <t>compFALPD_mm</t>
  </si>
  <si>
    <t>compFALPD_rm</t>
  </si>
  <si>
    <t>uniDOLDP_l</t>
  </si>
  <si>
    <t>Active iRhto rxns</t>
  </si>
  <si>
    <t>Values from before I added constraints on citrate and glycerol.</t>
  </si>
  <si>
    <t>Result:  0.19069533756447</t>
  </si>
  <si>
    <t>Nonzero fluxes:</t>
  </si>
  <si>
    <t>Reaction ID: 13GS_c, Flux: 0.19090948842855487</t>
  </si>
  <si>
    <t>Reaction ID: 16GS_c, Flux: 0.05023944946270988</t>
  </si>
  <si>
    <t>Reaction ID: PRMICI_c, Flux: 0.014550435646844188</t>
  </si>
  <si>
    <t>Reaction ID: DHPPDA2_c, Flux: 3.8139067512894e-05</t>
  </si>
  <si>
    <t>Reaction ID: DRAPPRy_c, Flux: 3.8139067512894e-05</t>
  </si>
  <si>
    <t>Reaction ID: ACHBS_m, Flux: 0.04440531630526248</t>
  </si>
  <si>
    <t>Reaction ID: AATA_c, Flux: 0.04953177906500813</t>
  </si>
  <si>
    <t>Reaction ID: IPPMIb_c, Flux: -0.060388064632553404</t>
  </si>
  <si>
    <t>Reaction ID: UNK3_c, Flux: 1.9069533756447e-05</t>
  </si>
  <si>
    <t>Reaction ID: HCITR_m, Flux: 0.04953177906500813</t>
  </si>
  <si>
    <t>Reaction ID: OMCDC_c, Flux: 0.060388064632553404</t>
  </si>
  <si>
    <t>Reaction ID: DB4PS_c, Flux: 7.6278135025788e-05</t>
  </si>
  <si>
    <t>Reaction ID: DHQTi_c, Flux: 0.048024141726223435</t>
  </si>
  <si>
    <t>Reaction ID: DHQS_c, Flux: 0.048024141726223435</t>
  </si>
  <si>
    <t>Reaction ID: 3DSPHR_r, Flux: 0.001541009022858482</t>
  </si>
  <si>
    <t>Reaction ID: DDPA_c, Flux: 0.048024141726223435</t>
  </si>
  <si>
    <t>Reaction ID: IPPMIa_c, Flux: -0.060388064632553404</t>
  </si>
  <si>
    <t>Reaction ID: IPMD_c, Flux: 0.060388064632553404</t>
  </si>
  <si>
    <t>Reaction ID: PSCIT_c, Flux: 0.048024141726223435</t>
  </si>
  <si>
    <t>Reaction ID: MTAP_c, Flux: 1.9069533756447e-05</t>
  </si>
  <si>
    <t>Reaction ID: ALAS_m, Flux: 0.000152556270051576</t>
  </si>
  <si>
    <t>Reaction ID: MDRPD_c, Flux: 1.9069533756447e-05</t>
  </si>
  <si>
    <t>Reaction ID: MTRI_c, Flux: 1.9069533756447e-05</t>
  </si>
  <si>
    <t>Reaction ID: KARA1i_m, Flux: 0.11564966650536115</t>
  </si>
  <si>
    <t>Reaction ID: ACLS_m, Flux: 0.11564966650536115</t>
  </si>
  <si>
    <t>Reaction ID: ACACT40ir_c, Flux: 0.17063037414593643</t>
  </si>
  <si>
    <t>Reaction ID: ACGK_m, Flux: 0.0609349788606883</t>
  </si>
  <si>
    <t>Reaction ID: ACOTAi_m, Flux: 0.0609349788606883</t>
  </si>
  <si>
    <t>Reaction ID: ADPT_c, Flux: 1.9069533756447e-05</t>
  </si>
  <si>
    <t>Reaction ID: ADNK1_c, Flux: 0.043110304267862165</t>
  </si>
  <si>
    <t>Reaction ID: AHCi_c, Flux: 0.043110304267862165</t>
  </si>
  <si>
    <t>Reaction ID: ADMDC_c, Flux: 1.9069533756447e-05</t>
  </si>
  <si>
    <t>Reaction ID: ALATRS_c, Flux: 0.07365683691562679</t>
  </si>
  <si>
    <t>Reaction ID: ANPRT_c, Flux: 0.00490048878473175</t>
  </si>
  <si>
    <t>Reaction ID: ANS_c, Flux: 0.00490048878473175</t>
  </si>
  <si>
    <t>Reaction ID: ARGSL_c, Flux: 0.029100871293688376</t>
  </si>
  <si>
    <t>Reaction ID: ARGSS_c, Flux: 0.029100871293688376</t>
  </si>
  <si>
    <t>Reaction ID: ARGTRS_c, Flux: 0.029100871293688376</t>
  </si>
  <si>
    <t>Reaction ID: ASNS1_c, Flux: 0.03498134341816394</t>
  </si>
  <si>
    <t>Reaction ID: ASNTRS_c, Flux: 0.03498134341816394</t>
  </si>
  <si>
    <t>Reaction ID: ASPTRS_c, Flux: 0.03498134341816394</t>
  </si>
  <si>
    <t>Reaction ID: ATPPRT_c, Flux: 0.014550435646844188</t>
  </si>
  <si>
    <t>Reaction ID: C14STR_c, Flux: 0.019559811469325252</t>
  </si>
  <si>
    <t>Reaction ID: C3STDH2_c, Flux: 0.019559811469325252</t>
  </si>
  <si>
    <t>Reaction ID: C3STDH1_c, Flux: 0.019559811469325252</t>
  </si>
  <si>
    <t>Reaction ID: C4STMO1_c, Flux: 0.019559811469325252</t>
  </si>
  <si>
    <t>Reaction ID: C4STMO2_c, Flux: 0.019559811469325252</t>
  </si>
  <si>
    <t>Reaction ID: C4STMO3_c, Flux: 0.019559811469325252</t>
  </si>
  <si>
    <t>Reaction ID: C4STMO4_c, Flux: 0.019559811469325252</t>
  </si>
  <si>
    <t>Reaction ID: C8STI_c, Flux: 0.019559811469325252</t>
  </si>
  <si>
    <t>Reaction ID: CHTNS_c, Flux: 0.00451356794481344</t>
  </si>
  <si>
    <t>Reaction ID: CHORM_c, Flux: 0.04312365294149168</t>
  </si>
  <si>
    <t>Reaction ID: CHORS_c, Flux: 0.048024141726223435</t>
  </si>
  <si>
    <t>Reaction ID: FRTT_l, Flux: 0.0029563498182619777</t>
  </si>
  <si>
    <t>Reaction ID: GGTT_l, Flux: 0.0029563498182619777</t>
  </si>
  <si>
    <t>Reaction ID: PPTT_l, Flux: 0.0029563498182619777</t>
  </si>
  <si>
    <t>Reaction ID: PRENT6_l, Flux: 0.0029563498182619777</t>
  </si>
  <si>
    <t>Reaction ID: PRENT7_l, Flux: 0.0029563498182619777</t>
  </si>
  <si>
    <t>Reaction ID: PRENT8_l, Flux: 0.0029563498182619777</t>
  </si>
  <si>
    <t>Reaction ID: PRENT9_l, Flux: 0.0029563498182619777</t>
  </si>
  <si>
    <t>Reaction ID: PRENT10_l, Flux: 0.0029563498182619777</t>
  </si>
  <si>
    <t>Reaction ID: PRENT11_l, Flux: 0.0029563498182619777</t>
  </si>
  <si>
    <t>Reaction ID: PRENT12_l, Flux: 0.0029563498182619777</t>
  </si>
  <si>
    <t>Reaction ID: PRENT13_l, Flux: 0.0029563498182619777</t>
  </si>
  <si>
    <t>Reaction ID: PRENT14_l, Flux: 0.002627866505121758</t>
  </si>
  <si>
    <t>Reaction ID: PRENT15_l, Flux: 0.0022993831919815386</t>
  </si>
  <si>
    <t>Reaction ID: PRENT16_l, Flux: 0.0019708998788413186</t>
  </si>
  <si>
    <t>Reaction ID: PRENT17_l, Flux: 0.0016424165657010989</t>
  </si>
  <si>
    <t>Reaction ID: PRENT18_l, Flux: 0.001313933252560879</t>
  </si>
  <si>
    <t>Reaction ID: PRENT19_l, Flux: 0.0009854499394206593</t>
  </si>
  <si>
    <t>Reaction ID: PRENT20_l, Flux: 0.0006569666262804395</t>
  </si>
  <si>
    <t>Reaction ID: PRENT21_l, Flux: 0.0003284833131402198</t>
  </si>
  <si>
    <t>Reaction ID: CPPPGO_c, Flux: 1.9069533756447e-05</t>
  </si>
  <si>
    <t>Reaction ID: CYSTRS_c, Flux: 0.0010554986934193415</t>
  </si>
  <si>
    <t>Reaction ID: LNS14DMy_c, Flux: 0.019559811469325252</t>
  </si>
  <si>
    <t>Reaction ID: DHAD1_m, Flux: 0.11564966650536115</t>
  </si>
  <si>
    <t>Reaction ID: DHAD2_m, Flux: 0.04440531630526248</t>
  </si>
  <si>
    <t>Reaction ID: DMATT_c, Flux: 0.042095042290668926</t>
  </si>
  <si>
    <t>Reaction ID: DOLPMT_c, Flux: 0.022071841151062015</t>
  </si>
  <si>
    <t>Reaction ID: DTMPK_c, Flux: 0.0013529834200199146</t>
  </si>
  <si>
    <t>Reaction ID: DUTPDP_c, Flux: 0.0013529834200199146</t>
  </si>
  <si>
    <t>Reaction ID: AFAT_c, Flux: 1.9069533756447e-05</t>
  </si>
  <si>
    <t>Reaction ID: GRTT_c, Flux: 0.042095042290668926</t>
  </si>
  <si>
    <t>Reaction ID: GF6PTA_c, Flux: 0.013665990671220176</t>
  </si>
  <si>
    <t>Reaction ID: GLNTRS_c, Flux: 0.05835258259939026</t>
  </si>
  <si>
    <t>Reaction ID: GLUTRS_c, Flux: 0.05835258259939026</t>
  </si>
  <si>
    <t>Reaction ID: G3PD1r_c, Flux: 0.06982156569140854</t>
  </si>
  <si>
    <t>Reaction ID: GLYTRS_c, Flux: 0.06702254612175888</t>
  </si>
  <si>
    <t>Reaction ID: GTPCII2_c, Flux: 3.8139067512894e-05</t>
  </si>
  <si>
    <t>Reaction ID: HOMOX_m, Flux: 1.9069533756447e-05</t>
  </si>
  <si>
    <t>Reaction ID: HEMEOS_m, Flux: 1.9069533756447e-05</t>
  </si>
  <si>
    <t>Reaction ID: HEX1_c, Flux: 2.09564029108156</t>
  </si>
  <si>
    <t>Reaction ID: HISTD_c, Flux: 0.014550435646844188</t>
  </si>
  <si>
    <t>Reaction ID: HISTP_c, Flux: 0.014550435646844188</t>
  </si>
  <si>
    <t>Reaction ID: HSTPT_c, Flux: 0.014550435646844188</t>
  </si>
  <si>
    <t>Reaction ID: HISTRS_c, Flux: 0.014550435646844188</t>
  </si>
  <si>
    <t>Reaction ID: HACNH_m, Flux: 0.04953177906500813</t>
  </si>
  <si>
    <t>Reaction ID: HICITD_m, Flux: 0.04953177906500813</t>
  </si>
  <si>
    <t>Reaction ID: PPBNGD_c, Flux: 1.9069533756447e-05</t>
  </si>
  <si>
    <t>Reaction ID: HMGCOAR_c, Flux: 0.17063037414593643</t>
  </si>
  <si>
    <t>Reaction ID: HMGCOAS_c, Flux: 0.17063037414593643</t>
  </si>
  <si>
    <t>Reaction ID: IG3PS_c, Flux: 0.014550435646844188</t>
  </si>
  <si>
    <t>Reaction ID: IGPDH_c, Flux: 0.014550435646844188</t>
  </si>
  <si>
    <t>Reaction ID: IGPS_c, Flux: 0.00490048878473175</t>
  </si>
  <si>
    <t>Reaction ID: ILETA_m, Flux: -0.04440531630526248</t>
  </si>
  <si>
    <t>Reaction ID: ILETRS_c, Flux: 0.04440531630526248</t>
  </si>
  <si>
    <t>Reaction ID: IPDDI_c, Flux: 0.042095042290668926</t>
  </si>
  <si>
    <t>Reaction ID: KARA2i_m, Flux: 0.04440531630526248</t>
  </si>
  <si>
    <t>Reaction ID: AASADy_c, Flux: 0.04953177906500813</t>
  </si>
  <si>
    <t>Reaction ID: LNSTLS_c, Flux: 0.019559811469325252</t>
  </si>
  <si>
    <t>Reaction ID: LEUTA_c, Flux: -0.060388064632553404</t>
  </si>
  <si>
    <t>Reaction ID: LEUTRS_c, Flux: 0.060388064632553404</t>
  </si>
  <si>
    <t>Reaction ID: LYSTRS_c, Flux: 0.04953177906500813</t>
  </si>
  <si>
    <t>Reaction ID: MAN1PT_c, Flux: 0.07330538540849549</t>
  </si>
  <si>
    <t>Reaction ID: MAN6PI_c, Flux: -0.07330538540849549</t>
  </si>
  <si>
    <t>Reaction ID: METTRS_c, Flux: 0.008594638864030663</t>
  </si>
  <si>
    <t>Reaction ID: MEVK1_c, Flux: 0.17063037414593643</t>
  </si>
  <si>
    <t>Reaction ID: DPMVD_c, Flux: 0.17063037414593643</t>
  </si>
  <si>
    <t>Reaction ID: AGPRi_m, Flux: 0.0609349788606883</t>
  </si>
  <si>
    <t>Reaction ID: ACGAM6PS_c, Flux: 0.013665990671220176</t>
  </si>
  <si>
    <t>Reaction ID: NDPK8_c, Flux: 0.0013529834200199146</t>
  </si>
  <si>
    <t>Reaction ID: NDPK7_c, Flux: 0.002111760168188941</t>
  </si>
  <si>
    <t>Reaction ID: NDPK5_c, Flux: 0.002111760168188941</t>
  </si>
  <si>
    <t>Reaction ID: NDPK4_c, Flux: 0.0013529834200199146</t>
  </si>
  <si>
    <t>Reaction ID: NDPK6_c, Flux: 0.0013529834200199146</t>
  </si>
  <si>
    <t>Reaction ID: NDPK2_c, Flux: 0.27742662821419195</t>
  </si>
  <si>
    <t>Reaction ID: OCBT_c, Flux: 0.029100871293688376</t>
  </si>
  <si>
    <t>Reaction ID: ORNDC_c, Flux: 1.9069533756447e-05</t>
  </si>
  <si>
    <t>Reaction ID: ORNTACi_m, Flux: 0.0609349788606883</t>
  </si>
  <si>
    <t>Reaction ID: PHETA1_c, Flux: -0.02834705262429603</t>
  </si>
  <si>
    <t>Reaction ID: PHETRS_c, Flux: 0.02834705262429603</t>
  </si>
  <si>
    <t>Reaction ID: ACGAMPM_c, Flux: 0.013665990671220176</t>
  </si>
  <si>
    <t>Reaction ID: PMANM_c, Flux: -0.07330538540849549</t>
  </si>
  <si>
    <t>Reaction ID: PMEVK_c, Flux: 0.17063037414593643</t>
  </si>
  <si>
    <t>Reaction ID: PRAMPC_c, Flux: 0.014550435646844188</t>
  </si>
  <si>
    <t>Reaction ID: PRATPP_c, Flux: 0.014550435646844188</t>
  </si>
  <si>
    <t>Reaction ID: PPBNGS_1_c, Flux: 7.6278135025788e-05</t>
  </si>
  <si>
    <t>Reaction ID: PPNDH_c, Flux: 0.02834705262429603</t>
  </si>
  <si>
    <t>Reaction ID: PPND2_c, Flux: 0.01477660031719565</t>
  </si>
  <si>
    <t>Reaction ID: PROTRS_c, Flux: 0.03181503803324348</t>
  </si>
  <si>
    <t>Reaction ID: PPPGO_m, Flux: 9.5347668782235e-06</t>
  </si>
  <si>
    <t>Reaction ID: RBFK_c, Flux: 1.9069533756447e-05</t>
  </si>
  <si>
    <t>Reaction ID: RBFSa_c, Flux: 7.6278135025788e-05</t>
  </si>
  <si>
    <t>Reaction ID: RBFSb_c, Flux: 3.8139067512894e-05</t>
  </si>
  <si>
    <t>Reaction ID: RNDR1_c, Flux: 0.0013529834200199146</t>
  </si>
  <si>
    <t>Reaction ID: RNDR3_c, Flux: 0.002111760168188941</t>
  </si>
  <si>
    <t>Reaction ID: RNDR2_c, Flux: 0.002111760168188941</t>
  </si>
  <si>
    <t>Reaction ID: SAM24MT_c, Flux: 0.019559811469325252</t>
  </si>
  <si>
    <t>Reaction ID: SACCD2_c, Flux: 0.04953177906500813</t>
  </si>
  <si>
    <t>Reaction ID: SACCD1_c, Flux: 0.04953177906500813</t>
  </si>
  <si>
    <t>Reaction ID: SERPT_r, Flux: 0.001541009022858482</t>
  </si>
  <si>
    <t>Reaction ID: SERTRS_c, Flux: 0.04018332153158512</t>
  </si>
  <si>
    <t>Reaction ID: SHK3Di_c, Flux: 0.048024141726223435</t>
  </si>
  <si>
    <t>Reaction ID: SHKK_c, Flux: 0.048024141726223435</t>
  </si>
  <si>
    <t>Reaction ID: SQLEy_r, Flux: 0.019559811469325252</t>
  </si>
  <si>
    <t>Reaction ID: SQLS_c, Flux: 0.019559811469325252</t>
  </si>
  <si>
    <t>Reaction ID: TMDPK_c, Flux: 1.9069533756447e-05</t>
  </si>
  <si>
    <t>Reaction ID: THRTRS_c, Flux: 0.04199282958973437</t>
  </si>
  <si>
    <t>Reaction ID: TMDS_c, Flux: 0.0013529834200199146</t>
  </si>
  <si>
    <t>Reaction ID: TRPS1_c, Flux: 0.00490048878473175</t>
  </si>
  <si>
    <t>Reaction ID: TRPTRS_c, Flux: 0.00490048878473175</t>
  </si>
  <si>
    <t>Reaction ID: TYRTA_c, Flux: 0.01477660031719565</t>
  </si>
  <si>
    <t>Reaction ID: TYRTRS_c, Flux: 0.01477660031719565</t>
  </si>
  <si>
    <t>Reaction ID: UAGDP_c, Flux: 0.013665990671220176</t>
  </si>
  <si>
    <t>Reaction ID: UPPDC1_c, Flux: 1.9069533756447e-05</t>
  </si>
  <si>
    <t>Reaction ID: UPP3S_c, Flux: 1.9069533756447e-05</t>
  </si>
  <si>
    <t>Reaction ID: GALUi_c, Flux: 0.24114893789126476</t>
  </si>
  <si>
    <t>Reaction ID: VALTA_c, Flux: 0.060388064632553404</t>
  </si>
  <si>
    <t>Reaction ID: VALTA_m, Flux: -0.11564966650536115</t>
  </si>
  <si>
    <t>Reaction ID: VALTRS_c, Flux: 0.05526160187280776</t>
  </si>
  <si>
    <t>Reaction ID: 2OXOADPt_c_m, Flux: 0.04953177906500813</t>
  </si>
  <si>
    <t>Reaction ID: GLCt_c_e, Flux: 2.09564029108156</t>
  </si>
  <si>
    <t>Reaction ID: GLYCtps_e, Flux: -0.049224180890395</t>
  </si>
  <si>
    <t>Reaction ID: INOSTtps_e, Flux: 0.008963825037555478</t>
  </si>
  <si>
    <t>Reaction ID: FE2t_c_e, Flux: 0.00014569123789925508</t>
  </si>
  <si>
    <t>Reaction ID: FE2t_c_m, Flux: 1.9069533756447e-05</t>
  </si>
  <si>
    <t>Reaction ID: GLUt_c_m, Flux: 0.3555817774476271</t>
  </si>
  <si>
    <t>Reaction ID: ORNtpa_m, Flux: 0.02911994082744482</t>
  </si>
  <si>
    <t>Reaction ID: 13BDGLUCANt_c_en, Flux: 0.19090948842855487</t>
  </si>
  <si>
    <t>Reaction ID: 5AOPt_c_m, Flux: -0.000152556270051576</t>
  </si>
  <si>
    <t>Reaction ID: CO2t_c_r, Flux: -0.001541009022858482</t>
  </si>
  <si>
    <t>Reaction ID: COAt_c_r, Flux: -0.006321741135599745</t>
  </si>
  <si>
    <t>Reaction ID: EX_glc__D_e, Flux: -2.09564029108156</t>
  </si>
  <si>
    <t>Reaction ID: DOLPt_c_r, Flux: -0.022071841151062015</t>
  </si>
  <si>
    <t>Reaction ID: FRDPt_c_m, Flux: 1.9069533756447e-05</t>
  </si>
  <si>
    <t>Reaction ID: GDPt_c_g, Flux: 0.03645179516612357</t>
  </si>
  <si>
    <t>Reaction ID: GDPMANNt_c_g, Flux: 0.03645179516612357</t>
  </si>
  <si>
    <t>Reaction ID: EX_glyc_e, Flux: 0.049224180890395</t>
  </si>
  <si>
    <t>Reaction ID: Ht_c_g, Flux: -0.03645179516612357</t>
  </si>
  <si>
    <t>Reaction ID: HXCCOAt_c_r, Flux: 0.000770504511429241</t>
  </si>
  <si>
    <t>Reaction ID: EX_fe2_e, Flux: -0.00014569123789925508</t>
  </si>
  <si>
    <t>Reaction ID: ALAt_c_m, Flux: 0.07365683691562679</t>
  </si>
  <si>
    <t>Reaction ID: ILEt_c_m, Flux: 0.04440531630526248</t>
  </si>
  <si>
    <t>Reaction ID: PROt_c_m, Flux: -0.03181503803324348</t>
  </si>
  <si>
    <t>Reaction ID: SERt_c_r, Flux: 0.001541009022858482</t>
  </si>
  <si>
    <t>Reaction ID: EX_inost_e, Flux: -0.008963825037555478</t>
  </si>
  <si>
    <t>Reaction ID: NADPt_c_r, Flux: -0.021871325003612975</t>
  </si>
  <si>
    <t>Reaction ID: NADPHt_c_r, Flux: 0.021871325003612975</t>
  </si>
  <si>
    <t>Reaction ID: O2t_c_r, Flux: 0.020330315980754493</t>
  </si>
  <si>
    <t>Reaction ID: PMTCOAt_c_r, Flux: 0.004780732112741263</t>
  </si>
  <si>
    <t>Reaction ID: PPPG9t_c_m, Flux: 1.9069533756447e-05</t>
  </si>
  <si>
    <t>Reaction ID: PMDPHT_c, Flux: 3.8139067512894e-05</t>
  </si>
  <si>
    <t>Reaction ID: PPIt_c_m, Flux: -1.9069533756447e-05</t>
  </si>
  <si>
    <t>Reaction ID: SQLt_c_r, Flux: 0.019559811469325252</t>
  </si>
  <si>
    <t>Reaction ID: SSQ23EPXt_c_r, Flux: 0.019559811469325252</t>
  </si>
  <si>
    <t>Reaction ID: TTCCOAt_c_r, Flux: 0.000770504511429241</t>
  </si>
  <si>
    <t>Reaction ID: EX_thm_e, Flux: -1.9069533756447e-05</t>
  </si>
  <si>
    <t>Reaction ID: VALt_c_m, Flux: -0.11564966650536115</t>
  </si>
  <si>
    <t>Reaction ID: H2Ot_c_r, Flux: -0.020330315980754493</t>
  </si>
  <si>
    <t>Reaction ID: 3OACE200_rm, Flux: 0.004535467898908082</t>
  </si>
  <si>
    <t>Reaction ID: 3OACE220_rm, Flux: 0.004535467898908082</t>
  </si>
  <si>
    <t>Reaction ID: 3OACE240_rm, Flux: 0.003710031211801676</t>
  </si>
  <si>
    <t>Reaction ID: 3OACE260_rm, Flux: 0.000770504511429241</t>
  </si>
  <si>
    <t>Reaction ID: 3OACR200_rm, Flux: 0.004535467898908082</t>
  </si>
  <si>
    <t>Reaction ID: 3OACR220_rm, Flux: 0.004535467898908082</t>
  </si>
  <si>
    <t>Reaction ID: 3OACR240_rm, Flux: 0.003710031211801676</t>
  </si>
  <si>
    <t>Reaction ID: 3OACR260_rm, Flux: 0.000770504511429241</t>
  </si>
  <si>
    <t>Reaction ID: 3HACD200_rm, Flux: 0.004535467898908082</t>
  </si>
  <si>
    <t>Reaction ID: 3HACD220_rm, Flux: 0.004535467898908082</t>
  </si>
  <si>
    <t>Reaction ID: 3HACD240_rm, Flux: 0.003710031211801676</t>
  </si>
  <si>
    <t>Reaction ID: 3HACD260_rm, Flux: 0.000770504511429241</t>
  </si>
  <si>
    <t>Reaction ID: ECOAR200_rm, Flux: 0.004535467898908082</t>
  </si>
  <si>
    <t>Reaction ID: ECOAR220_rm, Flux: 0.004535467898908082</t>
  </si>
  <si>
    <t>Reaction ID: ECOAR240_rm, Flux: 0.003710031211801676</t>
  </si>
  <si>
    <t>Reaction ID: ECOAR260_rm, Flux: 0.000770504511429241</t>
  </si>
  <si>
    <t>Reaction ID: ACOADS180_rm, Flux: 0.028767938468226655</t>
  </si>
  <si>
    <t>Reaction ID: FACOAL160_rm, Flux: 7.621445621510677e-05</t>
  </si>
  <si>
    <t>Reaction ID: FACOAL180_rm, Flux: 5.081096264839224e-05</t>
  </si>
  <si>
    <t>Reaction ID: HDCAt_c_rm, Flux: 2.941717836315719e-05</t>
  </si>
  <si>
    <t>Reaction ID: OCDCAt_c_rm, Flux: 1.9647953643864347e-05</t>
  </si>
  <si>
    <t>Reaction ID: MALCOAt_c_rm, Flux: 0.013551471521047076</t>
  </si>
  <si>
    <t>Reaction ID: HXCCOAt_c_rm, Flux: -0.000770504511429241</t>
  </si>
  <si>
    <t>Reaction ID: H2Ot_c_rm, Flux: -0.11810181899718168</t>
  </si>
  <si>
    <t>Reaction ID: CO2t_c_rm, Flux: -0.01355147152104708</t>
  </si>
  <si>
    <t>Reaction ID: NADPHt_c_rm, Flux: 0.02710294304209416</t>
  </si>
  <si>
    <t>Reaction ID: NADPt_c_rm, Flux: -0.02710294304209416</t>
  </si>
  <si>
    <t>Reaction ID: O2t_c_rm, Flux: 0.052275173738067296</t>
  </si>
  <si>
    <t>Reaction ID: NADHt_c_rm, Flux: 0.052275173738067296</t>
  </si>
  <si>
    <t>Reaction ID: NADt_c_rm, Flux: -0.052275173738067296</t>
  </si>
  <si>
    <t>Reaction ID: CTPt_c_rm, Flux: 0.037800676007605984</t>
  </si>
  <si>
    <t>Reaction ID: CDPt_c_rm, Flux: -0.008354646152925912</t>
  </si>
  <si>
    <t>Reaction ID: CMPt_c_rm, Flux: -0.029446029854680072</t>
  </si>
  <si>
    <t>Reaction ID: SERt_c_rm, Flux: 0.020482204817124594</t>
  </si>
  <si>
    <t>Reaction ID: INOSTt_c_rm, Flux: 0.008963825037555478</t>
  </si>
  <si>
    <t>Reaction ID: AMETt_c_rm, Flux: 0.023550492798536916</t>
  </si>
  <si>
    <t>Reaction ID: AHCYSt_c_rm, Flux: -0.023550492798536916</t>
  </si>
  <si>
    <t>Reaction ID: GLYCt_c_l, Flux: 0.0004939989007406234</t>
  </si>
  <si>
    <t>Reaction ID: CO2t_c_mm, Flux: -0.01946541727723084</t>
  </si>
  <si>
    <t>Reaction ID: Ht_m_mm, Flux: 0.03893083455446168</t>
  </si>
  <si>
    <t>Reaction ID: uniDOLDP_l, Flux: 0.0003284833131402198</t>
  </si>
  <si>
    <t>Reaction ID: EX_k_e, Flux: -0.11511324052079232</t>
  </si>
  <si>
    <t>Reaction ID: HEMEAt_c_m, Flux: 1.9069533756447e-05</t>
  </si>
  <si>
    <t>Reaction ID: PYDX5PS_c, Flux: 1.9069533756447e-05</t>
  </si>
  <si>
    <t>Reaction ID: HCITS_m, Flux: 0.04953177906500813</t>
  </si>
  <si>
    <t>Reaction ID: IPPS_c, Flux: 0.060388064632553404</t>
  </si>
  <si>
    <t>Reaction ID: 3OAS140_c, Flux: 0.050541892268087134</t>
  </si>
  <si>
    <t>Reaction ID: 3HAD120_c, Flux: 0.050541892268087134</t>
  </si>
  <si>
    <t>Reaction ID: 3OAR80_c, Flux: 0.050541892268087134</t>
  </si>
  <si>
    <t>Reaction ID: 3OAS100_c, Flux: 0.050541892268087134</t>
  </si>
  <si>
    <t>Reaction ID: 3HAD80_c, Flux: 0.050541892268087134</t>
  </si>
  <si>
    <t>Reaction ID: 3HAD180_c, Flux: 0.03828310008274712</t>
  </si>
  <si>
    <t>Reaction ID: 3OAS120_c, Flux: 0.050541892268087134</t>
  </si>
  <si>
    <t>Reaction ID: 3HAD60_c, Flux: 0.050541892268087134</t>
  </si>
  <si>
    <t>Reaction ID: 3OAS160_c, Flux: 0.050541892268087134</t>
  </si>
  <si>
    <t>Reaction ID: 3OAS80_c, Flux: 0.050541892268087134</t>
  </si>
  <si>
    <t>Reaction ID: EAR100y_c, Flux: 0.050541892268087134</t>
  </si>
  <si>
    <t>Reaction ID: 3HAD40_c, Flux: 0.050541892268087134</t>
  </si>
  <si>
    <t>Reaction ID: 3OAS60_c, Flux: 0.050541892268087134</t>
  </si>
  <si>
    <t>Reaction ID: 3OAS40_c, Flux: 0.050541892268087134</t>
  </si>
  <si>
    <t>Reaction ID: 3HAD100_c, Flux: 0.050541892268087134</t>
  </si>
  <si>
    <t>Reaction ID: 3OAS180_c, Flux: 0.03828310008274712</t>
  </si>
  <si>
    <t>Reaction ID: 3HAD140_c, Flux: 0.050541892268087134</t>
  </si>
  <si>
    <t>Reaction ID: 3OAR60_c, Flux: 0.050541892268087134</t>
  </si>
  <si>
    <t>Reaction ID: 3OAR140_c, Flux: 0.050541892268087134</t>
  </si>
  <si>
    <t>Reaction ID: 3OAR100_c, Flux: 0.050541892268087134</t>
  </si>
  <si>
    <t>Reaction ID: 3OAR120_c, Flux: 0.050541892268087134</t>
  </si>
  <si>
    <t>Reaction ID: EAR180y_c, Flux: 0.03828310008274712</t>
  </si>
  <si>
    <t>Reaction ID: 3OAR160_c, Flux: 0.050541892268087134</t>
  </si>
  <si>
    <t>Reaction ID: 3OAR40_c, Flux: 0.050541892268087134</t>
  </si>
  <si>
    <t>Reaction ID: DOLDPP_c, Flux: 0.002956349818261978</t>
  </si>
  <si>
    <t>Reaction ID: 3HAD160_c, Flux: 0.050541892268087134</t>
  </si>
  <si>
    <t>Reaction ID: EAR80y_c, Flux: 0.050541892268087134</t>
  </si>
  <si>
    <t>Reaction ID: ACOATA_c, Flux: 0.050541892268087134</t>
  </si>
  <si>
    <t>Reaction ID: EAR140y_c, Flux: 0.050541892268087134</t>
  </si>
  <si>
    <t>Reaction ID: EAR160y_c, Flux: 0.050541892268087134</t>
  </si>
  <si>
    <t>Reaction ID: EAR120y_c, Flux: 0.050541892268087134</t>
  </si>
  <si>
    <t>Reaction ID: 3OAR180_c, Flux: 0.03828310008274712</t>
  </si>
  <si>
    <t>Reaction ID: NGLYCANS1_c, Flux: 0.002956349818261978</t>
  </si>
  <si>
    <t>Reaction ID: NGLYCANS2_c, Flux: 0.002956349818261978</t>
  </si>
  <si>
    <t>Reaction ID: NGLYCANS3_c, Flux: 0.002956349818261978</t>
  </si>
  <si>
    <t>Reaction ID: NGLYCANS4_c, Flux: 0.002956349818261978</t>
  </si>
  <si>
    <t>Reaction ID: NGLYCANS5_c, Flux: 0.002956349818261978</t>
  </si>
  <si>
    <t>Reaction ID: NGLYCANS6_c, Flux: 0.002956349818261978</t>
  </si>
  <si>
    <t>Reaction ID: NGLYCANS7_c, Flux: 0.002956349818261978</t>
  </si>
  <si>
    <t>Reaction ID: OGLYCANS1_r, Flux: 0.009112948791530892</t>
  </si>
  <si>
    <t>Reaction ID: ORNCD_m, Flux: 0.03181503803324348</t>
  </si>
  <si>
    <t>Reaction ID: CERS2A24_r, Flux: 0.0003852522557146205</t>
  </si>
  <si>
    <t>Reaction ID: ALATA_L_m, Flux: -0.07365683691562679</t>
  </si>
  <si>
    <t>Reaction ID: GPIA1_c, Flux: 0.003239723089882781</t>
  </si>
  <si>
    <t>Reaction ID: GPIA2_c, Flux: 0.003239723089882781</t>
  </si>
  <si>
    <t>Reaction ID: GPIA3_c_r, Flux: 0.003239723089882781</t>
  </si>
  <si>
    <t>Reaction ID: GPIA4_r, Flux: 0.003239723089882781</t>
  </si>
  <si>
    <t>Reaction ID: GPIA5_r, Flux: 0.003239723089882781</t>
  </si>
  <si>
    <t>Reaction ID: GPIA6_r, Flux: 0.003239723089882781</t>
  </si>
  <si>
    <t>Reaction ID: GPIA7_r, Flux: 0.003239723089882781</t>
  </si>
  <si>
    <t>Reaction ID: GPIA8a_r, Flux: 0.003239723089882781</t>
  </si>
  <si>
    <t>Reaction ID: GPIA9a_r, Flux: 0.003239723089882781</t>
  </si>
  <si>
    <t>Reaction ID: GPIA10a_r, Flux: 0.003239723089882781</t>
  </si>
  <si>
    <t>Reaction ID: PCOATA160_c, Flux: 0.01225879218534001</t>
  </si>
  <si>
    <t>Reaction ID: PCOATA180_c, Flux: 0.03828310008274712</t>
  </si>
  <si>
    <t>Reaction ID: EAR40y_c, Flux: 0.050541892268087134</t>
  </si>
  <si>
    <t>Reaction ID: EAR60y_c, Flux: 0.050541892268087134</t>
  </si>
  <si>
    <t>Reaction ID: PGMT_c, Flux: 0.24114893789126476</t>
  </si>
  <si>
    <t>Reaction ID: C3STKR1_c, Flux: 0.019559811469325252</t>
  </si>
  <si>
    <t>Reaction ID: C3STKR2_c, Flux: 0.019559811469325252</t>
  </si>
  <si>
    <t>Reaction ID: CERS124_c, Flux: 0.0003852522557146205</t>
  </si>
  <si>
    <t>Reaction ID: PRAIi_c, Flux: 0.00490048878473175</t>
  </si>
  <si>
    <t>Reaction ID: FCLT_m, Flux: 1.9069533756447e-05</t>
  </si>
  <si>
    <t>Reaction ID: G3PT_c, Flux: 0.04873018198965438</t>
  </si>
  <si>
    <t>Reaction ID: DKMPPH_c, Flux: 1.9069533756447e-05</t>
  </si>
  <si>
    <t>Reaction ID: DKMEOX_c, Flux: 1.9069533756447e-05</t>
  </si>
  <si>
    <t>Reaction ID: DOLDPt_c_l, Flux: 0.002956349818261978</t>
  </si>
  <si>
    <t>Reaction ID: G13027t_g_r, Flux: -0.009112948791530892</t>
  </si>
  <si>
    <t>Reaction ID: OGLYCANS2_g, Flux: 0.009112948791530892</t>
  </si>
  <si>
    <t>Reaction ID: OGLYCANS3_g, Flux: 0.009112948791530892</t>
  </si>
  <si>
    <t>Reaction ID: OGLYCANS4_g, Flux: 0.009112948791530892</t>
  </si>
  <si>
    <t>Reaction ID: OGLYCANS5_g, Flux: 0.009112948791530892</t>
  </si>
  <si>
    <t>Reaction ID: EX_ca2_e, Flux: -0.0002452342041079084</t>
  </si>
  <si>
    <t>Reaction ID: EX_cu2_e, Flux: -2.173926848234958e-05</t>
  </si>
  <si>
    <t>Reaction ID: EX_mg2_e, Flux: -0.012129558336463241</t>
  </si>
  <si>
    <t>Reaction ID: EX_mn2_e, Flux: -1.7925361731060177e-05</t>
  </si>
  <si>
    <t>Reaction ID: EX_zn2_e, Flux: -0.0003005358520016047</t>
  </si>
  <si>
    <t>Reaction ID: CA2t_c_e, Flux: 0.0002452342041079084</t>
  </si>
  <si>
    <t>Reaction ID: CU2t_c_e, Flux: 2.173926848234958e-05</t>
  </si>
  <si>
    <t>Reaction ID: Kt_c_e, Flux: 0.11511324052079232</t>
  </si>
  <si>
    <t>Reaction ID: MG2t_c_e, Flux: 0.012129558336463241</t>
  </si>
  <si>
    <t>Reaction ID: MN2t_c_e, Flux: 1.7925361731060177e-05</t>
  </si>
  <si>
    <t>Reaction ID: ZN2t_c_e, Flux: 0.0003005358520016047</t>
  </si>
  <si>
    <t>Reaction ID: CDPDAGS_rm, Flux: 0.029446029854680072</t>
  </si>
  <si>
    <t>Reaction ID: PSSA_rm, Flux: 0.020482204817124594</t>
  </si>
  <si>
    <t>Reaction ID: PAILS_rm, Flux: 0.008963825037555478</t>
  </si>
  <si>
    <t>Reaction ID: DGAT_rm, Flux: 0.0024115332388402874</t>
  </si>
  <si>
    <t>Reaction ID: DAGL_l, Flux: 0.0004939989007406234</t>
  </si>
  <si>
    <t>Reaction ID: DAGK_rm, Flux: 0.008354646152925912</t>
  </si>
  <si>
    <t>Reaction ID: PSD_mm, Flux: 0.01946541727723084</t>
  </si>
  <si>
    <t>Reaction ID: PEMT_rm, Flux: 0.007850164266178973</t>
  </si>
  <si>
    <t>Reaction ID: PMEMT_rm, Flux: 0.007850164266178973</t>
  </si>
  <si>
    <t>Reaction ID: PDMEMT_rm, Flux: 0.007850164266178973</t>
  </si>
  <si>
    <t>Reaction ID: IPCS_g, Flux: 0.001541009022858482</t>
  </si>
  <si>
    <t>Reaction ID: compCER_r, Flux: 0.001541009022858482</t>
  </si>
  <si>
    <t>Reaction ID: compFALPD_rm, Flux: -0.0002762531160091475</t>
  </si>
  <si>
    <t>Reaction ID: DAGt_c_l, Flux: 0.0004939989007406234</t>
  </si>
  <si>
    <t>Reaction ID: DAGt_c_rm, Flux: 0.009225170368907718</t>
  </si>
  <si>
    <t>Reaction ID: DAGt_gm_rm, Flux: 0.001541009022858482</t>
  </si>
  <si>
    <t>Reaction ID: TAGt_c_rm, Flux: -0.0024115332388402874</t>
  </si>
  <si>
    <t>Reaction ID: PSt_c_rm, Flux: -0.001016787539893754</t>
  </si>
  <si>
    <t>Reaction ID: PSt_mm_rm, Flux: -0.01946541727723084</t>
  </si>
  <si>
    <t>Reaction ID: PAILt_c_rm, Flux: -0.007422816014696995</t>
  </si>
  <si>
    <t>Reaction ID: PAILt_gm_rm, Flux: -0.001541009022858482</t>
  </si>
  <si>
    <t>Reaction ID: CERt_g_r, Flux: 0.001541009022858482</t>
  </si>
  <si>
    <t>Reaction ID: PCt_c_rm, Flux: -0.007850164266178973</t>
  </si>
  <si>
    <t>Reaction ID: PEt_c_rm, Flux: -0.011615253011051867</t>
  </si>
  <si>
    <t>Reaction ID: PEt_mm_rm, Flux: 0.01946541727723084</t>
  </si>
  <si>
    <t>Reaction ID: FRDPt_c_l, Flux: -0.0029563498182619777</t>
  </si>
  <si>
    <t>Reaction ID: PEt_c_r, Flux: 0.009719169269648342</t>
  </si>
  <si>
    <t>Reaction ID: DAGt_c_r, Flux: -0.009719169269648342</t>
  </si>
  <si>
    <t>Reaction ID: SPMS_c, Flux: 1.9069533756447e-05</t>
  </si>
  <si>
    <t>Reaction ID: EX_btn_c, Flux: -1.9069533756447e-05</t>
  </si>
  <si>
    <t>Reaction ID: ACOADS181_rm, Flux: 0.01962444248996299</t>
  </si>
  <si>
    <t>Reaction ID: LINOEAt_c_l, Flux: 2.0684345322660285e-05</t>
  </si>
  <si>
    <t>Reaction ID: FACOAL182_l, Flux: 2.0684345322660285e-05</t>
  </si>
  <si>
    <t>Reaction ID: FACOAL182_rm, Flux: 9.825328825227743e-05</t>
  </si>
  <si>
    <t>Reaction ID: ACOADS182_rm, Flux: 0.0038827927798776524</t>
  </si>
  <si>
    <t>Reaction ID: FACOAL183_rm, Flux: 2.4203087999793428e-05</t>
  </si>
  <si>
    <t>Reaction ID: BIOMASS_RT_CLIM, Flux: 0.19069533756447</t>
  </si>
  <si>
    <t>Reaction ID: THMtps_e, Flux: 1.9069533756447e-05</t>
  </si>
  <si>
    <t>Reaction ID: FALPDt_c_l, Flux: -0.0009879978014812481</t>
  </si>
  <si>
    <t>Reaction ID: FALPDt_c_rm, Flux: 0.0002762531160091475</t>
  </si>
  <si>
    <t>Reaction ID: compFALPD_c, Flux: -0.0007117446854721007</t>
  </si>
  <si>
    <t>Reaction ID: TTCOSAt_c_rm, Flux: -1.3436675309568924e-05</t>
  </si>
  <si>
    <t>Reaction ID: RNDR4_c, Flux: 0.0013529834200199146</t>
  </si>
  <si>
    <t>Comparisons (flux/flux of substrate uptake)</t>
  </si>
  <si>
    <t>Col 1 only</t>
  </si>
  <si>
    <t>Col 2 only</t>
  </si>
  <si>
    <t>Different Fluxes Only</t>
  </si>
  <si>
    <t>Inactive iRhto rxns</t>
  </si>
  <si>
    <t>Maximize</t>
  </si>
  <si>
    <t>1.0*ATPM_c - 1.0*ATPM_c_reverse_2259e</t>
  </si>
  <si>
    <t>FBA Objective:  Maximize</t>
  </si>
  <si>
    <t>Reaction ID: CERH126A_r, Flux: 0.0003852522557146205</t>
  </si>
  <si>
    <t>Reaction ID: CYSTS_c, Flux: 0.001074568227175679</t>
  </si>
  <si>
    <t>Reaction ID: CYSTGL_c, Flux: 0.001074568227175679</t>
  </si>
  <si>
    <t>Reaction ID: GMPS2_c, Flux: 0.013953940630942532</t>
  </si>
  <si>
    <t>Reaction ID: GK1_c, Flux: 0.013953940630942532</t>
  </si>
  <si>
    <t>Reaction ID: HSK_c, Flux: 0.08532357766782117</t>
  </si>
  <si>
    <t>Reaction ID: ICDHx_m, Flux: 0.22734354892828498</t>
  </si>
  <si>
    <t>Reaction ID: THRD_L_m, Flux: 0.0433307480780868</t>
  </si>
  <si>
    <t>Reaction ID: ME1_m, Flux: 0.07350428064557527</t>
  </si>
  <si>
    <t>Reaction ID: NADHK1_c, Flux: 1.906953375652165e-05</t>
  </si>
  <si>
    <t>Reaction ID: PTPAT_c, Flux: 1.906953375634124e-05</t>
  </si>
  <si>
    <t>Reaction ID: PNTK_c, Flux: 1.906953375634124e-05</t>
  </si>
  <si>
    <t>Reaction ID: PPNCL2_c, Flux: 1.906953375634124e-05</t>
  </si>
  <si>
    <t>Reaction ID: PPCDC_c, Flux: 1.906953375634124e-05</t>
  </si>
  <si>
    <t>Reaction ID: PSPHS_r, Flux: 0.0003852522557146205</t>
  </si>
  <si>
    <t>Reaction ID: PC_c, Flux: 0.7107770154460109</t>
  </si>
  <si>
    <t>Reaction ID: THRS_c, Flux: 0.08532357766782117</t>
  </si>
  <si>
    <t>Reaction ID: PNTOtps_e, Flux: 1.906953375634124e-05</t>
  </si>
  <si>
    <t>Reaction ID: H2Ot_c_e, Flux: -6.452146193540508</t>
  </si>
  <si>
    <t>Reaction ID: EX_pnto__R_e, Flux: -1.906953375634124e-05</t>
  </si>
  <si>
    <t>Reaction ID: 2OBUTt_c_m, Flux: 0.001074568227175679</t>
  </si>
  <si>
    <t>Reaction ID: HCO3E_c, Flux: 1.1694703872918304</t>
  </si>
  <si>
    <t>Reaction ID: CYTK1_c, Flux: 0.029465099388436417</t>
  </si>
  <si>
    <t>Reaction ID: DPCOAK_c, Flux: 1.906953375634124e-05</t>
  </si>
  <si>
    <t>Reaction ID: Ht_c_r, Flux: -4.281110328322596e-05</t>
  </si>
  <si>
    <t>Reaction ID: THRt_c_m, Flux: 0.0433307480780868</t>
  </si>
  <si>
    <t>Reaction ID: FACOAL181_rm, Flux: 8.77424775023394e-05</t>
  </si>
  <si>
    <t>Reaction ID: FACOAL181_l, Flux: 5.534441983019587e-06</t>
  </si>
  <si>
    <t>Reaction ID: FACOAL220_rm, Flux: 1.0205454001852829e-05</t>
  </si>
  <si>
    <t>Reaction ID: FACOAL220_l, Flux: 5.009959357773045e-07</t>
  </si>
  <si>
    <t>Reaction ID: OCDCEAt_c_rm, Flux: 3.0522445836480686e-05</t>
  </si>
  <si>
    <t>Reaction ID: PMTCOAt_c_rm, Flux: 0.007473533741317644</t>
  </si>
  <si>
    <t>Reaction ID: STCOAt_c_rm, Flux: 0.03828008593087879</t>
  </si>
  <si>
    <t>Reaction ID: TTCCOAt_c_rm, Flux: -0.0007718041349663221</t>
  </si>
  <si>
    <t>Reaction ID: GLYC3Pt_c_rm, Flux: 0.02107802381013343</t>
  </si>
  <si>
    <t>Reaction ID: PPIt_c_rm, Flux: -0.029793459581299832</t>
  </si>
  <si>
    <t>Reaction ID: ATPt_c_rm, Flux: 0.0003474297266197621</t>
  </si>
  <si>
    <t>Reaction ID: AMPt_c_rm, Flux: -0.0003474297266197621</t>
  </si>
  <si>
    <t>Reaction ID: PMTCOAt_c_l, Flux: 4.526331281102685e-06</t>
  </si>
  <si>
    <t>Reaction ID: STCOAt_c_l, Flux: 3.014151868335711e-06</t>
  </si>
  <si>
    <t>Reaction ID: GLYC3Pt_c_l, Flux: 1.335989162072962e-05</t>
  </si>
  <si>
    <t>Reaction ID: ATPt_c_l, Flux: 2.6719783241457175e-05</t>
  </si>
  <si>
    <t>Reaction ID: AMPt_c_l, Flux: -2.6719783241457175e-05</t>
  </si>
  <si>
    <t>Reaction ID: PPIt_c_l, Flux: -0.04437196705717111</t>
  </si>
  <si>
    <t>Reaction ID: TTCCOAt_c_l, Flux: -1.2996235370811961e-06</t>
  </si>
  <si>
    <t>Reaction ID: EX_h2o_e, Flux: 6.452146193540508</t>
  </si>
  <si>
    <t>Reaction ID: ME2_m, Flux: 0.22098996167131194</t>
  </si>
  <si>
    <t>Reaction ID: IMPD_c, Flux: 0.013953940630942532</t>
  </si>
  <si>
    <t>Reaction ID: ACONTa_m, Flux: 0.22734354892828498</t>
  </si>
  <si>
    <t>Reaction ID: ACONTb_m, Flux: 0.22734354892828498</t>
  </si>
  <si>
    <t>Reaction ID: ACCOAC_c, Flux: 0.4056278174804041</t>
  </si>
  <si>
    <t>Reaction ID: MCOATA_c, Flux: 0.39207634595935703</t>
  </si>
  <si>
    <t>Reaction ID: CERS126_c, Flux: 0.000770504511429241</t>
  </si>
  <si>
    <t>Reaction ID: G3PAT_rm, Flux: 0.02107802381013343</t>
  </si>
  <si>
    <t>Reaction ID: G3PAT_l, Flux: 1.335989162072962e-05</t>
  </si>
  <si>
    <t>Reaction ID: AGPAT_rm, Flux: 0.02107802381013343</t>
  </si>
  <si>
    <t>Reaction ID: AGPAT_l, Flux: 1.335989162072962e-05</t>
  </si>
  <si>
    <t>Reaction ID: compACYLCOA_l, Flux: 2.6719783241456226e-05</t>
  </si>
  <si>
    <t>Reaction ID: compACYLCOA_rm, Flux: 0.04456758085910715</t>
  </si>
  <si>
    <t>Reaction ID: PAt_l_rm, Flux: 1.335989162072962e-05</t>
  </si>
  <si>
    <t>Reaction ID: LINOCOAt_c_rm, Flux: 1.1181080335870999e-05</t>
  </si>
  <si>
    <t>Reaction ID: LINOCOAt_c_l, Flux: -1.1181080335870999e-05</t>
  </si>
  <si>
    <t>Reaction ID: LINOLNCOAt_c_rm, Flux: -2.340973649350463e-06</t>
  </si>
  <si>
    <t>Reaction ID: LINOLNCOAt_c_l, Flux: 2.340973649350463e-06</t>
  </si>
  <si>
    <t>Reaction ID: DOCOSAt_c_l, Flux: 5.009959357773045e-07</t>
  </si>
  <si>
    <t>Reaction ID: DOCOSAt_c_rm, Flux: 5.0257080766813136e-06</t>
  </si>
  <si>
    <t>Used in Both</t>
  </si>
  <si>
    <t>Log(10) of col1/col2</t>
  </si>
  <si>
    <t>Significant Differences</t>
  </si>
  <si>
    <t>Subsystem</t>
  </si>
  <si>
    <t>N-Glycan biosynthesis</t>
  </si>
  <si>
    <t>Transport</t>
  </si>
  <si>
    <t>Starch and sucrose metabolism</t>
  </si>
  <si>
    <t>Cell wall biosynthesis</t>
  </si>
  <si>
    <t>Glycerophospholipid biosynthesis</t>
  </si>
  <si>
    <t>Alternative carbon metabolism</t>
  </si>
  <si>
    <t>Alanine, aspartate and glutamate metabolism</t>
  </si>
  <si>
    <t>Phenylalanine, tyrosine and tryptophan metabolism</t>
  </si>
  <si>
    <t>Sphingolipid biosynthesis</t>
  </si>
  <si>
    <t>Fatty acid elongation</t>
  </si>
  <si>
    <t>Fatty acid biosynthesis</t>
  </si>
  <si>
    <t>Tryptophan metabolism</t>
  </si>
  <si>
    <t>Unassigned</t>
  </si>
  <si>
    <t>Synthesis and degradation of ketone bodies</t>
  </si>
  <si>
    <t>Ubiquinone biosynthesis</t>
  </si>
  <si>
    <t>Benzoate degradation</t>
  </si>
  <si>
    <t>Thiamine metabolism</t>
  </si>
  <si>
    <t>Tyrosine metabolism</t>
  </si>
  <si>
    <t>Glycine, serine and threonine metabolism</t>
  </si>
  <si>
    <t>Methylglyoxal metabolism</t>
  </si>
  <si>
    <t>Lysine metabolism</t>
  </si>
  <si>
    <t>Arginine and proline metabolism</t>
  </si>
  <si>
    <t>Fatty acid degradation</t>
  </si>
  <si>
    <t>Terpenoid backbone biosynthesis</t>
  </si>
  <si>
    <t>Acetyl-CoA synthesis</t>
  </si>
  <si>
    <t>Propanoate metabolism</t>
  </si>
  <si>
    <t>Amino sugar and nucleotide sugar metabolism</t>
  </si>
  <si>
    <t>Glycosaminoglycan degradation</t>
  </si>
  <si>
    <t>Glycerophospholipid metabolism</t>
  </si>
  <si>
    <t>Valine, leucine and isoleucine metabolism</t>
  </si>
  <si>
    <t>Pyruvate metabolism</t>
  </si>
  <si>
    <t>Biosynthesis of unsaturated fatty acids</t>
  </si>
  <si>
    <t>C5-Branched dibasic acid metabolism</t>
  </si>
  <si>
    <t>Citric acid cycle</t>
  </si>
  <si>
    <t>Riboflavin metabolism</t>
  </si>
  <si>
    <t>Cysteine and methionine metabolism</t>
  </si>
  <si>
    <t>Styrene degradation</t>
  </si>
  <si>
    <t>Purine metabolism</t>
  </si>
  <si>
    <t>Folate metabolism</t>
  </si>
  <si>
    <t>Aflatoxin biosynthesis</t>
  </si>
  <si>
    <t>Butanoate metabolism</t>
  </si>
  <si>
    <t>Aminoacyl-tRNA biosynthesis</t>
  </si>
  <si>
    <t>Pentose and glucuronate interconversions</t>
  </si>
  <si>
    <t>beta-Alanine metabolism</t>
  </si>
  <si>
    <t>Biotin metabolism</t>
  </si>
  <si>
    <t>Nicotinate and nicotinamide metabolism</t>
  </si>
  <si>
    <t>Histidine metabolism</t>
  </si>
  <si>
    <t>Steroid hormone biosynthesis</t>
  </si>
  <si>
    <t>Ascorbate and aldarate metabolism</t>
  </si>
  <si>
    <t>Pyrimidine metabolism</t>
  </si>
  <si>
    <t>Oxidative phosphorylation</t>
  </si>
  <si>
    <t>Carnitine biosynthesis</t>
  </si>
  <si>
    <t>Pseudoreaction</t>
  </si>
  <si>
    <t>Sulfur metabolism</t>
  </si>
  <si>
    <t>Ergosterol biosynthesis</t>
  </si>
  <si>
    <t>Carotenoid biosynthesis</t>
  </si>
  <si>
    <t>Penicillin and cephalosporin biosynthesis</t>
  </si>
  <si>
    <t>Phosphonate and phosphinate metabolism</t>
  </si>
  <si>
    <t>Steroid biosynthesis</t>
  </si>
  <si>
    <t>Carbon fixation pathways in prokaryotes</t>
  </si>
  <si>
    <t>Chlorocyclohexane and chlorobenzene degradation</t>
  </si>
  <si>
    <t>Heme metabolism</t>
  </si>
  <si>
    <t>Triacylglycerol degradation</t>
  </si>
  <si>
    <t>D-Arginine and D-ornithine metabolism</t>
  </si>
  <si>
    <t>Triacylglycerol biosynthesis</t>
  </si>
  <si>
    <t>Glycerolipid metabolism</t>
  </si>
  <si>
    <t>O-Glycan biosynthesis</t>
  </si>
  <si>
    <t>Pantothenate and CoA biosynthesis</t>
  </si>
  <si>
    <t>Glycolysis / Gluconeogenesis</t>
  </si>
  <si>
    <t>Pentose phosphate pathway</t>
  </si>
  <si>
    <t>Nitrogen metabolism</t>
  </si>
  <si>
    <t>Exchange</t>
  </si>
  <si>
    <t>Detoxification</t>
  </si>
  <si>
    <t>Fructose and mannose metabolism</t>
  </si>
  <si>
    <t>Cofactors and prosthetic groups biosynthesis</t>
  </si>
  <si>
    <t>Glyoxylate metabolism</t>
  </si>
  <si>
    <t>Cyanoamino acid metabolism</t>
  </si>
  <si>
    <t>Phospholipid biosynthesis</t>
  </si>
  <si>
    <t>Galactose metabolism</t>
  </si>
  <si>
    <t>D-Glutamine and D-glutamate metabolism</t>
  </si>
  <si>
    <t>GPI biosynthesis</t>
  </si>
  <si>
    <t>Glutathione metabolism</t>
  </si>
  <si>
    <t>Taurine and hypotaurine metabolism</t>
  </si>
  <si>
    <t>Vitamin B6 metabolism</t>
  </si>
  <si>
    <t>Inositol phosphate metabolism</t>
  </si>
  <si>
    <t>Arachidonic acid metabolism</t>
  </si>
  <si>
    <t>Nucleotide metabolism</t>
  </si>
  <si>
    <t>Aminobenzoate degradation</t>
  </si>
  <si>
    <t>Glycosaminoglycan biosynthesis - chondroitin sulfate / dermatan sulfate</t>
  </si>
  <si>
    <t>Ether lipid metabolism</t>
  </si>
  <si>
    <t>Glyoxylate and dicarboxylate metabolism</t>
  </si>
  <si>
    <t>Phenylpropanoid biosynthesis</t>
  </si>
  <si>
    <t>Sphingolipid metabolism</t>
  </si>
  <si>
    <t>Retinol metabolism</t>
  </si>
  <si>
    <t>Dioxin degradation</t>
  </si>
  <si>
    <t>Lipid metabolism</t>
  </si>
  <si>
    <t>Streptomycin biosynthesis</t>
  </si>
  <si>
    <t>Tropane, piperidine and pyridine alkaloid biosynthesis</t>
  </si>
  <si>
    <t>Methane metabolism</t>
  </si>
  <si>
    <t>Sum of C-lim glc</t>
  </si>
  <si>
    <t>iRhtoC</t>
  </si>
  <si>
    <t>Sum of iRhtoC</t>
  </si>
  <si>
    <t>Sum of (iRhtoC - C-lim glc)^2)</t>
  </si>
  <si>
    <t>(iRhtoC - C-lim glc)^2)</t>
  </si>
  <si>
    <t>Average of (iRhtoC - C-lim glc)^2)</t>
  </si>
  <si>
    <t>Count of Rxn</t>
  </si>
  <si>
    <t>Largest Differences (averages)</t>
  </si>
  <si>
    <t>Largest Differences (sums)</t>
  </si>
  <si>
    <t>SDs</t>
  </si>
  <si>
    <t>Modified Weighted Sum of squared residuals</t>
  </si>
  <si>
    <t>% of col. 1</t>
  </si>
  <si>
    <t>% of col. 2</t>
  </si>
  <si>
    <t>(Difference / Sum of Absolute Values)^2</t>
  </si>
  <si>
    <t>% of col. 3</t>
  </si>
  <si>
    <t>Average of (Difference / Sum of Absolute Values)^2</t>
  </si>
  <si>
    <t>Used in Either</t>
  </si>
  <si>
    <t>Max flux through ATPM_c: 15.237661992771548</t>
  </si>
  <si>
    <t>GAM+NGAM = 19.9558666159129</t>
  </si>
  <si>
    <t>Reaction ID: BPNT_c, Flux: 0.009688276624962786</t>
  </si>
  <si>
    <t>Reaction ID: PRFGS_c, Flux: 0.007697035910112511</t>
  </si>
  <si>
    <t>Reaction ID: MTHFR3_c, Flux: 0.05172401266564927</t>
  </si>
  <si>
    <t>Reaction ID: ADK1_c, Flux: 2.044334262329416</t>
  </si>
  <si>
    <t>Reaction ID: ADSL2i_c, Flux: 0.007697035910112513</t>
  </si>
  <si>
    <t>Reaction ID: ADSL1r_c, Flux: 0.008293530926014167</t>
  </si>
  <si>
    <t>Reaction ID: ADSS_c, Flux: 0.008293530926014167</t>
  </si>
  <si>
    <t>Reaction ID: ADSK_c, Flux: 0.009688276624962786</t>
  </si>
  <si>
    <t>Reaction ID: AKP1_c, Flux: 1.9069533756457466e-05</t>
  </si>
  <si>
    <t>Reaction ID: ASPCT_c, Flux: 0.023964683071726948</t>
  </si>
  <si>
    <t>Reaction ID: ASPK_c, Flux: 0.09501185429278396</t>
  </si>
  <si>
    <t>Reaction ID: ASPTA_c, Flux: 4.188793361233714</t>
  </si>
  <si>
    <t>Reaction ID: ASAD_c, Flux: 0.09501185429278396</t>
  </si>
  <si>
    <t>Reaction ID: ATPASEP2e_c, Flux: 1.1302205703903745</t>
  </si>
  <si>
    <t>Reaction ID: CBPS_c, Flux: 0.053065554365415324</t>
  </si>
  <si>
    <t>Reaction ID: CS_m, Flux: 0.2273435489270149</t>
  </si>
  <si>
    <t>Reaction ID: CTPS2_c, Flux: 0.01556150232661102</t>
  </si>
  <si>
    <t>Reaction ID: DHFRi_c, Flux: 0.001372052953776372</t>
  </si>
  <si>
    <t>Reaction ID: DHFS_1_c, Flux: 1.9069533756457466e-05</t>
  </si>
  <si>
    <t>Reaction ID: DHNPA2i_m, Flux: 1.9069533756457466e-05</t>
  </si>
  <si>
    <t>Reaction ID: DHORTS_c, Flux: -0.023964683071726948</t>
  </si>
  <si>
    <t>Reaction ID: DHPTS_m, Flux: 1.9069533756457466e-05</t>
  </si>
  <si>
    <t>Reaction ID: ENO_c, Flux: 1.1336673820204735</t>
  </si>
  <si>
    <t>Reaction ID: FDH_c, Flux: 1.3690494196847738</t>
  </si>
  <si>
    <t>Reaction ID: FBA_c, Flux: 0.7511002783288706</t>
  </si>
  <si>
    <t>Reaction ID: FUM_c, Flux: 0.04509143812981531</t>
  </si>
  <si>
    <t>Reaction ID: DHORDfum_c, Flux: 0.023964683071726948</t>
  </si>
  <si>
    <t>Reaction ID: G6PDH2i_c, Flux: 0.8209542264490466</t>
  </si>
  <si>
    <t>Reaction ID: PGI_c, Flux: 1.0335371267412488</t>
  </si>
  <si>
    <t>Reaction ID: GLUDy_c, Flux: 2.083816776331779</t>
  </si>
  <si>
    <t>Reaction ID: GLNS_c, Flux: 0.2244831188648138</t>
  </si>
  <si>
    <t>Reaction ID: GAPD_c, Flux: 2.3543907675893263</t>
  </si>
  <si>
    <t>Reaction ID: GARFT_c, Flux: 0.007697035910112511</t>
  </si>
  <si>
    <t>Reaction ID: GLYCL_m, Flux: 1.0776696548834543</t>
  </si>
  <si>
    <t>Reaction ID: GHMT2r_c, Flux: 2.230211448068832</t>
  </si>
  <si>
    <t>Reaction ID: GTPCI_c, Flux: 1.9069533756457466e-05</t>
  </si>
  <si>
    <t>Reaction ID: HSERTA_c, Flux: 0.009688276624962786</t>
  </si>
  <si>
    <t>Reaction ID: PPA_c, Flux: 2.6242374489956086</t>
  </si>
  <si>
    <t>Reaction ID: MDH_m, Flux: 4.650167572491382</t>
  </si>
  <si>
    <t>Reaction ID: METAT_c, Flux: 0.043148443335375056</t>
  </si>
  <si>
    <t>Reaction ID: METS_c, Flux: 0.05172401266564927</t>
  </si>
  <si>
    <t>Reaction ID: NADS2_c, Flux: 3.813906751315432e-05</t>
  </si>
  <si>
    <t>Reaction ID: NAMNPP_c, Flux: 3.813906751315432e-05</t>
  </si>
  <si>
    <t>Reaction ID: NDPK3_c, Flux: 0.03570798537317338</t>
  </si>
  <si>
    <t>Reaction ID: NDPK1_c, Flux: 0.09344109679726324</t>
  </si>
  <si>
    <t>Reaction ID: AHSERL2_c, Flux: 0.009688276624962786</t>
  </si>
  <si>
    <t>Reaction ID: ORPT_c, Flux: -0.023964683071726948</t>
  </si>
  <si>
    <t>Reaction ID: OMPDC_c, Flux: 0.023964683071726948</t>
  </si>
  <si>
    <t>Reaction ID: PRAIS_c, Flux: 0.007697035910112511</t>
  </si>
  <si>
    <t>Reaction ID: PAPSR_c, Flux: 0.009688276624962786</t>
  </si>
  <si>
    <t>Reaction ID: PFK_c, Flux: 0.7511002783288706</t>
  </si>
  <si>
    <t>Reaction ID: GND_c, Flux: 0.8209542264490466</t>
  </si>
  <si>
    <t>Reaction ID: PGCD_c, Flux: 1.2207233855688528</t>
  </si>
  <si>
    <t>Reaction ID: PGK_c, Flux: 2.3543907675893263</t>
  </si>
  <si>
    <t>Reaction ID: PGM_c, Flux: 1.1336673820204735</t>
  </si>
  <si>
    <t>Reaction ID: PRASCSi_c, Flux: 0.007697035910112511</t>
  </si>
  <si>
    <t>Reaction ID: AIRC1_c, Flux: 0.007697035910112511</t>
  </si>
  <si>
    <t>Reaction ID: PRAGSi_c, Flux: 0.007697035910112511</t>
  </si>
  <si>
    <t>Reaction ID: GLUPRT_c, Flux: 0.007697035910112511</t>
  </si>
  <si>
    <t>Reaction ID: PSERT_c, Flux: 1.2207233855688528</t>
  </si>
  <si>
    <t>Reaction ID: PDH_m, Flux: 0.276875327992023</t>
  </si>
  <si>
    <t>Reaction ID: PYK_c, Flux: 1.0376190985680265</t>
  </si>
  <si>
    <t>Reaction ID: RPI_c, Flux: -0.02253174375477808</t>
  </si>
  <si>
    <t>Reaction ID: RPE_c, Flux: 0.8434096920687989</t>
  </si>
  <si>
    <t>Reaction ID: SADT_c, Flux: 0.009688276624962786</t>
  </si>
  <si>
    <t>Reaction ID: SO3R_c, Flux: 0.009688276624962786</t>
  </si>
  <si>
    <t>Reaction ID: TRDR_c, Flux: 0.016617763801380497</t>
  </si>
  <si>
    <t>Reaction ID: TALA_c, Flux: -0.07372066530321952</t>
  </si>
  <si>
    <t>Reaction ID: TPI_c, Flux: 0.6812787126374621</t>
  </si>
  <si>
    <t>Reaction ID: UMPK_c, Flux: 0.026921032889988927</t>
  </si>
  <si>
    <t>Reaction ID: ADPATPt_c_m, Flux: 19.512330538940557</t>
  </si>
  <si>
    <t>Reaction ID: ASPGLUt_c_m, Flux: 4.422824023564368</t>
  </si>
  <si>
    <t>Reaction ID: CITMALta_m, Flux: -1.270095140171179e-12</t>
  </si>
  <si>
    <t>Reaction ID: NACt_c_e, Flux: 3.813906751315432e-05</t>
  </si>
  <si>
    <t>Reaction ID: PItps_e, Flux: 0.01614731840360739</t>
  </si>
  <si>
    <t>Reaction ID: PItps_m, Flux: 19.512330538940557</t>
  </si>
  <si>
    <t>Reaction ID: SUCFUMt_c_m, Flux: 0.023964683071726948</t>
  </si>
  <si>
    <t>Reaction ID: SO4t_c_e, Flux: 0.01564235714973823</t>
  </si>
  <si>
    <t>Reaction ID: UREAtps_e, Flux: 0.5771477343860469</t>
  </si>
  <si>
    <t>Reaction ID: EX_4abz_e, Flux: -1.9069533756457466e-05</t>
  </si>
  <si>
    <t>Reaction ID: 4ABZt_c_e, Flux: -1.9069533756457466e-05</t>
  </si>
  <si>
    <t>Reaction ID: 4ABZt_c_m, Flux: 1.9069533756457466e-05</t>
  </si>
  <si>
    <t>Reaction ID: EX_co2_e, Flux: 4.445191361953702</t>
  </si>
  <si>
    <t>Reaction ID: CO2t_c_m, Flux: -2.0862746485363846</t>
  </si>
  <si>
    <t>Reaction ID: CO2t_c_e, Flux: 4.445191361953702</t>
  </si>
  <si>
    <t>Reaction ID: DHNPTt_c_m, Flux: 1.9069533756457466e-05</t>
  </si>
  <si>
    <t>Reaction ID: DHPTt_c_m, Flux: -1.9069533756457466e-05</t>
  </si>
  <si>
    <t>Reaction ID: EX_for_e, Flux: 0.7978528925706965</t>
  </si>
  <si>
    <t>Reaction ID: FORt_c_e, Flux: -0.7978528925706965</t>
  </si>
  <si>
    <t>Reaction ID: GLYt_c_m, Flux: 2.15549186603696</t>
  </si>
  <si>
    <t>Reaction ID: GCALDt_c_m, Flux: -1.9069533756457466e-05</t>
  </si>
  <si>
    <t>Reaction ID: Ht_c_l, Flux: -0.0009879978014812477</t>
  </si>
  <si>
    <t>Reaction ID: NH4t_c_m, Flux: -1.1528154409947848</t>
  </si>
  <si>
    <t>Reaction ID: EX_nac_e, Flux: -3.813906751315432e-05</t>
  </si>
  <si>
    <t>Reaction ID: O2t_c_m, Flux: 3.1896523755081443</t>
  </si>
  <si>
    <t>Reaction ID: O2t_c_e, Flux: 3.438334307518406</t>
  </si>
  <si>
    <t>Reaction ID: EX_o2_e, Flux: -3.438334307518406</t>
  </si>
  <si>
    <t>Reaction ID: EX_pi_e, Flux: -0.01614731840360739</t>
  </si>
  <si>
    <t>Reaction ID: PYRtps_m, Flux: 0.3317425719067474</t>
  </si>
  <si>
    <t>Reaction ID: SERt_c_m, Flux: -1.0776696548834543</t>
  </si>
  <si>
    <t>Reaction ID: EX_so4_e, Flux: -0.01564235714973823</t>
  </si>
  <si>
    <t>Reaction ID: EX_urea_e, Flux: -0.5771477343860469</t>
  </si>
  <si>
    <t>Reaction ID: H2Ot_c_m, Flux: -24.758061199218925</t>
  </si>
  <si>
    <t>Reaction ID: AKGMALta_m, Flux: 4.94466181480954</t>
  </si>
  <si>
    <t>Reaction ID: Ht_c_rm, Flux: 0.04362426257833808</t>
  </si>
  <si>
    <t>Reaction ID: COAt_c_rm, Flux: -0.057771622653534464</t>
  </si>
  <si>
    <t>Reaction ID: OCDCEAt_c_l, Flux: 5.534441983019585e-06</t>
  </si>
  <si>
    <t>Reaction ID: H2Ot_c_l, Flux: 0.0009879978014812477</t>
  </si>
  <si>
    <t>Reaction ID: HSDx_c, Flux: 0.09501185429278396</t>
  </si>
  <si>
    <t>Reaction ID: AICART_c, Flux: 0.0222474715569567</t>
  </si>
  <si>
    <t>Reaction ID: MTHFD_c, Flux: 2.1771344519831626</t>
  </si>
  <si>
    <t>Reaction ID: TKT2_c, Flux: -0.12174480702944296</t>
  </si>
  <si>
    <t>Reaction ID: TKT1_c, Flux: -0.07372066530321952</t>
  </si>
  <si>
    <t>Reaction ID: PSP_L_c, Flux: 1.2207233855688528</t>
  </si>
  <si>
    <t>Reaction ID: IMPC_c, Flux: 0.0222474715569567</t>
  </si>
  <si>
    <t>Reaction ID: SUCDq9_m, Flux: 0.023964683071726948</t>
  </si>
  <si>
    <t>Reaction ID: PGL_c, Flux: 0.8209542264490466</t>
  </si>
  <si>
    <t>Reaction ID: ACKr_c, Flux: -1.0388751644014615</t>
  </si>
  <si>
    <t>Reaction ID: UREA_c, Flux: 0.5771477343860469</t>
  </si>
  <si>
    <t>Reaction ID: ACITL_c, Flux: -1.270095140171179e-12</t>
  </si>
  <si>
    <t>Reaction ID: NADHcplxI_c_m, Flux: 6.355206581208266</t>
  </si>
  <si>
    <t>Reaction ID: ATPS_m, Flux: 6.524421839267083</t>
  </si>
  <si>
    <t>Reaction ID: FECRq9_m, Flux: 6.379171264279993</t>
  </si>
  <si>
    <t>Reaction ID: FECOOR_m, Flux: 3.1895856321399965</t>
  </si>
  <si>
    <t>Reaction ID: MDH_c, Flux: -4.899570376678454</t>
  </si>
  <si>
    <t>Reaction ID: ASPTAi_m, Flux: 4.422824023564368</t>
  </si>
  <si>
    <t>Reaction ID: PRPPS_c, Flux: 0.051169852014685</t>
  </si>
  <si>
    <t>Reaction ID: MTHFC_c, Flux: 2.1771344519831626</t>
  </si>
  <si>
    <t>Reaction ID: FTHFL_c, Flux: -2.1471899445160934</t>
  </si>
  <si>
    <t>Reaction ID: NNATi_c, Flux: 3.813906751315432e-05</t>
  </si>
  <si>
    <t>Reaction ID: MAGL_l, Flux: 0.0004939989007406243</t>
  </si>
  <si>
    <t>Reaction ID: IPDPt_c_l, Flux: -0.044345247273929654</t>
  </si>
  <si>
    <t>Reaction ID: ATPM_c, Flux: 15.237661992771548</t>
  </si>
  <si>
    <t>Reaction ID: DM_gcald_c, Flux: 1.9069533756457466e-05</t>
  </si>
  <si>
    <t>Reaction ID: PKETX_c, Flux: 1.0388751644014615</t>
  </si>
  <si>
    <t>Reaction ID: ACS_c, Flux: 1.051803164116307</t>
  </si>
  <si>
    <t>Reaction ID: AKGDH_m, Flux: 0.000152556270051576</t>
  </si>
  <si>
    <t>Reaction ID: GHMT2r_m, Flux: -1.0776696548834543</t>
  </si>
  <si>
    <t>ADPh_c</t>
  </si>
  <si>
    <t>ADPh_m</t>
  </si>
  <si>
    <t>COBALT2t_c_x</t>
  </si>
  <si>
    <t>FE3t_c_m</t>
  </si>
  <si>
    <t>FMNRx_c</t>
  </si>
  <si>
    <t>FMNRx2_c</t>
  </si>
  <si>
    <t>GENERIC_ca2metal2_c</t>
  </si>
  <si>
    <t>GENERIC_ca2metal2_e</t>
  </si>
  <si>
    <t>GENERIC_cobalt2metal2_c</t>
  </si>
  <si>
    <t>GENERIC_cobalt2metal2_e</t>
  </si>
  <si>
    <t>GENERIC_cu2metal2_c</t>
  </si>
  <si>
    <t>GENERIC_cu2metal2_e</t>
  </si>
  <si>
    <t>GENERIC_fe2feCATION_c</t>
  </si>
  <si>
    <t>GENERIC_fe2feCATION_e</t>
  </si>
  <si>
    <t>GENERIC_fe2feCATION_m</t>
  </si>
  <si>
    <t>GENERIC_fe2metal2_c</t>
  </si>
  <si>
    <t>GENERIC_fe2metal2_e</t>
  </si>
  <si>
    <t>GENERIC_fe2metal2_m</t>
  </si>
  <si>
    <t>GENERIC_fe3feCATION_c</t>
  </si>
  <si>
    <t>GENERIC_fe3feCATION_e</t>
  </si>
  <si>
    <t>GENERIC_hCATION1_c</t>
  </si>
  <si>
    <t>GENERIC_hCATION1_e</t>
  </si>
  <si>
    <t>GENERIC_hCATION1_en</t>
  </si>
  <si>
    <t>GENERIC_hCATION1_g</t>
  </si>
  <si>
    <t>GENERIC_hCATION1_gm</t>
  </si>
  <si>
    <t>GENERIC_hCATION1_l</t>
  </si>
  <si>
    <t>GENERIC_hCATION1_m</t>
  </si>
  <si>
    <t>GENERIC_hCATION1_mm</t>
  </si>
  <si>
    <t>GENERIC_hCATION1_n</t>
  </si>
  <si>
    <t>GENERIC_hCATION1_r</t>
  </si>
  <si>
    <t>GENERIC_hCATION1_rm</t>
  </si>
  <si>
    <t>GENERIC_hCATION1_v</t>
  </si>
  <si>
    <t>GENERIC_hCATION1_vm</t>
  </si>
  <si>
    <t>GENERIC_hCATION1_x</t>
  </si>
  <si>
    <t>GENERIC_hemeAheme_c</t>
  </si>
  <si>
    <t>GENERIC_hemeAheme_m</t>
  </si>
  <si>
    <t>GENERIC_hemeOheme_m</t>
  </si>
  <si>
    <t>GENERIC_kCATION1_c</t>
  </si>
  <si>
    <t>GENERIC_kCATION1_e</t>
  </si>
  <si>
    <t>GENERIC_kCATION1_m</t>
  </si>
  <si>
    <t>GENERIC_mg2metal2_c</t>
  </si>
  <si>
    <t>GENERIC_mg2metal2_e</t>
  </si>
  <si>
    <t>GENERIC_mg2mg2ormn2_c</t>
  </si>
  <si>
    <t>GENERIC_mg2mg2ormn2_e</t>
  </si>
  <si>
    <t>GENERIC_mn2metal2_c</t>
  </si>
  <si>
    <t>GENERIC_mn2metal2_e</t>
  </si>
  <si>
    <t>GENERIC_mn2mg2ormn2_c</t>
  </si>
  <si>
    <t>GENERIC_mn2mg2ormn2_e</t>
  </si>
  <si>
    <t>GENERIC_na1CATION1_c</t>
  </si>
  <si>
    <t>GENERIC_na1CATION1_e</t>
  </si>
  <si>
    <t>GENERIC_ni2metal2_c</t>
  </si>
  <si>
    <t>GENERIC_ni2metal2_e</t>
  </si>
  <si>
    <t>GENERIC_phemeheme_m</t>
  </si>
  <si>
    <t>GENERIC_shemeheme_c</t>
  </si>
  <si>
    <t>GENERIC_zn2metal2_c</t>
  </si>
  <si>
    <t>GENERIC_zn2metal2_e</t>
  </si>
  <si>
    <t>tpsamp_c_m</t>
  </si>
  <si>
    <t>tpsbtn_c_m</t>
  </si>
  <si>
    <t>tpsca2_c_g</t>
  </si>
  <si>
    <t>tpscu2_c_m</t>
  </si>
  <si>
    <t>tpsfad_c_r</t>
  </si>
  <si>
    <t>tpsfad_c_x</t>
  </si>
  <si>
    <t>tpsfe2_c_r</t>
  </si>
  <si>
    <t>tpsfeCATION_c_n</t>
  </si>
  <si>
    <t>tpsfmn_c_x</t>
  </si>
  <si>
    <t>tpsheme_c_r</t>
  </si>
  <si>
    <t>tpsheme_c_x</t>
  </si>
  <si>
    <t>tpsmetal2_c_x</t>
  </si>
  <si>
    <t>tpsmg2_c_m</t>
  </si>
  <si>
    <t>tpsmg2_c_n</t>
  </si>
  <si>
    <t>tpsmg2_c_r</t>
  </si>
  <si>
    <t>tpsmg2_c_rm</t>
  </si>
  <si>
    <t>tpsmg2_c_x</t>
  </si>
  <si>
    <t>tpsmg2ormn2_c_en</t>
  </si>
  <si>
    <t>tpsmg2ormn2_c_m</t>
  </si>
  <si>
    <t>tpsmg2ormn2_c_vm</t>
  </si>
  <si>
    <t>tpsmn2_c_m</t>
  </si>
  <si>
    <t>tpsmn2_c_n</t>
  </si>
  <si>
    <t>tpsmn2_c_r</t>
  </si>
  <si>
    <t>tpsmn2_c_rm</t>
  </si>
  <si>
    <t>tpspydx5p_c_m</t>
  </si>
  <si>
    <t>tpspydx5p_c_r</t>
  </si>
  <si>
    <t>tpspydx5p_c_x</t>
  </si>
  <si>
    <t>tpspyr_c_gm</t>
  </si>
  <si>
    <t>tpspyr_c_mm</t>
  </si>
  <si>
    <t>tpspyr_c_vm</t>
  </si>
  <si>
    <t>tpsthmpp_c_m</t>
  </si>
  <si>
    <t>tpsthmpp_c_x</t>
  </si>
  <si>
    <t>tpszn2_c_n</t>
  </si>
  <si>
    <t>tpszn2_c_r</t>
  </si>
  <si>
    <t>Rxns from rtRBA-C</t>
  </si>
  <si>
    <t>Total rxns</t>
  </si>
  <si>
    <t>Highest to lowest SSDs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</si>
</sst>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
    <numFmt numFmtId="166" formatCode="0.000000"/>
  </numFmts>
  <fonts count="41" x14ac:knownFonts="1">
    <font>
      <sz val="12"/>
      <color theme="1"/>
      <name val="Calibri"/>
      <family val="2"/>
      <scheme val="minor"/>
    </font>
    <font>
      <b/>
      <sz val="12"/>
      <color theme="1"/>
      <name val="Calibri"/>
      <family val="2"/>
      <scheme val="minor"/>
    </font>
    <font>
      <sz val="11"/>
      <color theme="1"/>
      <name val="Calibri"/>
      <family val="2"/>
      <charset val="186"/>
      <scheme val="minor"/>
    </font>
    <font>
      <b/>
      <sz val="11"/>
      <color theme="1"/>
      <name val="Calibri"/>
      <family val="2"/>
      <scheme val="minor"/>
    </font>
    <font>
      <b/>
      <i/>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b/>
      <sz val="11"/>
      <name val="Calibri"/>
      <family val="2"/>
    </font>
    <font>
      <i/>
      <sz val="11"/>
      <color rgb="FF000000"/>
      <name val="Calibri"/>
      <family val="2"/>
    </font>
    <font>
      <sz val="11"/>
      <name val="Calibri"/>
      <family val="2"/>
    </font>
    <font>
      <sz val="11"/>
      <color rgb="FFC00000"/>
      <name val="Calibri"/>
      <family val="2"/>
    </font>
    <font>
      <sz val="11"/>
      <color rgb="FFED7D31"/>
      <name val="Calibri"/>
      <family val="2"/>
    </font>
    <font>
      <sz val="11"/>
      <color theme="5"/>
      <name val="Calibri"/>
      <family val="2"/>
    </font>
    <font>
      <sz val="11"/>
      <color rgb="FFFF0000"/>
      <name val="Calibri"/>
      <family val="2"/>
    </font>
    <font>
      <vertAlign val="subscript"/>
      <sz val="11"/>
      <color theme="1"/>
      <name val="Calibri"/>
      <family val="2"/>
      <scheme val="minor"/>
    </font>
    <font>
      <sz val="12"/>
      <color rgb="FF3B3B3B"/>
      <name val="Menlo"/>
      <family val="2"/>
    </font>
    <font>
      <sz val="12"/>
      <color rgb="FFA31515"/>
      <name val="Menlo"/>
      <family val="2"/>
    </font>
    <font>
      <u/>
      <sz val="12"/>
      <color theme="10"/>
      <name val="Calibri"/>
      <family val="2"/>
      <scheme val="minor"/>
    </font>
    <font>
      <sz val="12"/>
      <color rgb="FF000000"/>
      <name val="Calibri"/>
      <family val="2"/>
      <scheme val="minor"/>
    </font>
    <font>
      <sz val="12"/>
      <color rgb="FF800000"/>
      <name val="Menlo"/>
      <family val="2"/>
    </font>
    <font>
      <sz val="12"/>
      <color rgb="FF0000FF"/>
      <name val="Menlo"/>
      <family val="2"/>
    </font>
    <font>
      <b/>
      <sz val="11"/>
      <color rgb="FF000000"/>
      <name val="Calibri"/>
      <family val="2"/>
      <scheme val="minor"/>
    </font>
    <font>
      <b/>
      <i/>
      <sz val="11"/>
      <color rgb="FF000000"/>
      <name val="Calibri"/>
      <family val="2"/>
      <scheme val="minor"/>
    </font>
    <font>
      <sz val="11"/>
      <color rgb="FF000000"/>
      <name val="Calibri"/>
      <family val="2"/>
      <scheme val="minor"/>
    </font>
    <font>
      <i/>
      <sz val="11"/>
      <color rgb="FF000000"/>
      <name val="Calibri"/>
      <family val="2"/>
      <scheme val="minor"/>
    </font>
    <font>
      <b/>
      <sz val="11"/>
      <color theme="1"/>
      <name val="Calibri"/>
      <family val="2"/>
      <charset val="186"/>
      <scheme val="minor"/>
    </font>
    <font>
      <sz val="11"/>
      <color indexed="8"/>
      <name val="Calibri"/>
      <family val="2"/>
      <scheme val="minor"/>
    </font>
    <font>
      <b/>
      <sz val="11"/>
      <color indexed="8"/>
      <name val="Calibri"/>
      <family val="2"/>
      <scheme val="minor"/>
    </font>
    <font>
      <b/>
      <sz val="11"/>
      <color rgb="FF7030A0"/>
      <name val="Calibri"/>
      <family val="2"/>
      <scheme val="minor"/>
    </font>
    <font>
      <b/>
      <sz val="11"/>
      <color theme="1" tint="0.499984740745262"/>
      <name val="Calibri"/>
      <family val="2"/>
      <scheme val="minor"/>
    </font>
    <font>
      <b/>
      <sz val="11"/>
      <name val="Calibri"/>
      <family val="2"/>
      <scheme val="minor"/>
    </font>
    <font>
      <sz val="11"/>
      <color rgb="FF7030A0"/>
      <name val="Calibri"/>
      <family val="2"/>
      <scheme val="minor"/>
    </font>
    <font>
      <sz val="11"/>
      <color theme="1" tint="0.499984740745262"/>
      <name val="Calibri"/>
      <family val="2"/>
      <scheme val="minor"/>
    </font>
    <font>
      <sz val="11"/>
      <name val="Calibri"/>
      <family val="2"/>
      <scheme val="minor"/>
    </font>
    <font>
      <sz val="11"/>
      <color rgb="FF7030A0"/>
      <name val="Calibri (Body)"/>
    </font>
    <font>
      <sz val="11"/>
      <color theme="1" tint="0.499984740745262"/>
      <name val="Calibri (Body)"/>
    </font>
    <font>
      <sz val="11"/>
      <color theme="1" tint="0.499984740745262"/>
      <name val="Calibri"/>
      <family val="2"/>
      <charset val="186"/>
      <scheme val="minor"/>
    </font>
    <font>
      <sz val="12"/>
      <color rgb="FFC00000"/>
      <name val="Calibri"/>
      <family val="2"/>
      <scheme val="minor"/>
    </font>
    <font>
      <sz val="12"/>
      <color rgb="FFFF0000"/>
      <name val="Calibri"/>
      <family val="2"/>
      <scheme val="minor"/>
    </font>
    <font>
      <sz val="8"/>
      <name val="Calibri"/>
      <family val="2"/>
      <scheme val="minor"/>
    </font>
  </fonts>
  <fills count="12">
    <fill>
      <patternFill patternType="none"/>
    </fill>
    <fill>
      <patternFill patternType="gray125"/>
    </fill>
    <fill>
      <patternFill patternType="solid">
        <fgColor rgb="FFF2F2F2"/>
        <bgColor rgb="FF000000"/>
      </patternFill>
    </fill>
    <fill>
      <patternFill patternType="solid">
        <fgColor theme="0" tint="-4.9989318521683403E-2"/>
        <bgColor rgb="FF000000"/>
      </patternFill>
    </fill>
    <fill>
      <patternFill patternType="solid">
        <fgColor theme="0" tint="-4.9989318521683403E-2"/>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C000"/>
        <bgColor indexed="64"/>
      </patternFill>
    </fill>
    <fill>
      <patternFill patternType="solid">
        <fgColor rgb="FF92D050"/>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9" tint="0.59999389629810485"/>
        <bgColor indexed="64"/>
      </patternFill>
    </fill>
  </fills>
  <borders count="17">
    <border>
      <left/>
      <right/>
      <top/>
      <bottom/>
      <diagonal/>
    </border>
    <border>
      <left/>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ashed">
        <color auto="1"/>
      </left>
      <right/>
      <top/>
      <bottom/>
      <diagonal/>
    </border>
  </borders>
  <cellStyleXfs count="4">
    <xf numFmtId="0" fontId="0" fillId="0" borderId="0"/>
    <xf numFmtId="0" fontId="2" fillId="0" borderId="0"/>
    <xf numFmtId="0" fontId="18" fillId="0" borderId="0" applyNumberFormat="0" applyFill="0" applyBorder="0" applyAlignment="0" applyProtection="0"/>
    <xf numFmtId="0" fontId="27" fillId="0" borderId="0"/>
  </cellStyleXfs>
  <cellXfs count="146">
    <xf numFmtId="0" fontId="0" fillId="0" borderId="0" xfId="0"/>
    <xf numFmtId="0" fontId="3" fillId="0" borderId="0" xfId="1" applyFont="1"/>
    <xf numFmtId="0" fontId="2" fillId="0" borderId="0" xfId="1"/>
    <xf numFmtId="0" fontId="5" fillId="0" borderId="0" xfId="1" applyFont="1"/>
    <xf numFmtId="0" fontId="6" fillId="0" borderId="0" xfId="1" applyFont="1"/>
    <xf numFmtId="0" fontId="7" fillId="0" borderId="0" xfId="1" applyFont="1" applyAlignment="1">
      <alignment horizontal="left" vertical="center"/>
    </xf>
    <xf numFmtId="0" fontId="8" fillId="0" borderId="0" xfId="1" applyFont="1" applyAlignment="1">
      <alignment horizontal="center"/>
    </xf>
    <xf numFmtId="0" fontId="7" fillId="0" borderId="0" xfId="1" applyFont="1" applyAlignment="1">
      <alignment horizontal="center"/>
    </xf>
    <xf numFmtId="0" fontId="6" fillId="0" borderId="0" xfId="1" applyFont="1" applyAlignment="1">
      <alignment horizontal="center"/>
    </xf>
    <xf numFmtId="0" fontId="6" fillId="0" borderId="0" xfId="1" applyFont="1" applyAlignment="1">
      <alignment horizontal="left" vertical="center"/>
    </xf>
    <xf numFmtId="0" fontId="9" fillId="0" borderId="0" xfId="1" applyFont="1" applyAlignment="1">
      <alignment horizontal="left" vertical="center"/>
    </xf>
    <xf numFmtId="0" fontId="10" fillId="0" borderId="0" xfId="1" applyFont="1" applyAlignment="1">
      <alignment horizontal="center" vertical="center"/>
    </xf>
    <xf numFmtId="0" fontId="6" fillId="0" borderId="0" xfId="1" applyFont="1" applyAlignment="1">
      <alignment horizontal="center" vertical="center"/>
    </xf>
    <xf numFmtId="0" fontId="10" fillId="0" borderId="0" xfId="1" applyFont="1" applyAlignment="1">
      <alignment horizontal="left" vertical="center"/>
    </xf>
    <xf numFmtId="0" fontId="8" fillId="0" borderId="0" xfId="1" applyFont="1" applyAlignment="1">
      <alignment horizontal="center" vertical="center" wrapText="1"/>
    </xf>
    <xf numFmtId="0" fontId="7" fillId="0" borderId="0" xfId="1" applyFont="1" applyAlignment="1">
      <alignment horizontal="center" vertical="center" wrapText="1"/>
    </xf>
    <xf numFmtId="0" fontId="7" fillId="0" borderId="1" xfId="1" applyFont="1" applyBorder="1"/>
    <xf numFmtId="0" fontId="7" fillId="0" borderId="0" xfId="1" applyFont="1"/>
    <xf numFmtId="164" fontId="6" fillId="0" borderId="0" xfId="1" applyNumberFormat="1" applyFont="1" applyAlignment="1">
      <alignment horizontal="center" vertical="center"/>
    </xf>
    <xf numFmtId="0" fontId="8" fillId="0" borderId="2" xfId="1" applyFont="1" applyBorder="1" applyAlignment="1">
      <alignment horizontal="center" vertical="center" wrapText="1"/>
    </xf>
    <xf numFmtId="0" fontId="8" fillId="0" borderId="3" xfId="1" applyFont="1" applyBorder="1" applyAlignment="1">
      <alignment horizontal="center" vertical="center" wrapText="1"/>
    </xf>
    <xf numFmtId="0" fontId="8" fillId="0" borderId="4" xfId="1" applyFont="1" applyBorder="1" applyAlignment="1">
      <alignment horizontal="center" vertical="center" wrapText="1"/>
    </xf>
    <xf numFmtId="0" fontId="8" fillId="0" borderId="4" xfId="1" applyFont="1" applyBorder="1" applyAlignment="1">
      <alignment horizontal="center" vertical="center"/>
    </xf>
    <xf numFmtId="0" fontId="7" fillId="0" borderId="2" xfId="1" applyFont="1" applyBorder="1" applyAlignment="1">
      <alignment horizontal="center" vertical="center" wrapText="1"/>
    </xf>
    <xf numFmtId="0" fontId="7" fillId="0" borderId="4" xfId="1" applyFont="1" applyBorder="1" applyAlignment="1">
      <alignment horizontal="center" vertical="center"/>
    </xf>
    <xf numFmtId="0" fontId="7" fillId="0" borderId="4" xfId="1" applyFont="1" applyBorder="1" applyAlignment="1">
      <alignment horizontal="center" vertical="center" wrapText="1"/>
    </xf>
    <xf numFmtId="0" fontId="7" fillId="0" borderId="3" xfId="1" applyFont="1" applyBorder="1" applyAlignment="1">
      <alignment horizontal="center" vertical="center"/>
    </xf>
    <xf numFmtId="0" fontId="10" fillId="0" borderId="2" xfId="1" applyFont="1" applyBorder="1" applyAlignment="1">
      <alignment horizontal="center" vertical="center" wrapText="1"/>
    </xf>
    <xf numFmtId="164" fontId="10" fillId="0" borderId="2" xfId="1" applyNumberFormat="1" applyFont="1" applyBorder="1" applyAlignment="1">
      <alignment horizontal="center" vertical="center" wrapText="1"/>
    </xf>
    <xf numFmtId="164" fontId="10" fillId="0" borderId="3" xfId="1" applyNumberFormat="1" applyFont="1" applyBorder="1" applyAlignment="1">
      <alignment horizontal="center" vertical="center" wrapText="1"/>
    </xf>
    <xf numFmtId="164" fontId="11" fillId="2" borderId="2" xfId="1" applyNumberFormat="1" applyFont="1" applyFill="1" applyBorder="1" applyAlignment="1">
      <alignment horizontal="center" vertical="center" wrapText="1"/>
    </xf>
    <xf numFmtId="164" fontId="10" fillId="0" borderId="4" xfId="1" applyNumberFormat="1" applyFont="1" applyBorder="1" applyAlignment="1">
      <alignment horizontal="center" vertical="center" wrapText="1"/>
    </xf>
    <xf numFmtId="164" fontId="11" fillId="2" borderId="4" xfId="1" applyNumberFormat="1" applyFont="1" applyFill="1" applyBorder="1" applyAlignment="1">
      <alignment horizontal="center" vertical="center" wrapText="1"/>
    </xf>
    <xf numFmtId="164" fontId="10" fillId="2" borderId="4" xfId="1" applyNumberFormat="1" applyFont="1" applyFill="1" applyBorder="1" applyAlignment="1">
      <alignment horizontal="center" vertical="center" wrapText="1"/>
    </xf>
    <xf numFmtId="164" fontId="12" fillId="2" borderId="2" xfId="1" applyNumberFormat="1" applyFont="1" applyFill="1" applyBorder="1" applyAlignment="1">
      <alignment horizontal="center" vertical="center"/>
    </xf>
    <xf numFmtId="164" fontId="10" fillId="0" borderId="4" xfId="1" applyNumberFormat="1" applyFont="1" applyBorder="1" applyAlignment="1">
      <alignment horizontal="center" vertical="center"/>
    </xf>
    <xf numFmtId="164" fontId="10" fillId="2" borderId="4" xfId="1" applyNumberFormat="1" applyFont="1" applyFill="1" applyBorder="1" applyAlignment="1">
      <alignment horizontal="center" vertical="center"/>
    </xf>
    <xf numFmtId="164" fontId="10" fillId="0" borderId="2" xfId="1" applyNumberFormat="1" applyFont="1" applyBorder="1" applyAlignment="1">
      <alignment horizontal="center" vertical="center"/>
    </xf>
    <xf numFmtId="0" fontId="6" fillId="0" borderId="4" xfId="1" applyFont="1" applyBorder="1"/>
    <xf numFmtId="164" fontId="6" fillId="0" borderId="4" xfId="1" applyNumberFormat="1" applyFont="1" applyBorder="1" applyAlignment="1">
      <alignment horizontal="center"/>
    </xf>
    <xf numFmtId="164" fontId="6" fillId="2" borderId="4" xfId="1" applyNumberFormat="1" applyFont="1" applyFill="1" applyBorder="1" applyAlignment="1">
      <alignment horizontal="center"/>
    </xf>
    <xf numFmtId="164" fontId="6" fillId="0" borderId="2" xfId="1" applyNumberFormat="1" applyFont="1" applyBorder="1" applyAlignment="1">
      <alignment horizontal="center"/>
    </xf>
    <xf numFmtId="164" fontId="6" fillId="0" borderId="3" xfId="1" applyNumberFormat="1" applyFont="1" applyBorder="1" applyAlignment="1">
      <alignment horizontal="center"/>
    </xf>
    <xf numFmtId="0" fontId="10" fillId="0" borderId="5" xfId="1" applyFont="1" applyBorder="1" applyAlignment="1">
      <alignment horizontal="center" vertical="center" wrapText="1"/>
    </xf>
    <xf numFmtId="164" fontId="10" fillId="0" borderId="5" xfId="1" applyNumberFormat="1" applyFont="1" applyBorder="1" applyAlignment="1">
      <alignment horizontal="center" vertical="center" wrapText="1"/>
    </xf>
    <xf numFmtId="164" fontId="10" fillId="0" borderId="6" xfId="1" applyNumberFormat="1" applyFont="1" applyBorder="1" applyAlignment="1">
      <alignment horizontal="center" vertical="center" wrapText="1"/>
    </xf>
    <xf numFmtId="164" fontId="12" fillId="2" borderId="5" xfId="1" applyNumberFormat="1" applyFont="1" applyFill="1" applyBorder="1" applyAlignment="1">
      <alignment horizontal="center" vertical="center" wrapText="1"/>
    </xf>
    <xf numFmtId="164" fontId="10" fillId="0" borderId="1" xfId="1" applyNumberFormat="1" applyFont="1" applyBorder="1" applyAlignment="1">
      <alignment horizontal="center" vertical="center" wrapText="1"/>
    </xf>
    <xf numFmtId="164" fontId="11" fillId="2" borderId="1" xfId="1" applyNumberFormat="1" applyFont="1" applyFill="1" applyBorder="1" applyAlignment="1">
      <alignment horizontal="center" vertical="center" wrapText="1"/>
    </xf>
    <xf numFmtId="164" fontId="10" fillId="2" borderId="1" xfId="1" applyNumberFormat="1" applyFont="1" applyFill="1" applyBorder="1" applyAlignment="1">
      <alignment horizontal="center" vertical="center" wrapText="1"/>
    </xf>
    <xf numFmtId="164" fontId="10" fillId="2" borderId="5" xfId="1" applyNumberFormat="1" applyFont="1" applyFill="1" applyBorder="1" applyAlignment="1">
      <alignment horizontal="center" vertical="center"/>
    </xf>
    <xf numFmtId="164" fontId="10" fillId="0" borderId="1" xfId="1" applyNumberFormat="1" applyFont="1" applyBorder="1" applyAlignment="1">
      <alignment horizontal="center" vertical="center"/>
    </xf>
    <xf numFmtId="164" fontId="12" fillId="2" borderId="1" xfId="1" applyNumberFormat="1" applyFont="1" applyFill="1" applyBorder="1" applyAlignment="1">
      <alignment horizontal="center" vertical="center"/>
    </xf>
    <xf numFmtId="164" fontId="10" fillId="0" borderId="5" xfId="1" applyNumberFormat="1" applyFont="1" applyBorder="1" applyAlignment="1">
      <alignment horizontal="center" vertical="center"/>
    </xf>
    <xf numFmtId="0" fontId="6" fillId="0" borderId="1" xfId="1" applyFont="1" applyBorder="1"/>
    <xf numFmtId="164" fontId="6" fillId="0" borderId="1" xfId="1" applyNumberFormat="1" applyFont="1" applyBorder="1" applyAlignment="1">
      <alignment horizontal="center"/>
    </xf>
    <xf numFmtId="164" fontId="6" fillId="2" borderId="1" xfId="1" applyNumberFormat="1" applyFont="1" applyFill="1" applyBorder="1" applyAlignment="1">
      <alignment horizontal="center"/>
    </xf>
    <xf numFmtId="164" fontId="6" fillId="0" borderId="5" xfId="1" applyNumberFormat="1" applyFont="1" applyBorder="1" applyAlignment="1">
      <alignment horizontal="center"/>
    </xf>
    <xf numFmtId="164" fontId="6" fillId="0" borderId="6" xfId="1" applyNumberFormat="1" applyFont="1" applyBorder="1" applyAlignment="1">
      <alignment horizontal="center"/>
    </xf>
    <xf numFmtId="0" fontId="10" fillId="0" borderId="7" xfId="1" applyFont="1" applyBorder="1" applyAlignment="1">
      <alignment horizontal="center" vertical="center" wrapText="1"/>
    </xf>
    <xf numFmtId="164" fontId="10" fillId="0" borderId="7" xfId="1" applyNumberFormat="1" applyFont="1" applyBorder="1" applyAlignment="1">
      <alignment horizontal="center" vertical="center" wrapText="1"/>
    </xf>
    <xf numFmtId="164" fontId="10" fillId="0" borderId="8" xfId="1" applyNumberFormat="1" applyFont="1" applyBorder="1" applyAlignment="1">
      <alignment horizontal="center" vertical="center" wrapText="1"/>
    </xf>
    <xf numFmtId="164" fontId="10" fillId="2" borderId="7" xfId="1" applyNumberFormat="1" applyFont="1" applyFill="1" applyBorder="1" applyAlignment="1">
      <alignment horizontal="center" vertical="center" wrapText="1"/>
    </xf>
    <xf numFmtId="164" fontId="10" fillId="0" borderId="0" xfId="1" applyNumberFormat="1" applyFont="1" applyAlignment="1">
      <alignment horizontal="center" vertical="center" wrapText="1"/>
    </xf>
    <xf numFmtId="164" fontId="10" fillId="2" borderId="0" xfId="1" applyNumberFormat="1" applyFont="1" applyFill="1" applyAlignment="1">
      <alignment horizontal="center" vertical="center" wrapText="1"/>
    </xf>
    <xf numFmtId="165" fontId="10" fillId="0" borderId="0" xfId="1" applyNumberFormat="1" applyFont="1" applyAlignment="1">
      <alignment horizontal="center"/>
    </xf>
    <xf numFmtId="164" fontId="10" fillId="0" borderId="7" xfId="1" applyNumberFormat="1" applyFont="1" applyBorder="1" applyAlignment="1">
      <alignment horizontal="center" vertical="center"/>
    </xf>
    <xf numFmtId="164" fontId="10" fillId="0" borderId="0" xfId="1" applyNumberFormat="1" applyFont="1" applyAlignment="1">
      <alignment horizontal="center" vertical="center"/>
    </xf>
    <xf numFmtId="164" fontId="10" fillId="0" borderId="8" xfId="1" applyNumberFormat="1" applyFont="1" applyBorder="1" applyAlignment="1">
      <alignment horizontal="center" vertical="center"/>
    </xf>
    <xf numFmtId="164" fontId="12" fillId="2" borderId="0" xfId="1" applyNumberFormat="1" applyFont="1" applyFill="1" applyAlignment="1">
      <alignment horizontal="center" vertical="center" wrapText="1"/>
    </xf>
    <xf numFmtId="164" fontId="10" fillId="2" borderId="5" xfId="1" applyNumberFormat="1" applyFont="1" applyFill="1" applyBorder="1" applyAlignment="1">
      <alignment horizontal="center" vertical="center" wrapText="1"/>
    </xf>
    <xf numFmtId="165" fontId="10" fillId="0" borderId="1" xfId="1" applyNumberFormat="1" applyFont="1" applyBorder="1" applyAlignment="1">
      <alignment horizontal="center"/>
    </xf>
    <xf numFmtId="164" fontId="10" fillId="2" borderId="2" xfId="1" applyNumberFormat="1" applyFont="1" applyFill="1" applyBorder="1" applyAlignment="1">
      <alignment horizontal="center" vertical="center" wrapText="1"/>
    </xf>
    <xf numFmtId="164" fontId="6" fillId="2" borderId="4" xfId="1" applyNumberFormat="1" applyFont="1" applyFill="1" applyBorder="1" applyAlignment="1">
      <alignment horizontal="center" vertical="center"/>
    </xf>
    <xf numFmtId="164" fontId="6" fillId="0" borderId="4" xfId="1" applyNumberFormat="1" applyFont="1" applyBorder="1" applyAlignment="1">
      <alignment horizontal="center" vertical="center"/>
    </xf>
    <xf numFmtId="164" fontId="6" fillId="0" borderId="2" xfId="1" applyNumberFormat="1" applyFont="1" applyBorder="1" applyAlignment="1">
      <alignment horizontal="center" vertical="center"/>
    </xf>
    <xf numFmtId="164" fontId="6" fillId="0" borderId="3" xfId="1" applyNumberFormat="1" applyFont="1" applyBorder="1" applyAlignment="1">
      <alignment horizontal="center" vertical="center"/>
    </xf>
    <xf numFmtId="164" fontId="10" fillId="2" borderId="1" xfId="1" applyNumberFormat="1" applyFont="1" applyFill="1" applyBorder="1" applyAlignment="1">
      <alignment horizontal="center" vertical="center"/>
    </xf>
    <xf numFmtId="0" fontId="10" fillId="0" borderId="4" xfId="1" applyFont="1" applyBorder="1" applyAlignment="1">
      <alignment horizontal="center" vertical="center" wrapText="1"/>
    </xf>
    <xf numFmtId="164" fontId="6" fillId="0" borderId="0" xfId="1" applyNumberFormat="1" applyFont="1" applyAlignment="1">
      <alignment horizontal="center"/>
    </xf>
    <xf numFmtId="0" fontId="6" fillId="3" borderId="0" xfId="1" applyFont="1" applyFill="1" applyAlignment="1">
      <alignment horizontal="left" vertical="center"/>
    </xf>
    <xf numFmtId="164" fontId="10" fillId="4" borderId="0" xfId="1" applyNumberFormat="1" applyFont="1" applyFill="1" applyAlignment="1">
      <alignment horizontal="center" vertical="center"/>
    </xf>
    <xf numFmtId="0" fontId="1" fillId="0" borderId="0" xfId="0" applyFont="1"/>
    <xf numFmtId="0" fontId="1" fillId="5" borderId="9" xfId="0" applyFont="1" applyFill="1" applyBorder="1"/>
    <xf numFmtId="0" fontId="0" fillId="5" borderId="9" xfId="0" applyFill="1" applyBorder="1"/>
    <xf numFmtId="0" fontId="17" fillId="0" borderId="0" xfId="0" applyFont="1"/>
    <xf numFmtId="0" fontId="1" fillId="0" borderId="0" xfId="0" applyFont="1" applyAlignment="1">
      <alignment horizontal="right"/>
    </xf>
    <xf numFmtId="0" fontId="16" fillId="0" borderId="0" xfId="0" applyFont="1"/>
    <xf numFmtId="0" fontId="0" fillId="5" borderId="0" xfId="0" applyFill="1"/>
    <xf numFmtId="0" fontId="18" fillId="0" borderId="0" xfId="2"/>
    <xf numFmtId="0" fontId="19" fillId="0" borderId="0" xfId="0" applyFont="1"/>
    <xf numFmtId="0" fontId="0" fillId="0" borderId="11" xfId="0" applyBorder="1"/>
    <xf numFmtId="0" fontId="0" fillId="0" borderId="12" xfId="0" applyBorder="1"/>
    <xf numFmtId="0" fontId="0" fillId="0" borderId="0" xfId="0" applyAlignment="1">
      <alignment wrapText="1"/>
    </xf>
    <xf numFmtId="0" fontId="20" fillId="0" borderId="0" xfId="0" applyFont="1"/>
    <xf numFmtId="0" fontId="21" fillId="0" borderId="0" xfId="0" applyFont="1"/>
    <xf numFmtId="0" fontId="22" fillId="0" borderId="0" xfId="1" applyFont="1" applyAlignment="1">
      <alignment horizontal="left" wrapText="1"/>
    </xf>
    <xf numFmtId="0" fontId="22" fillId="0" borderId="0" xfId="1" applyFont="1"/>
    <xf numFmtId="0" fontId="26" fillId="0" borderId="1" xfId="1" applyFont="1" applyBorder="1"/>
    <xf numFmtId="0" fontId="26" fillId="0" borderId="6" xfId="1" applyFont="1" applyBorder="1"/>
    <xf numFmtId="1" fontId="8" fillId="0" borderId="9" xfId="3" applyNumberFormat="1" applyFont="1" applyBorder="1" applyAlignment="1">
      <alignment wrapText="1"/>
    </xf>
    <xf numFmtId="0" fontId="28" fillId="0" borderId="9" xfId="3" applyFont="1" applyBorder="1" applyAlignment="1">
      <alignment wrapText="1"/>
    </xf>
    <xf numFmtId="0" fontId="29" fillId="0" borderId="9" xfId="3" applyFont="1" applyBorder="1" applyAlignment="1">
      <alignment wrapText="1"/>
    </xf>
    <xf numFmtId="0" fontId="30" fillId="0" borderId="9" xfId="3" applyFont="1" applyBorder="1" applyAlignment="1">
      <alignment wrapText="1"/>
    </xf>
    <xf numFmtId="0" fontId="31" fillId="0" borderId="9" xfId="3" applyFont="1" applyBorder="1" applyAlignment="1">
      <alignment wrapText="1"/>
    </xf>
    <xf numFmtId="1" fontId="27" fillId="0" borderId="0" xfId="3" applyNumberFormat="1"/>
    <xf numFmtId="0" fontId="27" fillId="0" borderId="7" xfId="3" applyBorder="1"/>
    <xf numFmtId="0" fontId="32" fillId="0" borderId="0" xfId="3" applyFont="1"/>
    <xf numFmtId="0" fontId="33" fillId="0" borderId="0" xfId="3" applyFont="1"/>
    <xf numFmtId="0" fontId="27" fillId="0" borderId="16" xfId="3" applyBorder="1"/>
    <xf numFmtId="0" fontId="34" fillId="0" borderId="0" xfId="3" applyFont="1"/>
    <xf numFmtId="0" fontId="35" fillId="0" borderId="0" xfId="3" applyFont="1"/>
    <xf numFmtId="0" fontId="36" fillId="0" borderId="0" xfId="3" applyFont="1"/>
    <xf numFmtId="11" fontId="27" fillId="0" borderId="16" xfId="3" applyNumberFormat="1" applyBorder="1"/>
    <xf numFmtId="11" fontId="33" fillId="0" borderId="0" xfId="3" applyNumberFormat="1" applyFont="1"/>
    <xf numFmtId="11" fontId="36" fillId="0" borderId="0" xfId="3" applyNumberFormat="1" applyFont="1"/>
    <xf numFmtId="11" fontId="27" fillId="0" borderId="7" xfId="3" applyNumberFormat="1" applyBorder="1"/>
    <xf numFmtId="1" fontId="27" fillId="0" borderId="13" xfId="3" applyNumberFormat="1" applyBorder="1"/>
    <xf numFmtId="0" fontId="2" fillId="0" borderId="14" xfId="1" applyBorder="1"/>
    <xf numFmtId="0" fontId="37" fillId="0" borderId="14" xfId="1" applyFont="1" applyBorder="1"/>
    <xf numFmtId="0" fontId="2" fillId="0" borderId="15" xfId="1" applyBorder="1"/>
    <xf numFmtId="0" fontId="0" fillId="6" borderId="9" xfId="0" applyFill="1" applyBorder="1" applyAlignment="1">
      <alignment horizontal="right"/>
    </xf>
    <xf numFmtId="1" fontId="0" fillId="0" borderId="0" xfId="0" applyNumberFormat="1"/>
    <xf numFmtId="1" fontId="27" fillId="5" borderId="0" xfId="3" applyNumberFormat="1" applyFill="1"/>
    <xf numFmtId="0" fontId="38" fillId="0" borderId="11" xfId="0" applyFont="1" applyBorder="1"/>
    <xf numFmtId="0" fontId="38" fillId="0" borderId="10" xfId="0" applyFont="1" applyBorder="1"/>
    <xf numFmtId="0" fontId="1" fillId="6" borderId="9" xfId="0" applyFont="1" applyFill="1" applyBorder="1" applyAlignment="1">
      <alignment horizontal="right" wrapText="1"/>
    </xf>
    <xf numFmtId="0" fontId="0" fillId="6" borderId="9" xfId="0" applyFill="1" applyBorder="1" applyAlignment="1">
      <alignment horizontal="right" wrapText="1"/>
    </xf>
    <xf numFmtId="0" fontId="0" fillId="0" borderId="0" xfId="0" pivotButton="1"/>
    <xf numFmtId="166" fontId="0" fillId="0" borderId="0" xfId="0" applyNumberFormat="1"/>
    <xf numFmtId="166" fontId="0" fillId="6" borderId="9" xfId="0" applyNumberFormat="1" applyFill="1" applyBorder="1" applyAlignment="1">
      <alignment horizontal="right"/>
    </xf>
    <xf numFmtId="166" fontId="27" fillId="0" borderId="0" xfId="3" applyNumberFormat="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39" fillId="0" borderId="0" xfId="0" applyFont="1"/>
    <xf numFmtId="0" fontId="0" fillId="0" borderId="0" xfId="0" applyAlignment="1">
      <alignment horizontal="center"/>
    </xf>
    <xf numFmtId="0" fontId="19" fillId="0" borderId="0" xfId="0" applyFont="1" applyAlignment="1">
      <alignment horizontal="center"/>
    </xf>
    <xf numFmtId="0" fontId="0" fillId="5" borderId="0" xfId="0" applyFill="1" applyAlignment="1">
      <alignment horizontal="center"/>
    </xf>
    <xf numFmtId="0" fontId="22" fillId="0" borderId="0" xfId="1" applyFont="1" applyAlignment="1">
      <alignment horizontal="left" wrapText="1"/>
    </xf>
    <xf numFmtId="0" fontId="26" fillId="0" borderId="13" xfId="1" applyFont="1" applyBorder="1" applyAlignment="1">
      <alignment horizontal="center"/>
    </xf>
    <xf numFmtId="0" fontId="26" fillId="0" borderId="14" xfId="1" applyFont="1" applyBorder="1" applyAlignment="1">
      <alignment horizontal="center"/>
    </xf>
    <xf numFmtId="0" fontId="26" fillId="0" borderId="15" xfId="1" applyFont="1" applyBorder="1" applyAlignment="1">
      <alignment horizontal="center"/>
    </xf>
    <xf numFmtId="0" fontId="0" fillId="0" borderId="0" xfId="0" applyAlignment="1">
      <alignment horizontal="center" vertical="center"/>
    </xf>
  </cellXfs>
  <cellStyles count="4">
    <cellStyle name="Hyperlink" xfId="2" builtinId="8"/>
    <cellStyle name="Normal" xfId="0" builtinId="0"/>
    <cellStyle name="Normal 2" xfId="1" xr:uid="{8A7ED65E-84D7-EE45-9653-2DB5631AECA3}"/>
    <cellStyle name="Normal 2 2" xfId="3" xr:uid="{498072A6-D546-5E47-BF68-6C9B37771FA7}"/>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theme" Target="theme/them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microsoft.com/office/2007/relationships/slicerCache" Target="slicerCaches/slicerCache2.xml"/><Relationship Id="rId25" Type="http://schemas.microsoft.com/office/2017/10/relationships/person" Target="persons/perso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17/06/relationships/rdRichValue" Target="richData/rdrichvalue.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ATP</a:t>
            </a:r>
            <a:r>
              <a:rPr lang="en-US" baseline="0"/>
              <a:t> hydrolysis, C-lim</a:t>
            </a:r>
            <a:endParaRPr lang="en-US"/>
          </a:p>
        </c:rich>
      </c:tx>
      <c:overlay val="0"/>
      <c:spPr>
        <a:noFill/>
        <a:ln>
          <a:noFill/>
        </a:ln>
        <a:effectLst/>
      </c:spPr>
    </c:title>
    <c:autoTitleDeleted val="0"/>
    <c:plotArea>
      <c:layout/>
      <c:scatterChart>
        <c:scatterStyle val="lineMarker"/>
        <c:varyColors val="0"/>
        <c:ser>
          <c:idx val="0"/>
          <c:order val="0"/>
          <c:tx>
            <c:v>Hoang</c:v>
          </c:tx>
          <c:spPr>
            <a:ln w="25400" cap="rnd">
              <a:noFill/>
              <a:round/>
            </a:ln>
            <a:effectLst/>
          </c:spPr>
          <c:marker>
            <c:symbol val="circle"/>
            <c:size val="6"/>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1.0124"/>
            <c:dispRSqr val="1"/>
            <c:dispEq val="1"/>
            <c:trendlineLbl>
              <c:layout>
                <c:manualLayout>
                  <c:x val="-0.17620504007155008"/>
                  <c:y val="6.492455261274159E-2"/>
                </c:manualLayout>
              </c:layout>
              <c:numFmt formatCode="#,##0.000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rendlineLbl>
          </c:trendline>
          <c:xVal>
            <c:numRef>
              <c:f>[1]ATPM!$C$6:$C$13</c:f>
              <c:numCache>
                <c:formatCode>General</c:formatCode>
                <c:ptCount val="8"/>
                <c:pt idx="0">
                  <c:v>0</c:v>
                </c:pt>
                <c:pt idx="1">
                  <c:v>0.02</c:v>
                </c:pt>
                <c:pt idx="2">
                  <c:v>0.04</c:v>
                </c:pt>
                <c:pt idx="3">
                  <c:v>0.06</c:v>
                </c:pt>
                <c:pt idx="4">
                  <c:v>0.08</c:v>
                </c:pt>
                <c:pt idx="5">
                  <c:v>0.13</c:v>
                </c:pt>
                <c:pt idx="6">
                  <c:v>0.15</c:v>
                </c:pt>
                <c:pt idx="7">
                  <c:v>0.19</c:v>
                </c:pt>
              </c:numCache>
            </c:numRef>
          </c:xVal>
          <c:yVal>
            <c:numRef>
              <c:f>[1]ATPM!$D$6:$D$13</c:f>
              <c:numCache>
                <c:formatCode>General</c:formatCode>
                <c:ptCount val="8"/>
                <c:pt idx="0">
                  <c:v>1.0124558715800001</c:v>
                </c:pt>
                <c:pt idx="1">
                  <c:v>2.3132165496499999</c:v>
                </c:pt>
                <c:pt idx="2">
                  <c:v>5.2818716126399998</c:v>
                </c:pt>
                <c:pt idx="3">
                  <c:v>8.2505266756399998</c:v>
                </c:pt>
                <c:pt idx="4">
                  <c:v>9.9083047119300005</c:v>
                </c:pt>
                <c:pt idx="5">
                  <c:v>20.443275307899999</c:v>
                </c:pt>
                <c:pt idx="6">
                  <c:v>24.8866670259</c:v>
                </c:pt>
                <c:pt idx="7">
                  <c:v>26.7274864434</c:v>
                </c:pt>
              </c:numCache>
            </c:numRef>
          </c:yVal>
          <c:smooth val="0"/>
          <c:extLst>
            <c:ext xmlns:c16="http://schemas.microsoft.com/office/drawing/2014/chart" uri="{C3380CC4-5D6E-409C-BE32-E72D297353CC}">
              <c16:uniqueId val="{00000001-2E24-C340-B74B-5084128E0A90}"/>
            </c:ext>
          </c:extLst>
        </c:ser>
        <c:ser>
          <c:idx val="1"/>
          <c:order val="1"/>
          <c:tx>
            <c:v>Rekena-glc</c:v>
          </c:tx>
          <c:spPr>
            <a:ln w="19050">
              <a:noFill/>
            </a:ln>
          </c:spPr>
          <c:xVal>
            <c:numRef>
              <c:f>'GAM and NGAM'!$C$2:$C$3</c:f>
              <c:numCache>
                <c:formatCode>General</c:formatCode>
                <c:ptCount val="2"/>
                <c:pt idx="0">
                  <c:v>0.166130389860251</c:v>
                </c:pt>
                <c:pt idx="1">
                  <c:v>0.21526028526869001</c:v>
                </c:pt>
              </c:numCache>
            </c:numRef>
          </c:xVal>
          <c:yVal>
            <c:numRef>
              <c:f>'GAM and NGAM'!$D$2:$D$3</c:f>
              <c:numCache>
                <c:formatCode>General</c:formatCode>
                <c:ptCount val="2"/>
                <c:pt idx="0">
                  <c:v>4.0507956403548304</c:v>
                </c:pt>
                <c:pt idx="1">
                  <c:v>32.817557217930201</c:v>
                </c:pt>
              </c:numCache>
            </c:numRef>
          </c:yVal>
          <c:smooth val="0"/>
          <c:extLst>
            <c:ext xmlns:c16="http://schemas.microsoft.com/office/drawing/2014/chart" uri="{C3380CC4-5D6E-409C-BE32-E72D297353CC}">
              <c16:uniqueId val="{00000001-D1B1-AB40-84DF-B8FA7EE74984}"/>
            </c:ext>
          </c:extLst>
        </c:ser>
        <c:ser>
          <c:idx val="2"/>
          <c:order val="2"/>
          <c:tx>
            <c:v>Rekena-xylose</c:v>
          </c:tx>
          <c:spPr>
            <a:ln w="19050">
              <a:noFill/>
            </a:ln>
          </c:spPr>
          <c:xVal>
            <c:numRef>
              <c:f>'GAM and NGAM'!$C$6:$C$7</c:f>
              <c:numCache>
                <c:formatCode>General</c:formatCode>
                <c:ptCount val="2"/>
                <c:pt idx="0">
                  <c:v>5.2779159260089199E-2</c:v>
                </c:pt>
                <c:pt idx="1">
                  <c:v>5.4874451403880802E-2</c:v>
                </c:pt>
              </c:numCache>
            </c:numRef>
          </c:xVal>
          <c:yVal>
            <c:numRef>
              <c:f>'GAM and NGAM'!$D$6:$D$7</c:f>
              <c:numCache>
                <c:formatCode>General</c:formatCode>
                <c:ptCount val="2"/>
                <c:pt idx="0">
                  <c:v>227.91016775392799</c:v>
                </c:pt>
                <c:pt idx="1">
                  <c:v>228.69728195828199</c:v>
                </c:pt>
              </c:numCache>
            </c:numRef>
          </c:yVal>
          <c:smooth val="0"/>
          <c:extLst>
            <c:ext xmlns:c16="http://schemas.microsoft.com/office/drawing/2014/chart" uri="{C3380CC4-5D6E-409C-BE32-E72D297353CC}">
              <c16:uniqueId val="{00000002-D1B1-AB40-84DF-B8FA7EE74984}"/>
            </c:ext>
          </c:extLst>
        </c:ser>
        <c:ser>
          <c:idx val="3"/>
          <c:order val="3"/>
          <c:tx>
            <c:v>Rekena-acetate</c:v>
          </c:tx>
          <c:spPr>
            <a:ln w="19050">
              <a:noFill/>
            </a:ln>
          </c:spPr>
          <c:xVal>
            <c:numRef>
              <c:f>'GAM and NGAM'!$C$10:$C$11</c:f>
              <c:numCache>
                <c:formatCode>General</c:formatCode>
                <c:ptCount val="2"/>
                <c:pt idx="0">
                  <c:v>6.9693334618083705E-2</c:v>
                </c:pt>
                <c:pt idx="1">
                  <c:v>7.6273294339136405E-2</c:v>
                </c:pt>
              </c:numCache>
            </c:numRef>
          </c:xVal>
          <c:yVal>
            <c:numRef>
              <c:f>'GAM and NGAM'!$D$10:$D$11</c:f>
              <c:numCache>
                <c:formatCode>General</c:formatCode>
                <c:ptCount val="2"/>
                <c:pt idx="0">
                  <c:v>243.99688253867299</c:v>
                </c:pt>
                <c:pt idx="1">
                  <c:v>254.18380199176201</c:v>
                </c:pt>
              </c:numCache>
            </c:numRef>
          </c:yVal>
          <c:smooth val="0"/>
          <c:extLst>
            <c:ext xmlns:c16="http://schemas.microsoft.com/office/drawing/2014/chart" uri="{C3380CC4-5D6E-409C-BE32-E72D297353CC}">
              <c16:uniqueId val="{00000003-D1B1-AB40-84DF-B8FA7EE74984}"/>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Growth</a:t>
                </a:r>
                <a:r>
                  <a:rPr lang="en-US" sz="1200" baseline="0"/>
                  <a:t> rate (1/hr)</a:t>
                </a:r>
                <a:endParaRPr lang="en-US" sz="1200"/>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ATP hydrolysis rate</a:t>
                </a:r>
                <a:br>
                  <a:rPr lang="en-US" sz="1200"/>
                </a:br>
                <a:r>
                  <a:rPr lang="en-US" sz="1200"/>
                  <a:t>(mmol</a:t>
                </a:r>
                <a:r>
                  <a:rPr lang="en-US" sz="1200" baseline="0"/>
                  <a:t> ATP / gDW / hr)</a:t>
                </a:r>
                <a:endParaRPr lang="en-US" sz="1200"/>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xyl-clim</a:t>
            </a:r>
          </a:p>
        </c:rich>
      </c:tx>
      <c:overlay val="0"/>
      <c:spPr>
        <a:noFill/>
        <a:ln>
          <a:noFill/>
        </a:ln>
        <a:effectLst/>
      </c:spPr>
    </c:title>
    <c:autoTitleDeleted val="0"/>
    <c:plotArea>
      <c:layout/>
      <c:scatterChart>
        <c:scatterStyle val="lineMarker"/>
        <c:varyColors val="0"/>
        <c:ser>
          <c:idx val="0"/>
          <c:order val="0"/>
          <c:spPr>
            <a:ln w="19050">
              <a:noFill/>
            </a:ln>
          </c:spPr>
          <c:trendline>
            <c:spPr>
              <a:ln w="19050" cap="rnd">
                <a:solidFill>
                  <a:schemeClr val="accent1"/>
                </a:solidFill>
                <a:prstDash val="sysDot"/>
              </a:ln>
              <a:effectLst/>
            </c:spPr>
            <c:trendlineType val="linear"/>
            <c:dispRSqr val="1"/>
            <c:dispEq val="1"/>
            <c:trendlineLbl>
              <c:layout>
                <c:manualLayout>
                  <c:x val="-0.18536941465983045"/>
                  <c:y val="-4.5885827053153916E-2"/>
                </c:manualLayout>
              </c:layout>
              <c:numFmt formatCode="#,##0.0000"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'GAM and NGAM'!$C$6:$C$7</c:f>
              <c:numCache>
                <c:formatCode>General</c:formatCode>
                <c:ptCount val="2"/>
                <c:pt idx="0">
                  <c:v>5.2779159260089199E-2</c:v>
                </c:pt>
                <c:pt idx="1">
                  <c:v>5.4874451403880802E-2</c:v>
                </c:pt>
              </c:numCache>
            </c:numRef>
          </c:xVal>
          <c:yVal>
            <c:numRef>
              <c:f>'GAM and NGAM'!$D$6:$D$7</c:f>
              <c:numCache>
                <c:formatCode>General</c:formatCode>
                <c:ptCount val="2"/>
                <c:pt idx="0">
                  <c:v>227.91016775392799</c:v>
                </c:pt>
                <c:pt idx="1">
                  <c:v>228.69728195828199</c:v>
                </c:pt>
              </c:numCache>
            </c:numRef>
          </c:yVal>
          <c:smooth val="0"/>
          <c:extLst>
            <c:ext xmlns:c16="http://schemas.microsoft.com/office/drawing/2014/chart" uri="{C3380CC4-5D6E-409C-BE32-E72D297353CC}">
              <c16:uniqueId val="{00000001-9724-ED44-8035-073115CB9C86}"/>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Growth</a:t>
                </a:r>
                <a:r>
                  <a:rPr lang="en-US" baseline="0"/>
                  <a:t> rate (1/hr)</a:t>
                </a:r>
                <a:endParaRPr lang="en-US"/>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ATP hydrolysis rate</a:t>
                </a:r>
                <a:br>
                  <a:rPr lang="en-US"/>
                </a:br>
                <a:r>
                  <a:rPr lang="en-US"/>
                  <a:t>(mmol</a:t>
                </a:r>
                <a:r>
                  <a:rPr lang="en-US" baseline="0"/>
                  <a:t> ATP / gDW / hr)</a:t>
                </a:r>
                <a:endParaRPr lang="en-US"/>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glc-clim</a:t>
            </a:r>
          </a:p>
        </c:rich>
      </c:tx>
      <c:overlay val="0"/>
      <c:spPr>
        <a:noFill/>
        <a:ln>
          <a:noFill/>
        </a:ln>
        <a:effectLst/>
      </c:spPr>
    </c:title>
    <c:autoTitleDeleted val="0"/>
    <c:plotArea>
      <c:layout/>
      <c:scatterChart>
        <c:scatterStyle val="lineMarker"/>
        <c:varyColors val="0"/>
        <c:ser>
          <c:idx val="0"/>
          <c:order val="0"/>
          <c:spPr>
            <a:ln w="19050">
              <a:noFill/>
            </a:ln>
          </c:spPr>
          <c:trendline>
            <c:spPr>
              <a:ln w="19050" cap="rnd">
                <a:solidFill>
                  <a:schemeClr val="accent1"/>
                </a:solidFill>
                <a:prstDash val="sysDot"/>
              </a:ln>
              <a:effectLst/>
            </c:spPr>
            <c:trendlineType val="linear"/>
            <c:intercept val="0"/>
            <c:dispRSqr val="1"/>
            <c:dispEq val="1"/>
            <c:trendlineLbl>
              <c:layout>
                <c:manualLayout>
                  <c:x val="-0.25510919486678035"/>
                  <c:y val="-4.0210427719544112E-2"/>
                </c:manualLayout>
              </c:layout>
              <c:numFmt formatCode="#,##0.0000" sourceLinked="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rendlineLbl>
          </c:trendline>
          <c:xVal>
            <c:numRef>
              <c:f>'GAM and NGAM'!$C$2:$C$3</c:f>
              <c:numCache>
                <c:formatCode>General</c:formatCode>
                <c:ptCount val="2"/>
                <c:pt idx="0">
                  <c:v>0.166130389860251</c:v>
                </c:pt>
                <c:pt idx="1">
                  <c:v>0.21526028526869001</c:v>
                </c:pt>
              </c:numCache>
            </c:numRef>
          </c:xVal>
          <c:yVal>
            <c:numRef>
              <c:f>'GAM and NGAM'!$D$2:$D$3</c:f>
              <c:numCache>
                <c:formatCode>General</c:formatCode>
                <c:ptCount val="2"/>
                <c:pt idx="0">
                  <c:v>4.0507956403548304</c:v>
                </c:pt>
                <c:pt idx="1">
                  <c:v>32.817557217930201</c:v>
                </c:pt>
              </c:numCache>
            </c:numRef>
          </c:yVal>
          <c:smooth val="0"/>
          <c:extLst>
            <c:ext xmlns:c16="http://schemas.microsoft.com/office/drawing/2014/chart" uri="{C3380CC4-5D6E-409C-BE32-E72D297353CC}">
              <c16:uniqueId val="{00000001-48A8-DB41-A150-AF13932687CC}"/>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Growth</a:t>
                </a:r>
                <a:r>
                  <a:rPr lang="en-US" baseline="0"/>
                  <a:t> rate (1/hr)</a:t>
                </a:r>
                <a:endParaRPr lang="en-US"/>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ATP hydrolysis rate</a:t>
                </a:r>
                <a:br>
                  <a:rPr lang="en-US"/>
                </a:br>
                <a:r>
                  <a:rPr lang="en-US"/>
                  <a:t>(mmol</a:t>
                </a:r>
                <a:r>
                  <a:rPr lang="en-US" baseline="0"/>
                  <a:t> ATP / gDW / hr)</a:t>
                </a:r>
                <a:endParaRPr lang="en-US"/>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ac-clim</a:t>
            </a:r>
          </a:p>
        </c:rich>
      </c:tx>
      <c:overlay val="0"/>
      <c:spPr>
        <a:noFill/>
        <a:ln>
          <a:noFill/>
        </a:ln>
        <a:effectLst/>
      </c:spPr>
    </c:title>
    <c:autoTitleDeleted val="0"/>
    <c:plotArea>
      <c:layout/>
      <c:scatterChart>
        <c:scatterStyle val="lineMarker"/>
        <c:varyColors val="0"/>
        <c:ser>
          <c:idx val="0"/>
          <c:order val="0"/>
          <c:spPr>
            <a:ln w="25400" cap="rnd">
              <a:noFill/>
              <a:round/>
            </a:ln>
            <a:effectLst/>
          </c:spPr>
          <c:trendline>
            <c:spPr>
              <a:ln w="19050" cap="rnd">
                <a:solidFill>
                  <a:schemeClr val="accent1"/>
                </a:solidFill>
                <a:prstDash val="sysDot"/>
              </a:ln>
              <a:effectLst/>
            </c:spPr>
            <c:trendlineType val="linear"/>
            <c:dispRSqr val="1"/>
            <c:dispEq val="1"/>
            <c:trendlineLbl>
              <c:layout>
                <c:manualLayout>
                  <c:x val="-0.25510919486678035"/>
                  <c:y val="-4.0210427719544112E-2"/>
                </c:manualLayout>
              </c:layout>
              <c:numFmt formatCode="#,##0.0000" sourceLinked="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rendlineLbl>
          </c:trendline>
          <c:xVal>
            <c:numRef>
              <c:f>'GAM and NGAM'!$C$10:$C$11</c:f>
              <c:numCache>
                <c:formatCode>General</c:formatCode>
                <c:ptCount val="2"/>
                <c:pt idx="0">
                  <c:v>6.9693334618083705E-2</c:v>
                </c:pt>
                <c:pt idx="1">
                  <c:v>7.6273294339136405E-2</c:v>
                </c:pt>
              </c:numCache>
            </c:numRef>
          </c:xVal>
          <c:yVal>
            <c:numRef>
              <c:f>'GAM and NGAM'!$D$10:$D$11</c:f>
              <c:numCache>
                <c:formatCode>General</c:formatCode>
                <c:ptCount val="2"/>
                <c:pt idx="0">
                  <c:v>243.99688253867299</c:v>
                </c:pt>
                <c:pt idx="1">
                  <c:v>254.18380199176201</c:v>
                </c:pt>
              </c:numCache>
            </c:numRef>
          </c:yVal>
          <c:smooth val="0"/>
          <c:extLst>
            <c:ext xmlns:c16="http://schemas.microsoft.com/office/drawing/2014/chart" uri="{C3380CC4-5D6E-409C-BE32-E72D297353CC}">
              <c16:uniqueId val="{00000001-623B-CE48-9EEE-C45D45027E02}"/>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Growth</a:t>
                </a:r>
                <a:r>
                  <a:rPr lang="en-US" baseline="0"/>
                  <a:t> rate (1/hr)</a:t>
                </a:r>
                <a:endParaRPr lang="en-US"/>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ATP hydrolysis rate</a:t>
                </a:r>
                <a:br>
                  <a:rPr lang="en-US"/>
                </a:br>
                <a:r>
                  <a:rPr lang="en-US"/>
                  <a:t>(mmol</a:t>
                </a:r>
                <a:r>
                  <a:rPr lang="en-US" baseline="0"/>
                  <a:t> ATP / gDW / hr)</a:t>
                </a:r>
                <a:endParaRPr lang="en-US"/>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glc+xyl+ac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'GAM and NGAM'!$C$2:$C$11</c:f>
              <c:numCache>
                <c:formatCode>General</c:formatCode>
                <c:ptCount val="10"/>
                <c:pt idx="0">
                  <c:v>0.166130389860251</c:v>
                </c:pt>
                <c:pt idx="1">
                  <c:v>0.21526028526869001</c:v>
                </c:pt>
                <c:pt idx="2">
                  <c:v>1.36637104945586E-2</c:v>
                </c:pt>
                <c:pt idx="3">
                  <c:v>2.8491914868452799E-2</c:v>
                </c:pt>
                <c:pt idx="4">
                  <c:v>5.2779159260089199E-2</c:v>
                </c:pt>
                <c:pt idx="5">
                  <c:v>5.4874451403880802E-2</c:v>
                </c:pt>
                <c:pt idx="6">
                  <c:v>1.9576987413645799E-2</c:v>
                </c:pt>
                <c:pt idx="7">
                  <c:v>2.1483864162659901E-2</c:v>
                </c:pt>
                <c:pt idx="8">
                  <c:v>6.9693334618083705E-2</c:v>
                </c:pt>
                <c:pt idx="9">
                  <c:v>7.6273294339136405E-2</c:v>
                </c:pt>
              </c:numCache>
            </c:numRef>
          </c:xVal>
          <c:yVal>
            <c:numRef>
              <c:f>'GAM and NGAM'!$D$2:$D$11</c:f>
              <c:numCache>
                <c:formatCode>General</c:formatCode>
                <c:ptCount val="10"/>
                <c:pt idx="0">
                  <c:v>4.0507956403548304</c:v>
                </c:pt>
                <c:pt idx="1">
                  <c:v>32.817557217930201</c:v>
                </c:pt>
                <c:pt idx="2">
                  <c:v>9.2297739546903408</c:v>
                </c:pt>
                <c:pt idx="3">
                  <c:v>1.82936067190577</c:v>
                </c:pt>
                <c:pt idx="4">
                  <c:v>227.91016775392799</c:v>
                </c:pt>
                <c:pt idx="5">
                  <c:v>228.69728195828199</c:v>
                </c:pt>
                <c:pt idx="6">
                  <c:v>1.15630732805692</c:v>
                </c:pt>
                <c:pt idx="7">
                  <c:v>1.9357121401812101</c:v>
                </c:pt>
                <c:pt idx="8">
                  <c:v>243.99688253867299</c:v>
                </c:pt>
                <c:pt idx="9">
                  <c:v>254.18380199176201</c:v>
                </c:pt>
              </c:numCache>
            </c:numRef>
          </c:yVal>
          <c:smooth val="0"/>
          <c:extLst>
            <c:ext xmlns:c16="http://schemas.microsoft.com/office/drawing/2014/chart" uri="{C3380CC4-5D6E-409C-BE32-E72D297353CC}">
              <c16:uniqueId val="{00000000-5999-9D49-8A4E-B561DA714123}"/>
            </c:ext>
          </c:extLst>
        </c:ser>
        <c:dLbls>
          <c:showLegendKey val="0"/>
          <c:showVal val="0"/>
          <c:showCatName val="0"/>
          <c:showSerName val="0"/>
          <c:showPercent val="0"/>
          <c:showBubbleSize val="0"/>
        </c:dLbls>
        <c:axId val="413242640"/>
        <c:axId val="1235563712"/>
      </c:scatterChart>
      <c:valAx>
        <c:axId val="413242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563712"/>
        <c:crosses val="autoZero"/>
        <c:crossBetween val="midCat"/>
      </c:valAx>
      <c:valAx>
        <c:axId val="123556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2426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glc-nlim</a:t>
            </a:r>
          </a:p>
        </c:rich>
      </c:tx>
      <c:overlay val="0"/>
      <c:spPr>
        <a:noFill/>
        <a:ln>
          <a:noFill/>
        </a:ln>
        <a:effectLst/>
      </c:spPr>
    </c:title>
    <c:autoTitleDeleted val="0"/>
    <c:plotArea>
      <c:layout/>
      <c:scatterChart>
        <c:scatterStyle val="lineMarker"/>
        <c:varyColors val="0"/>
        <c:ser>
          <c:idx val="0"/>
          <c:order val="0"/>
          <c:spPr>
            <a:ln w="19050">
              <a:noFill/>
            </a:ln>
          </c:spPr>
          <c:trendline>
            <c:spPr>
              <a:ln w="19050" cap="rnd">
                <a:solidFill>
                  <a:schemeClr val="accent1"/>
                </a:solidFill>
                <a:prstDash val="sysDot"/>
              </a:ln>
              <a:effectLst/>
            </c:spPr>
            <c:trendlineType val="linear"/>
            <c:dispRSqr val="1"/>
            <c:dispEq val="1"/>
            <c:trendlineLbl>
              <c:layout>
                <c:manualLayout>
                  <c:x val="-0.25510919486678035"/>
                  <c:y val="-4.0210427719544112E-2"/>
                </c:manualLayout>
              </c:layout>
              <c:numFmt formatCode="#,##0.0000" sourceLinked="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rendlineLbl>
          </c:trendline>
          <c:xVal>
            <c:numRef>
              <c:f>'GAM and NGAM'!$C$4:$C$5</c:f>
              <c:numCache>
                <c:formatCode>General</c:formatCode>
                <c:ptCount val="2"/>
                <c:pt idx="0">
                  <c:v>1.36637104945586E-2</c:v>
                </c:pt>
                <c:pt idx="1">
                  <c:v>2.8491914868452799E-2</c:v>
                </c:pt>
              </c:numCache>
            </c:numRef>
          </c:xVal>
          <c:yVal>
            <c:numRef>
              <c:f>'GAM and NGAM'!$D$4:$D$5</c:f>
              <c:numCache>
                <c:formatCode>General</c:formatCode>
                <c:ptCount val="2"/>
                <c:pt idx="0">
                  <c:v>9.2297739546903408</c:v>
                </c:pt>
                <c:pt idx="1">
                  <c:v>1.82936067190577</c:v>
                </c:pt>
              </c:numCache>
            </c:numRef>
          </c:yVal>
          <c:smooth val="0"/>
          <c:extLst>
            <c:ext xmlns:c16="http://schemas.microsoft.com/office/drawing/2014/chart" uri="{C3380CC4-5D6E-409C-BE32-E72D297353CC}">
              <c16:uniqueId val="{00000001-4190-2443-8FEE-3DF2101EB207}"/>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Growth</a:t>
                </a:r>
                <a:r>
                  <a:rPr lang="en-US" baseline="0"/>
                  <a:t> rate (1/hr)</a:t>
                </a:r>
                <a:endParaRPr lang="en-US"/>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ATP hydrolysis rate</a:t>
                </a:r>
                <a:br>
                  <a:rPr lang="en-US"/>
                </a:br>
                <a:r>
                  <a:rPr lang="en-US"/>
                  <a:t>(mmol</a:t>
                </a:r>
                <a:r>
                  <a:rPr lang="en-US" baseline="0"/>
                  <a:t> ATP / gDW / hr)</a:t>
                </a:r>
                <a:endParaRPr lang="en-US"/>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xyl-nlim</a:t>
            </a:r>
          </a:p>
        </c:rich>
      </c:tx>
      <c:overlay val="0"/>
      <c:spPr>
        <a:noFill/>
        <a:ln>
          <a:noFill/>
        </a:ln>
        <a:effectLst/>
      </c:spPr>
    </c:title>
    <c:autoTitleDeleted val="0"/>
    <c:plotArea>
      <c:layout/>
      <c:scatterChart>
        <c:scatterStyle val="lineMarker"/>
        <c:varyColors val="0"/>
        <c:ser>
          <c:idx val="0"/>
          <c:order val="0"/>
          <c:spPr>
            <a:ln w="19050">
              <a:noFill/>
            </a:ln>
          </c:spPr>
          <c:trendline>
            <c:spPr>
              <a:ln w="19050" cap="rnd">
                <a:solidFill>
                  <a:schemeClr val="accent1"/>
                </a:solidFill>
                <a:prstDash val="sysDot"/>
              </a:ln>
              <a:effectLst/>
            </c:spPr>
            <c:trendlineType val="linear"/>
            <c:intercept val="0"/>
            <c:dispRSqr val="1"/>
            <c:dispEq val="1"/>
            <c:trendlineLbl>
              <c:layout>
                <c:manualLayout>
                  <c:x val="-0.18536941465983045"/>
                  <c:y val="-4.5885827053153916E-2"/>
                </c:manualLayout>
              </c:layout>
              <c:numFmt formatCode="#,##0.0000"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'GAM and NGAM'!$C$8:$C$9</c:f>
              <c:numCache>
                <c:formatCode>General</c:formatCode>
                <c:ptCount val="2"/>
                <c:pt idx="0">
                  <c:v>1.9576987413645799E-2</c:v>
                </c:pt>
                <c:pt idx="1">
                  <c:v>2.1483864162659901E-2</c:v>
                </c:pt>
              </c:numCache>
            </c:numRef>
          </c:xVal>
          <c:yVal>
            <c:numRef>
              <c:f>'GAM and NGAM'!$D$8:$D$9</c:f>
              <c:numCache>
                <c:formatCode>General</c:formatCode>
                <c:ptCount val="2"/>
                <c:pt idx="0">
                  <c:v>1.15630732805692</c:v>
                </c:pt>
                <c:pt idx="1">
                  <c:v>1.9357121401812101</c:v>
                </c:pt>
              </c:numCache>
            </c:numRef>
          </c:yVal>
          <c:smooth val="0"/>
          <c:extLst>
            <c:ext xmlns:c16="http://schemas.microsoft.com/office/drawing/2014/chart" uri="{C3380CC4-5D6E-409C-BE32-E72D297353CC}">
              <c16:uniqueId val="{00000001-8BA8-B44B-BED4-B9F3483FB884}"/>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Growth</a:t>
                </a:r>
                <a:r>
                  <a:rPr lang="en-US" baseline="0"/>
                  <a:t> rate (1/hr)</a:t>
                </a:r>
                <a:endParaRPr lang="en-US"/>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ATP hydrolysis rate</a:t>
                </a:r>
                <a:br>
                  <a:rPr lang="en-US"/>
                </a:br>
                <a:r>
                  <a:rPr lang="en-US"/>
                  <a:t>(mmol</a:t>
                </a:r>
                <a:r>
                  <a:rPr lang="en-US" baseline="0"/>
                  <a:t> ATP / gDW / hr)</a:t>
                </a:r>
                <a:endParaRPr lang="en-US"/>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ac-nlim</a:t>
            </a:r>
          </a:p>
        </c:rich>
      </c:tx>
      <c:overlay val="0"/>
      <c:spPr>
        <a:noFill/>
        <a:ln>
          <a:noFill/>
        </a:ln>
        <a:effectLst/>
      </c:spPr>
    </c:title>
    <c:autoTitleDeleted val="0"/>
    <c:plotArea>
      <c:layout/>
      <c:scatterChart>
        <c:scatterStyle val="lineMarker"/>
        <c:varyColors val="0"/>
        <c:ser>
          <c:idx val="0"/>
          <c:order val="0"/>
          <c:spPr>
            <a:ln w="19050">
              <a:noFill/>
            </a:ln>
          </c:spPr>
          <c:trendline>
            <c:spPr>
              <a:ln w="19050" cap="rnd">
                <a:solidFill>
                  <a:schemeClr val="accent1"/>
                </a:solidFill>
                <a:prstDash val="sysDot"/>
              </a:ln>
              <a:effectLst/>
            </c:spPr>
            <c:trendlineType val="linear"/>
            <c:intercept val="0"/>
            <c:dispRSqr val="1"/>
            <c:dispEq val="1"/>
            <c:trendlineLbl>
              <c:layout>
                <c:manualLayout>
                  <c:x val="-0.25510919486678035"/>
                  <c:y val="-4.0210427719544112E-2"/>
                </c:manualLayout>
              </c:layout>
              <c:numFmt formatCode="#,##0.0000" sourceLinked="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rendlineLbl>
          </c:trendline>
          <c:xVal>
            <c:numRef>
              <c:f>'GAM and NGAM'!$C$12:$C$13</c:f>
              <c:numCache>
                <c:formatCode>General</c:formatCode>
                <c:ptCount val="2"/>
                <c:pt idx="0">
                  <c:v>1.19204568238893E-2</c:v>
                </c:pt>
                <c:pt idx="1">
                  <c:v>1.27525911848686E-2</c:v>
                </c:pt>
              </c:numCache>
            </c:numRef>
          </c:xVal>
          <c:yVal>
            <c:numRef>
              <c:f>'GAM and NGAM'!$D$12:$D$13</c:f>
              <c:numCache>
                <c:formatCode>General</c:formatCode>
                <c:ptCount val="2"/>
                <c:pt idx="0">
                  <c:v>12.325448380179999</c:v>
                </c:pt>
                <c:pt idx="1">
                  <c:v>21.4207414788733</c:v>
                </c:pt>
              </c:numCache>
            </c:numRef>
          </c:yVal>
          <c:smooth val="0"/>
          <c:extLst>
            <c:ext xmlns:c16="http://schemas.microsoft.com/office/drawing/2014/chart" uri="{C3380CC4-5D6E-409C-BE32-E72D297353CC}">
              <c16:uniqueId val="{00000001-A531-6B4D-9562-48CEE331FC34}"/>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Growth</a:t>
                </a:r>
                <a:r>
                  <a:rPr lang="en-US" baseline="0"/>
                  <a:t> rate (1/hr)</a:t>
                </a:r>
                <a:endParaRPr lang="en-US"/>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ATP hydrolysis rate</a:t>
                </a:r>
                <a:br>
                  <a:rPr lang="en-US"/>
                </a:br>
                <a:r>
                  <a:rPr lang="en-US"/>
                  <a:t>(mmol</a:t>
                </a:r>
                <a:r>
                  <a:rPr lang="en-US" baseline="0"/>
                  <a:t> ATP / gDW / hr)</a:t>
                </a:r>
                <a:endParaRPr lang="en-US"/>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ATP</a:t>
            </a:r>
            <a:r>
              <a:rPr lang="en-US" baseline="0"/>
              <a:t> hydrolysis, C-lim</a:t>
            </a:r>
            <a:endParaRPr lang="en-US"/>
          </a:p>
        </c:rich>
      </c:tx>
      <c:overlay val="0"/>
      <c:spPr>
        <a:noFill/>
        <a:ln>
          <a:noFill/>
        </a:ln>
        <a:effectLst/>
      </c:spPr>
    </c:title>
    <c:autoTitleDeleted val="0"/>
    <c:plotArea>
      <c:layout/>
      <c:scatterChart>
        <c:scatterStyle val="lineMarker"/>
        <c:varyColors val="0"/>
        <c:ser>
          <c:idx val="0"/>
          <c:order val="0"/>
          <c:tx>
            <c:v>Hoang</c:v>
          </c:tx>
          <c:spPr>
            <a:ln w="25400" cap="rnd">
              <a:noFill/>
              <a:round/>
            </a:ln>
            <a:effectLst/>
          </c:spPr>
          <c:marker>
            <c:symbol val="circle"/>
            <c:size val="6"/>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1.0124"/>
            <c:dispRSqr val="1"/>
            <c:dispEq val="1"/>
            <c:trendlineLbl>
              <c:layout>
                <c:manualLayout>
                  <c:x val="-0.17620504007155008"/>
                  <c:y val="6.492455261274159E-2"/>
                </c:manualLayout>
              </c:layout>
              <c:numFmt formatCode="#,##0.0000"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rendlineLbl>
          </c:trendline>
          <c:xVal>
            <c:numRef>
              <c:f>[1]ATPM!$C$6:$C$13</c:f>
              <c:numCache>
                <c:formatCode>General</c:formatCode>
                <c:ptCount val="8"/>
                <c:pt idx="0">
                  <c:v>0</c:v>
                </c:pt>
                <c:pt idx="1">
                  <c:v>0.02</c:v>
                </c:pt>
                <c:pt idx="2">
                  <c:v>0.04</c:v>
                </c:pt>
                <c:pt idx="3">
                  <c:v>0.06</c:v>
                </c:pt>
                <c:pt idx="4">
                  <c:v>0.08</c:v>
                </c:pt>
                <c:pt idx="5">
                  <c:v>0.13</c:v>
                </c:pt>
                <c:pt idx="6">
                  <c:v>0.15</c:v>
                </c:pt>
                <c:pt idx="7">
                  <c:v>0.19</c:v>
                </c:pt>
              </c:numCache>
            </c:numRef>
          </c:xVal>
          <c:yVal>
            <c:numRef>
              <c:f>[1]ATPM!$D$6:$D$13</c:f>
              <c:numCache>
                <c:formatCode>General</c:formatCode>
                <c:ptCount val="8"/>
                <c:pt idx="0">
                  <c:v>1.0124558715800001</c:v>
                </c:pt>
                <c:pt idx="1">
                  <c:v>2.3132165496499999</c:v>
                </c:pt>
                <c:pt idx="2">
                  <c:v>5.2818716126399998</c:v>
                </c:pt>
                <c:pt idx="3">
                  <c:v>8.2505266756399998</c:v>
                </c:pt>
                <c:pt idx="4">
                  <c:v>9.9083047119300005</c:v>
                </c:pt>
                <c:pt idx="5">
                  <c:v>20.443275307899999</c:v>
                </c:pt>
                <c:pt idx="6">
                  <c:v>24.8866670259</c:v>
                </c:pt>
                <c:pt idx="7">
                  <c:v>26.7274864434</c:v>
                </c:pt>
              </c:numCache>
            </c:numRef>
          </c:yVal>
          <c:smooth val="0"/>
          <c:extLst>
            <c:ext xmlns:c16="http://schemas.microsoft.com/office/drawing/2014/chart" uri="{C3380CC4-5D6E-409C-BE32-E72D297353CC}">
              <c16:uniqueId val="{00000001-487B-5F4A-89FA-88191D19A690}"/>
            </c:ext>
          </c:extLst>
        </c:ser>
        <c:ser>
          <c:idx val="1"/>
          <c:order val="1"/>
          <c:tx>
            <c:v>Rekena-glc</c:v>
          </c:tx>
          <c:spPr>
            <a:ln w="19050">
              <a:noFill/>
            </a:ln>
          </c:spPr>
          <c:xVal>
            <c:numRef>
              <c:f>'old GAM and NGAM'!$C$3:$C$4</c:f>
              <c:numCache>
                <c:formatCode>General</c:formatCode>
                <c:ptCount val="2"/>
                <c:pt idx="0">
                  <c:v>0.166130389860251</c:v>
                </c:pt>
                <c:pt idx="1">
                  <c:v>0.21526028526869001</c:v>
                </c:pt>
              </c:numCache>
            </c:numRef>
          </c:xVal>
          <c:yVal>
            <c:numRef>
              <c:f>'old GAM and NGAM'!$D$3:$D$4</c:f>
              <c:numCache>
                <c:formatCode>General</c:formatCode>
                <c:ptCount val="2"/>
                <c:pt idx="0">
                  <c:v>2.2766568376189098</c:v>
                </c:pt>
                <c:pt idx="1">
                  <c:v>30.428150246320399</c:v>
                </c:pt>
              </c:numCache>
            </c:numRef>
          </c:yVal>
          <c:smooth val="0"/>
          <c:extLst>
            <c:ext xmlns:c16="http://schemas.microsoft.com/office/drawing/2014/chart" uri="{C3380CC4-5D6E-409C-BE32-E72D297353CC}">
              <c16:uniqueId val="{00000002-487B-5F4A-89FA-88191D19A690}"/>
            </c:ext>
          </c:extLst>
        </c:ser>
        <c:ser>
          <c:idx val="2"/>
          <c:order val="2"/>
          <c:tx>
            <c:v>Rekena-xylose</c:v>
          </c:tx>
          <c:spPr>
            <a:ln w="19050">
              <a:noFill/>
            </a:ln>
          </c:spPr>
          <c:xVal>
            <c:numRef>
              <c:f>'old GAM and NGAM'!$C$7:$C$8</c:f>
              <c:numCache>
                <c:formatCode>General</c:formatCode>
                <c:ptCount val="2"/>
                <c:pt idx="0">
                  <c:v>5.2779159260089199E-2</c:v>
                </c:pt>
                <c:pt idx="1">
                  <c:v>5.4874451403880802E-2</c:v>
                </c:pt>
              </c:numCache>
            </c:numRef>
          </c:xVal>
          <c:yVal>
            <c:numRef>
              <c:f>'old GAM and NGAM'!$D$7:$D$8</c:f>
              <c:numCache>
                <c:formatCode>General</c:formatCode>
                <c:ptCount val="2"/>
                <c:pt idx="0">
                  <c:v>44.056563894943999</c:v>
                </c:pt>
                <c:pt idx="1">
                  <c:v>44.833509182261899</c:v>
                </c:pt>
              </c:numCache>
            </c:numRef>
          </c:yVal>
          <c:smooth val="0"/>
          <c:extLst>
            <c:ext xmlns:c16="http://schemas.microsoft.com/office/drawing/2014/chart" uri="{C3380CC4-5D6E-409C-BE32-E72D297353CC}">
              <c16:uniqueId val="{00000003-487B-5F4A-89FA-88191D19A690}"/>
            </c:ext>
          </c:extLst>
        </c:ser>
        <c:ser>
          <c:idx val="3"/>
          <c:order val="3"/>
          <c:tx>
            <c:v>Rekena-acetate</c:v>
          </c:tx>
          <c:spPr>
            <a:ln w="19050">
              <a:noFill/>
            </a:ln>
          </c:spPr>
          <c:xVal>
            <c:numRef>
              <c:f>'old GAM and NGAM'!$C$11:$C$12</c:f>
              <c:numCache>
                <c:formatCode>General</c:formatCode>
                <c:ptCount val="2"/>
                <c:pt idx="0">
                  <c:v>6.9693334618083705E-2</c:v>
                </c:pt>
                <c:pt idx="1">
                  <c:v>7.6273294339136405E-2</c:v>
                </c:pt>
              </c:numCache>
            </c:numRef>
          </c:xVal>
          <c:yVal>
            <c:numRef>
              <c:f>'old GAM and NGAM'!$D$11:$D$12</c:f>
              <c:numCache>
                <c:formatCode>General</c:formatCode>
                <c:ptCount val="2"/>
                <c:pt idx="0">
                  <c:v>41.964843357130299</c:v>
                </c:pt>
                <c:pt idx="1">
                  <c:v>51.938220467767302</c:v>
                </c:pt>
              </c:numCache>
            </c:numRef>
          </c:yVal>
          <c:smooth val="0"/>
          <c:extLst>
            <c:ext xmlns:c16="http://schemas.microsoft.com/office/drawing/2014/chart" uri="{C3380CC4-5D6E-409C-BE32-E72D297353CC}">
              <c16:uniqueId val="{00000004-487B-5F4A-89FA-88191D19A690}"/>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Growth</a:t>
                </a:r>
                <a:r>
                  <a:rPr lang="en-US" sz="1200" baseline="0"/>
                  <a:t> rate (1/hr)</a:t>
                </a:r>
                <a:endParaRPr lang="en-US" sz="1200"/>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ATP hydrolysis rate</a:t>
                </a:r>
                <a:br>
                  <a:rPr lang="en-US" sz="1200"/>
                </a:br>
                <a:r>
                  <a:rPr lang="en-US" sz="1200"/>
                  <a:t>(mmol</a:t>
                </a:r>
                <a:r>
                  <a:rPr lang="en-US" sz="1200" baseline="0"/>
                  <a:t> ATP / gDW / hr)</a:t>
                </a:r>
                <a:endParaRPr lang="en-US" sz="1200"/>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xyl</a:t>
            </a:r>
          </a:p>
        </c:rich>
      </c:tx>
      <c:overlay val="0"/>
      <c:spPr>
        <a:noFill/>
        <a:ln>
          <a:noFill/>
        </a:ln>
        <a:effectLst/>
      </c:spPr>
    </c:title>
    <c:autoTitleDeleted val="0"/>
    <c:plotArea>
      <c:layout/>
      <c:scatterChart>
        <c:scatterStyle val="lineMarker"/>
        <c:varyColors val="0"/>
        <c:ser>
          <c:idx val="0"/>
          <c:order val="0"/>
          <c:spPr>
            <a:ln w="19050">
              <a:noFill/>
            </a:ln>
          </c:spPr>
          <c:trendline>
            <c:spPr>
              <a:ln w="19050" cap="rnd">
                <a:solidFill>
                  <a:schemeClr val="accent1"/>
                </a:solidFill>
                <a:prstDash val="sysDot"/>
              </a:ln>
              <a:effectLst/>
            </c:spPr>
            <c:trendlineType val="linear"/>
            <c:dispRSqr val="1"/>
            <c:dispEq val="1"/>
            <c:trendlineLbl>
              <c:layout>
                <c:manualLayout>
                  <c:x val="-0.18536941465983045"/>
                  <c:y val="-4.5885827053153916E-2"/>
                </c:manualLayout>
              </c:layout>
              <c:numFmt formatCode="#,##0.0000"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'old GAM and NGAM'!$C$7:$C$8</c:f>
              <c:numCache>
                <c:formatCode>General</c:formatCode>
                <c:ptCount val="2"/>
                <c:pt idx="0">
                  <c:v>5.2779159260089199E-2</c:v>
                </c:pt>
                <c:pt idx="1">
                  <c:v>5.4874451403880802E-2</c:v>
                </c:pt>
              </c:numCache>
            </c:numRef>
          </c:xVal>
          <c:yVal>
            <c:numRef>
              <c:f>'old GAM and NGAM'!$D$7:$D$8</c:f>
              <c:numCache>
                <c:formatCode>General</c:formatCode>
                <c:ptCount val="2"/>
                <c:pt idx="0">
                  <c:v>44.056563894943999</c:v>
                </c:pt>
                <c:pt idx="1">
                  <c:v>44.833509182261899</c:v>
                </c:pt>
              </c:numCache>
            </c:numRef>
          </c:yVal>
          <c:smooth val="0"/>
          <c:extLst>
            <c:ext xmlns:c16="http://schemas.microsoft.com/office/drawing/2014/chart" uri="{C3380CC4-5D6E-409C-BE32-E72D297353CC}">
              <c16:uniqueId val="{00000001-074F-1C48-AABE-911EB84F8BF1}"/>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Growth</a:t>
                </a:r>
                <a:r>
                  <a:rPr lang="en-US" baseline="0"/>
                  <a:t> rate (1/hr)</a:t>
                </a:r>
                <a:endParaRPr lang="en-US"/>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ATP hydrolysis rate</a:t>
                </a:r>
                <a:br>
                  <a:rPr lang="en-US"/>
                </a:br>
                <a:r>
                  <a:rPr lang="en-US"/>
                  <a:t>(mmol</a:t>
                </a:r>
                <a:r>
                  <a:rPr lang="en-US" baseline="0"/>
                  <a:t> ATP / gDW / hr)</a:t>
                </a:r>
                <a:endParaRPr lang="en-US"/>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glc</a:t>
            </a:r>
          </a:p>
        </c:rich>
      </c:tx>
      <c:overlay val="0"/>
      <c:spPr>
        <a:noFill/>
        <a:ln>
          <a:noFill/>
        </a:ln>
        <a:effectLst/>
      </c:spPr>
    </c:title>
    <c:autoTitleDeleted val="0"/>
    <c:plotArea>
      <c:layout/>
      <c:scatterChart>
        <c:scatterStyle val="lineMarker"/>
        <c:varyColors val="0"/>
        <c:ser>
          <c:idx val="0"/>
          <c:order val="0"/>
          <c:spPr>
            <a:ln w="19050">
              <a:noFill/>
            </a:ln>
          </c:spPr>
          <c:trendline>
            <c:spPr>
              <a:ln w="19050" cap="rnd">
                <a:solidFill>
                  <a:schemeClr val="accent1"/>
                </a:solidFill>
                <a:prstDash val="sysDot"/>
              </a:ln>
              <a:effectLst/>
            </c:spPr>
            <c:trendlineType val="linear"/>
            <c:intercept val="0"/>
            <c:dispRSqr val="1"/>
            <c:dispEq val="1"/>
            <c:trendlineLbl>
              <c:layout>
                <c:manualLayout>
                  <c:x val="-0.25510919486678035"/>
                  <c:y val="-4.0210427719544112E-2"/>
                </c:manualLayout>
              </c:layout>
              <c:numFmt formatCode="#,##0.0000" sourceLinked="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rendlineLbl>
          </c:trendline>
          <c:xVal>
            <c:numRef>
              <c:f>'old GAM and NGAM'!$C$3:$C$4</c:f>
              <c:numCache>
                <c:formatCode>General</c:formatCode>
                <c:ptCount val="2"/>
                <c:pt idx="0">
                  <c:v>0.166130389860251</c:v>
                </c:pt>
                <c:pt idx="1">
                  <c:v>0.21526028526869001</c:v>
                </c:pt>
              </c:numCache>
            </c:numRef>
          </c:xVal>
          <c:yVal>
            <c:numRef>
              <c:f>'old GAM and NGAM'!$D$3:$D$4</c:f>
              <c:numCache>
                <c:formatCode>General</c:formatCode>
                <c:ptCount val="2"/>
                <c:pt idx="0">
                  <c:v>2.2766568376189098</c:v>
                </c:pt>
                <c:pt idx="1">
                  <c:v>30.428150246320399</c:v>
                </c:pt>
              </c:numCache>
            </c:numRef>
          </c:yVal>
          <c:smooth val="0"/>
          <c:extLst>
            <c:ext xmlns:c16="http://schemas.microsoft.com/office/drawing/2014/chart" uri="{C3380CC4-5D6E-409C-BE32-E72D297353CC}">
              <c16:uniqueId val="{00000001-D9A6-1144-A8AC-E215D279A717}"/>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Growth</a:t>
                </a:r>
                <a:r>
                  <a:rPr lang="en-US" baseline="0"/>
                  <a:t> rate (1/hr)</a:t>
                </a:r>
                <a:endParaRPr lang="en-US"/>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ATP hydrolysis rate</a:t>
                </a:r>
                <a:br>
                  <a:rPr lang="en-US"/>
                </a:br>
                <a:r>
                  <a:rPr lang="en-US"/>
                  <a:t>(mmol</a:t>
                </a:r>
                <a:r>
                  <a:rPr lang="en-US" baseline="0"/>
                  <a:t> ATP / gDW / hr)</a:t>
                </a:r>
                <a:endParaRPr lang="en-US"/>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a:t>
            </a:r>
          </a:p>
        </c:rich>
      </c:tx>
      <c:overlay val="0"/>
      <c:spPr>
        <a:noFill/>
        <a:ln>
          <a:noFill/>
        </a:ln>
        <a:effectLst/>
      </c:spPr>
    </c:title>
    <c:autoTitleDeleted val="0"/>
    <c:plotArea>
      <c:layout/>
      <c:scatterChart>
        <c:scatterStyle val="lineMarker"/>
        <c:varyColors val="0"/>
        <c:ser>
          <c:idx val="0"/>
          <c:order val="0"/>
          <c:spPr>
            <a:ln w="25400" cap="rnd">
              <a:noFill/>
              <a:round/>
            </a:ln>
            <a:effectLst/>
          </c:spPr>
          <c:trendline>
            <c:spPr>
              <a:ln w="19050" cap="rnd">
                <a:solidFill>
                  <a:schemeClr val="accent1"/>
                </a:solidFill>
                <a:prstDash val="sysDot"/>
              </a:ln>
              <a:effectLst/>
            </c:spPr>
            <c:trendlineType val="linear"/>
            <c:intercept val="0"/>
            <c:dispRSqr val="1"/>
            <c:dispEq val="1"/>
            <c:trendlineLbl>
              <c:layout>
                <c:manualLayout>
                  <c:x val="-0.25510919486678035"/>
                  <c:y val="-4.0210427719544112E-2"/>
                </c:manualLayout>
              </c:layout>
              <c:numFmt formatCode="#,##0.0000" sourceLinked="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rendlineLbl>
          </c:trendline>
          <c:xVal>
            <c:numRef>
              <c:f>'old GAM and NGAM'!$C$11:$C$12</c:f>
              <c:numCache>
                <c:formatCode>General</c:formatCode>
                <c:ptCount val="2"/>
                <c:pt idx="0">
                  <c:v>6.9693334618083705E-2</c:v>
                </c:pt>
                <c:pt idx="1">
                  <c:v>7.6273294339136405E-2</c:v>
                </c:pt>
              </c:numCache>
            </c:numRef>
          </c:xVal>
          <c:yVal>
            <c:numRef>
              <c:f>'old GAM and NGAM'!$D$11:$D$12</c:f>
              <c:numCache>
                <c:formatCode>General</c:formatCode>
                <c:ptCount val="2"/>
                <c:pt idx="0">
                  <c:v>41.964843357130299</c:v>
                </c:pt>
                <c:pt idx="1">
                  <c:v>51.938220467767302</c:v>
                </c:pt>
              </c:numCache>
            </c:numRef>
          </c:yVal>
          <c:smooth val="0"/>
          <c:extLst>
            <c:ext xmlns:c16="http://schemas.microsoft.com/office/drawing/2014/chart" uri="{C3380CC4-5D6E-409C-BE32-E72D297353CC}">
              <c16:uniqueId val="{00000001-73B5-F841-A616-9022B8D3E73A}"/>
            </c:ext>
          </c:extLst>
        </c:ser>
        <c:dLbls>
          <c:showLegendKey val="0"/>
          <c:showVal val="0"/>
          <c:showCatName val="0"/>
          <c:showSerName val="0"/>
          <c:showPercent val="0"/>
          <c:showBubbleSize val="0"/>
        </c:dLbls>
        <c:axId val="15956191"/>
        <c:axId val="3090431"/>
      </c:scatterChart>
      <c:valAx>
        <c:axId val="15956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Growth</a:t>
                </a:r>
                <a:r>
                  <a:rPr lang="en-US" baseline="0"/>
                  <a:t> rate (1/hr)</a:t>
                </a:r>
                <a:endParaRPr lang="en-US"/>
              </a:p>
            </c:rich>
          </c:tx>
          <c:overlay val="0"/>
          <c:spPr>
            <a:noFill/>
            <a:ln>
              <a:noFill/>
            </a:ln>
            <a:effectLst/>
          </c:sp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0431"/>
        <c:crosses val="autoZero"/>
        <c:crossBetween val="midCat"/>
      </c:valAx>
      <c:valAx>
        <c:axId val="30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ATP hydrolysis rate</a:t>
                </a:r>
                <a:br>
                  <a:rPr lang="en-US"/>
                </a:br>
                <a:r>
                  <a:rPr lang="en-US"/>
                  <a:t>(mmol</a:t>
                </a:r>
                <a:r>
                  <a:rPr lang="en-US" baseline="0"/>
                  <a:t> ATP / gDW / hr)</a:t>
                </a:r>
                <a:endParaRPr lang="en-US"/>
              </a:p>
            </c:rich>
          </c:tx>
          <c:overlay val="0"/>
          <c:spPr>
            <a:noFill/>
            <a:ln>
              <a:noFill/>
            </a:ln>
            <a:effectLst/>
          </c:sp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191"/>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 Fluxes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strRef>
              <c:f>'pFBA-results'!$W$6:$W$2345</c:f>
              <c:strCache>
                <c:ptCount val="2340"/>
                <c:pt idx="0">
                  <c:v>N-Glycan biosynthesis</c:v>
                </c:pt>
                <c:pt idx="1">
                  <c:v>Transport</c:v>
                </c:pt>
                <c:pt idx="2">
                  <c:v>Starch and sucrose metabolism</c:v>
                </c:pt>
                <c:pt idx="3">
                  <c:v>Starch and sucrose metabolism</c:v>
                </c:pt>
                <c:pt idx="4">
                  <c:v>N-Glycan biosynthesis</c:v>
                </c:pt>
                <c:pt idx="5">
                  <c:v>Transport</c:v>
                </c:pt>
                <c:pt idx="6">
                  <c:v>Cell wall biosynthesis</c:v>
                </c:pt>
                <c:pt idx="7">
                  <c:v>Transport</c:v>
                </c:pt>
                <c:pt idx="8">
                  <c:v>Transport</c:v>
                </c:pt>
                <c:pt idx="9">
                  <c:v>Glycerophospholipid biosynthesis</c:v>
                </c:pt>
                <c:pt idx="10">
                  <c:v>Transport</c:v>
                </c:pt>
                <c:pt idx="11">
                  <c:v>Transport</c:v>
                </c:pt>
                <c:pt idx="12">
                  <c:v>Alternative carbon metabolism</c:v>
                </c:pt>
                <c:pt idx="13">
                  <c:v>Transport</c:v>
                </c:pt>
                <c:pt idx="14">
                  <c:v>Transport</c:v>
                </c:pt>
                <c:pt idx="15">
                  <c:v>Transport</c:v>
                </c:pt>
                <c:pt idx="16">
                  <c:v>Transport</c:v>
                </c:pt>
                <c:pt idx="17">
                  <c:v>Transport</c:v>
                </c:pt>
                <c:pt idx="18">
                  <c:v>Transport</c:v>
                </c:pt>
                <c:pt idx="19">
                  <c:v>Alanine, aspartate and glutamate metabolism</c:v>
                </c:pt>
                <c:pt idx="20">
                  <c:v>Alanine, aspartate and glutamate metabolism</c:v>
                </c:pt>
                <c:pt idx="21">
                  <c:v>Transport</c:v>
                </c:pt>
                <c:pt idx="22">
                  <c:v>Transport</c:v>
                </c:pt>
                <c:pt idx="23">
                  <c:v>Transport</c:v>
                </c:pt>
                <c:pt idx="24">
                  <c:v>Transport</c:v>
                </c:pt>
                <c:pt idx="25">
                  <c:v>Transport</c:v>
                </c:pt>
                <c:pt idx="26">
                  <c:v>Transport</c:v>
                </c:pt>
                <c:pt idx="27">
                  <c:v>Phenylalanine, tyrosine and tryptophan metabolism</c:v>
                </c:pt>
                <c:pt idx="28">
                  <c:v>Sphingolipid biosynthesis</c:v>
                </c:pt>
                <c:pt idx="29">
                  <c:v>Fatty acid elongation</c:v>
                </c:pt>
                <c:pt idx="30">
                  <c:v>Fatty acid elongation</c:v>
                </c:pt>
                <c:pt idx="31">
                  <c:v>Fatty acid elongation</c:v>
                </c:pt>
                <c:pt idx="32">
                  <c:v>Fatty acid elongation</c:v>
                </c:pt>
                <c:pt idx="33">
                  <c:v>Fatty acid biosynthesis</c:v>
                </c:pt>
                <c:pt idx="34">
                  <c:v>Fatty acid biosynthesis</c:v>
                </c:pt>
                <c:pt idx="35">
                  <c:v>Fatty acid biosynthesis</c:v>
                </c:pt>
                <c:pt idx="36">
                  <c:v>Fatty acid biosynthesis</c:v>
                </c:pt>
                <c:pt idx="37">
                  <c:v>Fatty acid biosynthesis</c:v>
                </c:pt>
                <c:pt idx="38">
                  <c:v>Fatty acid biosynthesis</c:v>
                </c:pt>
                <c:pt idx="39">
                  <c:v>Fatty acid biosynthesis</c:v>
                </c:pt>
                <c:pt idx="40">
                  <c:v>Fatty acid biosynthesis</c:v>
                </c:pt>
                <c:pt idx="41">
                  <c:v>Fatty acid biosynthesis</c:v>
                </c:pt>
                <c:pt idx="42">
                  <c:v>Fatty acid biosynthesis</c:v>
                </c:pt>
                <c:pt idx="43">
                  <c:v>Fatty acid biosynthesis</c:v>
                </c:pt>
                <c:pt idx="44">
                  <c:v>Tryptophan metabolism</c:v>
                </c:pt>
                <c:pt idx="45">
                  <c:v>Unassigned</c:v>
                </c:pt>
                <c:pt idx="46">
                  <c:v>Synthesis and degradation of ketone bodies</c:v>
                </c:pt>
                <c:pt idx="47">
                  <c:v>Phenylalanine, tyrosine and tryptophan metabolism</c:v>
                </c:pt>
                <c:pt idx="48">
                  <c:v>Phenylalanine, tyrosine and tryptophan metabolism</c:v>
                </c:pt>
                <c:pt idx="49">
                  <c:v>Transport</c:v>
                </c:pt>
                <c:pt idx="50">
                  <c:v>Tryptophan metabolism</c:v>
                </c:pt>
                <c:pt idx="51">
                  <c:v>Unassigned</c:v>
                </c:pt>
                <c:pt idx="52">
                  <c:v>Transport</c:v>
                </c:pt>
                <c:pt idx="53">
                  <c:v>Transport</c:v>
                </c:pt>
                <c:pt idx="54">
                  <c:v>Glycerophospholipid biosynthesis</c:v>
                </c:pt>
                <c:pt idx="55">
                  <c:v>Unassigned</c:v>
                </c:pt>
                <c:pt idx="56">
                  <c:v>Unassigned</c:v>
                </c:pt>
                <c:pt idx="57">
                  <c:v>Unassigned</c:v>
                </c:pt>
                <c:pt idx="58">
                  <c:v>Unassigned</c:v>
                </c:pt>
                <c:pt idx="59">
                  <c:v>Transport</c:v>
                </c:pt>
                <c:pt idx="60">
                  <c:v>Ubiquinone biosynthesis</c:v>
                </c:pt>
                <c:pt idx="61">
                  <c:v>Ubiquinone biosynthesis</c:v>
                </c:pt>
                <c:pt idx="62">
                  <c:v>Ubiquinone biosynthesis</c:v>
                </c:pt>
                <c:pt idx="63">
                  <c:v>Fatty acid elongation</c:v>
                </c:pt>
                <c:pt idx="64">
                  <c:v>Fatty acid elongation</c:v>
                </c:pt>
                <c:pt idx="65">
                  <c:v>Fatty acid elongation</c:v>
                </c:pt>
                <c:pt idx="66">
                  <c:v>Fatty acid elongation</c:v>
                </c:pt>
                <c:pt idx="67">
                  <c:v>Fatty acid elongation</c:v>
                </c:pt>
                <c:pt idx="68">
                  <c:v>Fatty acid elongation</c:v>
                </c:pt>
                <c:pt idx="69">
                  <c:v>Fatty acid elongation</c:v>
                </c:pt>
                <c:pt idx="70">
                  <c:v>Fatty acid elongation</c:v>
                </c:pt>
                <c:pt idx="71">
                  <c:v>Benzoate degradation</c:v>
                </c:pt>
                <c:pt idx="72">
                  <c:v>Fatty acid biosynthesis</c:v>
                </c:pt>
                <c:pt idx="73">
                  <c:v>Fatty acid biosynthesis</c:v>
                </c:pt>
                <c:pt idx="74">
                  <c:v>Fatty acid biosynthesis</c:v>
                </c:pt>
                <c:pt idx="75">
                  <c:v>Fatty acid biosynthesis</c:v>
                </c:pt>
                <c:pt idx="76">
                  <c:v>Fatty acid biosynthesis</c:v>
                </c:pt>
                <c:pt idx="77">
                  <c:v>Fatty acid biosynthesis</c:v>
                </c:pt>
                <c:pt idx="78">
                  <c:v>Fatty acid biosynthesis</c:v>
                </c:pt>
                <c:pt idx="79">
                  <c:v>Fatty acid biosynthesis</c:v>
                </c:pt>
                <c:pt idx="80">
                  <c:v>Fatty acid biosynthesis</c:v>
                </c:pt>
                <c:pt idx="81">
                  <c:v>Fatty acid biosynthesis</c:v>
                </c:pt>
                <c:pt idx="82">
                  <c:v>Fatty acid biosynthesis</c:v>
                </c:pt>
                <c:pt idx="83">
                  <c:v>Fatty acid biosynthesis</c:v>
                </c:pt>
                <c:pt idx="84">
                  <c:v>Fatty acid biosynthesis</c:v>
                </c:pt>
                <c:pt idx="85">
                  <c:v>Fatty acid biosynthesis</c:v>
                </c:pt>
                <c:pt idx="86">
                  <c:v>Fatty acid biosynthesis</c:v>
                </c:pt>
                <c:pt idx="87">
                  <c:v>Fatty acid biosynthesis</c:v>
                </c:pt>
                <c:pt idx="88">
                  <c:v>Fatty acid biosynthesis</c:v>
                </c:pt>
                <c:pt idx="89">
                  <c:v>Fatty acid biosynthesis</c:v>
                </c:pt>
                <c:pt idx="90">
                  <c:v>Fatty acid biosynthesis</c:v>
                </c:pt>
                <c:pt idx="91">
                  <c:v>Transport</c:v>
                </c:pt>
                <c:pt idx="92">
                  <c:v>Transport</c:v>
                </c:pt>
                <c:pt idx="93">
                  <c:v>Transport</c:v>
                </c:pt>
                <c:pt idx="94">
                  <c:v>Transport</c:v>
                </c:pt>
                <c:pt idx="95">
                  <c:v>Transport</c:v>
                </c:pt>
                <c:pt idx="96">
                  <c:v>Thiamine metabolism</c:v>
                </c:pt>
                <c:pt idx="97">
                  <c:v>Ubiquinone biosynthesis</c:v>
                </c:pt>
                <c:pt idx="98">
                  <c:v>Ubiquinone biosynthesis</c:v>
                </c:pt>
                <c:pt idx="99">
                  <c:v>Unassigned</c:v>
                </c:pt>
                <c:pt idx="100">
                  <c:v>Transport</c:v>
                </c:pt>
                <c:pt idx="101">
                  <c:v>Transport</c:v>
                </c:pt>
                <c:pt idx="102">
                  <c:v>Ubiquinone biosynthesis</c:v>
                </c:pt>
                <c:pt idx="103">
                  <c:v>Ubiquinone biosynthesis</c:v>
                </c:pt>
                <c:pt idx="104">
                  <c:v>Ubiquinone biosynthesis</c:v>
                </c:pt>
                <c:pt idx="105">
                  <c:v>Transport</c:v>
                </c:pt>
                <c:pt idx="106">
                  <c:v>Alanine, aspartate and glutamate metabolism</c:v>
                </c:pt>
                <c:pt idx="107">
                  <c:v>Tyrosine metabolism</c:v>
                </c:pt>
                <c:pt idx="108">
                  <c:v>Ubiquinone biosynthesis</c:v>
                </c:pt>
                <c:pt idx="109">
                  <c:v>Tyrosine metabolism</c:v>
                </c:pt>
                <c:pt idx="110">
                  <c:v>Ubiquinone biosynthesis</c:v>
                </c:pt>
                <c:pt idx="111">
                  <c:v>Glycine, serine and threonine metabolism</c:v>
                </c:pt>
                <c:pt idx="112">
                  <c:v>Unassigned</c:v>
                </c:pt>
                <c:pt idx="113">
                  <c:v>Transport</c:v>
                </c:pt>
                <c:pt idx="114">
                  <c:v>Transport</c:v>
                </c:pt>
                <c:pt idx="115">
                  <c:v>Transport</c:v>
                </c:pt>
                <c:pt idx="116">
                  <c:v>Unassigned</c:v>
                </c:pt>
                <c:pt idx="117">
                  <c:v>Methylglyoxal metabolism</c:v>
                </c:pt>
                <c:pt idx="118">
                  <c:v>Lysine metabolism</c:v>
                </c:pt>
                <c:pt idx="119">
                  <c:v>Lysine metabolism</c:v>
                </c:pt>
                <c:pt idx="120">
                  <c:v>Alanine, aspartate and glutamate metabolism</c:v>
                </c:pt>
                <c:pt idx="121">
                  <c:v>Alternative carbon metabolism</c:v>
                </c:pt>
                <c:pt idx="122">
                  <c:v>Alternative carbon metabolism</c:v>
                </c:pt>
                <c:pt idx="123">
                  <c:v>Alternative carbon metabolism</c:v>
                </c:pt>
                <c:pt idx="124">
                  <c:v>Alternative carbon metabolism</c:v>
                </c:pt>
                <c:pt idx="125">
                  <c:v>Transport</c:v>
                </c:pt>
                <c:pt idx="126">
                  <c:v>Alternative carbon metabolism</c:v>
                </c:pt>
                <c:pt idx="127">
                  <c:v>Transport</c:v>
                </c:pt>
                <c:pt idx="128">
                  <c:v>Arginine and proline metabolism</c:v>
                </c:pt>
                <c:pt idx="129">
                  <c:v>Fatty acid degradation</c:v>
                </c:pt>
                <c:pt idx="130">
                  <c:v>Fatty acid degradation</c:v>
                </c:pt>
                <c:pt idx="131">
                  <c:v>Fatty acid degradation</c:v>
                </c:pt>
                <c:pt idx="132">
                  <c:v>Fatty acid degradation</c:v>
                </c:pt>
                <c:pt idx="133">
                  <c:v>Fatty acid degradation</c:v>
                </c:pt>
                <c:pt idx="134">
                  <c:v>Fatty acid degradation</c:v>
                </c:pt>
                <c:pt idx="135">
                  <c:v>Fatty acid degradation</c:v>
                </c:pt>
                <c:pt idx="136">
                  <c:v>Fatty acid degradation</c:v>
                </c:pt>
                <c:pt idx="137">
                  <c:v>Fatty acid degradation</c:v>
                </c:pt>
                <c:pt idx="138">
                  <c:v>Fatty acid degradation</c:v>
                </c:pt>
                <c:pt idx="139">
                  <c:v>Fatty acid degradation</c:v>
                </c:pt>
                <c:pt idx="140">
                  <c:v>Fatty acid degradation</c:v>
                </c:pt>
                <c:pt idx="141">
                  <c:v>Fatty acid degradation</c:v>
                </c:pt>
                <c:pt idx="142">
                  <c:v>Fatty acid degradation</c:v>
                </c:pt>
                <c:pt idx="143">
                  <c:v>Fatty acid degradation</c:v>
                </c:pt>
                <c:pt idx="144">
                  <c:v>Fatty acid degradation</c:v>
                </c:pt>
                <c:pt idx="145">
                  <c:v>Fatty acid degradation</c:v>
                </c:pt>
                <c:pt idx="146">
                  <c:v>Fatty acid degradation</c:v>
                </c:pt>
                <c:pt idx="147">
                  <c:v>Fatty acid degradation</c:v>
                </c:pt>
                <c:pt idx="148">
                  <c:v>Fatty acid degradation</c:v>
                </c:pt>
                <c:pt idx="149">
                  <c:v>Fatty acid degradation</c:v>
                </c:pt>
                <c:pt idx="150">
                  <c:v>Fatty acid degradation</c:v>
                </c:pt>
                <c:pt idx="151">
                  <c:v>Fatty acid degradation</c:v>
                </c:pt>
                <c:pt idx="152">
                  <c:v>Fatty acid degradation</c:v>
                </c:pt>
                <c:pt idx="153">
                  <c:v>Fatty acid degradation</c:v>
                </c:pt>
                <c:pt idx="154">
                  <c:v>Fatty acid degradation</c:v>
                </c:pt>
                <c:pt idx="155">
                  <c:v>Fatty acid degradation</c:v>
                </c:pt>
                <c:pt idx="156">
                  <c:v>Fatty acid degradation</c:v>
                </c:pt>
                <c:pt idx="157">
                  <c:v>Fatty acid degradation</c:v>
                </c:pt>
                <c:pt idx="158">
                  <c:v>Fatty acid degradation</c:v>
                </c:pt>
                <c:pt idx="159">
                  <c:v>Fatty acid degradation</c:v>
                </c:pt>
                <c:pt idx="160">
                  <c:v>Fatty acid degradation</c:v>
                </c:pt>
                <c:pt idx="161">
                  <c:v>Fatty acid degradation</c:v>
                </c:pt>
                <c:pt idx="162">
                  <c:v>Fatty acid degradation</c:v>
                </c:pt>
                <c:pt idx="163">
                  <c:v>Fatty acid degradation</c:v>
                </c:pt>
                <c:pt idx="164">
                  <c:v>Fatty acid degradation</c:v>
                </c:pt>
                <c:pt idx="165">
                  <c:v>Fatty acid degradation</c:v>
                </c:pt>
                <c:pt idx="166">
                  <c:v>Fatty acid degradation</c:v>
                </c:pt>
                <c:pt idx="167">
                  <c:v>Fatty acid degradation</c:v>
                </c:pt>
                <c:pt idx="168">
                  <c:v>Fatty acid degradation</c:v>
                </c:pt>
                <c:pt idx="169">
                  <c:v>Fatty acid degradation</c:v>
                </c:pt>
                <c:pt idx="170">
                  <c:v>Terpenoid backbone biosynthesis</c:v>
                </c:pt>
                <c:pt idx="171">
                  <c:v>Fatty acid degradation</c:v>
                </c:pt>
                <c:pt idx="172">
                  <c:v>Fatty acid degradation</c:v>
                </c:pt>
                <c:pt idx="173">
                  <c:v>Fatty acid degradation</c:v>
                </c:pt>
                <c:pt idx="174">
                  <c:v>Fatty acid degradation</c:v>
                </c:pt>
                <c:pt idx="175">
                  <c:v>Unassigned</c:v>
                </c:pt>
                <c:pt idx="176">
                  <c:v>Transport</c:v>
                </c:pt>
                <c:pt idx="177">
                  <c:v>Transport</c:v>
                </c:pt>
                <c:pt idx="178">
                  <c:v>Fatty acid biosynthesis</c:v>
                </c:pt>
                <c:pt idx="179">
                  <c:v>Transport</c:v>
                </c:pt>
                <c:pt idx="180">
                  <c:v>Transport</c:v>
                </c:pt>
                <c:pt idx="181">
                  <c:v>Acetyl-CoA synthesis</c:v>
                </c:pt>
                <c:pt idx="182">
                  <c:v>Propanoate metabolism</c:v>
                </c:pt>
                <c:pt idx="183">
                  <c:v>Unassigned</c:v>
                </c:pt>
                <c:pt idx="184">
                  <c:v>Unassigned</c:v>
                </c:pt>
                <c:pt idx="185">
                  <c:v>Amino sugar and nucleotide sugar metabolism</c:v>
                </c:pt>
                <c:pt idx="186">
                  <c:v>Glycosaminoglycan degradation</c:v>
                </c:pt>
                <c:pt idx="187">
                  <c:v>Glycosaminoglycan degradation</c:v>
                </c:pt>
                <c:pt idx="188">
                  <c:v>Amino sugar and nucleotide sugar metabolism</c:v>
                </c:pt>
                <c:pt idx="189">
                  <c:v>Arginine and proline metabolism</c:v>
                </c:pt>
                <c:pt idx="190">
                  <c:v>Arginine and proline metabolism</c:v>
                </c:pt>
                <c:pt idx="191">
                  <c:v>Glycerophospholipid metabolism</c:v>
                </c:pt>
                <c:pt idx="192">
                  <c:v>Unassigned</c:v>
                </c:pt>
                <c:pt idx="193">
                  <c:v>Valine, leucine and isoleucine metabolism</c:v>
                </c:pt>
                <c:pt idx="194">
                  <c:v>Unassigned</c:v>
                </c:pt>
                <c:pt idx="195">
                  <c:v>Unassigned</c:v>
                </c:pt>
                <c:pt idx="196">
                  <c:v>Unassigned</c:v>
                </c:pt>
                <c:pt idx="197">
                  <c:v>Acetyl-CoA synthesis</c:v>
                </c:pt>
                <c:pt idx="198">
                  <c:v>Pyruvate metabolism</c:v>
                </c:pt>
                <c:pt idx="199">
                  <c:v>Valine, leucine and isoleucine metabolism</c:v>
                </c:pt>
                <c:pt idx="200">
                  <c:v>Fatty acid degradation</c:v>
                </c:pt>
                <c:pt idx="201">
                  <c:v>Fatty acid degradation</c:v>
                </c:pt>
                <c:pt idx="202">
                  <c:v>Fatty acid degradation</c:v>
                </c:pt>
                <c:pt idx="203">
                  <c:v>Fatty acid degradation</c:v>
                </c:pt>
                <c:pt idx="204">
                  <c:v>Fatty acid degradation</c:v>
                </c:pt>
                <c:pt idx="205">
                  <c:v>Fatty acid degradation</c:v>
                </c:pt>
                <c:pt idx="206">
                  <c:v>Fatty acid degradation</c:v>
                </c:pt>
                <c:pt idx="207">
                  <c:v>Fatty acid degradation</c:v>
                </c:pt>
                <c:pt idx="208">
                  <c:v>Fatty acid degradation</c:v>
                </c:pt>
                <c:pt idx="209">
                  <c:v>Fatty acid degradation</c:v>
                </c:pt>
                <c:pt idx="210">
                  <c:v>Fatty acid degradation</c:v>
                </c:pt>
                <c:pt idx="211">
                  <c:v>Fatty acid degradation</c:v>
                </c:pt>
                <c:pt idx="212">
                  <c:v>Fatty acid degradation</c:v>
                </c:pt>
                <c:pt idx="213">
                  <c:v>Fatty acid degradation</c:v>
                </c:pt>
                <c:pt idx="214">
                  <c:v>Fatty acid degradation</c:v>
                </c:pt>
                <c:pt idx="215">
                  <c:v>Fatty acid degradation</c:v>
                </c:pt>
                <c:pt idx="216">
                  <c:v>Fatty acid degradation</c:v>
                </c:pt>
                <c:pt idx="217">
                  <c:v>Fatty acid degradation</c:v>
                </c:pt>
                <c:pt idx="218">
                  <c:v>Fatty acid degradation</c:v>
                </c:pt>
                <c:pt idx="219">
                  <c:v>Fatty acid degradation</c:v>
                </c:pt>
                <c:pt idx="220">
                  <c:v>Fatty acid degradation</c:v>
                </c:pt>
                <c:pt idx="221">
                  <c:v>Fatty acid degradation</c:v>
                </c:pt>
                <c:pt idx="222">
                  <c:v>Fatty acid degradation</c:v>
                </c:pt>
                <c:pt idx="223">
                  <c:v>Fatty acid degradation</c:v>
                </c:pt>
                <c:pt idx="224">
                  <c:v>Fatty acid degradation</c:v>
                </c:pt>
                <c:pt idx="225">
                  <c:v>Fatty acid degradation</c:v>
                </c:pt>
                <c:pt idx="226">
                  <c:v>Fatty acid degradation</c:v>
                </c:pt>
                <c:pt idx="227">
                  <c:v>Fatty acid degradation</c:v>
                </c:pt>
                <c:pt idx="228">
                  <c:v>Fatty acid degradation</c:v>
                </c:pt>
                <c:pt idx="229">
                  <c:v>Fatty acid degradation</c:v>
                </c:pt>
                <c:pt idx="230">
                  <c:v>Fatty acid degradation</c:v>
                </c:pt>
                <c:pt idx="231">
                  <c:v>Biosynthesis of unsaturated fatty acids</c:v>
                </c:pt>
                <c:pt idx="232">
                  <c:v>Biosynthesis of unsaturated fatty acids</c:v>
                </c:pt>
                <c:pt idx="233">
                  <c:v>Biosynthesis of unsaturated fatty acids</c:v>
                </c:pt>
                <c:pt idx="234">
                  <c:v>Biosynthesis of unsaturated fatty acids</c:v>
                </c:pt>
                <c:pt idx="235">
                  <c:v>Fatty acid degradation</c:v>
                </c:pt>
                <c:pt idx="236">
                  <c:v>Fatty acid degradation</c:v>
                </c:pt>
                <c:pt idx="237">
                  <c:v>Fatty acid degradation</c:v>
                </c:pt>
                <c:pt idx="238">
                  <c:v>Fatty acid degradation</c:v>
                </c:pt>
                <c:pt idx="239">
                  <c:v>Fatty acid degradation</c:v>
                </c:pt>
                <c:pt idx="240">
                  <c:v>Fatty acid degradation</c:v>
                </c:pt>
                <c:pt idx="241">
                  <c:v>Fatty acid degradation</c:v>
                </c:pt>
                <c:pt idx="242">
                  <c:v>Fatty acid degradation</c:v>
                </c:pt>
                <c:pt idx="243">
                  <c:v>Fatty acid degradation</c:v>
                </c:pt>
                <c:pt idx="244">
                  <c:v>Fatty acid degradation</c:v>
                </c:pt>
                <c:pt idx="245">
                  <c:v>Fatty acid degradation</c:v>
                </c:pt>
                <c:pt idx="246">
                  <c:v>Fatty acid degradation</c:v>
                </c:pt>
                <c:pt idx="247">
                  <c:v>Fatty acid degradation</c:v>
                </c:pt>
                <c:pt idx="248">
                  <c:v>Fatty acid degradation</c:v>
                </c:pt>
                <c:pt idx="249">
                  <c:v>Fatty acid degradation</c:v>
                </c:pt>
                <c:pt idx="250">
                  <c:v>Fatty acid degradation</c:v>
                </c:pt>
                <c:pt idx="251">
                  <c:v>Fatty acid degradation</c:v>
                </c:pt>
                <c:pt idx="252">
                  <c:v>Fatty acid degradation</c:v>
                </c:pt>
                <c:pt idx="253">
                  <c:v>Fatty acid degradation</c:v>
                </c:pt>
                <c:pt idx="254">
                  <c:v>Fatty acid degradation</c:v>
                </c:pt>
                <c:pt idx="255">
                  <c:v>Fatty acid degradation</c:v>
                </c:pt>
                <c:pt idx="256">
                  <c:v>Fatty acid degradation</c:v>
                </c:pt>
                <c:pt idx="257">
                  <c:v>Fatty acid degradation</c:v>
                </c:pt>
                <c:pt idx="258">
                  <c:v>Fatty acid degradation</c:v>
                </c:pt>
                <c:pt idx="259">
                  <c:v>Fatty acid degradation</c:v>
                </c:pt>
                <c:pt idx="260">
                  <c:v>Fatty acid degradation</c:v>
                </c:pt>
                <c:pt idx="261">
                  <c:v>Fatty acid degradation</c:v>
                </c:pt>
                <c:pt idx="262">
                  <c:v>Fatty acid biosynthesis</c:v>
                </c:pt>
                <c:pt idx="263">
                  <c:v>Fatty acid biosynthesis</c:v>
                </c:pt>
                <c:pt idx="264">
                  <c:v>C5-Branched dibasic acid metabolism</c:v>
                </c:pt>
                <c:pt idx="265">
                  <c:v>C5-Branched dibasic acid metabolism</c:v>
                </c:pt>
                <c:pt idx="266">
                  <c:v>Unassigned</c:v>
                </c:pt>
                <c:pt idx="267">
                  <c:v>Citric acid cycle</c:v>
                </c:pt>
                <c:pt idx="268">
                  <c:v>Citric acid cycle</c:v>
                </c:pt>
                <c:pt idx="269">
                  <c:v>Citric acid cycle</c:v>
                </c:pt>
                <c:pt idx="270">
                  <c:v>Arginine and proline metabolism</c:v>
                </c:pt>
                <c:pt idx="271">
                  <c:v>Riboflavin metabolism</c:v>
                </c:pt>
                <c:pt idx="272">
                  <c:v>Cysteine and methionine metabolism</c:v>
                </c:pt>
                <c:pt idx="273">
                  <c:v>Styrene degradation</c:v>
                </c:pt>
                <c:pt idx="274">
                  <c:v>Transport</c:v>
                </c:pt>
                <c:pt idx="275">
                  <c:v>Transport</c:v>
                </c:pt>
                <c:pt idx="276">
                  <c:v>Acetyl-CoA synthesis</c:v>
                </c:pt>
                <c:pt idx="277">
                  <c:v>Pyruvate metabolism</c:v>
                </c:pt>
                <c:pt idx="278">
                  <c:v>Transport</c:v>
                </c:pt>
                <c:pt idx="279">
                  <c:v>Transport</c:v>
                </c:pt>
                <c:pt idx="280">
                  <c:v>Transport</c:v>
                </c:pt>
                <c:pt idx="281">
                  <c:v>Purine metabolism</c:v>
                </c:pt>
                <c:pt idx="282">
                  <c:v>Folate metabolism</c:v>
                </c:pt>
                <c:pt idx="283">
                  <c:v>Folate metabolism</c:v>
                </c:pt>
                <c:pt idx="284">
                  <c:v>Purine metabolism</c:v>
                </c:pt>
                <c:pt idx="285">
                  <c:v>Transport</c:v>
                </c:pt>
                <c:pt idx="286">
                  <c:v>Transport</c:v>
                </c:pt>
                <c:pt idx="287">
                  <c:v>Purine metabolism</c:v>
                </c:pt>
                <c:pt idx="288">
                  <c:v>Purine metabolism</c:v>
                </c:pt>
                <c:pt idx="289">
                  <c:v>Purine metabolism</c:v>
                </c:pt>
                <c:pt idx="290">
                  <c:v>Cysteine and methionine metabolism</c:v>
                </c:pt>
                <c:pt idx="291">
                  <c:v>Purine metabolism</c:v>
                </c:pt>
                <c:pt idx="292">
                  <c:v>Purine metabolism</c:v>
                </c:pt>
                <c:pt idx="293">
                  <c:v>Transport</c:v>
                </c:pt>
                <c:pt idx="294">
                  <c:v>Transport</c:v>
                </c:pt>
                <c:pt idx="295">
                  <c:v>Transport</c:v>
                </c:pt>
                <c:pt idx="296">
                  <c:v>Purine metabolism</c:v>
                </c:pt>
                <c:pt idx="297">
                  <c:v>Purine metabolism</c:v>
                </c:pt>
                <c:pt idx="298">
                  <c:v>Purine metabolism</c:v>
                </c:pt>
                <c:pt idx="299">
                  <c:v>Purine metabolism</c:v>
                </c:pt>
                <c:pt idx="300">
                  <c:v>Transport</c:v>
                </c:pt>
                <c:pt idx="301">
                  <c:v>Transport</c:v>
                </c:pt>
                <c:pt idx="302">
                  <c:v>Transport</c:v>
                </c:pt>
                <c:pt idx="303">
                  <c:v>Transport</c:v>
                </c:pt>
                <c:pt idx="304">
                  <c:v>Transport</c:v>
                </c:pt>
                <c:pt idx="305">
                  <c:v>Purine metabolism</c:v>
                </c:pt>
                <c:pt idx="306">
                  <c:v>Purine metabolism</c:v>
                </c:pt>
                <c:pt idx="307">
                  <c:v>Purine metabolism</c:v>
                </c:pt>
                <c:pt idx="308">
                  <c:v>Purine metabolism</c:v>
                </c:pt>
                <c:pt idx="309">
                  <c:v>Alternative carbon metabolism</c:v>
                </c:pt>
                <c:pt idx="310">
                  <c:v>Alternative carbon metabolism</c:v>
                </c:pt>
                <c:pt idx="311">
                  <c:v>Riboflavin metabolism</c:v>
                </c:pt>
                <c:pt idx="312">
                  <c:v>Aflatoxin biosynthesis</c:v>
                </c:pt>
                <c:pt idx="313">
                  <c:v>Aflatoxin biosynthesis</c:v>
                </c:pt>
                <c:pt idx="314">
                  <c:v>Arginine and proline metabolism</c:v>
                </c:pt>
                <c:pt idx="315">
                  <c:v>Glycerophospholipid biosynthesis</c:v>
                </c:pt>
                <c:pt idx="316">
                  <c:v>Glycerophospholipid biosynthesis</c:v>
                </c:pt>
                <c:pt idx="317">
                  <c:v>Glycerophospholipid biosynthesis</c:v>
                </c:pt>
                <c:pt idx="318">
                  <c:v>Glycerophospholipid biosynthesis</c:v>
                </c:pt>
                <c:pt idx="319">
                  <c:v>Arginine and proline metabolism</c:v>
                </c:pt>
                <c:pt idx="320">
                  <c:v>Glycine, serine and threonine metabolism</c:v>
                </c:pt>
                <c:pt idx="321">
                  <c:v>Cysteine and methionine metabolism</c:v>
                </c:pt>
                <c:pt idx="322">
                  <c:v>Transport</c:v>
                </c:pt>
                <c:pt idx="323">
                  <c:v>Transport</c:v>
                </c:pt>
                <c:pt idx="324">
                  <c:v>Butanoate metabolism</c:v>
                </c:pt>
                <c:pt idx="325">
                  <c:v>Unassigned</c:v>
                </c:pt>
                <c:pt idx="326">
                  <c:v>Cysteine and methionine metabolism</c:v>
                </c:pt>
                <c:pt idx="327">
                  <c:v>Cysteine and methionine metabolism</c:v>
                </c:pt>
                <c:pt idx="328">
                  <c:v>Purine metabolism</c:v>
                </c:pt>
                <c:pt idx="329">
                  <c:v>Purine metabolism</c:v>
                </c:pt>
                <c:pt idx="330">
                  <c:v>Transport</c:v>
                </c:pt>
                <c:pt idx="331">
                  <c:v>Citric acid cycle</c:v>
                </c:pt>
                <c:pt idx="332">
                  <c:v>Transport</c:v>
                </c:pt>
                <c:pt idx="333">
                  <c:v>Transport</c:v>
                </c:pt>
                <c:pt idx="334">
                  <c:v>Transport</c:v>
                </c:pt>
                <c:pt idx="335">
                  <c:v>Transport</c:v>
                </c:pt>
                <c:pt idx="336">
                  <c:v>Folate metabolism</c:v>
                </c:pt>
                <c:pt idx="337">
                  <c:v>Glycine, serine and threonine metabolism</c:v>
                </c:pt>
                <c:pt idx="338">
                  <c:v>Transport</c:v>
                </c:pt>
                <c:pt idx="339">
                  <c:v>Alanine, aspartate and glutamate metabolism</c:v>
                </c:pt>
                <c:pt idx="340">
                  <c:v>Transport</c:v>
                </c:pt>
                <c:pt idx="341">
                  <c:v>Aminoacyl-tRNA biosynthesis</c:v>
                </c:pt>
                <c:pt idx="342">
                  <c:v>Pentose and glucuronate interconversions</c:v>
                </c:pt>
                <c:pt idx="343">
                  <c:v>Unassigned</c:v>
                </c:pt>
                <c:pt idx="344">
                  <c:v>Unassigned</c:v>
                </c:pt>
                <c:pt idx="345">
                  <c:v>Unassigned</c:v>
                </c:pt>
                <c:pt idx="346">
                  <c:v>Unassigned</c:v>
                </c:pt>
                <c:pt idx="347">
                  <c:v>Unassigned</c:v>
                </c:pt>
                <c:pt idx="348">
                  <c:v>Unassigned</c:v>
                </c:pt>
                <c:pt idx="349">
                  <c:v>Unassigned</c:v>
                </c:pt>
                <c:pt idx="350">
                  <c:v>Unassigned</c:v>
                </c:pt>
                <c:pt idx="351">
                  <c:v>Unassigned</c:v>
                </c:pt>
                <c:pt idx="352">
                  <c:v>Phenylalanine, tyrosine and tryptophan metabolism</c:v>
                </c:pt>
                <c:pt idx="353">
                  <c:v>Phenylalanine, tyrosine and tryptophan metabolism</c:v>
                </c:pt>
                <c:pt idx="354">
                  <c:v>Unassigned</c:v>
                </c:pt>
                <c:pt idx="355">
                  <c:v>Tryptophan metabolism</c:v>
                </c:pt>
                <c:pt idx="356">
                  <c:v>Tryptophan metabolism</c:v>
                </c:pt>
                <c:pt idx="357">
                  <c:v>Pyruvate metabolism</c:v>
                </c:pt>
                <c:pt idx="358">
                  <c:v>Pyruvate metabolism</c:v>
                </c:pt>
                <c:pt idx="359">
                  <c:v>Pyruvate metabolism</c:v>
                </c:pt>
                <c:pt idx="360">
                  <c:v>Tryptophan metabolism</c:v>
                </c:pt>
                <c:pt idx="361">
                  <c:v>Unassigned</c:v>
                </c:pt>
                <c:pt idx="362">
                  <c:v>Unassigned</c:v>
                </c:pt>
                <c:pt idx="363">
                  <c:v>beta-Alanine metabolism</c:v>
                </c:pt>
                <c:pt idx="364">
                  <c:v>Pyruvate metabolism</c:v>
                </c:pt>
                <c:pt idx="365">
                  <c:v>Pyruvate metabolism</c:v>
                </c:pt>
                <c:pt idx="366">
                  <c:v>Purine metabolism</c:v>
                </c:pt>
                <c:pt idx="367">
                  <c:v>Transport</c:v>
                </c:pt>
                <c:pt idx="368">
                  <c:v>Transport</c:v>
                </c:pt>
                <c:pt idx="369">
                  <c:v>Arginine and proline metabolism</c:v>
                </c:pt>
                <c:pt idx="370">
                  <c:v>Biotin metabolism</c:v>
                </c:pt>
                <c:pt idx="371">
                  <c:v>Transport</c:v>
                </c:pt>
                <c:pt idx="372">
                  <c:v>Transport</c:v>
                </c:pt>
                <c:pt idx="373">
                  <c:v>Transport</c:v>
                </c:pt>
                <c:pt idx="374">
                  <c:v>Arginine and proline metabolism</c:v>
                </c:pt>
                <c:pt idx="375">
                  <c:v>Transport</c:v>
                </c:pt>
                <c:pt idx="376">
                  <c:v>Purine metabolism</c:v>
                </c:pt>
                <c:pt idx="377">
                  <c:v>Transport</c:v>
                </c:pt>
                <c:pt idx="378">
                  <c:v>Transport</c:v>
                </c:pt>
                <c:pt idx="379">
                  <c:v>Transport</c:v>
                </c:pt>
                <c:pt idx="380">
                  <c:v>Nicotinate and nicotinamide metabolism</c:v>
                </c:pt>
                <c:pt idx="381">
                  <c:v>Nicotinate and nicotinamide metabolism</c:v>
                </c:pt>
                <c:pt idx="382">
                  <c:v>Phenylalanine, tyrosine and tryptophan metabolism</c:v>
                </c:pt>
                <c:pt idx="383">
                  <c:v>Phenylalanine, tyrosine and tryptophan metabolism</c:v>
                </c:pt>
                <c:pt idx="384">
                  <c:v>Glycine, serine and threonine metabolism</c:v>
                </c:pt>
                <c:pt idx="385">
                  <c:v>Biotin metabolism</c:v>
                </c:pt>
                <c:pt idx="386">
                  <c:v>Purine metabolism</c:v>
                </c:pt>
                <c:pt idx="387">
                  <c:v>Unassigned</c:v>
                </c:pt>
                <c:pt idx="388">
                  <c:v>Unassigned</c:v>
                </c:pt>
                <c:pt idx="389">
                  <c:v>Unassigned</c:v>
                </c:pt>
                <c:pt idx="390">
                  <c:v>Transport</c:v>
                </c:pt>
                <c:pt idx="391">
                  <c:v>Transport</c:v>
                </c:pt>
                <c:pt idx="392">
                  <c:v>Alternative carbon metabolism</c:v>
                </c:pt>
                <c:pt idx="393">
                  <c:v>Transport</c:v>
                </c:pt>
                <c:pt idx="394">
                  <c:v>Transport</c:v>
                </c:pt>
                <c:pt idx="395">
                  <c:v>Alternative carbon metabolism</c:v>
                </c:pt>
                <c:pt idx="396">
                  <c:v>Alternative carbon metabolism</c:v>
                </c:pt>
                <c:pt idx="397">
                  <c:v>Arginine and proline metabolism</c:v>
                </c:pt>
                <c:pt idx="398">
                  <c:v>Arginine and proline metabolism</c:v>
                </c:pt>
                <c:pt idx="399">
                  <c:v>Arginine and proline metabolism</c:v>
                </c:pt>
                <c:pt idx="400">
                  <c:v>Transport</c:v>
                </c:pt>
                <c:pt idx="401">
                  <c:v>Transport</c:v>
                </c:pt>
                <c:pt idx="402">
                  <c:v>Transport</c:v>
                </c:pt>
                <c:pt idx="403">
                  <c:v>Aminoacyl-tRNA biosynthesis</c:v>
                </c:pt>
                <c:pt idx="404">
                  <c:v>Histidine metabolism</c:v>
                </c:pt>
                <c:pt idx="405">
                  <c:v>Phenylalanine, tyrosine and tryptophan metabolism</c:v>
                </c:pt>
                <c:pt idx="406">
                  <c:v>Steroid hormone biosynthesis</c:v>
                </c:pt>
                <c:pt idx="407">
                  <c:v>Glycine, serine and threonine metabolism</c:v>
                </c:pt>
                <c:pt idx="408">
                  <c:v>Ascorbate and aldarate metabolism</c:v>
                </c:pt>
                <c:pt idx="409">
                  <c:v>Alanine, aspartate and glutamate metabolism</c:v>
                </c:pt>
                <c:pt idx="410">
                  <c:v>Alanine, aspartate and glutamate metabolism</c:v>
                </c:pt>
                <c:pt idx="411">
                  <c:v>Transport</c:v>
                </c:pt>
                <c:pt idx="412">
                  <c:v>Transport</c:v>
                </c:pt>
                <c:pt idx="413">
                  <c:v>Transport</c:v>
                </c:pt>
                <c:pt idx="414">
                  <c:v>Aminoacyl-tRNA biosynthesis</c:v>
                </c:pt>
                <c:pt idx="415">
                  <c:v>Aminoacyl-tRNA biosynthesis</c:v>
                </c:pt>
                <c:pt idx="416">
                  <c:v>Pyrimidine metabolism</c:v>
                </c:pt>
                <c:pt idx="417">
                  <c:v>Transport</c:v>
                </c:pt>
                <c:pt idx="418">
                  <c:v>Transport</c:v>
                </c:pt>
                <c:pt idx="419">
                  <c:v>Glycine, serine and threonine metabolism</c:v>
                </c:pt>
                <c:pt idx="420">
                  <c:v>Oxidative phosphorylation</c:v>
                </c:pt>
                <c:pt idx="421">
                  <c:v>Arginine and proline metabolism</c:v>
                </c:pt>
                <c:pt idx="422">
                  <c:v>Cysteine and methionine metabolism</c:v>
                </c:pt>
                <c:pt idx="423">
                  <c:v>Oxidative phosphorylation</c:v>
                </c:pt>
                <c:pt idx="424">
                  <c:v>Transport</c:v>
                </c:pt>
                <c:pt idx="425">
                  <c:v>Transport</c:v>
                </c:pt>
                <c:pt idx="426">
                  <c:v>Aminoacyl-tRNA biosynthesis</c:v>
                </c:pt>
                <c:pt idx="427">
                  <c:v>Purine metabolism</c:v>
                </c:pt>
                <c:pt idx="428">
                  <c:v>Glycine, serine and threonine metabolism</c:v>
                </c:pt>
                <c:pt idx="429">
                  <c:v>Oxidative phosphorylation</c:v>
                </c:pt>
                <c:pt idx="430">
                  <c:v>Purine metabolism</c:v>
                </c:pt>
                <c:pt idx="431">
                  <c:v>Purine metabolism</c:v>
                </c:pt>
                <c:pt idx="432">
                  <c:v>Purine metabolism</c:v>
                </c:pt>
                <c:pt idx="433">
                  <c:v>Unassigned</c:v>
                </c:pt>
                <c:pt idx="434">
                  <c:v>Histidine metabolism</c:v>
                </c:pt>
                <c:pt idx="435">
                  <c:v>Oxidative phosphorylation</c:v>
                </c:pt>
                <c:pt idx="436">
                  <c:v>Transport</c:v>
                </c:pt>
                <c:pt idx="437">
                  <c:v>Transport</c:v>
                </c:pt>
                <c:pt idx="438">
                  <c:v>Transport</c:v>
                </c:pt>
                <c:pt idx="439">
                  <c:v>Transport</c:v>
                </c:pt>
                <c:pt idx="440">
                  <c:v>Transport</c:v>
                </c:pt>
                <c:pt idx="441">
                  <c:v>Transport</c:v>
                </c:pt>
                <c:pt idx="442">
                  <c:v>Transport</c:v>
                </c:pt>
                <c:pt idx="443">
                  <c:v>Aflatoxin biosynthesis</c:v>
                </c:pt>
                <c:pt idx="444">
                  <c:v>Biotin metabolism</c:v>
                </c:pt>
                <c:pt idx="445">
                  <c:v>Carnitine biosynthesis</c:v>
                </c:pt>
                <c:pt idx="446">
                  <c:v>Glycine, serine and threonine metabolism</c:v>
                </c:pt>
                <c:pt idx="447">
                  <c:v>Pseudoreaction</c:v>
                </c:pt>
                <c:pt idx="448">
                  <c:v>Sulfur metabolism</c:v>
                </c:pt>
                <c:pt idx="449">
                  <c:v>Butanoate metabolism</c:v>
                </c:pt>
                <c:pt idx="450">
                  <c:v>Transport</c:v>
                </c:pt>
                <c:pt idx="451">
                  <c:v>Biotin metabolism</c:v>
                </c:pt>
                <c:pt idx="452">
                  <c:v>Biotin metabolism</c:v>
                </c:pt>
                <c:pt idx="453">
                  <c:v>Transport</c:v>
                </c:pt>
                <c:pt idx="454">
                  <c:v>Transport</c:v>
                </c:pt>
                <c:pt idx="455">
                  <c:v>Benzoate degradation</c:v>
                </c:pt>
                <c:pt idx="456">
                  <c:v>Unassigned</c:v>
                </c:pt>
                <c:pt idx="457">
                  <c:v>Ergosterol biosynthesis</c:v>
                </c:pt>
                <c:pt idx="458">
                  <c:v>Ergosterol biosynthesis</c:v>
                </c:pt>
                <c:pt idx="459">
                  <c:v>Ergosterol biosynthesis</c:v>
                </c:pt>
                <c:pt idx="460">
                  <c:v>Ergosterol biosynthesis</c:v>
                </c:pt>
                <c:pt idx="461">
                  <c:v>Ergosterol biosynthesis</c:v>
                </c:pt>
                <c:pt idx="462">
                  <c:v>Ergosterol biosynthesis</c:v>
                </c:pt>
                <c:pt idx="463">
                  <c:v>Ergosterol biosynthesis</c:v>
                </c:pt>
                <c:pt idx="464">
                  <c:v>Ergosterol biosynthesis</c:v>
                </c:pt>
                <c:pt idx="465">
                  <c:v>Ergosterol biosynthesis</c:v>
                </c:pt>
                <c:pt idx="466">
                  <c:v>Ergosterol biosynthesis</c:v>
                </c:pt>
                <c:pt idx="467">
                  <c:v>Ergosterol biosynthesis</c:v>
                </c:pt>
                <c:pt idx="468">
                  <c:v>Ergosterol biosynthesis</c:v>
                </c:pt>
                <c:pt idx="469">
                  <c:v>Ergosterol biosynthesis</c:v>
                </c:pt>
                <c:pt idx="470">
                  <c:v>Transport</c:v>
                </c:pt>
                <c:pt idx="471">
                  <c:v>Carotenoid biosynthesis</c:v>
                </c:pt>
                <c:pt idx="472">
                  <c:v>Carotenoid biosynthesis</c:v>
                </c:pt>
                <c:pt idx="473">
                  <c:v>Carotenoid biosynthesis</c:v>
                </c:pt>
                <c:pt idx="474">
                  <c:v>Carotenoid biosynthesis</c:v>
                </c:pt>
                <c:pt idx="475">
                  <c:v>Carotenoid biosynthesis</c:v>
                </c:pt>
                <c:pt idx="476">
                  <c:v>Fatty acid degradation</c:v>
                </c:pt>
                <c:pt idx="477">
                  <c:v>Fatty acid degradation</c:v>
                </c:pt>
                <c:pt idx="478">
                  <c:v>Benzoate degradation</c:v>
                </c:pt>
                <c:pt idx="479">
                  <c:v>Tyrosine metabolism</c:v>
                </c:pt>
                <c:pt idx="480">
                  <c:v>Cysteine and methionine metabolism</c:v>
                </c:pt>
                <c:pt idx="481">
                  <c:v>Unassigned</c:v>
                </c:pt>
                <c:pt idx="482">
                  <c:v>Pyrimidine metabolism</c:v>
                </c:pt>
                <c:pt idx="483">
                  <c:v>Transport</c:v>
                </c:pt>
                <c:pt idx="484">
                  <c:v>Glycerophospholipid biosynthesis</c:v>
                </c:pt>
                <c:pt idx="485">
                  <c:v>Glycerophospholipid biosynthesis</c:v>
                </c:pt>
                <c:pt idx="486">
                  <c:v>Transport</c:v>
                </c:pt>
                <c:pt idx="487">
                  <c:v>Transport</c:v>
                </c:pt>
                <c:pt idx="488">
                  <c:v>Transport</c:v>
                </c:pt>
                <c:pt idx="489">
                  <c:v>Alternative carbon metabolism</c:v>
                </c:pt>
                <c:pt idx="490">
                  <c:v>Penicillin and cephalosporin biosynthesis</c:v>
                </c:pt>
                <c:pt idx="491">
                  <c:v>Sphingolipid biosynthesis</c:v>
                </c:pt>
                <c:pt idx="492">
                  <c:v>Sphingolipid biosynthesis</c:v>
                </c:pt>
                <c:pt idx="493">
                  <c:v>Sphingolipid biosynthesis</c:v>
                </c:pt>
                <c:pt idx="494">
                  <c:v>Sphingolipid biosynthesis</c:v>
                </c:pt>
                <c:pt idx="495">
                  <c:v>Sphingolipid biosynthesis</c:v>
                </c:pt>
                <c:pt idx="496">
                  <c:v>Sphingolipid biosynthesis</c:v>
                </c:pt>
                <c:pt idx="497">
                  <c:v>Sphingolipid biosynthesis</c:v>
                </c:pt>
                <c:pt idx="498">
                  <c:v>Sphingolipid biosynthesis</c:v>
                </c:pt>
                <c:pt idx="499">
                  <c:v>Sphingolipid biosynthesis</c:v>
                </c:pt>
                <c:pt idx="500">
                  <c:v>Sphingolipid biosynthesis</c:v>
                </c:pt>
                <c:pt idx="501">
                  <c:v>Sphingolipid biosynthesis</c:v>
                </c:pt>
                <c:pt idx="502">
                  <c:v>Sphingolipid biosynthesis</c:v>
                </c:pt>
                <c:pt idx="503">
                  <c:v>Transport</c:v>
                </c:pt>
                <c:pt idx="504">
                  <c:v>Phenylalanine, tyrosine and tryptophan metabolism</c:v>
                </c:pt>
                <c:pt idx="505">
                  <c:v>Alternative carbon metabolism</c:v>
                </c:pt>
                <c:pt idx="506">
                  <c:v>Phosphonate and phosphinate metabolism</c:v>
                </c:pt>
                <c:pt idx="507">
                  <c:v>Steroid biosynthesis</c:v>
                </c:pt>
                <c:pt idx="508">
                  <c:v>Glycine, serine and threonine metabolism</c:v>
                </c:pt>
                <c:pt idx="509">
                  <c:v>Glycerophospholipid metabolism</c:v>
                </c:pt>
                <c:pt idx="510">
                  <c:v>Glycerophospholipid biosynthesis</c:v>
                </c:pt>
                <c:pt idx="511">
                  <c:v>Transport</c:v>
                </c:pt>
                <c:pt idx="512">
                  <c:v>Transport</c:v>
                </c:pt>
                <c:pt idx="513">
                  <c:v>Phenylalanine, tyrosine and tryptophan metabolism</c:v>
                </c:pt>
                <c:pt idx="514">
                  <c:v>Phenylalanine, tyrosine and tryptophan metabolism</c:v>
                </c:pt>
                <c:pt idx="515">
                  <c:v>Ubiquinone biosynthesis</c:v>
                </c:pt>
                <c:pt idx="516">
                  <c:v>Amino sugar and nucleotide sugar metabolism</c:v>
                </c:pt>
                <c:pt idx="517">
                  <c:v>Alternative carbon metabolism</c:v>
                </c:pt>
                <c:pt idx="518">
                  <c:v>Alternative carbon metabolism</c:v>
                </c:pt>
                <c:pt idx="519">
                  <c:v>Amino sugar and nucleotide sugar metabolism</c:v>
                </c:pt>
                <c:pt idx="520">
                  <c:v>Carbon fixation pathways in prokaryotes</c:v>
                </c:pt>
                <c:pt idx="521">
                  <c:v>Transport</c:v>
                </c:pt>
                <c:pt idx="522">
                  <c:v>Transport</c:v>
                </c:pt>
                <c:pt idx="523">
                  <c:v>Transport</c:v>
                </c:pt>
                <c:pt idx="524">
                  <c:v>Transport</c:v>
                </c:pt>
                <c:pt idx="525">
                  <c:v>Transport</c:v>
                </c:pt>
                <c:pt idx="526">
                  <c:v>Transport</c:v>
                </c:pt>
                <c:pt idx="527">
                  <c:v>Glycerophospholipid biosynthesis</c:v>
                </c:pt>
                <c:pt idx="528">
                  <c:v>Glycerophospholipid biosynthesis</c:v>
                </c:pt>
                <c:pt idx="529">
                  <c:v>Glycerophospholipid biosynthesis</c:v>
                </c:pt>
                <c:pt idx="530">
                  <c:v>Transport</c:v>
                </c:pt>
                <c:pt idx="531">
                  <c:v>Chlorocyclohexane and chlorobenzene degradation</c:v>
                </c:pt>
                <c:pt idx="532">
                  <c:v>Unassigned</c:v>
                </c:pt>
                <c:pt idx="533">
                  <c:v>Arginine and proline metabolism</c:v>
                </c:pt>
                <c:pt idx="534">
                  <c:v>Pyrimidine metabolism</c:v>
                </c:pt>
                <c:pt idx="535">
                  <c:v>Transport</c:v>
                </c:pt>
                <c:pt idx="536">
                  <c:v>Transport</c:v>
                </c:pt>
                <c:pt idx="537">
                  <c:v>Benzoate degradation</c:v>
                </c:pt>
                <c:pt idx="538">
                  <c:v>Transport</c:v>
                </c:pt>
                <c:pt idx="539">
                  <c:v>Transport</c:v>
                </c:pt>
                <c:pt idx="540">
                  <c:v>Transport</c:v>
                </c:pt>
                <c:pt idx="541">
                  <c:v>Transport</c:v>
                </c:pt>
                <c:pt idx="542">
                  <c:v>Transport</c:v>
                </c:pt>
                <c:pt idx="543">
                  <c:v>Transport</c:v>
                </c:pt>
                <c:pt idx="544">
                  <c:v>Transport</c:v>
                </c:pt>
                <c:pt idx="545">
                  <c:v>Transport</c:v>
                </c:pt>
                <c:pt idx="546">
                  <c:v>Transport</c:v>
                </c:pt>
                <c:pt idx="547">
                  <c:v>Transport</c:v>
                </c:pt>
                <c:pt idx="548">
                  <c:v>Transport</c:v>
                </c:pt>
                <c:pt idx="549">
                  <c:v>Transport</c:v>
                </c:pt>
                <c:pt idx="550">
                  <c:v>Transport</c:v>
                </c:pt>
                <c:pt idx="551">
                  <c:v>Transport</c:v>
                </c:pt>
                <c:pt idx="552">
                  <c:v>Transport</c:v>
                </c:pt>
                <c:pt idx="553">
                  <c:v>Transport</c:v>
                </c:pt>
                <c:pt idx="554">
                  <c:v>Transport</c:v>
                </c:pt>
                <c:pt idx="555">
                  <c:v>Transport</c:v>
                </c:pt>
                <c:pt idx="556">
                  <c:v>Pseudoreaction</c:v>
                </c:pt>
                <c:pt idx="557">
                  <c:v>Pseudoreaction</c:v>
                </c:pt>
                <c:pt idx="558">
                  <c:v>Pseudoreaction</c:v>
                </c:pt>
                <c:pt idx="559">
                  <c:v>Pseudoreaction</c:v>
                </c:pt>
                <c:pt idx="560">
                  <c:v>Pseudoreaction</c:v>
                </c:pt>
                <c:pt idx="561">
                  <c:v>Pseudoreaction</c:v>
                </c:pt>
                <c:pt idx="562">
                  <c:v>Pseudoreaction</c:v>
                </c:pt>
                <c:pt idx="563">
                  <c:v>Pseudoreaction</c:v>
                </c:pt>
                <c:pt idx="564">
                  <c:v>Pseudoreaction</c:v>
                </c:pt>
                <c:pt idx="565">
                  <c:v>Pseudoreaction</c:v>
                </c:pt>
                <c:pt idx="566">
                  <c:v>Pseudoreaction</c:v>
                </c:pt>
                <c:pt idx="567">
                  <c:v>Pseudoreaction</c:v>
                </c:pt>
                <c:pt idx="568">
                  <c:v>Pseudoreaction</c:v>
                </c:pt>
                <c:pt idx="569">
                  <c:v>Pseudoreaction</c:v>
                </c:pt>
                <c:pt idx="570">
                  <c:v>Penicillin and cephalosporin biosynthesis</c:v>
                </c:pt>
                <c:pt idx="571">
                  <c:v>Heme metabolism</c:v>
                </c:pt>
                <c:pt idx="572">
                  <c:v>Transport</c:v>
                </c:pt>
                <c:pt idx="573">
                  <c:v>Transport</c:v>
                </c:pt>
                <c:pt idx="574">
                  <c:v>Transport</c:v>
                </c:pt>
                <c:pt idx="575">
                  <c:v>Transport</c:v>
                </c:pt>
                <c:pt idx="576">
                  <c:v>Transport</c:v>
                </c:pt>
                <c:pt idx="577">
                  <c:v>Transport</c:v>
                </c:pt>
                <c:pt idx="578">
                  <c:v>Transport</c:v>
                </c:pt>
                <c:pt idx="579">
                  <c:v>Transport</c:v>
                </c:pt>
                <c:pt idx="580">
                  <c:v>Transport</c:v>
                </c:pt>
                <c:pt idx="581">
                  <c:v>Transport</c:v>
                </c:pt>
                <c:pt idx="582">
                  <c:v>Transport</c:v>
                </c:pt>
                <c:pt idx="583">
                  <c:v>Fatty acid degradation</c:v>
                </c:pt>
                <c:pt idx="584">
                  <c:v>Fatty acid degradation</c:v>
                </c:pt>
                <c:pt idx="585">
                  <c:v>Fatty acid degradation</c:v>
                </c:pt>
                <c:pt idx="586">
                  <c:v>Fatty acid degradation</c:v>
                </c:pt>
                <c:pt idx="587">
                  <c:v>Fatty acid degradation</c:v>
                </c:pt>
                <c:pt idx="588">
                  <c:v>Fatty acid degradation</c:v>
                </c:pt>
                <c:pt idx="589">
                  <c:v>Fatty acid degradation</c:v>
                </c:pt>
                <c:pt idx="590">
                  <c:v>Fatty acid degradation</c:v>
                </c:pt>
                <c:pt idx="591">
                  <c:v>Fatty acid degradation</c:v>
                </c:pt>
                <c:pt idx="592">
                  <c:v>Fatty acid degradation</c:v>
                </c:pt>
                <c:pt idx="593">
                  <c:v>Transport</c:v>
                </c:pt>
                <c:pt idx="594">
                  <c:v>Fatty acid degradation</c:v>
                </c:pt>
                <c:pt idx="595">
                  <c:v>Fatty acid degradation</c:v>
                </c:pt>
                <c:pt idx="596">
                  <c:v>Fatty acid degradation</c:v>
                </c:pt>
                <c:pt idx="597">
                  <c:v>Transport</c:v>
                </c:pt>
                <c:pt idx="598">
                  <c:v>Transport</c:v>
                </c:pt>
                <c:pt idx="599">
                  <c:v>Citric acid cycle</c:v>
                </c:pt>
                <c:pt idx="600">
                  <c:v>Citric acid cycle</c:v>
                </c:pt>
                <c:pt idx="601">
                  <c:v>Pyrimidine metabolism</c:v>
                </c:pt>
                <c:pt idx="602">
                  <c:v>Transport</c:v>
                </c:pt>
                <c:pt idx="603">
                  <c:v>Transport</c:v>
                </c:pt>
                <c:pt idx="604">
                  <c:v>Transport</c:v>
                </c:pt>
                <c:pt idx="605">
                  <c:v>Pyrimidine metabolism</c:v>
                </c:pt>
                <c:pt idx="606">
                  <c:v>Pyrimidine metabolism</c:v>
                </c:pt>
                <c:pt idx="607">
                  <c:v>Transport</c:v>
                </c:pt>
                <c:pt idx="608">
                  <c:v>Transport</c:v>
                </c:pt>
                <c:pt idx="609">
                  <c:v>Transport</c:v>
                </c:pt>
                <c:pt idx="610">
                  <c:v>Transport</c:v>
                </c:pt>
                <c:pt idx="611">
                  <c:v>Transport</c:v>
                </c:pt>
                <c:pt idx="612">
                  <c:v>Cysteine and methionine metabolism</c:v>
                </c:pt>
                <c:pt idx="613">
                  <c:v>Glycine, serine and threonine metabolism</c:v>
                </c:pt>
                <c:pt idx="614">
                  <c:v>Transport</c:v>
                </c:pt>
                <c:pt idx="615">
                  <c:v>Aminoacyl-tRNA biosynthesis</c:v>
                </c:pt>
                <c:pt idx="616">
                  <c:v>Glycine, serine and threonine metabolism</c:v>
                </c:pt>
                <c:pt idx="617">
                  <c:v>Pyrimidine metabolism</c:v>
                </c:pt>
                <c:pt idx="618">
                  <c:v>Pyrimidine metabolism</c:v>
                </c:pt>
                <c:pt idx="619">
                  <c:v>Transport</c:v>
                </c:pt>
                <c:pt idx="620">
                  <c:v>Pyrimidine metabolism</c:v>
                </c:pt>
                <c:pt idx="621">
                  <c:v>Pyrimidine metabolism</c:v>
                </c:pt>
                <c:pt idx="622">
                  <c:v>Purine metabolism</c:v>
                </c:pt>
                <c:pt idx="623">
                  <c:v>Purine metabolism</c:v>
                </c:pt>
                <c:pt idx="624">
                  <c:v>Transport</c:v>
                </c:pt>
                <c:pt idx="625">
                  <c:v>Transport</c:v>
                </c:pt>
                <c:pt idx="626">
                  <c:v>Transport</c:v>
                </c:pt>
                <c:pt idx="627">
                  <c:v>Glycerophospholipid metabolism</c:v>
                </c:pt>
                <c:pt idx="628">
                  <c:v>Triacylglycerol degradation</c:v>
                </c:pt>
                <c:pt idx="629">
                  <c:v>Triacylglycerol degradation</c:v>
                </c:pt>
                <c:pt idx="630">
                  <c:v>Transport</c:v>
                </c:pt>
                <c:pt idx="631">
                  <c:v>Transport</c:v>
                </c:pt>
                <c:pt idx="632">
                  <c:v>Transport</c:v>
                </c:pt>
                <c:pt idx="633">
                  <c:v>Transport</c:v>
                </c:pt>
                <c:pt idx="634">
                  <c:v>Transport</c:v>
                </c:pt>
                <c:pt idx="635">
                  <c:v>Transport</c:v>
                </c:pt>
                <c:pt idx="636">
                  <c:v>Transport</c:v>
                </c:pt>
                <c:pt idx="637">
                  <c:v>Arginine and proline metabolism</c:v>
                </c:pt>
                <c:pt idx="638">
                  <c:v>Glycine, serine and threonine metabolism</c:v>
                </c:pt>
                <c:pt idx="639">
                  <c:v>D-Arginine and D-ornithine metabolism</c:v>
                </c:pt>
                <c:pt idx="640">
                  <c:v>Glycine, serine and threonine metabolism</c:v>
                </c:pt>
                <c:pt idx="641">
                  <c:v>D-Arginine and D-ornithine metabolism</c:v>
                </c:pt>
                <c:pt idx="642">
                  <c:v>Arginine and proline metabolism</c:v>
                </c:pt>
                <c:pt idx="643">
                  <c:v>Riboflavin metabolism</c:v>
                </c:pt>
                <c:pt idx="644">
                  <c:v>Biotin metabolism</c:v>
                </c:pt>
                <c:pt idx="645">
                  <c:v>Transport</c:v>
                </c:pt>
                <c:pt idx="646">
                  <c:v>Transport</c:v>
                </c:pt>
                <c:pt idx="647">
                  <c:v>Transport</c:v>
                </c:pt>
                <c:pt idx="648">
                  <c:v>Pyrimidine metabolism</c:v>
                </c:pt>
                <c:pt idx="649">
                  <c:v>Pyrimidine metabolism</c:v>
                </c:pt>
                <c:pt idx="650">
                  <c:v>Pyrimidine metabolism</c:v>
                </c:pt>
                <c:pt idx="651">
                  <c:v>Transport</c:v>
                </c:pt>
                <c:pt idx="652">
                  <c:v>Transport</c:v>
                </c:pt>
                <c:pt idx="653">
                  <c:v>Transport</c:v>
                </c:pt>
                <c:pt idx="654">
                  <c:v>Transport</c:v>
                </c:pt>
                <c:pt idx="655">
                  <c:v>Transport</c:v>
                </c:pt>
                <c:pt idx="656">
                  <c:v>Transport</c:v>
                </c:pt>
                <c:pt idx="657">
                  <c:v>Transport</c:v>
                </c:pt>
                <c:pt idx="658">
                  <c:v>Phenylalanine, tyrosine and tryptophan metabolism</c:v>
                </c:pt>
                <c:pt idx="659">
                  <c:v>Phenylalanine, tyrosine and tryptophan metabolism</c:v>
                </c:pt>
                <c:pt idx="660">
                  <c:v>Fatty acid degradation</c:v>
                </c:pt>
                <c:pt idx="661">
                  <c:v>Fatty acid degradation</c:v>
                </c:pt>
                <c:pt idx="662">
                  <c:v>Fatty acid degradation</c:v>
                </c:pt>
                <c:pt idx="663">
                  <c:v>Fatty acid degradation</c:v>
                </c:pt>
                <c:pt idx="664">
                  <c:v>Triacylglycerol biosynthesis</c:v>
                </c:pt>
                <c:pt idx="665">
                  <c:v>Triacylglycerol biosynthesis</c:v>
                </c:pt>
                <c:pt idx="666">
                  <c:v>Transport</c:v>
                </c:pt>
                <c:pt idx="667">
                  <c:v>Purine metabolism</c:v>
                </c:pt>
                <c:pt idx="668">
                  <c:v>Unassigned</c:v>
                </c:pt>
                <c:pt idx="669">
                  <c:v>Pentose and glucuronate interconversions</c:v>
                </c:pt>
                <c:pt idx="670">
                  <c:v>Glycerophospholipid metabolism</c:v>
                </c:pt>
                <c:pt idx="671">
                  <c:v>Transport</c:v>
                </c:pt>
                <c:pt idx="672">
                  <c:v>Valine, leucine and isoleucine metabolism</c:v>
                </c:pt>
                <c:pt idx="673">
                  <c:v>Valine, leucine and isoleucine metabolism</c:v>
                </c:pt>
                <c:pt idx="674">
                  <c:v>Valine, leucine and isoleucine metabolism</c:v>
                </c:pt>
                <c:pt idx="675">
                  <c:v>Valine, leucine and isoleucine metabolism</c:v>
                </c:pt>
                <c:pt idx="676">
                  <c:v>Glycerolipid metabolism</c:v>
                </c:pt>
                <c:pt idx="677">
                  <c:v>Glycerophospholipid biosynthesis</c:v>
                </c:pt>
                <c:pt idx="678">
                  <c:v>Glycerophospholipid biosynthesis</c:v>
                </c:pt>
                <c:pt idx="679">
                  <c:v>Transport</c:v>
                </c:pt>
                <c:pt idx="680">
                  <c:v>Transport</c:v>
                </c:pt>
                <c:pt idx="681">
                  <c:v>Transport</c:v>
                </c:pt>
                <c:pt idx="682">
                  <c:v>Transport</c:v>
                </c:pt>
                <c:pt idx="683">
                  <c:v>Folate metabolism</c:v>
                </c:pt>
                <c:pt idx="684">
                  <c:v>Folate metabolism</c:v>
                </c:pt>
                <c:pt idx="685">
                  <c:v>Folate metabolism</c:v>
                </c:pt>
                <c:pt idx="686">
                  <c:v>Transport</c:v>
                </c:pt>
                <c:pt idx="687">
                  <c:v>Folate metabolism</c:v>
                </c:pt>
                <c:pt idx="688">
                  <c:v>Transport</c:v>
                </c:pt>
                <c:pt idx="689">
                  <c:v>Pyrimidine metabolism</c:v>
                </c:pt>
                <c:pt idx="690">
                  <c:v>Pyrimidine metabolism</c:v>
                </c:pt>
                <c:pt idx="691">
                  <c:v>Pyrimidine metabolism</c:v>
                </c:pt>
                <c:pt idx="692">
                  <c:v>Riboflavin metabolism</c:v>
                </c:pt>
                <c:pt idx="693">
                  <c:v>Folate metabolism</c:v>
                </c:pt>
                <c:pt idx="694">
                  <c:v>Transport</c:v>
                </c:pt>
                <c:pt idx="695">
                  <c:v>Phenylalanine, tyrosine and tryptophan metabolism</c:v>
                </c:pt>
                <c:pt idx="696">
                  <c:v>Phenylalanine, tyrosine and tryptophan metabolism</c:v>
                </c:pt>
                <c:pt idx="697">
                  <c:v>Transport</c:v>
                </c:pt>
                <c:pt idx="698">
                  <c:v>Unassigned</c:v>
                </c:pt>
                <c:pt idx="699">
                  <c:v>Cysteine and methionine metabolism</c:v>
                </c:pt>
                <c:pt idx="700">
                  <c:v>Cysteine and methionine metabolism</c:v>
                </c:pt>
                <c:pt idx="701">
                  <c:v>Pseudoreaction</c:v>
                </c:pt>
                <c:pt idx="702">
                  <c:v>Pseudoreaction</c:v>
                </c:pt>
                <c:pt idx="703">
                  <c:v>Terpenoid backbone biosynthesis</c:v>
                </c:pt>
                <c:pt idx="704">
                  <c:v>Transport</c:v>
                </c:pt>
                <c:pt idx="705">
                  <c:v>Folate metabolism</c:v>
                </c:pt>
                <c:pt idx="706">
                  <c:v>Purine metabolism</c:v>
                </c:pt>
                <c:pt idx="707">
                  <c:v>Folate metabolism</c:v>
                </c:pt>
                <c:pt idx="708">
                  <c:v>Transport</c:v>
                </c:pt>
                <c:pt idx="709">
                  <c:v>Transport</c:v>
                </c:pt>
                <c:pt idx="710">
                  <c:v>Transport</c:v>
                </c:pt>
                <c:pt idx="711">
                  <c:v>Transport</c:v>
                </c:pt>
                <c:pt idx="712">
                  <c:v>Transport</c:v>
                </c:pt>
                <c:pt idx="713">
                  <c:v>Transport</c:v>
                </c:pt>
                <c:pt idx="714">
                  <c:v>N-Glycan biosynthesis</c:v>
                </c:pt>
                <c:pt idx="715">
                  <c:v>Transport</c:v>
                </c:pt>
                <c:pt idx="716">
                  <c:v>Transport</c:v>
                </c:pt>
                <c:pt idx="717">
                  <c:v>Transport</c:v>
                </c:pt>
                <c:pt idx="718">
                  <c:v>N-Glycan biosynthesis</c:v>
                </c:pt>
                <c:pt idx="719">
                  <c:v>O-Glycan biosynthesis</c:v>
                </c:pt>
                <c:pt idx="720">
                  <c:v>N-Glycan biosynthesis</c:v>
                </c:pt>
                <c:pt idx="721">
                  <c:v>Transport</c:v>
                </c:pt>
                <c:pt idx="722">
                  <c:v>Pantothenate and CoA biosynthesis</c:v>
                </c:pt>
                <c:pt idx="723">
                  <c:v>Glycolysis / Gluconeogenesis</c:v>
                </c:pt>
                <c:pt idx="724">
                  <c:v>N-Glycan biosynthesis</c:v>
                </c:pt>
                <c:pt idx="725">
                  <c:v>Terpenoid backbone biosynthesis</c:v>
                </c:pt>
                <c:pt idx="726">
                  <c:v>Pantothenate and CoA biosynthesis</c:v>
                </c:pt>
                <c:pt idx="727">
                  <c:v>Riboflavin metabolism</c:v>
                </c:pt>
                <c:pt idx="728">
                  <c:v>Pentose phosphate pathway</c:v>
                </c:pt>
                <c:pt idx="729">
                  <c:v>Pyrimidine metabolism</c:v>
                </c:pt>
                <c:pt idx="730">
                  <c:v>Transport</c:v>
                </c:pt>
                <c:pt idx="731">
                  <c:v>Transport</c:v>
                </c:pt>
                <c:pt idx="732">
                  <c:v>Transport</c:v>
                </c:pt>
                <c:pt idx="733">
                  <c:v>Pyrimidine metabolism</c:v>
                </c:pt>
                <c:pt idx="734">
                  <c:v>Transport</c:v>
                </c:pt>
                <c:pt idx="735">
                  <c:v>Pyrimidine metabolism</c:v>
                </c:pt>
                <c:pt idx="736">
                  <c:v>Unassigned</c:v>
                </c:pt>
                <c:pt idx="737">
                  <c:v>Transport</c:v>
                </c:pt>
                <c:pt idx="738">
                  <c:v>Transport</c:v>
                </c:pt>
                <c:pt idx="739">
                  <c:v>Transport</c:v>
                </c:pt>
                <c:pt idx="740">
                  <c:v>Fatty acid biosynthesis</c:v>
                </c:pt>
                <c:pt idx="741">
                  <c:v>Fatty acid biosynthesis</c:v>
                </c:pt>
                <c:pt idx="742">
                  <c:v>Fatty acid biosynthesis</c:v>
                </c:pt>
                <c:pt idx="743">
                  <c:v>Fatty acid biosynthesis</c:v>
                </c:pt>
                <c:pt idx="744">
                  <c:v>Fatty acid biosynthesis</c:v>
                </c:pt>
                <c:pt idx="745">
                  <c:v>Fatty acid biosynthesis</c:v>
                </c:pt>
                <c:pt idx="746">
                  <c:v>Fatty acid biosynthesis</c:v>
                </c:pt>
                <c:pt idx="747">
                  <c:v>Fatty acid biosynthesis</c:v>
                </c:pt>
                <c:pt idx="748">
                  <c:v>Fatty acid biosynthesis</c:v>
                </c:pt>
                <c:pt idx="749">
                  <c:v>Fatty acid biosynthesis</c:v>
                </c:pt>
                <c:pt idx="750">
                  <c:v>Fatty acid biosynthesis</c:v>
                </c:pt>
                <c:pt idx="751">
                  <c:v>Fatty acid degradation</c:v>
                </c:pt>
                <c:pt idx="752">
                  <c:v>Fatty acid degradation</c:v>
                </c:pt>
                <c:pt idx="753">
                  <c:v>Fatty acid degradation</c:v>
                </c:pt>
                <c:pt idx="754">
                  <c:v>Fatty acid degradation</c:v>
                </c:pt>
                <c:pt idx="755">
                  <c:v>Fatty acid degradation</c:v>
                </c:pt>
                <c:pt idx="756">
                  <c:v>Fatty acid degradation</c:v>
                </c:pt>
                <c:pt idx="757">
                  <c:v>Fatty acid degradation</c:v>
                </c:pt>
                <c:pt idx="758">
                  <c:v>Fatty acid degradation</c:v>
                </c:pt>
                <c:pt idx="759">
                  <c:v>Fatty acid degradation</c:v>
                </c:pt>
                <c:pt idx="760">
                  <c:v>Fatty acid degradation</c:v>
                </c:pt>
                <c:pt idx="761">
                  <c:v>Fatty acid degradation</c:v>
                </c:pt>
                <c:pt idx="762">
                  <c:v>Fatty acid degradation</c:v>
                </c:pt>
                <c:pt idx="763">
                  <c:v>Fatty acid degradation</c:v>
                </c:pt>
                <c:pt idx="764">
                  <c:v>Fatty acid degradation</c:v>
                </c:pt>
                <c:pt idx="765">
                  <c:v>Fatty acid degradation</c:v>
                </c:pt>
                <c:pt idx="766">
                  <c:v>Fatty acid degradation</c:v>
                </c:pt>
                <c:pt idx="767">
                  <c:v>Fatty acid degradation</c:v>
                </c:pt>
                <c:pt idx="768">
                  <c:v>Fatty acid degradation</c:v>
                </c:pt>
                <c:pt idx="769">
                  <c:v>Fatty acid degradation</c:v>
                </c:pt>
                <c:pt idx="770">
                  <c:v>Fatty acid degradation</c:v>
                </c:pt>
                <c:pt idx="771">
                  <c:v>Fatty acid degradation</c:v>
                </c:pt>
                <c:pt idx="772">
                  <c:v>Fatty acid degradation</c:v>
                </c:pt>
                <c:pt idx="773">
                  <c:v>Fatty acid degradation</c:v>
                </c:pt>
                <c:pt idx="774">
                  <c:v>Fatty acid degradation</c:v>
                </c:pt>
                <c:pt idx="775">
                  <c:v>Fatty acid degradation</c:v>
                </c:pt>
                <c:pt idx="776">
                  <c:v>Fatty acid degradation</c:v>
                </c:pt>
                <c:pt idx="777">
                  <c:v>Fatty acid degradation</c:v>
                </c:pt>
                <c:pt idx="778">
                  <c:v>Fatty acid degradation</c:v>
                </c:pt>
                <c:pt idx="779">
                  <c:v>Fatty acid degradation</c:v>
                </c:pt>
                <c:pt idx="780">
                  <c:v>Fatty acid degradation</c:v>
                </c:pt>
                <c:pt idx="781">
                  <c:v>Fatty acid degradation</c:v>
                </c:pt>
                <c:pt idx="782">
                  <c:v>Fatty acid degradation</c:v>
                </c:pt>
                <c:pt idx="783">
                  <c:v>Fatty acid degradation</c:v>
                </c:pt>
                <c:pt idx="784">
                  <c:v>Fatty acid degradation</c:v>
                </c:pt>
                <c:pt idx="785">
                  <c:v>Fatty acid degradation</c:v>
                </c:pt>
                <c:pt idx="786">
                  <c:v>Fatty acid degradation</c:v>
                </c:pt>
                <c:pt idx="787">
                  <c:v>Fatty acid degradation</c:v>
                </c:pt>
                <c:pt idx="788">
                  <c:v>Fatty acid degradation</c:v>
                </c:pt>
                <c:pt idx="789">
                  <c:v>Fatty acid degradation</c:v>
                </c:pt>
                <c:pt idx="790">
                  <c:v>Fatty acid degradation</c:v>
                </c:pt>
                <c:pt idx="791">
                  <c:v>Fatty acid degradation</c:v>
                </c:pt>
                <c:pt idx="792">
                  <c:v>Fatty acid degradation</c:v>
                </c:pt>
                <c:pt idx="793">
                  <c:v>Fatty acid degradation</c:v>
                </c:pt>
                <c:pt idx="794">
                  <c:v>Fatty acid degradation</c:v>
                </c:pt>
                <c:pt idx="795">
                  <c:v>Fatty acid degradation</c:v>
                </c:pt>
                <c:pt idx="796">
                  <c:v>Fatty acid degradation</c:v>
                </c:pt>
                <c:pt idx="797">
                  <c:v>Fatty acid degradation</c:v>
                </c:pt>
                <c:pt idx="798">
                  <c:v>Fatty acid degradation</c:v>
                </c:pt>
                <c:pt idx="799">
                  <c:v>Fatty acid degradation</c:v>
                </c:pt>
                <c:pt idx="800">
                  <c:v>Fatty acid degradation</c:v>
                </c:pt>
                <c:pt idx="801">
                  <c:v>Fatty acid degradation</c:v>
                </c:pt>
                <c:pt idx="802">
                  <c:v>Fatty acid degradation</c:v>
                </c:pt>
                <c:pt idx="803">
                  <c:v>Fatty acid degradation</c:v>
                </c:pt>
                <c:pt idx="804">
                  <c:v>Fatty acid degradation</c:v>
                </c:pt>
                <c:pt idx="805">
                  <c:v>Fatty acid degradation</c:v>
                </c:pt>
                <c:pt idx="806">
                  <c:v>Fatty acid elongation</c:v>
                </c:pt>
                <c:pt idx="807">
                  <c:v>Fatty acid elongation</c:v>
                </c:pt>
                <c:pt idx="808">
                  <c:v>Fatty acid elongation</c:v>
                </c:pt>
                <c:pt idx="809">
                  <c:v>Fatty acid elongation</c:v>
                </c:pt>
                <c:pt idx="810">
                  <c:v>Arginine and proline metabolism</c:v>
                </c:pt>
                <c:pt idx="811">
                  <c:v>Unassigned</c:v>
                </c:pt>
                <c:pt idx="812">
                  <c:v>Arginine and proline metabolism</c:v>
                </c:pt>
                <c:pt idx="813">
                  <c:v>Glycolysis / Gluconeogenesis</c:v>
                </c:pt>
                <c:pt idx="814">
                  <c:v>Pentose and glucuronate interconversions</c:v>
                </c:pt>
                <c:pt idx="815">
                  <c:v>Transport</c:v>
                </c:pt>
                <c:pt idx="816">
                  <c:v>Transport</c:v>
                </c:pt>
                <c:pt idx="817">
                  <c:v>Transport</c:v>
                </c:pt>
                <c:pt idx="818">
                  <c:v>Transport</c:v>
                </c:pt>
                <c:pt idx="819">
                  <c:v>Transport</c:v>
                </c:pt>
                <c:pt idx="820">
                  <c:v>Unassigned</c:v>
                </c:pt>
                <c:pt idx="821">
                  <c:v>Transport</c:v>
                </c:pt>
                <c:pt idx="822">
                  <c:v>Transport</c:v>
                </c:pt>
                <c:pt idx="823">
                  <c:v>Transport</c:v>
                </c:pt>
                <c:pt idx="824">
                  <c:v>Transport</c:v>
                </c:pt>
                <c:pt idx="825">
                  <c:v>Transport</c:v>
                </c:pt>
                <c:pt idx="826">
                  <c:v>Transport</c:v>
                </c:pt>
                <c:pt idx="827">
                  <c:v>Transport</c:v>
                </c:pt>
                <c:pt idx="828">
                  <c:v>Transport</c:v>
                </c:pt>
                <c:pt idx="829">
                  <c:v>Oxidative phosphorylation</c:v>
                </c:pt>
                <c:pt idx="830">
                  <c:v>Oxidative phosphorylation</c:v>
                </c:pt>
                <c:pt idx="831">
                  <c:v>Glycerophospholipid metabolism</c:v>
                </c:pt>
                <c:pt idx="832">
                  <c:v>Glycerophospholipid biosynthesis</c:v>
                </c:pt>
                <c:pt idx="833">
                  <c:v>Transport</c:v>
                </c:pt>
                <c:pt idx="834">
                  <c:v>Nitrogen metabolism</c:v>
                </c:pt>
                <c:pt idx="835">
                  <c:v>Transport</c:v>
                </c:pt>
                <c:pt idx="836">
                  <c:v>Transport</c:v>
                </c:pt>
                <c:pt idx="837">
                  <c:v>Exchange</c:v>
                </c:pt>
                <c:pt idx="838">
                  <c:v>Exchange</c:v>
                </c:pt>
                <c:pt idx="839">
                  <c:v>Exchange</c:v>
                </c:pt>
                <c:pt idx="840">
                  <c:v>Exchange</c:v>
                </c:pt>
                <c:pt idx="841">
                  <c:v>Exchange</c:v>
                </c:pt>
                <c:pt idx="842">
                  <c:v>Exchange</c:v>
                </c:pt>
                <c:pt idx="843">
                  <c:v>Exchange</c:v>
                </c:pt>
                <c:pt idx="844">
                  <c:v>Exchange</c:v>
                </c:pt>
                <c:pt idx="845">
                  <c:v>Exchange</c:v>
                </c:pt>
                <c:pt idx="846">
                  <c:v>Exchange</c:v>
                </c:pt>
                <c:pt idx="847">
                  <c:v>Exchange</c:v>
                </c:pt>
                <c:pt idx="848">
                  <c:v>Exchange</c:v>
                </c:pt>
                <c:pt idx="849">
                  <c:v>Exchange</c:v>
                </c:pt>
                <c:pt idx="850">
                  <c:v>Exchange</c:v>
                </c:pt>
                <c:pt idx="851">
                  <c:v>Exchange</c:v>
                </c:pt>
                <c:pt idx="852">
                  <c:v>Exchange</c:v>
                </c:pt>
                <c:pt idx="853">
                  <c:v>Exchange</c:v>
                </c:pt>
                <c:pt idx="854">
                  <c:v>Exchange</c:v>
                </c:pt>
                <c:pt idx="855">
                  <c:v>Exchange</c:v>
                </c:pt>
                <c:pt idx="856">
                  <c:v>Exchange</c:v>
                </c:pt>
                <c:pt idx="857">
                  <c:v>Exchange</c:v>
                </c:pt>
                <c:pt idx="858">
                  <c:v>Exchange</c:v>
                </c:pt>
                <c:pt idx="859">
                  <c:v>Exchange</c:v>
                </c:pt>
                <c:pt idx="860">
                  <c:v>Exchange</c:v>
                </c:pt>
                <c:pt idx="861">
                  <c:v>Exchange</c:v>
                </c:pt>
                <c:pt idx="862">
                  <c:v>Exchange</c:v>
                </c:pt>
                <c:pt idx="863">
                  <c:v>Exchange</c:v>
                </c:pt>
                <c:pt idx="864">
                  <c:v>Exchange</c:v>
                </c:pt>
                <c:pt idx="865">
                  <c:v>Exchange</c:v>
                </c:pt>
                <c:pt idx="866">
                  <c:v>Exchange</c:v>
                </c:pt>
                <c:pt idx="867">
                  <c:v>Exchange</c:v>
                </c:pt>
                <c:pt idx="868">
                  <c:v>Exchange</c:v>
                </c:pt>
                <c:pt idx="869">
                  <c:v>Exchange</c:v>
                </c:pt>
                <c:pt idx="870">
                  <c:v>Exchange</c:v>
                </c:pt>
                <c:pt idx="871">
                  <c:v>Exchange</c:v>
                </c:pt>
                <c:pt idx="872">
                  <c:v>Exchange</c:v>
                </c:pt>
                <c:pt idx="873">
                  <c:v>Exchange</c:v>
                </c:pt>
                <c:pt idx="874">
                  <c:v>Exchange</c:v>
                </c:pt>
                <c:pt idx="875">
                  <c:v>Exchange</c:v>
                </c:pt>
                <c:pt idx="876">
                  <c:v>Exchange</c:v>
                </c:pt>
                <c:pt idx="877">
                  <c:v>Exchange</c:v>
                </c:pt>
                <c:pt idx="878">
                  <c:v>Exchange</c:v>
                </c:pt>
                <c:pt idx="879">
                  <c:v>Exchange</c:v>
                </c:pt>
                <c:pt idx="880">
                  <c:v>Exchange</c:v>
                </c:pt>
                <c:pt idx="881">
                  <c:v>Exchange</c:v>
                </c:pt>
                <c:pt idx="882">
                  <c:v>Exchange</c:v>
                </c:pt>
                <c:pt idx="883">
                  <c:v>Exchange</c:v>
                </c:pt>
                <c:pt idx="884">
                  <c:v>Exchange</c:v>
                </c:pt>
                <c:pt idx="885">
                  <c:v>Exchange</c:v>
                </c:pt>
                <c:pt idx="886">
                  <c:v>Exchange</c:v>
                </c:pt>
                <c:pt idx="887">
                  <c:v>Exchange</c:v>
                </c:pt>
                <c:pt idx="888">
                  <c:v>Exchange</c:v>
                </c:pt>
                <c:pt idx="889">
                  <c:v>Exchange</c:v>
                </c:pt>
                <c:pt idx="890">
                  <c:v>Exchange</c:v>
                </c:pt>
                <c:pt idx="891">
                  <c:v>Exchange</c:v>
                </c:pt>
                <c:pt idx="892">
                  <c:v>Exchange</c:v>
                </c:pt>
                <c:pt idx="893">
                  <c:v>Exchange</c:v>
                </c:pt>
                <c:pt idx="894">
                  <c:v>Exchange</c:v>
                </c:pt>
                <c:pt idx="895">
                  <c:v>Exchange</c:v>
                </c:pt>
                <c:pt idx="896">
                  <c:v>Exchange</c:v>
                </c:pt>
                <c:pt idx="897">
                  <c:v>Exchange</c:v>
                </c:pt>
                <c:pt idx="898">
                  <c:v>Exchange</c:v>
                </c:pt>
                <c:pt idx="899">
                  <c:v>Exchange</c:v>
                </c:pt>
                <c:pt idx="900">
                  <c:v>Exchange</c:v>
                </c:pt>
                <c:pt idx="901">
                  <c:v>Exchange</c:v>
                </c:pt>
                <c:pt idx="902">
                  <c:v>Exchange</c:v>
                </c:pt>
                <c:pt idx="903">
                  <c:v>Exchange</c:v>
                </c:pt>
                <c:pt idx="904">
                  <c:v>Exchange</c:v>
                </c:pt>
                <c:pt idx="905">
                  <c:v>Exchange</c:v>
                </c:pt>
                <c:pt idx="906">
                  <c:v>Exchange</c:v>
                </c:pt>
                <c:pt idx="907">
                  <c:v>Exchange</c:v>
                </c:pt>
                <c:pt idx="908">
                  <c:v>Exchange</c:v>
                </c:pt>
                <c:pt idx="909">
                  <c:v>Exchange</c:v>
                </c:pt>
                <c:pt idx="910">
                  <c:v>Exchange</c:v>
                </c:pt>
                <c:pt idx="911">
                  <c:v>Exchange</c:v>
                </c:pt>
                <c:pt idx="912">
                  <c:v>Exchange</c:v>
                </c:pt>
                <c:pt idx="913">
                  <c:v>Exchange</c:v>
                </c:pt>
                <c:pt idx="914">
                  <c:v>Exchange</c:v>
                </c:pt>
                <c:pt idx="915">
                  <c:v>Exchange</c:v>
                </c:pt>
                <c:pt idx="916">
                  <c:v>Exchange</c:v>
                </c:pt>
                <c:pt idx="917">
                  <c:v>Exchange</c:v>
                </c:pt>
                <c:pt idx="918">
                  <c:v>Exchange</c:v>
                </c:pt>
                <c:pt idx="919">
                  <c:v>Exchange</c:v>
                </c:pt>
                <c:pt idx="920">
                  <c:v>Exchange</c:v>
                </c:pt>
                <c:pt idx="921">
                  <c:v>Exchange</c:v>
                </c:pt>
                <c:pt idx="922">
                  <c:v>Exchange</c:v>
                </c:pt>
                <c:pt idx="923">
                  <c:v>Exchange</c:v>
                </c:pt>
                <c:pt idx="924">
                  <c:v>Exchange</c:v>
                </c:pt>
                <c:pt idx="925">
                  <c:v>Exchange</c:v>
                </c:pt>
                <c:pt idx="926">
                  <c:v>Exchange</c:v>
                </c:pt>
                <c:pt idx="927">
                  <c:v>Exchange</c:v>
                </c:pt>
                <c:pt idx="928">
                  <c:v>Exchange</c:v>
                </c:pt>
                <c:pt idx="929">
                  <c:v>Exchange</c:v>
                </c:pt>
                <c:pt idx="930">
                  <c:v>Exchange</c:v>
                </c:pt>
                <c:pt idx="931">
                  <c:v>Exchange</c:v>
                </c:pt>
                <c:pt idx="932">
                  <c:v>Exchange</c:v>
                </c:pt>
                <c:pt idx="933">
                  <c:v>Exchange</c:v>
                </c:pt>
                <c:pt idx="934">
                  <c:v>Exchange</c:v>
                </c:pt>
                <c:pt idx="935">
                  <c:v>Exchange</c:v>
                </c:pt>
                <c:pt idx="936">
                  <c:v>Exchange</c:v>
                </c:pt>
                <c:pt idx="937">
                  <c:v>Exchange</c:v>
                </c:pt>
                <c:pt idx="938">
                  <c:v>Exchange</c:v>
                </c:pt>
                <c:pt idx="939">
                  <c:v>Exchange</c:v>
                </c:pt>
                <c:pt idx="940">
                  <c:v>Exchange</c:v>
                </c:pt>
                <c:pt idx="941">
                  <c:v>Exchange</c:v>
                </c:pt>
                <c:pt idx="942">
                  <c:v>Exchange</c:v>
                </c:pt>
                <c:pt idx="943">
                  <c:v>Exchange</c:v>
                </c:pt>
                <c:pt idx="944">
                  <c:v>Exchange</c:v>
                </c:pt>
                <c:pt idx="945">
                  <c:v>Exchange</c:v>
                </c:pt>
                <c:pt idx="946">
                  <c:v>Exchange</c:v>
                </c:pt>
                <c:pt idx="947">
                  <c:v>Exchange</c:v>
                </c:pt>
                <c:pt idx="948">
                  <c:v>Exchange</c:v>
                </c:pt>
                <c:pt idx="949">
                  <c:v>Exchange</c:v>
                </c:pt>
                <c:pt idx="950">
                  <c:v>Exchange</c:v>
                </c:pt>
                <c:pt idx="951">
                  <c:v>Exchange</c:v>
                </c:pt>
                <c:pt idx="952">
                  <c:v>Exchange</c:v>
                </c:pt>
                <c:pt idx="953">
                  <c:v>Exchange</c:v>
                </c:pt>
                <c:pt idx="954">
                  <c:v>Exchange</c:v>
                </c:pt>
                <c:pt idx="955">
                  <c:v>Exchange</c:v>
                </c:pt>
                <c:pt idx="956">
                  <c:v>Exchange</c:v>
                </c:pt>
                <c:pt idx="957">
                  <c:v>Exchange</c:v>
                </c:pt>
                <c:pt idx="958">
                  <c:v>Exchange</c:v>
                </c:pt>
                <c:pt idx="959">
                  <c:v>Exchange</c:v>
                </c:pt>
                <c:pt idx="960">
                  <c:v>Exchange</c:v>
                </c:pt>
                <c:pt idx="961">
                  <c:v>Exchange</c:v>
                </c:pt>
                <c:pt idx="962">
                  <c:v>Exchange</c:v>
                </c:pt>
                <c:pt idx="963">
                  <c:v>Exchange</c:v>
                </c:pt>
                <c:pt idx="964">
                  <c:v>Exchange</c:v>
                </c:pt>
                <c:pt idx="965">
                  <c:v>Exchange</c:v>
                </c:pt>
                <c:pt idx="966">
                  <c:v>Exchange</c:v>
                </c:pt>
                <c:pt idx="967">
                  <c:v>Exchange</c:v>
                </c:pt>
                <c:pt idx="968">
                  <c:v>Exchange</c:v>
                </c:pt>
                <c:pt idx="969">
                  <c:v>Exchange</c:v>
                </c:pt>
                <c:pt idx="970">
                  <c:v>Exchange</c:v>
                </c:pt>
                <c:pt idx="971">
                  <c:v>Exchange</c:v>
                </c:pt>
                <c:pt idx="972">
                  <c:v>Exchange</c:v>
                </c:pt>
                <c:pt idx="973">
                  <c:v>Exchange</c:v>
                </c:pt>
                <c:pt idx="974">
                  <c:v>Exchange</c:v>
                </c:pt>
                <c:pt idx="975">
                  <c:v>Exchange</c:v>
                </c:pt>
                <c:pt idx="976">
                  <c:v>Exchange</c:v>
                </c:pt>
                <c:pt idx="977">
                  <c:v>Exchange</c:v>
                </c:pt>
                <c:pt idx="978">
                  <c:v>Exchange</c:v>
                </c:pt>
                <c:pt idx="979">
                  <c:v>Exchange</c:v>
                </c:pt>
                <c:pt idx="980">
                  <c:v>Exchange</c:v>
                </c:pt>
                <c:pt idx="981">
                  <c:v>Exchange</c:v>
                </c:pt>
                <c:pt idx="982">
                  <c:v>Exchange</c:v>
                </c:pt>
                <c:pt idx="983">
                  <c:v>Exchange</c:v>
                </c:pt>
                <c:pt idx="984">
                  <c:v>Exchange</c:v>
                </c:pt>
                <c:pt idx="985">
                  <c:v>Exchange</c:v>
                </c:pt>
                <c:pt idx="986">
                  <c:v>Exchange</c:v>
                </c:pt>
                <c:pt idx="987">
                  <c:v>Exchange</c:v>
                </c:pt>
                <c:pt idx="988">
                  <c:v>Exchange</c:v>
                </c:pt>
                <c:pt idx="989">
                  <c:v>Exchange</c:v>
                </c:pt>
                <c:pt idx="990">
                  <c:v>Exchange</c:v>
                </c:pt>
                <c:pt idx="991">
                  <c:v>Exchange</c:v>
                </c:pt>
                <c:pt idx="992">
                  <c:v>Exchange</c:v>
                </c:pt>
                <c:pt idx="993">
                  <c:v>Exchange</c:v>
                </c:pt>
                <c:pt idx="994">
                  <c:v>Exchange</c:v>
                </c:pt>
                <c:pt idx="995">
                  <c:v>Exchange</c:v>
                </c:pt>
                <c:pt idx="996">
                  <c:v>Exchange</c:v>
                </c:pt>
                <c:pt idx="997">
                  <c:v>Exchange</c:v>
                </c:pt>
                <c:pt idx="998">
                  <c:v>Exchange</c:v>
                </c:pt>
                <c:pt idx="999">
                  <c:v>Exchange</c:v>
                </c:pt>
                <c:pt idx="1000">
                  <c:v>Exchange</c:v>
                </c:pt>
                <c:pt idx="1001">
                  <c:v>Exchange</c:v>
                </c:pt>
                <c:pt idx="1002">
                  <c:v>Exchange</c:v>
                </c:pt>
                <c:pt idx="1003">
                  <c:v>Exchange</c:v>
                </c:pt>
                <c:pt idx="1004">
                  <c:v>Exchange</c:v>
                </c:pt>
                <c:pt idx="1005">
                  <c:v>Exchange</c:v>
                </c:pt>
                <c:pt idx="1006">
                  <c:v>Exchange</c:v>
                </c:pt>
                <c:pt idx="1007">
                  <c:v>Exchange</c:v>
                </c:pt>
                <c:pt idx="1008">
                  <c:v>Exchange</c:v>
                </c:pt>
                <c:pt idx="1009">
                  <c:v>Exchange</c:v>
                </c:pt>
                <c:pt idx="1010">
                  <c:v>Exchange</c:v>
                </c:pt>
                <c:pt idx="1011">
                  <c:v>Exchange</c:v>
                </c:pt>
                <c:pt idx="1012">
                  <c:v>Exchange</c:v>
                </c:pt>
                <c:pt idx="1013">
                  <c:v>Exchange</c:v>
                </c:pt>
                <c:pt idx="1014">
                  <c:v>Exchange</c:v>
                </c:pt>
                <c:pt idx="1015">
                  <c:v>Exchange</c:v>
                </c:pt>
                <c:pt idx="1016">
                  <c:v>Exchange</c:v>
                </c:pt>
                <c:pt idx="1017">
                  <c:v>Exchange</c:v>
                </c:pt>
                <c:pt idx="1018">
                  <c:v>Exchange</c:v>
                </c:pt>
                <c:pt idx="1019">
                  <c:v>Exchange</c:v>
                </c:pt>
                <c:pt idx="1020">
                  <c:v>Exchange</c:v>
                </c:pt>
                <c:pt idx="1021">
                  <c:v>Exchange</c:v>
                </c:pt>
                <c:pt idx="1022">
                  <c:v>Exchange</c:v>
                </c:pt>
                <c:pt idx="1023">
                  <c:v>Exchange</c:v>
                </c:pt>
                <c:pt idx="1024">
                  <c:v>Exchange</c:v>
                </c:pt>
                <c:pt idx="1025">
                  <c:v>Alternative carbon metabolism</c:v>
                </c:pt>
                <c:pt idx="1026">
                  <c:v>Transport</c:v>
                </c:pt>
                <c:pt idx="1027">
                  <c:v>Transport</c:v>
                </c:pt>
                <c:pt idx="1028">
                  <c:v>Transport</c:v>
                </c:pt>
                <c:pt idx="1029">
                  <c:v>Transport</c:v>
                </c:pt>
                <c:pt idx="1030">
                  <c:v>Transport</c:v>
                </c:pt>
                <c:pt idx="1031">
                  <c:v>Transport</c:v>
                </c:pt>
                <c:pt idx="1032">
                  <c:v>Transport</c:v>
                </c:pt>
                <c:pt idx="1033">
                  <c:v>Transport</c:v>
                </c:pt>
                <c:pt idx="1034">
                  <c:v>Transport</c:v>
                </c:pt>
                <c:pt idx="1035">
                  <c:v>Transport</c:v>
                </c:pt>
                <c:pt idx="1036">
                  <c:v>Transport</c:v>
                </c:pt>
                <c:pt idx="1037">
                  <c:v>Transport</c:v>
                </c:pt>
                <c:pt idx="1038">
                  <c:v>Fatty acid degradation</c:v>
                </c:pt>
                <c:pt idx="1039">
                  <c:v>Fatty acid biosynthesis</c:v>
                </c:pt>
                <c:pt idx="1040">
                  <c:v>Fatty acid degradation</c:v>
                </c:pt>
                <c:pt idx="1041">
                  <c:v>Fatty acid biosynthesis</c:v>
                </c:pt>
                <c:pt idx="1042">
                  <c:v>Fatty acid degradation</c:v>
                </c:pt>
                <c:pt idx="1043">
                  <c:v>Fatty acid biosynthesis</c:v>
                </c:pt>
                <c:pt idx="1044">
                  <c:v>Fatty acid degradation</c:v>
                </c:pt>
                <c:pt idx="1045">
                  <c:v>Fatty acid biosynthesis</c:v>
                </c:pt>
                <c:pt idx="1046">
                  <c:v>Fatty acid degradation</c:v>
                </c:pt>
                <c:pt idx="1047">
                  <c:v>Fatty acid biosynthesis</c:v>
                </c:pt>
                <c:pt idx="1048">
                  <c:v>Fatty acid degradation</c:v>
                </c:pt>
                <c:pt idx="1049">
                  <c:v>Fatty acid biosynthesis</c:v>
                </c:pt>
                <c:pt idx="1050">
                  <c:v>Fatty acid degradation</c:v>
                </c:pt>
                <c:pt idx="1051">
                  <c:v>Fatty acid biosynthesis</c:v>
                </c:pt>
                <c:pt idx="1052">
                  <c:v>Fatty acid degradation</c:v>
                </c:pt>
                <c:pt idx="1053">
                  <c:v>Fatty acid biosynthesis</c:v>
                </c:pt>
                <c:pt idx="1054">
                  <c:v>Fatty acid degradation</c:v>
                </c:pt>
                <c:pt idx="1055">
                  <c:v>Fatty acid degradation</c:v>
                </c:pt>
                <c:pt idx="1056">
                  <c:v>Fatty acid degradation</c:v>
                </c:pt>
                <c:pt idx="1057">
                  <c:v>Fatty acid degradation</c:v>
                </c:pt>
                <c:pt idx="1058">
                  <c:v>Fatty acid biosynthesis</c:v>
                </c:pt>
                <c:pt idx="1059">
                  <c:v>Fatty acid degradation</c:v>
                </c:pt>
                <c:pt idx="1060">
                  <c:v>Fatty acid biosynthesis</c:v>
                </c:pt>
                <c:pt idx="1061">
                  <c:v>Fatty acid degradation</c:v>
                </c:pt>
                <c:pt idx="1062">
                  <c:v>Fatty acid degradation</c:v>
                </c:pt>
                <c:pt idx="1063">
                  <c:v>Fatty acid degradation</c:v>
                </c:pt>
                <c:pt idx="1064">
                  <c:v>Fatty acid degradation</c:v>
                </c:pt>
                <c:pt idx="1065">
                  <c:v>Fatty acid degradation</c:v>
                </c:pt>
                <c:pt idx="1066">
                  <c:v>Fatty acid degradation</c:v>
                </c:pt>
                <c:pt idx="1067">
                  <c:v>Fatty acid degradation</c:v>
                </c:pt>
                <c:pt idx="1068">
                  <c:v>Fatty acid degradation</c:v>
                </c:pt>
                <c:pt idx="1069">
                  <c:v>Fatty acid degradation</c:v>
                </c:pt>
                <c:pt idx="1070">
                  <c:v>Fatty acid degradation</c:v>
                </c:pt>
                <c:pt idx="1071">
                  <c:v>Fatty acid degradation</c:v>
                </c:pt>
                <c:pt idx="1072">
                  <c:v>Fatty acid degradation</c:v>
                </c:pt>
                <c:pt idx="1073">
                  <c:v>Fatty acid degradation</c:v>
                </c:pt>
                <c:pt idx="1074">
                  <c:v>Fatty acid degradation</c:v>
                </c:pt>
                <c:pt idx="1075">
                  <c:v>Fatty acid degradation</c:v>
                </c:pt>
                <c:pt idx="1076">
                  <c:v>Fatty acid degradation</c:v>
                </c:pt>
                <c:pt idx="1077">
                  <c:v>Fatty acid degradation</c:v>
                </c:pt>
                <c:pt idx="1078">
                  <c:v>Fatty acid degradation</c:v>
                </c:pt>
                <c:pt idx="1079">
                  <c:v>Fatty acid degradation</c:v>
                </c:pt>
                <c:pt idx="1080">
                  <c:v>Fatty acid biosynthesis</c:v>
                </c:pt>
                <c:pt idx="1081">
                  <c:v>Fatty acid biosynthesis</c:v>
                </c:pt>
                <c:pt idx="1082">
                  <c:v>Fatty acid degradation</c:v>
                </c:pt>
                <c:pt idx="1083">
                  <c:v>Fatty acid biosynthesis</c:v>
                </c:pt>
                <c:pt idx="1084">
                  <c:v>Fatty acid biosynthesis</c:v>
                </c:pt>
                <c:pt idx="1085">
                  <c:v>Fatty acid degradation</c:v>
                </c:pt>
                <c:pt idx="1086">
                  <c:v>Fatty acid degradation</c:v>
                </c:pt>
                <c:pt idx="1087">
                  <c:v>Fatty acid degradation</c:v>
                </c:pt>
                <c:pt idx="1088">
                  <c:v>Fatty acid degradation</c:v>
                </c:pt>
                <c:pt idx="1089">
                  <c:v>Fatty acid degradation</c:v>
                </c:pt>
                <c:pt idx="1090">
                  <c:v>Fatty acid degradation</c:v>
                </c:pt>
                <c:pt idx="1091">
                  <c:v>Fatty acid degradation</c:v>
                </c:pt>
                <c:pt idx="1092">
                  <c:v>Fatty acid degradation</c:v>
                </c:pt>
                <c:pt idx="1093">
                  <c:v>Fatty acid degradation</c:v>
                </c:pt>
                <c:pt idx="1094">
                  <c:v>Fatty acid degradation</c:v>
                </c:pt>
                <c:pt idx="1095">
                  <c:v>Fatty acid degradation</c:v>
                </c:pt>
                <c:pt idx="1096">
                  <c:v>Fatty acid degradation</c:v>
                </c:pt>
                <c:pt idx="1097">
                  <c:v>Fatty acid degradation</c:v>
                </c:pt>
                <c:pt idx="1098">
                  <c:v>Fatty acid degradation</c:v>
                </c:pt>
                <c:pt idx="1099">
                  <c:v>Fatty acid degradation</c:v>
                </c:pt>
                <c:pt idx="1100">
                  <c:v>Fatty acid degradation</c:v>
                </c:pt>
                <c:pt idx="1101">
                  <c:v>Butanoate metabolism</c:v>
                </c:pt>
                <c:pt idx="1102">
                  <c:v>Valine, leucine and isoleucine metabolism</c:v>
                </c:pt>
                <c:pt idx="1103">
                  <c:v>Butanoate metabolism</c:v>
                </c:pt>
                <c:pt idx="1104">
                  <c:v>Fatty acid biosynthesis</c:v>
                </c:pt>
                <c:pt idx="1105">
                  <c:v>Fatty acid degradation</c:v>
                </c:pt>
                <c:pt idx="1106">
                  <c:v>Transport</c:v>
                </c:pt>
                <c:pt idx="1107">
                  <c:v>Transport</c:v>
                </c:pt>
                <c:pt idx="1108">
                  <c:v>Detoxification</c:v>
                </c:pt>
                <c:pt idx="1109">
                  <c:v>Transport</c:v>
                </c:pt>
                <c:pt idx="1110">
                  <c:v>Transport</c:v>
                </c:pt>
                <c:pt idx="1111">
                  <c:v>Transport</c:v>
                </c:pt>
                <c:pt idx="1112">
                  <c:v>Transport</c:v>
                </c:pt>
                <c:pt idx="1113">
                  <c:v>Transport</c:v>
                </c:pt>
                <c:pt idx="1114">
                  <c:v>Glycolysis / Gluconeogenesis</c:v>
                </c:pt>
                <c:pt idx="1115">
                  <c:v>Glycolysis / Gluconeogenesis</c:v>
                </c:pt>
                <c:pt idx="1116">
                  <c:v>Pentose phosphate pathway</c:v>
                </c:pt>
                <c:pt idx="1117">
                  <c:v>Glycolysis / Gluconeogenesis</c:v>
                </c:pt>
                <c:pt idx="1118">
                  <c:v>Fructose and mannose metabolism</c:v>
                </c:pt>
                <c:pt idx="1119">
                  <c:v>Heme metabolism</c:v>
                </c:pt>
                <c:pt idx="1120">
                  <c:v>Detoxification</c:v>
                </c:pt>
                <c:pt idx="1121">
                  <c:v>Transport</c:v>
                </c:pt>
                <c:pt idx="1122">
                  <c:v>Transport</c:v>
                </c:pt>
                <c:pt idx="1123">
                  <c:v>Transport</c:v>
                </c:pt>
                <c:pt idx="1124">
                  <c:v>Transport</c:v>
                </c:pt>
                <c:pt idx="1125">
                  <c:v>Oxidative phosphorylation</c:v>
                </c:pt>
                <c:pt idx="1126">
                  <c:v>Transport</c:v>
                </c:pt>
                <c:pt idx="1127">
                  <c:v>Transport</c:v>
                </c:pt>
                <c:pt idx="1128">
                  <c:v>Unassigned</c:v>
                </c:pt>
                <c:pt idx="1129">
                  <c:v>Oxidative phosphorylation</c:v>
                </c:pt>
                <c:pt idx="1130">
                  <c:v>Unassigned</c:v>
                </c:pt>
                <c:pt idx="1131">
                  <c:v>Tryptophan metabolism</c:v>
                </c:pt>
                <c:pt idx="1132">
                  <c:v>Folate metabolism</c:v>
                </c:pt>
                <c:pt idx="1133">
                  <c:v>Riboflavin metabolism</c:v>
                </c:pt>
                <c:pt idx="1134">
                  <c:v>Unassigned</c:v>
                </c:pt>
                <c:pt idx="1135">
                  <c:v>Unassigned</c:v>
                </c:pt>
                <c:pt idx="1136">
                  <c:v>Folate metabolism</c:v>
                </c:pt>
                <c:pt idx="1137">
                  <c:v>Cofactors and prosthetic groups biosynthesis</c:v>
                </c:pt>
                <c:pt idx="1138">
                  <c:v>Folate metabolism</c:v>
                </c:pt>
                <c:pt idx="1139">
                  <c:v>Transport</c:v>
                </c:pt>
                <c:pt idx="1140">
                  <c:v>Transport</c:v>
                </c:pt>
                <c:pt idx="1141">
                  <c:v>Transport</c:v>
                </c:pt>
                <c:pt idx="1142">
                  <c:v>Glyoxylate metabolism</c:v>
                </c:pt>
                <c:pt idx="1143">
                  <c:v>Transport</c:v>
                </c:pt>
                <c:pt idx="1144">
                  <c:v>Transport</c:v>
                </c:pt>
                <c:pt idx="1145">
                  <c:v>Cyanoamino acid metabolism</c:v>
                </c:pt>
                <c:pt idx="1146">
                  <c:v>Cyanoamino acid metabolism</c:v>
                </c:pt>
                <c:pt idx="1147">
                  <c:v>Terpenoid backbone biosynthesis</c:v>
                </c:pt>
                <c:pt idx="1148">
                  <c:v>Terpenoid backbone biosynthesis</c:v>
                </c:pt>
                <c:pt idx="1149">
                  <c:v>Fructose and mannose metabolism</c:v>
                </c:pt>
                <c:pt idx="1150">
                  <c:v>Transport</c:v>
                </c:pt>
                <c:pt idx="1151">
                  <c:v>Folate metabolism</c:v>
                </c:pt>
                <c:pt idx="1152">
                  <c:v>Folate metabolism</c:v>
                </c:pt>
                <c:pt idx="1153">
                  <c:v>Folate metabolism</c:v>
                </c:pt>
                <c:pt idx="1154">
                  <c:v>Glyoxylate metabolism</c:v>
                </c:pt>
                <c:pt idx="1155">
                  <c:v>Citric acid cycle</c:v>
                </c:pt>
                <c:pt idx="1156">
                  <c:v>Unassigned</c:v>
                </c:pt>
                <c:pt idx="1157">
                  <c:v>Unassigned</c:v>
                </c:pt>
                <c:pt idx="1158">
                  <c:v>Transport</c:v>
                </c:pt>
                <c:pt idx="1159">
                  <c:v>Transport</c:v>
                </c:pt>
                <c:pt idx="1160">
                  <c:v>Transport</c:v>
                </c:pt>
                <c:pt idx="1161">
                  <c:v>Transport</c:v>
                </c:pt>
                <c:pt idx="1162">
                  <c:v>Glycerophospholipid biosynthesis</c:v>
                </c:pt>
                <c:pt idx="1163">
                  <c:v>Glycerophospholipid biosynthesis</c:v>
                </c:pt>
                <c:pt idx="1164">
                  <c:v>Transport</c:v>
                </c:pt>
                <c:pt idx="1165">
                  <c:v>Transport</c:v>
                </c:pt>
                <c:pt idx="1166">
                  <c:v>Transport</c:v>
                </c:pt>
                <c:pt idx="1167">
                  <c:v>Glycerophospholipid metabolism</c:v>
                </c:pt>
                <c:pt idx="1168">
                  <c:v>Glycerophospholipid metabolism</c:v>
                </c:pt>
                <c:pt idx="1169">
                  <c:v>Phospholipid biosynthesis</c:v>
                </c:pt>
                <c:pt idx="1170">
                  <c:v>Glycerophospholipid metabolism</c:v>
                </c:pt>
                <c:pt idx="1171">
                  <c:v>Transport</c:v>
                </c:pt>
                <c:pt idx="1172">
                  <c:v>Transport</c:v>
                </c:pt>
                <c:pt idx="1173">
                  <c:v>Alternative carbon metabolism</c:v>
                </c:pt>
                <c:pt idx="1174">
                  <c:v>Arginine and proline metabolism</c:v>
                </c:pt>
                <c:pt idx="1175">
                  <c:v>Arginine and proline metabolism</c:v>
                </c:pt>
                <c:pt idx="1176">
                  <c:v>Arginine and proline metabolism</c:v>
                </c:pt>
                <c:pt idx="1177">
                  <c:v>Amino sugar and nucleotide sugar metabolism</c:v>
                </c:pt>
                <c:pt idx="1178">
                  <c:v>Pentose phosphate pathway</c:v>
                </c:pt>
                <c:pt idx="1179">
                  <c:v>Alternative carbon metabolism</c:v>
                </c:pt>
                <c:pt idx="1180">
                  <c:v>Galactose metabolism</c:v>
                </c:pt>
                <c:pt idx="1181">
                  <c:v>Alternative carbon metabolism</c:v>
                </c:pt>
                <c:pt idx="1182">
                  <c:v>Galactose metabolism</c:v>
                </c:pt>
                <c:pt idx="1183">
                  <c:v>Transport</c:v>
                </c:pt>
                <c:pt idx="1184">
                  <c:v>Pentose and glucuronate interconversions</c:v>
                </c:pt>
                <c:pt idx="1185">
                  <c:v>Transport</c:v>
                </c:pt>
                <c:pt idx="1186">
                  <c:v>Glycolysis / Gluconeogenesis</c:v>
                </c:pt>
                <c:pt idx="1187">
                  <c:v>Purine metabolism</c:v>
                </c:pt>
                <c:pt idx="1188">
                  <c:v>Lysine metabolism</c:v>
                </c:pt>
                <c:pt idx="1189">
                  <c:v>Transport</c:v>
                </c:pt>
                <c:pt idx="1190">
                  <c:v>Transport</c:v>
                </c:pt>
                <c:pt idx="1191">
                  <c:v>Transport</c:v>
                </c:pt>
                <c:pt idx="1192">
                  <c:v>Transport</c:v>
                </c:pt>
                <c:pt idx="1193">
                  <c:v>Transport</c:v>
                </c:pt>
                <c:pt idx="1194">
                  <c:v>Transport</c:v>
                </c:pt>
                <c:pt idx="1245">
                  <c:v>Alanine, aspartate and glutamate metabolism</c:v>
                </c:pt>
                <c:pt idx="1246">
                  <c:v>Terpenoid backbone biosynthesis</c:v>
                </c:pt>
                <c:pt idx="1247">
                  <c:v>Terpenoid backbone biosynthesis</c:v>
                </c:pt>
                <c:pt idx="1248">
                  <c:v>Glycine, serine and threonine metabolism</c:v>
                </c:pt>
                <c:pt idx="1249">
                  <c:v>Glycine, serine and threonine metabolism</c:v>
                </c:pt>
                <c:pt idx="1250">
                  <c:v>Carnitine biosynthesis</c:v>
                </c:pt>
                <c:pt idx="1251">
                  <c:v>Purine metabolism</c:v>
                </c:pt>
                <c:pt idx="1252">
                  <c:v>Purine metabolism</c:v>
                </c:pt>
                <c:pt idx="1253">
                  <c:v>Pentose phosphate pathway</c:v>
                </c:pt>
                <c:pt idx="1254">
                  <c:v>Starch and sucrose metabolism</c:v>
                </c:pt>
                <c:pt idx="1255">
                  <c:v>Starch and sucrose metabolism</c:v>
                </c:pt>
                <c:pt idx="1256">
                  <c:v>Transport</c:v>
                </c:pt>
                <c:pt idx="1257">
                  <c:v>Starch and sucrose metabolism</c:v>
                </c:pt>
                <c:pt idx="1258">
                  <c:v>Transport</c:v>
                </c:pt>
                <c:pt idx="1259">
                  <c:v>Transport</c:v>
                </c:pt>
                <c:pt idx="1260">
                  <c:v>Transport</c:v>
                </c:pt>
                <c:pt idx="1261">
                  <c:v>Transport</c:v>
                </c:pt>
                <c:pt idx="1262">
                  <c:v>Alanine, aspartate and glutamate metabolism</c:v>
                </c:pt>
                <c:pt idx="1263">
                  <c:v>Transport</c:v>
                </c:pt>
                <c:pt idx="1264">
                  <c:v>Transport</c:v>
                </c:pt>
                <c:pt idx="1265">
                  <c:v>Transport</c:v>
                </c:pt>
                <c:pt idx="1266">
                  <c:v>Aminoacyl-tRNA biosynthesis</c:v>
                </c:pt>
                <c:pt idx="1267">
                  <c:v>Arginine and proline metabolism</c:v>
                </c:pt>
                <c:pt idx="1268">
                  <c:v>Cysteine and methionine metabolism</c:v>
                </c:pt>
                <c:pt idx="1269">
                  <c:v>Alanine, aspartate and glutamate metabolism</c:v>
                </c:pt>
                <c:pt idx="1270">
                  <c:v>Arginine and proline metabolism</c:v>
                </c:pt>
                <c:pt idx="1271">
                  <c:v>Arginine and proline metabolism</c:v>
                </c:pt>
                <c:pt idx="1272">
                  <c:v>Arginine and proline metabolism</c:v>
                </c:pt>
                <c:pt idx="1273">
                  <c:v>Arginine and proline metabolism</c:v>
                </c:pt>
                <c:pt idx="1274">
                  <c:v>Purine metabolism</c:v>
                </c:pt>
                <c:pt idx="1275">
                  <c:v>D-Glutamine and D-glutamate metabolism</c:v>
                </c:pt>
                <c:pt idx="1276">
                  <c:v>Alanine, aspartate and glutamate metabolism</c:v>
                </c:pt>
                <c:pt idx="1277">
                  <c:v>Transport</c:v>
                </c:pt>
                <c:pt idx="1278">
                  <c:v>Transport</c:v>
                </c:pt>
                <c:pt idx="1279">
                  <c:v>Unassigned</c:v>
                </c:pt>
                <c:pt idx="1280">
                  <c:v>Transport</c:v>
                </c:pt>
                <c:pt idx="1281">
                  <c:v>Transport</c:v>
                </c:pt>
                <c:pt idx="1282">
                  <c:v>Aminoacyl-tRNA biosynthesis</c:v>
                </c:pt>
                <c:pt idx="1283">
                  <c:v>Aminoacyl-tRNA biosynthesis</c:v>
                </c:pt>
                <c:pt idx="1284">
                  <c:v>Transport</c:v>
                </c:pt>
                <c:pt idx="1285">
                  <c:v>Transport</c:v>
                </c:pt>
                <c:pt idx="1286">
                  <c:v>Glycine, serine and threonine metabolism</c:v>
                </c:pt>
                <c:pt idx="1287">
                  <c:v>Transport</c:v>
                </c:pt>
                <c:pt idx="1288">
                  <c:v>Transport</c:v>
                </c:pt>
                <c:pt idx="1289">
                  <c:v>Transport</c:v>
                </c:pt>
                <c:pt idx="1290">
                  <c:v>Transport</c:v>
                </c:pt>
                <c:pt idx="1291">
                  <c:v>Transport</c:v>
                </c:pt>
                <c:pt idx="1292">
                  <c:v>Glycerolipid metabolism</c:v>
                </c:pt>
                <c:pt idx="1293">
                  <c:v>Glyoxylate metabolism</c:v>
                </c:pt>
                <c:pt idx="1294">
                  <c:v>Glycine, serine and threonine metabolism</c:v>
                </c:pt>
                <c:pt idx="1295">
                  <c:v>Transport</c:v>
                </c:pt>
                <c:pt idx="1296">
                  <c:v>Transport</c:v>
                </c:pt>
                <c:pt idx="1297">
                  <c:v>Transport</c:v>
                </c:pt>
                <c:pt idx="1298">
                  <c:v>Transport</c:v>
                </c:pt>
                <c:pt idx="1299">
                  <c:v>Starch and sucrose metabolism</c:v>
                </c:pt>
                <c:pt idx="1300">
                  <c:v>Glycerolipid metabolism</c:v>
                </c:pt>
                <c:pt idx="1301">
                  <c:v>Methylglyoxal metabolism</c:v>
                </c:pt>
                <c:pt idx="1302">
                  <c:v>Pyruvate metabolism</c:v>
                </c:pt>
                <c:pt idx="1303">
                  <c:v>Transport</c:v>
                </c:pt>
                <c:pt idx="1304">
                  <c:v>Transport</c:v>
                </c:pt>
                <c:pt idx="1305">
                  <c:v>Aminoacyl-tRNA biosynthesis</c:v>
                </c:pt>
                <c:pt idx="1306">
                  <c:v>Alternative carbon metabolism</c:v>
                </c:pt>
                <c:pt idx="1307">
                  <c:v>Purine metabolism</c:v>
                </c:pt>
                <c:pt idx="1308">
                  <c:v>Pentose phosphate pathway</c:v>
                </c:pt>
                <c:pt idx="1309">
                  <c:v>Pentose phosphate pathway</c:v>
                </c:pt>
                <c:pt idx="1310">
                  <c:v>GPI biosynthesis</c:v>
                </c:pt>
                <c:pt idx="1311">
                  <c:v>GPI biosynthesis</c:v>
                </c:pt>
                <c:pt idx="1312">
                  <c:v>GPI biosynthesis</c:v>
                </c:pt>
                <c:pt idx="1313">
                  <c:v>GPI biosynthesis</c:v>
                </c:pt>
                <c:pt idx="1314">
                  <c:v>GPI biosynthesis</c:v>
                </c:pt>
                <c:pt idx="1315">
                  <c:v>GPI biosynthesis</c:v>
                </c:pt>
                <c:pt idx="1316">
                  <c:v>GPI biosynthesis</c:v>
                </c:pt>
                <c:pt idx="1317">
                  <c:v>GPI biosynthesis</c:v>
                </c:pt>
                <c:pt idx="1318">
                  <c:v>GPI biosynthesis</c:v>
                </c:pt>
                <c:pt idx="1319">
                  <c:v>GPI biosynthesis</c:v>
                </c:pt>
                <c:pt idx="1320">
                  <c:v>GPI biosynthesis</c:v>
                </c:pt>
                <c:pt idx="1321">
                  <c:v>Terpenoid backbone biosynthesis</c:v>
                </c:pt>
                <c:pt idx="1322">
                  <c:v>Purine metabolism</c:v>
                </c:pt>
                <c:pt idx="1323">
                  <c:v>Transport</c:v>
                </c:pt>
                <c:pt idx="1324">
                  <c:v>Transport</c:v>
                </c:pt>
                <c:pt idx="1325">
                  <c:v>Glutathione metabolism</c:v>
                </c:pt>
                <c:pt idx="1326">
                  <c:v>Glutathione metabolism</c:v>
                </c:pt>
                <c:pt idx="1327">
                  <c:v>Transport</c:v>
                </c:pt>
                <c:pt idx="1328">
                  <c:v>Glutathione metabolism</c:v>
                </c:pt>
                <c:pt idx="1329">
                  <c:v>Glutathione metabolism</c:v>
                </c:pt>
                <c:pt idx="1330">
                  <c:v>Transport</c:v>
                </c:pt>
                <c:pt idx="1331">
                  <c:v>Transport</c:v>
                </c:pt>
                <c:pt idx="1332">
                  <c:v>Transport</c:v>
                </c:pt>
                <c:pt idx="1333">
                  <c:v>Cysteine and methionine metabolism</c:v>
                </c:pt>
                <c:pt idx="1334">
                  <c:v>Taurine and hypotaurine metabolism</c:v>
                </c:pt>
                <c:pt idx="1335">
                  <c:v>Folate metabolism</c:v>
                </c:pt>
                <c:pt idx="1336">
                  <c:v>Riboflavin metabolism</c:v>
                </c:pt>
                <c:pt idx="1337">
                  <c:v>Purine metabolism</c:v>
                </c:pt>
                <c:pt idx="1338">
                  <c:v>Transport</c:v>
                </c:pt>
                <c:pt idx="1339">
                  <c:v>Purine metabolism</c:v>
                </c:pt>
                <c:pt idx="1340">
                  <c:v>Purine metabolism</c:v>
                </c:pt>
                <c:pt idx="1341">
                  <c:v>Transport</c:v>
                </c:pt>
                <c:pt idx="1342">
                  <c:v>Transport</c:v>
                </c:pt>
                <c:pt idx="1343">
                  <c:v>Transport</c:v>
                </c:pt>
                <c:pt idx="1344">
                  <c:v>Transport</c:v>
                </c:pt>
                <c:pt idx="1345">
                  <c:v>Transport</c:v>
                </c:pt>
                <c:pt idx="1346">
                  <c:v>Transport</c:v>
                </c:pt>
                <c:pt idx="1347">
                  <c:v>Transport</c:v>
                </c:pt>
                <c:pt idx="1348">
                  <c:v>Transport</c:v>
                </c:pt>
                <c:pt idx="1349">
                  <c:v>Transport</c:v>
                </c:pt>
                <c:pt idx="1350">
                  <c:v>Transport</c:v>
                </c:pt>
                <c:pt idx="1351">
                  <c:v>Transport</c:v>
                </c:pt>
                <c:pt idx="1352">
                  <c:v>Transport</c:v>
                </c:pt>
                <c:pt idx="1353">
                  <c:v>Transport</c:v>
                </c:pt>
                <c:pt idx="1354">
                  <c:v>Transport</c:v>
                </c:pt>
                <c:pt idx="1355">
                  <c:v>Transport</c:v>
                </c:pt>
                <c:pt idx="1356">
                  <c:v>Transport</c:v>
                </c:pt>
                <c:pt idx="1357">
                  <c:v>Fatty acid degradation</c:v>
                </c:pt>
                <c:pt idx="1358">
                  <c:v>Fatty acid degradation</c:v>
                </c:pt>
                <c:pt idx="1359">
                  <c:v>Fatty acid degradation</c:v>
                </c:pt>
                <c:pt idx="1360">
                  <c:v>Fatty acid degradation</c:v>
                </c:pt>
                <c:pt idx="1361">
                  <c:v>Fatty acid degradation</c:v>
                </c:pt>
                <c:pt idx="1362">
                  <c:v>Fatty acid degradation</c:v>
                </c:pt>
                <c:pt idx="1363">
                  <c:v>Fatty acid degradation</c:v>
                </c:pt>
                <c:pt idx="1364">
                  <c:v>Fatty acid degradation</c:v>
                </c:pt>
                <c:pt idx="1365">
                  <c:v>Fatty acid degradation</c:v>
                </c:pt>
                <c:pt idx="1366">
                  <c:v>Fatty acid degradation</c:v>
                </c:pt>
                <c:pt idx="1367">
                  <c:v>Fatty acid degradation</c:v>
                </c:pt>
                <c:pt idx="1368">
                  <c:v>Fatty acid degradation</c:v>
                </c:pt>
                <c:pt idx="1369">
                  <c:v>Fatty acid degradation</c:v>
                </c:pt>
                <c:pt idx="1370">
                  <c:v>Fatty acid degradation</c:v>
                </c:pt>
                <c:pt idx="1371">
                  <c:v>Fatty acid degradation</c:v>
                </c:pt>
                <c:pt idx="1372">
                  <c:v>Fatty acid degradation</c:v>
                </c:pt>
                <c:pt idx="1373">
                  <c:v>Fatty acid degradation</c:v>
                </c:pt>
                <c:pt idx="1374">
                  <c:v>Fatty acid degradation</c:v>
                </c:pt>
                <c:pt idx="1375">
                  <c:v>Fatty acid degradation</c:v>
                </c:pt>
                <c:pt idx="1376">
                  <c:v>Fatty acid degradation</c:v>
                </c:pt>
                <c:pt idx="1377">
                  <c:v>Fatty acid degradation</c:v>
                </c:pt>
                <c:pt idx="1378">
                  <c:v>Fatty acid degradation</c:v>
                </c:pt>
                <c:pt idx="1379">
                  <c:v>Fatty acid degradation</c:v>
                </c:pt>
                <c:pt idx="1380">
                  <c:v>Fatty acid degradation</c:v>
                </c:pt>
                <c:pt idx="1381">
                  <c:v>Fatty acid degradation</c:v>
                </c:pt>
                <c:pt idx="1382">
                  <c:v>Fatty acid degradation</c:v>
                </c:pt>
                <c:pt idx="1383">
                  <c:v>Fatty acid degradation</c:v>
                </c:pt>
                <c:pt idx="1384">
                  <c:v>Fatty acid degradation</c:v>
                </c:pt>
                <c:pt idx="1385">
                  <c:v>Fatty acid degradation</c:v>
                </c:pt>
                <c:pt idx="1386">
                  <c:v>Fatty acid degradation</c:v>
                </c:pt>
                <c:pt idx="1387">
                  <c:v>Fatty acid degradation</c:v>
                </c:pt>
                <c:pt idx="1388">
                  <c:v>Fatty acid degradation</c:v>
                </c:pt>
                <c:pt idx="1389">
                  <c:v>Fatty acid degradation</c:v>
                </c:pt>
                <c:pt idx="1390">
                  <c:v>Fatty acid degradation</c:v>
                </c:pt>
                <c:pt idx="1391">
                  <c:v>Fatty acid degradation</c:v>
                </c:pt>
                <c:pt idx="1392">
                  <c:v>Fatty acid degradation</c:v>
                </c:pt>
                <c:pt idx="1393">
                  <c:v>Fatty acid degradation</c:v>
                </c:pt>
                <c:pt idx="1394">
                  <c:v>Benzoate degradation</c:v>
                </c:pt>
                <c:pt idx="1395">
                  <c:v>Fatty acid degradation</c:v>
                </c:pt>
                <c:pt idx="1396">
                  <c:v>Fatty acid degradation</c:v>
                </c:pt>
                <c:pt idx="1397">
                  <c:v>Fatty acid degradation</c:v>
                </c:pt>
                <c:pt idx="1398">
                  <c:v>Fatty acid degradation</c:v>
                </c:pt>
                <c:pt idx="1399">
                  <c:v>Valine, leucine and isoleucine metabolism</c:v>
                </c:pt>
                <c:pt idx="1400">
                  <c:v>Lysine metabolism</c:v>
                </c:pt>
                <c:pt idx="1401">
                  <c:v>Lysine metabolism</c:v>
                </c:pt>
                <c:pt idx="1402">
                  <c:v>Lysine metabolism</c:v>
                </c:pt>
                <c:pt idx="1403">
                  <c:v>Lysine metabolism</c:v>
                </c:pt>
                <c:pt idx="1404">
                  <c:v>Nitrogen metabolism</c:v>
                </c:pt>
                <c:pt idx="1405">
                  <c:v>Nitrogen metabolism</c:v>
                </c:pt>
                <c:pt idx="1406">
                  <c:v>Nitrogen metabolism</c:v>
                </c:pt>
                <c:pt idx="1407">
                  <c:v>Nitrogen metabolism</c:v>
                </c:pt>
                <c:pt idx="1408">
                  <c:v>Transport</c:v>
                </c:pt>
                <c:pt idx="1409">
                  <c:v>Cysteine and methionine metabolism</c:v>
                </c:pt>
                <c:pt idx="1410">
                  <c:v>Transport</c:v>
                </c:pt>
                <c:pt idx="1411">
                  <c:v>Transport</c:v>
                </c:pt>
                <c:pt idx="1412">
                  <c:v>Transport</c:v>
                </c:pt>
                <c:pt idx="1413">
                  <c:v>Transport</c:v>
                </c:pt>
                <c:pt idx="1414">
                  <c:v>Transport</c:v>
                </c:pt>
                <c:pt idx="1415">
                  <c:v>Transport</c:v>
                </c:pt>
                <c:pt idx="1416">
                  <c:v>Transport</c:v>
                </c:pt>
                <c:pt idx="1417">
                  <c:v>Transport</c:v>
                </c:pt>
                <c:pt idx="1418">
                  <c:v>Transport</c:v>
                </c:pt>
                <c:pt idx="1419">
                  <c:v>Transport</c:v>
                </c:pt>
                <c:pt idx="1420">
                  <c:v>Transport</c:v>
                </c:pt>
                <c:pt idx="1421">
                  <c:v>Transport</c:v>
                </c:pt>
                <c:pt idx="1422">
                  <c:v>Transport</c:v>
                </c:pt>
                <c:pt idx="1423">
                  <c:v>Heme metabolism</c:v>
                </c:pt>
                <c:pt idx="1424">
                  <c:v>Thiamine metabolism</c:v>
                </c:pt>
                <c:pt idx="1425">
                  <c:v>Glycolysis / Gluconeogenesis</c:v>
                </c:pt>
                <c:pt idx="1426">
                  <c:v>Glycolysis / Gluconeogenesis</c:v>
                </c:pt>
                <c:pt idx="1427">
                  <c:v>Glycolysis / Gluconeogenesis</c:v>
                </c:pt>
                <c:pt idx="1428">
                  <c:v>Alternative carbon metabolism</c:v>
                </c:pt>
                <c:pt idx="1429">
                  <c:v>Tyrosine metabolism</c:v>
                </c:pt>
                <c:pt idx="1430">
                  <c:v>Valine, leucine and isoleucine metabolism</c:v>
                </c:pt>
                <c:pt idx="1431">
                  <c:v>Unassigned</c:v>
                </c:pt>
                <c:pt idx="1432">
                  <c:v>Lysine metabolism</c:v>
                </c:pt>
                <c:pt idx="1433">
                  <c:v>Transport</c:v>
                </c:pt>
                <c:pt idx="1434">
                  <c:v>Histidine metabolism</c:v>
                </c:pt>
                <c:pt idx="1435">
                  <c:v>Histidine metabolism</c:v>
                </c:pt>
                <c:pt idx="1436">
                  <c:v>Transport</c:v>
                </c:pt>
                <c:pt idx="1437">
                  <c:v>Aminoacyl-tRNA biosynthesis</c:v>
                </c:pt>
                <c:pt idx="1438">
                  <c:v>Aminoacyl-tRNA biosynthesis</c:v>
                </c:pt>
                <c:pt idx="1439">
                  <c:v>Tryptophan metabolism</c:v>
                </c:pt>
                <c:pt idx="1440">
                  <c:v>Carnitine biosynthesis</c:v>
                </c:pt>
                <c:pt idx="1441">
                  <c:v>Terpenoid backbone biosynthesis</c:v>
                </c:pt>
                <c:pt idx="1442">
                  <c:v>Terpenoid backbone biosynthesis</c:v>
                </c:pt>
                <c:pt idx="1443">
                  <c:v>Synthesis and degradation of ketone bodies</c:v>
                </c:pt>
                <c:pt idx="1444">
                  <c:v>Transport</c:v>
                </c:pt>
                <c:pt idx="1445">
                  <c:v>Thiamine metabolism</c:v>
                </c:pt>
                <c:pt idx="1446">
                  <c:v>Heme metabolism</c:v>
                </c:pt>
                <c:pt idx="1447">
                  <c:v>Transport</c:v>
                </c:pt>
                <c:pt idx="1448">
                  <c:v>Folate metabolism</c:v>
                </c:pt>
                <c:pt idx="1449">
                  <c:v>Arginine and proline metabolism</c:v>
                </c:pt>
                <c:pt idx="1450">
                  <c:v>Chlorocyclohexane and chlorobenzene degradation</c:v>
                </c:pt>
                <c:pt idx="1451">
                  <c:v>Glycine, serine and threonine metabolism</c:v>
                </c:pt>
                <c:pt idx="1452">
                  <c:v>Glycine, serine and threonine metabolism</c:v>
                </c:pt>
                <c:pt idx="1453">
                  <c:v>Cysteine and methionine metabolism</c:v>
                </c:pt>
                <c:pt idx="1454">
                  <c:v>Glycine, serine and threonine metabolism</c:v>
                </c:pt>
                <c:pt idx="1455">
                  <c:v>Histidine metabolism</c:v>
                </c:pt>
                <c:pt idx="1456">
                  <c:v>Transport</c:v>
                </c:pt>
                <c:pt idx="1457">
                  <c:v>Transport</c:v>
                </c:pt>
                <c:pt idx="1458">
                  <c:v>Transport</c:v>
                </c:pt>
                <c:pt idx="1459">
                  <c:v>Transport</c:v>
                </c:pt>
                <c:pt idx="1460">
                  <c:v>Transport</c:v>
                </c:pt>
                <c:pt idx="1461">
                  <c:v>Transport</c:v>
                </c:pt>
                <c:pt idx="1462">
                  <c:v>Transport</c:v>
                </c:pt>
                <c:pt idx="1463">
                  <c:v>Transport</c:v>
                </c:pt>
                <c:pt idx="1464">
                  <c:v>Transport</c:v>
                </c:pt>
                <c:pt idx="1465">
                  <c:v>Transport</c:v>
                </c:pt>
                <c:pt idx="1466">
                  <c:v>Transport</c:v>
                </c:pt>
                <c:pt idx="1467">
                  <c:v>Transport</c:v>
                </c:pt>
                <c:pt idx="1468">
                  <c:v>Transport</c:v>
                </c:pt>
                <c:pt idx="1469">
                  <c:v>Purine metabolism</c:v>
                </c:pt>
                <c:pt idx="1470">
                  <c:v>Transport</c:v>
                </c:pt>
                <c:pt idx="1471">
                  <c:v>Transport</c:v>
                </c:pt>
                <c:pt idx="1472">
                  <c:v>Transport</c:v>
                </c:pt>
                <c:pt idx="1473">
                  <c:v>Transport</c:v>
                </c:pt>
                <c:pt idx="1474">
                  <c:v>Transport</c:v>
                </c:pt>
                <c:pt idx="1475">
                  <c:v>Transport</c:v>
                </c:pt>
                <c:pt idx="1476">
                  <c:v>Transport</c:v>
                </c:pt>
                <c:pt idx="1477">
                  <c:v>Transport</c:v>
                </c:pt>
                <c:pt idx="1478">
                  <c:v>Transport</c:v>
                </c:pt>
                <c:pt idx="1479">
                  <c:v>Transport</c:v>
                </c:pt>
                <c:pt idx="1480">
                  <c:v>Transport</c:v>
                </c:pt>
                <c:pt idx="1481">
                  <c:v>Transport</c:v>
                </c:pt>
                <c:pt idx="1482">
                  <c:v>Vitamin B6 metabolism</c:v>
                </c:pt>
                <c:pt idx="1483">
                  <c:v>Transport</c:v>
                </c:pt>
                <c:pt idx="1484">
                  <c:v>Transport</c:v>
                </c:pt>
                <c:pt idx="1485">
                  <c:v>Transport</c:v>
                </c:pt>
                <c:pt idx="1486">
                  <c:v>Transport</c:v>
                </c:pt>
                <c:pt idx="1487">
                  <c:v>Transport</c:v>
                </c:pt>
                <c:pt idx="1488">
                  <c:v>Transport</c:v>
                </c:pt>
                <c:pt idx="1489">
                  <c:v>Transport</c:v>
                </c:pt>
                <c:pt idx="1490">
                  <c:v>Transport</c:v>
                </c:pt>
                <c:pt idx="1491">
                  <c:v>Citric acid cycle</c:v>
                </c:pt>
                <c:pt idx="1492">
                  <c:v>Citric acid cycle</c:v>
                </c:pt>
                <c:pt idx="1493">
                  <c:v>Glyoxylate metabolism</c:v>
                </c:pt>
                <c:pt idx="1494">
                  <c:v>Transport</c:v>
                </c:pt>
                <c:pt idx="1495">
                  <c:v>Transport</c:v>
                </c:pt>
                <c:pt idx="1496">
                  <c:v>Transport</c:v>
                </c:pt>
                <c:pt idx="1497">
                  <c:v>Transport</c:v>
                </c:pt>
                <c:pt idx="1498">
                  <c:v>Histidine metabolism</c:v>
                </c:pt>
                <c:pt idx="1499">
                  <c:v>Histidine metabolism</c:v>
                </c:pt>
                <c:pt idx="1500">
                  <c:v>Phenylalanine, tyrosine and tryptophan metabolism</c:v>
                </c:pt>
                <c:pt idx="1501">
                  <c:v>Transport</c:v>
                </c:pt>
                <c:pt idx="1502">
                  <c:v>Transport</c:v>
                </c:pt>
                <c:pt idx="1503">
                  <c:v>Cysteine and methionine metabolism</c:v>
                </c:pt>
                <c:pt idx="1504">
                  <c:v>Cysteine and methionine metabolism</c:v>
                </c:pt>
                <c:pt idx="1505">
                  <c:v>Transport</c:v>
                </c:pt>
                <c:pt idx="1506">
                  <c:v>Transport</c:v>
                </c:pt>
                <c:pt idx="1507">
                  <c:v>Aminoacyl-tRNA biosynthesis</c:v>
                </c:pt>
                <c:pt idx="1508">
                  <c:v>Aminoacyl-tRNA biosynthesis</c:v>
                </c:pt>
                <c:pt idx="1509">
                  <c:v>Purine metabolism</c:v>
                </c:pt>
                <c:pt idx="1510">
                  <c:v>Purine metabolism</c:v>
                </c:pt>
                <c:pt idx="1511">
                  <c:v>Transport</c:v>
                </c:pt>
                <c:pt idx="1512">
                  <c:v>Transport</c:v>
                </c:pt>
                <c:pt idx="1513">
                  <c:v>Transport</c:v>
                </c:pt>
                <c:pt idx="1514">
                  <c:v>Phenylalanine, tyrosine and tryptophan metabolism</c:v>
                </c:pt>
                <c:pt idx="1515">
                  <c:v>Galactose metabolism</c:v>
                </c:pt>
                <c:pt idx="1516">
                  <c:v>Inositol phosphate metabolism</c:v>
                </c:pt>
                <c:pt idx="1517">
                  <c:v>Transport</c:v>
                </c:pt>
                <c:pt idx="1518">
                  <c:v>Transport</c:v>
                </c:pt>
                <c:pt idx="1519">
                  <c:v>Transport</c:v>
                </c:pt>
                <c:pt idx="1520">
                  <c:v>Purine metabolism</c:v>
                </c:pt>
                <c:pt idx="1521">
                  <c:v>Transport</c:v>
                </c:pt>
                <c:pt idx="1522">
                  <c:v>Sphingolipid biosynthesis</c:v>
                </c:pt>
                <c:pt idx="1523">
                  <c:v>Transport</c:v>
                </c:pt>
                <c:pt idx="1524">
                  <c:v>Terpenoid backbone biosynthesis</c:v>
                </c:pt>
                <c:pt idx="1525">
                  <c:v>Transport</c:v>
                </c:pt>
                <c:pt idx="1526">
                  <c:v>Transport</c:v>
                </c:pt>
                <c:pt idx="1527">
                  <c:v>Inositol phosphate metabolism</c:v>
                </c:pt>
                <c:pt idx="1528">
                  <c:v>Inositol phosphate metabolism</c:v>
                </c:pt>
                <c:pt idx="1529">
                  <c:v>Inositol phosphate metabolism</c:v>
                </c:pt>
                <c:pt idx="1530">
                  <c:v>Inositol phosphate metabolism</c:v>
                </c:pt>
                <c:pt idx="1531">
                  <c:v>Valine, leucine and isoleucine metabolism</c:v>
                </c:pt>
                <c:pt idx="1532">
                  <c:v>Valine, leucine and isoleucine metabolism</c:v>
                </c:pt>
                <c:pt idx="1533">
                  <c:v>Valine, leucine and isoleucine metabolism</c:v>
                </c:pt>
                <c:pt idx="1534">
                  <c:v>Valine, leucine and isoleucine metabolism</c:v>
                </c:pt>
                <c:pt idx="1535">
                  <c:v>Unassigned</c:v>
                </c:pt>
                <c:pt idx="1536">
                  <c:v>Unassigned</c:v>
                </c:pt>
                <c:pt idx="1537">
                  <c:v>Unassigned</c:v>
                </c:pt>
                <c:pt idx="1538">
                  <c:v>Unassigned</c:v>
                </c:pt>
                <c:pt idx="1539">
                  <c:v>Sphingolipid biosynthesis</c:v>
                </c:pt>
                <c:pt idx="1540">
                  <c:v>Citric acid cycle</c:v>
                </c:pt>
                <c:pt idx="1541">
                  <c:v>Valine, leucine and isoleucine metabolism</c:v>
                </c:pt>
                <c:pt idx="1542">
                  <c:v>Valine, leucine and isoleucine metabolism</c:v>
                </c:pt>
                <c:pt idx="1543">
                  <c:v>Transport</c:v>
                </c:pt>
                <c:pt idx="1544">
                  <c:v>Transport</c:v>
                </c:pt>
                <c:pt idx="1545">
                  <c:v>Transport</c:v>
                </c:pt>
                <c:pt idx="1546">
                  <c:v>Tryptophan metabolism</c:v>
                </c:pt>
                <c:pt idx="1547">
                  <c:v>Tryptophan metabolism</c:v>
                </c:pt>
                <c:pt idx="1548">
                  <c:v>Tryptophan metabolism</c:v>
                </c:pt>
                <c:pt idx="1549">
                  <c:v>Transport</c:v>
                </c:pt>
                <c:pt idx="1550">
                  <c:v>Transport</c:v>
                </c:pt>
                <c:pt idx="1551">
                  <c:v>Transport</c:v>
                </c:pt>
                <c:pt idx="1552">
                  <c:v>Transport</c:v>
                </c:pt>
                <c:pt idx="1553">
                  <c:v>Transport</c:v>
                </c:pt>
                <c:pt idx="1554">
                  <c:v>Methylglyoxal metabolism</c:v>
                </c:pt>
                <c:pt idx="1555">
                  <c:v>Transport</c:v>
                </c:pt>
                <c:pt idx="1556">
                  <c:v>Transport</c:v>
                </c:pt>
                <c:pt idx="1557">
                  <c:v>Transport</c:v>
                </c:pt>
                <c:pt idx="1558">
                  <c:v>Methylglyoxal metabolism</c:v>
                </c:pt>
                <c:pt idx="1559">
                  <c:v>Cysteine and methionine metabolism</c:v>
                </c:pt>
                <c:pt idx="1560">
                  <c:v>Glycolysis / Gluconeogenesis</c:v>
                </c:pt>
                <c:pt idx="1561">
                  <c:v>Transport</c:v>
                </c:pt>
                <c:pt idx="1562">
                  <c:v>Cysteine and methionine metabolism</c:v>
                </c:pt>
                <c:pt idx="1563">
                  <c:v>Cysteine and methionine metabolism</c:v>
                </c:pt>
                <c:pt idx="1564">
                  <c:v>Transport</c:v>
                </c:pt>
                <c:pt idx="1565">
                  <c:v>Transport</c:v>
                </c:pt>
                <c:pt idx="1566">
                  <c:v>Aminoacyl-tRNA biosynthesis</c:v>
                </c:pt>
                <c:pt idx="1567">
                  <c:v>Methylglyoxal metabolism</c:v>
                </c:pt>
                <c:pt idx="1568">
                  <c:v>Transport</c:v>
                </c:pt>
                <c:pt idx="1569">
                  <c:v>Transport</c:v>
                </c:pt>
                <c:pt idx="1570">
                  <c:v>Transport</c:v>
                </c:pt>
                <c:pt idx="1571">
                  <c:v>Transport</c:v>
                </c:pt>
                <c:pt idx="1572">
                  <c:v>Transport</c:v>
                </c:pt>
                <c:pt idx="1573">
                  <c:v>Transport</c:v>
                </c:pt>
                <c:pt idx="1574">
                  <c:v>Methylglyoxal metabolism</c:v>
                </c:pt>
                <c:pt idx="1575">
                  <c:v>Ergosterol biosynthesis</c:v>
                </c:pt>
                <c:pt idx="1576">
                  <c:v>Ergosterol biosynthesis</c:v>
                </c:pt>
                <c:pt idx="1577">
                  <c:v>Glycerophospholipid metabolism</c:v>
                </c:pt>
                <c:pt idx="1578">
                  <c:v>Glycerophospholipid metabolism</c:v>
                </c:pt>
                <c:pt idx="1579">
                  <c:v>Inositol phosphate metabolism</c:v>
                </c:pt>
                <c:pt idx="1580">
                  <c:v>Glycine, serine and threonine metabolism</c:v>
                </c:pt>
                <c:pt idx="1581">
                  <c:v>Arachidonic acid metabolism</c:v>
                </c:pt>
                <c:pt idx="1582">
                  <c:v>Arachidonic acid metabolism</c:v>
                </c:pt>
                <c:pt idx="1583">
                  <c:v>Arachidonic acid metabolism</c:v>
                </c:pt>
                <c:pt idx="1584">
                  <c:v>Arachidonic acid metabolism</c:v>
                </c:pt>
                <c:pt idx="1585">
                  <c:v>Arachidonic acid metabolism</c:v>
                </c:pt>
                <c:pt idx="1586">
                  <c:v>Arachidonic acid metabolism</c:v>
                </c:pt>
                <c:pt idx="1587">
                  <c:v>Lysine metabolism</c:v>
                </c:pt>
                <c:pt idx="1588">
                  <c:v>Transport</c:v>
                </c:pt>
                <c:pt idx="1589">
                  <c:v>Transport</c:v>
                </c:pt>
                <c:pt idx="1590">
                  <c:v>Transport</c:v>
                </c:pt>
                <c:pt idx="1591">
                  <c:v>Aminoacyl-tRNA biosynthesis</c:v>
                </c:pt>
                <c:pt idx="1592">
                  <c:v>Inositol phosphate metabolism</c:v>
                </c:pt>
                <c:pt idx="1593">
                  <c:v>Tyrosine metabolism</c:v>
                </c:pt>
                <c:pt idx="1594">
                  <c:v>Triacylglycerol degradation</c:v>
                </c:pt>
                <c:pt idx="1595">
                  <c:v>Triacylglycerol degradation</c:v>
                </c:pt>
                <c:pt idx="1596">
                  <c:v>Transport</c:v>
                </c:pt>
                <c:pt idx="1597">
                  <c:v>Transport</c:v>
                </c:pt>
                <c:pt idx="1598">
                  <c:v>Glyoxylate metabolism</c:v>
                </c:pt>
                <c:pt idx="1599">
                  <c:v>Alternative carbon metabolism</c:v>
                </c:pt>
                <c:pt idx="1600">
                  <c:v>Transport</c:v>
                </c:pt>
                <c:pt idx="1601">
                  <c:v>Transport</c:v>
                </c:pt>
                <c:pt idx="1602">
                  <c:v>Transport</c:v>
                </c:pt>
                <c:pt idx="1603">
                  <c:v>Fructose and mannose metabolism</c:v>
                </c:pt>
                <c:pt idx="1604">
                  <c:v>Fructose and mannose metabolism</c:v>
                </c:pt>
                <c:pt idx="1605">
                  <c:v>Alternative carbon metabolism</c:v>
                </c:pt>
                <c:pt idx="1606">
                  <c:v>Alternative carbon metabolism</c:v>
                </c:pt>
                <c:pt idx="1607">
                  <c:v>Alternative carbon metabolism</c:v>
                </c:pt>
                <c:pt idx="1608">
                  <c:v>Transport</c:v>
                </c:pt>
                <c:pt idx="1609">
                  <c:v>Transport</c:v>
                </c:pt>
                <c:pt idx="1610">
                  <c:v>Transport</c:v>
                </c:pt>
                <c:pt idx="1611">
                  <c:v>Ascorbate and aldarate metabolism</c:v>
                </c:pt>
                <c:pt idx="1612">
                  <c:v>Valine, leucine and isoleucine metabolism</c:v>
                </c:pt>
                <c:pt idx="1613">
                  <c:v>Propanoate metabolism</c:v>
                </c:pt>
                <c:pt idx="1614">
                  <c:v>Citric acid cycle</c:v>
                </c:pt>
                <c:pt idx="1615">
                  <c:v>Fatty acid biosynthesis</c:v>
                </c:pt>
                <c:pt idx="1616">
                  <c:v>Fatty acid biosynthesis</c:v>
                </c:pt>
                <c:pt idx="1617">
                  <c:v>Glyoxylate metabolism</c:v>
                </c:pt>
                <c:pt idx="1618">
                  <c:v>Citric acid cycle</c:v>
                </c:pt>
                <c:pt idx="1619">
                  <c:v>Unassigned</c:v>
                </c:pt>
                <c:pt idx="1620">
                  <c:v>Cysteine and methionine metabolism</c:v>
                </c:pt>
                <c:pt idx="1621">
                  <c:v>Citric acid cycle</c:v>
                </c:pt>
                <c:pt idx="1622">
                  <c:v>Pyruvate metabolism</c:v>
                </c:pt>
                <c:pt idx="1623">
                  <c:v>Citric acid cycle</c:v>
                </c:pt>
                <c:pt idx="1624">
                  <c:v>Cysteine and methionine metabolism</c:v>
                </c:pt>
                <c:pt idx="1625">
                  <c:v>Cysteine and methionine metabolism</c:v>
                </c:pt>
                <c:pt idx="1626">
                  <c:v>Cysteine and methionine metabolism</c:v>
                </c:pt>
                <c:pt idx="1627">
                  <c:v>Cysteine and methionine metabolism</c:v>
                </c:pt>
                <c:pt idx="1628">
                  <c:v>Transport</c:v>
                </c:pt>
                <c:pt idx="1629">
                  <c:v>Transport</c:v>
                </c:pt>
                <c:pt idx="1630">
                  <c:v>Aminoacyl-tRNA biosynthesis</c:v>
                </c:pt>
                <c:pt idx="1631">
                  <c:v>Aminoacyl-tRNA biosynthesis</c:v>
                </c:pt>
                <c:pt idx="1632">
                  <c:v>Terpenoid backbone biosynthesis</c:v>
                </c:pt>
                <c:pt idx="1633">
                  <c:v>Terpenoid backbone biosynthesis</c:v>
                </c:pt>
                <c:pt idx="1634">
                  <c:v>Terpenoid backbone biosynthesis</c:v>
                </c:pt>
                <c:pt idx="1635">
                  <c:v>Terpenoid backbone biosynthesis</c:v>
                </c:pt>
                <c:pt idx="1636">
                  <c:v>Transport</c:v>
                </c:pt>
                <c:pt idx="1637">
                  <c:v>Transport</c:v>
                </c:pt>
                <c:pt idx="1638">
                  <c:v>Valine, leucine and isoleucine metabolism</c:v>
                </c:pt>
                <c:pt idx="1639">
                  <c:v>Methylglyoxal metabolism</c:v>
                </c:pt>
                <c:pt idx="1640">
                  <c:v>Cysteine and methionine metabolism</c:v>
                </c:pt>
                <c:pt idx="1641">
                  <c:v>Transport</c:v>
                </c:pt>
                <c:pt idx="1642">
                  <c:v>Inositol phosphate metabolism</c:v>
                </c:pt>
                <c:pt idx="1643">
                  <c:v>Inositol phosphate metabolism</c:v>
                </c:pt>
                <c:pt idx="1644">
                  <c:v>Transport</c:v>
                </c:pt>
                <c:pt idx="1645">
                  <c:v>Transport</c:v>
                </c:pt>
                <c:pt idx="1646">
                  <c:v>Sphingolipid biosynthesis</c:v>
                </c:pt>
                <c:pt idx="1647">
                  <c:v>Transport</c:v>
                </c:pt>
                <c:pt idx="1648">
                  <c:v>Transport</c:v>
                </c:pt>
                <c:pt idx="1649">
                  <c:v>Transport</c:v>
                </c:pt>
                <c:pt idx="1650">
                  <c:v>Cysteine and methionine metabolism</c:v>
                </c:pt>
                <c:pt idx="1651">
                  <c:v>Cysteine and methionine metabolism</c:v>
                </c:pt>
                <c:pt idx="1652">
                  <c:v>Folate metabolism</c:v>
                </c:pt>
                <c:pt idx="1653">
                  <c:v>Folate metabolism</c:v>
                </c:pt>
                <c:pt idx="1654">
                  <c:v>Folate metabolism</c:v>
                </c:pt>
                <c:pt idx="1655">
                  <c:v>Folate metabolism</c:v>
                </c:pt>
                <c:pt idx="1656">
                  <c:v>Folate metabolism</c:v>
                </c:pt>
                <c:pt idx="1657">
                  <c:v>Folate metabolism</c:v>
                </c:pt>
                <c:pt idx="1658">
                  <c:v>Pantothenate and CoA biosynthesis</c:v>
                </c:pt>
                <c:pt idx="1659">
                  <c:v>Cysteine and methionine metabolism</c:v>
                </c:pt>
                <c:pt idx="1660">
                  <c:v>Chlorocyclohexane and chlorobenzene degradation</c:v>
                </c:pt>
                <c:pt idx="1661">
                  <c:v>Chlorocyclohexane and chlorobenzene degradation</c:v>
                </c:pt>
                <c:pt idx="1662">
                  <c:v>Transport</c:v>
                </c:pt>
                <c:pt idx="1663">
                  <c:v>Purine metabolism</c:v>
                </c:pt>
                <c:pt idx="1664">
                  <c:v>Oxidative phosphorylation</c:v>
                </c:pt>
                <c:pt idx="1665">
                  <c:v>Nicotinate and nicotinamide metabolism</c:v>
                </c:pt>
                <c:pt idx="1666">
                  <c:v>Nicotinate and nicotinamide metabolism</c:v>
                </c:pt>
                <c:pt idx="1667">
                  <c:v>Oxidative phosphorylation</c:v>
                </c:pt>
                <c:pt idx="1668">
                  <c:v>Transport</c:v>
                </c:pt>
                <c:pt idx="1669">
                  <c:v>Nicotinate and nicotinamide metabolism</c:v>
                </c:pt>
                <c:pt idx="1670">
                  <c:v>Nicotinate and nicotinamide metabolism</c:v>
                </c:pt>
                <c:pt idx="1671">
                  <c:v>Nicotinate and nicotinamide metabolism</c:v>
                </c:pt>
                <c:pt idx="1672">
                  <c:v>Transport</c:v>
                </c:pt>
                <c:pt idx="1673">
                  <c:v>Transport</c:v>
                </c:pt>
                <c:pt idx="1674">
                  <c:v>Transport</c:v>
                </c:pt>
                <c:pt idx="1675">
                  <c:v>Transport</c:v>
                </c:pt>
                <c:pt idx="1676">
                  <c:v>Transport</c:v>
                </c:pt>
                <c:pt idx="1677">
                  <c:v>Transport</c:v>
                </c:pt>
                <c:pt idx="1678">
                  <c:v>Transport</c:v>
                </c:pt>
                <c:pt idx="1679">
                  <c:v>Transport</c:v>
                </c:pt>
                <c:pt idx="1680">
                  <c:v>Transport</c:v>
                </c:pt>
                <c:pt idx="1681">
                  <c:v>Nicotinate and nicotinamide metabolism</c:v>
                </c:pt>
                <c:pt idx="1682">
                  <c:v>Nicotinate and nicotinamide metabolism</c:v>
                </c:pt>
                <c:pt idx="1683">
                  <c:v>Transport</c:v>
                </c:pt>
                <c:pt idx="1684">
                  <c:v>Transport</c:v>
                </c:pt>
                <c:pt idx="1685">
                  <c:v>Transport</c:v>
                </c:pt>
                <c:pt idx="1686">
                  <c:v>Transport</c:v>
                </c:pt>
                <c:pt idx="1687">
                  <c:v>Transport</c:v>
                </c:pt>
                <c:pt idx="1688">
                  <c:v>Transport</c:v>
                </c:pt>
                <c:pt idx="1689">
                  <c:v>Nicotinate and nicotinamide metabolism</c:v>
                </c:pt>
                <c:pt idx="1690">
                  <c:v>Nicotinate and nicotinamide metabolism</c:v>
                </c:pt>
                <c:pt idx="1691">
                  <c:v>Transport</c:v>
                </c:pt>
                <c:pt idx="1692">
                  <c:v>Transport</c:v>
                </c:pt>
                <c:pt idx="1693">
                  <c:v>Purine metabolism</c:v>
                </c:pt>
                <c:pt idx="1694">
                  <c:v>Purine metabolism</c:v>
                </c:pt>
                <c:pt idx="1695">
                  <c:v>Purine metabolism</c:v>
                </c:pt>
                <c:pt idx="1696">
                  <c:v>Purine metabolism</c:v>
                </c:pt>
                <c:pt idx="1697">
                  <c:v>Purine metabolism</c:v>
                </c:pt>
                <c:pt idx="1698">
                  <c:v>Purine metabolism</c:v>
                </c:pt>
                <c:pt idx="1699">
                  <c:v>Purine metabolism</c:v>
                </c:pt>
                <c:pt idx="1700">
                  <c:v>Purine metabolism</c:v>
                </c:pt>
                <c:pt idx="1701">
                  <c:v>Purine metabolism</c:v>
                </c:pt>
                <c:pt idx="1702">
                  <c:v>Nucleotide metabolism</c:v>
                </c:pt>
                <c:pt idx="1703">
                  <c:v>Purine metabolism</c:v>
                </c:pt>
                <c:pt idx="1704">
                  <c:v>Purine metabolism</c:v>
                </c:pt>
                <c:pt idx="1705">
                  <c:v>Purine metabolism</c:v>
                </c:pt>
                <c:pt idx="1706">
                  <c:v>Purine metabolism</c:v>
                </c:pt>
                <c:pt idx="1707">
                  <c:v>Purine metabolism</c:v>
                </c:pt>
                <c:pt idx="1708">
                  <c:v>Purine metabolism</c:v>
                </c:pt>
                <c:pt idx="1709">
                  <c:v>Purine metabolism</c:v>
                </c:pt>
                <c:pt idx="1710">
                  <c:v>Purine metabolism</c:v>
                </c:pt>
                <c:pt idx="1711">
                  <c:v>Purine metabolism</c:v>
                </c:pt>
                <c:pt idx="1712">
                  <c:v>Purine metabolism</c:v>
                </c:pt>
                <c:pt idx="1713">
                  <c:v>Transport</c:v>
                </c:pt>
                <c:pt idx="1714">
                  <c:v>Unassigned</c:v>
                </c:pt>
                <c:pt idx="1715">
                  <c:v>N-Glycan biosynthesis</c:v>
                </c:pt>
                <c:pt idx="1716">
                  <c:v>N-Glycan biosynthesis</c:v>
                </c:pt>
                <c:pt idx="1717">
                  <c:v>N-Glycan biosynthesis</c:v>
                </c:pt>
                <c:pt idx="1718">
                  <c:v>N-Glycan biosynthesis</c:v>
                </c:pt>
                <c:pt idx="1719">
                  <c:v>N-Glycan biosynthesis</c:v>
                </c:pt>
                <c:pt idx="1720">
                  <c:v>N-Glycan biosynthesis</c:v>
                </c:pt>
                <c:pt idx="1721">
                  <c:v>N-Glycan biosynthesis</c:v>
                </c:pt>
                <c:pt idx="1722">
                  <c:v>N-Glycan biosynthesis</c:v>
                </c:pt>
                <c:pt idx="1723">
                  <c:v>N-Glycan biosynthesis</c:v>
                </c:pt>
                <c:pt idx="1724">
                  <c:v>N-Glycan biosynthesis</c:v>
                </c:pt>
                <c:pt idx="1725">
                  <c:v>N-Glycan biosynthesis</c:v>
                </c:pt>
                <c:pt idx="1726">
                  <c:v>N-Glycan biosynthesis</c:v>
                </c:pt>
                <c:pt idx="1727">
                  <c:v>N-Glycan biosynthesis</c:v>
                </c:pt>
                <c:pt idx="1728">
                  <c:v>N-Glycan biosynthesis</c:v>
                </c:pt>
                <c:pt idx="1729">
                  <c:v>N-Glycan biosynthesis</c:v>
                </c:pt>
                <c:pt idx="1730">
                  <c:v>N-Glycan biosynthesis</c:v>
                </c:pt>
                <c:pt idx="1731">
                  <c:v>N-Glycan biosynthesis</c:v>
                </c:pt>
                <c:pt idx="1732">
                  <c:v>N-Glycan biosynthesis</c:v>
                </c:pt>
                <c:pt idx="1733">
                  <c:v>N-Glycan biosynthesis</c:v>
                </c:pt>
                <c:pt idx="1734">
                  <c:v>Transport</c:v>
                </c:pt>
                <c:pt idx="1735">
                  <c:v>Transport</c:v>
                </c:pt>
                <c:pt idx="1736">
                  <c:v>Transport</c:v>
                </c:pt>
                <c:pt idx="1737">
                  <c:v>Aminobenzoate degradation</c:v>
                </c:pt>
                <c:pt idx="1738">
                  <c:v>Unassigned</c:v>
                </c:pt>
                <c:pt idx="1739">
                  <c:v>Unassigned</c:v>
                </c:pt>
                <c:pt idx="1740">
                  <c:v>Transport</c:v>
                </c:pt>
                <c:pt idx="1741">
                  <c:v>Transport</c:v>
                </c:pt>
                <c:pt idx="1742">
                  <c:v>Transport</c:v>
                </c:pt>
                <c:pt idx="1743">
                  <c:v>Nicotinate and nicotinamide metabolism</c:v>
                </c:pt>
                <c:pt idx="1744">
                  <c:v>Nicotinate and nicotinamide metabolism</c:v>
                </c:pt>
                <c:pt idx="1745">
                  <c:v>Nicotinate and nicotinamide metabolism</c:v>
                </c:pt>
                <c:pt idx="1746">
                  <c:v>Nicotinate and nicotinamide metabolism</c:v>
                </c:pt>
                <c:pt idx="1747">
                  <c:v>Nicotinate and nicotinamide metabolism</c:v>
                </c:pt>
                <c:pt idx="1748">
                  <c:v>Transport</c:v>
                </c:pt>
                <c:pt idx="1749">
                  <c:v>Unassigned</c:v>
                </c:pt>
                <c:pt idx="1750">
                  <c:v>Purine metabolism</c:v>
                </c:pt>
                <c:pt idx="1751">
                  <c:v>Purine metabolism</c:v>
                </c:pt>
                <c:pt idx="1752">
                  <c:v>Purine metabolism</c:v>
                </c:pt>
                <c:pt idx="1753">
                  <c:v>Purine metabolism</c:v>
                </c:pt>
                <c:pt idx="1754">
                  <c:v>Purine metabolism</c:v>
                </c:pt>
                <c:pt idx="1755">
                  <c:v>Purine metabolism</c:v>
                </c:pt>
                <c:pt idx="1756">
                  <c:v>Purine metabolism</c:v>
                </c:pt>
                <c:pt idx="1757">
                  <c:v>Purine metabolism</c:v>
                </c:pt>
                <c:pt idx="1758">
                  <c:v>Purine metabolism</c:v>
                </c:pt>
                <c:pt idx="1759">
                  <c:v>Purine metabolism</c:v>
                </c:pt>
                <c:pt idx="1760">
                  <c:v>Purine metabolism</c:v>
                </c:pt>
                <c:pt idx="1761">
                  <c:v>Purine metabolism</c:v>
                </c:pt>
                <c:pt idx="1762">
                  <c:v>Purine metabolism</c:v>
                </c:pt>
                <c:pt idx="1763">
                  <c:v>Purine metabolism</c:v>
                </c:pt>
                <c:pt idx="1764">
                  <c:v>Nucleotide metabolism</c:v>
                </c:pt>
                <c:pt idx="1765">
                  <c:v>Transport</c:v>
                </c:pt>
                <c:pt idx="1766">
                  <c:v>Transport</c:v>
                </c:pt>
                <c:pt idx="1767">
                  <c:v>Transport</c:v>
                </c:pt>
                <c:pt idx="1768">
                  <c:v>Transport</c:v>
                </c:pt>
                <c:pt idx="1769">
                  <c:v>Transport</c:v>
                </c:pt>
                <c:pt idx="1770">
                  <c:v>Pyruvate metabolism</c:v>
                </c:pt>
                <c:pt idx="1771">
                  <c:v>Transport</c:v>
                </c:pt>
                <c:pt idx="1772">
                  <c:v>Transport</c:v>
                </c:pt>
                <c:pt idx="1773">
                  <c:v>Unassigned</c:v>
                </c:pt>
                <c:pt idx="1774">
                  <c:v>Unassigned</c:v>
                </c:pt>
                <c:pt idx="1775">
                  <c:v>Valine, leucine and isoleucine metabolism</c:v>
                </c:pt>
                <c:pt idx="1776">
                  <c:v>Arginine and proline metabolism</c:v>
                </c:pt>
                <c:pt idx="1777">
                  <c:v>Transport</c:v>
                </c:pt>
                <c:pt idx="1778">
                  <c:v>Transport</c:v>
                </c:pt>
                <c:pt idx="1779">
                  <c:v>Transport</c:v>
                </c:pt>
                <c:pt idx="1780">
                  <c:v>Transport</c:v>
                </c:pt>
                <c:pt idx="1781">
                  <c:v>Transport</c:v>
                </c:pt>
                <c:pt idx="1782">
                  <c:v>Transport</c:v>
                </c:pt>
                <c:pt idx="1783">
                  <c:v>Transport</c:v>
                </c:pt>
                <c:pt idx="1784">
                  <c:v>Transport</c:v>
                </c:pt>
                <c:pt idx="1785">
                  <c:v>Transport</c:v>
                </c:pt>
                <c:pt idx="1786">
                  <c:v>Synthesis and degradation of ketone bodies</c:v>
                </c:pt>
                <c:pt idx="1787">
                  <c:v>Transport</c:v>
                </c:pt>
                <c:pt idx="1788">
                  <c:v>Transport</c:v>
                </c:pt>
                <c:pt idx="1789">
                  <c:v>Transport</c:v>
                </c:pt>
                <c:pt idx="1790">
                  <c:v>Transport</c:v>
                </c:pt>
                <c:pt idx="1791">
                  <c:v>Transport</c:v>
                </c:pt>
                <c:pt idx="1792">
                  <c:v>Glycosaminoglycan biosynthesis - chondroitin sulfate / dermatan sulfate</c:v>
                </c:pt>
                <c:pt idx="1793">
                  <c:v>O-Glycan biosynthesis</c:v>
                </c:pt>
                <c:pt idx="1794">
                  <c:v>O-Glycan biosynthesis</c:v>
                </c:pt>
                <c:pt idx="1795">
                  <c:v>O-Glycan biosynthesis</c:v>
                </c:pt>
                <c:pt idx="1796">
                  <c:v>O-Glycan biosynthesis</c:v>
                </c:pt>
                <c:pt idx="1797">
                  <c:v>O-Glycan biosynthesis</c:v>
                </c:pt>
                <c:pt idx="1798">
                  <c:v>Cysteine and methionine metabolism</c:v>
                </c:pt>
                <c:pt idx="1799">
                  <c:v>Cysteine and methionine metabolism</c:v>
                </c:pt>
                <c:pt idx="1800">
                  <c:v>Pyrimidine metabolism</c:v>
                </c:pt>
                <c:pt idx="1801">
                  <c:v>Glutathione metabolism</c:v>
                </c:pt>
                <c:pt idx="1802">
                  <c:v>Arginine and proline metabolism</c:v>
                </c:pt>
                <c:pt idx="1803">
                  <c:v>Arginine and proline metabolism</c:v>
                </c:pt>
                <c:pt idx="1804">
                  <c:v>Unassigned</c:v>
                </c:pt>
                <c:pt idx="1805">
                  <c:v>Arginine and proline metabolism</c:v>
                </c:pt>
                <c:pt idx="1806">
                  <c:v>Arginine and proline metabolism</c:v>
                </c:pt>
                <c:pt idx="1807">
                  <c:v>Transport</c:v>
                </c:pt>
                <c:pt idx="1808">
                  <c:v>Transport</c:v>
                </c:pt>
                <c:pt idx="1809">
                  <c:v>Pyrimidine metabolism</c:v>
                </c:pt>
                <c:pt idx="1810">
                  <c:v>Alanine, aspartate and glutamate metabolism</c:v>
                </c:pt>
                <c:pt idx="1811">
                  <c:v>Arginine and proline metabolism</c:v>
                </c:pt>
                <c:pt idx="1812">
                  <c:v>Transport</c:v>
                </c:pt>
                <c:pt idx="1813">
                  <c:v>Transport</c:v>
                </c:pt>
                <c:pt idx="1814">
                  <c:v>Phenylalanine, tyrosine and tryptophan metabolism</c:v>
                </c:pt>
                <c:pt idx="1815">
                  <c:v>Fatty acid degradation</c:v>
                </c:pt>
                <c:pt idx="1816">
                  <c:v>Phenylalanine, tyrosine and tryptophan metabolism</c:v>
                </c:pt>
                <c:pt idx="1817">
                  <c:v>Transport</c:v>
                </c:pt>
                <c:pt idx="1818">
                  <c:v>Phenylalanine, tyrosine and tryptophan metabolism</c:v>
                </c:pt>
                <c:pt idx="1819">
                  <c:v>Ether lipid metabolism</c:v>
                </c:pt>
                <c:pt idx="1820">
                  <c:v>Transport</c:v>
                </c:pt>
                <c:pt idx="1821">
                  <c:v>Transport</c:v>
                </c:pt>
                <c:pt idx="1822">
                  <c:v>Inositol phosphate metabolism</c:v>
                </c:pt>
                <c:pt idx="1823">
                  <c:v>Transport</c:v>
                </c:pt>
                <c:pt idx="1824">
                  <c:v>Transport</c:v>
                </c:pt>
                <c:pt idx="1825">
                  <c:v>Transport</c:v>
                </c:pt>
                <c:pt idx="1826">
                  <c:v>Transport</c:v>
                </c:pt>
                <c:pt idx="1827">
                  <c:v>Transport</c:v>
                </c:pt>
                <c:pt idx="1828">
                  <c:v>Inositol phosphate metabolism</c:v>
                </c:pt>
                <c:pt idx="1829">
                  <c:v>Inositol phosphate metabolism</c:v>
                </c:pt>
                <c:pt idx="1830">
                  <c:v>Inositol phosphate metabolism</c:v>
                </c:pt>
                <c:pt idx="1831">
                  <c:v>Inositol phosphate metabolism</c:v>
                </c:pt>
                <c:pt idx="1832">
                  <c:v>Transport</c:v>
                </c:pt>
                <c:pt idx="1833">
                  <c:v>Transport</c:v>
                </c:pt>
                <c:pt idx="1834">
                  <c:v>Glycerophospholipid biosynthesis</c:v>
                </c:pt>
                <c:pt idx="1835">
                  <c:v>Transport</c:v>
                </c:pt>
                <c:pt idx="1836">
                  <c:v>Transport</c:v>
                </c:pt>
                <c:pt idx="1837">
                  <c:v>Transport</c:v>
                </c:pt>
                <c:pt idx="1838">
                  <c:v>Transport</c:v>
                </c:pt>
                <c:pt idx="1839">
                  <c:v>Transport</c:v>
                </c:pt>
                <c:pt idx="1840">
                  <c:v>Transport</c:v>
                </c:pt>
                <c:pt idx="1841">
                  <c:v>Triacylglycerol biosynthesis</c:v>
                </c:pt>
                <c:pt idx="1842">
                  <c:v>Triacylglycerol biosynthesis</c:v>
                </c:pt>
                <c:pt idx="1843">
                  <c:v>Sulfur metabolism</c:v>
                </c:pt>
                <c:pt idx="1844">
                  <c:v>Transport</c:v>
                </c:pt>
                <c:pt idx="1845">
                  <c:v>Transport</c:v>
                </c:pt>
                <c:pt idx="1846">
                  <c:v>Transport</c:v>
                </c:pt>
                <c:pt idx="1847">
                  <c:v>Transport</c:v>
                </c:pt>
                <c:pt idx="1848">
                  <c:v>Transport</c:v>
                </c:pt>
                <c:pt idx="1849">
                  <c:v>Transport</c:v>
                </c:pt>
                <c:pt idx="1850">
                  <c:v>Transport</c:v>
                </c:pt>
                <c:pt idx="1851">
                  <c:v>beta-Alanine metabolism</c:v>
                </c:pt>
                <c:pt idx="1852">
                  <c:v>Acetyl-CoA synthesis</c:v>
                </c:pt>
                <c:pt idx="1853">
                  <c:v>Tryptophan metabolism</c:v>
                </c:pt>
                <c:pt idx="1854">
                  <c:v>Fatty acid biosynthesis</c:v>
                </c:pt>
                <c:pt idx="1855">
                  <c:v>Fatty acid biosynthesis</c:v>
                </c:pt>
                <c:pt idx="1856">
                  <c:v>Fatty acid biosynthesis</c:v>
                </c:pt>
                <c:pt idx="1857">
                  <c:v>Transport</c:v>
                </c:pt>
                <c:pt idx="1858">
                  <c:v>Transport</c:v>
                </c:pt>
                <c:pt idx="1859">
                  <c:v>Transport</c:v>
                </c:pt>
                <c:pt idx="1860">
                  <c:v>Transport</c:v>
                </c:pt>
                <c:pt idx="1861">
                  <c:v>Glycerophospholipid metabolism</c:v>
                </c:pt>
                <c:pt idx="1862">
                  <c:v>Glycerophospholipid metabolism</c:v>
                </c:pt>
                <c:pt idx="1863">
                  <c:v>Purine metabolism</c:v>
                </c:pt>
                <c:pt idx="1864">
                  <c:v>Purine metabolism</c:v>
                </c:pt>
                <c:pt idx="1865">
                  <c:v>Purine metabolism</c:v>
                </c:pt>
                <c:pt idx="1866">
                  <c:v>Purine metabolism</c:v>
                </c:pt>
                <c:pt idx="1867">
                  <c:v>Purine metabolism</c:v>
                </c:pt>
                <c:pt idx="1868">
                  <c:v>Acetyl-CoA synthesis</c:v>
                </c:pt>
                <c:pt idx="1869">
                  <c:v>Glycerophospholipid metabolism</c:v>
                </c:pt>
                <c:pt idx="1870">
                  <c:v>Vitamin B6 metabolism</c:v>
                </c:pt>
                <c:pt idx="1871">
                  <c:v>Glycerophospholipid metabolism</c:v>
                </c:pt>
                <c:pt idx="1872">
                  <c:v>Transport</c:v>
                </c:pt>
                <c:pt idx="1873">
                  <c:v>Transport</c:v>
                </c:pt>
                <c:pt idx="1874">
                  <c:v>Transport</c:v>
                </c:pt>
                <c:pt idx="1875">
                  <c:v>Transport</c:v>
                </c:pt>
                <c:pt idx="1876">
                  <c:v>Transport</c:v>
                </c:pt>
                <c:pt idx="1877">
                  <c:v>Transport</c:v>
                </c:pt>
                <c:pt idx="1878">
                  <c:v>Transport</c:v>
                </c:pt>
                <c:pt idx="1879">
                  <c:v>Transport</c:v>
                </c:pt>
                <c:pt idx="1880">
                  <c:v>Transport</c:v>
                </c:pt>
                <c:pt idx="1881">
                  <c:v>Glycolysis / Gluconeogenesis</c:v>
                </c:pt>
                <c:pt idx="1882">
                  <c:v>Amino sugar and nucleotide sugar metabolism</c:v>
                </c:pt>
                <c:pt idx="1883">
                  <c:v>Glycine, serine and threonine metabolism</c:v>
                </c:pt>
                <c:pt idx="1884">
                  <c:v>Alternative carbon metabolism</c:v>
                </c:pt>
                <c:pt idx="1885">
                  <c:v>Glycolysis / Gluconeogenesis</c:v>
                </c:pt>
                <c:pt idx="1886">
                  <c:v>Glycolysis / Gluconeogenesis</c:v>
                </c:pt>
                <c:pt idx="1887">
                  <c:v>Pentose phosphate pathway</c:v>
                </c:pt>
                <c:pt idx="1888">
                  <c:v>Glyoxylate and dicarboxylate metabolism</c:v>
                </c:pt>
                <c:pt idx="1889">
                  <c:v>Glycolysis / Gluconeogenesis</c:v>
                </c:pt>
                <c:pt idx="1890">
                  <c:v>Cell wall biosynthesis</c:v>
                </c:pt>
                <c:pt idx="1891">
                  <c:v>Glycerophospholipid biosynthesis</c:v>
                </c:pt>
                <c:pt idx="1892">
                  <c:v>Glycerophospholipid biosynthesis</c:v>
                </c:pt>
                <c:pt idx="1893">
                  <c:v>Arachidonic acid metabolism</c:v>
                </c:pt>
                <c:pt idx="1894">
                  <c:v>Transport</c:v>
                </c:pt>
                <c:pt idx="1895">
                  <c:v>Phenylpropanoid biosynthesis</c:v>
                </c:pt>
                <c:pt idx="1896">
                  <c:v>Phenylpropanoid biosynthesis</c:v>
                </c:pt>
                <c:pt idx="1897">
                  <c:v>Phenylpropanoid biosynthesis</c:v>
                </c:pt>
                <c:pt idx="1898">
                  <c:v>Phenylpropanoid biosynthesis</c:v>
                </c:pt>
                <c:pt idx="1899">
                  <c:v>Arginine and proline metabolism</c:v>
                </c:pt>
                <c:pt idx="1900">
                  <c:v>Arginine and proline metabolism</c:v>
                </c:pt>
                <c:pt idx="1901">
                  <c:v>Transport</c:v>
                </c:pt>
                <c:pt idx="1902">
                  <c:v>Aminobenzoate degradation</c:v>
                </c:pt>
                <c:pt idx="1903">
                  <c:v>Transport</c:v>
                </c:pt>
                <c:pt idx="1904">
                  <c:v>Phenylalanine, tyrosine and tryptophan metabolism</c:v>
                </c:pt>
                <c:pt idx="1905">
                  <c:v>Phenylalanine, tyrosine and tryptophan metabolism</c:v>
                </c:pt>
                <c:pt idx="1906">
                  <c:v>Transport</c:v>
                </c:pt>
                <c:pt idx="1907">
                  <c:v>Aminoacyl-tRNA biosynthesis</c:v>
                </c:pt>
                <c:pt idx="1908">
                  <c:v>Aminoacyl-tRNA biosynthesis</c:v>
                </c:pt>
                <c:pt idx="1909">
                  <c:v>Carotenoid biosynthesis</c:v>
                </c:pt>
                <c:pt idx="1910">
                  <c:v>Carotenoid biosynthesis</c:v>
                </c:pt>
                <c:pt idx="1911">
                  <c:v>Carotenoid biosynthesis</c:v>
                </c:pt>
                <c:pt idx="1912">
                  <c:v>Carotenoid biosynthesis</c:v>
                </c:pt>
                <c:pt idx="1913">
                  <c:v>Carotenoid biosynthesis</c:v>
                </c:pt>
                <c:pt idx="1914">
                  <c:v>Carotenoid biosynthesis</c:v>
                </c:pt>
                <c:pt idx="1915">
                  <c:v>Inositol phosphate metabolism</c:v>
                </c:pt>
                <c:pt idx="1916">
                  <c:v>Inositol phosphate metabolism</c:v>
                </c:pt>
                <c:pt idx="1917">
                  <c:v>Inositol phosphate metabolism</c:v>
                </c:pt>
                <c:pt idx="1918">
                  <c:v>Inositol phosphate metabolism</c:v>
                </c:pt>
                <c:pt idx="1919">
                  <c:v>Inositol phosphate metabolism</c:v>
                </c:pt>
                <c:pt idx="1920">
                  <c:v>Inositol phosphate metabolism</c:v>
                </c:pt>
                <c:pt idx="1921">
                  <c:v>Inositol phosphate metabolism</c:v>
                </c:pt>
                <c:pt idx="1922">
                  <c:v>Inositol phosphate metabolism</c:v>
                </c:pt>
                <c:pt idx="1923">
                  <c:v>Inositol phosphate metabolism</c:v>
                </c:pt>
                <c:pt idx="1924">
                  <c:v>Inositol phosphate metabolism</c:v>
                </c:pt>
                <c:pt idx="1925">
                  <c:v>Inositol phosphate metabolism</c:v>
                </c:pt>
                <c:pt idx="1926">
                  <c:v>Inositol phosphate metabolism</c:v>
                </c:pt>
                <c:pt idx="1927">
                  <c:v>Inositol phosphate metabolism</c:v>
                </c:pt>
                <c:pt idx="1928">
                  <c:v>Inositol phosphate metabolism</c:v>
                </c:pt>
                <c:pt idx="1929">
                  <c:v>Inositol phosphate metabolism</c:v>
                </c:pt>
                <c:pt idx="1930">
                  <c:v>Inositol phosphate metabolism</c:v>
                </c:pt>
                <c:pt idx="1931">
                  <c:v>Transport</c:v>
                </c:pt>
                <c:pt idx="1932">
                  <c:v>Transport</c:v>
                </c:pt>
                <c:pt idx="1933">
                  <c:v>Transport</c:v>
                </c:pt>
                <c:pt idx="1934">
                  <c:v>Transport</c:v>
                </c:pt>
                <c:pt idx="1935">
                  <c:v>Transport</c:v>
                </c:pt>
                <c:pt idx="1936">
                  <c:v>Transport</c:v>
                </c:pt>
                <c:pt idx="1937">
                  <c:v>Transport</c:v>
                </c:pt>
                <c:pt idx="1938">
                  <c:v>Transport</c:v>
                </c:pt>
                <c:pt idx="1939">
                  <c:v>Transport</c:v>
                </c:pt>
                <c:pt idx="1940">
                  <c:v>Glycolysis / Gluconeogenesis</c:v>
                </c:pt>
                <c:pt idx="1941">
                  <c:v>Glycolysis / Gluconeogenesis</c:v>
                </c:pt>
                <c:pt idx="1942">
                  <c:v>Glycerophospholipid metabolism</c:v>
                </c:pt>
                <c:pt idx="1943">
                  <c:v>Glycerophospholipid metabolism</c:v>
                </c:pt>
                <c:pt idx="1944">
                  <c:v>Glycerophospholipid metabolism</c:v>
                </c:pt>
                <c:pt idx="1945">
                  <c:v>Glycerophospholipid metabolism</c:v>
                </c:pt>
                <c:pt idx="1946">
                  <c:v>Glycerophospholipid metabolism</c:v>
                </c:pt>
                <c:pt idx="1947">
                  <c:v>Glycerophospholipid metabolism</c:v>
                </c:pt>
                <c:pt idx="1948">
                  <c:v>Glycerophospholipid metabolism</c:v>
                </c:pt>
                <c:pt idx="1949">
                  <c:v>Glycerophospholipid metabolism</c:v>
                </c:pt>
                <c:pt idx="1950">
                  <c:v>Glycerophospholipid metabolism</c:v>
                </c:pt>
                <c:pt idx="1951">
                  <c:v>Glycerophospholipid metabolism</c:v>
                </c:pt>
                <c:pt idx="1952">
                  <c:v>Sphingolipid metabolism</c:v>
                </c:pt>
                <c:pt idx="1953">
                  <c:v>Sphingolipid metabolism</c:v>
                </c:pt>
                <c:pt idx="1954">
                  <c:v>Sphingolipid metabolism</c:v>
                </c:pt>
                <c:pt idx="1955">
                  <c:v>Unassigned</c:v>
                </c:pt>
                <c:pt idx="1956">
                  <c:v>Sphingolipid metabolism</c:v>
                </c:pt>
                <c:pt idx="1957">
                  <c:v>Sphingolipid metabolism</c:v>
                </c:pt>
                <c:pt idx="1958">
                  <c:v>Glycerophospholipid metabolism</c:v>
                </c:pt>
                <c:pt idx="1959">
                  <c:v>Glycerophospholipid metabolism</c:v>
                </c:pt>
                <c:pt idx="1960">
                  <c:v>Glycerophospholipid metabolism</c:v>
                </c:pt>
                <c:pt idx="1961">
                  <c:v>Glycerophospholipid metabolism</c:v>
                </c:pt>
                <c:pt idx="1962">
                  <c:v>Glycerophospholipid metabolism</c:v>
                </c:pt>
                <c:pt idx="1963">
                  <c:v>Fructose and mannose metabolism</c:v>
                </c:pt>
                <c:pt idx="1964">
                  <c:v>Riboflavin metabolism</c:v>
                </c:pt>
                <c:pt idx="1965">
                  <c:v>Glycerophospholipid metabolism</c:v>
                </c:pt>
                <c:pt idx="1966">
                  <c:v>Terpenoid backbone biosynthesis</c:v>
                </c:pt>
                <c:pt idx="1967">
                  <c:v>Unassigned</c:v>
                </c:pt>
                <c:pt idx="1968">
                  <c:v>Unassigned</c:v>
                </c:pt>
                <c:pt idx="1969">
                  <c:v>Thiamine metabolism</c:v>
                </c:pt>
                <c:pt idx="1970">
                  <c:v>Transport</c:v>
                </c:pt>
                <c:pt idx="1971">
                  <c:v>Transport</c:v>
                </c:pt>
                <c:pt idx="1972">
                  <c:v>Transport</c:v>
                </c:pt>
                <c:pt idx="1973">
                  <c:v>Pyrimidine metabolism</c:v>
                </c:pt>
                <c:pt idx="1974">
                  <c:v>Pantothenate and CoA biosynthesis</c:v>
                </c:pt>
                <c:pt idx="1975">
                  <c:v>Transport</c:v>
                </c:pt>
                <c:pt idx="1976">
                  <c:v>Unassigned</c:v>
                </c:pt>
                <c:pt idx="1977">
                  <c:v>Unassigned</c:v>
                </c:pt>
                <c:pt idx="1978">
                  <c:v>Arginine and proline metabolism</c:v>
                </c:pt>
                <c:pt idx="1979">
                  <c:v>Oxidative phosphorylation</c:v>
                </c:pt>
                <c:pt idx="1980">
                  <c:v>Transport</c:v>
                </c:pt>
                <c:pt idx="1981">
                  <c:v>Transport</c:v>
                </c:pt>
                <c:pt idx="1982">
                  <c:v>Heme metabolism</c:v>
                </c:pt>
                <c:pt idx="1983">
                  <c:v>Heme metabolism</c:v>
                </c:pt>
                <c:pt idx="1984">
                  <c:v>Pantothenate and CoA biosynthesis</c:v>
                </c:pt>
                <c:pt idx="1985">
                  <c:v>Pyruvate metabolism</c:v>
                </c:pt>
                <c:pt idx="1986">
                  <c:v>Purine metabolism</c:v>
                </c:pt>
                <c:pt idx="1987">
                  <c:v>Transport</c:v>
                </c:pt>
                <c:pt idx="1988">
                  <c:v>Transport</c:v>
                </c:pt>
                <c:pt idx="1989">
                  <c:v>Transport</c:v>
                </c:pt>
                <c:pt idx="1990">
                  <c:v>Transport</c:v>
                </c:pt>
                <c:pt idx="1991">
                  <c:v>Transport</c:v>
                </c:pt>
                <c:pt idx="1992">
                  <c:v>Glycolysis / Gluconeogenesis</c:v>
                </c:pt>
                <c:pt idx="1993">
                  <c:v>Pantothenate and CoA biosynthesis</c:v>
                </c:pt>
                <c:pt idx="1994">
                  <c:v>Phenylalanine, tyrosine and tryptophan metabolism</c:v>
                </c:pt>
                <c:pt idx="1995">
                  <c:v>Phenylalanine, tyrosine and tryptophan metabolism</c:v>
                </c:pt>
                <c:pt idx="1996">
                  <c:v>Transport</c:v>
                </c:pt>
                <c:pt idx="1997">
                  <c:v>Heme metabolism</c:v>
                </c:pt>
                <c:pt idx="1998">
                  <c:v>Terpenoid backbone biosynthesis</c:v>
                </c:pt>
                <c:pt idx="1999">
                  <c:v>Terpenoid backbone biosynthesis</c:v>
                </c:pt>
                <c:pt idx="2000">
                  <c:v>Purine metabolism</c:v>
                </c:pt>
                <c:pt idx="2001">
                  <c:v>Phenylalanine, tyrosine and tryptophan metabolism</c:v>
                </c:pt>
                <c:pt idx="2002">
                  <c:v>Purine metabolism</c:v>
                </c:pt>
                <c:pt idx="2003">
                  <c:v>Histidine metabolism</c:v>
                </c:pt>
                <c:pt idx="2004">
                  <c:v>Purine metabolism</c:v>
                </c:pt>
                <c:pt idx="2005">
                  <c:v>Histidine metabolism</c:v>
                </c:pt>
                <c:pt idx="2006">
                  <c:v>Transport</c:v>
                </c:pt>
                <c:pt idx="2007">
                  <c:v>Transport</c:v>
                </c:pt>
                <c:pt idx="2008">
                  <c:v>Terpenoid backbone biosynthesis</c:v>
                </c:pt>
                <c:pt idx="2009">
                  <c:v>Terpenoid backbone biosynthesis</c:v>
                </c:pt>
                <c:pt idx="2010">
                  <c:v>Terpenoid backbone biosynthesis</c:v>
                </c:pt>
                <c:pt idx="2011">
                  <c:v>Terpenoid backbone biosynthesis</c:v>
                </c:pt>
                <c:pt idx="2012">
                  <c:v>Terpenoid backbone biosynthesis</c:v>
                </c:pt>
                <c:pt idx="2013">
                  <c:v>Terpenoid backbone biosynthesis</c:v>
                </c:pt>
                <c:pt idx="2014">
                  <c:v>Terpenoid backbone biosynthesis</c:v>
                </c:pt>
                <c:pt idx="2015">
                  <c:v>Terpenoid backbone biosynthesis</c:v>
                </c:pt>
                <c:pt idx="2016">
                  <c:v>Terpenoid backbone biosynthesis</c:v>
                </c:pt>
                <c:pt idx="2017">
                  <c:v>Terpenoid backbone biosynthesis</c:v>
                </c:pt>
                <c:pt idx="2018">
                  <c:v>Terpenoid backbone biosynthesis</c:v>
                </c:pt>
                <c:pt idx="2019">
                  <c:v>Terpenoid backbone biosynthesis</c:v>
                </c:pt>
                <c:pt idx="2020">
                  <c:v>Terpenoid backbone biosynthesis</c:v>
                </c:pt>
                <c:pt idx="2021">
                  <c:v>Terpenoid backbone biosynthesis</c:v>
                </c:pt>
                <c:pt idx="2022">
                  <c:v>Terpenoid backbone biosynthesis</c:v>
                </c:pt>
                <c:pt idx="2023">
                  <c:v>Terpenoid backbone biosynthesis</c:v>
                </c:pt>
                <c:pt idx="2024">
                  <c:v>Purine metabolism</c:v>
                </c:pt>
                <c:pt idx="2025">
                  <c:v>Histidine metabolism</c:v>
                </c:pt>
                <c:pt idx="2026">
                  <c:v>Arginine and proline metabolism</c:v>
                </c:pt>
                <c:pt idx="2027">
                  <c:v>Transport</c:v>
                </c:pt>
                <c:pt idx="2028">
                  <c:v>Transport</c:v>
                </c:pt>
                <c:pt idx="2029">
                  <c:v>Aminoacyl-tRNA biosynthesis</c:v>
                </c:pt>
                <c:pt idx="2030">
                  <c:v>Histidine metabolism</c:v>
                </c:pt>
                <c:pt idx="2031">
                  <c:v>Transport</c:v>
                </c:pt>
                <c:pt idx="2032">
                  <c:v>Phenylalanine, tyrosine and tryptophan metabolism</c:v>
                </c:pt>
                <c:pt idx="2033">
                  <c:v>Glycerophospholipid metabolism</c:v>
                </c:pt>
                <c:pt idx="2034">
                  <c:v>Glycerophospholipid metabolism</c:v>
                </c:pt>
                <c:pt idx="2035">
                  <c:v>Glycerophospholipid metabolism</c:v>
                </c:pt>
                <c:pt idx="2036">
                  <c:v>Glycine, serine and threonine metabolism</c:v>
                </c:pt>
                <c:pt idx="2037">
                  <c:v>Glycine, serine and threonine metabolism</c:v>
                </c:pt>
                <c:pt idx="2038">
                  <c:v>Sphingolipid metabolism</c:v>
                </c:pt>
                <c:pt idx="2039">
                  <c:v>Sphingolipid biosynthesis</c:v>
                </c:pt>
                <c:pt idx="2040">
                  <c:v>Glycerophospholipid biosynthesis</c:v>
                </c:pt>
                <c:pt idx="2041">
                  <c:v>Transport</c:v>
                </c:pt>
                <c:pt idx="2042">
                  <c:v>Transport</c:v>
                </c:pt>
                <c:pt idx="2043">
                  <c:v>Transport</c:v>
                </c:pt>
                <c:pt idx="2044">
                  <c:v>Transport</c:v>
                </c:pt>
                <c:pt idx="2045">
                  <c:v>Transport</c:v>
                </c:pt>
                <c:pt idx="2046">
                  <c:v>Transport</c:v>
                </c:pt>
                <c:pt idx="2047">
                  <c:v>Pantothenate and CoA biosynthesis</c:v>
                </c:pt>
                <c:pt idx="2048">
                  <c:v>Arginine and proline metabolism</c:v>
                </c:pt>
                <c:pt idx="2049">
                  <c:v>Transport</c:v>
                </c:pt>
                <c:pt idx="2050">
                  <c:v>Transport</c:v>
                </c:pt>
                <c:pt idx="2051">
                  <c:v>Purine metabolism</c:v>
                </c:pt>
                <c:pt idx="2052">
                  <c:v>Purine metabolism</c:v>
                </c:pt>
                <c:pt idx="2053">
                  <c:v>Purine metabolism</c:v>
                </c:pt>
                <c:pt idx="2054">
                  <c:v>Vitamin B6 metabolism</c:v>
                </c:pt>
                <c:pt idx="2055">
                  <c:v>Vitamin B6 metabolism</c:v>
                </c:pt>
                <c:pt idx="2056">
                  <c:v>Vitamin B6 metabolism</c:v>
                </c:pt>
                <c:pt idx="2057">
                  <c:v>Transport</c:v>
                </c:pt>
                <c:pt idx="2058">
                  <c:v>Vitamin B6 metabolism</c:v>
                </c:pt>
                <c:pt idx="2059">
                  <c:v>Vitamin B6 metabolism</c:v>
                </c:pt>
                <c:pt idx="2060">
                  <c:v>Vitamin B6 metabolism</c:v>
                </c:pt>
                <c:pt idx="2061">
                  <c:v>Vitamin B6 metabolism</c:v>
                </c:pt>
                <c:pt idx="2062">
                  <c:v>Vitamin B6 metabolism</c:v>
                </c:pt>
                <c:pt idx="2063">
                  <c:v>Glycolysis / Gluconeogenesis</c:v>
                </c:pt>
                <c:pt idx="2064">
                  <c:v>Pyrimidine metabolism</c:v>
                </c:pt>
                <c:pt idx="2065">
                  <c:v>Pyruvate metabolism</c:v>
                </c:pt>
                <c:pt idx="2066">
                  <c:v>Pyruvate metabolism</c:v>
                </c:pt>
                <c:pt idx="2067">
                  <c:v>Transport</c:v>
                </c:pt>
                <c:pt idx="2068">
                  <c:v>Transport</c:v>
                </c:pt>
                <c:pt idx="2069">
                  <c:v>Transport</c:v>
                </c:pt>
                <c:pt idx="2070">
                  <c:v>Transport</c:v>
                </c:pt>
                <c:pt idx="2071">
                  <c:v>Ubiquinone biosynthesis</c:v>
                </c:pt>
                <c:pt idx="2072">
                  <c:v>Ubiquinone biosynthesis</c:v>
                </c:pt>
                <c:pt idx="2073">
                  <c:v>Ubiquinone biosynthesis</c:v>
                </c:pt>
                <c:pt idx="2074">
                  <c:v>Ubiquinone biosynthesis</c:v>
                </c:pt>
                <c:pt idx="2075">
                  <c:v>Tryptophan metabolism</c:v>
                </c:pt>
                <c:pt idx="2076">
                  <c:v>Phenylalanine, tyrosine and tryptophan metabolism</c:v>
                </c:pt>
                <c:pt idx="2077">
                  <c:v>Transport</c:v>
                </c:pt>
                <c:pt idx="2078">
                  <c:v>Transport</c:v>
                </c:pt>
                <c:pt idx="2079">
                  <c:v>Retinol metabolism</c:v>
                </c:pt>
                <c:pt idx="2080">
                  <c:v>Galactose metabolism</c:v>
                </c:pt>
                <c:pt idx="2081">
                  <c:v>Riboflavin metabolism</c:v>
                </c:pt>
                <c:pt idx="2082">
                  <c:v>Riboflavin metabolism</c:v>
                </c:pt>
                <c:pt idx="2083">
                  <c:v>Riboflavin metabolism</c:v>
                </c:pt>
                <c:pt idx="2084">
                  <c:v>Riboflavin metabolism</c:v>
                </c:pt>
                <c:pt idx="2085">
                  <c:v>Pentose phosphate pathway</c:v>
                </c:pt>
                <c:pt idx="2086">
                  <c:v>Alternative carbon metabolism</c:v>
                </c:pt>
                <c:pt idx="2087">
                  <c:v>Alternative carbon metabolism</c:v>
                </c:pt>
                <c:pt idx="2088">
                  <c:v>Alternative carbon metabolism</c:v>
                </c:pt>
                <c:pt idx="2089">
                  <c:v>Transport</c:v>
                </c:pt>
                <c:pt idx="2090">
                  <c:v>Transport</c:v>
                </c:pt>
                <c:pt idx="2091">
                  <c:v>Methylglyoxal metabolism</c:v>
                </c:pt>
                <c:pt idx="2092">
                  <c:v>Pyruvate metabolism</c:v>
                </c:pt>
                <c:pt idx="2093">
                  <c:v>Purine metabolism</c:v>
                </c:pt>
                <c:pt idx="2094">
                  <c:v>Purine metabolism</c:v>
                </c:pt>
                <c:pt idx="2095">
                  <c:v>Pyrimidine metabolism</c:v>
                </c:pt>
                <c:pt idx="2096">
                  <c:v>Purine metabolism</c:v>
                </c:pt>
                <c:pt idx="2097">
                  <c:v>Purine metabolism</c:v>
                </c:pt>
                <c:pt idx="2098">
                  <c:v>Purine metabolism</c:v>
                </c:pt>
                <c:pt idx="2099">
                  <c:v>Pyrimidine metabolism</c:v>
                </c:pt>
                <c:pt idx="2100">
                  <c:v>Pyrimidine metabolism</c:v>
                </c:pt>
                <c:pt idx="2101">
                  <c:v>Nicotinate and nicotinamide metabolism</c:v>
                </c:pt>
                <c:pt idx="2102">
                  <c:v>Pentose phosphate pathway</c:v>
                </c:pt>
                <c:pt idx="2103">
                  <c:v>Pentose phosphate pathway</c:v>
                </c:pt>
                <c:pt idx="2104">
                  <c:v>Lysine metabolism</c:v>
                </c:pt>
                <c:pt idx="2105">
                  <c:v>Lysine metabolism</c:v>
                </c:pt>
                <c:pt idx="2106">
                  <c:v>Purine metabolism</c:v>
                </c:pt>
                <c:pt idx="2107">
                  <c:v>Dioxin degradation</c:v>
                </c:pt>
                <c:pt idx="2108">
                  <c:v>Ergosterol biosynthesis</c:v>
                </c:pt>
                <c:pt idx="2109">
                  <c:v>Pentose phosphate pathway</c:v>
                </c:pt>
                <c:pt idx="2110">
                  <c:v>Glycerolipid metabolism</c:v>
                </c:pt>
                <c:pt idx="2111">
                  <c:v>Lipid metabolism</c:v>
                </c:pt>
                <c:pt idx="2112">
                  <c:v>Pentose and glucuronate interconversions</c:v>
                </c:pt>
                <c:pt idx="2113">
                  <c:v>Pentose and glucuronate interconversions</c:v>
                </c:pt>
                <c:pt idx="2114">
                  <c:v>Transport</c:v>
                </c:pt>
                <c:pt idx="2115">
                  <c:v>Transport</c:v>
                </c:pt>
                <c:pt idx="2116">
                  <c:v>Lysine metabolism</c:v>
                </c:pt>
                <c:pt idx="2117">
                  <c:v>Cysteine and methionine metabolism</c:v>
                </c:pt>
                <c:pt idx="2118">
                  <c:v>Glycine, serine and threonine metabolism</c:v>
                </c:pt>
                <c:pt idx="2119">
                  <c:v>Sphingolipid biosynthesis</c:v>
                </c:pt>
                <c:pt idx="2120">
                  <c:v>Transport</c:v>
                </c:pt>
                <c:pt idx="2121">
                  <c:v>Transport</c:v>
                </c:pt>
                <c:pt idx="2122">
                  <c:v>Transport</c:v>
                </c:pt>
                <c:pt idx="2123">
                  <c:v>Transport</c:v>
                </c:pt>
                <c:pt idx="2124">
                  <c:v>Aminoacyl-tRNA biosynthesis</c:v>
                </c:pt>
                <c:pt idx="2125">
                  <c:v>Detoxification</c:v>
                </c:pt>
                <c:pt idx="2126">
                  <c:v>Heme metabolism</c:v>
                </c:pt>
                <c:pt idx="2127">
                  <c:v>Heme metabolism</c:v>
                </c:pt>
                <c:pt idx="2128">
                  <c:v>Phenylalanine, tyrosine and tryptophan metabolism</c:v>
                </c:pt>
                <c:pt idx="2129">
                  <c:v>Phenylalanine, tyrosine and tryptophan metabolism</c:v>
                </c:pt>
                <c:pt idx="2130">
                  <c:v>Cysteine and methionine metabolism</c:v>
                </c:pt>
                <c:pt idx="2131">
                  <c:v>Sphingolipid metabolism</c:v>
                </c:pt>
                <c:pt idx="2132">
                  <c:v>Sulfur metabolism</c:v>
                </c:pt>
                <c:pt idx="2133">
                  <c:v>Transport</c:v>
                </c:pt>
                <c:pt idx="2134">
                  <c:v>Transport</c:v>
                </c:pt>
                <c:pt idx="2135">
                  <c:v>Lipid metabolism</c:v>
                </c:pt>
                <c:pt idx="2136">
                  <c:v>Sphingolipid metabolism</c:v>
                </c:pt>
                <c:pt idx="2137">
                  <c:v>Transport</c:v>
                </c:pt>
                <c:pt idx="2138">
                  <c:v>Sphingolipid metabolism</c:v>
                </c:pt>
                <c:pt idx="2139">
                  <c:v>Arginine and proline metabolism</c:v>
                </c:pt>
                <c:pt idx="2140">
                  <c:v>Transport</c:v>
                </c:pt>
                <c:pt idx="2141">
                  <c:v>Transport</c:v>
                </c:pt>
                <c:pt idx="2142">
                  <c:v>Cofactors and prosthetic groups biosynthesis</c:v>
                </c:pt>
                <c:pt idx="2143">
                  <c:v>Arginine and proline metabolism</c:v>
                </c:pt>
                <c:pt idx="2144">
                  <c:v>Cofactors and prosthetic groups biosynthesis</c:v>
                </c:pt>
                <c:pt idx="2145">
                  <c:v>Transport</c:v>
                </c:pt>
                <c:pt idx="2146">
                  <c:v>Transport</c:v>
                </c:pt>
                <c:pt idx="2147">
                  <c:v>Ergosterol biosynthesis</c:v>
                </c:pt>
                <c:pt idx="2148">
                  <c:v>Ergosterol biosynthesis</c:v>
                </c:pt>
                <c:pt idx="2149">
                  <c:v>Ergosterol biosynthesis</c:v>
                </c:pt>
                <c:pt idx="2150">
                  <c:v>Transport</c:v>
                </c:pt>
                <c:pt idx="2151">
                  <c:v>Transport</c:v>
                </c:pt>
                <c:pt idx="2152">
                  <c:v>Alanine, aspartate and glutamate metabolism</c:v>
                </c:pt>
                <c:pt idx="2153">
                  <c:v>Transport</c:v>
                </c:pt>
                <c:pt idx="2154">
                  <c:v>Ergosterol biosynthesis</c:v>
                </c:pt>
                <c:pt idx="2155">
                  <c:v>Transport</c:v>
                </c:pt>
                <c:pt idx="2156">
                  <c:v>Transport</c:v>
                </c:pt>
                <c:pt idx="2157">
                  <c:v>Steroid biosynthesis</c:v>
                </c:pt>
                <c:pt idx="2158">
                  <c:v>Lipid metabolism</c:v>
                </c:pt>
                <c:pt idx="2159">
                  <c:v>Steroid biosynthesis</c:v>
                </c:pt>
                <c:pt idx="2160">
                  <c:v>Lipid metabolism</c:v>
                </c:pt>
                <c:pt idx="2161">
                  <c:v>Transport</c:v>
                </c:pt>
                <c:pt idx="2162">
                  <c:v>Transport</c:v>
                </c:pt>
                <c:pt idx="2163">
                  <c:v>Citric acid cycle</c:v>
                </c:pt>
                <c:pt idx="2164">
                  <c:v>Transport</c:v>
                </c:pt>
                <c:pt idx="2165">
                  <c:v>Citric acid cycle</c:v>
                </c:pt>
                <c:pt idx="2166">
                  <c:v>Galactose metabolism</c:v>
                </c:pt>
                <c:pt idx="2167">
                  <c:v>Sulfur metabolism</c:v>
                </c:pt>
                <c:pt idx="2168">
                  <c:v>Triacylglycerol degradation</c:v>
                </c:pt>
                <c:pt idx="2169">
                  <c:v>Triacylglycerol degradation</c:v>
                </c:pt>
                <c:pt idx="2170">
                  <c:v>Transport</c:v>
                </c:pt>
                <c:pt idx="2171">
                  <c:v>Transport</c:v>
                </c:pt>
                <c:pt idx="2172">
                  <c:v>Transport</c:v>
                </c:pt>
                <c:pt idx="2173">
                  <c:v>Pentose phosphate pathway</c:v>
                </c:pt>
                <c:pt idx="2174">
                  <c:v>Taurine and hypotaurine metabolism</c:v>
                </c:pt>
                <c:pt idx="2175">
                  <c:v>Transport</c:v>
                </c:pt>
                <c:pt idx="2176">
                  <c:v>Transport</c:v>
                </c:pt>
                <c:pt idx="2177">
                  <c:v>Transport</c:v>
                </c:pt>
                <c:pt idx="2178">
                  <c:v>Transport</c:v>
                </c:pt>
                <c:pt idx="2179">
                  <c:v>Streptomycin biosynthesis</c:v>
                </c:pt>
                <c:pt idx="2180">
                  <c:v>Folate metabolism</c:v>
                </c:pt>
                <c:pt idx="2181">
                  <c:v>Glutathione metabolism</c:v>
                </c:pt>
                <c:pt idx="2182">
                  <c:v>Glutathione metabolism</c:v>
                </c:pt>
                <c:pt idx="2183">
                  <c:v>Glutathione metabolism</c:v>
                </c:pt>
                <c:pt idx="2184">
                  <c:v>Folate metabolism</c:v>
                </c:pt>
                <c:pt idx="2185">
                  <c:v>Transport</c:v>
                </c:pt>
                <c:pt idx="2186">
                  <c:v>Glycine, serine and threonine metabolism</c:v>
                </c:pt>
                <c:pt idx="2187">
                  <c:v>Glycine, serine and threonine metabolism</c:v>
                </c:pt>
                <c:pt idx="2188">
                  <c:v>Glycine, serine and threonine metabolism</c:v>
                </c:pt>
                <c:pt idx="2189">
                  <c:v>Glycine, serine and threonine metabolism</c:v>
                </c:pt>
                <c:pt idx="2190">
                  <c:v>Transport</c:v>
                </c:pt>
                <c:pt idx="2191">
                  <c:v>Transport</c:v>
                </c:pt>
                <c:pt idx="2192">
                  <c:v>Aminoacyl-tRNA biosynthesis</c:v>
                </c:pt>
                <c:pt idx="2193">
                  <c:v>Transport</c:v>
                </c:pt>
                <c:pt idx="2194">
                  <c:v>Thiamine metabolism</c:v>
                </c:pt>
                <c:pt idx="2195">
                  <c:v>Thiamine metabolism</c:v>
                </c:pt>
                <c:pt idx="2196">
                  <c:v>Pentose phosphate pathway</c:v>
                </c:pt>
                <c:pt idx="2197">
                  <c:v>Pentose phosphate pathway</c:v>
                </c:pt>
                <c:pt idx="2198">
                  <c:v>Carnitine biosynthesis</c:v>
                </c:pt>
                <c:pt idx="2199">
                  <c:v>Pyrimidine metabolism</c:v>
                </c:pt>
                <c:pt idx="2200">
                  <c:v>Thiamine metabolism</c:v>
                </c:pt>
                <c:pt idx="2201">
                  <c:v>Thiamine metabolism</c:v>
                </c:pt>
                <c:pt idx="2202">
                  <c:v>Pyrimidine metabolism</c:v>
                </c:pt>
                <c:pt idx="2203">
                  <c:v>Carnitine biosynthesis</c:v>
                </c:pt>
                <c:pt idx="2204">
                  <c:v>Thiamine metabolism</c:v>
                </c:pt>
                <c:pt idx="2205">
                  <c:v>Thiamine metabolism</c:v>
                </c:pt>
                <c:pt idx="2206">
                  <c:v>Thiamine metabolism</c:v>
                </c:pt>
                <c:pt idx="2207">
                  <c:v>Glycolysis / Gluconeogenesis</c:v>
                </c:pt>
                <c:pt idx="2242">
                  <c:v>Transport</c:v>
                </c:pt>
                <c:pt idx="2243">
                  <c:v>Unassigned</c:v>
                </c:pt>
                <c:pt idx="2244">
                  <c:v>Unassigned</c:v>
                </c:pt>
                <c:pt idx="2245">
                  <c:v>Transport</c:v>
                </c:pt>
                <c:pt idx="2246">
                  <c:v>Starch and sucrose metabolism</c:v>
                </c:pt>
                <c:pt idx="2247">
                  <c:v>Starch and sucrose metabolism</c:v>
                </c:pt>
                <c:pt idx="2248">
                  <c:v>Starch and sucrose metabolism</c:v>
                </c:pt>
                <c:pt idx="2249">
                  <c:v>Transport</c:v>
                </c:pt>
                <c:pt idx="2250">
                  <c:v>Transport</c:v>
                </c:pt>
                <c:pt idx="2251">
                  <c:v>Tropane, piperidine and pyridine alkaloid biosynthesis</c:v>
                </c:pt>
                <c:pt idx="2252">
                  <c:v>Tryptophan metabolism</c:v>
                </c:pt>
                <c:pt idx="2253">
                  <c:v>Tryptophan metabolism</c:v>
                </c:pt>
                <c:pt idx="2254">
                  <c:v>Glycine, serine and threonine metabolism</c:v>
                </c:pt>
                <c:pt idx="2255">
                  <c:v>Transport</c:v>
                </c:pt>
                <c:pt idx="2256">
                  <c:v>Tryptophan metabolism</c:v>
                </c:pt>
                <c:pt idx="2257">
                  <c:v>Aminoacyl-tRNA biosynthesis</c:v>
                </c:pt>
                <c:pt idx="2258">
                  <c:v>Aminoacyl-tRNA biosynthesis</c:v>
                </c:pt>
                <c:pt idx="2259">
                  <c:v>Transport</c:v>
                </c:pt>
                <c:pt idx="2260">
                  <c:v>Transport</c:v>
                </c:pt>
                <c:pt idx="2261">
                  <c:v>Transport</c:v>
                </c:pt>
                <c:pt idx="2262">
                  <c:v>Transport</c:v>
                </c:pt>
                <c:pt idx="2263">
                  <c:v>Transport</c:v>
                </c:pt>
                <c:pt idx="2264">
                  <c:v>Transport</c:v>
                </c:pt>
                <c:pt idx="2265">
                  <c:v>Transport</c:v>
                </c:pt>
                <c:pt idx="2266">
                  <c:v>Transport</c:v>
                </c:pt>
                <c:pt idx="2267">
                  <c:v>Transport</c:v>
                </c:pt>
                <c:pt idx="2268">
                  <c:v>Transport</c:v>
                </c:pt>
                <c:pt idx="2269">
                  <c:v>Transport</c:v>
                </c:pt>
                <c:pt idx="2270">
                  <c:v>Tyrosine metabolism</c:v>
                </c:pt>
                <c:pt idx="2271">
                  <c:v>Transport</c:v>
                </c:pt>
                <c:pt idx="2272">
                  <c:v>Transport</c:v>
                </c:pt>
                <c:pt idx="2273">
                  <c:v>Transport</c:v>
                </c:pt>
                <c:pt idx="2274">
                  <c:v>Arginine and proline metabolism</c:v>
                </c:pt>
                <c:pt idx="2275">
                  <c:v>Phenylalanine, tyrosine and tryptophan metabolism</c:v>
                </c:pt>
                <c:pt idx="2276">
                  <c:v>Arginine and proline metabolism</c:v>
                </c:pt>
                <c:pt idx="2277">
                  <c:v>Transport</c:v>
                </c:pt>
                <c:pt idx="2278">
                  <c:v>Transport</c:v>
                </c:pt>
                <c:pt idx="2279">
                  <c:v>Aminoacyl-tRNA biosynthesis</c:v>
                </c:pt>
                <c:pt idx="2280">
                  <c:v>Aminoacyl-tRNA biosynthesis</c:v>
                </c:pt>
                <c:pt idx="2281">
                  <c:v>Amino sugar and nucleotide sugar metabolism</c:v>
                </c:pt>
                <c:pt idx="2282">
                  <c:v>Galactose metabolism</c:v>
                </c:pt>
                <c:pt idx="2283">
                  <c:v>Transport</c:v>
                </c:pt>
                <c:pt idx="2284">
                  <c:v>Pentose and glucuronate interconversions</c:v>
                </c:pt>
                <c:pt idx="2285">
                  <c:v>Amino sugar and nucleotide sugar metabolism</c:v>
                </c:pt>
                <c:pt idx="2286">
                  <c:v>Galactose metabolism</c:v>
                </c:pt>
                <c:pt idx="2287">
                  <c:v>Pyrimidine metabolism</c:v>
                </c:pt>
                <c:pt idx="2288">
                  <c:v>Nucleotide metabolism</c:v>
                </c:pt>
                <c:pt idx="2289">
                  <c:v>Transport</c:v>
                </c:pt>
                <c:pt idx="2290">
                  <c:v>Pseudoreaction</c:v>
                </c:pt>
                <c:pt idx="2291">
                  <c:v>Cysteine and methionine metabolism</c:v>
                </c:pt>
                <c:pt idx="2292">
                  <c:v>Heme metabolism</c:v>
                </c:pt>
                <c:pt idx="2293">
                  <c:v>Heme metabolism</c:v>
                </c:pt>
                <c:pt idx="2294">
                  <c:v>Heme metabolism</c:v>
                </c:pt>
                <c:pt idx="2295">
                  <c:v>Pyrimidine metabolism</c:v>
                </c:pt>
                <c:pt idx="2296">
                  <c:v>Transport</c:v>
                </c:pt>
                <c:pt idx="2297">
                  <c:v>Arginine and proline metabolism</c:v>
                </c:pt>
                <c:pt idx="2298">
                  <c:v>Arginine and proline metabolism</c:v>
                </c:pt>
                <c:pt idx="2299">
                  <c:v>Transport</c:v>
                </c:pt>
                <c:pt idx="2300">
                  <c:v>Pyrimidine metabolism</c:v>
                </c:pt>
                <c:pt idx="2301">
                  <c:v>Pyrimidine metabolism</c:v>
                </c:pt>
                <c:pt idx="2302">
                  <c:v>Pyrimidine metabolism</c:v>
                </c:pt>
                <c:pt idx="2303">
                  <c:v>Pyrimidine metabolism</c:v>
                </c:pt>
                <c:pt idx="2304">
                  <c:v>Pyrimidine metabolism</c:v>
                </c:pt>
                <c:pt idx="2305">
                  <c:v>Transport</c:v>
                </c:pt>
                <c:pt idx="2306">
                  <c:v>Purine metabolism</c:v>
                </c:pt>
                <c:pt idx="2307">
                  <c:v>Transport</c:v>
                </c:pt>
                <c:pt idx="2308">
                  <c:v>Transport</c:v>
                </c:pt>
                <c:pt idx="2309">
                  <c:v>Transport</c:v>
                </c:pt>
                <c:pt idx="2310">
                  <c:v>Valine, leucine and isoleucine metabolism</c:v>
                </c:pt>
                <c:pt idx="2311">
                  <c:v>Valine, leucine and isoleucine metabolism</c:v>
                </c:pt>
                <c:pt idx="2312">
                  <c:v>Transport</c:v>
                </c:pt>
                <c:pt idx="2313">
                  <c:v>Aminoacyl-tRNA biosynthesis</c:v>
                </c:pt>
                <c:pt idx="2314">
                  <c:v>Aminoacyl-tRNA biosynthesis</c:v>
                </c:pt>
                <c:pt idx="2315">
                  <c:v>Aminobenzoate degradation</c:v>
                </c:pt>
                <c:pt idx="2316">
                  <c:v>Purine metabolism</c:v>
                </c:pt>
                <c:pt idx="2317">
                  <c:v>Transport</c:v>
                </c:pt>
                <c:pt idx="2318">
                  <c:v>Purine metabolism</c:v>
                </c:pt>
                <c:pt idx="2319">
                  <c:v>Transport</c:v>
                </c:pt>
                <c:pt idx="2320">
                  <c:v>Methane metabolism</c:v>
                </c:pt>
                <c:pt idx="2321">
                  <c:v>Alternative carbon metabolism</c:v>
                </c:pt>
                <c:pt idx="2322">
                  <c:v>Alternative carbon metabolism</c:v>
                </c:pt>
                <c:pt idx="2323">
                  <c:v>Pentose and glucuronate interconversions</c:v>
                </c:pt>
                <c:pt idx="2324">
                  <c:v>Alternative carbon metabolism</c:v>
                </c:pt>
                <c:pt idx="2325">
                  <c:v>Transport</c:v>
                </c:pt>
                <c:pt idx="2326">
                  <c:v>Alternative carbon metabolism</c:v>
                </c:pt>
                <c:pt idx="2327">
                  <c:v>Transport</c:v>
                </c:pt>
                <c:pt idx="2328">
                  <c:v>Alternative carbon metabolism</c:v>
                </c:pt>
                <c:pt idx="2329">
                  <c:v>Alternative carbon metabolism</c:v>
                </c:pt>
                <c:pt idx="2330">
                  <c:v>Pyrimidine metabolism</c:v>
                </c:pt>
                <c:pt idx="2331">
                  <c:v>Carotenoid biosynthesis</c:v>
                </c:pt>
                <c:pt idx="2332">
                  <c:v>Carotenoid biosynthesis</c:v>
                </c:pt>
                <c:pt idx="2333">
                  <c:v>Transport</c:v>
                </c:pt>
                <c:pt idx="2334">
                  <c:v>Transport</c:v>
                </c:pt>
                <c:pt idx="2335">
                  <c:v>Transport</c:v>
                </c:pt>
                <c:pt idx="2336">
                  <c:v>Transport</c:v>
                </c:pt>
                <c:pt idx="2337">
                  <c:v>Transport</c:v>
                </c:pt>
                <c:pt idx="2338">
                  <c:v>Transport</c:v>
                </c:pt>
                <c:pt idx="2339">
                  <c:v>Transport</c:v>
                </c:pt>
              </c:strCache>
            </c:strRef>
          </c:xVal>
          <c:yVal>
            <c:numRef>
              <c:f>'pFBA-results'!$W$2346</c:f>
              <c:numCache>
                <c:formatCode>General</c:formatCode>
                <c:ptCount val="1"/>
                <c:pt idx="0">
                  <c:v>0</c:v>
                </c:pt>
              </c:numCache>
            </c:numRef>
          </c:yVal>
          <c:smooth val="0"/>
          <c:extLst>
            <c:ext xmlns:c16="http://schemas.microsoft.com/office/drawing/2014/chart" uri="{C3380CC4-5D6E-409C-BE32-E72D297353CC}">
              <c16:uniqueId val="{00000000-9F0F-E346-BE73-B3C2D108EEDF}"/>
            </c:ext>
          </c:extLst>
        </c:ser>
        <c:dLbls>
          <c:showLegendKey val="0"/>
          <c:showVal val="0"/>
          <c:showCatName val="0"/>
          <c:showSerName val="0"/>
          <c:showPercent val="0"/>
          <c:showBubbleSize val="0"/>
        </c:dLbls>
        <c:axId val="2004515776"/>
        <c:axId val="2027025904"/>
      </c:scatterChart>
      <c:valAx>
        <c:axId val="2004515776"/>
        <c:scaling>
          <c:orientation val="minMax"/>
          <c:max val="14"/>
          <c:min val="-6"/>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pFBA results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025904"/>
        <c:crosses val="autoZero"/>
        <c:crossBetween val="midCat"/>
      </c:valAx>
      <c:valAx>
        <c:axId val="2027025904"/>
        <c:scaling>
          <c:orientation val="minMax"/>
          <c:max val="14"/>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Rekena</a:t>
                </a:r>
                <a:r>
                  <a:rPr lang="en-US" baseline="0"/>
                  <a:t> et al. 2023</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157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Comparing Fluxes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8889998824773767E-2"/>
          <c:y val="0.10077456350564876"/>
          <c:w val="0.63691165236808089"/>
          <c:h val="0.8280160903800069"/>
        </c:manualLayout>
      </c:layout>
      <c:scatterChart>
        <c:scatterStyle val="lineMarker"/>
        <c:varyColors val="0"/>
        <c:ser>
          <c:idx val="0"/>
          <c:order val="0"/>
          <c:spPr>
            <a:ln w="25400" cap="rnd">
              <a:noFill/>
              <a:round/>
            </a:ln>
            <a:effectLst/>
          </c:spPr>
          <c:marker>
            <c:symbol val="circle"/>
            <c:size val="5"/>
            <c:spPr>
              <a:solidFill>
                <a:schemeClr val="bg1">
                  <a:lumMod val="85000"/>
                </a:schemeClr>
              </a:solidFill>
              <a:ln w="9525">
                <a:noFill/>
              </a:ln>
              <a:effectLst/>
            </c:spPr>
          </c:marker>
          <c:xVal>
            <c:strRef>
              <c:f>'pFBA-results'!$W$6:$W$2345</c:f>
              <c:strCache>
                <c:ptCount val="2340"/>
                <c:pt idx="0">
                  <c:v>N-Glycan biosynthesis</c:v>
                </c:pt>
                <c:pt idx="1">
                  <c:v>Transport</c:v>
                </c:pt>
                <c:pt idx="2">
                  <c:v>Starch and sucrose metabolism</c:v>
                </c:pt>
                <c:pt idx="3">
                  <c:v>Starch and sucrose metabolism</c:v>
                </c:pt>
                <c:pt idx="4">
                  <c:v>N-Glycan biosynthesis</c:v>
                </c:pt>
                <c:pt idx="5">
                  <c:v>Transport</c:v>
                </c:pt>
                <c:pt idx="6">
                  <c:v>Cell wall biosynthesis</c:v>
                </c:pt>
                <c:pt idx="7">
                  <c:v>Transport</c:v>
                </c:pt>
                <c:pt idx="8">
                  <c:v>Transport</c:v>
                </c:pt>
                <c:pt idx="9">
                  <c:v>Glycerophospholipid biosynthesis</c:v>
                </c:pt>
                <c:pt idx="10">
                  <c:v>Transport</c:v>
                </c:pt>
                <c:pt idx="11">
                  <c:v>Transport</c:v>
                </c:pt>
                <c:pt idx="12">
                  <c:v>Alternative carbon metabolism</c:v>
                </c:pt>
                <c:pt idx="13">
                  <c:v>Transport</c:v>
                </c:pt>
                <c:pt idx="14">
                  <c:v>Transport</c:v>
                </c:pt>
                <c:pt idx="15">
                  <c:v>Transport</c:v>
                </c:pt>
                <c:pt idx="16">
                  <c:v>Transport</c:v>
                </c:pt>
                <c:pt idx="17">
                  <c:v>Transport</c:v>
                </c:pt>
                <c:pt idx="18">
                  <c:v>Transport</c:v>
                </c:pt>
                <c:pt idx="19">
                  <c:v>Alanine, aspartate and glutamate metabolism</c:v>
                </c:pt>
                <c:pt idx="20">
                  <c:v>Alanine, aspartate and glutamate metabolism</c:v>
                </c:pt>
                <c:pt idx="21">
                  <c:v>Transport</c:v>
                </c:pt>
                <c:pt idx="22">
                  <c:v>Transport</c:v>
                </c:pt>
                <c:pt idx="23">
                  <c:v>Transport</c:v>
                </c:pt>
                <c:pt idx="24">
                  <c:v>Transport</c:v>
                </c:pt>
                <c:pt idx="25">
                  <c:v>Transport</c:v>
                </c:pt>
                <c:pt idx="26">
                  <c:v>Transport</c:v>
                </c:pt>
                <c:pt idx="27">
                  <c:v>Phenylalanine, tyrosine and tryptophan metabolism</c:v>
                </c:pt>
                <c:pt idx="28">
                  <c:v>Sphingolipid biosynthesis</c:v>
                </c:pt>
                <c:pt idx="29">
                  <c:v>Fatty acid elongation</c:v>
                </c:pt>
                <c:pt idx="30">
                  <c:v>Fatty acid elongation</c:v>
                </c:pt>
                <c:pt idx="31">
                  <c:v>Fatty acid elongation</c:v>
                </c:pt>
                <c:pt idx="32">
                  <c:v>Fatty acid elongation</c:v>
                </c:pt>
                <c:pt idx="33">
                  <c:v>Fatty acid biosynthesis</c:v>
                </c:pt>
                <c:pt idx="34">
                  <c:v>Fatty acid biosynthesis</c:v>
                </c:pt>
                <c:pt idx="35">
                  <c:v>Fatty acid biosynthesis</c:v>
                </c:pt>
                <c:pt idx="36">
                  <c:v>Fatty acid biosynthesis</c:v>
                </c:pt>
                <c:pt idx="37">
                  <c:v>Fatty acid biosynthesis</c:v>
                </c:pt>
                <c:pt idx="38">
                  <c:v>Fatty acid biosynthesis</c:v>
                </c:pt>
                <c:pt idx="39">
                  <c:v>Fatty acid biosynthesis</c:v>
                </c:pt>
                <c:pt idx="40">
                  <c:v>Fatty acid biosynthesis</c:v>
                </c:pt>
                <c:pt idx="41">
                  <c:v>Fatty acid biosynthesis</c:v>
                </c:pt>
                <c:pt idx="42">
                  <c:v>Fatty acid biosynthesis</c:v>
                </c:pt>
                <c:pt idx="43">
                  <c:v>Fatty acid biosynthesis</c:v>
                </c:pt>
                <c:pt idx="44">
                  <c:v>Tryptophan metabolism</c:v>
                </c:pt>
                <c:pt idx="45">
                  <c:v>Unassigned</c:v>
                </c:pt>
                <c:pt idx="46">
                  <c:v>Synthesis and degradation of ketone bodies</c:v>
                </c:pt>
                <c:pt idx="47">
                  <c:v>Phenylalanine, tyrosine and tryptophan metabolism</c:v>
                </c:pt>
                <c:pt idx="48">
                  <c:v>Phenylalanine, tyrosine and tryptophan metabolism</c:v>
                </c:pt>
                <c:pt idx="49">
                  <c:v>Transport</c:v>
                </c:pt>
                <c:pt idx="50">
                  <c:v>Tryptophan metabolism</c:v>
                </c:pt>
                <c:pt idx="51">
                  <c:v>Unassigned</c:v>
                </c:pt>
                <c:pt idx="52">
                  <c:v>Transport</c:v>
                </c:pt>
                <c:pt idx="53">
                  <c:v>Transport</c:v>
                </c:pt>
                <c:pt idx="54">
                  <c:v>Glycerophospholipid biosynthesis</c:v>
                </c:pt>
                <c:pt idx="55">
                  <c:v>Unassigned</c:v>
                </c:pt>
                <c:pt idx="56">
                  <c:v>Unassigned</c:v>
                </c:pt>
                <c:pt idx="57">
                  <c:v>Unassigned</c:v>
                </c:pt>
                <c:pt idx="58">
                  <c:v>Unassigned</c:v>
                </c:pt>
                <c:pt idx="59">
                  <c:v>Transport</c:v>
                </c:pt>
                <c:pt idx="60">
                  <c:v>Ubiquinone biosynthesis</c:v>
                </c:pt>
                <c:pt idx="61">
                  <c:v>Ubiquinone biosynthesis</c:v>
                </c:pt>
                <c:pt idx="62">
                  <c:v>Ubiquinone biosynthesis</c:v>
                </c:pt>
                <c:pt idx="63">
                  <c:v>Fatty acid elongation</c:v>
                </c:pt>
                <c:pt idx="64">
                  <c:v>Fatty acid elongation</c:v>
                </c:pt>
                <c:pt idx="65">
                  <c:v>Fatty acid elongation</c:v>
                </c:pt>
                <c:pt idx="66">
                  <c:v>Fatty acid elongation</c:v>
                </c:pt>
                <c:pt idx="67">
                  <c:v>Fatty acid elongation</c:v>
                </c:pt>
                <c:pt idx="68">
                  <c:v>Fatty acid elongation</c:v>
                </c:pt>
                <c:pt idx="69">
                  <c:v>Fatty acid elongation</c:v>
                </c:pt>
                <c:pt idx="70">
                  <c:v>Fatty acid elongation</c:v>
                </c:pt>
                <c:pt idx="71">
                  <c:v>Benzoate degradation</c:v>
                </c:pt>
                <c:pt idx="72">
                  <c:v>Fatty acid biosynthesis</c:v>
                </c:pt>
                <c:pt idx="73">
                  <c:v>Fatty acid biosynthesis</c:v>
                </c:pt>
                <c:pt idx="74">
                  <c:v>Fatty acid biosynthesis</c:v>
                </c:pt>
                <c:pt idx="75">
                  <c:v>Fatty acid biosynthesis</c:v>
                </c:pt>
                <c:pt idx="76">
                  <c:v>Fatty acid biosynthesis</c:v>
                </c:pt>
                <c:pt idx="77">
                  <c:v>Fatty acid biosynthesis</c:v>
                </c:pt>
                <c:pt idx="78">
                  <c:v>Fatty acid biosynthesis</c:v>
                </c:pt>
                <c:pt idx="79">
                  <c:v>Fatty acid biosynthesis</c:v>
                </c:pt>
                <c:pt idx="80">
                  <c:v>Fatty acid biosynthesis</c:v>
                </c:pt>
                <c:pt idx="81">
                  <c:v>Fatty acid biosynthesis</c:v>
                </c:pt>
                <c:pt idx="82">
                  <c:v>Fatty acid biosynthesis</c:v>
                </c:pt>
                <c:pt idx="83">
                  <c:v>Fatty acid biosynthesis</c:v>
                </c:pt>
                <c:pt idx="84">
                  <c:v>Fatty acid biosynthesis</c:v>
                </c:pt>
                <c:pt idx="85">
                  <c:v>Fatty acid biosynthesis</c:v>
                </c:pt>
                <c:pt idx="86">
                  <c:v>Fatty acid biosynthesis</c:v>
                </c:pt>
                <c:pt idx="87">
                  <c:v>Fatty acid biosynthesis</c:v>
                </c:pt>
                <c:pt idx="88">
                  <c:v>Fatty acid biosynthesis</c:v>
                </c:pt>
                <c:pt idx="89">
                  <c:v>Fatty acid biosynthesis</c:v>
                </c:pt>
                <c:pt idx="90">
                  <c:v>Fatty acid biosynthesis</c:v>
                </c:pt>
                <c:pt idx="91">
                  <c:v>Transport</c:v>
                </c:pt>
                <c:pt idx="92">
                  <c:v>Transport</c:v>
                </c:pt>
                <c:pt idx="93">
                  <c:v>Transport</c:v>
                </c:pt>
                <c:pt idx="94">
                  <c:v>Transport</c:v>
                </c:pt>
                <c:pt idx="95">
                  <c:v>Transport</c:v>
                </c:pt>
                <c:pt idx="96">
                  <c:v>Thiamine metabolism</c:v>
                </c:pt>
                <c:pt idx="97">
                  <c:v>Ubiquinone biosynthesis</c:v>
                </c:pt>
                <c:pt idx="98">
                  <c:v>Ubiquinone biosynthesis</c:v>
                </c:pt>
                <c:pt idx="99">
                  <c:v>Unassigned</c:v>
                </c:pt>
                <c:pt idx="100">
                  <c:v>Transport</c:v>
                </c:pt>
                <c:pt idx="101">
                  <c:v>Transport</c:v>
                </c:pt>
                <c:pt idx="102">
                  <c:v>Ubiquinone biosynthesis</c:v>
                </c:pt>
                <c:pt idx="103">
                  <c:v>Ubiquinone biosynthesis</c:v>
                </c:pt>
                <c:pt idx="104">
                  <c:v>Ubiquinone biosynthesis</c:v>
                </c:pt>
                <c:pt idx="105">
                  <c:v>Transport</c:v>
                </c:pt>
                <c:pt idx="106">
                  <c:v>Alanine, aspartate and glutamate metabolism</c:v>
                </c:pt>
                <c:pt idx="107">
                  <c:v>Tyrosine metabolism</c:v>
                </c:pt>
                <c:pt idx="108">
                  <c:v>Ubiquinone biosynthesis</c:v>
                </c:pt>
                <c:pt idx="109">
                  <c:v>Tyrosine metabolism</c:v>
                </c:pt>
                <c:pt idx="110">
                  <c:v>Ubiquinone biosynthesis</c:v>
                </c:pt>
                <c:pt idx="111">
                  <c:v>Glycine, serine and threonine metabolism</c:v>
                </c:pt>
                <c:pt idx="112">
                  <c:v>Unassigned</c:v>
                </c:pt>
                <c:pt idx="113">
                  <c:v>Transport</c:v>
                </c:pt>
                <c:pt idx="114">
                  <c:v>Transport</c:v>
                </c:pt>
                <c:pt idx="115">
                  <c:v>Transport</c:v>
                </c:pt>
                <c:pt idx="116">
                  <c:v>Unassigned</c:v>
                </c:pt>
                <c:pt idx="117">
                  <c:v>Methylglyoxal metabolism</c:v>
                </c:pt>
                <c:pt idx="118">
                  <c:v>Lysine metabolism</c:v>
                </c:pt>
                <c:pt idx="119">
                  <c:v>Lysine metabolism</c:v>
                </c:pt>
                <c:pt idx="120">
                  <c:v>Alanine, aspartate and glutamate metabolism</c:v>
                </c:pt>
                <c:pt idx="121">
                  <c:v>Alternative carbon metabolism</c:v>
                </c:pt>
                <c:pt idx="122">
                  <c:v>Alternative carbon metabolism</c:v>
                </c:pt>
                <c:pt idx="123">
                  <c:v>Alternative carbon metabolism</c:v>
                </c:pt>
                <c:pt idx="124">
                  <c:v>Alternative carbon metabolism</c:v>
                </c:pt>
                <c:pt idx="125">
                  <c:v>Transport</c:v>
                </c:pt>
                <c:pt idx="126">
                  <c:v>Alternative carbon metabolism</c:v>
                </c:pt>
                <c:pt idx="127">
                  <c:v>Transport</c:v>
                </c:pt>
                <c:pt idx="128">
                  <c:v>Arginine and proline metabolism</c:v>
                </c:pt>
                <c:pt idx="129">
                  <c:v>Fatty acid degradation</c:v>
                </c:pt>
                <c:pt idx="130">
                  <c:v>Fatty acid degradation</c:v>
                </c:pt>
                <c:pt idx="131">
                  <c:v>Fatty acid degradation</c:v>
                </c:pt>
                <c:pt idx="132">
                  <c:v>Fatty acid degradation</c:v>
                </c:pt>
                <c:pt idx="133">
                  <c:v>Fatty acid degradation</c:v>
                </c:pt>
                <c:pt idx="134">
                  <c:v>Fatty acid degradation</c:v>
                </c:pt>
                <c:pt idx="135">
                  <c:v>Fatty acid degradation</c:v>
                </c:pt>
                <c:pt idx="136">
                  <c:v>Fatty acid degradation</c:v>
                </c:pt>
                <c:pt idx="137">
                  <c:v>Fatty acid degradation</c:v>
                </c:pt>
                <c:pt idx="138">
                  <c:v>Fatty acid degradation</c:v>
                </c:pt>
                <c:pt idx="139">
                  <c:v>Fatty acid degradation</c:v>
                </c:pt>
                <c:pt idx="140">
                  <c:v>Fatty acid degradation</c:v>
                </c:pt>
                <c:pt idx="141">
                  <c:v>Fatty acid degradation</c:v>
                </c:pt>
                <c:pt idx="142">
                  <c:v>Fatty acid degradation</c:v>
                </c:pt>
                <c:pt idx="143">
                  <c:v>Fatty acid degradation</c:v>
                </c:pt>
                <c:pt idx="144">
                  <c:v>Fatty acid degradation</c:v>
                </c:pt>
                <c:pt idx="145">
                  <c:v>Fatty acid degradation</c:v>
                </c:pt>
                <c:pt idx="146">
                  <c:v>Fatty acid degradation</c:v>
                </c:pt>
                <c:pt idx="147">
                  <c:v>Fatty acid degradation</c:v>
                </c:pt>
                <c:pt idx="148">
                  <c:v>Fatty acid degradation</c:v>
                </c:pt>
                <c:pt idx="149">
                  <c:v>Fatty acid degradation</c:v>
                </c:pt>
                <c:pt idx="150">
                  <c:v>Fatty acid degradation</c:v>
                </c:pt>
                <c:pt idx="151">
                  <c:v>Fatty acid degradation</c:v>
                </c:pt>
                <c:pt idx="152">
                  <c:v>Fatty acid degradation</c:v>
                </c:pt>
                <c:pt idx="153">
                  <c:v>Fatty acid degradation</c:v>
                </c:pt>
                <c:pt idx="154">
                  <c:v>Fatty acid degradation</c:v>
                </c:pt>
                <c:pt idx="155">
                  <c:v>Fatty acid degradation</c:v>
                </c:pt>
                <c:pt idx="156">
                  <c:v>Fatty acid degradation</c:v>
                </c:pt>
                <c:pt idx="157">
                  <c:v>Fatty acid degradation</c:v>
                </c:pt>
                <c:pt idx="158">
                  <c:v>Fatty acid degradation</c:v>
                </c:pt>
                <c:pt idx="159">
                  <c:v>Fatty acid degradation</c:v>
                </c:pt>
                <c:pt idx="160">
                  <c:v>Fatty acid degradation</c:v>
                </c:pt>
                <c:pt idx="161">
                  <c:v>Fatty acid degradation</c:v>
                </c:pt>
                <c:pt idx="162">
                  <c:v>Fatty acid degradation</c:v>
                </c:pt>
                <c:pt idx="163">
                  <c:v>Fatty acid degradation</c:v>
                </c:pt>
                <c:pt idx="164">
                  <c:v>Fatty acid degradation</c:v>
                </c:pt>
                <c:pt idx="165">
                  <c:v>Fatty acid degradation</c:v>
                </c:pt>
                <c:pt idx="166">
                  <c:v>Fatty acid degradation</c:v>
                </c:pt>
                <c:pt idx="167">
                  <c:v>Fatty acid degradation</c:v>
                </c:pt>
                <c:pt idx="168">
                  <c:v>Fatty acid degradation</c:v>
                </c:pt>
                <c:pt idx="169">
                  <c:v>Fatty acid degradation</c:v>
                </c:pt>
                <c:pt idx="170">
                  <c:v>Terpenoid backbone biosynthesis</c:v>
                </c:pt>
                <c:pt idx="171">
                  <c:v>Fatty acid degradation</c:v>
                </c:pt>
                <c:pt idx="172">
                  <c:v>Fatty acid degradation</c:v>
                </c:pt>
                <c:pt idx="173">
                  <c:v>Fatty acid degradation</c:v>
                </c:pt>
                <c:pt idx="174">
                  <c:v>Fatty acid degradation</c:v>
                </c:pt>
                <c:pt idx="175">
                  <c:v>Unassigned</c:v>
                </c:pt>
                <c:pt idx="176">
                  <c:v>Transport</c:v>
                </c:pt>
                <c:pt idx="177">
                  <c:v>Transport</c:v>
                </c:pt>
                <c:pt idx="178">
                  <c:v>Fatty acid biosynthesis</c:v>
                </c:pt>
                <c:pt idx="179">
                  <c:v>Transport</c:v>
                </c:pt>
                <c:pt idx="180">
                  <c:v>Transport</c:v>
                </c:pt>
                <c:pt idx="181">
                  <c:v>Acetyl-CoA synthesis</c:v>
                </c:pt>
                <c:pt idx="182">
                  <c:v>Propanoate metabolism</c:v>
                </c:pt>
                <c:pt idx="183">
                  <c:v>Unassigned</c:v>
                </c:pt>
                <c:pt idx="184">
                  <c:v>Unassigned</c:v>
                </c:pt>
                <c:pt idx="185">
                  <c:v>Amino sugar and nucleotide sugar metabolism</c:v>
                </c:pt>
                <c:pt idx="186">
                  <c:v>Glycosaminoglycan degradation</c:v>
                </c:pt>
                <c:pt idx="187">
                  <c:v>Glycosaminoglycan degradation</c:v>
                </c:pt>
                <c:pt idx="188">
                  <c:v>Amino sugar and nucleotide sugar metabolism</c:v>
                </c:pt>
                <c:pt idx="189">
                  <c:v>Arginine and proline metabolism</c:v>
                </c:pt>
                <c:pt idx="190">
                  <c:v>Arginine and proline metabolism</c:v>
                </c:pt>
                <c:pt idx="191">
                  <c:v>Glycerophospholipid metabolism</c:v>
                </c:pt>
                <c:pt idx="192">
                  <c:v>Unassigned</c:v>
                </c:pt>
                <c:pt idx="193">
                  <c:v>Valine, leucine and isoleucine metabolism</c:v>
                </c:pt>
                <c:pt idx="194">
                  <c:v>Unassigned</c:v>
                </c:pt>
                <c:pt idx="195">
                  <c:v>Unassigned</c:v>
                </c:pt>
                <c:pt idx="196">
                  <c:v>Unassigned</c:v>
                </c:pt>
                <c:pt idx="197">
                  <c:v>Acetyl-CoA synthesis</c:v>
                </c:pt>
                <c:pt idx="198">
                  <c:v>Pyruvate metabolism</c:v>
                </c:pt>
                <c:pt idx="199">
                  <c:v>Valine, leucine and isoleucine metabolism</c:v>
                </c:pt>
                <c:pt idx="200">
                  <c:v>Fatty acid degradation</c:v>
                </c:pt>
                <c:pt idx="201">
                  <c:v>Fatty acid degradation</c:v>
                </c:pt>
                <c:pt idx="202">
                  <c:v>Fatty acid degradation</c:v>
                </c:pt>
                <c:pt idx="203">
                  <c:v>Fatty acid degradation</c:v>
                </c:pt>
                <c:pt idx="204">
                  <c:v>Fatty acid degradation</c:v>
                </c:pt>
                <c:pt idx="205">
                  <c:v>Fatty acid degradation</c:v>
                </c:pt>
                <c:pt idx="206">
                  <c:v>Fatty acid degradation</c:v>
                </c:pt>
                <c:pt idx="207">
                  <c:v>Fatty acid degradation</c:v>
                </c:pt>
                <c:pt idx="208">
                  <c:v>Fatty acid degradation</c:v>
                </c:pt>
                <c:pt idx="209">
                  <c:v>Fatty acid degradation</c:v>
                </c:pt>
                <c:pt idx="210">
                  <c:v>Fatty acid degradation</c:v>
                </c:pt>
                <c:pt idx="211">
                  <c:v>Fatty acid degradation</c:v>
                </c:pt>
                <c:pt idx="212">
                  <c:v>Fatty acid degradation</c:v>
                </c:pt>
                <c:pt idx="213">
                  <c:v>Fatty acid degradation</c:v>
                </c:pt>
                <c:pt idx="214">
                  <c:v>Fatty acid degradation</c:v>
                </c:pt>
                <c:pt idx="215">
                  <c:v>Fatty acid degradation</c:v>
                </c:pt>
                <c:pt idx="216">
                  <c:v>Fatty acid degradation</c:v>
                </c:pt>
                <c:pt idx="217">
                  <c:v>Fatty acid degradation</c:v>
                </c:pt>
                <c:pt idx="218">
                  <c:v>Fatty acid degradation</c:v>
                </c:pt>
                <c:pt idx="219">
                  <c:v>Fatty acid degradation</c:v>
                </c:pt>
                <c:pt idx="220">
                  <c:v>Fatty acid degradation</c:v>
                </c:pt>
                <c:pt idx="221">
                  <c:v>Fatty acid degradation</c:v>
                </c:pt>
                <c:pt idx="222">
                  <c:v>Fatty acid degradation</c:v>
                </c:pt>
                <c:pt idx="223">
                  <c:v>Fatty acid degradation</c:v>
                </c:pt>
                <c:pt idx="224">
                  <c:v>Fatty acid degradation</c:v>
                </c:pt>
                <c:pt idx="225">
                  <c:v>Fatty acid degradation</c:v>
                </c:pt>
                <c:pt idx="226">
                  <c:v>Fatty acid degradation</c:v>
                </c:pt>
                <c:pt idx="227">
                  <c:v>Fatty acid degradation</c:v>
                </c:pt>
                <c:pt idx="228">
                  <c:v>Fatty acid degradation</c:v>
                </c:pt>
                <c:pt idx="229">
                  <c:v>Fatty acid degradation</c:v>
                </c:pt>
                <c:pt idx="230">
                  <c:v>Fatty acid degradation</c:v>
                </c:pt>
                <c:pt idx="231">
                  <c:v>Biosynthesis of unsaturated fatty acids</c:v>
                </c:pt>
                <c:pt idx="232">
                  <c:v>Biosynthesis of unsaturated fatty acids</c:v>
                </c:pt>
                <c:pt idx="233">
                  <c:v>Biosynthesis of unsaturated fatty acids</c:v>
                </c:pt>
                <c:pt idx="234">
                  <c:v>Biosynthesis of unsaturated fatty acids</c:v>
                </c:pt>
                <c:pt idx="235">
                  <c:v>Fatty acid degradation</c:v>
                </c:pt>
                <c:pt idx="236">
                  <c:v>Fatty acid degradation</c:v>
                </c:pt>
                <c:pt idx="237">
                  <c:v>Fatty acid degradation</c:v>
                </c:pt>
                <c:pt idx="238">
                  <c:v>Fatty acid degradation</c:v>
                </c:pt>
                <c:pt idx="239">
                  <c:v>Fatty acid degradation</c:v>
                </c:pt>
                <c:pt idx="240">
                  <c:v>Fatty acid degradation</c:v>
                </c:pt>
                <c:pt idx="241">
                  <c:v>Fatty acid degradation</c:v>
                </c:pt>
                <c:pt idx="242">
                  <c:v>Fatty acid degradation</c:v>
                </c:pt>
                <c:pt idx="243">
                  <c:v>Fatty acid degradation</c:v>
                </c:pt>
                <c:pt idx="244">
                  <c:v>Fatty acid degradation</c:v>
                </c:pt>
                <c:pt idx="245">
                  <c:v>Fatty acid degradation</c:v>
                </c:pt>
                <c:pt idx="246">
                  <c:v>Fatty acid degradation</c:v>
                </c:pt>
                <c:pt idx="247">
                  <c:v>Fatty acid degradation</c:v>
                </c:pt>
                <c:pt idx="248">
                  <c:v>Fatty acid degradation</c:v>
                </c:pt>
                <c:pt idx="249">
                  <c:v>Fatty acid degradation</c:v>
                </c:pt>
                <c:pt idx="250">
                  <c:v>Fatty acid degradation</c:v>
                </c:pt>
                <c:pt idx="251">
                  <c:v>Fatty acid degradation</c:v>
                </c:pt>
                <c:pt idx="252">
                  <c:v>Fatty acid degradation</c:v>
                </c:pt>
                <c:pt idx="253">
                  <c:v>Fatty acid degradation</c:v>
                </c:pt>
                <c:pt idx="254">
                  <c:v>Fatty acid degradation</c:v>
                </c:pt>
                <c:pt idx="255">
                  <c:v>Fatty acid degradation</c:v>
                </c:pt>
                <c:pt idx="256">
                  <c:v>Fatty acid degradation</c:v>
                </c:pt>
                <c:pt idx="257">
                  <c:v>Fatty acid degradation</c:v>
                </c:pt>
                <c:pt idx="258">
                  <c:v>Fatty acid degradation</c:v>
                </c:pt>
                <c:pt idx="259">
                  <c:v>Fatty acid degradation</c:v>
                </c:pt>
                <c:pt idx="260">
                  <c:v>Fatty acid degradation</c:v>
                </c:pt>
                <c:pt idx="261">
                  <c:v>Fatty acid degradation</c:v>
                </c:pt>
                <c:pt idx="262">
                  <c:v>Fatty acid biosynthesis</c:v>
                </c:pt>
                <c:pt idx="263">
                  <c:v>Fatty acid biosynthesis</c:v>
                </c:pt>
                <c:pt idx="264">
                  <c:v>C5-Branched dibasic acid metabolism</c:v>
                </c:pt>
                <c:pt idx="265">
                  <c:v>C5-Branched dibasic acid metabolism</c:v>
                </c:pt>
                <c:pt idx="266">
                  <c:v>Unassigned</c:v>
                </c:pt>
                <c:pt idx="267">
                  <c:v>Citric acid cycle</c:v>
                </c:pt>
                <c:pt idx="268">
                  <c:v>Citric acid cycle</c:v>
                </c:pt>
                <c:pt idx="269">
                  <c:v>Citric acid cycle</c:v>
                </c:pt>
                <c:pt idx="270">
                  <c:v>Arginine and proline metabolism</c:v>
                </c:pt>
                <c:pt idx="271">
                  <c:v>Riboflavin metabolism</c:v>
                </c:pt>
                <c:pt idx="272">
                  <c:v>Cysteine and methionine metabolism</c:v>
                </c:pt>
                <c:pt idx="273">
                  <c:v>Styrene degradation</c:v>
                </c:pt>
                <c:pt idx="274">
                  <c:v>Transport</c:v>
                </c:pt>
                <c:pt idx="275">
                  <c:v>Transport</c:v>
                </c:pt>
                <c:pt idx="276">
                  <c:v>Acetyl-CoA synthesis</c:v>
                </c:pt>
                <c:pt idx="277">
                  <c:v>Pyruvate metabolism</c:v>
                </c:pt>
                <c:pt idx="278">
                  <c:v>Transport</c:v>
                </c:pt>
                <c:pt idx="279">
                  <c:v>Transport</c:v>
                </c:pt>
                <c:pt idx="280">
                  <c:v>Transport</c:v>
                </c:pt>
                <c:pt idx="281">
                  <c:v>Purine metabolism</c:v>
                </c:pt>
                <c:pt idx="282">
                  <c:v>Folate metabolism</c:v>
                </c:pt>
                <c:pt idx="283">
                  <c:v>Folate metabolism</c:v>
                </c:pt>
                <c:pt idx="284">
                  <c:v>Purine metabolism</c:v>
                </c:pt>
                <c:pt idx="285">
                  <c:v>Transport</c:v>
                </c:pt>
                <c:pt idx="286">
                  <c:v>Transport</c:v>
                </c:pt>
                <c:pt idx="287">
                  <c:v>Purine metabolism</c:v>
                </c:pt>
                <c:pt idx="288">
                  <c:v>Purine metabolism</c:v>
                </c:pt>
                <c:pt idx="289">
                  <c:v>Purine metabolism</c:v>
                </c:pt>
                <c:pt idx="290">
                  <c:v>Cysteine and methionine metabolism</c:v>
                </c:pt>
                <c:pt idx="291">
                  <c:v>Purine metabolism</c:v>
                </c:pt>
                <c:pt idx="292">
                  <c:v>Purine metabolism</c:v>
                </c:pt>
                <c:pt idx="293">
                  <c:v>Transport</c:v>
                </c:pt>
                <c:pt idx="294">
                  <c:v>Transport</c:v>
                </c:pt>
                <c:pt idx="295">
                  <c:v>Transport</c:v>
                </c:pt>
                <c:pt idx="296">
                  <c:v>Purine metabolism</c:v>
                </c:pt>
                <c:pt idx="297">
                  <c:v>Purine metabolism</c:v>
                </c:pt>
                <c:pt idx="298">
                  <c:v>Purine metabolism</c:v>
                </c:pt>
                <c:pt idx="299">
                  <c:v>Purine metabolism</c:v>
                </c:pt>
                <c:pt idx="300">
                  <c:v>Transport</c:v>
                </c:pt>
                <c:pt idx="301">
                  <c:v>Transport</c:v>
                </c:pt>
                <c:pt idx="302">
                  <c:v>Transport</c:v>
                </c:pt>
                <c:pt idx="303">
                  <c:v>Transport</c:v>
                </c:pt>
                <c:pt idx="304">
                  <c:v>Transport</c:v>
                </c:pt>
                <c:pt idx="305">
                  <c:v>Purine metabolism</c:v>
                </c:pt>
                <c:pt idx="306">
                  <c:v>Purine metabolism</c:v>
                </c:pt>
                <c:pt idx="307">
                  <c:v>Purine metabolism</c:v>
                </c:pt>
                <c:pt idx="308">
                  <c:v>Purine metabolism</c:v>
                </c:pt>
                <c:pt idx="309">
                  <c:v>Alternative carbon metabolism</c:v>
                </c:pt>
                <c:pt idx="310">
                  <c:v>Alternative carbon metabolism</c:v>
                </c:pt>
                <c:pt idx="311">
                  <c:v>Riboflavin metabolism</c:v>
                </c:pt>
                <c:pt idx="312">
                  <c:v>Aflatoxin biosynthesis</c:v>
                </c:pt>
                <c:pt idx="313">
                  <c:v>Aflatoxin biosynthesis</c:v>
                </c:pt>
                <c:pt idx="314">
                  <c:v>Arginine and proline metabolism</c:v>
                </c:pt>
                <c:pt idx="315">
                  <c:v>Glycerophospholipid biosynthesis</c:v>
                </c:pt>
                <c:pt idx="316">
                  <c:v>Glycerophospholipid biosynthesis</c:v>
                </c:pt>
                <c:pt idx="317">
                  <c:v>Glycerophospholipid biosynthesis</c:v>
                </c:pt>
                <c:pt idx="318">
                  <c:v>Glycerophospholipid biosynthesis</c:v>
                </c:pt>
                <c:pt idx="319">
                  <c:v>Arginine and proline metabolism</c:v>
                </c:pt>
                <c:pt idx="320">
                  <c:v>Glycine, serine and threonine metabolism</c:v>
                </c:pt>
                <c:pt idx="321">
                  <c:v>Cysteine and methionine metabolism</c:v>
                </c:pt>
                <c:pt idx="322">
                  <c:v>Transport</c:v>
                </c:pt>
                <c:pt idx="323">
                  <c:v>Transport</c:v>
                </c:pt>
                <c:pt idx="324">
                  <c:v>Butanoate metabolism</c:v>
                </c:pt>
                <c:pt idx="325">
                  <c:v>Unassigned</c:v>
                </c:pt>
                <c:pt idx="326">
                  <c:v>Cysteine and methionine metabolism</c:v>
                </c:pt>
                <c:pt idx="327">
                  <c:v>Cysteine and methionine metabolism</c:v>
                </c:pt>
                <c:pt idx="328">
                  <c:v>Purine metabolism</c:v>
                </c:pt>
                <c:pt idx="329">
                  <c:v>Purine metabolism</c:v>
                </c:pt>
                <c:pt idx="330">
                  <c:v>Transport</c:v>
                </c:pt>
                <c:pt idx="331">
                  <c:v>Citric acid cycle</c:v>
                </c:pt>
                <c:pt idx="332">
                  <c:v>Transport</c:v>
                </c:pt>
                <c:pt idx="333">
                  <c:v>Transport</c:v>
                </c:pt>
                <c:pt idx="334">
                  <c:v>Transport</c:v>
                </c:pt>
                <c:pt idx="335">
                  <c:v>Transport</c:v>
                </c:pt>
                <c:pt idx="336">
                  <c:v>Folate metabolism</c:v>
                </c:pt>
                <c:pt idx="337">
                  <c:v>Glycine, serine and threonine metabolism</c:v>
                </c:pt>
                <c:pt idx="338">
                  <c:v>Transport</c:v>
                </c:pt>
                <c:pt idx="339">
                  <c:v>Alanine, aspartate and glutamate metabolism</c:v>
                </c:pt>
                <c:pt idx="340">
                  <c:v>Transport</c:v>
                </c:pt>
                <c:pt idx="341">
                  <c:v>Aminoacyl-tRNA biosynthesis</c:v>
                </c:pt>
                <c:pt idx="342">
                  <c:v>Pentose and glucuronate interconversions</c:v>
                </c:pt>
                <c:pt idx="343">
                  <c:v>Unassigned</c:v>
                </c:pt>
                <c:pt idx="344">
                  <c:v>Unassigned</c:v>
                </c:pt>
                <c:pt idx="345">
                  <c:v>Unassigned</c:v>
                </c:pt>
                <c:pt idx="346">
                  <c:v>Unassigned</c:v>
                </c:pt>
                <c:pt idx="347">
                  <c:v>Unassigned</c:v>
                </c:pt>
                <c:pt idx="348">
                  <c:v>Unassigned</c:v>
                </c:pt>
                <c:pt idx="349">
                  <c:v>Unassigned</c:v>
                </c:pt>
                <c:pt idx="350">
                  <c:v>Unassigned</c:v>
                </c:pt>
                <c:pt idx="351">
                  <c:v>Unassigned</c:v>
                </c:pt>
                <c:pt idx="352">
                  <c:v>Phenylalanine, tyrosine and tryptophan metabolism</c:v>
                </c:pt>
                <c:pt idx="353">
                  <c:v>Phenylalanine, tyrosine and tryptophan metabolism</c:v>
                </c:pt>
                <c:pt idx="354">
                  <c:v>Unassigned</c:v>
                </c:pt>
                <c:pt idx="355">
                  <c:v>Tryptophan metabolism</c:v>
                </c:pt>
                <c:pt idx="356">
                  <c:v>Tryptophan metabolism</c:v>
                </c:pt>
                <c:pt idx="357">
                  <c:v>Pyruvate metabolism</c:v>
                </c:pt>
                <c:pt idx="358">
                  <c:v>Pyruvate metabolism</c:v>
                </c:pt>
                <c:pt idx="359">
                  <c:v>Pyruvate metabolism</c:v>
                </c:pt>
                <c:pt idx="360">
                  <c:v>Tryptophan metabolism</c:v>
                </c:pt>
                <c:pt idx="361">
                  <c:v>Unassigned</c:v>
                </c:pt>
                <c:pt idx="362">
                  <c:v>Unassigned</c:v>
                </c:pt>
                <c:pt idx="363">
                  <c:v>beta-Alanine metabolism</c:v>
                </c:pt>
                <c:pt idx="364">
                  <c:v>Pyruvate metabolism</c:v>
                </c:pt>
                <c:pt idx="365">
                  <c:v>Pyruvate metabolism</c:v>
                </c:pt>
                <c:pt idx="366">
                  <c:v>Purine metabolism</c:v>
                </c:pt>
                <c:pt idx="367">
                  <c:v>Transport</c:v>
                </c:pt>
                <c:pt idx="368">
                  <c:v>Transport</c:v>
                </c:pt>
                <c:pt idx="369">
                  <c:v>Arginine and proline metabolism</c:v>
                </c:pt>
                <c:pt idx="370">
                  <c:v>Biotin metabolism</c:v>
                </c:pt>
                <c:pt idx="371">
                  <c:v>Transport</c:v>
                </c:pt>
                <c:pt idx="372">
                  <c:v>Transport</c:v>
                </c:pt>
                <c:pt idx="373">
                  <c:v>Transport</c:v>
                </c:pt>
                <c:pt idx="374">
                  <c:v>Arginine and proline metabolism</c:v>
                </c:pt>
                <c:pt idx="375">
                  <c:v>Transport</c:v>
                </c:pt>
                <c:pt idx="376">
                  <c:v>Purine metabolism</c:v>
                </c:pt>
                <c:pt idx="377">
                  <c:v>Transport</c:v>
                </c:pt>
                <c:pt idx="378">
                  <c:v>Transport</c:v>
                </c:pt>
                <c:pt idx="379">
                  <c:v>Transport</c:v>
                </c:pt>
                <c:pt idx="380">
                  <c:v>Nicotinate and nicotinamide metabolism</c:v>
                </c:pt>
                <c:pt idx="381">
                  <c:v>Nicotinate and nicotinamide metabolism</c:v>
                </c:pt>
                <c:pt idx="382">
                  <c:v>Phenylalanine, tyrosine and tryptophan metabolism</c:v>
                </c:pt>
                <c:pt idx="383">
                  <c:v>Phenylalanine, tyrosine and tryptophan metabolism</c:v>
                </c:pt>
                <c:pt idx="384">
                  <c:v>Glycine, serine and threonine metabolism</c:v>
                </c:pt>
                <c:pt idx="385">
                  <c:v>Biotin metabolism</c:v>
                </c:pt>
                <c:pt idx="386">
                  <c:v>Purine metabolism</c:v>
                </c:pt>
                <c:pt idx="387">
                  <c:v>Unassigned</c:v>
                </c:pt>
                <c:pt idx="388">
                  <c:v>Unassigned</c:v>
                </c:pt>
                <c:pt idx="389">
                  <c:v>Unassigned</c:v>
                </c:pt>
                <c:pt idx="390">
                  <c:v>Transport</c:v>
                </c:pt>
                <c:pt idx="391">
                  <c:v>Transport</c:v>
                </c:pt>
                <c:pt idx="392">
                  <c:v>Alternative carbon metabolism</c:v>
                </c:pt>
                <c:pt idx="393">
                  <c:v>Transport</c:v>
                </c:pt>
                <c:pt idx="394">
                  <c:v>Transport</c:v>
                </c:pt>
                <c:pt idx="395">
                  <c:v>Alternative carbon metabolism</c:v>
                </c:pt>
                <c:pt idx="396">
                  <c:v>Alternative carbon metabolism</c:v>
                </c:pt>
                <c:pt idx="397">
                  <c:v>Arginine and proline metabolism</c:v>
                </c:pt>
                <c:pt idx="398">
                  <c:v>Arginine and proline metabolism</c:v>
                </c:pt>
                <c:pt idx="399">
                  <c:v>Arginine and proline metabolism</c:v>
                </c:pt>
                <c:pt idx="400">
                  <c:v>Transport</c:v>
                </c:pt>
                <c:pt idx="401">
                  <c:v>Transport</c:v>
                </c:pt>
                <c:pt idx="402">
                  <c:v>Transport</c:v>
                </c:pt>
                <c:pt idx="403">
                  <c:v>Aminoacyl-tRNA biosynthesis</c:v>
                </c:pt>
                <c:pt idx="404">
                  <c:v>Histidine metabolism</c:v>
                </c:pt>
                <c:pt idx="405">
                  <c:v>Phenylalanine, tyrosine and tryptophan metabolism</c:v>
                </c:pt>
                <c:pt idx="406">
                  <c:v>Steroid hormone biosynthesis</c:v>
                </c:pt>
                <c:pt idx="407">
                  <c:v>Glycine, serine and threonine metabolism</c:v>
                </c:pt>
                <c:pt idx="408">
                  <c:v>Ascorbate and aldarate metabolism</c:v>
                </c:pt>
                <c:pt idx="409">
                  <c:v>Alanine, aspartate and glutamate metabolism</c:v>
                </c:pt>
                <c:pt idx="410">
                  <c:v>Alanine, aspartate and glutamate metabolism</c:v>
                </c:pt>
                <c:pt idx="411">
                  <c:v>Transport</c:v>
                </c:pt>
                <c:pt idx="412">
                  <c:v>Transport</c:v>
                </c:pt>
                <c:pt idx="413">
                  <c:v>Transport</c:v>
                </c:pt>
                <c:pt idx="414">
                  <c:v>Aminoacyl-tRNA biosynthesis</c:v>
                </c:pt>
                <c:pt idx="415">
                  <c:v>Aminoacyl-tRNA biosynthesis</c:v>
                </c:pt>
                <c:pt idx="416">
                  <c:v>Pyrimidine metabolism</c:v>
                </c:pt>
                <c:pt idx="417">
                  <c:v>Transport</c:v>
                </c:pt>
                <c:pt idx="418">
                  <c:v>Transport</c:v>
                </c:pt>
                <c:pt idx="419">
                  <c:v>Glycine, serine and threonine metabolism</c:v>
                </c:pt>
                <c:pt idx="420">
                  <c:v>Oxidative phosphorylation</c:v>
                </c:pt>
                <c:pt idx="421">
                  <c:v>Arginine and proline metabolism</c:v>
                </c:pt>
                <c:pt idx="422">
                  <c:v>Cysteine and methionine metabolism</c:v>
                </c:pt>
                <c:pt idx="423">
                  <c:v>Oxidative phosphorylation</c:v>
                </c:pt>
                <c:pt idx="424">
                  <c:v>Transport</c:v>
                </c:pt>
                <c:pt idx="425">
                  <c:v>Transport</c:v>
                </c:pt>
                <c:pt idx="426">
                  <c:v>Aminoacyl-tRNA biosynthesis</c:v>
                </c:pt>
                <c:pt idx="427">
                  <c:v>Purine metabolism</c:v>
                </c:pt>
                <c:pt idx="428">
                  <c:v>Glycine, serine and threonine metabolism</c:v>
                </c:pt>
                <c:pt idx="429">
                  <c:v>Oxidative phosphorylation</c:v>
                </c:pt>
                <c:pt idx="430">
                  <c:v>Purine metabolism</c:v>
                </c:pt>
                <c:pt idx="431">
                  <c:v>Purine metabolism</c:v>
                </c:pt>
                <c:pt idx="432">
                  <c:v>Purine metabolism</c:v>
                </c:pt>
                <c:pt idx="433">
                  <c:v>Unassigned</c:v>
                </c:pt>
                <c:pt idx="434">
                  <c:v>Histidine metabolism</c:v>
                </c:pt>
                <c:pt idx="435">
                  <c:v>Oxidative phosphorylation</c:v>
                </c:pt>
                <c:pt idx="436">
                  <c:v>Transport</c:v>
                </c:pt>
                <c:pt idx="437">
                  <c:v>Transport</c:v>
                </c:pt>
                <c:pt idx="438">
                  <c:v>Transport</c:v>
                </c:pt>
                <c:pt idx="439">
                  <c:v>Transport</c:v>
                </c:pt>
                <c:pt idx="440">
                  <c:v>Transport</c:v>
                </c:pt>
                <c:pt idx="441">
                  <c:v>Transport</c:v>
                </c:pt>
                <c:pt idx="442">
                  <c:v>Transport</c:v>
                </c:pt>
                <c:pt idx="443">
                  <c:v>Aflatoxin biosynthesis</c:v>
                </c:pt>
                <c:pt idx="444">
                  <c:v>Biotin metabolism</c:v>
                </c:pt>
                <c:pt idx="445">
                  <c:v>Carnitine biosynthesis</c:v>
                </c:pt>
                <c:pt idx="446">
                  <c:v>Glycine, serine and threonine metabolism</c:v>
                </c:pt>
                <c:pt idx="447">
                  <c:v>Pseudoreaction</c:v>
                </c:pt>
                <c:pt idx="448">
                  <c:v>Sulfur metabolism</c:v>
                </c:pt>
                <c:pt idx="449">
                  <c:v>Butanoate metabolism</c:v>
                </c:pt>
                <c:pt idx="450">
                  <c:v>Transport</c:v>
                </c:pt>
                <c:pt idx="451">
                  <c:v>Biotin metabolism</c:v>
                </c:pt>
                <c:pt idx="452">
                  <c:v>Biotin metabolism</c:v>
                </c:pt>
                <c:pt idx="453">
                  <c:v>Transport</c:v>
                </c:pt>
                <c:pt idx="454">
                  <c:v>Transport</c:v>
                </c:pt>
                <c:pt idx="455">
                  <c:v>Benzoate degradation</c:v>
                </c:pt>
                <c:pt idx="456">
                  <c:v>Unassigned</c:v>
                </c:pt>
                <c:pt idx="457">
                  <c:v>Ergosterol biosynthesis</c:v>
                </c:pt>
                <c:pt idx="458">
                  <c:v>Ergosterol biosynthesis</c:v>
                </c:pt>
                <c:pt idx="459">
                  <c:v>Ergosterol biosynthesis</c:v>
                </c:pt>
                <c:pt idx="460">
                  <c:v>Ergosterol biosynthesis</c:v>
                </c:pt>
                <c:pt idx="461">
                  <c:v>Ergosterol biosynthesis</c:v>
                </c:pt>
                <c:pt idx="462">
                  <c:v>Ergosterol biosynthesis</c:v>
                </c:pt>
                <c:pt idx="463">
                  <c:v>Ergosterol biosynthesis</c:v>
                </c:pt>
                <c:pt idx="464">
                  <c:v>Ergosterol biosynthesis</c:v>
                </c:pt>
                <c:pt idx="465">
                  <c:v>Ergosterol biosynthesis</c:v>
                </c:pt>
                <c:pt idx="466">
                  <c:v>Ergosterol biosynthesis</c:v>
                </c:pt>
                <c:pt idx="467">
                  <c:v>Ergosterol biosynthesis</c:v>
                </c:pt>
                <c:pt idx="468">
                  <c:v>Ergosterol biosynthesis</c:v>
                </c:pt>
                <c:pt idx="469">
                  <c:v>Ergosterol biosynthesis</c:v>
                </c:pt>
                <c:pt idx="470">
                  <c:v>Transport</c:v>
                </c:pt>
                <c:pt idx="471">
                  <c:v>Carotenoid biosynthesis</c:v>
                </c:pt>
                <c:pt idx="472">
                  <c:v>Carotenoid biosynthesis</c:v>
                </c:pt>
                <c:pt idx="473">
                  <c:v>Carotenoid biosynthesis</c:v>
                </c:pt>
                <c:pt idx="474">
                  <c:v>Carotenoid biosynthesis</c:v>
                </c:pt>
                <c:pt idx="475">
                  <c:v>Carotenoid biosynthesis</c:v>
                </c:pt>
                <c:pt idx="476">
                  <c:v>Fatty acid degradation</c:v>
                </c:pt>
                <c:pt idx="477">
                  <c:v>Fatty acid degradation</c:v>
                </c:pt>
                <c:pt idx="478">
                  <c:v>Benzoate degradation</c:v>
                </c:pt>
                <c:pt idx="479">
                  <c:v>Tyrosine metabolism</c:v>
                </c:pt>
                <c:pt idx="480">
                  <c:v>Cysteine and methionine metabolism</c:v>
                </c:pt>
                <c:pt idx="481">
                  <c:v>Unassigned</c:v>
                </c:pt>
                <c:pt idx="482">
                  <c:v>Pyrimidine metabolism</c:v>
                </c:pt>
                <c:pt idx="483">
                  <c:v>Transport</c:v>
                </c:pt>
                <c:pt idx="484">
                  <c:v>Glycerophospholipid biosynthesis</c:v>
                </c:pt>
                <c:pt idx="485">
                  <c:v>Glycerophospholipid biosynthesis</c:v>
                </c:pt>
                <c:pt idx="486">
                  <c:v>Transport</c:v>
                </c:pt>
                <c:pt idx="487">
                  <c:v>Transport</c:v>
                </c:pt>
                <c:pt idx="488">
                  <c:v>Transport</c:v>
                </c:pt>
                <c:pt idx="489">
                  <c:v>Alternative carbon metabolism</c:v>
                </c:pt>
                <c:pt idx="490">
                  <c:v>Penicillin and cephalosporin biosynthesis</c:v>
                </c:pt>
                <c:pt idx="491">
                  <c:v>Sphingolipid biosynthesis</c:v>
                </c:pt>
                <c:pt idx="492">
                  <c:v>Sphingolipid biosynthesis</c:v>
                </c:pt>
                <c:pt idx="493">
                  <c:v>Sphingolipid biosynthesis</c:v>
                </c:pt>
                <c:pt idx="494">
                  <c:v>Sphingolipid biosynthesis</c:v>
                </c:pt>
                <c:pt idx="495">
                  <c:v>Sphingolipid biosynthesis</c:v>
                </c:pt>
                <c:pt idx="496">
                  <c:v>Sphingolipid biosynthesis</c:v>
                </c:pt>
                <c:pt idx="497">
                  <c:v>Sphingolipid biosynthesis</c:v>
                </c:pt>
                <c:pt idx="498">
                  <c:v>Sphingolipid biosynthesis</c:v>
                </c:pt>
                <c:pt idx="499">
                  <c:v>Sphingolipid biosynthesis</c:v>
                </c:pt>
                <c:pt idx="500">
                  <c:v>Sphingolipid biosynthesis</c:v>
                </c:pt>
                <c:pt idx="501">
                  <c:v>Sphingolipid biosynthesis</c:v>
                </c:pt>
                <c:pt idx="502">
                  <c:v>Sphingolipid biosynthesis</c:v>
                </c:pt>
                <c:pt idx="503">
                  <c:v>Transport</c:v>
                </c:pt>
                <c:pt idx="504">
                  <c:v>Phenylalanine, tyrosine and tryptophan metabolism</c:v>
                </c:pt>
                <c:pt idx="505">
                  <c:v>Alternative carbon metabolism</c:v>
                </c:pt>
                <c:pt idx="506">
                  <c:v>Phosphonate and phosphinate metabolism</c:v>
                </c:pt>
                <c:pt idx="507">
                  <c:v>Steroid biosynthesis</c:v>
                </c:pt>
                <c:pt idx="508">
                  <c:v>Glycine, serine and threonine metabolism</c:v>
                </c:pt>
                <c:pt idx="509">
                  <c:v>Glycerophospholipid metabolism</c:v>
                </c:pt>
                <c:pt idx="510">
                  <c:v>Glycerophospholipid biosynthesis</c:v>
                </c:pt>
                <c:pt idx="511">
                  <c:v>Transport</c:v>
                </c:pt>
                <c:pt idx="512">
                  <c:v>Transport</c:v>
                </c:pt>
                <c:pt idx="513">
                  <c:v>Phenylalanine, tyrosine and tryptophan metabolism</c:v>
                </c:pt>
                <c:pt idx="514">
                  <c:v>Phenylalanine, tyrosine and tryptophan metabolism</c:v>
                </c:pt>
                <c:pt idx="515">
                  <c:v>Ubiquinone biosynthesis</c:v>
                </c:pt>
                <c:pt idx="516">
                  <c:v>Amino sugar and nucleotide sugar metabolism</c:v>
                </c:pt>
                <c:pt idx="517">
                  <c:v>Alternative carbon metabolism</c:v>
                </c:pt>
                <c:pt idx="518">
                  <c:v>Alternative carbon metabolism</c:v>
                </c:pt>
                <c:pt idx="519">
                  <c:v>Amino sugar and nucleotide sugar metabolism</c:v>
                </c:pt>
                <c:pt idx="520">
                  <c:v>Carbon fixation pathways in prokaryotes</c:v>
                </c:pt>
                <c:pt idx="521">
                  <c:v>Transport</c:v>
                </c:pt>
                <c:pt idx="522">
                  <c:v>Transport</c:v>
                </c:pt>
                <c:pt idx="523">
                  <c:v>Transport</c:v>
                </c:pt>
                <c:pt idx="524">
                  <c:v>Transport</c:v>
                </c:pt>
                <c:pt idx="525">
                  <c:v>Transport</c:v>
                </c:pt>
                <c:pt idx="526">
                  <c:v>Transport</c:v>
                </c:pt>
                <c:pt idx="527">
                  <c:v>Glycerophospholipid biosynthesis</c:v>
                </c:pt>
                <c:pt idx="528">
                  <c:v>Glycerophospholipid biosynthesis</c:v>
                </c:pt>
                <c:pt idx="529">
                  <c:v>Glycerophospholipid biosynthesis</c:v>
                </c:pt>
                <c:pt idx="530">
                  <c:v>Transport</c:v>
                </c:pt>
                <c:pt idx="531">
                  <c:v>Chlorocyclohexane and chlorobenzene degradation</c:v>
                </c:pt>
                <c:pt idx="532">
                  <c:v>Unassigned</c:v>
                </c:pt>
                <c:pt idx="533">
                  <c:v>Arginine and proline metabolism</c:v>
                </c:pt>
                <c:pt idx="534">
                  <c:v>Pyrimidine metabolism</c:v>
                </c:pt>
                <c:pt idx="535">
                  <c:v>Transport</c:v>
                </c:pt>
                <c:pt idx="536">
                  <c:v>Transport</c:v>
                </c:pt>
                <c:pt idx="537">
                  <c:v>Benzoate degradation</c:v>
                </c:pt>
                <c:pt idx="538">
                  <c:v>Transport</c:v>
                </c:pt>
                <c:pt idx="539">
                  <c:v>Transport</c:v>
                </c:pt>
                <c:pt idx="540">
                  <c:v>Transport</c:v>
                </c:pt>
                <c:pt idx="541">
                  <c:v>Transport</c:v>
                </c:pt>
                <c:pt idx="542">
                  <c:v>Transport</c:v>
                </c:pt>
                <c:pt idx="543">
                  <c:v>Transport</c:v>
                </c:pt>
                <c:pt idx="544">
                  <c:v>Transport</c:v>
                </c:pt>
                <c:pt idx="545">
                  <c:v>Transport</c:v>
                </c:pt>
                <c:pt idx="546">
                  <c:v>Transport</c:v>
                </c:pt>
                <c:pt idx="547">
                  <c:v>Transport</c:v>
                </c:pt>
                <c:pt idx="548">
                  <c:v>Transport</c:v>
                </c:pt>
                <c:pt idx="549">
                  <c:v>Transport</c:v>
                </c:pt>
                <c:pt idx="550">
                  <c:v>Transport</c:v>
                </c:pt>
                <c:pt idx="551">
                  <c:v>Transport</c:v>
                </c:pt>
                <c:pt idx="552">
                  <c:v>Transport</c:v>
                </c:pt>
                <c:pt idx="553">
                  <c:v>Transport</c:v>
                </c:pt>
                <c:pt idx="554">
                  <c:v>Transport</c:v>
                </c:pt>
                <c:pt idx="555">
                  <c:v>Transport</c:v>
                </c:pt>
                <c:pt idx="556">
                  <c:v>Pseudoreaction</c:v>
                </c:pt>
                <c:pt idx="557">
                  <c:v>Pseudoreaction</c:v>
                </c:pt>
                <c:pt idx="558">
                  <c:v>Pseudoreaction</c:v>
                </c:pt>
                <c:pt idx="559">
                  <c:v>Pseudoreaction</c:v>
                </c:pt>
                <c:pt idx="560">
                  <c:v>Pseudoreaction</c:v>
                </c:pt>
                <c:pt idx="561">
                  <c:v>Pseudoreaction</c:v>
                </c:pt>
                <c:pt idx="562">
                  <c:v>Pseudoreaction</c:v>
                </c:pt>
                <c:pt idx="563">
                  <c:v>Pseudoreaction</c:v>
                </c:pt>
                <c:pt idx="564">
                  <c:v>Pseudoreaction</c:v>
                </c:pt>
                <c:pt idx="565">
                  <c:v>Pseudoreaction</c:v>
                </c:pt>
                <c:pt idx="566">
                  <c:v>Pseudoreaction</c:v>
                </c:pt>
                <c:pt idx="567">
                  <c:v>Pseudoreaction</c:v>
                </c:pt>
                <c:pt idx="568">
                  <c:v>Pseudoreaction</c:v>
                </c:pt>
                <c:pt idx="569">
                  <c:v>Pseudoreaction</c:v>
                </c:pt>
                <c:pt idx="570">
                  <c:v>Penicillin and cephalosporin biosynthesis</c:v>
                </c:pt>
                <c:pt idx="571">
                  <c:v>Heme metabolism</c:v>
                </c:pt>
                <c:pt idx="572">
                  <c:v>Transport</c:v>
                </c:pt>
                <c:pt idx="573">
                  <c:v>Transport</c:v>
                </c:pt>
                <c:pt idx="574">
                  <c:v>Transport</c:v>
                </c:pt>
                <c:pt idx="575">
                  <c:v>Transport</c:v>
                </c:pt>
                <c:pt idx="576">
                  <c:v>Transport</c:v>
                </c:pt>
                <c:pt idx="577">
                  <c:v>Transport</c:v>
                </c:pt>
                <c:pt idx="578">
                  <c:v>Transport</c:v>
                </c:pt>
                <c:pt idx="579">
                  <c:v>Transport</c:v>
                </c:pt>
                <c:pt idx="580">
                  <c:v>Transport</c:v>
                </c:pt>
                <c:pt idx="581">
                  <c:v>Transport</c:v>
                </c:pt>
                <c:pt idx="582">
                  <c:v>Transport</c:v>
                </c:pt>
                <c:pt idx="583">
                  <c:v>Fatty acid degradation</c:v>
                </c:pt>
                <c:pt idx="584">
                  <c:v>Fatty acid degradation</c:v>
                </c:pt>
                <c:pt idx="585">
                  <c:v>Fatty acid degradation</c:v>
                </c:pt>
                <c:pt idx="586">
                  <c:v>Fatty acid degradation</c:v>
                </c:pt>
                <c:pt idx="587">
                  <c:v>Fatty acid degradation</c:v>
                </c:pt>
                <c:pt idx="588">
                  <c:v>Fatty acid degradation</c:v>
                </c:pt>
                <c:pt idx="589">
                  <c:v>Fatty acid degradation</c:v>
                </c:pt>
                <c:pt idx="590">
                  <c:v>Fatty acid degradation</c:v>
                </c:pt>
                <c:pt idx="591">
                  <c:v>Fatty acid degradation</c:v>
                </c:pt>
                <c:pt idx="592">
                  <c:v>Fatty acid degradation</c:v>
                </c:pt>
                <c:pt idx="593">
                  <c:v>Transport</c:v>
                </c:pt>
                <c:pt idx="594">
                  <c:v>Fatty acid degradation</c:v>
                </c:pt>
                <c:pt idx="595">
                  <c:v>Fatty acid degradation</c:v>
                </c:pt>
                <c:pt idx="596">
                  <c:v>Fatty acid degradation</c:v>
                </c:pt>
                <c:pt idx="597">
                  <c:v>Transport</c:v>
                </c:pt>
                <c:pt idx="598">
                  <c:v>Transport</c:v>
                </c:pt>
                <c:pt idx="599">
                  <c:v>Citric acid cycle</c:v>
                </c:pt>
                <c:pt idx="600">
                  <c:v>Citric acid cycle</c:v>
                </c:pt>
                <c:pt idx="601">
                  <c:v>Pyrimidine metabolism</c:v>
                </c:pt>
                <c:pt idx="602">
                  <c:v>Transport</c:v>
                </c:pt>
                <c:pt idx="603">
                  <c:v>Transport</c:v>
                </c:pt>
                <c:pt idx="604">
                  <c:v>Transport</c:v>
                </c:pt>
                <c:pt idx="605">
                  <c:v>Pyrimidine metabolism</c:v>
                </c:pt>
                <c:pt idx="606">
                  <c:v>Pyrimidine metabolism</c:v>
                </c:pt>
                <c:pt idx="607">
                  <c:v>Transport</c:v>
                </c:pt>
                <c:pt idx="608">
                  <c:v>Transport</c:v>
                </c:pt>
                <c:pt idx="609">
                  <c:v>Transport</c:v>
                </c:pt>
                <c:pt idx="610">
                  <c:v>Transport</c:v>
                </c:pt>
                <c:pt idx="611">
                  <c:v>Transport</c:v>
                </c:pt>
                <c:pt idx="612">
                  <c:v>Cysteine and methionine metabolism</c:v>
                </c:pt>
                <c:pt idx="613">
                  <c:v>Glycine, serine and threonine metabolism</c:v>
                </c:pt>
                <c:pt idx="614">
                  <c:v>Transport</c:v>
                </c:pt>
                <c:pt idx="615">
                  <c:v>Aminoacyl-tRNA biosynthesis</c:v>
                </c:pt>
                <c:pt idx="616">
                  <c:v>Glycine, serine and threonine metabolism</c:v>
                </c:pt>
                <c:pt idx="617">
                  <c:v>Pyrimidine metabolism</c:v>
                </c:pt>
                <c:pt idx="618">
                  <c:v>Pyrimidine metabolism</c:v>
                </c:pt>
                <c:pt idx="619">
                  <c:v>Transport</c:v>
                </c:pt>
                <c:pt idx="620">
                  <c:v>Pyrimidine metabolism</c:v>
                </c:pt>
                <c:pt idx="621">
                  <c:v>Pyrimidine metabolism</c:v>
                </c:pt>
                <c:pt idx="622">
                  <c:v>Purine metabolism</c:v>
                </c:pt>
                <c:pt idx="623">
                  <c:v>Purine metabolism</c:v>
                </c:pt>
                <c:pt idx="624">
                  <c:v>Transport</c:v>
                </c:pt>
                <c:pt idx="625">
                  <c:v>Transport</c:v>
                </c:pt>
                <c:pt idx="626">
                  <c:v>Transport</c:v>
                </c:pt>
                <c:pt idx="627">
                  <c:v>Glycerophospholipid metabolism</c:v>
                </c:pt>
                <c:pt idx="628">
                  <c:v>Triacylglycerol degradation</c:v>
                </c:pt>
                <c:pt idx="629">
                  <c:v>Triacylglycerol degradation</c:v>
                </c:pt>
                <c:pt idx="630">
                  <c:v>Transport</c:v>
                </c:pt>
                <c:pt idx="631">
                  <c:v>Transport</c:v>
                </c:pt>
                <c:pt idx="632">
                  <c:v>Transport</c:v>
                </c:pt>
                <c:pt idx="633">
                  <c:v>Transport</c:v>
                </c:pt>
                <c:pt idx="634">
                  <c:v>Transport</c:v>
                </c:pt>
                <c:pt idx="635">
                  <c:v>Transport</c:v>
                </c:pt>
                <c:pt idx="636">
                  <c:v>Transport</c:v>
                </c:pt>
                <c:pt idx="637">
                  <c:v>Arginine and proline metabolism</c:v>
                </c:pt>
                <c:pt idx="638">
                  <c:v>Glycine, serine and threonine metabolism</c:v>
                </c:pt>
                <c:pt idx="639">
                  <c:v>D-Arginine and D-ornithine metabolism</c:v>
                </c:pt>
                <c:pt idx="640">
                  <c:v>Glycine, serine and threonine metabolism</c:v>
                </c:pt>
                <c:pt idx="641">
                  <c:v>D-Arginine and D-ornithine metabolism</c:v>
                </c:pt>
                <c:pt idx="642">
                  <c:v>Arginine and proline metabolism</c:v>
                </c:pt>
                <c:pt idx="643">
                  <c:v>Riboflavin metabolism</c:v>
                </c:pt>
                <c:pt idx="644">
                  <c:v>Biotin metabolism</c:v>
                </c:pt>
                <c:pt idx="645">
                  <c:v>Transport</c:v>
                </c:pt>
                <c:pt idx="646">
                  <c:v>Transport</c:v>
                </c:pt>
                <c:pt idx="647">
                  <c:v>Transport</c:v>
                </c:pt>
                <c:pt idx="648">
                  <c:v>Pyrimidine metabolism</c:v>
                </c:pt>
                <c:pt idx="649">
                  <c:v>Pyrimidine metabolism</c:v>
                </c:pt>
                <c:pt idx="650">
                  <c:v>Pyrimidine metabolism</c:v>
                </c:pt>
                <c:pt idx="651">
                  <c:v>Transport</c:v>
                </c:pt>
                <c:pt idx="652">
                  <c:v>Transport</c:v>
                </c:pt>
                <c:pt idx="653">
                  <c:v>Transport</c:v>
                </c:pt>
                <c:pt idx="654">
                  <c:v>Transport</c:v>
                </c:pt>
                <c:pt idx="655">
                  <c:v>Transport</c:v>
                </c:pt>
                <c:pt idx="656">
                  <c:v>Transport</c:v>
                </c:pt>
                <c:pt idx="657">
                  <c:v>Transport</c:v>
                </c:pt>
                <c:pt idx="658">
                  <c:v>Phenylalanine, tyrosine and tryptophan metabolism</c:v>
                </c:pt>
                <c:pt idx="659">
                  <c:v>Phenylalanine, tyrosine and tryptophan metabolism</c:v>
                </c:pt>
                <c:pt idx="660">
                  <c:v>Fatty acid degradation</c:v>
                </c:pt>
                <c:pt idx="661">
                  <c:v>Fatty acid degradation</c:v>
                </c:pt>
                <c:pt idx="662">
                  <c:v>Fatty acid degradation</c:v>
                </c:pt>
                <c:pt idx="663">
                  <c:v>Fatty acid degradation</c:v>
                </c:pt>
                <c:pt idx="664">
                  <c:v>Triacylglycerol biosynthesis</c:v>
                </c:pt>
                <c:pt idx="665">
                  <c:v>Triacylglycerol biosynthesis</c:v>
                </c:pt>
                <c:pt idx="666">
                  <c:v>Transport</c:v>
                </c:pt>
                <c:pt idx="667">
                  <c:v>Purine metabolism</c:v>
                </c:pt>
                <c:pt idx="668">
                  <c:v>Unassigned</c:v>
                </c:pt>
                <c:pt idx="669">
                  <c:v>Pentose and glucuronate interconversions</c:v>
                </c:pt>
                <c:pt idx="670">
                  <c:v>Glycerophospholipid metabolism</c:v>
                </c:pt>
                <c:pt idx="671">
                  <c:v>Transport</c:v>
                </c:pt>
                <c:pt idx="672">
                  <c:v>Valine, leucine and isoleucine metabolism</c:v>
                </c:pt>
                <c:pt idx="673">
                  <c:v>Valine, leucine and isoleucine metabolism</c:v>
                </c:pt>
                <c:pt idx="674">
                  <c:v>Valine, leucine and isoleucine metabolism</c:v>
                </c:pt>
                <c:pt idx="675">
                  <c:v>Valine, leucine and isoleucine metabolism</c:v>
                </c:pt>
                <c:pt idx="676">
                  <c:v>Glycerolipid metabolism</c:v>
                </c:pt>
                <c:pt idx="677">
                  <c:v>Glycerophospholipid biosynthesis</c:v>
                </c:pt>
                <c:pt idx="678">
                  <c:v>Glycerophospholipid biosynthesis</c:v>
                </c:pt>
                <c:pt idx="679">
                  <c:v>Transport</c:v>
                </c:pt>
                <c:pt idx="680">
                  <c:v>Transport</c:v>
                </c:pt>
                <c:pt idx="681">
                  <c:v>Transport</c:v>
                </c:pt>
                <c:pt idx="682">
                  <c:v>Transport</c:v>
                </c:pt>
                <c:pt idx="683">
                  <c:v>Folate metabolism</c:v>
                </c:pt>
                <c:pt idx="684">
                  <c:v>Folate metabolism</c:v>
                </c:pt>
                <c:pt idx="685">
                  <c:v>Folate metabolism</c:v>
                </c:pt>
                <c:pt idx="686">
                  <c:v>Transport</c:v>
                </c:pt>
                <c:pt idx="687">
                  <c:v>Folate metabolism</c:v>
                </c:pt>
                <c:pt idx="688">
                  <c:v>Transport</c:v>
                </c:pt>
                <c:pt idx="689">
                  <c:v>Pyrimidine metabolism</c:v>
                </c:pt>
                <c:pt idx="690">
                  <c:v>Pyrimidine metabolism</c:v>
                </c:pt>
                <c:pt idx="691">
                  <c:v>Pyrimidine metabolism</c:v>
                </c:pt>
                <c:pt idx="692">
                  <c:v>Riboflavin metabolism</c:v>
                </c:pt>
                <c:pt idx="693">
                  <c:v>Folate metabolism</c:v>
                </c:pt>
                <c:pt idx="694">
                  <c:v>Transport</c:v>
                </c:pt>
                <c:pt idx="695">
                  <c:v>Phenylalanine, tyrosine and tryptophan metabolism</c:v>
                </c:pt>
                <c:pt idx="696">
                  <c:v>Phenylalanine, tyrosine and tryptophan metabolism</c:v>
                </c:pt>
                <c:pt idx="697">
                  <c:v>Transport</c:v>
                </c:pt>
                <c:pt idx="698">
                  <c:v>Unassigned</c:v>
                </c:pt>
                <c:pt idx="699">
                  <c:v>Cysteine and methionine metabolism</c:v>
                </c:pt>
                <c:pt idx="700">
                  <c:v>Cysteine and methionine metabolism</c:v>
                </c:pt>
                <c:pt idx="701">
                  <c:v>Pseudoreaction</c:v>
                </c:pt>
                <c:pt idx="702">
                  <c:v>Pseudoreaction</c:v>
                </c:pt>
                <c:pt idx="703">
                  <c:v>Terpenoid backbone biosynthesis</c:v>
                </c:pt>
                <c:pt idx="704">
                  <c:v>Transport</c:v>
                </c:pt>
                <c:pt idx="705">
                  <c:v>Folate metabolism</c:v>
                </c:pt>
                <c:pt idx="706">
                  <c:v>Purine metabolism</c:v>
                </c:pt>
                <c:pt idx="707">
                  <c:v>Folate metabolism</c:v>
                </c:pt>
                <c:pt idx="708">
                  <c:v>Transport</c:v>
                </c:pt>
                <c:pt idx="709">
                  <c:v>Transport</c:v>
                </c:pt>
                <c:pt idx="710">
                  <c:v>Transport</c:v>
                </c:pt>
                <c:pt idx="711">
                  <c:v>Transport</c:v>
                </c:pt>
                <c:pt idx="712">
                  <c:v>Transport</c:v>
                </c:pt>
                <c:pt idx="713">
                  <c:v>Transport</c:v>
                </c:pt>
                <c:pt idx="714">
                  <c:v>N-Glycan biosynthesis</c:v>
                </c:pt>
                <c:pt idx="715">
                  <c:v>Transport</c:v>
                </c:pt>
                <c:pt idx="716">
                  <c:v>Transport</c:v>
                </c:pt>
                <c:pt idx="717">
                  <c:v>Transport</c:v>
                </c:pt>
                <c:pt idx="718">
                  <c:v>N-Glycan biosynthesis</c:v>
                </c:pt>
                <c:pt idx="719">
                  <c:v>O-Glycan biosynthesis</c:v>
                </c:pt>
                <c:pt idx="720">
                  <c:v>N-Glycan biosynthesis</c:v>
                </c:pt>
                <c:pt idx="721">
                  <c:v>Transport</c:v>
                </c:pt>
                <c:pt idx="722">
                  <c:v>Pantothenate and CoA biosynthesis</c:v>
                </c:pt>
                <c:pt idx="723">
                  <c:v>Glycolysis / Gluconeogenesis</c:v>
                </c:pt>
                <c:pt idx="724">
                  <c:v>N-Glycan biosynthesis</c:v>
                </c:pt>
                <c:pt idx="725">
                  <c:v>Terpenoid backbone biosynthesis</c:v>
                </c:pt>
                <c:pt idx="726">
                  <c:v>Pantothenate and CoA biosynthesis</c:v>
                </c:pt>
                <c:pt idx="727">
                  <c:v>Riboflavin metabolism</c:v>
                </c:pt>
                <c:pt idx="728">
                  <c:v>Pentose phosphate pathway</c:v>
                </c:pt>
                <c:pt idx="729">
                  <c:v>Pyrimidine metabolism</c:v>
                </c:pt>
                <c:pt idx="730">
                  <c:v>Transport</c:v>
                </c:pt>
                <c:pt idx="731">
                  <c:v>Transport</c:v>
                </c:pt>
                <c:pt idx="732">
                  <c:v>Transport</c:v>
                </c:pt>
                <c:pt idx="733">
                  <c:v>Pyrimidine metabolism</c:v>
                </c:pt>
                <c:pt idx="734">
                  <c:v>Transport</c:v>
                </c:pt>
                <c:pt idx="735">
                  <c:v>Pyrimidine metabolism</c:v>
                </c:pt>
                <c:pt idx="736">
                  <c:v>Unassigned</c:v>
                </c:pt>
                <c:pt idx="737">
                  <c:v>Transport</c:v>
                </c:pt>
                <c:pt idx="738">
                  <c:v>Transport</c:v>
                </c:pt>
                <c:pt idx="739">
                  <c:v>Transport</c:v>
                </c:pt>
                <c:pt idx="740">
                  <c:v>Fatty acid biosynthesis</c:v>
                </c:pt>
                <c:pt idx="741">
                  <c:v>Fatty acid biosynthesis</c:v>
                </c:pt>
                <c:pt idx="742">
                  <c:v>Fatty acid biosynthesis</c:v>
                </c:pt>
                <c:pt idx="743">
                  <c:v>Fatty acid biosynthesis</c:v>
                </c:pt>
                <c:pt idx="744">
                  <c:v>Fatty acid biosynthesis</c:v>
                </c:pt>
                <c:pt idx="745">
                  <c:v>Fatty acid biosynthesis</c:v>
                </c:pt>
                <c:pt idx="746">
                  <c:v>Fatty acid biosynthesis</c:v>
                </c:pt>
                <c:pt idx="747">
                  <c:v>Fatty acid biosynthesis</c:v>
                </c:pt>
                <c:pt idx="748">
                  <c:v>Fatty acid biosynthesis</c:v>
                </c:pt>
                <c:pt idx="749">
                  <c:v>Fatty acid biosynthesis</c:v>
                </c:pt>
                <c:pt idx="750">
                  <c:v>Fatty acid biosynthesis</c:v>
                </c:pt>
                <c:pt idx="751">
                  <c:v>Fatty acid degradation</c:v>
                </c:pt>
                <c:pt idx="752">
                  <c:v>Fatty acid degradation</c:v>
                </c:pt>
                <c:pt idx="753">
                  <c:v>Fatty acid degradation</c:v>
                </c:pt>
                <c:pt idx="754">
                  <c:v>Fatty acid degradation</c:v>
                </c:pt>
                <c:pt idx="755">
                  <c:v>Fatty acid degradation</c:v>
                </c:pt>
                <c:pt idx="756">
                  <c:v>Fatty acid degradation</c:v>
                </c:pt>
                <c:pt idx="757">
                  <c:v>Fatty acid degradation</c:v>
                </c:pt>
                <c:pt idx="758">
                  <c:v>Fatty acid degradation</c:v>
                </c:pt>
                <c:pt idx="759">
                  <c:v>Fatty acid degradation</c:v>
                </c:pt>
                <c:pt idx="760">
                  <c:v>Fatty acid degradation</c:v>
                </c:pt>
                <c:pt idx="761">
                  <c:v>Fatty acid degradation</c:v>
                </c:pt>
                <c:pt idx="762">
                  <c:v>Fatty acid degradation</c:v>
                </c:pt>
                <c:pt idx="763">
                  <c:v>Fatty acid degradation</c:v>
                </c:pt>
                <c:pt idx="764">
                  <c:v>Fatty acid degradation</c:v>
                </c:pt>
                <c:pt idx="765">
                  <c:v>Fatty acid degradation</c:v>
                </c:pt>
                <c:pt idx="766">
                  <c:v>Fatty acid degradation</c:v>
                </c:pt>
                <c:pt idx="767">
                  <c:v>Fatty acid degradation</c:v>
                </c:pt>
                <c:pt idx="768">
                  <c:v>Fatty acid degradation</c:v>
                </c:pt>
                <c:pt idx="769">
                  <c:v>Fatty acid degradation</c:v>
                </c:pt>
                <c:pt idx="770">
                  <c:v>Fatty acid degradation</c:v>
                </c:pt>
                <c:pt idx="771">
                  <c:v>Fatty acid degradation</c:v>
                </c:pt>
                <c:pt idx="772">
                  <c:v>Fatty acid degradation</c:v>
                </c:pt>
                <c:pt idx="773">
                  <c:v>Fatty acid degradation</c:v>
                </c:pt>
                <c:pt idx="774">
                  <c:v>Fatty acid degradation</c:v>
                </c:pt>
                <c:pt idx="775">
                  <c:v>Fatty acid degradation</c:v>
                </c:pt>
                <c:pt idx="776">
                  <c:v>Fatty acid degradation</c:v>
                </c:pt>
                <c:pt idx="777">
                  <c:v>Fatty acid degradation</c:v>
                </c:pt>
                <c:pt idx="778">
                  <c:v>Fatty acid degradation</c:v>
                </c:pt>
                <c:pt idx="779">
                  <c:v>Fatty acid degradation</c:v>
                </c:pt>
                <c:pt idx="780">
                  <c:v>Fatty acid degradation</c:v>
                </c:pt>
                <c:pt idx="781">
                  <c:v>Fatty acid degradation</c:v>
                </c:pt>
                <c:pt idx="782">
                  <c:v>Fatty acid degradation</c:v>
                </c:pt>
                <c:pt idx="783">
                  <c:v>Fatty acid degradation</c:v>
                </c:pt>
                <c:pt idx="784">
                  <c:v>Fatty acid degradation</c:v>
                </c:pt>
                <c:pt idx="785">
                  <c:v>Fatty acid degradation</c:v>
                </c:pt>
                <c:pt idx="786">
                  <c:v>Fatty acid degradation</c:v>
                </c:pt>
                <c:pt idx="787">
                  <c:v>Fatty acid degradation</c:v>
                </c:pt>
                <c:pt idx="788">
                  <c:v>Fatty acid degradation</c:v>
                </c:pt>
                <c:pt idx="789">
                  <c:v>Fatty acid degradation</c:v>
                </c:pt>
                <c:pt idx="790">
                  <c:v>Fatty acid degradation</c:v>
                </c:pt>
                <c:pt idx="791">
                  <c:v>Fatty acid degradation</c:v>
                </c:pt>
                <c:pt idx="792">
                  <c:v>Fatty acid degradation</c:v>
                </c:pt>
                <c:pt idx="793">
                  <c:v>Fatty acid degradation</c:v>
                </c:pt>
                <c:pt idx="794">
                  <c:v>Fatty acid degradation</c:v>
                </c:pt>
                <c:pt idx="795">
                  <c:v>Fatty acid degradation</c:v>
                </c:pt>
                <c:pt idx="796">
                  <c:v>Fatty acid degradation</c:v>
                </c:pt>
                <c:pt idx="797">
                  <c:v>Fatty acid degradation</c:v>
                </c:pt>
                <c:pt idx="798">
                  <c:v>Fatty acid degradation</c:v>
                </c:pt>
                <c:pt idx="799">
                  <c:v>Fatty acid degradation</c:v>
                </c:pt>
                <c:pt idx="800">
                  <c:v>Fatty acid degradation</c:v>
                </c:pt>
                <c:pt idx="801">
                  <c:v>Fatty acid degradation</c:v>
                </c:pt>
                <c:pt idx="802">
                  <c:v>Fatty acid degradation</c:v>
                </c:pt>
                <c:pt idx="803">
                  <c:v>Fatty acid degradation</c:v>
                </c:pt>
                <c:pt idx="804">
                  <c:v>Fatty acid degradation</c:v>
                </c:pt>
                <c:pt idx="805">
                  <c:v>Fatty acid degradation</c:v>
                </c:pt>
                <c:pt idx="806">
                  <c:v>Fatty acid elongation</c:v>
                </c:pt>
                <c:pt idx="807">
                  <c:v>Fatty acid elongation</c:v>
                </c:pt>
                <c:pt idx="808">
                  <c:v>Fatty acid elongation</c:v>
                </c:pt>
                <c:pt idx="809">
                  <c:v>Fatty acid elongation</c:v>
                </c:pt>
                <c:pt idx="810">
                  <c:v>Arginine and proline metabolism</c:v>
                </c:pt>
                <c:pt idx="811">
                  <c:v>Unassigned</c:v>
                </c:pt>
                <c:pt idx="812">
                  <c:v>Arginine and proline metabolism</c:v>
                </c:pt>
                <c:pt idx="813">
                  <c:v>Glycolysis / Gluconeogenesis</c:v>
                </c:pt>
                <c:pt idx="814">
                  <c:v>Pentose and glucuronate interconversions</c:v>
                </c:pt>
                <c:pt idx="815">
                  <c:v>Transport</c:v>
                </c:pt>
                <c:pt idx="816">
                  <c:v>Transport</c:v>
                </c:pt>
                <c:pt idx="817">
                  <c:v>Transport</c:v>
                </c:pt>
                <c:pt idx="818">
                  <c:v>Transport</c:v>
                </c:pt>
                <c:pt idx="819">
                  <c:v>Transport</c:v>
                </c:pt>
                <c:pt idx="820">
                  <c:v>Unassigned</c:v>
                </c:pt>
                <c:pt idx="821">
                  <c:v>Transport</c:v>
                </c:pt>
                <c:pt idx="822">
                  <c:v>Transport</c:v>
                </c:pt>
                <c:pt idx="823">
                  <c:v>Transport</c:v>
                </c:pt>
                <c:pt idx="824">
                  <c:v>Transport</c:v>
                </c:pt>
                <c:pt idx="825">
                  <c:v>Transport</c:v>
                </c:pt>
                <c:pt idx="826">
                  <c:v>Transport</c:v>
                </c:pt>
                <c:pt idx="827">
                  <c:v>Transport</c:v>
                </c:pt>
                <c:pt idx="828">
                  <c:v>Transport</c:v>
                </c:pt>
                <c:pt idx="829">
                  <c:v>Oxidative phosphorylation</c:v>
                </c:pt>
                <c:pt idx="830">
                  <c:v>Oxidative phosphorylation</c:v>
                </c:pt>
                <c:pt idx="831">
                  <c:v>Glycerophospholipid metabolism</c:v>
                </c:pt>
                <c:pt idx="832">
                  <c:v>Glycerophospholipid biosynthesis</c:v>
                </c:pt>
                <c:pt idx="833">
                  <c:v>Transport</c:v>
                </c:pt>
                <c:pt idx="834">
                  <c:v>Nitrogen metabolism</c:v>
                </c:pt>
                <c:pt idx="835">
                  <c:v>Transport</c:v>
                </c:pt>
                <c:pt idx="836">
                  <c:v>Transport</c:v>
                </c:pt>
                <c:pt idx="837">
                  <c:v>Exchange</c:v>
                </c:pt>
                <c:pt idx="838">
                  <c:v>Exchange</c:v>
                </c:pt>
                <c:pt idx="839">
                  <c:v>Exchange</c:v>
                </c:pt>
                <c:pt idx="840">
                  <c:v>Exchange</c:v>
                </c:pt>
                <c:pt idx="841">
                  <c:v>Exchange</c:v>
                </c:pt>
                <c:pt idx="842">
                  <c:v>Exchange</c:v>
                </c:pt>
                <c:pt idx="843">
                  <c:v>Exchange</c:v>
                </c:pt>
                <c:pt idx="844">
                  <c:v>Exchange</c:v>
                </c:pt>
                <c:pt idx="845">
                  <c:v>Exchange</c:v>
                </c:pt>
                <c:pt idx="846">
                  <c:v>Exchange</c:v>
                </c:pt>
                <c:pt idx="847">
                  <c:v>Exchange</c:v>
                </c:pt>
                <c:pt idx="848">
                  <c:v>Exchange</c:v>
                </c:pt>
                <c:pt idx="849">
                  <c:v>Exchange</c:v>
                </c:pt>
                <c:pt idx="850">
                  <c:v>Exchange</c:v>
                </c:pt>
                <c:pt idx="851">
                  <c:v>Exchange</c:v>
                </c:pt>
                <c:pt idx="852">
                  <c:v>Exchange</c:v>
                </c:pt>
                <c:pt idx="853">
                  <c:v>Exchange</c:v>
                </c:pt>
                <c:pt idx="854">
                  <c:v>Exchange</c:v>
                </c:pt>
                <c:pt idx="855">
                  <c:v>Exchange</c:v>
                </c:pt>
                <c:pt idx="856">
                  <c:v>Exchange</c:v>
                </c:pt>
                <c:pt idx="857">
                  <c:v>Exchange</c:v>
                </c:pt>
                <c:pt idx="858">
                  <c:v>Exchange</c:v>
                </c:pt>
                <c:pt idx="859">
                  <c:v>Exchange</c:v>
                </c:pt>
                <c:pt idx="860">
                  <c:v>Exchange</c:v>
                </c:pt>
                <c:pt idx="861">
                  <c:v>Exchange</c:v>
                </c:pt>
                <c:pt idx="862">
                  <c:v>Exchange</c:v>
                </c:pt>
                <c:pt idx="863">
                  <c:v>Exchange</c:v>
                </c:pt>
                <c:pt idx="864">
                  <c:v>Exchange</c:v>
                </c:pt>
                <c:pt idx="865">
                  <c:v>Exchange</c:v>
                </c:pt>
                <c:pt idx="866">
                  <c:v>Exchange</c:v>
                </c:pt>
                <c:pt idx="867">
                  <c:v>Exchange</c:v>
                </c:pt>
                <c:pt idx="868">
                  <c:v>Exchange</c:v>
                </c:pt>
                <c:pt idx="869">
                  <c:v>Exchange</c:v>
                </c:pt>
                <c:pt idx="870">
                  <c:v>Exchange</c:v>
                </c:pt>
                <c:pt idx="871">
                  <c:v>Exchange</c:v>
                </c:pt>
                <c:pt idx="872">
                  <c:v>Exchange</c:v>
                </c:pt>
                <c:pt idx="873">
                  <c:v>Exchange</c:v>
                </c:pt>
                <c:pt idx="874">
                  <c:v>Exchange</c:v>
                </c:pt>
                <c:pt idx="875">
                  <c:v>Exchange</c:v>
                </c:pt>
                <c:pt idx="876">
                  <c:v>Exchange</c:v>
                </c:pt>
                <c:pt idx="877">
                  <c:v>Exchange</c:v>
                </c:pt>
                <c:pt idx="878">
                  <c:v>Exchange</c:v>
                </c:pt>
                <c:pt idx="879">
                  <c:v>Exchange</c:v>
                </c:pt>
                <c:pt idx="880">
                  <c:v>Exchange</c:v>
                </c:pt>
                <c:pt idx="881">
                  <c:v>Exchange</c:v>
                </c:pt>
                <c:pt idx="882">
                  <c:v>Exchange</c:v>
                </c:pt>
                <c:pt idx="883">
                  <c:v>Exchange</c:v>
                </c:pt>
                <c:pt idx="884">
                  <c:v>Exchange</c:v>
                </c:pt>
                <c:pt idx="885">
                  <c:v>Exchange</c:v>
                </c:pt>
                <c:pt idx="886">
                  <c:v>Exchange</c:v>
                </c:pt>
                <c:pt idx="887">
                  <c:v>Exchange</c:v>
                </c:pt>
                <c:pt idx="888">
                  <c:v>Exchange</c:v>
                </c:pt>
                <c:pt idx="889">
                  <c:v>Exchange</c:v>
                </c:pt>
                <c:pt idx="890">
                  <c:v>Exchange</c:v>
                </c:pt>
                <c:pt idx="891">
                  <c:v>Exchange</c:v>
                </c:pt>
                <c:pt idx="892">
                  <c:v>Exchange</c:v>
                </c:pt>
                <c:pt idx="893">
                  <c:v>Exchange</c:v>
                </c:pt>
                <c:pt idx="894">
                  <c:v>Exchange</c:v>
                </c:pt>
                <c:pt idx="895">
                  <c:v>Exchange</c:v>
                </c:pt>
                <c:pt idx="896">
                  <c:v>Exchange</c:v>
                </c:pt>
                <c:pt idx="897">
                  <c:v>Exchange</c:v>
                </c:pt>
                <c:pt idx="898">
                  <c:v>Exchange</c:v>
                </c:pt>
                <c:pt idx="899">
                  <c:v>Exchange</c:v>
                </c:pt>
                <c:pt idx="900">
                  <c:v>Exchange</c:v>
                </c:pt>
                <c:pt idx="901">
                  <c:v>Exchange</c:v>
                </c:pt>
                <c:pt idx="902">
                  <c:v>Exchange</c:v>
                </c:pt>
                <c:pt idx="903">
                  <c:v>Exchange</c:v>
                </c:pt>
                <c:pt idx="904">
                  <c:v>Exchange</c:v>
                </c:pt>
                <c:pt idx="905">
                  <c:v>Exchange</c:v>
                </c:pt>
                <c:pt idx="906">
                  <c:v>Exchange</c:v>
                </c:pt>
                <c:pt idx="907">
                  <c:v>Exchange</c:v>
                </c:pt>
                <c:pt idx="908">
                  <c:v>Exchange</c:v>
                </c:pt>
                <c:pt idx="909">
                  <c:v>Exchange</c:v>
                </c:pt>
                <c:pt idx="910">
                  <c:v>Exchange</c:v>
                </c:pt>
                <c:pt idx="911">
                  <c:v>Exchange</c:v>
                </c:pt>
                <c:pt idx="912">
                  <c:v>Exchange</c:v>
                </c:pt>
                <c:pt idx="913">
                  <c:v>Exchange</c:v>
                </c:pt>
                <c:pt idx="914">
                  <c:v>Exchange</c:v>
                </c:pt>
                <c:pt idx="915">
                  <c:v>Exchange</c:v>
                </c:pt>
                <c:pt idx="916">
                  <c:v>Exchange</c:v>
                </c:pt>
                <c:pt idx="917">
                  <c:v>Exchange</c:v>
                </c:pt>
                <c:pt idx="918">
                  <c:v>Exchange</c:v>
                </c:pt>
                <c:pt idx="919">
                  <c:v>Exchange</c:v>
                </c:pt>
                <c:pt idx="920">
                  <c:v>Exchange</c:v>
                </c:pt>
                <c:pt idx="921">
                  <c:v>Exchange</c:v>
                </c:pt>
                <c:pt idx="922">
                  <c:v>Exchange</c:v>
                </c:pt>
                <c:pt idx="923">
                  <c:v>Exchange</c:v>
                </c:pt>
                <c:pt idx="924">
                  <c:v>Exchange</c:v>
                </c:pt>
                <c:pt idx="925">
                  <c:v>Exchange</c:v>
                </c:pt>
                <c:pt idx="926">
                  <c:v>Exchange</c:v>
                </c:pt>
                <c:pt idx="927">
                  <c:v>Exchange</c:v>
                </c:pt>
                <c:pt idx="928">
                  <c:v>Exchange</c:v>
                </c:pt>
                <c:pt idx="929">
                  <c:v>Exchange</c:v>
                </c:pt>
                <c:pt idx="930">
                  <c:v>Exchange</c:v>
                </c:pt>
                <c:pt idx="931">
                  <c:v>Exchange</c:v>
                </c:pt>
                <c:pt idx="932">
                  <c:v>Exchange</c:v>
                </c:pt>
                <c:pt idx="933">
                  <c:v>Exchange</c:v>
                </c:pt>
                <c:pt idx="934">
                  <c:v>Exchange</c:v>
                </c:pt>
                <c:pt idx="935">
                  <c:v>Exchange</c:v>
                </c:pt>
                <c:pt idx="936">
                  <c:v>Exchange</c:v>
                </c:pt>
                <c:pt idx="937">
                  <c:v>Exchange</c:v>
                </c:pt>
                <c:pt idx="938">
                  <c:v>Exchange</c:v>
                </c:pt>
                <c:pt idx="939">
                  <c:v>Exchange</c:v>
                </c:pt>
                <c:pt idx="940">
                  <c:v>Exchange</c:v>
                </c:pt>
                <c:pt idx="941">
                  <c:v>Exchange</c:v>
                </c:pt>
                <c:pt idx="942">
                  <c:v>Exchange</c:v>
                </c:pt>
                <c:pt idx="943">
                  <c:v>Exchange</c:v>
                </c:pt>
                <c:pt idx="944">
                  <c:v>Exchange</c:v>
                </c:pt>
                <c:pt idx="945">
                  <c:v>Exchange</c:v>
                </c:pt>
                <c:pt idx="946">
                  <c:v>Exchange</c:v>
                </c:pt>
                <c:pt idx="947">
                  <c:v>Exchange</c:v>
                </c:pt>
                <c:pt idx="948">
                  <c:v>Exchange</c:v>
                </c:pt>
                <c:pt idx="949">
                  <c:v>Exchange</c:v>
                </c:pt>
                <c:pt idx="950">
                  <c:v>Exchange</c:v>
                </c:pt>
                <c:pt idx="951">
                  <c:v>Exchange</c:v>
                </c:pt>
                <c:pt idx="952">
                  <c:v>Exchange</c:v>
                </c:pt>
                <c:pt idx="953">
                  <c:v>Exchange</c:v>
                </c:pt>
                <c:pt idx="954">
                  <c:v>Exchange</c:v>
                </c:pt>
                <c:pt idx="955">
                  <c:v>Exchange</c:v>
                </c:pt>
                <c:pt idx="956">
                  <c:v>Exchange</c:v>
                </c:pt>
                <c:pt idx="957">
                  <c:v>Exchange</c:v>
                </c:pt>
                <c:pt idx="958">
                  <c:v>Exchange</c:v>
                </c:pt>
                <c:pt idx="959">
                  <c:v>Exchange</c:v>
                </c:pt>
                <c:pt idx="960">
                  <c:v>Exchange</c:v>
                </c:pt>
                <c:pt idx="961">
                  <c:v>Exchange</c:v>
                </c:pt>
                <c:pt idx="962">
                  <c:v>Exchange</c:v>
                </c:pt>
                <c:pt idx="963">
                  <c:v>Exchange</c:v>
                </c:pt>
                <c:pt idx="964">
                  <c:v>Exchange</c:v>
                </c:pt>
                <c:pt idx="965">
                  <c:v>Exchange</c:v>
                </c:pt>
                <c:pt idx="966">
                  <c:v>Exchange</c:v>
                </c:pt>
                <c:pt idx="967">
                  <c:v>Exchange</c:v>
                </c:pt>
                <c:pt idx="968">
                  <c:v>Exchange</c:v>
                </c:pt>
                <c:pt idx="969">
                  <c:v>Exchange</c:v>
                </c:pt>
                <c:pt idx="970">
                  <c:v>Exchange</c:v>
                </c:pt>
                <c:pt idx="971">
                  <c:v>Exchange</c:v>
                </c:pt>
                <c:pt idx="972">
                  <c:v>Exchange</c:v>
                </c:pt>
                <c:pt idx="973">
                  <c:v>Exchange</c:v>
                </c:pt>
                <c:pt idx="974">
                  <c:v>Exchange</c:v>
                </c:pt>
                <c:pt idx="975">
                  <c:v>Exchange</c:v>
                </c:pt>
                <c:pt idx="976">
                  <c:v>Exchange</c:v>
                </c:pt>
                <c:pt idx="977">
                  <c:v>Exchange</c:v>
                </c:pt>
                <c:pt idx="978">
                  <c:v>Exchange</c:v>
                </c:pt>
                <c:pt idx="979">
                  <c:v>Exchange</c:v>
                </c:pt>
                <c:pt idx="980">
                  <c:v>Exchange</c:v>
                </c:pt>
                <c:pt idx="981">
                  <c:v>Exchange</c:v>
                </c:pt>
                <c:pt idx="982">
                  <c:v>Exchange</c:v>
                </c:pt>
                <c:pt idx="983">
                  <c:v>Exchange</c:v>
                </c:pt>
                <c:pt idx="984">
                  <c:v>Exchange</c:v>
                </c:pt>
                <c:pt idx="985">
                  <c:v>Exchange</c:v>
                </c:pt>
                <c:pt idx="986">
                  <c:v>Exchange</c:v>
                </c:pt>
                <c:pt idx="987">
                  <c:v>Exchange</c:v>
                </c:pt>
                <c:pt idx="988">
                  <c:v>Exchange</c:v>
                </c:pt>
                <c:pt idx="989">
                  <c:v>Exchange</c:v>
                </c:pt>
                <c:pt idx="990">
                  <c:v>Exchange</c:v>
                </c:pt>
                <c:pt idx="991">
                  <c:v>Exchange</c:v>
                </c:pt>
                <c:pt idx="992">
                  <c:v>Exchange</c:v>
                </c:pt>
                <c:pt idx="993">
                  <c:v>Exchange</c:v>
                </c:pt>
                <c:pt idx="994">
                  <c:v>Exchange</c:v>
                </c:pt>
                <c:pt idx="995">
                  <c:v>Exchange</c:v>
                </c:pt>
                <c:pt idx="996">
                  <c:v>Exchange</c:v>
                </c:pt>
                <c:pt idx="997">
                  <c:v>Exchange</c:v>
                </c:pt>
                <c:pt idx="998">
                  <c:v>Exchange</c:v>
                </c:pt>
                <c:pt idx="999">
                  <c:v>Exchange</c:v>
                </c:pt>
                <c:pt idx="1000">
                  <c:v>Exchange</c:v>
                </c:pt>
                <c:pt idx="1001">
                  <c:v>Exchange</c:v>
                </c:pt>
                <c:pt idx="1002">
                  <c:v>Exchange</c:v>
                </c:pt>
                <c:pt idx="1003">
                  <c:v>Exchange</c:v>
                </c:pt>
                <c:pt idx="1004">
                  <c:v>Exchange</c:v>
                </c:pt>
                <c:pt idx="1005">
                  <c:v>Exchange</c:v>
                </c:pt>
                <c:pt idx="1006">
                  <c:v>Exchange</c:v>
                </c:pt>
                <c:pt idx="1007">
                  <c:v>Exchange</c:v>
                </c:pt>
                <c:pt idx="1008">
                  <c:v>Exchange</c:v>
                </c:pt>
                <c:pt idx="1009">
                  <c:v>Exchange</c:v>
                </c:pt>
                <c:pt idx="1010">
                  <c:v>Exchange</c:v>
                </c:pt>
                <c:pt idx="1011">
                  <c:v>Exchange</c:v>
                </c:pt>
                <c:pt idx="1012">
                  <c:v>Exchange</c:v>
                </c:pt>
                <c:pt idx="1013">
                  <c:v>Exchange</c:v>
                </c:pt>
                <c:pt idx="1014">
                  <c:v>Exchange</c:v>
                </c:pt>
                <c:pt idx="1015">
                  <c:v>Exchange</c:v>
                </c:pt>
                <c:pt idx="1016">
                  <c:v>Exchange</c:v>
                </c:pt>
                <c:pt idx="1017">
                  <c:v>Exchange</c:v>
                </c:pt>
                <c:pt idx="1018">
                  <c:v>Exchange</c:v>
                </c:pt>
                <c:pt idx="1019">
                  <c:v>Exchange</c:v>
                </c:pt>
                <c:pt idx="1020">
                  <c:v>Exchange</c:v>
                </c:pt>
                <c:pt idx="1021">
                  <c:v>Exchange</c:v>
                </c:pt>
                <c:pt idx="1022">
                  <c:v>Exchange</c:v>
                </c:pt>
                <c:pt idx="1023">
                  <c:v>Exchange</c:v>
                </c:pt>
                <c:pt idx="1024">
                  <c:v>Exchange</c:v>
                </c:pt>
                <c:pt idx="1025">
                  <c:v>Alternative carbon metabolism</c:v>
                </c:pt>
                <c:pt idx="1026">
                  <c:v>Transport</c:v>
                </c:pt>
                <c:pt idx="1027">
                  <c:v>Transport</c:v>
                </c:pt>
                <c:pt idx="1028">
                  <c:v>Transport</c:v>
                </c:pt>
                <c:pt idx="1029">
                  <c:v>Transport</c:v>
                </c:pt>
                <c:pt idx="1030">
                  <c:v>Transport</c:v>
                </c:pt>
                <c:pt idx="1031">
                  <c:v>Transport</c:v>
                </c:pt>
                <c:pt idx="1032">
                  <c:v>Transport</c:v>
                </c:pt>
                <c:pt idx="1033">
                  <c:v>Transport</c:v>
                </c:pt>
                <c:pt idx="1034">
                  <c:v>Transport</c:v>
                </c:pt>
                <c:pt idx="1035">
                  <c:v>Transport</c:v>
                </c:pt>
                <c:pt idx="1036">
                  <c:v>Transport</c:v>
                </c:pt>
                <c:pt idx="1037">
                  <c:v>Transport</c:v>
                </c:pt>
                <c:pt idx="1038">
                  <c:v>Fatty acid degradation</c:v>
                </c:pt>
                <c:pt idx="1039">
                  <c:v>Fatty acid biosynthesis</c:v>
                </c:pt>
                <c:pt idx="1040">
                  <c:v>Fatty acid degradation</c:v>
                </c:pt>
                <c:pt idx="1041">
                  <c:v>Fatty acid biosynthesis</c:v>
                </c:pt>
                <c:pt idx="1042">
                  <c:v>Fatty acid degradation</c:v>
                </c:pt>
                <c:pt idx="1043">
                  <c:v>Fatty acid biosynthesis</c:v>
                </c:pt>
                <c:pt idx="1044">
                  <c:v>Fatty acid degradation</c:v>
                </c:pt>
                <c:pt idx="1045">
                  <c:v>Fatty acid biosynthesis</c:v>
                </c:pt>
                <c:pt idx="1046">
                  <c:v>Fatty acid degradation</c:v>
                </c:pt>
                <c:pt idx="1047">
                  <c:v>Fatty acid biosynthesis</c:v>
                </c:pt>
                <c:pt idx="1048">
                  <c:v>Fatty acid degradation</c:v>
                </c:pt>
                <c:pt idx="1049">
                  <c:v>Fatty acid biosynthesis</c:v>
                </c:pt>
                <c:pt idx="1050">
                  <c:v>Fatty acid degradation</c:v>
                </c:pt>
                <c:pt idx="1051">
                  <c:v>Fatty acid biosynthesis</c:v>
                </c:pt>
                <c:pt idx="1052">
                  <c:v>Fatty acid degradation</c:v>
                </c:pt>
                <c:pt idx="1053">
                  <c:v>Fatty acid biosynthesis</c:v>
                </c:pt>
                <c:pt idx="1054">
                  <c:v>Fatty acid degradation</c:v>
                </c:pt>
                <c:pt idx="1055">
                  <c:v>Fatty acid degradation</c:v>
                </c:pt>
                <c:pt idx="1056">
                  <c:v>Fatty acid degradation</c:v>
                </c:pt>
                <c:pt idx="1057">
                  <c:v>Fatty acid degradation</c:v>
                </c:pt>
                <c:pt idx="1058">
                  <c:v>Fatty acid biosynthesis</c:v>
                </c:pt>
                <c:pt idx="1059">
                  <c:v>Fatty acid degradation</c:v>
                </c:pt>
                <c:pt idx="1060">
                  <c:v>Fatty acid biosynthesis</c:v>
                </c:pt>
                <c:pt idx="1061">
                  <c:v>Fatty acid degradation</c:v>
                </c:pt>
                <c:pt idx="1062">
                  <c:v>Fatty acid degradation</c:v>
                </c:pt>
                <c:pt idx="1063">
                  <c:v>Fatty acid degradation</c:v>
                </c:pt>
                <c:pt idx="1064">
                  <c:v>Fatty acid degradation</c:v>
                </c:pt>
                <c:pt idx="1065">
                  <c:v>Fatty acid degradation</c:v>
                </c:pt>
                <c:pt idx="1066">
                  <c:v>Fatty acid degradation</c:v>
                </c:pt>
                <c:pt idx="1067">
                  <c:v>Fatty acid degradation</c:v>
                </c:pt>
                <c:pt idx="1068">
                  <c:v>Fatty acid degradation</c:v>
                </c:pt>
                <c:pt idx="1069">
                  <c:v>Fatty acid degradation</c:v>
                </c:pt>
                <c:pt idx="1070">
                  <c:v>Fatty acid degradation</c:v>
                </c:pt>
                <c:pt idx="1071">
                  <c:v>Fatty acid degradation</c:v>
                </c:pt>
                <c:pt idx="1072">
                  <c:v>Fatty acid degradation</c:v>
                </c:pt>
                <c:pt idx="1073">
                  <c:v>Fatty acid degradation</c:v>
                </c:pt>
                <c:pt idx="1074">
                  <c:v>Fatty acid degradation</c:v>
                </c:pt>
                <c:pt idx="1075">
                  <c:v>Fatty acid degradation</c:v>
                </c:pt>
                <c:pt idx="1076">
                  <c:v>Fatty acid degradation</c:v>
                </c:pt>
                <c:pt idx="1077">
                  <c:v>Fatty acid degradation</c:v>
                </c:pt>
                <c:pt idx="1078">
                  <c:v>Fatty acid degradation</c:v>
                </c:pt>
                <c:pt idx="1079">
                  <c:v>Fatty acid degradation</c:v>
                </c:pt>
                <c:pt idx="1080">
                  <c:v>Fatty acid biosynthesis</c:v>
                </c:pt>
                <c:pt idx="1081">
                  <c:v>Fatty acid biosynthesis</c:v>
                </c:pt>
                <c:pt idx="1082">
                  <c:v>Fatty acid degradation</c:v>
                </c:pt>
                <c:pt idx="1083">
                  <c:v>Fatty acid biosynthesis</c:v>
                </c:pt>
                <c:pt idx="1084">
                  <c:v>Fatty acid biosynthesis</c:v>
                </c:pt>
                <c:pt idx="1085">
                  <c:v>Fatty acid degradation</c:v>
                </c:pt>
                <c:pt idx="1086">
                  <c:v>Fatty acid degradation</c:v>
                </c:pt>
                <c:pt idx="1087">
                  <c:v>Fatty acid degradation</c:v>
                </c:pt>
                <c:pt idx="1088">
                  <c:v>Fatty acid degradation</c:v>
                </c:pt>
                <c:pt idx="1089">
                  <c:v>Fatty acid degradation</c:v>
                </c:pt>
                <c:pt idx="1090">
                  <c:v>Fatty acid degradation</c:v>
                </c:pt>
                <c:pt idx="1091">
                  <c:v>Fatty acid degradation</c:v>
                </c:pt>
                <c:pt idx="1092">
                  <c:v>Fatty acid degradation</c:v>
                </c:pt>
                <c:pt idx="1093">
                  <c:v>Fatty acid degradation</c:v>
                </c:pt>
                <c:pt idx="1094">
                  <c:v>Fatty acid degradation</c:v>
                </c:pt>
                <c:pt idx="1095">
                  <c:v>Fatty acid degradation</c:v>
                </c:pt>
                <c:pt idx="1096">
                  <c:v>Fatty acid degradation</c:v>
                </c:pt>
                <c:pt idx="1097">
                  <c:v>Fatty acid degradation</c:v>
                </c:pt>
                <c:pt idx="1098">
                  <c:v>Fatty acid degradation</c:v>
                </c:pt>
                <c:pt idx="1099">
                  <c:v>Fatty acid degradation</c:v>
                </c:pt>
                <c:pt idx="1100">
                  <c:v>Fatty acid degradation</c:v>
                </c:pt>
                <c:pt idx="1101">
                  <c:v>Butanoate metabolism</c:v>
                </c:pt>
                <c:pt idx="1102">
                  <c:v>Valine, leucine and isoleucine metabolism</c:v>
                </c:pt>
                <c:pt idx="1103">
                  <c:v>Butanoate metabolism</c:v>
                </c:pt>
                <c:pt idx="1104">
                  <c:v>Fatty acid biosynthesis</c:v>
                </c:pt>
                <c:pt idx="1105">
                  <c:v>Fatty acid degradation</c:v>
                </c:pt>
                <c:pt idx="1106">
                  <c:v>Transport</c:v>
                </c:pt>
                <c:pt idx="1107">
                  <c:v>Transport</c:v>
                </c:pt>
                <c:pt idx="1108">
                  <c:v>Detoxification</c:v>
                </c:pt>
                <c:pt idx="1109">
                  <c:v>Transport</c:v>
                </c:pt>
                <c:pt idx="1110">
                  <c:v>Transport</c:v>
                </c:pt>
                <c:pt idx="1111">
                  <c:v>Transport</c:v>
                </c:pt>
                <c:pt idx="1112">
                  <c:v>Transport</c:v>
                </c:pt>
                <c:pt idx="1113">
                  <c:v>Transport</c:v>
                </c:pt>
                <c:pt idx="1114">
                  <c:v>Glycolysis / Gluconeogenesis</c:v>
                </c:pt>
                <c:pt idx="1115">
                  <c:v>Glycolysis / Gluconeogenesis</c:v>
                </c:pt>
                <c:pt idx="1116">
                  <c:v>Pentose phosphate pathway</c:v>
                </c:pt>
                <c:pt idx="1117">
                  <c:v>Glycolysis / Gluconeogenesis</c:v>
                </c:pt>
                <c:pt idx="1118">
                  <c:v>Fructose and mannose metabolism</c:v>
                </c:pt>
                <c:pt idx="1119">
                  <c:v>Heme metabolism</c:v>
                </c:pt>
                <c:pt idx="1120">
                  <c:v>Detoxification</c:v>
                </c:pt>
                <c:pt idx="1121">
                  <c:v>Transport</c:v>
                </c:pt>
                <c:pt idx="1122">
                  <c:v>Transport</c:v>
                </c:pt>
                <c:pt idx="1123">
                  <c:v>Transport</c:v>
                </c:pt>
                <c:pt idx="1124">
                  <c:v>Transport</c:v>
                </c:pt>
                <c:pt idx="1125">
                  <c:v>Oxidative phosphorylation</c:v>
                </c:pt>
                <c:pt idx="1126">
                  <c:v>Transport</c:v>
                </c:pt>
                <c:pt idx="1127">
                  <c:v>Transport</c:v>
                </c:pt>
                <c:pt idx="1128">
                  <c:v>Unassigned</c:v>
                </c:pt>
                <c:pt idx="1129">
                  <c:v>Oxidative phosphorylation</c:v>
                </c:pt>
                <c:pt idx="1130">
                  <c:v>Unassigned</c:v>
                </c:pt>
                <c:pt idx="1131">
                  <c:v>Tryptophan metabolism</c:v>
                </c:pt>
                <c:pt idx="1132">
                  <c:v>Folate metabolism</c:v>
                </c:pt>
                <c:pt idx="1133">
                  <c:v>Riboflavin metabolism</c:v>
                </c:pt>
                <c:pt idx="1134">
                  <c:v>Unassigned</c:v>
                </c:pt>
                <c:pt idx="1135">
                  <c:v>Unassigned</c:v>
                </c:pt>
                <c:pt idx="1136">
                  <c:v>Folate metabolism</c:v>
                </c:pt>
                <c:pt idx="1137">
                  <c:v>Cofactors and prosthetic groups biosynthesis</c:v>
                </c:pt>
                <c:pt idx="1138">
                  <c:v>Folate metabolism</c:v>
                </c:pt>
                <c:pt idx="1139">
                  <c:v>Transport</c:v>
                </c:pt>
                <c:pt idx="1140">
                  <c:v>Transport</c:v>
                </c:pt>
                <c:pt idx="1141">
                  <c:v>Transport</c:v>
                </c:pt>
                <c:pt idx="1142">
                  <c:v>Glyoxylate metabolism</c:v>
                </c:pt>
                <c:pt idx="1143">
                  <c:v>Transport</c:v>
                </c:pt>
                <c:pt idx="1144">
                  <c:v>Transport</c:v>
                </c:pt>
                <c:pt idx="1145">
                  <c:v>Cyanoamino acid metabolism</c:v>
                </c:pt>
                <c:pt idx="1146">
                  <c:v>Cyanoamino acid metabolism</c:v>
                </c:pt>
                <c:pt idx="1147">
                  <c:v>Terpenoid backbone biosynthesis</c:v>
                </c:pt>
                <c:pt idx="1148">
                  <c:v>Terpenoid backbone biosynthesis</c:v>
                </c:pt>
                <c:pt idx="1149">
                  <c:v>Fructose and mannose metabolism</c:v>
                </c:pt>
                <c:pt idx="1150">
                  <c:v>Transport</c:v>
                </c:pt>
                <c:pt idx="1151">
                  <c:v>Folate metabolism</c:v>
                </c:pt>
                <c:pt idx="1152">
                  <c:v>Folate metabolism</c:v>
                </c:pt>
                <c:pt idx="1153">
                  <c:v>Folate metabolism</c:v>
                </c:pt>
                <c:pt idx="1154">
                  <c:v>Glyoxylate metabolism</c:v>
                </c:pt>
                <c:pt idx="1155">
                  <c:v>Citric acid cycle</c:v>
                </c:pt>
                <c:pt idx="1156">
                  <c:v>Unassigned</c:v>
                </c:pt>
                <c:pt idx="1157">
                  <c:v>Unassigned</c:v>
                </c:pt>
                <c:pt idx="1158">
                  <c:v>Transport</c:v>
                </c:pt>
                <c:pt idx="1159">
                  <c:v>Transport</c:v>
                </c:pt>
                <c:pt idx="1160">
                  <c:v>Transport</c:v>
                </c:pt>
                <c:pt idx="1161">
                  <c:v>Transport</c:v>
                </c:pt>
                <c:pt idx="1162">
                  <c:v>Glycerophospholipid biosynthesis</c:v>
                </c:pt>
                <c:pt idx="1163">
                  <c:v>Glycerophospholipid biosynthesis</c:v>
                </c:pt>
                <c:pt idx="1164">
                  <c:v>Transport</c:v>
                </c:pt>
                <c:pt idx="1165">
                  <c:v>Transport</c:v>
                </c:pt>
                <c:pt idx="1166">
                  <c:v>Transport</c:v>
                </c:pt>
                <c:pt idx="1167">
                  <c:v>Glycerophospholipid metabolism</c:v>
                </c:pt>
                <c:pt idx="1168">
                  <c:v>Glycerophospholipid metabolism</c:v>
                </c:pt>
                <c:pt idx="1169">
                  <c:v>Phospholipid biosynthesis</c:v>
                </c:pt>
                <c:pt idx="1170">
                  <c:v>Glycerophospholipid metabolism</c:v>
                </c:pt>
                <c:pt idx="1171">
                  <c:v>Transport</c:v>
                </c:pt>
                <c:pt idx="1172">
                  <c:v>Transport</c:v>
                </c:pt>
                <c:pt idx="1173">
                  <c:v>Alternative carbon metabolism</c:v>
                </c:pt>
                <c:pt idx="1174">
                  <c:v>Arginine and proline metabolism</c:v>
                </c:pt>
                <c:pt idx="1175">
                  <c:v>Arginine and proline metabolism</c:v>
                </c:pt>
                <c:pt idx="1176">
                  <c:v>Arginine and proline metabolism</c:v>
                </c:pt>
                <c:pt idx="1177">
                  <c:v>Amino sugar and nucleotide sugar metabolism</c:v>
                </c:pt>
                <c:pt idx="1178">
                  <c:v>Pentose phosphate pathway</c:v>
                </c:pt>
                <c:pt idx="1179">
                  <c:v>Alternative carbon metabolism</c:v>
                </c:pt>
                <c:pt idx="1180">
                  <c:v>Galactose metabolism</c:v>
                </c:pt>
                <c:pt idx="1181">
                  <c:v>Alternative carbon metabolism</c:v>
                </c:pt>
                <c:pt idx="1182">
                  <c:v>Galactose metabolism</c:v>
                </c:pt>
                <c:pt idx="1183">
                  <c:v>Transport</c:v>
                </c:pt>
                <c:pt idx="1184">
                  <c:v>Pentose and glucuronate interconversions</c:v>
                </c:pt>
                <c:pt idx="1185">
                  <c:v>Transport</c:v>
                </c:pt>
                <c:pt idx="1186">
                  <c:v>Glycolysis / Gluconeogenesis</c:v>
                </c:pt>
                <c:pt idx="1187">
                  <c:v>Purine metabolism</c:v>
                </c:pt>
                <c:pt idx="1188">
                  <c:v>Lysine metabolism</c:v>
                </c:pt>
                <c:pt idx="1189">
                  <c:v>Transport</c:v>
                </c:pt>
                <c:pt idx="1190">
                  <c:v>Transport</c:v>
                </c:pt>
                <c:pt idx="1191">
                  <c:v>Transport</c:v>
                </c:pt>
                <c:pt idx="1192">
                  <c:v>Transport</c:v>
                </c:pt>
                <c:pt idx="1193">
                  <c:v>Transport</c:v>
                </c:pt>
                <c:pt idx="1194">
                  <c:v>Transport</c:v>
                </c:pt>
                <c:pt idx="1245">
                  <c:v>Alanine, aspartate and glutamate metabolism</c:v>
                </c:pt>
                <c:pt idx="1246">
                  <c:v>Terpenoid backbone biosynthesis</c:v>
                </c:pt>
                <c:pt idx="1247">
                  <c:v>Terpenoid backbone biosynthesis</c:v>
                </c:pt>
                <c:pt idx="1248">
                  <c:v>Glycine, serine and threonine metabolism</c:v>
                </c:pt>
                <c:pt idx="1249">
                  <c:v>Glycine, serine and threonine metabolism</c:v>
                </c:pt>
                <c:pt idx="1250">
                  <c:v>Carnitine biosynthesis</c:v>
                </c:pt>
                <c:pt idx="1251">
                  <c:v>Purine metabolism</c:v>
                </c:pt>
                <c:pt idx="1252">
                  <c:v>Purine metabolism</c:v>
                </c:pt>
                <c:pt idx="1253">
                  <c:v>Pentose phosphate pathway</c:v>
                </c:pt>
                <c:pt idx="1254">
                  <c:v>Starch and sucrose metabolism</c:v>
                </c:pt>
                <c:pt idx="1255">
                  <c:v>Starch and sucrose metabolism</c:v>
                </c:pt>
                <c:pt idx="1256">
                  <c:v>Transport</c:v>
                </c:pt>
                <c:pt idx="1257">
                  <c:v>Starch and sucrose metabolism</c:v>
                </c:pt>
                <c:pt idx="1258">
                  <c:v>Transport</c:v>
                </c:pt>
                <c:pt idx="1259">
                  <c:v>Transport</c:v>
                </c:pt>
                <c:pt idx="1260">
                  <c:v>Transport</c:v>
                </c:pt>
                <c:pt idx="1261">
                  <c:v>Transport</c:v>
                </c:pt>
                <c:pt idx="1262">
                  <c:v>Alanine, aspartate and glutamate metabolism</c:v>
                </c:pt>
                <c:pt idx="1263">
                  <c:v>Transport</c:v>
                </c:pt>
                <c:pt idx="1264">
                  <c:v>Transport</c:v>
                </c:pt>
                <c:pt idx="1265">
                  <c:v>Transport</c:v>
                </c:pt>
                <c:pt idx="1266">
                  <c:v>Aminoacyl-tRNA biosynthesis</c:v>
                </c:pt>
                <c:pt idx="1267">
                  <c:v>Arginine and proline metabolism</c:v>
                </c:pt>
                <c:pt idx="1268">
                  <c:v>Cysteine and methionine metabolism</c:v>
                </c:pt>
                <c:pt idx="1269">
                  <c:v>Alanine, aspartate and glutamate metabolism</c:v>
                </c:pt>
                <c:pt idx="1270">
                  <c:v>Arginine and proline metabolism</c:v>
                </c:pt>
                <c:pt idx="1271">
                  <c:v>Arginine and proline metabolism</c:v>
                </c:pt>
                <c:pt idx="1272">
                  <c:v>Arginine and proline metabolism</c:v>
                </c:pt>
                <c:pt idx="1273">
                  <c:v>Arginine and proline metabolism</c:v>
                </c:pt>
                <c:pt idx="1274">
                  <c:v>Purine metabolism</c:v>
                </c:pt>
                <c:pt idx="1275">
                  <c:v>D-Glutamine and D-glutamate metabolism</c:v>
                </c:pt>
                <c:pt idx="1276">
                  <c:v>Alanine, aspartate and glutamate metabolism</c:v>
                </c:pt>
                <c:pt idx="1277">
                  <c:v>Transport</c:v>
                </c:pt>
                <c:pt idx="1278">
                  <c:v>Transport</c:v>
                </c:pt>
                <c:pt idx="1279">
                  <c:v>Unassigned</c:v>
                </c:pt>
                <c:pt idx="1280">
                  <c:v>Transport</c:v>
                </c:pt>
                <c:pt idx="1281">
                  <c:v>Transport</c:v>
                </c:pt>
                <c:pt idx="1282">
                  <c:v>Aminoacyl-tRNA biosynthesis</c:v>
                </c:pt>
                <c:pt idx="1283">
                  <c:v>Aminoacyl-tRNA biosynthesis</c:v>
                </c:pt>
                <c:pt idx="1284">
                  <c:v>Transport</c:v>
                </c:pt>
                <c:pt idx="1285">
                  <c:v>Transport</c:v>
                </c:pt>
                <c:pt idx="1286">
                  <c:v>Glycine, serine and threonine metabolism</c:v>
                </c:pt>
                <c:pt idx="1287">
                  <c:v>Transport</c:v>
                </c:pt>
                <c:pt idx="1288">
                  <c:v>Transport</c:v>
                </c:pt>
                <c:pt idx="1289">
                  <c:v>Transport</c:v>
                </c:pt>
                <c:pt idx="1290">
                  <c:v>Transport</c:v>
                </c:pt>
                <c:pt idx="1291">
                  <c:v>Transport</c:v>
                </c:pt>
                <c:pt idx="1292">
                  <c:v>Glycerolipid metabolism</c:v>
                </c:pt>
                <c:pt idx="1293">
                  <c:v>Glyoxylate metabolism</c:v>
                </c:pt>
                <c:pt idx="1294">
                  <c:v>Glycine, serine and threonine metabolism</c:v>
                </c:pt>
                <c:pt idx="1295">
                  <c:v>Transport</c:v>
                </c:pt>
                <c:pt idx="1296">
                  <c:v>Transport</c:v>
                </c:pt>
                <c:pt idx="1297">
                  <c:v>Transport</c:v>
                </c:pt>
                <c:pt idx="1298">
                  <c:v>Transport</c:v>
                </c:pt>
                <c:pt idx="1299">
                  <c:v>Starch and sucrose metabolism</c:v>
                </c:pt>
                <c:pt idx="1300">
                  <c:v>Glycerolipid metabolism</c:v>
                </c:pt>
                <c:pt idx="1301">
                  <c:v>Methylglyoxal metabolism</c:v>
                </c:pt>
                <c:pt idx="1302">
                  <c:v>Pyruvate metabolism</c:v>
                </c:pt>
                <c:pt idx="1303">
                  <c:v>Transport</c:v>
                </c:pt>
                <c:pt idx="1304">
                  <c:v>Transport</c:v>
                </c:pt>
                <c:pt idx="1305">
                  <c:v>Aminoacyl-tRNA biosynthesis</c:v>
                </c:pt>
                <c:pt idx="1306">
                  <c:v>Alternative carbon metabolism</c:v>
                </c:pt>
                <c:pt idx="1307">
                  <c:v>Purine metabolism</c:v>
                </c:pt>
                <c:pt idx="1308">
                  <c:v>Pentose phosphate pathway</c:v>
                </c:pt>
                <c:pt idx="1309">
                  <c:v>Pentose phosphate pathway</c:v>
                </c:pt>
                <c:pt idx="1310">
                  <c:v>GPI biosynthesis</c:v>
                </c:pt>
                <c:pt idx="1311">
                  <c:v>GPI biosynthesis</c:v>
                </c:pt>
                <c:pt idx="1312">
                  <c:v>GPI biosynthesis</c:v>
                </c:pt>
                <c:pt idx="1313">
                  <c:v>GPI biosynthesis</c:v>
                </c:pt>
                <c:pt idx="1314">
                  <c:v>GPI biosynthesis</c:v>
                </c:pt>
                <c:pt idx="1315">
                  <c:v>GPI biosynthesis</c:v>
                </c:pt>
                <c:pt idx="1316">
                  <c:v>GPI biosynthesis</c:v>
                </c:pt>
                <c:pt idx="1317">
                  <c:v>GPI biosynthesis</c:v>
                </c:pt>
                <c:pt idx="1318">
                  <c:v>GPI biosynthesis</c:v>
                </c:pt>
                <c:pt idx="1319">
                  <c:v>GPI biosynthesis</c:v>
                </c:pt>
                <c:pt idx="1320">
                  <c:v>GPI biosynthesis</c:v>
                </c:pt>
                <c:pt idx="1321">
                  <c:v>Terpenoid backbone biosynthesis</c:v>
                </c:pt>
                <c:pt idx="1322">
                  <c:v>Purine metabolism</c:v>
                </c:pt>
                <c:pt idx="1323">
                  <c:v>Transport</c:v>
                </c:pt>
                <c:pt idx="1324">
                  <c:v>Transport</c:v>
                </c:pt>
                <c:pt idx="1325">
                  <c:v>Glutathione metabolism</c:v>
                </c:pt>
                <c:pt idx="1326">
                  <c:v>Glutathione metabolism</c:v>
                </c:pt>
                <c:pt idx="1327">
                  <c:v>Transport</c:v>
                </c:pt>
                <c:pt idx="1328">
                  <c:v>Glutathione metabolism</c:v>
                </c:pt>
                <c:pt idx="1329">
                  <c:v>Glutathione metabolism</c:v>
                </c:pt>
                <c:pt idx="1330">
                  <c:v>Transport</c:v>
                </c:pt>
                <c:pt idx="1331">
                  <c:v>Transport</c:v>
                </c:pt>
                <c:pt idx="1332">
                  <c:v>Transport</c:v>
                </c:pt>
                <c:pt idx="1333">
                  <c:v>Cysteine and methionine metabolism</c:v>
                </c:pt>
                <c:pt idx="1334">
                  <c:v>Taurine and hypotaurine metabolism</c:v>
                </c:pt>
                <c:pt idx="1335">
                  <c:v>Folate metabolism</c:v>
                </c:pt>
                <c:pt idx="1336">
                  <c:v>Riboflavin metabolism</c:v>
                </c:pt>
                <c:pt idx="1337">
                  <c:v>Purine metabolism</c:v>
                </c:pt>
                <c:pt idx="1338">
                  <c:v>Transport</c:v>
                </c:pt>
                <c:pt idx="1339">
                  <c:v>Purine metabolism</c:v>
                </c:pt>
                <c:pt idx="1340">
                  <c:v>Purine metabolism</c:v>
                </c:pt>
                <c:pt idx="1341">
                  <c:v>Transport</c:v>
                </c:pt>
                <c:pt idx="1342">
                  <c:v>Transport</c:v>
                </c:pt>
                <c:pt idx="1343">
                  <c:v>Transport</c:v>
                </c:pt>
                <c:pt idx="1344">
                  <c:v>Transport</c:v>
                </c:pt>
                <c:pt idx="1345">
                  <c:v>Transport</c:v>
                </c:pt>
                <c:pt idx="1346">
                  <c:v>Transport</c:v>
                </c:pt>
                <c:pt idx="1347">
                  <c:v>Transport</c:v>
                </c:pt>
                <c:pt idx="1348">
                  <c:v>Transport</c:v>
                </c:pt>
                <c:pt idx="1349">
                  <c:v>Transport</c:v>
                </c:pt>
                <c:pt idx="1350">
                  <c:v>Transport</c:v>
                </c:pt>
                <c:pt idx="1351">
                  <c:v>Transport</c:v>
                </c:pt>
                <c:pt idx="1352">
                  <c:v>Transport</c:v>
                </c:pt>
                <c:pt idx="1353">
                  <c:v>Transport</c:v>
                </c:pt>
                <c:pt idx="1354">
                  <c:v>Transport</c:v>
                </c:pt>
                <c:pt idx="1355">
                  <c:v>Transport</c:v>
                </c:pt>
                <c:pt idx="1356">
                  <c:v>Transport</c:v>
                </c:pt>
                <c:pt idx="1357">
                  <c:v>Fatty acid degradation</c:v>
                </c:pt>
                <c:pt idx="1358">
                  <c:v>Fatty acid degradation</c:v>
                </c:pt>
                <c:pt idx="1359">
                  <c:v>Fatty acid degradation</c:v>
                </c:pt>
                <c:pt idx="1360">
                  <c:v>Fatty acid degradation</c:v>
                </c:pt>
                <c:pt idx="1361">
                  <c:v>Fatty acid degradation</c:v>
                </c:pt>
                <c:pt idx="1362">
                  <c:v>Fatty acid degradation</c:v>
                </c:pt>
                <c:pt idx="1363">
                  <c:v>Fatty acid degradation</c:v>
                </c:pt>
                <c:pt idx="1364">
                  <c:v>Fatty acid degradation</c:v>
                </c:pt>
                <c:pt idx="1365">
                  <c:v>Fatty acid degradation</c:v>
                </c:pt>
                <c:pt idx="1366">
                  <c:v>Fatty acid degradation</c:v>
                </c:pt>
                <c:pt idx="1367">
                  <c:v>Fatty acid degradation</c:v>
                </c:pt>
                <c:pt idx="1368">
                  <c:v>Fatty acid degradation</c:v>
                </c:pt>
                <c:pt idx="1369">
                  <c:v>Fatty acid degradation</c:v>
                </c:pt>
                <c:pt idx="1370">
                  <c:v>Fatty acid degradation</c:v>
                </c:pt>
                <c:pt idx="1371">
                  <c:v>Fatty acid degradation</c:v>
                </c:pt>
                <c:pt idx="1372">
                  <c:v>Fatty acid degradation</c:v>
                </c:pt>
                <c:pt idx="1373">
                  <c:v>Fatty acid degradation</c:v>
                </c:pt>
                <c:pt idx="1374">
                  <c:v>Fatty acid degradation</c:v>
                </c:pt>
                <c:pt idx="1375">
                  <c:v>Fatty acid degradation</c:v>
                </c:pt>
                <c:pt idx="1376">
                  <c:v>Fatty acid degradation</c:v>
                </c:pt>
                <c:pt idx="1377">
                  <c:v>Fatty acid degradation</c:v>
                </c:pt>
                <c:pt idx="1378">
                  <c:v>Fatty acid degradation</c:v>
                </c:pt>
                <c:pt idx="1379">
                  <c:v>Fatty acid degradation</c:v>
                </c:pt>
                <c:pt idx="1380">
                  <c:v>Fatty acid degradation</c:v>
                </c:pt>
                <c:pt idx="1381">
                  <c:v>Fatty acid degradation</c:v>
                </c:pt>
                <c:pt idx="1382">
                  <c:v>Fatty acid degradation</c:v>
                </c:pt>
                <c:pt idx="1383">
                  <c:v>Fatty acid degradation</c:v>
                </c:pt>
                <c:pt idx="1384">
                  <c:v>Fatty acid degradation</c:v>
                </c:pt>
                <c:pt idx="1385">
                  <c:v>Fatty acid degradation</c:v>
                </c:pt>
                <c:pt idx="1386">
                  <c:v>Fatty acid degradation</c:v>
                </c:pt>
                <c:pt idx="1387">
                  <c:v>Fatty acid degradation</c:v>
                </c:pt>
                <c:pt idx="1388">
                  <c:v>Fatty acid degradation</c:v>
                </c:pt>
                <c:pt idx="1389">
                  <c:v>Fatty acid degradation</c:v>
                </c:pt>
                <c:pt idx="1390">
                  <c:v>Fatty acid degradation</c:v>
                </c:pt>
                <c:pt idx="1391">
                  <c:v>Fatty acid degradation</c:v>
                </c:pt>
                <c:pt idx="1392">
                  <c:v>Fatty acid degradation</c:v>
                </c:pt>
                <c:pt idx="1393">
                  <c:v>Fatty acid degradation</c:v>
                </c:pt>
                <c:pt idx="1394">
                  <c:v>Benzoate degradation</c:v>
                </c:pt>
                <c:pt idx="1395">
                  <c:v>Fatty acid degradation</c:v>
                </c:pt>
                <c:pt idx="1396">
                  <c:v>Fatty acid degradation</c:v>
                </c:pt>
                <c:pt idx="1397">
                  <c:v>Fatty acid degradation</c:v>
                </c:pt>
                <c:pt idx="1398">
                  <c:v>Fatty acid degradation</c:v>
                </c:pt>
                <c:pt idx="1399">
                  <c:v>Valine, leucine and isoleucine metabolism</c:v>
                </c:pt>
                <c:pt idx="1400">
                  <c:v>Lysine metabolism</c:v>
                </c:pt>
                <c:pt idx="1401">
                  <c:v>Lysine metabolism</c:v>
                </c:pt>
                <c:pt idx="1402">
                  <c:v>Lysine metabolism</c:v>
                </c:pt>
                <c:pt idx="1403">
                  <c:v>Lysine metabolism</c:v>
                </c:pt>
                <c:pt idx="1404">
                  <c:v>Nitrogen metabolism</c:v>
                </c:pt>
                <c:pt idx="1405">
                  <c:v>Nitrogen metabolism</c:v>
                </c:pt>
                <c:pt idx="1406">
                  <c:v>Nitrogen metabolism</c:v>
                </c:pt>
                <c:pt idx="1407">
                  <c:v>Nitrogen metabolism</c:v>
                </c:pt>
                <c:pt idx="1408">
                  <c:v>Transport</c:v>
                </c:pt>
                <c:pt idx="1409">
                  <c:v>Cysteine and methionine metabolism</c:v>
                </c:pt>
                <c:pt idx="1410">
                  <c:v>Transport</c:v>
                </c:pt>
                <c:pt idx="1411">
                  <c:v>Transport</c:v>
                </c:pt>
                <c:pt idx="1412">
                  <c:v>Transport</c:v>
                </c:pt>
                <c:pt idx="1413">
                  <c:v>Transport</c:v>
                </c:pt>
                <c:pt idx="1414">
                  <c:v>Transport</c:v>
                </c:pt>
                <c:pt idx="1415">
                  <c:v>Transport</c:v>
                </c:pt>
                <c:pt idx="1416">
                  <c:v>Transport</c:v>
                </c:pt>
                <c:pt idx="1417">
                  <c:v>Transport</c:v>
                </c:pt>
                <c:pt idx="1418">
                  <c:v>Transport</c:v>
                </c:pt>
                <c:pt idx="1419">
                  <c:v>Transport</c:v>
                </c:pt>
                <c:pt idx="1420">
                  <c:v>Transport</c:v>
                </c:pt>
                <c:pt idx="1421">
                  <c:v>Transport</c:v>
                </c:pt>
                <c:pt idx="1422">
                  <c:v>Transport</c:v>
                </c:pt>
                <c:pt idx="1423">
                  <c:v>Heme metabolism</c:v>
                </c:pt>
                <c:pt idx="1424">
                  <c:v>Thiamine metabolism</c:v>
                </c:pt>
                <c:pt idx="1425">
                  <c:v>Glycolysis / Gluconeogenesis</c:v>
                </c:pt>
                <c:pt idx="1426">
                  <c:v>Glycolysis / Gluconeogenesis</c:v>
                </c:pt>
                <c:pt idx="1427">
                  <c:v>Glycolysis / Gluconeogenesis</c:v>
                </c:pt>
                <c:pt idx="1428">
                  <c:v>Alternative carbon metabolism</c:v>
                </c:pt>
                <c:pt idx="1429">
                  <c:v>Tyrosine metabolism</c:v>
                </c:pt>
                <c:pt idx="1430">
                  <c:v>Valine, leucine and isoleucine metabolism</c:v>
                </c:pt>
                <c:pt idx="1431">
                  <c:v>Unassigned</c:v>
                </c:pt>
                <c:pt idx="1432">
                  <c:v>Lysine metabolism</c:v>
                </c:pt>
                <c:pt idx="1433">
                  <c:v>Transport</c:v>
                </c:pt>
                <c:pt idx="1434">
                  <c:v>Histidine metabolism</c:v>
                </c:pt>
                <c:pt idx="1435">
                  <c:v>Histidine metabolism</c:v>
                </c:pt>
                <c:pt idx="1436">
                  <c:v>Transport</c:v>
                </c:pt>
                <c:pt idx="1437">
                  <c:v>Aminoacyl-tRNA biosynthesis</c:v>
                </c:pt>
                <c:pt idx="1438">
                  <c:v>Aminoacyl-tRNA biosynthesis</c:v>
                </c:pt>
                <c:pt idx="1439">
                  <c:v>Tryptophan metabolism</c:v>
                </c:pt>
                <c:pt idx="1440">
                  <c:v>Carnitine biosynthesis</c:v>
                </c:pt>
                <c:pt idx="1441">
                  <c:v>Terpenoid backbone biosynthesis</c:v>
                </c:pt>
                <c:pt idx="1442">
                  <c:v>Terpenoid backbone biosynthesis</c:v>
                </c:pt>
                <c:pt idx="1443">
                  <c:v>Synthesis and degradation of ketone bodies</c:v>
                </c:pt>
                <c:pt idx="1444">
                  <c:v>Transport</c:v>
                </c:pt>
                <c:pt idx="1445">
                  <c:v>Thiamine metabolism</c:v>
                </c:pt>
                <c:pt idx="1446">
                  <c:v>Heme metabolism</c:v>
                </c:pt>
                <c:pt idx="1447">
                  <c:v>Transport</c:v>
                </c:pt>
                <c:pt idx="1448">
                  <c:v>Folate metabolism</c:v>
                </c:pt>
                <c:pt idx="1449">
                  <c:v>Arginine and proline metabolism</c:v>
                </c:pt>
                <c:pt idx="1450">
                  <c:v>Chlorocyclohexane and chlorobenzene degradation</c:v>
                </c:pt>
                <c:pt idx="1451">
                  <c:v>Glycine, serine and threonine metabolism</c:v>
                </c:pt>
                <c:pt idx="1452">
                  <c:v>Glycine, serine and threonine metabolism</c:v>
                </c:pt>
                <c:pt idx="1453">
                  <c:v>Cysteine and methionine metabolism</c:v>
                </c:pt>
                <c:pt idx="1454">
                  <c:v>Glycine, serine and threonine metabolism</c:v>
                </c:pt>
                <c:pt idx="1455">
                  <c:v>Histidine metabolism</c:v>
                </c:pt>
                <c:pt idx="1456">
                  <c:v>Transport</c:v>
                </c:pt>
                <c:pt idx="1457">
                  <c:v>Transport</c:v>
                </c:pt>
                <c:pt idx="1458">
                  <c:v>Transport</c:v>
                </c:pt>
                <c:pt idx="1459">
                  <c:v>Transport</c:v>
                </c:pt>
                <c:pt idx="1460">
                  <c:v>Transport</c:v>
                </c:pt>
                <c:pt idx="1461">
                  <c:v>Transport</c:v>
                </c:pt>
                <c:pt idx="1462">
                  <c:v>Transport</c:v>
                </c:pt>
                <c:pt idx="1463">
                  <c:v>Transport</c:v>
                </c:pt>
                <c:pt idx="1464">
                  <c:v>Transport</c:v>
                </c:pt>
                <c:pt idx="1465">
                  <c:v>Transport</c:v>
                </c:pt>
                <c:pt idx="1466">
                  <c:v>Transport</c:v>
                </c:pt>
                <c:pt idx="1467">
                  <c:v>Transport</c:v>
                </c:pt>
                <c:pt idx="1468">
                  <c:v>Transport</c:v>
                </c:pt>
                <c:pt idx="1469">
                  <c:v>Purine metabolism</c:v>
                </c:pt>
                <c:pt idx="1470">
                  <c:v>Transport</c:v>
                </c:pt>
                <c:pt idx="1471">
                  <c:v>Transport</c:v>
                </c:pt>
                <c:pt idx="1472">
                  <c:v>Transport</c:v>
                </c:pt>
                <c:pt idx="1473">
                  <c:v>Transport</c:v>
                </c:pt>
                <c:pt idx="1474">
                  <c:v>Transport</c:v>
                </c:pt>
                <c:pt idx="1475">
                  <c:v>Transport</c:v>
                </c:pt>
                <c:pt idx="1476">
                  <c:v>Transport</c:v>
                </c:pt>
                <c:pt idx="1477">
                  <c:v>Transport</c:v>
                </c:pt>
                <c:pt idx="1478">
                  <c:v>Transport</c:v>
                </c:pt>
                <c:pt idx="1479">
                  <c:v>Transport</c:v>
                </c:pt>
                <c:pt idx="1480">
                  <c:v>Transport</c:v>
                </c:pt>
                <c:pt idx="1481">
                  <c:v>Transport</c:v>
                </c:pt>
                <c:pt idx="1482">
                  <c:v>Vitamin B6 metabolism</c:v>
                </c:pt>
                <c:pt idx="1483">
                  <c:v>Transport</c:v>
                </c:pt>
                <c:pt idx="1484">
                  <c:v>Transport</c:v>
                </c:pt>
                <c:pt idx="1485">
                  <c:v>Transport</c:v>
                </c:pt>
                <c:pt idx="1486">
                  <c:v>Transport</c:v>
                </c:pt>
                <c:pt idx="1487">
                  <c:v>Transport</c:v>
                </c:pt>
                <c:pt idx="1488">
                  <c:v>Transport</c:v>
                </c:pt>
                <c:pt idx="1489">
                  <c:v>Transport</c:v>
                </c:pt>
                <c:pt idx="1490">
                  <c:v>Transport</c:v>
                </c:pt>
                <c:pt idx="1491">
                  <c:v>Citric acid cycle</c:v>
                </c:pt>
                <c:pt idx="1492">
                  <c:v>Citric acid cycle</c:v>
                </c:pt>
                <c:pt idx="1493">
                  <c:v>Glyoxylate metabolism</c:v>
                </c:pt>
                <c:pt idx="1494">
                  <c:v>Transport</c:v>
                </c:pt>
                <c:pt idx="1495">
                  <c:v>Transport</c:v>
                </c:pt>
                <c:pt idx="1496">
                  <c:v>Transport</c:v>
                </c:pt>
                <c:pt idx="1497">
                  <c:v>Transport</c:v>
                </c:pt>
                <c:pt idx="1498">
                  <c:v>Histidine metabolism</c:v>
                </c:pt>
                <c:pt idx="1499">
                  <c:v>Histidine metabolism</c:v>
                </c:pt>
                <c:pt idx="1500">
                  <c:v>Phenylalanine, tyrosine and tryptophan metabolism</c:v>
                </c:pt>
                <c:pt idx="1501">
                  <c:v>Transport</c:v>
                </c:pt>
                <c:pt idx="1502">
                  <c:v>Transport</c:v>
                </c:pt>
                <c:pt idx="1503">
                  <c:v>Cysteine and methionine metabolism</c:v>
                </c:pt>
                <c:pt idx="1504">
                  <c:v>Cysteine and methionine metabolism</c:v>
                </c:pt>
                <c:pt idx="1505">
                  <c:v>Transport</c:v>
                </c:pt>
                <c:pt idx="1506">
                  <c:v>Transport</c:v>
                </c:pt>
                <c:pt idx="1507">
                  <c:v>Aminoacyl-tRNA biosynthesis</c:v>
                </c:pt>
                <c:pt idx="1508">
                  <c:v>Aminoacyl-tRNA biosynthesis</c:v>
                </c:pt>
                <c:pt idx="1509">
                  <c:v>Purine metabolism</c:v>
                </c:pt>
                <c:pt idx="1510">
                  <c:v>Purine metabolism</c:v>
                </c:pt>
                <c:pt idx="1511">
                  <c:v>Transport</c:v>
                </c:pt>
                <c:pt idx="1512">
                  <c:v>Transport</c:v>
                </c:pt>
                <c:pt idx="1513">
                  <c:v>Transport</c:v>
                </c:pt>
                <c:pt idx="1514">
                  <c:v>Phenylalanine, tyrosine and tryptophan metabolism</c:v>
                </c:pt>
                <c:pt idx="1515">
                  <c:v>Galactose metabolism</c:v>
                </c:pt>
                <c:pt idx="1516">
                  <c:v>Inositol phosphate metabolism</c:v>
                </c:pt>
                <c:pt idx="1517">
                  <c:v>Transport</c:v>
                </c:pt>
                <c:pt idx="1518">
                  <c:v>Transport</c:v>
                </c:pt>
                <c:pt idx="1519">
                  <c:v>Transport</c:v>
                </c:pt>
                <c:pt idx="1520">
                  <c:v>Purine metabolism</c:v>
                </c:pt>
                <c:pt idx="1521">
                  <c:v>Transport</c:v>
                </c:pt>
                <c:pt idx="1522">
                  <c:v>Sphingolipid biosynthesis</c:v>
                </c:pt>
                <c:pt idx="1523">
                  <c:v>Transport</c:v>
                </c:pt>
                <c:pt idx="1524">
                  <c:v>Terpenoid backbone biosynthesis</c:v>
                </c:pt>
                <c:pt idx="1525">
                  <c:v>Transport</c:v>
                </c:pt>
                <c:pt idx="1526">
                  <c:v>Transport</c:v>
                </c:pt>
                <c:pt idx="1527">
                  <c:v>Inositol phosphate metabolism</c:v>
                </c:pt>
                <c:pt idx="1528">
                  <c:v>Inositol phosphate metabolism</c:v>
                </c:pt>
                <c:pt idx="1529">
                  <c:v>Inositol phosphate metabolism</c:v>
                </c:pt>
                <c:pt idx="1530">
                  <c:v>Inositol phosphate metabolism</c:v>
                </c:pt>
                <c:pt idx="1531">
                  <c:v>Valine, leucine and isoleucine metabolism</c:v>
                </c:pt>
                <c:pt idx="1532">
                  <c:v>Valine, leucine and isoleucine metabolism</c:v>
                </c:pt>
                <c:pt idx="1533">
                  <c:v>Valine, leucine and isoleucine metabolism</c:v>
                </c:pt>
                <c:pt idx="1534">
                  <c:v>Valine, leucine and isoleucine metabolism</c:v>
                </c:pt>
                <c:pt idx="1535">
                  <c:v>Unassigned</c:v>
                </c:pt>
                <c:pt idx="1536">
                  <c:v>Unassigned</c:v>
                </c:pt>
                <c:pt idx="1537">
                  <c:v>Unassigned</c:v>
                </c:pt>
                <c:pt idx="1538">
                  <c:v>Unassigned</c:v>
                </c:pt>
                <c:pt idx="1539">
                  <c:v>Sphingolipid biosynthesis</c:v>
                </c:pt>
                <c:pt idx="1540">
                  <c:v>Citric acid cycle</c:v>
                </c:pt>
                <c:pt idx="1541">
                  <c:v>Valine, leucine and isoleucine metabolism</c:v>
                </c:pt>
                <c:pt idx="1542">
                  <c:v>Valine, leucine and isoleucine metabolism</c:v>
                </c:pt>
                <c:pt idx="1543">
                  <c:v>Transport</c:v>
                </c:pt>
                <c:pt idx="1544">
                  <c:v>Transport</c:v>
                </c:pt>
                <c:pt idx="1545">
                  <c:v>Transport</c:v>
                </c:pt>
                <c:pt idx="1546">
                  <c:v>Tryptophan metabolism</c:v>
                </c:pt>
                <c:pt idx="1547">
                  <c:v>Tryptophan metabolism</c:v>
                </c:pt>
                <c:pt idx="1548">
                  <c:v>Tryptophan metabolism</c:v>
                </c:pt>
                <c:pt idx="1549">
                  <c:v>Transport</c:v>
                </c:pt>
                <c:pt idx="1550">
                  <c:v>Transport</c:v>
                </c:pt>
                <c:pt idx="1551">
                  <c:v>Transport</c:v>
                </c:pt>
                <c:pt idx="1552">
                  <c:v>Transport</c:v>
                </c:pt>
                <c:pt idx="1553">
                  <c:v>Transport</c:v>
                </c:pt>
                <c:pt idx="1554">
                  <c:v>Methylglyoxal metabolism</c:v>
                </c:pt>
                <c:pt idx="1555">
                  <c:v>Transport</c:v>
                </c:pt>
                <c:pt idx="1556">
                  <c:v>Transport</c:v>
                </c:pt>
                <c:pt idx="1557">
                  <c:v>Transport</c:v>
                </c:pt>
                <c:pt idx="1558">
                  <c:v>Methylglyoxal metabolism</c:v>
                </c:pt>
                <c:pt idx="1559">
                  <c:v>Cysteine and methionine metabolism</c:v>
                </c:pt>
                <c:pt idx="1560">
                  <c:v>Glycolysis / Gluconeogenesis</c:v>
                </c:pt>
                <c:pt idx="1561">
                  <c:v>Transport</c:v>
                </c:pt>
                <c:pt idx="1562">
                  <c:v>Cysteine and methionine metabolism</c:v>
                </c:pt>
                <c:pt idx="1563">
                  <c:v>Cysteine and methionine metabolism</c:v>
                </c:pt>
                <c:pt idx="1564">
                  <c:v>Transport</c:v>
                </c:pt>
                <c:pt idx="1565">
                  <c:v>Transport</c:v>
                </c:pt>
                <c:pt idx="1566">
                  <c:v>Aminoacyl-tRNA biosynthesis</c:v>
                </c:pt>
                <c:pt idx="1567">
                  <c:v>Methylglyoxal metabolism</c:v>
                </c:pt>
                <c:pt idx="1568">
                  <c:v>Transport</c:v>
                </c:pt>
                <c:pt idx="1569">
                  <c:v>Transport</c:v>
                </c:pt>
                <c:pt idx="1570">
                  <c:v>Transport</c:v>
                </c:pt>
                <c:pt idx="1571">
                  <c:v>Transport</c:v>
                </c:pt>
                <c:pt idx="1572">
                  <c:v>Transport</c:v>
                </c:pt>
                <c:pt idx="1573">
                  <c:v>Transport</c:v>
                </c:pt>
                <c:pt idx="1574">
                  <c:v>Methylglyoxal metabolism</c:v>
                </c:pt>
                <c:pt idx="1575">
                  <c:v>Ergosterol biosynthesis</c:v>
                </c:pt>
                <c:pt idx="1576">
                  <c:v>Ergosterol biosynthesis</c:v>
                </c:pt>
                <c:pt idx="1577">
                  <c:v>Glycerophospholipid metabolism</c:v>
                </c:pt>
                <c:pt idx="1578">
                  <c:v>Glycerophospholipid metabolism</c:v>
                </c:pt>
                <c:pt idx="1579">
                  <c:v>Inositol phosphate metabolism</c:v>
                </c:pt>
                <c:pt idx="1580">
                  <c:v>Glycine, serine and threonine metabolism</c:v>
                </c:pt>
                <c:pt idx="1581">
                  <c:v>Arachidonic acid metabolism</c:v>
                </c:pt>
                <c:pt idx="1582">
                  <c:v>Arachidonic acid metabolism</c:v>
                </c:pt>
                <c:pt idx="1583">
                  <c:v>Arachidonic acid metabolism</c:v>
                </c:pt>
                <c:pt idx="1584">
                  <c:v>Arachidonic acid metabolism</c:v>
                </c:pt>
                <c:pt idx="1585">
                  <c:v>Arachidonic acid metabolism</c:v>
                </c:pt>
                <c:pt idx="1586">
                  <c:v>Arachidonic acid metabolism</c:v>
                </c:pt>
                <c:pt idx="1587">
                  <c:v>Lysine metabolism</c:v>
                </c:pt>
                <c:pt idx="1588">
                  <c:v>Transport</c:v>
                </c:pt>
                <c:pt idx="1589">
                  <c:v>Transport</c:v>
                </c:pt>
                <c:pt idx="1590">
                  <c:v>Transport</c:v>
                </c:pt>
                <c:pt idx="1591">
                  <c:v>Aminoacyl-tRNA biosynthesis</c:v>
                </c:pt>
                <c:pt idx="1592">
                  <c:v>Inositol phosphate metabolism</c:v>
                </c:pt>
                <c:pt idx="1593">
                  <c:v>Tyrosine metabolism</c:v>
                </c:pt>
                <c:pt idx="1594">
                  <c:v>Triacylglycerol degradation</c:v>
                </c:pt>
                <c:pt idx="1595">
                  <c:v>Triacylglycerol degradation</c:v>
                </c:pt>
                <c:pt idx="1596">
                  <c:v>Transport</c:v>
                </c:pt>
                <c:pt idx="1597">
                  <c:v>Transport</c:v>
                </c:pt>
                <c:pt idx="1598">
                  <c:v>Glyoxylate metabolism</c:v>
                </c:pt>
                <c:pt idx="1599">
                  <c:v>Alternative carbon metabolism</c:v>
                </c:pt>
                <c:pt idx="1600">
                  <c:v>Transport</c:v>
                </c:pt>
                <c:pt idx="1601">
                  <c:v>Transport</c:v>
                </c:pt>
                <c:pt idx="1602">
                  <c:v>Transport</c:v>
                </c:pt>
                <c:pt idx="1603">
                  <c:v>Fructose and mannose metabolism</c:v>
                </c:pt>
                <c:pt idx="1604">
                  <c:v>Fructose and mannose metabolism</c:v>
                </c:pt>
                <c:pt idx="1605">
                  <c:v>Alternative carbon metabolism</c:v>
                </c:pt>
                <c:pt idx="1606">
                  <c:v>Alternative carbon metabolism</c:v>
                </c:pt>
                <c:pt idx="1607">
                  <c:v>Alternative carbon metabolism</c:v>
                </c:pt>
                <c:pt idx="1608">
                  <c:v>Transport</c:v>
                </c:pt>
                <c:pt idx="1609">
                  <c:v>Transport</c:v>
                </c:pt>
                <c:pt idx="1610">
                  <c:v>Transport</c:v>
                </c:pt>
                <c:pt idx="1611">
                  <c:v>Ascorbate and aldarate metabolism</c:v>
                </c:pt>
                <c:pt idx="1612">
                  <c:v>Valine, leucine and isoleucine metabolism</c:v>
                </c:pt>
                <c:pt idx="1613">
                  <c:v>Propanoate metabolism</c:v>
                </c:pt>
                <c:pt idx="1614">
                  <c:v>Citric acid cycle</c:v>
                </c:pt>
                <c:pt idx="1615">
                  <c:v>Fatty acid biosynthesis</c:v>
                </c:pt>
                <c:pt idx="1616">
                  <c:v>Fatty acid biosynthesis</c:v>
                </c:pt>
                <c:pt idx="1617">
                  <c:v>Glyoxylate metabolism</c:v>
                </c:pt>
                <c:pt idx="1618">
                  <c:v>Citric acid cycle</c:v>
                </c:pt>
                <c:pt idx="1619">
                  <c:v>Unassigned</c:v>
                </c:pt>
                <c:pt idx="1620">
                  <c:v>Cysteine and methionine metabolism</c:v>
                </c:pt>
                <c:pt idx="1621">
                  <c:v>Citric acid cycle</c:v>
                </c:pt>
                <c:pt idx="1622">
                  <c:v>Pyruvate metabolism</c:v>
                </c:pt>
                <c:pt idx="1623">
                  <c:v>Citric acid cycle</c:v>
                </c:pt>
                <c:pt idx="1624">
                  <c:v>Cysteine and methionine metabolism</c:v>
                </c:pt>
                <c:pt idx="1625">
                  <c:v>Cysteine and methionine metabolism</c:v>
                </c:pt>
                <c:pt idx="1626">
                  <c:v>Cysteine and methionine metabolism</c:v>
                </c:pt>
                <c:pt idx="1627">
                  <c:v>Cysteine and methionine metabolism</c:v>
                </c:pt>
                <c:pt idx="1628">
                  <c:v>Transport</c:v>
                </c:pt>
                <c:pt idx="1629">
                  <c:v>Transport</c:v>
                </c:pt>
                <c:pt idx="1630">
                  <c:v>Aminoacyl-tRNA biosynthesis</c:v>
                </c:pt>
                <c:pt idx="1631">
                  <c:v>Aminoacyl-tRNA biosynthesis</c:v>
                </c:pt>
                <c:pt idx="1632">
                  <c:v>Terpenoid backbone biosynthesis</c:v>
                </c:pt>
                <c:pt idx="1633">
                  <c:v>Terpenoid backbone biosynthesis</c:v>
                </c:pt>
                <c:pt idx="1634">
                  <c:v>Terpenoid backbone biosynthesis</c:v>
                </c:pt>
                <c:pt idx="1635">
                  <c:v>Terpenoid backbone biosynthesis</c:v>
                </c:pt>
                <c:pt idx="1636">
                  <c:v>Transport</c:v>
                </c:pt>
                <c:pt idx="1637">
                  <c:v>Transport</c:v>
                </c:pt>
                <c:pt idx="1638">
                  <c:v>Valine, leucine and isoleucine metabolism</c:v>
                </c:pt>
                <c:pt idx="1639">
                  <c:v>Methylglyoxal metabolism</c:v>
                </c:pt>
                <c:pt idx="1640">
                  <c:v>Cysteine and methionine metabolism</c:v>
                </c:pt>
                <c:pt idx="1641">
                  <c:v>Transport</c:v>
                </c:pt>
                <c:pt idx="1642">
                  <c:v>Inositol phosphate metabolism</c:v>
                </c:pt>
                <c:pt idx="1643">
                  <c:v>Inositol phosphate metabolism</c:v>
                </c:pt>
                <c:pt idx="1644">
                  <c:v>Transport</c:v>
                </c:pt>
                <c:pt idx="1645">
                  <c:v>Transport</c:v>
                </c:pt>
                <c:pt idx="1646">
                  <c:v>Sphingolipid biosynthesis</c:v>
                </c:pt>
                <c:pt idx="1647">
                  <c:v>Transport</c:v>
                </c:pt>
                <c:pt idx="1648">
                  <c:v>Transport</c:v>
                </c:pt>
                <c:pt idx="1649">
                  <c:v>Transport</c:v>
                </c:pt>
                <c:pt idx="1650">
                  <c:v>Cysteine and methionine metabolism</c:v>
                </c:pt>
                <c:pt idx="1651">
                  <c:v>Cysteine and methionine metabolism</c:v>
                </c:pt>
                <c:pt idx="1652">
                  <c:v>Folate metabolism</c:v>
                </c:pt>
                <c:pt idx="1653">
                  <c:v>Folate metabolism</c:v>
                </c:pt>
                <c:pt idx="1654">
                  <c:v>Folate metabolism</c:v>
                </c:pt>
                <c:pt idx="1655">
                  <c:v>Folate metabolism</c:v>
                </c:pt>
                <c:pt idx="1656">
                  <c:v>Folate metabolism</c:v>
                </c:pt>
                <c:pt idx="1657">
                  <c:v>Folate metabolism</c:v>
                </c:pt>
                <c:pt idx="1658">
                  <c:v>Pantothenate and CoA biosynthesis</c:v>
                </c:pt>
                <c:pt idx="1659">
                  <c:v>Cysteine and methionine metabolism</c:v>
                </c:pt>
                <c:pt idx="1660">
                  <c:v>Chlorocyclohexane and chlorobenzene degradation</c:v>
                </c:pt>
                <c:pt idx="1661">
                  <c:v>Chlorocyclohexane and chlorobenzene degradation</c:v>
                </c:pt>
                <c:pt idx="1662">
                  <c:v>Transport</c:v>
                </c:pt>
                <c:pt idx="1663">
                  <c:v>Purine metabolism</c:v>
                </c:pt>
                <c:pt idx="1664">
                  <c:v>Oxidative phosphorylation</c:v>
                </c:pt>
                <c:pt idx="1665">
                  <c:v>Nicotinate and nicotinamide metabolism</c:v>
                </c:pt>
                <c:pt idx="1666">
                  <c:v>Nicotinate and nicotinamide metabolism</c:v>
                </c:pt>
                <c:pt idx="1667">
                  <c:v>Oxidative phosphorylation</c:v>
                </c:pt>
                <c:pt idx="1668">
                  <c:v>Transport</c:v>
                </c:pt>
                <c:pt idx="1669">
                  <c:v>Nicotinate and nicotinamide metabolism</c:v>
                </c:pt>
                <c:pt idx="1670">
                  <c:v>Nicotinate and nicotinamide metabolism</c:v>
                </c:pt>
                <c:pt idx="1671">
                  <c:v>Nicotinate and nicotinamide metabolism</c:v>
                </c:pt>
                <c:pt idx="1672">
                  <c:v>Transport</c:v>
                </c:pt>
                <c:pt idx="1673">
                  <c:v>Transport</c:v>
                </c:pt>
                <c:pt idx="1674">
                  <c:v>Transport</c:v>
                </c:pt>
                <c:pt idx="1675">
                  <c:v>Transport</c:v>
                </c:pt>
                <c:pt idx="1676">
                  <c:v>Transport</c:v>
                </c:pt>
                <c:pt idx="1677">
                  <c:v>Transport</c:v>
                </c:pt>
                <c:pt idx="1678">
                  <c:v>Transport</c:v>
                </c:pt>
                <c:pt idx="1679">
                  <c:v>Transport</c:v>
                </c:pt>
                <c:pt idx="1680">
                  <c:v>Transport</c:v>
                </c:pt>
                <c:pt idx="1681">
                  <c:v>Nicotinate and nicotinamide metabolism</c:v>
                </c:pt>
                <c:pt idx="1682">
                  <c:v>Nicotinate and nicotinamide metabolism</c:v>
                </c:pt>
                <c:pt idx="1683">
                  <c:v>Transport</c:v>
                </c:pt>
                <c:pt idx="1684">
                  <c:v>Transport</c:v>
                </c:pt>
                <c:pt idx="1685">
                  <c:v>Transport</c:v>
                </c:pt>
                <c:pt idx="1686">
                  <c:v>Transport</c:v>
                </c:pt>
                <c:pt idx="1687">
                  <c:v>Transport</c:v>
                </c:pt>
                <c:pt idx="1688">
                  <c:v>Transport</c:v>
                </c:pt>
                <c:pt idx="1689">
                  <c:v>Nicotinate and nicotinamide metabolism</c:v>
                </c:pt>
                <c:pt idx="1690">
                  <c:v>Nicotinate and nicotinamide metabolism</c:v>
                </c:pt>
                <c:pt idx="1691">
                  <c:v>Transport</c:v>
                </c:pt>
                <c:pt idx="1692">
                  <c:v>Transport</c:v>
                </c:pt>
                <c:pt idx="1693">
                  <c:v>Purine metabolism</c:v>
                </c:pt>
                <c:pt idx="1694">
                  <c:v>Purine metabolism</c:v>
                </c:pt>
                <c:pt idx="1695">
                  <c:v>Purine metabolism</c:v>
                </c:pt>
                <c:pt idx="1696">
                  <c:v>Purine metabolism</c:v>
                </c:pt>
                <c:pt idx="1697">
                  <c:v>Purine metabolism</c:v>
                </c:pt>
                <c:pt idx="1698">
                  <c:v>Purine metabolism</c:v>
                </c:pt>
                <c:pt idx="1699">
                  <c:v>Purine metabolism</c:v>
                </c:pt>
                <c:pt idx="1700">
                  <c:v>Purine metabolism</c:v>
                </c:pt>
                <c:pt idx="1701">
                  <c:v>Purine metabolism</c:v>
                </c:pt>
                <c:pt idx="1702">
                  <c:v>Nucleotide metabolism</c:v>
                </c:pt>
                <c:pt idx="1703">
                  <c:v>Purine metabolism</c:v>
                </c:pt>
                <c:pt idx="1704">
                  <c:v>Purine metabolism</c:v>
                </c:pt>
                <c:pt idx="1705">
                  <c:v>Purine metabolism</c:v>
                </c:pt>
                <c:pt idx="1706">
                  <c:v>Purine metabolism</c:v>
                </c:pt>
                <c:pt idx="1707">
                  <c:v>Purine metabolism</c:v>
                </c:pt>
                <c:pt idx="1708">
                  <c:v>Purine metabolism</c:v>
                </c:pt>
                <c:pt idx="1709">
                  <c:v>Purine metabolism</c:v>
                </c:pt>
                <c:pt idx="1710">
                  <c:v>Purine metabolism</c:v>
                </c:pt>
                <c:pt idx="1711">
                  <c:v>Purine metabolism</c:v>
                </c:pt>
                <c:pt idx="1712">
                  <c:v>Purine metabolism</c:v>
                </c:pt>
                <c:pt idx="1713">
                  <c:v>Transport</c:v>
                </c:pt>
                <c:pt idx="1714">
                  <c:v>Unassigned</c:v>
                </c:pt>
                <c:pt idx="1715">
                  <c:v>N-Glycan biosynthesis</c:v>
                </c:pt>
                <c:pt idx="1716">
                  <c:v>N-Glycan biosynthesis</c:v>
                </c:pt>
                <c:pt idx="1717">
                  <c:v>N-Glycan biosynthesis</c:v>
                </c:pt>
                <c:pt idx="1718">
                  <c:v>N-Glycan biosynthesis</c:v>
                </c:pt>
                <c:pt idx="1719">
                  <c:v>N-Glycan biosynthesis</c:v>
                </c:pt>
                <c:pt idx="1720">
                  <c:v>N-Glycan biosynthesis</c:v>
                </c:pt>
                <c:pt idx="1721">
                  <c:v>N-Glycan biosynthesis</c:v>
                </c:pt>
                <c:pt idx="1722">
                  <c:v>N-Glycan biosynthesis</c:v>
                </c:pt>
                <c:pt idx="1723">
                  <c:v>N-Glycan biosynthesis</c:v>
                </c:pt>
                <c:pt idx="1724">
                  <c:v>N-Glycan biosynthesis</c:v>
                </c:pt>
                <c:pt idx="1725">
                  <c:v>N-Glycan biosynthesis</c:v>
                </c:pt>
                <c:pt idx="1726">
                  <c:v>N-Glycan biosynthesis</c:v>
                </c:pt>
                <c:pt idx="1727">
                  <c:v>N-Glycan biosynthesis</c:v>
                </c:pt>
                <c:pt idx="1728">
                  <c:v>N-Glycan biosynthesis</c:v>
                </c:pt>
                <c:pt idx="1729">
                  <c:v>N-Glycan biosynthesis</c:v>
                </c:pt>
                <c:pt idx="1730">
                  <c:v>N-Glycan biosynthesis</c:v>
                </c:pt>
                <c:pt idx="1731">
                  <c:v>N-Glycan biosynthesis</c:v>
                </c:pt>
                <c:pt idx="1732">
                  <c:v>N-Glycan biosynthesis</c:v>
                </c:pt>
                <c:pt idx="1733">
                  <c:v>N-Glycan biosynthesis</c:v>
                </c:pt>
                <c:pt idx="1734">
                  <c:v>Transport</c:v>
                </c:pt>
                <c:pt idx="1735">
                  <c:v>Transport</c:v>
                </c:pt>
                <c:pt idx="1736">
                  <c:v>Transport</c:v>
                </c:pt>
                <c:pt idx="1737">
                  <c:v>Aminobenzoate degradation</c:v>
                </c:pt>
                <c:pt idx="1738">
                  <c:v>Unassigned</c:v>
                </c:pt>
                <c:pt idx="1739">
                  <c:v>Unassigned</c:v>
                </c:pt>
                <c:pt idx="1740">
                  <c:v>Transport</c:v>
                </c:pt>
                <c:pt idx="1741">
                  <c:v>Transport</c:v>
                </c:pt>
                <c:pt idx="1742">
                  <c:v>Transport</c:v>
                </c:pt>
                <c:pt idx="1743">
                  <c:v>Nicotinate and nicotinamide metabolism</c:v>
                </c:pt>
                <c:pt idx="1744">
                  <c:v>Nicotinate and nicotinamide metabolism</c:v>
                </c:pt>
                <c:pt idx="1745">
                  <c:v>Nicotinate and nicotinamide metabolism</c:v>
                </c:pt>
                <c:pt idx="1746">
                  <c:v>Nicotinate and nicotinamide metabolism</c:v>
                </c:pt>
                <c:pt idx="1747">
                  <c:v>Nicotinate and nicotinamide metabolism</c:v>
                </c:pt>
                <c:pt idx="1748">
                  <c:v>Transport</c:v>
                </c:pt>
                <c:pt idx="1749">
                  <c:v>Unassigned</c:v>
                </c:pt>
                <c:pt idx="1750">
                  <c:v>Purine metabolism</c:v>
                </c:pt>
                <c:pt idx="1751">
                  <c:v>Purine metabolism</c:v>
                </c:pt>
                <c:pt idx="1752">
                  <c:v>Purine metabolism</c:v>
                </c:pt>
                <c:pt idx="1753">
                  <c:v>Purine metabolism</c:v>
                </c:pt>
                <c:pt idx="1754">
                  <c:v>Purine metabolism</c:v>
                </c:pt>
                <c:pt idx="1755">
                  <c:v>Purine metabolism</c:v>
                </c:pt>
                <c:pt idx="1756">
                  <c:v>Purine metabolism</c:v>
                </c:pt>
                <c:pt idx="1757">
                  <c:v>Purine metabolism</c:v>
                </c:pt>
                <c:pt idx="1758">
                  <c:v>Purine metabolism</c:v>
                </c:pt>
                <c:pt idx="1759">
                  <c:v>Purine metabolism</c:v>
                </c:pt>
                <c:pt idx="1760">
                  <c:v>Purine metabolism</c:v>
                </c:pt>
                <c:pt idx="1761">
                  <c:v>Purine metabolism</c:v>
                </c:pt>
                <c:pt idx="1762">
                  <c:v>Purine metabolism</c:v>
                </c:pt>
                <c:pt idx="1763">
                  <c:v>Purine metabolism</c:v>
                </c:pt>
                <c:pt idx="1764">
                  <c:v>Nucleotide metabolism</c:v>
                </c:pt>
                <c:pt idx="1765">
                  <c:v>Transport</c:v>
                </c:pt>
                <c:pt idx="1766">
                  <c:v>Transport</c:v>
                </c:pt>
                <c:pt idx="1767">
                  <c:v>Transport</c:v>
                </c:pt>
                <c:pt idx="1768">
                  <c:v>Transport</c:v>
                </c:pt>
                <c:pt idx="1769">
                  <c:v>Transport</c:v>
                </c:pt>
                <c:pt idx="1770">
                  <c:v>Pyruvate metabolism</c:v>
                </c:pt>
                <c:pt idx="1771">
                  <c:v>Transport</c:v>
                </c:pt>
                <c:pt idx="1772">
                  <c:v>Transport</c:v>
                </c:pt>
                <c:pt idx="1773">
                  <c:v>Unassigned</c:v>
                </c:pt>
                <c:pt idx="1774">
                  <c:v>Unassigned</c:v>
                </c:pt>
                <c:pt idx="1775">
                  <c:v>Valine, leucine and isoleucine metabolism</c:v>
                </c:pt>
                <c:pt idx="1776">
                  <c:v>Arginine and proline metabolism</c:v>
                </c:pt>
                <c:pt idx="1777">
                  <c:v>Transport</c:v>
                </c:pt>
                <c:pt idx="1778">
                  <c:v>Transport</c:v>
                </c:pt>
                <c:pt idx="1779">
                  <c:v>Transport</c:v>
                </c:pt>
                <c:pt idx="1780">
                  <c:v>Transport</c:v>
                </c:pt>
                <c:pt idx="1781">
                  <c:v>Transport</c:v>
                </c:pt>
                <c:pt idx="1782">
                  <c:v>Transport</c:v>
                </c:pt>
                <c:pt idx="1783">
                  <c:v>Transport</c:v>
                </c:pt>
                <c:pt idx="1784">
                  <c:v>Transport</c:v>
                </c:pt>
                <c:pt idx="1785">
                  <c:v>Transport</c:v>
                </c:pt>
                <c:pt idx="1786">
                  <c:v>Synthesis and degradation of ketone bodies</c:v>
                </c:pt>
                <c:pt idx="1787">
                  <c:v>Transport</c:v>
                </c:pt>
                <c:pt idx="1788">
                  <c:v>Transport</c:v>
                </c:pt>
                <c:pt idx="1789">
                  <c:v>Transport</c:v>
                </c:pt>
                <c:pt idx="1790">
                  <c:v>Transport</c:v>
                </c:pt>
                <c:pt idx="1791">
                  <c:v>Transport</c:v>
                </c:pt>
                <c:pt idx="1792">
                  <c:v>Glycosaminoglycan biosynthesis - chondroitin sulfate / dermatan sulfate</c:v>
                </c:pt>
                <c:pt idx="1793">
                  <c:v>O-Glycan biosynthesis</c:v>
                </c:pt>
                <c:pt idx="1794">
                  <c:v>O-Glycan biosynthesis</c:v>
                </c:pt>
                <c:pt idx="1795">
                  <c:v>O-Glycan biosynthesis</c:v>
                </c:pt>
                <c:pt idx="1796">
                  <c:v>O-Glycan biosynthesis</c:v>
                </c:pt>
                <c:pt idx="1797">
                  <c:v>O-Glycan biosynthesis</c:v>
                </c:pt>
                <c:pt idx="1798">
                  <c:v>Cysteine and methionine metabolism</c:v>
                </c:pt>
                <c:pt idx="1799">
                  <c:v>Cysteine and methionine metabolism</c:v>
                </c:pt>
                <c:pt idx="1800">
                  <c:v>Pyrimidine metabolism</c:v>
                </c:pt>
                <c:pt idx="1801">
                  <c:v>Glutathione metabolism</c:v>
                </c:pt>
                <c:pt idx="1802">
                  <c:v>Arginine and proline metabolism</c:v>
                </c:pt>
                <c:pt idx="1803">
                  <c:v>Arginine and proline metabolism</c:v>
                </c:pt>
                <c:pt idx="1804">
                  <c:v>Unassigned</c:v>
                </c:pt>
                <c:pt idx="1805">
                  <c:v>Arginine and proline metabolism</c:v>
                </c:pt>
                <c:pt idx="1806">
                  <c:v>Arginine and proline metabolism</c:v>
                </c:pt>
                <c:pt idx="1807">
                  <c:v>Transport</c:v>
                </c:pt>
                <c:pt idx="1808">
                  <c:v>Transport</c:v>
                </c:pt>
                <c:pt idx="1809">
                  <c:v>Pyrimidine metabolism</c:v>
                </c:pt>
                <c:pt idx="1810">
                  <c:v>Alanine, aspartate and glutamate metabolism</c:v>
                </c:pt>
                <c:pt idx="1811">
                  <c:v>Arginine and proline metabolism</c:v>
                </c:pt>
                <c:pt idx="1812">
                  <c:v>Transport</c:v>
                </c:pt>
                <c:pt idx="1813">
                  <c:v>Transport</c:v>
                </c:pt>
                <c:pt idx="1814">
                  <c:v>Phenylalanine, tyrosine and tryptophan metabolism</c:v>
                </c:pt>
                <c:pt idx="1815">
                  <c:v>Fatty acid degradation</c:v>
                </c:pt>
                <c:pt idx="1816">
                  <c:v>Phenylalanine, tyrosine and tryptophan metabolism</c:v>
                </c:pt>
                <c:pt idx="1817">
                  <c:v>Transport</c:v>
                </c:pt>
                <c:pt idx="1818">
                  <c:v>Phenylalanine, tyrosine and tryptophan metabolism</c:v>
                </c:pt>
                <c:pt idx="1819">
                  <c:v>Ether lipid metabolism</c:v>
                </c:pt>
                <c:pt idx="1820">
                  <c:v>Transport</c:v>
                </c:pt>
                <c:pt idx="1821">
                  <c:v>Transport</c:v>
                </c:pt>
                <c:pt idx="1822">
                  <c:v>Inositol phosphate metabolism</c:v>
                </c:pt>
                <c:pt idx="1823">
                  <c:v>Transport</c:v>
                </c:pt>
                <c:pt idx="1824">
                  <c:v>Transport</c:v>
                </c:pt>
                <c:pt idx="1825">
                  <c:v>Transport</c:v>
                </c:pt>
                <c:pt idx="1826">
                  <c:v>Transport</c:v>
                </c:pt>
                <c:pt idx="1827">
                  <c:v>Transport</c:v>
                </c:pt>
                <c:pt idx="1828">
                  <c:v>Inositol phosphate metabolism</c:v>
                </c:pt>
                <c:pt idx="1829">
                  <c:v>Inositol phosphate metabolism</c:v>
                </c:pt>
                <c:pt idx="1830">
                  <c:v>Inositol phosphate metabolism</c:v>
                </c:pt>
                <c:pt idx="1831">
                  <c:v>Inositol phosphate metabolism</c:v>
                </c:pt>
                <c:pt idx="1832">
                  <c:v>Transport</c:v>
                </c:pt>
                <c:pt idx="1833">
                  <c:v>Transport</c:v>
                </c:pt>
                <c:pt idx="1834">
                  <c:v>Glycerophospholipid biosynthesis</c:v>
                </c:pt>
                <c:pt idx="1835">
                  <c:v>Transport</c:v>
                </c:pt>
                <c:pt idx="1836">
                  <c:v>Transport</c:v>
                </c:pt>
                <c:pt idx="1837">
                  <c:v>Transport</c:v>
                </c:pt>
                <c:pt idx="1838">
                  <c:v>Transport</c:v>
                </c:pt>
                <c:pt idx="1839">
                  <c:v>Transport</c:v>
                </c:pt>
                <c:pt idx="1840">
                  <c:v>Transport</c:v>
                </c:pt>
                <c:pt idx="1841">
                  <c:v>Triacylglycerol biosynthesis</c:v>
                </c:pt>
                <c:pt idx="1842">
                  <c:v>Triacylglycerol biosynthesis</c:v>
                </c:pt>
                <c:pt idx="1843">
                  <c:v>Sulfur metabolism</c:v>
                </c:pt>
                <c:pt idx="1844">
                  <c:v>Transport</c:v>
                </c:pt>
                <c:pt idx="1845">
                  <c:v>Transport</c:v>
                </c:pt>
                <c:pt idx="1846">
                  <c:v>Transport</c:v>
                </c:pt>
                <c:pt idx="1847">
                  <c:v>Transport</c:v>
                </c:pt>
                <c:pt idx="1848">
                  <c:v>Transport</c:v>
                </c:pt>
                <c:pt idx="1849">
                  <c:v>Transport</c:v>
                </c:pt>
                <c:pt idx="1850">
                  <c:v>Transport</c:v>
                </c:pt>
                <c:pt idx="1851">
                  <c:v>beta-Alanine metabolism</c:v>
                </c:pt>
                <c:pt idx="1852">
                  <c:v>Acetyl-CoA synthesis</c:v>
                </c:pt>
                <c:pt idx="1853">
                  <c:v>Tryptophan metabolism</c:v>
                </c:pt>
                <c:pt idx="1854">
                  <c:v>Fatty acid biosynthesis</c:v>
                </c:pt>
                <c:pt idx="1855">
                  <c:v>Fatty acid biosynthesis</c:v>
                </c:pt>
                <c:pt idx="1856">
                  <c:v>Fatty acid biosynthesis</c:v>
                </c:pt>
                <c:pt idx="1857">
                  <c:v>Transport</c:v>
                </c:pt>
                <c:pt idx="1858">
                  <c:v>Transport</c:v>
                </c:pt>
                <c:pt idx="1859">
                  <c:v>Transport</c:v>
                </c:pt>
                <c:pt idx="1860">
                  <c:v>Transport</c:v>
                </c:pt>
                <c:pt idx="1861">
                  <c:v>Glycerophospholipid metabolism</c:v>
                </c:pt>
                <c:pt idx="1862">
                  <c:v>Glycerophospholipid metabolism</c:v>
                </c:pt>
                <c:pt idx="1863">
                  <c:v>Purine metabolism</c:v>
                </c:pt>
                <c:pt idx="1864">
                  <c:v>Purine metabolism</c:v>
                </c:pt>
                <c:pt idx="1865">
                  <c:v>Purine metabolism</c:v>
                </c:pt>
                <c:pt idx="1866">
                  <c:v>Purine metabolism</c:v>
                </c:pt>
                <c:pt idx="1867">
                  <c:v>Purine metabolism</c:v>
                </c:pt>
                <c:pt idx="1868">
                  <c:v>Acetyl-CoA synthesis</c:v>
                </c:pt>
                <c:pt idx="1869">
                  <c:v>Glycerophospholipid metabolism</c:v>
                </c:pt>
                <c:pt idx="1870">
                  <c:v>Vitamin B6 metabolism</c:v>
                </c:pt>
                <c:pt idx="1871">
                  <c:v>Glycerophospholipid metabolism</c:v>
                </c:pt>
                <c:pt idx="1872">
                  <c:v>Transport</c:v>
                </c:pt>
                <c:pt idx="1873">
                  <c:v>Transport</c:v>
                </c:pt>
                <c:pt idx="1874">
                  <c:v>Transport</c:v>
                </c:pt>
                <c:pt idx="1875">
                  <c:v>Transport</c:v>
                </c:pt>
                <c:pt idx="1876">
                  <c:v>Transport</c:v>
                </c:pt>
                <c:pt idx="1877">
                  <c:v>Transport</c:v>
                </c:pt>
                <c:pt idx="1878">
                  <c:v>Transport</c:v>
                </c:pt>
                <c:pt idx="1879">
                  <c:v>Transport</c:v>
                </c:pt>
                <c:pt idx="1880">
                  <c:v>Transport</c:v>
                </c:pt>
                <c:pt idx="1881">
                  <c:v>Glycolysis / Gluconeogenesis</c:v>
                </c:pt>
                <c:pt idx="1882">
                  <c:v>Amino sugar and nucleotide sugar metabolism</c:v>
                </c:pt>
                <c:pt idx="1883">
                  <c:v>Glycine, serine and threonine metabolism</c:v>
                </c:pt>
                <c:pt idx="1884">
                  <c:v>Alternative carbon metabolism</c:v>
                </c:pt>
                <c:pt idx="1885">
                  <c:v>Glycolysis / Gluconeogenesis</c:v>
                </c:pt>
                <c:pt idx="1886">
                  <c:v>Glycolysis / Gluconeogenesis</c:v>
                </c:pt>
                <c:pt idx="1887">
                  <c:v>Pentose phosphate pathway</c:v>
                </c:pt>
                <c:pt idx="1888">
                  <c:v>Glyoxylate and dicarboxylate metabolism</c:v>
                </c:pt>
                <c:pt idx="1889">
                  <c:v>Glycolysis / Gluconeogenesis</c:v>
                </c:pt>
                <c:pt idx="1890">
                  <c:v>Cell wall biosynthesis</c:v>
                </c:pt>
                <c:pt idx="1891">
                  <c:v>Glycerophospholipid biosynthesis</c:v>
                </c:pt>
                <c:pt idx="1892">
                  <c:v>Glycerophospholipid biosynthesis</c:v>
                </c:pt>
                <c:pt idx="1893">
                  <c:v>Arachidonic acid metabolism</c:v>
                </c:pt>
                <c:pt idx="1894">
                  <c:v>Transport</c:v>
                </c:pt>
                <c:pt idx="1895">
                  <c:v>Phenylpropanoid biosynthesis</c:v>
                </c:pt>
                <c:pt idx="1896">
                  <c:v>Phenylpropanoid biosynthesis</c:v>
                </c:pt>
                <c:pt idx="1897">
                  <c:v>Phenylpropanoid biosynthesis</c:v>
                </c:pt>
                <c:pt idx="1898">
                  <c:v>Phenylpropanoid biosynthesis</c:v>
                </c:pt>
                <c:pt idx="1899">
                  <c:v>Arginine and proline metabolism</c:v>
                </c:pt>
                <c:pt idx="1900">
                  <c:v>Arginine and proline metabolism</c:v>
                </c:pt>
                <c:pt idx="1901">
                  <c:v>Transport</c:v>
                </c:pt>
                <c:pt idx="1902">
                  <c:v>Aminobenzoate degradation</c:v>
                </c:pt>
                <c:pt idx="1903">
                  <c:v>Transport</c:v>
                </c:pt>
                <c:pt idx="1904">
                  <c:v>Phenylalanine, tyrosine and tryptophan metabolism</c:v>
                </c:pt>
                <c:pt idx="1905">
                  <c:v>Phenylalanine, tyrosine and tryptophan metabolism</c:v>
                </c:pt>
                <c:pt idx="1906">
                  <c:v>Transport</c:v>
                </c:pt>
                <c:pt idx="1907">
                  <c:v>Aminoacyl-tRNA biosynthesis</c:v>
                </c:pt>
                <c:pt idx="1908">
                  <c:v>Aminoacyl-tRNA biosynthesis</c:v>
                </c:pt>
                <c:pt idx="1909">
                  <c:v>Carotenoid biosynthesis</c:v>
                </c:pt>
                <c:pt idx="1910">
                  <c:v>Carotenoid biosynthesis</c:v>
                </c:pt>
                <c:pt idx="1911">
                  <c:v>Carotenoid biosynthesis</c:v>
                </c:pt>
                <c:pt idx="1912">
                  <c:v>Carotenoid biosynthesis</c:v>
                </c:pt>
                <c:pt idx="1913">
                  <c:v>Carotenoid biosynthesis</c:v>
                </c:pt>
                <c:pt idx="1914">
                  <c:v>Carotenoid biosynthesis</c:v>
                </c:pt>
                <c:pt idx="1915">
                  <c:v>Inositol phosphate metabolism</c:v>
                </c:pt>
                <c:pt idx="1916">
                  <c:v>Inositol phosphate metabolism</c:v>
                </c:pt>
                <c:pt idx="1917">
                  <c:v>Inositol phosphate metabolism</c:v>
                </c:pt>
                <c:pt idx="1918">
                  <c:v>Inositol phosphate metabolism</c:v>
                </c:pt>
                <c:pt idx="1919">
                  <c:v>Inositol phosphate metabolism</c:v>
                </c:pt>
                <c:pt idx="1920">
                  <c:v>Inositol phosphate metabolism</c:v>
                </c:pt>
                <c:pt idx="1921">
                  <c:v>Inositol phosphate metabolism</c:v>
                </c:pt>
                <c:pt idx="1922">
                  <c:v>Inositol phosphate metabolism</c:v>
                </c:pt>
                <c:pt idx="1923">
                  <c:v>Inositol phosphate metabolism</c:v>
                </c:pt>
                <c:pt idx="1924">
                  <c:v>Inositol phosphate metabolism</c:v>
                </c:pt>
                <c:pt idx="1925">
                  <c:v>Inositol phosphate metabolism</c:v>
                </c:pt>
                <c:pt idx="1926">
                  <c:v>Inositol phosphate metabolism</c:v>
                </c:pt>
                <c:pt idx="1927">
                  <c:v>Inositol phosphate metabolism</c:v>
                </c:pt>
                <c:pt idx="1928">
                  <c:v>Inositol phosphate metabolism</c:v>
                </c:pt>
                <c:pt idx="1929">
                  <c:v>Inositol phosphate metabolism</c:v>
                </c:pt>
                <c:pt idx="1930">
                  <c:v>Inositol phosphate metabolism</c:v>
                </c:pt>
                <c:pt idx="1931">
                  <c:v>Transport</c:v>
                </c:pt>
                <c:pt idx="1932">
                  <c:v>Transport</c:v>
                </c:pt>
                <c:pt idx="1933">
                  <c:v>Transport</c:v>
                </c:pt>
                <c:pt idx="1934">
                  <c:v>Transport</c:v>
                </c:pt>
                <c:pt idx="1935">
                  <c:v>Transport</c:v>
                </c:pt>
                <c:pt idx="1936">
                  <c:v>Transport</c:v>
                </c:pt>
                <c:pt idx="1937">
                  <c:v>Transport</c:v>
                </c:pt>
                <c:pt idx="1938">
                  <c:v>Transport</c:v>
                </c:pt>
                <c:pt idx="1939">
                  <c:v>Transport</c:v>
                </c:pt>
                <c:pt idx="1940">
                  <c:v>Glycolysis / Gluconeogenesis</c:v>
                </c:pt>
                <c:pt idx="1941">
                  <c:v>Glycolysis / Gluconeogenesis</c:v>
                </c:pt>
                <c:pt idx="1942">
                  <c:v>Glycerophospholipid metabolism</c:v>
                </c:pt>
                <c:pt idx="1943">
                  <c:v>Glycerophospholipid metabolism</c:v>
                </c:pt>
                <c:pt idx="1944">
                  <c:v>Glycerophospholipid metabolism</c:v>
                </c:pt>
                <c:pt idx="1945">
                  <c:v>Glycerophospholipid metabolism</c:v>
                </c:pt>
                <c:pt idx="1946">
                  <c:v>Glycerophospholipid metabolism</c:v>
                </c:pt>
                <c:pt idx="1947">
                  <c:v>Glycerophospholipid metabolism</c:v>
                </c:pt>
                <c:pt idx="1948">
                  <c:v>Glycerophospholipid metabolism</c:v>
                </c:pt>
                <c:pt idx="1949">
                  <c:v>Glycerophospholipid metabolism</c:v>
                </c:pt>
                <c:pt idx="1950">
                  <c:v>Glycerophospholipid metabolism</c:v>
                </c:pt>
                <c:pt idx="1951">
                  <c:v>Glycerophospholipid metabolism</c:v>
                </c:pt>
                <c:pt idx="1952">
                  <c:v>Sphingolipid metabolism</c:v>
                </c:pt>
                <c:pt idx="1953">
                  <c:v>Sphingolipid metabolism</c:v>
                </c:pt>
                <c:pt idx="1954">
                  <c:v>Sphingolipid metabolism</c:v>
                </c:pt>
                <c:pt idx="1955">
                  <c:v>Unassigned</c:v>
                </c:pt>
                <c:pt idx="1956">
                  <c:v>Sphingolipid metabolism</c:v>
                </c:pt>
                <c:pt idx="1957">
                  <c:v>Sphingolipid metabolism</c:v>
                </c:pt>
                <c:pt idx="1958">
                  <c:v>Glycerophospholipid metabolism</c:v>
                </c:pt>
                <c:pt idx="1959">
                  <c:v>Glycerophospholipid metabolism</c:v>
                </c:pt>
                <c:pt idx="1960">
                  <c:v>Glycerophospholipid metabolism</c:v>
                </c:pt>
                <c:pt idx="1961">
                  <c:v>Glycerophospholipid metabolism</c:v>
                </c:pt>
                <c:pt idx="1962">
                  <c:v>Glycerophospholipid metabolism</c:v>
                </c:pt>
                <c:pt idx="1963">
                  <c:v>Fructose and mannose metabolism</c:v>
                </c:pt>
                <c:pt idx="1964">
                  <c:v>Riboflavin metabolism</c:v>
                </c:pt>
                <c:pt idx="1965">
                  <c:v>Glycerophospholipid metabolism</c:v>
                </c:pt>
                <c:pt idx="1966">
                  <c:v>Terpenoid backbone biosynthesis</c:v>
                </c:pt>
                <c:pt idx="1967">
                  <c:v>Unassigned</c:v>
                </c:pt>
                <c:pt idx="1968">
                  <c:v>Unassigned</c:v>
                </c:pt>
                <c:pt idx="1969">
                  <c:v>Thiamine metabolism</c:v>
                </c:pt>
                <c:pt idx="1970">
                  <c:v>Transport</c:v>
                </c:pt>
                <c:pt idx="1971">
                  <c:v>Transport</c:v>
                </c:pt>
                <c:pt idx="1972">
                  <c:v>Transport</c:v>
                </c:pt>
                <c:pt idx="1973">
                  <c:v>Pyrimidine metabolism</c:v>
                </c:pt>
                <c:pt idx="1974">
                  <c:v>Pantothenate and CoA biosynthesis</c:v>
                </c:pt>
                <c:pt idx="1975">
                  <c:v>Transport</c:v>
                </c:pt>
                <c:pt idx="1976">
                  <c:v>Unassigned</c:v>
                </c:pt>
                <c:pt idx="1977">
                  <c:v>Unassigned</c:v>
                </c:pt>
                <c:pt idx="1978">
                  <c:v>Arginine and proline metabolism</c:v>
                </c:pt>
                <c:pt idx="1979">
                  <c:v>Oxidative phosphorylation</c:v>
                </c:pt>
                <c:pt idx="1980">
                  <c:v>Transport</c:v>
                </c:pt>
                <c:pt idx="1981">
                  <c:v>Transport</c:v>
                </c:pt>
                <c:pt idx="1982">
                  <c:v>Heme metabolism</c:v>
                </c:pt>
                <c:pt idx="1983">
                  <c:v>Heme metabolism</c:v>
                </c:pt>
                <c:pt idx="1984">
                  <c:v>Pantothenate and CoA biosynthesis</c:v>
                </c:pt>
                <c:pt idx="1985">
                  <c:v>Pyruvate metabolism</c:v>
                </c:pt>
                <c:pt idx="1986">
                  <c:v>Purine metabolism</c:v>
                </c:pt>
                <c:pt idx="1987">
                  <c:v>Transport</c:v>
                </c:pt>
                <c:pt idx="1988">
                  <c:v>Transport</c:v>
                </c:pt>
                <c:pt idx="1989">
                  <c:v>Transport</c:v>
                </c:pt>
                <c:pt idx="1990">
                  <c:v>Transport</c:v>
                </c:pt>
                <c:pt idx="1991">
                  <c:v>Transport</c:v>
                </c:pt>
                <c:pt idx="1992">
                  <c:v>Glycolysis / Gluconeogenesis</c:v>
                </c:pt>
                <c:pt idx="1993">
                  <c:v>Pantothenate and CoA biosynthesis</c:v>
                </c:pt>
                <c:pt idx="1994">
                  <c:v>Phenylalanine, tyrosine and tryptophan metabolism</c:v>
                </c:pt>
                <c:pt idx="1995">
                  <c:v>Phenylalanine, tyrosine and tryptophan metabolism</c:v>
                </c:pt>
                <c:pt idx="1996">
                  <c:v>Transport</c:v>
                </c:pt>
                <c:pt idx="1997">
                  <c:v>Heme metabolism</c:v>
                </c:pt>
                <c:pt idx="1998">
                  <c:v>Terpenoid backbone biosynthesis</c:v>
                </c:pt>
                <c:pt idx="1999">
                  <c:v>Terpenoid backbone biosynthesis</c:v>
                </c:pt>
                <c:pt idx="2000">
                  <c:v>Purine metabolism</c:v>
                </c:pt>
                <c:pt idx="2001">
                  <c:v>Phenylalanine, tyrosine and tryptophan metabolism</c:v>
                </c:pt>
                <c:pt idx="2002">
                  <c:v>Purine metabolism</c:v>
                </c:pt>
                <c:pt idx="2003">
                  <c:v>Histidine metabolism</c:v>
                </c:pt>
                <c:pt idx="2004">
                  <c:v>Purine metabolism</c:v>
                </c:pt>
                <c:pt idx="2005">
                  <c:v>Histidine metabolism</c:v>
                </c:pt>
                <c:pt idx="2006">
                  <c:v>Transport</c:v>
                </c:pt>
                <c:pt idx="2007">
                  <c:v>Transport</c:v>
                </c:pt>
                <c:pt idx="2008">
                  <c:v>Terpenoid backbone biosynthesis</c:v>
                </c:pt>
                <c:pt idx="2009">
                  <c:v>Terpenoid backbone biosynthesis</c:v>
                </c:pt>
                <c:pt idx="2010">
                  <c:v>Terpenoid backbone biosynthesis</c:v>
                </c:pt>
                <c:pt idx="2011">
                  <c:v>Terpenoid backbone biosynthesis</c:v>
                </c:pt>
                <c:pt idx="2012">
                  <c:v>Terpenoid backbone biosynthesis</c:v>
                </c:pt>
                <c:pt idx="2013">
                  <c:v>Terpenoid backbone biosynthesis</c:v>
                </c:pt>
                <c:pt idx="2014">
                  <c:v>Terpenoid backbone biosynthesis</c:v>
                </c:pt>
                <c:pt idx="2015">
                  <c:v>Terpenoid backbone biosynthesis</c:v>
                </c:pt>
                <c:pt idx="2016">
                  <c:v>Terpenoid backbone biosynthesis</c:v>
                </c:pt>
                <c:pt idx="2017">
                  <c:v>Terpenoid backbone biosynthesis</c:v>
                </c:pt>
                <c:pt idx="2018">
                  <c:v>Terpenoid backbone biosynthesis</c:v>
                </c:pt>
                <c:pt idx="2019">
                  <c:v>Terpenoid backbone biosynthesis</c:v>
                </c:pt>
                <c:pt idx="2020">
                  <c:v>Terpenoid backbone biosynthesis</c:v>
                </c:pt>
                <c:pt idx="2021">
                  <c:v>Terpenoid backbone biosynthesis</c:v>
                </c:pt>
                <c:pt idx="2022">
                  <c:v>Terpenoid backbone biosynthesis</c:v>
                </c:pt>
                <c:pt idx="2023">
                  <c:v>Terpenoid backbone biosynthesis</c:v>
                </c:pt>
                <c:pt idx="2024">
                  <c:v>Purine metabolism</c:v>
                </c:pt>
                <c:pt idx="2025">
                  <c:v>Histidine metabolism</c:v>
                </c:pt>
                <c:pt idx="2026">
                  <c:v>Arginine and proline metabolism</c:v>
                </c:pt>
                <c:pt idx="2027">
                  <c:v>Transport</c:v>
                </c:pt>
                <c:pt idx="2028">
                  <c:v>Transport</c:v>
                </c:pt>
                <c:pt idx="2029">
                  <c:v>Aminoacyl-tRNA biosynthesis</c:v>
                </c:pt>
                <c:pt idx="2030">
                  <c:v>Histidine metabolism</c:v>
                </c:pt>
                <c:pt idx="2031">
                  <c:v>Transport</c:v>
                </c:pt>
                <c:pt idx="2032">
                  <c:v>Phenylalanine, tyrosine and tryptophan metabolism</c:v>
                </c:pt>
                <c:pt idx="2033">
                  <c:v>Glycerophospholipid metabolism</c:v>
                </c:pt>
                <c:pt idx="2034">
                  <c:v>Glycerophospholipid metabolism</c:v>
                </c:pt>
                <c:pt idx="2035">
                  <c:v>Glycerophospholipid metabolism</c:v>
                </c:pt>
                <c:pt idx="2036">
                  <c:v>Glycine, serine and threonine metabolism</c:v>
                </c:pt>
                <c:pt idx="2037">
                  <c:v>Glycine, serine and threonine metabolism</c:v>
                </c:pt>
                <c:pt idx="2038">
                  <c:v>Sphingolipid metabolism</c:v>
                </c:pt>
                <c:pt idx="2039">
                  <c:v>Sphingolipid biosynthesis</c:v>
                </c:pt>
                <c:pt idx="2040">
                  <c:v>Glycerophospholipid biosynthesis</c:v>
                </c:pt>
                <c:pt idx="2041">
                  <c:v>Transport</c:v>
                </c:pt>
                <c:pt idx="2042">
                  <c:v>Transport</c:v>
                </c:pt>
                <c:pt idx="2043">
                  <c:v>Transport</c:v>
                </c:pt>
                <c:pt idx="2044">
                  <c:v>Transport</c:v>
                </c:pt>
                <c:pt idx="2045">
                  <c:v>Transport</c:v>
                </c:pt>
                <c:pt idx="2046">
                  <c:v>Transport</c:v>
                </c:pt>
                <c:pt idx="2047">
                  <c:v>Pantothenate and CoA biosynthesis</c:v>
                </c:pt>
                <c:pt idx="2048">
                  <c:v>Arginine and proline metabolism</c:v>
                </c:pt>
                <c:pt idx="2049">
                  <c:v>Transport</c:v>
                </c:pt>
                <c:pt idx="2050">
                  <c:v>Transport</c:v>
                </c:pt>
                <c:pt idx="2051">
                  <c:v>Purine metabolism</c:v>
                </c:pt>
                <c:pt idx="2052">
                  <c:v>Purine metabolism</c:v>
                </c:pt>
                <c:pt idx="2053">
                  <c:v>Purine metabolism</c:v>
                </c:pt>
                <c:pt idx="2054">
                  <c:v>Vitamin B6 metabolism</c:v>
                </c:pt>
                <c:pt idx="2055">
                  <c:v>Vitamin B6 metabolism</c:v>
                </c:pt>
                <c:pt idx="2056">
                  <c:v>Vitamin B6 metabolism</c:v>
                </c:pt>
                <c:pt idx="2057">
                  <c:v>Transport</c:v>
                </c:pt>
                <c:pt idx="2058">
                  <c:v>Vitamin B6 metabolism</c:v>
                </c:pt>
                <c:pt idx="2059">
                  <c:v>Vitamin B6 metabolism</c:v>
                </c:pt>
                <c:pt idx="2060">
                  <c:v>Vitamin B6 metabolism</c:v>
                </c:pt>
                <c:pt idx="2061">
                  <c:v>Vitamin B6 metabolism</c:v>
                </c:pt>
                <c:pt idx="2062">
                  <c:v>Vitamin B6 metabolism</c:v>
                </c:pt>
                <c:pt idx="2063">
                  <c:v>Glycolysis / Gluconeogenesis</c:v>
                </c:pt>
                <c:pt idx="2064">
                  <c:v>Pyrimidine metabolism</c:v>
                </c:pt>
                <c:pt idx="2065">
                  <c:v>Pyruvate metabolism</c:v>
                </c:pt>
                <c:pt idx="2066">
                  <c:v>Pyruvate metabolism</c:v>
                </c:pt>
                <c:pt idx="2067">
                  <c:v>Transport</c:v>
                </c:pt>
                <c:pt idx="2068">
                  <c:v>Transport</c:v>
                </c:pt>
                <c:pt idx="2069">
                  <c:v>Transport</c:v>
                </c:pt>
                <c:pt idx="2070">
                  <c:v>Transport</c:v>
                </c:pt>
                <c:pt idx="2071">
                  <c:v>Ubiquinone biosynthesis</c:v>
                </c:pt>
                <c:pt idx="2072">
                  <c:v>Ubiquinone biosynthesis</c:v>
                </c:pt>
                <c:pt idx="2073">
                  <c:v>Ubiquinone biosynthesis</c:v>
                </c:pt>
                <c:pt idx="2074">
                  <c:v>Ubiquinone biosynthesis</c:v>
                </c:pt>
                <c:pt idx="2075">
                  <c:v>Tryptophan metabolism</c:v>
                </c:pt>
                <c:pt idx="2076">
                  <c:v>Phenylalanine, tyrosine and tryptophan metabolism</c:v>
                </c:pt>
                <c:pt idx="2077">
                  <c:v>Transport</c:v>
                </c:pt>
                <c:pt idx="2078">
                  <c:v>Transport</c:v>
                </c:pt>
                <c:pt idx="2079">
                  <c:v>Retinol metabolism</c:v>
                </c:pt>
                <c:pt idx="2080">
                  <c:v>Galactose metabolism</c:v>
                </c:pt>
                <c:pt idx="2081">
                  <c:v>Riboflavin metabolism</c:v>
                </c:pt>
                <c:pt idx="2082">
                  <c:v>Riboflavin metabolism</c:v>
                </c:pt>
                <c:pt idx="2083">
                  <c:v>Riboflavin metabolism</c:v>
                </c:pt>
                <c:pt idx="2084">
                  <c:v>Riboflavin metabolism</c:v>
                </c:pt>
                <c:pt idx="2085">
                  <c:v>Pentose phosphate pathway</c:v>
                </c:pt>
                <c:pt idx="2086">
                  <c:v>Alternative carbon metabolism</c:v>
                </c:pt>
                <c:pt idx="2087">
                  <c:v>Alternative carbon metabolism</c:v>
                </c:pt>
                <c:pt idx="2088">
                  <c:v>Alternative carbon metabolism</c:v>
                </c:pt>
                <c:pt idx="2089">
                  <c:v>Transport</c:v>
                </c:pt>
                <c:pt idx="2090">
                  <c:v>Transport</c:v>
                </c:pt>
                <c:pt idx="2091">
                  <c:v>Methylglyoxal metabolism</c:v>
                </c:pt>
                <c:pt idx="2092">
                  <c:v>Pyruvate metabolism</c:v>
                </c:pt>
                <c:pt idx="2093">
                  <c:v>Purine metabolism</c:v>
                </c:pt>
                <c:pt idx="2094">
                  <c:v>Purine metabolism</c:v>
                </c:pt>
                <c:pt idx="2095">
                  <c:v>Pyrimidine metabolism</c:v>
                </c:pt>
                <c:pt idx="2096">
                  <c:v>Purine metabolism</c:v>
                </c:pt>
                <c:pt idx="2097">
                  <c:v>Purine metabolism</c:v>
                </c:pt>
                <c:pt idx="2098">
                  <c:v>Purine metabolism</c:v>
                </c:pt>
                <c:pt idx="2099">
                  <c:v>Pyrimidine metabolism</c:v>
                </c:pt>
                <c:pt idx="2100">
                  <c:v>Pyrimidine metabolism</c:v>
                </c:pt>
                <c:pt idx="2101">
                  <c:v>Nicotinate and nicotinamide metabolism</c:v>
                </c:pt>
                <c:pt idx="2102">
                  <c:v>Pentose phosphate pathway</c:v>
                </c:pt>
                <c:pt idx="2103">
                  <c:v>Pentose phosphate pathway</c:v>
                </c:pt>
                <c:pt idx="2104">
                  <c:v>Lysine metabolism</c:v>
                </c:pt>
                <c:pt idx="2105">
                  <c:v>Lysine metabolism</c:v>
                </c:pt>
                <c:pt idx="2106">
                  <c:v>Purine metabolism</c:v>
                </c:pt>
                <c:pt idx="2107">
                  <c:v>Dioxin degradation</c:v>
                </c:pt>
                <c:pt idx="2108">
                  <c:v>Ergosterol biosynthesis</c:v>
                </c:pt>
                <c:pt idx="2109">
                  <c:v>Pentose phosphate pathway</c:v>
                </c:pt>
                <c:pt idx="2110">
                  <c:v>Glycerolipid metabolism</c:v>
                </c:pt>
                <c:pt idx="2111">
                  <c:v>Lipid metabolism</c:v>
                </c:pt>
                <c:pt idx="2112">
                  <c:v>Pentose and glucuronate interconversions</c:v>
                </c:pt>
                <c:pt idx="2113">
                  <c:v>Pentose and glucuronate interconversions</c:v>
                </c:pt>
                <c:pt idx="2114">
                  <c:v>Transport</c:v>
                </c:pt>
                <c:pt idx="2115">
                  <c:v>Transport</c:v>
                </c:pt>
                <c:pt idx="2116">
                  <c:v>Lysine metabolism</c:v>
                </c:pt>
                <c:pt idx="2117">
                  <c:v>Cysteine and methionine metabolism</c:v>
                </c:pt>
                <c:pt idx="2118">
                  <c:v>Glycine, serine and threonine metabolism</c:v>
                </c:pt>
                <c:pt idx="2119">
                  <c:v>Sphingolipid biosynthesis</c:v>
                </c:pt>
                <c:pt idx="2120">
                  <c:v>Transport</c:v>
                </c:pt>
                <c:pt idx="2121">
                  <c:v>Transport</c:v>
                </c:pt>
                <c:pt idx="2122">
                  <c:v>Transport</c:v>
                </c:pt>
                <c:pt idx="2123">
                  <c:v>Transport</c:v>
                </c:pt>
                <c:pt idx="2124">
                  <c:v>Aminoacyl-tRNA biosynthesis</c:v>
                </c:pt>
                <c:pt idx="2125">
                  <c:v>Detoxification</c:v>
                </c:pt>
                <c:pt idx="2126">
                  <c:v>Heme metabolism</c:v>
                </c:pt>
                <c:pt idx="2127">
                  <c:v>Heme metabolism</c:v>
                </c:pt>
                <c:pt idx="2128">
                  <c:v>Phenylalanine, tyrosine and tryptophan metabolism</c:v>
                </c:pt>
                <c:pt idx="2129">
                  <c:v>Phenylalanine, tyrosine and tryptophan metabolism</c:v>
                </c:pt>
                <c:pt idx="2130">
                  <c:v>Cysteine and methionine metabolism</c:v>
                </c:pt>
                <c:pt idx="2131">
                  <c:v>Sphingolipid metabolism</c:v>
                </c:pt>
                <c:pt idx="2132">
                  <c:v>Sulfur metabolism</c:v>
                </c:pt>
                <c:pt idx="2133">
                  <c:v>Transport</c:v>
                </c:pt>
                <c:pt idx="2134">
                  <c:v>Transport</c:v>
                </c:pt>
                <c:pt idx="2135">
                  <c:v>Lipid metabolism</c:v>
                </c:pt>
                <c:pt idx="2136">
                  <c:v>Sphingolipid metabolism</c:v>
                </c:pt>
                <c:pt idx="2137">
                  <c:v>Transport</c:v>
                </c:pt>
                <c:pt idx="2138">
                  <c:v>Sphingolipid metabolism</c:v>
                </c:pt>
                <c:pt idx="2139">
                  <c:v>Arginine and proline metabolism</c:v>
                </c:pt>
                <c:pt idx="2140">
                  <c:v>Transport</c:v>
                </c:pt>
                <c:pt idx="2141">
                  <c:v>Transport</c:v>
                </c:pt>
                <c:pt idx="2142">
                  <c:v>Cofactors and prosthetic groups biosynthesis</c:v>
                </c:pt>
                <c:pt idx="2143">
                  <c:v>Arginine and proline metabolism</c:v>
                </c:pt>
                <c:pt idx="2144">
                  <c:v>Cofactors and prosthetic groups biosynthesis</c:v>
                </c:pt>
                <c:pt idx="2145">
                  <c:v>Transport</c:v>
                </c:pt>
                <c:pt idx="2146">
                  <c:v>Transport</c:v>
                </c:pt>
                <c:pt idx="2147">
                  <c:v>Ergosterol biosynthesis</c:v>
                </c:pt>
                <c:pt idx="2148">
                  <c:v>Ergosterol biosynthesis</c:v>
                </c:pt>
                <c:pt idx="2149">
                  <c:v>Ergosterol biosynthesis</c:v>
                </c:pt>
                <c:pt idx="2150">
                  <c:v>Transport</c:v>
                </c:pt>
                <c:pt idx="2151">
                  <c:v>Transport</c:v>
                </c:pt>
                <c:pt idx="2152">
                  <c:v>Alanine, aspartate and glutamate metabolism</c:v>
                </c:pt>
                <c:pt idx="2153">
                  <c:v>Transport</c:v>
                </c:pt>
                <c:pt idx="2154">
                  <c:v>Ergosterol biosynthesis</c:v>
                </c:pt>
                <c:pt idx="2155">
                  <c:v>Transport</c:v>
                </c:pt>
                <c:pt idx="2156">
                  <c:v>Transport</c:v>
                </c:pt>
                <c:pt idx="2157">
                  <c:v>Steroid biosynthesis</c:v>
                </c:pt>
                <c:pt idx="2158">
                  <c:v>Lipid metabolism</c:v>
                </c:pt>
                <c:pt idx="2159">
                  <c:v>Steroid biosynthesis</c:v>
                </c:pt>
                <c:pt idx="2160">
                  <c:v>Lipid metabolism</c:v>
                </c:pt>
                <c:pt idx="2161">
                  <c:v>Transport</c:v>
                </c:pt>
                <c:pt idx="2162">
                  <c:v>Transport</c:v>
                </c:pt>
                <c:pt idx="2163">
                  <c:v>Citric acid cycle</c:v>
                </c:pt>
                <c:pt idx="2164">
                  <c:v>Transport</c:v>
                </c:pt>
                <c:pt idx="2165">
                  <c:v>Citric acid cycle</c:v>
                </c:pt>
                <c:pt idx="2166">
                  <c:v>Galactose metabolism</c:v>
                </c:pt>
                <c:pt idx="2167">
                  <c:v>Sulfur metabolism</c:v>
                </c:pt>
                <c:pt idx="2168">
                  <c:v>Triacylglycerol degradation</c:v>
                </c:pt>
                <c:pt idx="2169">
                  <c:v>Triacylglycerol degradation</c:v>
                </c:pt>
                <c:pt idx="2170">
                  <c:v>Transport</c:v>
                </c:pt>
                <c:pt idx="2171">
                  <c:v>Transport</c:v>
                </c:pt>
                <c:pt idx="2172">
                  <c:v>Transport</c:v>
                </c:pt>
                <c:pt idx="2173">
                  <c:v>Pentose phosphate pathway</c:v>
                </c:pt>
                <c:pt idx="2174">
                  <c:v>Taurine and hypotaurine metabolism</c:v>
                </c:pt>
                <c:pt idx="2175">
                  <c:v>Transport</c:v>
                </c:pt>
                <c:pt idx="2176">
                  <c:v>Transport</c:v>
                </c:pt>
                <c:pt idx="2177">
                  <c:v>Transport</c:v>
                </c:pt>
                <c:pt idx="2178">
                  <c:v>Transport</c:v>
                </c:pt>
                <c:pt idx="2179">
                  <c:v>Streptomycin biosynthesis</c:v>
                </c:pt>
                <c:pt idx="2180">
                  <c:v>Folate metabolism</c:v>
                </c:pt>
                <c:pt idx="2181">
                  <c:v>Glutathione metabolism</c:v>
                </c:pt>
                <c:pt idx="2182">
                  <c:v>Glutathione metabolism</c:v>
                </c:pt>
                <c:pt idx="2183">
                  <c:v>Glutathione metabolism</c:v>
                </c:pt>
                <c:pt idx="2184">
                  <c:v>Folate metabolism</c:v>
                </c:pt>
                <c:pt idx="2185">
                  <c:v>Transport</c:v>
                </c:pt>
                <c:pt idx="2186">
                  <c:v>Glycine, serine and threonine metabolism</c:v>
                </c:pt>
                <c:pt idx="2187">
                  <c:v>Glycine, serine and threonine metabolism</c:v>
                </c:pt>
                <c:pt idx="2188">
                  <c:v>Glycine, serine and threonine metabolism</c:v>
                </c:pt>
                <c:pt idx="2189">
                  <c:v>Glycine, serine and threonine metabolism</c:v>
                </c:pt>
                <c:pt idx="2190">
                  <c:v>Transport</c:v>
                </c:pt>
                <c:pt idx="2191">
                  <c:v>Transport</c:v>
                </c:pt>
                <c:pt idx="2192">
                  <c:v>Aminoacyl-tRNA biosynthesis</c:v>
                </c:pt>
                <c:pt idx="2193">
                  <c:v>Transport</c:v>
                </c:pt>
                <c:pt idx="2194">
                  <c:v>Thiamine metabolism</c:v>
                </c:pt>
                <c:pt idx="2195">
                  <c:v>Thiamine metabolism</c:v>
                </c:pt>
                <c:pt idx="2196">
                  <c:v>Pentose phosphate pathway</c:v>
                </c:pt>
                <c:pt idx="2197">
                  <c:v>Pentose phosphate pathway</c:v>
                </c:pt>
                <c:pt idx="2198">
                  <c:v>Carnitine biosynthesis</c:v>
                </c:pt>
                <c:pt idx="2199">
                  <c:v>Pyrimidine metabolism</c:v>
                </c:pt>
                <c:pt idx="2200">
                  <c:v>Thiamine metabolism</c:v>
                </c:pt>
                <c:pt idx="2201">
                  <c:v>Thiamine metabolism</c:v>
                </c:pt>
                <c:pt idx="2202">
                  <c:v>Pyrimidine metabolism</c:v>
                </c:pt>
                <c:pt idx="2203">
                  <c:v>Carnitine biosynthesis</c:v>
                </c:pt>
                <c:pt idx="2204">
                  <c:v>Thiamine metabolism</c:v>
                </c:pt>
                <c:pt idx="2205">
                  <c:v>Thiamine metabolism</c:v>
                </c:pt>
                <c:pt idx="2206">
                  <c:v>Thiamine metabolism</c:v>
                </c:pt>
                <c:pt idx="2207">
                  <c:v>Glycolysis / Gluconeogenesis</c:v>
                </c:pt>
                <c:pt idx="2242">
                  <c:v>Transport</c:v>
                </c:pt>
                <c:pt idx="2243">
                  <c:v>Unassigned</c:v>
                </c:pt>
                <c:pt idx="2244">
                  <c:v>Unassigned</c:v>
                </c:pt>
                <c:pt idx="2245">
                  <c:v>Transport</c:v>
                </c:pt>
                <c:pt idx="2246">
                  <c:v>Starch and sucrose metabolism</c:v>
                </c:pt>
                <c:pt idx="2247">
                  <c:v>Starch and sucrose metabolism</c:v>
                </c:pt>
                <c:pt idx="2248">
                  <c:v>Starch and sucrose metabolism</c:v>
                </c:pt>
                <c:pt idx="2249">
                  <c:v>Transport</c:v>
                </c:pt>
                <c:pt idx="2250">
                  <c:v>Transport</c:v>
                </c:pt>
                <c:pt idx="2251">
                  <c:v>Tropane, piperidine and pyridine alkaloid biosynthesis</c:v>
                </c:pt>
                <c:pt idx="2252">
                  <c:v>Tryptophan metabolism</c:v>
                </c:pt>
                <c:pt idx="2253">
                  <c:v>Tryptophan metabolism</c:v>
                </c:pt>
                <c:pt idx="2254">
                  <c:v>Glycine, serine and threonine metabolism</c:v>
                </c:pt>
                <c:pt idx="2255">
                  <c:v>Transport</c:v>
                </c:pt>
                <c:pt idx="2256">
                  <c:v>Tryptophan metabolism</c:v>
                </c:pt>
                <c:pt idx="2257">
                  <c:v>Aminoacyl-tRNA biosynthesis</c:v>
                </c:pt>
                <c:pt idx="2258">
                  <c:v>Aminoacyl-tRNA biosynthesis</c:v>
                </c:pt>
                <c:pt idx="2259">
                  <c:v>Transport</c:v>
                </c:pt>
                <c:pt idx="2260">
                  <c:v>Transport</c:v>
                </c:pt>
                <c:pt idx="2261">
                  <c:v>Transport</c:v>
                </c:pt>
                <c:pt idx="2262">
                  <c:v>Transport</c:v>
                </c:pt>
                <c:pt idx="2263">
                  <c:v>Transport</c:v>
                </c:pt>
                <c:pt idx="2264">
                  <c:v>Transport</c:v>
                </c:pt>
                <c:pt idx="2265">
                  <c:v>Transport</c:v>
                </c:pt>
                <c:pt idx="2266">
                  <c:v>Transport</c:v>
                </c:pt>
                <c:pt idx="2267">
                  <c:v>Transport</c:v>
                </c:pt>
                <c:pt idx="2268">
                  <c:v>Transport</c:v>
                </c:pt>
                <c:pt idx="2269">
                  <c:v>Transport</c:v>
                </c:pt>
                <c:pt idx="2270">
                  <c:v>Tyrosine metabolism</c:v>
                </c:pt>
                <c:pt idx="2271">
                  <c:v>Transport</c:v>
                </c:pt>
                <c:pt idx="2272">
                  <c:v>Transport</c:v>
                </c:pt>
                <c:pt idx="2273">
                  <c:v>Transport</c:v>
                </c:pt>
                <c:pt idx="2274">
                  <c:v>Arginine and proline metabolism</c:v>
                </c:pt>
                <c:pt idx="2275">
                  <c:v>Phenylalanine, tyrosine and tryptophan metabolism</c:v>
                </c:pt>
                <c:pt idx="2276">
                  <c:v>Arginine and proline metabolism</c:v>
                </c:pt>
                <c:pt idx="2277">
                  <c:v>Transport</c:v>
                </c:pt>
                <c:pt idx="2278">
                  <c:v>Transport</c:v>
                </c:pt>
                <c:pt idx="2279">
                  <c:v>Aminoacyl-tRNA biosynthesis</c:v>
                </c:pt>
                <c:pt idx="2280">
                  <c:v>Aminoacyl-tRNA biosynthesis</c:v>
                </c:pt>
                <c:pt idx="2281">
                  <c:v>Amino sugar and nucleotide sugar metabolism</c:v>
                </c:pt>
                <c:pt idx="2282">
                  <c:v>Galactose metabolism</c:v>
                </c:pt>
                <c:pt idx="2283">
                  <c:v>Transport</c:v>
                </c:pt>
                <c:pt idx="2284">
                  <c:v>Pentose and glucuronate interconversions</c:v>
                </c:pt>
                <c:pt idx="2285">
                  <c:v>Amino sugar and nucleotide sugar metabolism</c:v>
                </c:pt>
                <c:pt idx="2286">
                  <c:v>Galactose metabolism</c:v>
                </c:pt>
                <c:pt idx="2287">
                  <c:v>Pyrimidine metabolism</c:v>
                </c:pt>
                <c:pt idx="2288">
                  <c:v>Nucleotide metabolism</c:v>
                </c:pt>
                <c:pt idx="2289">
                  <c:v>Transport</c:v>
                </c:pt>
                <c:pt idx="2290">
                  <c:v>Pseudoreaction</c:v>
                </c:pt>
                <c:pt idx="2291">
                  <c:v>Cysteine and methionine metabolism</c:v>
                </c:pt>
                <c:pt idx="2292">
                  <c:v>Heme metabolism</c:v>
                </c:pt>
                <c:pt idx="2293">
                  <c:v>Heme metabolism</c:v>
                </c:pt>
                <c:pt idx="2294">
                  <c:v>Heme metabolism</c:v>
                </c:pt>
                <c:pt idx="2295">
                  <c:v>Pyrimidine metabolism</c:v>
                </c:pt>
                <c:pt idx="2296">
                  <c:v>Transport</c:v>
                </c:pt>
                <c:pt idx="2297">
                  <c:v>Arginine and proline metabolism</c:v>
                </c:pt>
                <c:pt idx="2298">
                  <c:v>Arginine and proline metabolism</c:v>
                </c:pt>
                <c:pt idx="2299">
                  <c:v>Transport</c:v>
                </c:pt>
                <c:pt idx="2300">
                  <c:v>Pyrimidine metabolism</c:v>
                </c:pt>
                <c:pt idx="2301">
                  <c:v>Pyrimidine metabolism</c:v>
                </c:pt>
                <c:pt idx="2302">
                  <c:v>Pyrimidine metabolism</c:v>
                </c:pt>
                <c:pt idx="2303">
                  <c:v>Pyrimidine metabolism</c:v>
                </c:pt>
                <c:pt idx="2304">
                  <c:v>Pyrimidine metabolism</c:v>
                </c:pt>
                <c:pt idx="2305">
                  <c:v>Transport</c:v>
                </c:pt>
                <c:pt idx="2306">
                  <c:v>Purine metabolism</c:v>
                </c:pt>
                <c:pt idx="2307">
                  <c:v>Transport</c:v>
                </c:pt>
                <c:pt idx="2308">
                  <c:v>Transport</c:v>
                </c:pt>
                <c:pt idx="2309">
                  <c:v>Transport</c:v>
                </c:pt>
                <c:pt idx="2310">
                  <c:v>Valine, leucine and isoleucine metabolism</c:v>
                </c:pt>
                <c:pt idx="2311">
                  <c:v>Valine, leucine and isoleucine metabolism</c:v>
                </c:pt>
                <c:pt idx="2312">
                  <c:v>Transport</c:v>
                </c:pt>
                <c:pt idx="2313">
                  <c:v>Aminoacyl-tRNA biosynthesis</c:v>
                </c:pt>
                <c:pt idx="2314">
                  <c:v>Aminoacyl-tRNA biosynthesis</c:v>
                </c:pt>
                <c:pt idx="2315">
                  <c:v>Aminobenzoate degradation</c:v>
                </c:pt>
                <c:pt idx="2316">
                  <c:v>Purine metabolism</c:v>
                </c:pt>
                <c:pt idx="2317">
                  <c:v>Transport</c:v>
                </c:pt>
                <c:pt idx="2318">
                  <c:v>Purine metabolism</c:v>
                </c:pt>
                <c:pt idx="2319">
                  <c:v>Transport</c:v>
                </c:pt>
                <c:pt idx="2320">
                  <c:v>Methane metabolism</c:v>
                </c:pt>
                <c:pt idx="2321">
                  <c:v>Alternative carbon metabolism</c:v>
                </c:pt>
                <c:pt idx="2322">
                  <c:v>Alternative carbon metabolism</c:v>
                </c:pt>
                <c:pt idx="2323">
                  <c:v>Pentose and glucuronate interconversions</c:v>
                </c:pt>
                <c:pt idx="2324">
                  <c:v>Alternative carbon metabolism</c:v>
                </c:pt>
                <c:pt idx="2325">
                  <c:v>Transport</c:v>
                </c:pt>
                <c:pt idx="2326">
                  <c:v>Alternative carbon metabolism</c:v>
                </c:pt>
                <c:pt idx="2327">
                  <c:v>Transport</c:v>
                </c:pt>
                <c:pt idx="2328">
                  <c:v>Alternative carbon metabolism</c:v>
                </c:pt>
                <c:pt idx="2329">
                  <c:v>Alternative carbon metabolism</c:v>
                </c:pt>
                <c:pt idx="2330">
                  <c:v>Pyrimidine metabolism</c:v>
                </c:pt>
                <c:pt idx="2331">
                  <c:v>Carotenoid biosynthesis</c:v>
                </c:pt>
                <c:pt idx="2332">
                  <c:v>Carotenoid biosynthesis</c:v>
                </c:pt>
                <c:pt idx="2333">
                  <c:v>Transport</c:v>
                </c:pt>
                <c:pt idx="2334">
                  <c:v>Transport</c:v>
                </c:pt>
                <c:pt idx="2335">
                  <c:v>Transport</c:v>
                </c:pt>
                <c:pt idx="2336">
                  <c:v>Transport</c:v>
                </c:pt>
                <c:pt idx="2337">
                  <c:v>Transport</c:v>
                </c:pt>
                <c:pt idx="2338">
                  <c:v>Transport</c:v>
                </c:pt>
                <c:pt idx="2339">
                  <c:v>Transport</c:v>
                </c:pt>
              </c:strCache>
            </c:strRef>
          </c:xVal>
          <c:yVal>
            <c:numRef>
              <c:f>'pFBA-results'!$W$2346</c:f>
              <c:numCache>
                <c:formatCode>General</c:formatCode>
                <c:ptCount val="1"/>
                <c:pt idx="0">
                  <c:v>0</c:v>
                </c:pt>
              </c:numCache>
            </c:numRef>
          </c:yVal>
          <c:smooth val="0"/>
          <c:extLst>
            <c:ext xmlns:c16="http://schemas.microsoft.com/office/drawing/2014/chart" uri="{C3380CC4-5D6E-409C-BE32-E72D297353CC}">
              <c16:uniqueId val="{00000002-8A4D-E542-A2A7-E39274DB43AC}"/>
            </c:ext>
          </c:extLst>
        </c:ser>
        <c:dLbls>
          <c:showLegendKey val="0"/>
          <c:showVal val="0"/>
          <c:showCatName val="0"/>
          <c:showSerName val="0"/>
          <c:showPercent val="0"/>
          <c:showBubbleSize val="0"/>
        </c:dLbls>
        <c:axId val="2004515776"/>
        <c:axId val="2027025904"/>
      </c:scatterChart>
      <c:valAx>
        <c:axId val="2004515776"/>
        <c:scaling>
          <c:orientation val="minMax"/>
          <c:max val="14"/>
          <c:min val="-6"/>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pFBA results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025904"/>
        <c:crosses val="autoZero"/>
        <c:crossBetween val="midCat"/>
      </c:valAx>
      <c:valAx>
        <c:axId val="2027025904"/>
        <c:scaling>
          <c:orientation val="minMax"/>
          <c:max val="14"/>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Rekena</a:t>
                </a:r>
                <a:r>
                  <a:rPr lang="en-US" baseline="0"/>
                  <a:t> et al. 2023</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5157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7</xdr:col>
      <xdr:colOff>25400</xdr:colOff>
      <xdr:row>0</xdr:row>
      <xdr:rowOff>0</xdr:rowOff>
    </xdr:from>
    <xdr:to>
      <xdr:col>13</xdr:col>
      <xdr:colOff>774700</xdr:colOff>
      <xdr:row>17</xdr:row>
      <xdr:rowOff>38100</xdr:rowOff>
    </xdr:to>
    <xdr:graphicFrame macro="">
      <xdr:nvGraphicFramePr>
        <xdr:cNvPr id="3" name="Chart 2">
          <a:extLst>
            <a:ext uri="{FF2B5EF4-FFF2-40B4-BE49-F238E27FC236}">
              <a16:creationId xmlns:a16="http://schemas.microsoft.com/office/drawing/2014/main" id="{824442FD-79C2-3E4D-8889-46E2FBF7E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38100</xdr:colOff>
      <xdr:row>11</xdr:row>
      <xdr:rowOff>38100</xdr:rowOff>
    </xdr:from>
    <xdr:to>
      <xdr:col>18</xdr:col>
      <xdr:colOff>299088</xdr:colOff>
      <xdr:row>22</xdr:row>
      <xdr:rowOff>40628</xdr:rowOff>
    </xdr:to>
    <xdr:graphicFrame macro="">
      <xdr:nvGraphicFramePr>
        <xdr:cNvPr id="4" name="Chart 3">
          <a:extLst>
            <a:ext uri="{FF2B5EF4-FFF2-40B4-BE49-F238E27FC236}">
              <a16:creationId xmlns:a16="http://schemas.microsoft.com/office/drawing/2014/main" id="{71568B6E-AAC3-A640-B636-D8D6F2266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38100</xdr:colOff>
      <xdr:row>0</xdr:row>
      <xdr:rowOff>0</xdr:rowOff>
    </xdr:from>
    <xdr:to>
      <xdr:col>18</xdr:col>
      <xdr:colOff>299088</xdr:colOff>
      <xdr:row>11</xdr:row>
      <xdr:rowOff>2528</xdr:rowOff>
    </xdr:to>
    <xdr:graphicFrame macro="">
      <xdr:nvGraphicFramePr>
        <xdr:cNvPr id="5" name="Chart 4">
          <a:extLst>
            <a:ext uri="{FF2B5EF4-FFF2-40B4-BE49-F238E27FC236}">
              <a16:creationId xmlns:a16="http://schemas.microsoft.com/office/drawing/2014/main" id="{29BEEE28-846B-AE4D-88D8-1FE2F3FC3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38100</xdr:colOff>
      <xdr:row>22</xdr:row>
      <xdr:rowOff>50800</xdr:rowOff>
    </xdr:from>
    <xdr:to>
      <xdr:col>18</xdr:col>
      <xdr:colOff>299088</xdr:colOff>
      <xdr:row>33</xdr:row>
      <xdr:rowOff>53328</xdr:rowOff>
    </xdr:to>
    <xdr:graphicFrame macro="">
      <xdr:nvGraphicFramePr>
        <xdr:cNvPr id="6" name="Chart 5">
          <a:extLst>
            <a:ext uri="{FF2B5EF4-FFF2-40B4-BE49-F238E27FC236}">
              <a16:creationId xmlns:a16="http://schemas.microsoft.com/office/drawing/2014/main" id="{A4EE35DD-F534-2841-B74B-3D082F60B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44450</xdr:colOff>
      <xdr:row>17</xdr:row>
      <xdr:rowOff>114300</xdr:rowOff>
    </xdr:from>
    <xdr:to>
      <xdr:col>12</xdr:col>
      <xdr:colOff>488950</xdr:colOff>
      <xdr:row>31</xdr:row>
      <xdr:rowOff>12700</xdr:rowOff>
    </xdr:to>
    <xdr:graphicFrame macro="">
      <xdr:nvGraphicFramePr>
        <xdr:cNvPr id="2" name="Chart 1">
          <a:extLst>
            <a:ext uri="{FF2B5EF4-FFF2-40B4-BE49-F238E27FC236}">
              <a16:creationId xmlns:a16="http://schemas.microsoft.com/office/drawing/2014/main" id="{A8B86349-20FE-F63E-A0C4-CEFC77144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330200</xdr:colOff>
      <xdr:row>0</xdr:row>
      <xdr:rowOff>0</xdr:rowOff>
    </xdr:from>
    <xdr:to>
      <xdr:col>22</xdr:col>
      <xdr:colOff>591188</xdr:colOff>
      <xdr:row>11</xdr:row>
      <xdr:rowOff>2528</xdr:rowOff>
    </xdr:to>
    <xdr:graphicFrame macro="">
      <xdr:nvGraphicFramePr>
        <xdr:cNvPr id="7" name="Chart 6">
          <a:extLst>
            <a:ext uri="{FF2B5EF4-FFF2-40B4-BE49-F238E27FC236}">
              <a16:creationId xmlns:a16="http://schemas.microsoft.com/office/drawing/2014/main" id="{2B2516AB-5FA3-4F49-B62A-7ACC2D7BB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355600</xdr:colOff>
      <xdr:row>11</xdr:row>
      <xdr:rowOff>25400</xdr:rowOff>
    </xdr:from>
    <xdr:to>
      <xdr:col>22</xdr:col>
      <xdr:colOff>616588</xdr:colOff>
      <xdr:row>22</xdr:row>
      <xdr:rowOff>27928</xdr:rowOff>
    </xdr:to>
    <xdr:graphicFrame macro="">
      <xdr:nvGraphicFramePr>
        <xdr:cNvPr id="8" name="Chart 7">
          <a:extLst>
            <a:ext uri="{FF2B5EF4-FFF2-40B4-BE49-F238E27FC236}">
              <a16:creationId xmlns:a16="http://schemas.microsoft.com/office/drawing/2014/main" id="{DFE0E6CD-E3FE-104B-BA04-8C14EBAD0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342900</xdr:colOff>
      <xdr:row>22</xdr:row>
      <xdr:rowOff>50800</xdr:rowOff>
    </xdr:from>
    <xdr:to>
      <xdr:col>22</xdr:col>
      <xdr:colOff>603888</xdr:colOff>
      <xdr:row>33</xdr:row>
      <xdr:rowOff>53328</xdr:rowOff>
    </xdr:to>
    <xdr:graphicFrame macro="">
      <xdr:nvGraphicFramePr>
        <xdr:cNvPr id="9" name="Chart 8">
          <a:extLst>
            <a:ext uri="{FF2B5EF4-FFF2-40B4-BE49-F238E27FC236}">
              <a16:creationId xmlns:a16="http://schemas.microsoft.com/office/drawing/2014/main" id="{9D1F4AE6-6317-C74E-80F0-3304DCBD5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25400</xdr:colOff>
      <xdr:row>1</xdr:row>
      <xdr:rowOff>0</xdr:rowOff>
    </xdr:from>
    <xdr:to>
      <xdr:col>13</xdr:col>
      <xdr:colOff>774700</xdr:colOff>
      <xdr:row>18</xdr:row>
      <xdr:rowOff>38100</xdr:rowOff>
    </xdr:to>
    <xdr:graphicFrame macro="">
      <xdr:nvGraphicFramePr>
        <xdr:cNvPr id="2" name="Chart 1">
          <a:extLst>
            <a:ext uri="{FF2B5EF4-FFF2-40B4-BE49-F238E27FC236}">
              <a16:creationId xmlns:a16="http://schemas.microsoft.com/office/drawing/2014/main" id="{36204D03-C04E-AC47-BBD2-3A8C4908E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38100</xdr:colOff>
      <xdr:row>12</xdr:row>
      <xdr:rowOff>38100</xdr:rowOff>
    </xdr:from>
    <xdr:to>
      <xdr:col>18</xdr:col>
      <xdr:colOff>299088</xdr:colOff>
      <xdr:row>23</xdr:row>
      <xdr:rowOff>40628</xdr:rowOff>
    </xdr:to>
    <xdr:graphicFrame macro="">
      <xdr:nvGraphicFramePr>
        <xdr:cNvPr id="3" name="Chart 2">
          <a:extLst>
            <a:ext uri="{FF2B5EF4-FFF2-40B4-BE49-F238E27FC236}">
              <a16:creationId xmlns:a16="http://schemas.microsoft.com/office/drawing/2014/main" id="{BD2A4786-1037-8549-98F9-C94D9AFBC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38100</xdr:colOff>
      <xdr:row>1</xdr:row>
      <xdr:rowOff>0</xdr:rowOff>
    </xdr:from>
    <xdr:to>
      <xdr:col>18</xdr:col>
      <xdr:colOff>299088</xdr:colOff>
      <xdr:row>12</xdr:row>
      <xdr:rowOff>2528</xdr:rowOff>
    </xdr:to>
    <xdr:graphicFrame macro="">
      <xdr:nvGraphicFramePr>
        <xdr:cNvPr id="4" name="Chart 3">
          <a:extLst>
            <a:ext uri="{FF2B5EF4-FFF2-40B4-BE49-F238E27FC236}">
              <a16:creationId xmlns:a16="http://schemas.microsoft.com/office/drawing/2014/main" id="{90A6269D-6C0F-EE45-9CE9-191314FB1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38100</xdr:colOff>
      <xdr:row>23</xdr:row>
      <xdr:rowOff>50800</xdr:rowOff>
    </xdr:from>
    <xdr:to>
      <xdr:col>18</xdr:col>
      <xdr:colOff>299088</xdr:colOff>
      <xdr:row>34</xdr:row>
      <xdr:rowOff>53328</xdr:rowOff>
    </xdr:to>
    <xdr:graphicFrame macro="">
      <xdr:nvGraphicFramePr>
        <xdr:cNvPr id="5" name="Chart 4">
          <a:extLst>
            <a:ext uri="{FF2B5EF4-FFF2-40B4-BE49-F238E27FC236}">
              <a16:creationId xmlns:a16="http://schemas.microsoft.com/office/drawing/2014/main" id="{9D13F447-91B6-BC46-B6BA-16DF4432D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48</xdr:col>
      <xdr:colOff>19050</xdr:colOff>
      <xdr:row>5</xdr:row>
      <xdr:rowOff>12700</xdr:rowOff>
    </xdr:from>
    <xdr:to>
      <xdr:col>53</xdr:col>
      <xdr:colOff>463550</xdr:colOff>
      <xdr:row>18</xdr:row>
      <xdr:rowOff>114300</xdr:rowOff>
    </xdr:to>
    <xdr:graphicFrame macro="">
      <xdr:nvGraphicFramePr>
        <xdr:cNvPr id="2" name="Chart 1">
          <a:extLst>
            <a:ext uri="{FF2B5EF4-FFF2-40B4-BE49-F238E27FC236}">
              <a16:creationId xmlns:a16="http://schemas.microsoft.com/office/drawing/2014/main" id="{20B61693-A3A0-2C0D-4129-9DF2EABBB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12700</xdr:colOff>
      <xdr:row>2</xdr:row>
      <xdr:rowOff>0</xdr:rowOff>
    </xdr:from>
    <xdr:to>
      <xdr:col>11</xdr:col>
      <xdr:colOff>762000</xdr:colOff>
      <xdr:row>27</xdr:row>
      <xdr:rowOff>152400</xdr:rowOff>
    </xdr:to>
    <xdr:graphicFrame macro="">
      <xdr:nvGraphicFramePr>
        <xdr:cNvPr id="2" name="Chart 1">
          <a:extLst>
            <a:ext uri="{FF2B5EF4-FFF2-40B4-BE49-F238E27FC236}">
              <a16:creationId xmlns:a16="http://schemas.microsoft.com/office/drawing/2014/main" id="{A49D297D-D94D-CE44-9E66-E38A5E52F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114300</xdr:colOff>
      <xdr:row>1</xdr:row>
      <xdr:rowOff>152400</xdr:rowOff>
    </xdr:from>
    <xdr:to>
      <xdr:col>4</xdr:col>
      <xdr:colOff>1943100</xdr:colOff>
      <xdr:row>14</xdr:row>
      <xdr:rowOff>130172</xdr:rowOff>
    </xdr:to>
    <mc:AlternateContent xmlns:mc="http://schemas.openxmlformats.org/markup-compatibility/2006" xmlns:a14="http://schemas.microsoft.com/office/drawing/2010/main">
      <mc:Choice Requires="a14">
        <xdr:graphicFrame macro="">
          <xdr:nvGraphicFramePr>
            <xdr:cNvPr id="3" name="Subsystem">
              <a:extLst>
                <a:ext uri="{FF2B5EF4-FFF2-40B4-BE49-F238E27FC236}">
                  <a16:creationId xmlns:a16="http://schemas.microsoft.com/office/drawing/2014/main" id="{754D8987-DDA9-A2C6-5341-3887F798F32F}"/>
                </a:ext>
              </a:extLst>
            </xdr:cNvPr>
            <xdr:cNvGraphicFramePr/>
          </xdr:nvGraphicFramePr>
          <xdr:xfrm>
            <a:off x="0" y="0"/>
            <a:ext cx="0" cy="0"/>
          </xdr:xfrm>
          <a:graphic>
            <a:graphicData uri="http://schemas.microsoft.com/office/drawing/2010/slicer">
              <sle:slicer xmlns:sle="http://schemas.microsoft.com/office/drawing/2010/slicer" name="Subsystem"/>
            </a:graphicData>
          </a:graphic>
        </xdr:graphicFrame>
      </mc:Choice>
      <mc:Fallback xmlns="">
        <xdr:sp macro="" textlink="">
          <xdr:nvSpPr>
            <xdr:cNvPr id="0" name=""/>
            <xdr:cNvSpPr>
              <a:spLocks noTextEdit="1"/>
            </xdr:cNvSpPr>
          </xdr:nvSpPr>
          <xdr:spPr>
            <a:xfrm>
              <a:off x="6489700" y="355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0.04664</cdr:x>
      <cdr:y>0.10194</cdr:y>
    </cdr:from>
    <cdr:to>
      <cdr:x>0.68284</cdr:x>
      <cdr:y>0.93029</cdr:y>
    </cdr:to>
    <cdr:cxnSp macro="">
      <cdr:nvCxnSpPr>
        <cdr:cNvPr id="3" name="Straight Connector 2">
          <a:extLst xmlns:a="http://schemas.openxmlformats.org/drawingml/2006/main">
            <a:ext uri="{FF2B5EF4-FFF2-40B4-BE49-F238E27FC236}">
              <a16:creationId xmlns:a16="http://schemas.microsoft.com/office/drawing/2014/main" id="{8E44E9B5-EB85-D05E-9894-7F4F19636EDF}"/>
            </a:ext>
          </a:extLst>
        </cdr:cNvPr>
        <cdr:cNvCxnSpPr/>
      </cdr:nvCxnSpPr>
      <cdr:spPr>
        <a:xfrm xmlns:a="http://schemas.openxmlformats.org/drawingml/2006/main" flipV="1">
          <a:off x="317500" y="533400"/>
          <a:ext cx="4330700" cy="4334256"/>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editAs="oneCell">
    <xdr:from>
      <xdr:col>1</xdr:col>
      <xdr:colOff>228600</xdr:colOff>
      <xdr:row>0</xdr:row>
      <xdr:rowOff>76200</xdr:rowOff>
    </xdr:from>
    <xdr:to>
      <xdr:col>1</xdr:col>
      <xdr:colOff>2057400</xdr:colOff>
      <xdr:row>13</xdr:row>
      <xdr:rowOff>53972</xdr:rowOff>
    </xdr:to>
    <mc:AlternateContent xmlns:mc="http://schemas.openxmlformats.org/markup-compatibility/2006" xmlns:a14="http://schemas.microsoft.com/office/drawing/2010/main">
      <mc:Choice Requires="a14">
        <xdr:graphicFrame macro="">
          <xdr:nvGraphicFramePr>
            <xdr:cNvPr id="3" name="Subsystem 1">
              <a:extLst>
                <a:ext uri="{FF2B5EF4-FFF2-40B4-BE49-F238E27FC236}">
                  <a16:creationId xmlns:a16="http://schemas.microsoft.com/office/drawing/2014/main" id="{FFA12AC5-D563-944E-A90A-6AD380415700}"/>
                </a:ext>
              </a:extLst>
            </xdr:cNvPr>
            <xdr:cNvGraphicFramePr/>
          </xdr:nvGraphicFramePr>
          <xdr:xfrm>
            <a:off x="0" y="0"/>
            <a:ext cx="0" cy="0"/>
          </xdr:xfrm>
          <a:graphic>
            <a:graphicData uri="http://schemas.microsoft.com/office/drawing/2010/slicer">
              <sle:slicer xmlns:sle="http://schemas.microsoft.com/office/drawing/2010/slicer" name="Subsystem 1"/>
            </a:graphicData>
          </a:graphic>
        </xdr:graphicFrame>
      </mc:Choice>
      <mc:Fallback xmlns="">
        <xdr:sp macro="" textlink="">
          <xdr:nvSpPr>
            <xdr:cNvPr id="0" name=""/>
            <xdr:cNvSpPr>
              <a:spLocks noTextEdit="1"/>
            </xdr:cNvSpPr>
          </xdr:nvSpPr>
          <xdr:spPr>
            <a:xfrm>
              <a:off x="3721100" y="76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ejm6426/Desktop/rtRBA/iRhto_memote-master%202/supplementary_files/Supplementary%20Materials%201-noATPM.xlsx" TargetMode="External"/><Relationship Id="rId1" Type="http://schemas.openxmlformats.org/officeDocument/2006/relationships/externalLinkPath" Target="/Users/ejm6426/Desktop/rtRBA/iRhto_memote-master%202/supplementary_files/Supplementary%20Materials%201-noATPM.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ejm6426/Desktop/rtRBA/rtRBA-main/build_model/input/precursors/RekenaEtAl2023/RxnMatches.xlsm" TargetMode="External"/><Relationship Id="rId1" Type="http://schemas.openxmlformats.org/officeDocument/2006/relationships/externalLinkPath" Target="RekenaEtAl2023/RxnMatches.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ejm6426/Desktop/rtRBA/rtRBA-main/build_model/input/precursors/rtRBA-C.xlsx" TargetMode="External"/><Relationship Id="rId1" Type="http://schemas.openxmlformats.org/officeDocument/2006/relationships/externalLinkPath" Target="rtRBA-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Reactions"/>
      <sheetName val="Metabolites"/>
      <sheetName val="Genes"/>
      <sheetName val="BioEq_Clim"/>
      <sheetName val="BioEq_Nlim"/>
      <sheetName val="ATPM"/>
      <sheetName val="Media"/>
      <sheetName val="mG_ann"/>
      <sheetName val="BlockedRxns"/>
    </sheetNames>
    <sheetDataSet>
      <sheetData sheetId="0"/>
      <sheetData sheetId="1"/>
      <sheetData sheetId="2"/>
      <sheetData sheetId="3"/>
      <sheetData sheetId="4"/>
      <sheetData sheetId="5"/>
      <sheetData sheetId="6">
        <row r="6">
          <cell r="C6">
            <v>0</v>
          </cell>
          <cell r="D6">
            <v>1.0124558715800001</v>
          </cell>
        </row>
        <row r="7">
          <cell r="C7">
            <v>0.02</v>
          </cell>
          <cell r="D7">
            <v>2.3132165496499999</v>
          </cell>
        </row>
        <row r="8">
          <cell r="C8">
            <v>0.04</v>
          </cell>
          <cell r="D8">
            <v>5.2818716126399998</v>
          </cell>
        </row>
        <row r="9">
          <cell r="C9">
            <v>0.06</v>
          </cell>
          <cell r="D9">
            <v>8.2505266756399998</v>
          </cell>
        </row>
        <row r="10">
          <cell r="C10">
            <v>0.08</v>
          </cell>
          <cell r="D10">
            <v>9.9083047119300005</v>
          </cell>
        </row>
        <row r="11">
          <cell r="C11">
            <v>0.13</v>
          </cell>
          <cell r="D11">
            <v>20.443275307899999</v>
          </cell>
        </row>
        <row r="12">
          <cell r="C12">
            <v>0.15</v>
          </cell>
          <cell r="D12">
            <v>24.8866670259</v>
          </cell>
        </row>
        <row r="13">
          <cell r="C13">
            <v>0.19</v>
          </cell>
          <cell r="D13">
            <v>26.7274864434</v>
          </cell>
        </row>
      </sheetData>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iRhtoC"/>
      <sheetName val="iRhtoC-raw"/>
      <sheetName val="rtRBA-C"/>
      <sheetName val="rtRBA-C-raw"/>
      <sheetName val="ProteinInfo"/>
      <sheetName val="compartments"/>
    </sheetNames>
    <sheetDataSet>
      <sheetData sheetId="0">
        <row r="1">
          <cell r="S1" t="str">
            <v>Full data</v>
          </cell>
        </row>
        <row r="2">
          <cell r="AJ2">
            <v>2502</v>
          </cell>
        </row>
        <row r="3">
          <cell r="S3" t="str">
            <v>rxn</v>
          </cell>
          <cell r="AJ3" t="str">
            <v>Total + compartment options</v>
          </cell>
        </row>
        <row r="4">
          <cell r="S4" t="str">
            <v>r_0001</v>
          </cell>
          <cell r="AJ4" t="str">
            <v>RLFC2O_c</v>
          </cell>
        </row>
        <row r="5">
          <cell r="S5" t="str">
            <v>r_0001</v>
          </cell>
          <cell r="AJ5" t="str">
            <v>RLFC2O_c</v>
          </cell>
        </row>
        <row r="6">
          <cell r="S6" t="str">
            <v>r_0001</v>
          </cell>
          <cell r="AJ6" t="str">
            <v>RLFC2O_c</v>
          </cell>
        </row>
        <row r="7">
          <cell r="S7" t="str">
            <v>r_0002</v>
          </cell>
          <cell r="AJ7" t="str">
            <v>RLFC2O_m</v>
          </cell>
        </row>
        <row r="8">
          <cell r="S8" t="str">
            <v>r_0002</v>
          </cell>
          <cell r="AJ8" t="str">
            <v>RLFC2O_m</v>
          </cell>
        </row>
        <row r="9">
          <cell r="S9" t="str">
            <v>r_0003</v>
          </cell>
          <cell r="AJ9" t="str">
            <v>BTDDH_c</v>
          </cell>
        </row>
        <row r="10">
          <cell r="S10" t="str">
            <v>r_0004</v>
          </cell>
          <cell r="AJ10" t="str">
            <v>LLFC2O_c</v>
          </cell>
        </row>
        <row r="11">
          <cell r="S11" t="str">
            <v>r_0004</v>
          </cell>
          <cell r="AJ11" t="str">
            <v>LLFC2O_c</v>
          </cell>
        </row>
        <row r="12">
          <cell r="S12" t="str">
            <v>r_0005</v>
          </cell>
          <cell r="AJ12" t="str">
            <v>13GS_c</v>
          </cell>
        </row>
        <row r="13">
          <cell r="S13" t="str">
            <v>r_0006</v>
          </cell>
          <cell r="AJ13" t="str">
            <v>16GS_c, G00006t_c_r</v>
          </cell>
        </row>
        <row r="14">
          <cell r="S14" t="str">
            <v>r_0007</v>
          </cell>
          <cell r="AJ14" t="str">
            <v>PRMICI_c</v>
          </cell>
        </row>
        <row r="15">
          <cell r="S15" t="str">
            <v>r_0012</v>
          </cell>
          <cell r="AJ15" t="str">
            <v/>
          </cell>
        </row>
        <row r="16">
          <cell r="S16" t="str">
            <v>r_0013</v>
          </cell>
          <cell r="AJ16" t="str">
            <v/>
          </cell>
        </row>
        <row r="17">
          <cell r="S17" t="str">
            <v>r_0014</v>
          </cell>
          <cell r="AJ17" t="str">
            <v>DHPPDA2_c</v>
          </cell>
        </row>
        <row r="18">
          <cell r="S18" t="str">
            <v>r_0015</v>
          </cell>
          <cell r="AJ18" t="str">
            <v>DRAPPRy_c</v>
          </cell>
        </row>
        <row r="19">
          <cell r="S19" t="str">
            <v>r_0016</v>
          </cell>
          <cell r="AJ19" t="str">
            <v>ACHBS_m</v>
          </cell>
        </row>
        <row r="20">
          <cell r="S20" t="str">
            <v>r_0016</v>
          </cell>
          <cell r="AJ20" t="str">
            <v>ACHBS_m</v>
          </cell>
        </row>
        <row r="21">
          <cell r="S21" t="str">
            <v>r_0017</v>
          </cell>
          <cell r="AJ21" t="str">
            <v>HPPK2_m</v>
          </cell>
        </row>
        <row r="22">
          <cell r="S22" t="str">
            <v>r_0018</v>
          </cell>
          <cell r="AJ22" t="str">
            <v>AATA_c</v>
          </cell>
        </row>
        <row r="23">
          <cell r="S23" t="str">
            <v>r_0019</v>
          </cell>
          <cell r="AJ23" t="str">
            <v>DPR_c</v>
          </cell>
        </row>
        <row r="24">
          <cell r="S24" t="str">
            <v>r_0020</v>
          </cell>
          <cell r="AJ24" t="str">
            <v>DDPA_m</v>
          </cell>
        </row>
        <row r="25">
          <cell r="S25" t="str">
            <v>r_0020</v>
          </cell>
          <cell r="AJ25" t="str">
            <v/>
          </cell>
        </row>
        <row r="26">
          <cell r="S26" t="str">
            <v>r_0021</v>
          </cell>
          <cell r="AJ26" t="str">
            <v/>
          </cell>
        </row>
        <row r="27">
          <cell r="S27" t="str">
            <v>r_0021</v>
          </cell>
          <cell r="AJ27" t="str">
            <v/>
          </cell>
        </row>
        <row r="28">
          <cell r="S28" t="str">
            <v>r_0021</v>
          </cell>
          <cell r="AJ28" t="str">
            <v/>
          </cell>
        </row>
        <row r="29">
          <cell r="S29" t="str">
            <v>r_0021</v>
          </cell>
          <cell r="AJ29" t="str">
            <v/>
          </cell>
        </row>
        <row r="30">
          <cell r="S30" t="str">
            <v>r_0021</v>
          </cell>
          <cell r="AJ30" t="str">
            <v/>
          </cell>
        </row>
        <row r="31">
          <cell r="S31" t="str">
            <v>r_0021</v>
          </cell>
          <cell r="AJ31" t="str">
            <v/>
          </cell>
        </row>
        <row r="32">
          <cell r="S32" t="str">
            <v>r_0021</v>
          </cell>
          <cell r="AJ32" t="str">
            <v/>
          </cell>
        </row>
        <row r="33">
          <cell r="S33" t="str">
            <v>r_0022</v>
          </cell>
          <cell r="AJ33" t="str">
            <v/>
          </cell>
        </row>
        <row r="34">
          <cell r="S34" t="str">
            <v>r_0022</v>
          </cell>
          <cell r="AJ34" t="str">
            <v/>
          </cell>
        </row>
        <row r="35">
          <cell r="S35" t="str">
            <v>r_0022</v>
          </cell>
          <cell r="AJ35" t="str">
            <v/>
          </cell>
        </row>
        <row r="36">
          <cell r="S36" t="str">
            <v>r_0022</v>
          </cell>
          <cell r="AJ36" t="str">
            <v/>
          </cell>
        </row>
        <row r="37">
          <cell r="S37" t="str">
            <v>r_0022</v>
          </cell>
          <cell r="AJ37" t="str">
            <v/>
          </cell>
        </row>
        <row r="38">
          <cell r="S38" t="str">
            <v>r_0022</v>
          </cell>
          <cell r="AJ38" t="str">
            <v/>
          </cell>
        </row>
        <row r="39">
          <cell r="S39" t="str">
            <v>r_0022</v>
          </cell>
          <cell r="AJ39" t="str">
            <v/>
          </cell>
        </row>
        <row r="40">
          <cell r="S40" t="str">
            <v>r_0023</v>
          </cell>
          <cell r="AJ40" t="str">
            <v>IPPMIb_c</v>
          </cell>
        </row>
        <row r="41">
          <cell r="S41" t="str">
            <v>r_0024</v>
          </cell>
          <cell r="AJ41" t="str">
            <v>IPPS_c</v>
          </cell>
        </row>
        <row r="42">
          <cell r="S42" t="str">
            <v>r_0025</v>
          </cell>
          <cell r="AJ42" t="str">
            <v>IPPS_m</v>
          </cell>
        </row>
        <row r="43">
          <cell r="S43" t="str">
            <v>r_0026</v>
          </cell>
          <cell r="AJ43" t="str">
            <v>UNK3_c</v>
          </cell>
        </row>
        <row r="44">
          <cell r="S44" t="str">
            <v>r_0026</v>
          </cell>
          <cell r="AJ44" t="str">
            <v>UNK3_c</v>
          </cell>
        </row>
        <row r="45">
          <cell r="S45" t="str">
            <v>r_0027</v>
          </cell>
          <cell r="AJ45" t="str">
            <v>HCITR_m</v>
          </cell>
        </row>
        <row r="46">
          <cell r="S46" t="str">
            <v>r_0028</v>
          </cell>
          <cell r="AJ46" t="str">
            <v>MCITS_m, CS_m</v>
          </cell>
        </row>
        <row r="47">
          <cell r="S47" t="str">
            <v>r_0029</v>
          </cell>
          <cell r="AJ47" t="str">
            <v>OMCDC_c</v>
          </cell>
        </row>
        <row r="48">
          <cell r="S48" t="str">
            <v>r_0030</v>
          </cell>
          <cell r="AJ48" t="str">
            <v>OMCDC_m</v>
          </cell>
        </row>
        <row r="49">
          <cell r="S49" t="str">
            <v>r_0032</v>
          </cell>
          <cell r="AJ49" t="str">
            <v>BPNT_c</v>
          </cell>
        </row>
        <row r="50">
          <cell r="S50" t="str">
            <v>r_0033</v>
          </cell>
          <cell r="AJ50" t="str">
            <v>PDE1_c</v>
          </cell>
        </row>
        <row r="51">
          <cell r="S51" t="str">
            <v>r_0033</v>
          </cell>
          <cell r="AJ51" t="str">
            <v>PDE1_c</v>
          </cell>
        </row>
        <row r="52">
          <cell r="S52" t="str">
            <v>r_0034</v>
          </cell>
          <cell r="AJ52" t="str">
            <v>PDE1_c</v>
          </cell>
        </row>
        <row r="53">
          <cell r="S53" t="str">
            <v>r_0035</v>
          </cell>
          <cell r="AJ53" t="str">
            <v>PDE1_c</v>
          </cell>
        </row>
        <row r="54">
          <cell r="S54" t="str">
            <v>r_0036</v>
          </cell>
          <cell r="AJ54" t="str">
            <v>PDE1_c</v>
          </cell>
        </row>
        <row r="55">
          <cell r="S55" t="str">
            <v>r_0037</v>
          </cell>
          <cell r="AJ55" t="str">
            <v>PDE1_c</v>
          </cell>
        </row>
        <row r="56">
          <cell r="S56" t="str">
            <v>r_0038</v>
          </cell>
          <cell r="AJ56" t="str">
            <v>DB4PS_c</v>
          </cell>
        </row>
        <row r="57">
          <cell r="S57" t="str">
            <v>r_0039</v>
          </cell>
          <cell r="AJ57" t="str">
            <v>DHQTi_c</v>
          </cell>
        </row>
        <row r="58">
          <cell r="S58" t="str">
            <v>r_0040</v>
          </cell>
          <cell r="AJ58" t="str">
            <v>DHQS_c</v>
          </cell>
        </row>
        <row r="59">
          <cell r="S59" t="str">
            <v>r_0041</v>
          </cell>
          <cell r="AJ59" t="str">
            <v>3DSPHR_r</v>
          </cell>
        </row>
        <row r="60">
          <cell r="S60" t="str">
            <v>r_0042</v>
          </cell>
          <cell r="AJ60" t="str">
            <v>DDPA_c</v>
          </cell>
        </row>
        <row r="61">
          <cell r="S61" t="str">
            <v>r_0042</v>
          </cell>
          <cell r="AJ61" t="str">
            <v>DDPA_c</v>
          </cell>
        </row>
        <row r="62">
          <cell r="S62" t="str">
            <v>r_0043</v>
          </cell>
          <cell r="AJ62" t="str">
            <v/>
          </cell>
        </row>
        <row r="63">
          <cell r="S63" t="str">
            <v>r_0043</v>
          </cell>
          <cell r="AJ63" t="str">
            <v>HOMOX_c</v>
          </cell>
        </row>
        <row r="64">
          <cell r="S64" t="str">
            <v>r_0045</v>
          </cell>
          <cell r="AJ64" t="str">
            <v>HKYNH_c</v>
          </cell>
        </row>
        <row r="65">
          <cell r="S65" t="str">
            <v>r_0057</v>
          </cell>
          <cell r="AJ65" t="str">
            <v>HACD140i_x</v>
          </cell>
        </row>
        <row r="66">
          <cell r="S66" t="str">
            <v>r_0058</v>
          </cell>
          <cell r="AJ66" t="str">
            <v>3HAO_c</v>
          </cell>
        </row>
        <row r="67">
          <cell r="S67" t="str">
            <v>r_0059</v>
          </cell>
          <cell r="AJ67" t="str">
            <v>3IPM3MT_c, ACONMT_c</v>
          </cell>
        </row>
        <row r="68">
          <cell r="S68" t="str">
            <v>r_0060</v>
          </cell>
          <cell r="AJ68" t="str">
            <v>IPPMIa_c</v>
          </cell>
        </row>
        <row r="69">
          <cell r="S69" t="str">
            <v>r_0061</v>
          </cell>
          <cell r="AJ69" t="str">
            <v>IPMD_c</v>
          </cell>
        </row>
        <row r="70">
          <cell r="S70" t="str">
            <v>r_0062</v>
          </cell>
          <cell r="AJ70" t="str">
            <v>3MOBDC_c, PYRDC_c</v>
          </cell>
        </row>
        <row r="71">
          <cell r="S71" t="str">
            <v>r_0063</v>
          </cell>
          <cell r="AJ71" t="str">
            <v>MTMOHT_m</v>
          </cell>
        </row>
        <row r="72">
          <cell r="S72" t="str">
            <v>r_0064</v>
          </cell>
          <cell r="AJ72" t="str">
            <v>3MOPDC_c, PYRDC_c</v>
          </cell>
        </row>
        <row r="73">
          <cell r="S73" t="str">
            <v>r_0065</v>
          </cell>
          <cell r="AJ73" t="str">
            <v>PSCIT_c</v>
          </cell>
        </row>
        <row r="74">
          <cell r="S74" t="str">
            <v>r_0066</v>
          </cell>
          <cell r="AJ74" t="str">
            <v>ADCS_c</v>
          </cell>
        </row>
        <row r="75">
          <cell r="S75" t="str">
            <v>r_0067</v>
          </cell>
          <cell r="AJ75" t="str">
            <v>ADCL_c</v>
          </cell>
        </row>
        <row r="76">
          <cell r="S76" t="str">
            <v>r_0068</v>
          </cell>
          <cell r="AJ76" t="str">
            <v>ABTA_c</v>
          </cell>
        </row>
        <row r="77">
          <cell r="S77" t="str">
            <v>r_0069</v>
          </cell>
          <cell r="AJ77" t="str">
            <v>4HTHRS_c, THRS_c</v>
          </cell>
        </row>
        <row r="78">
          <cell r="S78" t="str">
            <v>r_0072</v>
          </cell>
          <cell r="AJ78" t="str">
            <v>PYRDC_c</v>
          </cell>
        </row>
        <row r="79">
          <cell r="S79" t="str">
            <v>r_0073</v>
          </cell>
          <cell r="AJ79" t="str">
            <v>4DPMIPPH_c</v>
          </cell>
        </row>
        <row r="80">
          <cell r="S80" t="str">
            <v>r_0075</v>
          </cell>
          <cell r="AJ80" t="str">
            <v>MTAP_c</v>
          </cell>
        </row>
        <row r="81">
          <cell r="S81" t="str">
            <v>r_0076</v>
          </cell>
          <cell r="AJ81" t="str">
            <v>NTD4pp_c</v>
          </cell>
        </row>
        <row r="82">
          <cell r="S82" t="str">
            <v>r_0078</v>
          </cell>
          <cell r="AJ82" t="str">
            <v>NTD2pp_c</v>
          </cell>
        </row>
        <row r="83">
          <cell r="S83" t="str">
            <v>r_0079</v>
          </cell>
          <cell r="AJ83" t="str">
            <v>PRFGS_c</v>
          </cell>
        </row>
        <row r="84">
          <cell r="S84" t="str">
            <v>r_0080</v>
          </cell>
          <cell r="AJ84" t="str">
            <v>MTHFR3_c</v>
          </cell>
        </row>
        <row r="85">
          <cell r="S85" t="str">
            <v>r_0080</v>
          </cell>
          <cell r="AJ85" t="str">
            <v>MTHFR3_c</v>
          </cell>
        </row>
        <row r="86">
          <cell r="S86" t="str">
            <v>r_0081</v>
          </cell>
          <cell r="AJ86" t="str">
            <v>ALAS_m</v>
          </cell>
        </row>
        <row r="87">
          <cell r="S87" t="str">
            <v>r_0084</v>
          </cell>
          <cell r="AJ87" t="str">
            <v>FTHFCL_c</v>
          </cell>
        </row>
        <row r="88">
          <cell r="S88" t="str">
            <v>r_0085</v>
          </cell>
          <cell r="AJ88" t="str">
            <v>MHPGLUT_c</v>
          </cell>
        </row>
        <row r="89">
          <cell r="S89" t="str">
            <v>r_0086</v>
          </cell>
          <cell r="AJ89" t="str">
            <v>MDRPD_c</v>
          </cell>
        </row>
        <row r="90">
          <cell r="S90" t="str">
            <v>r_0087</v>
          </cell>
          <cell r="AJ90" t="str">
            <v>MTRI_c</v>
          </cell>
        </row>
        <row r="91">
          <cell r="S91" t="str">
            <v>r_0088</v>
          </cell>
          <cell r="AJ91" t="str">
            <v>IPPYP2_c</v>
          </cell>
        </row>
        <row r="92">
          <cell r="S92" t="str">
            <v>r_0089</v>
          </cell>
          <cell r="AJ92" t="str">
            <v>IPPYP3_c</v>
          </cell>
        </row>
        <row r="93">
          <cell r="S93" t="str">
            <v>r_0090</v>
          </cell>
          <cell r="AJ93" t="str">
            <v/>
          </cell>
        </row>
        <row r="94">
          <cell r="S94" t="str">
            <v>r_0091</v>
          </cell>
          <cell r="AJ94" t="str">
            <v>PGL_c</v>
          </cell>
        </row>
        <row r="95">
          <cell r="S95" t="str">
            <v>r_0092</v>
          </cell>
          <cell r="AJ95" t="str">
            <v>6DPMIPPH_c</v>
          </cell>
        </row>
        <row r="96">
          <cell r="S96" t="str">
            <v>r_0095</v>
          </cell>
          <cell r="AJ96" t="str">
            <v>ACALDCD_c, PYRDC_c</v>
          </cell>
        </row>
        <row r="97">
          <cell r="S97" t="str">
            <v>r_0096</v>
          </cell>
          <cell r="AJ97" t="str">
            <v>KARA1i_m</v>
          </cell>
        </row>
        <row r="98">
          <cell r="S98" t="str">
            <v>r_0097</v>
          </cell>
          <cell r="AJ98" t="str">
            <v>ACLS_m</v>
          </cell>
        </row>
        <row r="99">
          <cell r="S99" t="str">
            <v>r_0097</v>
          </cell>
          <cell r="AJ99" t="str">
            <v>ACLS_m</v>
          </cell>
        </row>
        <row r="100">
          <cell r="S100" t="str">
            <v>r_0099</v>
          </cell>
          <cell r="AJ100" t="str">
            <v>MCOATA_m</v>
          </cell>
        </row>
        <row r="101">
          <cell r="S101" t="str">
            <v>r_0100</v>
          </cell>
          <cell r="AJ101" t="str">
            <v>ACACT180i_x</v>
          </cell>
        </row>
        <row r="102">
          <cell r="S102" t="str">
            <v>r_0100</v>
          </cell>
          <cell r="AJ102" t="str">
            <v>ACACT180i_x</v>
          </cell>
        </row>
        <row r="103">
          <cell r="S103" t="str">
            <v>r_0100</v>
          </cell>
          <cell r="AJ103" t="str">
            <v>ACACT180i_x</v>
          </cell>
        </row>
        <row r="104">
          <cell r="S104" t="str">
            <v>r_0101</v>
          </cell>
          <cell r="AJ104" t="str">
            <v>ACACT260i_x, ACACT180i_x</v>
          </cell>
        </row>
        <row r="105">
          <cell r="S105" t="str">
            <v>r_0101</v>
          </cell>
          <cell r="AJ105" t="str">
            <v>ACACT260i_x</v>
          </cell>
        </row>
        <row r="106">
          <cell r="S106" t="str">
            <v>r_0101</v>
          </cell>
          <cell r="AJ106" t="str">
            <v>ACACT260i_x</v>
          </cell>
        </row>
        <row r="107">
          <cell r="S107" t="str">
            <v>r_0102</v>
          </cell>
          <cell r="AJ107" t="str">
            <v>ACACT160i_x, ACACT180i_x</v>
          </cell>
        </row>
        <row r="108">
          <cell r="S108" t="str">
            <v>r_0102</v>
          </cell>
          <cell r="AJ108" t="str">
            <v>ACACT160i_x</v>
          </cell>
        </row>
        <row r="109">
          <cell r="S109" t="str">
            <v>r_0102</v>
          </cell>
          <cell r="AJ109" t="str">
            <v>ACACT160i_x</v>
          </cell>
        </row>
        <row r="110">
          <cell r="S110" t="str">
            <v>r_0103</v>
          </cell>
          <cell r="AJ110" t="str">
            <v>ACACT40ir_c</v>
          </cell>
        </row>
        <row r="111">
          <cell r="S111" t="str">
            <v>r_0104</v>
          </cell>
          <cell r="AJ111" t="str">
            <v>ACACT40ir_m</v>
          </cell>
        </row>
        <row r="112">
          <cell r="S112" t="str">
            <v>r_0105</v>
          </cell>
          <cell r="AJ112" t="str">
            <v>ACACT140i_x, ACACT180i_x</v>
          </cell>
        </row>
        <row r="113">
          <cell r="S113" t="str">
            <v>r_0105</v>
          </cell>
          <cell r="AJ113" t="str">
            <v>ACACT140i_x</v>
          </cell>
        </row>
        <row r="114">
          <cell r="S114" t="str">
            <v>r_0105</v>
          </cell>
          <cell r="AJ114" t="str">
            <v>ACACT140i_x</v>
          </cell>
        </row>
        <row r="115">
          <cell r="S115" t="str">
            <v>r_0106</v>
          </cell>
          <cell r="AJ115" t="str">
            <v>ACACT100i_x, ACACT180i_x</v>
          </cell>
        </row>
        <row r="116">
          <cell r="S116" t="str">
            <v>r_0106</v>
          </cell>
          <cell r="AJ116" t="str">
            <v>ACACT100i_x</v>
          </cell>
        </row>
        <row r="117">
          <cell r="S117" t="str">
            <v>r_0106</v>
          </cell>
          <cell r="AJ117" t="str">
            <v>ACACT100i_x</v>
          </cell>
        </row>
        <row r="118">
          <cell r="S118" t="str">
            <v>r_0107</v>
          </cell>
          <cell r="AJ118" t="str">
            <v>ACACT120i_x, ACACT180i_x</v>
          </cell>
        </row>
        <row r="119">
          <cell r="S119" t="str">
            <v>r_0107</v>
          </cell>
          <cell r="AJ119" t="str">
            <v>ACACT120i_x</v>
          </cell>
        </row>
        <row r="120">
          <cell r="S120" t="str">
            <v>r_0107</v>
          </cell>
          <cell r="AJ120" t="str">
            <v>ACACT120i_x</v>
          </cell>
        </row>
        <row r="121">
          <cell r="S121" t="str">
            <v>r_0108</v>
          </cell>
          <cell r="AJ121" t="str">
            <v>ACCOAC_m</v>
          </cell>
        </row>
        <row r="122">
          <cell r="S122" t="str">
            <v>r_0109</v>
          </cell>
          <cell r="AJ122" t="str">
            <v>ACCOAC_c, BACCL_c</v>
          </cell>
        </row>
        <row r="123">
          <cell r="S123" t="str">
            <v>r_0109</v>
          </cell>
          <cell r="AJ123" t="str">
            <v>ACCOAC_c</v>
          </cell>
        </row>
        <row r="124">
          <cell r="S124" t="str">
            <v>r_0111</v>
          </cell>
          <cell r="AJ124" t="str">
            <v/>
          </cell>
        </row>
        <row r="125">
          <cell r="S125" t="str">
            <v>r_0112</v>
          </cell>
          <cell r="AJ125" t="str">
            <v>ACS_c</v>
          </cell>
        </row>
        <row r="126">
          <cell r="S126" t="str">
            <v>r_0113</v>
          </cell>
          <cell r="AJ126" t="str">
            <v>ACS_m</v>
          </cell>
        </row>
        <row r="127">
          <cell r="S127" t="str">
            <v>r_0114</v>
          </cell>
          <cell r="AJ127" t="str">
            <v/>
          </cell>
        </row>
        <row r="128">
          <cell r="S128" t="str">
            <v>r_0115</v>
          </cell>
          <cell r="AJ128" t="str">
            <v>ACGK_m</v>
          </cell>
        </row>
        <row r="129">
          <cell r="S129" t="str">
            <v>r_0116</v>
          </cell>
          <cell r="AJ129" t="str">
            <v>ACP1_e</v>
          </cell>
        </row>
        <row r="130">
          <cell r="S130" t="str">
            <v>r_0117</v>
          </cell>
          <cell r="AJ130" t="str">
            <v>ACONT2_m, HCITR_m</v>
          </cell>
        </row>
        <row r="131">
          <cell r="S131" t="str">
            <v>r_0118</v>
          </cell>
          <cell r="AJ131" t="str">
            <v>ACOTAi_m</v>
          </cell>
        </row>
        <row r="132">
          <cell r="S132" t="str">
            <v>r_0120</v>
          </cell>
          <cell r="AJ132" t="str">
            <v>ACOAO100_x</v>
          </cell>
        </row>
        <row r="133">
          <cell r="S133" t="str">
            <v>r_0121</v>
          </cell>
          <cell r="AJ133" t="str">
            <v>ACOAO120_x</v>
          </cell>
        </row>
        <row r="134">
          <cell r="S134" t="str">
            <v>r_0122</v>
          </cell>
          <cell r="AJ134" t="str">
            <v>ACOAO260_x</v>
          </cell>
        </row>
        <row r="135">
          <cell r="S135" t="str">
            <v>r_0123</v>
          </cell>
          <cell r="AJ135" t="str">
            <v>ACOAO160_x</v>
          </cell>
        </row>
        <row r="136">
          <cell r="S136" t="str">
            <v>r_0124</v>
          </cell>
          <cell r="AJ136" t="str">
            <v>ACOAO180_x</v>
          </cell>
        </row>
        <row r="137">
          <cell r="S137" t="str">
            <v>r_0125</v>
          </cell>
          <cell r="AJ137" t="str">
            <v>ACOAO140_x</v>
          </cell>
        </row>
        <row r="138">
          <cell r="S138" t="str">
            <v>r_0126</v>
          </cell>
          <cell r="AJ138" t="str">
            <v/>
          </cell>
        </row>
        <row r="139">
          <cell r="S139" t="str">
            <v>r_0127</v>
          </cell>
          <cell r="AJ139" t="str">
            <v/>
          </cell>
        </row>
        <row r="140">
          <cell r="S140" t="str">
            <v>r_0128</v>
          </cell>
          <cell r="AJ140" t="str">
            <v/>
          </cell>
        </row>
        <row r="141">
          <cell r="S141" t="str">
            <v>r_0129</v>
          </cell>
          <cell r="AJ141" t="str">
            <v/>
          </cell>
        </row>
        <row r="142">
          <cell r="S142" t="str">
            <v>r_0130</v>
          </cell>
          <cell r="AJ142" t="str">
            <v/>
          </cell>
        </row>
        <row r="143">
          <cell r="S143" t="str">
            <v>r_0131</v>
          </cell>
          <cell r="AJ143" t="str">
            <v/>
          </cell>
        </row>
        <row r="144">
          <cell r="S144" t="str">
            <v>r_0132</v>
          </cell>
          <cell r="AJ144" t="str">
            <v/>
          </cell>
        </row>
        <row r="145">
          <cell r="S145" t="str">
            <v>r_0133</v>
          </cell>
          <cell r="AJ145" t="str">
            <v/>
          </cell>
        </row>
        <row r="146">
          <cell r="S146" t="str">
            <v>r_0134</v>
          </cell>
          <cell r="AJ146" t="str">
            <v/>
          </cell>
        </row>
        <row r="147">
          <cell r="S147" t="str">
            <v>r_0135</v>
          </cell>
          <cell r="AJ147" t="str">
            <v/>
          </cell>
        </row>
        <row r="148">
          <cell r="S148" t="str">
            <v>r_0137</v>
          </cell>
          <cell r="AJ148" t="str">
            <v/>
          </cell>
        </row>
        <row r="149">
          <cell r="S149" t="str">
            <v>r_0138</v>
          </cell>
          <cell r="AJ149" t="str">
            <v>ADD_c</v>
          </cell>
        </row>
        <row r="150">
          <cell r="S150" t="str">
            <v>r_0139</v>
          </cell>
          <cell r="AJ150" t="str">
            <v>ADPT_c</v>
          </cell>
        </row>
        <row r="151">
          <cell r="S151" t="str">
            <v>r_0140</v>
          </cell>
          <cell r="AJ151" t="str">
            <v>ADA_c</v>
          </cell>
        </row>
        <row r="152">
          <cell r="S152" t="str">
            <v>r_0142</v>
          </cell>
          <cell r="AJ152" t="str">
            <v>ADNK1_c</v>
          </cell>
        </row>
        <row r="153">
          <cell r="S153" t="str">
            <v>r_0143</v>
          </cell>
          <cell r="AJ153" t="str">
            <v>AMPDA_c</v>
          </cell>
        </row>
        <row r="154">
          <cell r="S154" t="str">
            <v>r_0144</v>
          </cell>
          <cell r="AJ154" t="str">
            <v>AHCi_c</v>
          </cell>
        </row>
        <row r="155">
          <cell r="S155" t="str">
            <v>r_0145</v>
          </cell>
          <cell r="AJ155" t="str">
            <v>ADMDC_c</v>
          </cell>
        </row>
        <row r="156">
          <cell r="S156" t="str">
            <v>r_0146</v>
          </cell>
          <cell r="AJ156" t="str">
            <v>AMAOTr_c</v>
          </cell>
        </row>
        <row r="157">
          <cell r="S157" t="str">
            <v>r_0147</v>
          </cell>
          <cell r="AJ157" t="str">
            <v>ADNCYC_c</v>
          </cell>
        </row>
        <row r="158">
          <cell r="S158" t="str">
            <v>r_0148</v>
          </cell>
          <cell r="AJ158" t="str">
            <v>ADK1_c</v>
          </cell>
        </row>
        <row r="159">
          <cell r="S159" t="str">
            <v>r_0148</v>
          </cell>
          <cell r="AJ159" t="str">
            <v>ADK1_c</v>
          </cell>
        </row>
        <row r="160">
          <cell r="S160" t="str">
            <v>r_0149</v>
          </cell>
          <cell r="AJ160" t="str">
            <v>ADK1_m</v>
          </cell>
        </row>
        <row r="161">
          <cell r="S161" t="str">
            <v>r_0150</v>
          </cell>
          <cell r="AJ161" t="str">
            <v>ADK3_m, ADK1_m</v>
          </cell>
        </row>
        <row r="162">
          <cell r="S162" t="str">
            <v>r_0151</v>
          </cell>
          <cell r="AJ162" t="str">
            <v>ADSL2i_c</v>
          </cell>
        </row>
        <row r="163">
          <cell r="S163" t="str">
            <v>r_0152</v>
          </cell>
          <cell r="AJ163" t="str">
            <v>ADSL1r_c</v>
          </cell>
        </row>
        <row r="164">
          <cell r="S164" t="str">
            <v>r_0153</v>
          </cell>
          <cell r="AJ164" t="str">
            <v>ADSS_c</v>
          </cell>
        </row>
        <row r="165">
          <cell r="S165" t="str">
            <v>r_0154</v>
          </cell>
          <cell r="AJ165" t="str">
            <v>ADSK_c</v>
          </cell>
        </row>
        <row r="166">
          <cell r="S166" t="str">
            <v>r_0156</v>
          </cell>
          <cell r="AJ166" t="str">
            <v>AGTi_c</v>
          </cell>
        </row>
        <row r="167">
          <cell r="S167" t="str">
            <v>r_0157</v>
          </cell>
          <cell r="AJ167" t="str">
            <v>ALATRS_c</v>
          </cell>
        </row>
        <row r="168">
          <cell r="S168" t="str">
            <v>r_0163</v>
          </cell>
          <cell r="AJ168" t="str">
            <v>ALCD2i1_c</v>
          </cell>
        </row>
        <row r="169">
          <cell r="S169" t="str">
            <v>r_0164</v>
          </cell>
          <cell r="AJ169" t="str">
            <v>ALCD19y_c</v>
          </cell>
        </row>
        <row r="170">
          <cell r="S170" t="str">
            <v>r_0164</v>
          </cell>
          <cell r="AJ170" t="str">
            <v>ALCD19y_c</v>
          </cell>
        </row>
        <row r="171">
          <cell r="S171" t="str">
            <v>r_0164</v>
          </cell>
          <cell r="AJ171" t="str">
            <v>ALCD19y_c, XYLRy_c</v>
          </cell>
        </row>
        <row r="172">
          <cell r="S172" t="str">
            <v>r_0165</v>
          </cell>
          <cell r="AJ172" t="str">
            <v/>
          </cell>
        </row>
        <row r="173">
          <cell r="S173" t="str">
            <v>r_0165</v>
          </cell>
          <cell r="AJ173" t="str">
            <v>ALCD2i1_m</v>
          </cell>
        </row>
        <row r="174">
          <cell r="S174" t="str">
            <v>r_0165</v>
          </cell>
          <cell r="AJ174" t="str">
            <v/>
          </cell>
        </row>
        <row r="175">
          <cell r="S175" t="str">
            <v>r_0166</v>
          </cell>
          <cell r="AJ175" t="str">
            <v>ALCD22xi_c</v>
          </cell>
        </row>
        <row r="176">
          <cell r="S176" t="str">
            <v>r_0166</v>
          </cell>
          <cell r="AJ176" t="str">
            <v>ALCD22xi_c</v>
          </cell>
        </row>
        <row r="177">
          <cell r="S177" t="str">
            <v>r_0166</v>
          </cell>
          <cell r="AJ177" t="str">
            <v>ALCD22xi_c</v>
          </cell>
        </row>
        <row r="178">
          <cell r="S178" t="str">
            <v>r_0167</v>
          </cell>
          <cell r="AJ178" t="str">
            <v>ALCD22xi_m</v>
          </cell>
        </row>
        <row r="179">
          <cell r="S179" t="str">
            <v>r_0167</v>
          </cell>
          <cell r="AJ179" t="str">
            <v>ALCD22xi_m, ALCD2i1_m</v>
          </cell>
        </row>
        <row r="180">
          <cell r="S180" t="str">
            <v>r_0167</v>
          </cell>
          <cell r="AJ180" t="str">
            <v>ALCD22xi_m</v>
          </cell>
        </row>
        <row r="181">
          <cell r="S181" t="str">
            <v>r_0168</v>
          </cell>
          <cell r="AJ181" t="str">
            <v>ALCD22yi_c</v>
          </cell>
        </row>
        <row r="182">
          <cell r="S182" t="str">
            <v>r_0168</v>
          </cell>
          <cell r="AJ182" t="str">
            <v>ALCD22yi_c</v>
          </cell>
        </row>
        <row r="183">
          <cell r="S183" t="str">
            <v>r_0168</v>
          </cell>
          <cell r="AJ183" t="str">
            <v>ALCD22yi_c</v>
          </cell>
        </row>
        <row r="184">
          <cell r="S184" t="str">
            <v>r_0168</v>
          </cell>
          <cell r="AJ184" t="str">
            <v>ALCD22yi_c</v>
          </cell>
        </row>
        <row r="185">
          <cell r="S185" t="str">
            <v>r_0168</v>
          </cell>
          <cell r="AJ185" t="str">
            <v>ALCD22yi_c, XYLRy_c</v>
          </cell>
        </row>
        <row r="186">
          <cell r="S186" t="str">
            <v>r_0168</v>
          </cell>
          <cell r="AJ186" t="str">
            <v>ALCD22yi_c</v>
          </cell>
        </row>
        <row r="187">
          <cell r="S187" t="str">
            <v>r_0168</v>
          </cell>
          <cell r="AJ187" t="str">
            <v>ALCD22yi_c</v>
          </cell>
        </row>
        <row r="188">
          <cell r="S188" t="str">
            <v>r_0169</v>
          </cell>
          <cell r="AJ188" t="str">
            <v>ALCD25xi_c</v>
          </cell>
        </row>
        <row r="189">
          <cell r="S189" t="str">
            <v>r_0169</v>
          </cell>
          <cell r="AJ189" t="str">
            <v>ALCD25xi_c</v>
          </cell>
        </row>
        <row r="190">
          <cell r="S190" t="str">
            <v>r_0169</v>
          </cell>
          <cell r="AJ190" t="str">
            <v>ALCD25xi_c</v>
          </cell>
        </row>
        <row r="191">
          <cell r="S191" t="str">
            <v>r_0170</v>
          </cell>
          <cell r="AJ191" t="str">
            <v>ALCD25xi_m</v>
          </cell>
        </row>
        <row r="192">
          <cell r="S192" t="str">
            <v>r_0170</v>
          </cell>
          <cell r="AJ192" t="str">
            <v>ALCD25xi_m, ALCD2i1_m</v>
          </cell>
        </row>
        <row r="193">
          <cell r="S193" t="str">
            <v>r_0170</v>
          </cell>
          <cell r="AJ193" t="str">
            <v>ALCD25xi_m</v>
          </cell>
        </row>
        <row r="194">
          <cell r="S194" t="str">
            <v>r_0171</v>
          </cell>
          <cell r="AJ194" t="str">
            <v>ALCD25yi_c</v>
          </cell>
        </row>
        <row r="195">
          <cell r="S195" t="str">
            <v>r_0171</v>
          </cell>
          <cell r="AJ195" t="str">
            <v>ALCD25yi_c</v>
          </cell>
        </row>
        <row r="196">
          <cell r="S196" t="str">
            <v>r_0171</v>
          </cell>
          <cell r="AJ196" t="str">
            <v>ALCD25yi_c</v>
          </cell>
        </row>
        <row r="197">
          <cell r="S197" t="str">
            <v>r_0171</v>
          </cell>
          <cell r="AJ197" t="str">
            <v>ALCD25yi_c</v>
          </cell>
        </row>
        <row r="198">
          <cell r="S198" t="str">
            <v>r_0172</v>
          </cell>
          <cell r="AJ198" t="str">
            <v>ALDD22x_c</v>
          </cell>
        </row>
        <row r="199">
          <cell r="S199" t="str">
            <v>r_0172</v>
          </cell>
          <cell r="AJ199" t="str">
            <v>ALDD22x_c, ALDD20x_c</v>
          </cell>
        </row>
        <row r="200">
          <cell r="S200" t="str">
            <v>r_0172</v>
          </cell>
          <cell r="AJ200" t="str">
            <v>ALDD22x_c</v>
          </cell>
        </row>
        <row r="201">
          <cell r="S201" t="str">
            <v>r_0172</v>
          </cell>
          <cell r="AJ201" t="str">
            <v>ALDD22x_c</v>
          </cell>
        </row>
        <row r="202">
          <cell r="S202" t="str">
            <v>r_0173</v>
          </cell>
          <cell r="AJ202" t="str">
            <v/>
          </cell>
        </row>
        <row r="203">
          <cell r="S203" t="str">
            <v>r_0173</v>
          </cell>
          <cell r="AJ203" t="str">
            <v/>
          </cell>
        </row>
        <row r="204">
          <cell r="S204" t="str">
            <v>r_0173</v>
          </cell>
          <cell r="AJ204" t="str">
            <v/>
          </cell>
        </row>
        <row r="205">
          <cell r="S205" t="str">
            <v>r_0174</v>
          </cell>
          <cell r="AJ205" t="str">
            <v/>
          </cell>
        </row>
        <row r="206">
          <cell r="S206" t="str">
            <v>r_0174</v>
          </cell>
          <cell r="AJ206" t="str">
            <v/>
          </cell>
        </row>
        <row r="207">
          <cell r="S207" t="str">
            <v>r_0174</v>
          </cell>
          <cell r="AJ207" t="str">
            <v/>
          </cell>
        </row>
        <row r="208">
          <cell r="S208" t="str">
            <v>r_0174</v>
          </cell>
          <cell r="AJ208" t="str">
            <v/>
          </cell>
        </row>
        <row r="209">
          <cell r="S209" t="str">
            <v>r_0175</v>
          </cell>
          <cell r="AJ209" t="str">
            <v/>
          </cell>
        </row>
        <row r="210">
          <cell r="S210" t="str">
            <v>r_0175</v>
          </cell>
          <cell r="AJ210" t="str">
            <v/>
          </cell>
        </row>
        <row r="211">
          <cell r="S211" t="str">
            <v>r_0175</v>
          </cell>
          <cell r="AJ211" t="str">
            <v/>
          </cell>
        </row>
        <row r="212">
          <cell r="S212" t="str">
            <v>r_0175</v>
          </cell>
          <cell r="AJ212" t="str">
            <v/>
          </cell>
        </row>
        <row r="213">
          <cell r="S213" t="str">
            <v>r_0176</v>
          </cell>
          <cell r="AJ213" t="str">
            <v>ALDD20x_m</v>
          </cell>
        </row>
        <row r="214">
          <cell r="S214" t="str">
            <v>r_0176</v>
          </cell>
          <cell r="AJ214" t="str">
            <v>ALDD20x_m</v>
          </cell>
        </row>
        <row r="215">
          <cell r="S215" t="str">
            <v>r_0176</v>
          </cell>
          <cell r="AJ215" t="str">
            <v>ALDD20x_m</v>
          </cell>
        </row>
        <row r="216">
          <cell r="S216" t="str">
            <v>r_0176</v>
          </cell>
          <cell r="AJ216" t="str">
            <v>ALDD20x_m</v>
          </cell>
        </row>
        <row r="217">
          <cell r="S217" t="str">
            <v>r_0177</v>
          </cell>
          <cell r="AJ217" t="str">
            <v>ALDD20y_c</v>
          </cell>
        </row>
        <row r="218">
          <cell r="S218" t="str">
            <v>r_0177</v>
          </cell>
          <cell r="AJ218" t="str">
            <v>ALDD20y_c</v>
          </cell>
        </row>
        <row r="219">
          <cell r="S219" t="str">
            <v>r_0177</v>
          </cell>
          <cell r="AJ219" t="str">
            <v>ALDD20y_c</v>
          </cell>
        </row>
        <row r="220">
          <cell r="S220" t="str">
            <v>r_0178</v>
          </cell>
          <cell r="AJ220" t="str">
            <v>ALDD20y_m</v>
          </cell>
        </row>
        <row r="221">
          <cell r="S221" t="str">
            <v>r_0178</v>
          </cell>
          <cell r="AJ221" t="str">
            <v>ALDD20y_m</v>
          </cell>
        </row>
        <row r="222">
          <cell r="S222" t="str">
            <v>r_0178</v>
          </cell>
          <cell r="AJ222" t="str">
            <v>ALDD20y_m</v>
          </cell>
        </row>
        <row r="223">
          <cell r="S223" t="str">
            <v>r_0178</v>
          </cell>
          <cell r="AJ223" t="str">
            <v>ALDD20y_m</v>
          </cell>
        </row>
        <row r="224">
          <cell r="S224" t="str">
            <v>r_0179</v>
          </cell>
          <cell r="AJ224" t="str">
            <v>ALCD24xi_c</v>
          </cell>
        </row>
        <row r="225">
          <cell r="S225" t="str">
            <v>r_0179</v>
          </cell>
          <cell r="AJ225" t="str">
            <v>ALCD24xi_c</v>
          </cell>
        </row>
        <row r="226">
          <cell r="S226" t="str">
            <v>r_0179</v>
          </cell>
          <cell r="AJ226" t="str">
            <v>ALCD24xi_c</v>
          </cell>
        </row>
        <row r="227">
          <cell r="S227" t="str">
            <v>r_0180</v>
          </cell>
          <cell r="AJ227" t="str">
            <v>ALCD24xi_m</v>
          </cell>
        </row>
        <row r="228">
          <cell r="S228" t="str">
            <v>r_0180</v>
          </cell>
          <cell r="AJ228" t="str">
            <v>ALCD24xi_m, ALCD2i1_m</v>
          </cell>
        </row>
        <row r="229">
          <cell r="S229" t="str">
            <v>r_0180</v>
          </cell>
          <cell r="AJ229" t="str">
            <v>ALCD24xi_m</v>
          </cell>
        </row>
        <row r="230">
          <cell r="S230" t="str">
            <v>r_0181</v>
          </cell>
          <cell r="AJ230" t="str">
            <v>ALCD24yi_c</v>
          </cell>
        </row>
        <row r="231">
          <cell r="S231" t="str">
            <v>r_0181</v>
          </cell>
          <cell r="AJ231" t="str">
            <v>ALCD24yi_c</v>
          </cell>
        </row>
        <row r="232">
          <cell r="S232" t="str">
            <v>r_0181</v>
          </cell>
          <cell r="AJ232" t="str">
            <v>ALCD24yi_c</v>
          </cell>
        </row>
        <row r="233">
          <cell r="S233" t="str">
            <v>r_0181</v>
          </cell>
          <cell r="AJ233" t="str">
            <v>ALCD24yi_c</v>
          </cell>
        </row>
        <row r="234">
          <cell r="S234" t="str">
            <v>r_0182</v>
          </cell>
          <cell r="AJ234" t="str">
            <v>ALCD23xi_c</v>
          </cell>
        </row>
        <row r="235">
          <cell r="S235" t="str">
            <v>r_0182</v>
          </cell>
          <cell r="AJ235" t="str">
            <v>ALCD23xi_c</v>
          </cell>
        </row>
        <row r="236">
          <cell r="S236" t="str">
            <v>r_0182</v>
          </cell>
          <cell r="AJ236" t="str">
            <v>ALCD23xi_c</v>
          </cell>
        </row>
        <row r="237">
          <cell r="S237" t="str">
            <v>r_0183</v>
          </cell>
          <cell r="AJ237" t="str">
            <v>ALCD23xi_m</v>
          </cell>
        </row>
        <row r="238">
          <cell r="S238" t="str">
            <v>r_0183</v>
          </cell>
          <cell r="AJ238" t="str">
            <v>ALCD23xi_m, ALCD2i1_m</v>
          </cell>
        </row>
        <row r="239">
          <cell r="S239" t="str">
            <v>r_0183</v>
          </cell>
          <cell r="AJ239" t="str">
            <v>ALCD23xi_m</v>
          </cell>
        </row>
        <row r="240">
          <cell r="S240" t="str">
            <v>r_0184</v>
          </cell>
          <cell r="AJ240" t="str">
            <v>ALCD23yi_c</v>
          </cell>
        </row>
        <row r="241">
          <cell r="S241" t="str">
            <v>r_0184</v>
          </cell>
          <cell r="AJ241" t="str">
            <v>ALCD23yi_c</v>
          </cell>
        </row>
        <row r="242">
          <cell r="S242" t="str">
            <v>r_0184</v>
          </cell>
          <cell r="AJ242" t="str">
            <v>ALCD23yi_c</v>
          </cell>
        </row>
        <row r="243">
          <cell r="S243" t="str">
            <v>r_0184</v>
          </cell>
          <cell r="AJ243" t="str">
            <v>ALCD23yi_c</v>
          </cell>
        </row>
        <row r="244">
          <cell r="S244" t="str">
            <v>r_0185</v>
          </cell>
          <cell r="AJ244" t="str">
            <v/>
          </cell>
        </row>
        <row r="245">
          <cell r="S245" t="str">
            <v>r_0185</v>
          </cell>
          <cell r="AJ245" t="str">
            <v/>
          </cell>
        </row>
        <row r="246">
          <cell r="S246" t="str">
            <v>r_0185</v>
          </cell>
          <cell r="AJ246" t="str">
            <v/>
          </cell>
        </row>
        <row r="247">
          <cell r="S247" t="str">
            <v>r_0186</v>
          </cell>
          <cell r="AJ247" t="str">
            <v>ALCD26xi_c</v>
          </cell>
        </row>
        <row r="248">
          <cell r="S248" t="str">
            <v>r_0186</v>
          </cell>
          <cell r="AJ248" t="str">
            <v>ALCD26xi_c</v>
          </cell>
        </row>
        <row r="249">
          <cell r="S249" t="str">
            <v>r_0186</v>
          </cell>
          <cell r="AJ249" t="str">
            <v>ALCD26xi_c</v>
          </cell>
        </row>
        <row r="250">
          <cell r="S250" t="str">
            <v>r_0187</v>
          </cell>
          <cell r="AJ250" t="str">
            <v>ALCD26xi_m</v>
          </cell>
        </row>
        <row r="251">
          <cell r="S251" t="str">
            <v>r_0187</v>
          </cell>
          <cell r="AJ251" t="str">
            <v>ALCD26xi_m, ALCD2i1_m</v>
          </cell>
        </row>
        <row r="252">
          <cell r="S252" t="str">
            <v>r_0187</v>
          </cell>
          <cell r="AJ252" t="str">
            <v>ALCD26xi_m</v>
          </cell>
        </row>
        <row r="253">
          <cell r="S253" t="str">
            <v>r_0188</v>
          </cell>
          <cell r="AJ253" t="str">
            <v>AKP1_c</v>
          </cell>
        </row>
        <row r="254">
          <cell r="S254" t="str">
            <v>r_0189</v>
          </cell>
          <cell r="AJ254" t="str">
            <v>ATAH_c</v>
          </cell>
        </row>
        <row r="255">
          <cell r="S255" t="str">
            <v>r_0190</v>
          </cell>
          <cell r="AJ255" t="str">
            <v>ALLTN_c</v>
          </cell>
        </row>
        <row r="256">
          <cell r="S256" t="str">
            <v>r_0191</v>
          </cell>
          <cell r="AJ256" t="str">
            <v>ALPHNH_c</v>
          </cell>
        </row>
        <row r="257">
          <cell r="S257" t="str">
            <v>r_0191</v>
          </cell>
          <cell r="AJ257" t="str">
            <v>ALPHNH_c</v>
          </cell>
        </row>
        <row r="258">
          <cell r="S258" t="str">
            <v>r_0192</v>
          </cell>
          <cell r="AJ258" t="str">
            <v>12AMANTF_g</v>
          </cell>
        </row>
        <row r="259">
          <cell r="S259" t="str">
            <v>r_0192</v>
          </cell>
          <cell r="AJ259" t="str">
            <v>12AMANTF_g</v>
          </cell>
        </row>
        <row r="260">
          <cell r="S260" t="str">
            <v>r_0192</v>
          </cell>
          <cell r="AJ260" t="str">
            <v>12AMANTF_g</v>
          </cell>
        </row>
        <row r="261">
          <cell r="S261" t="str">
            <v>r_0192</v>
          </cell>
          <cell r="AJ261" t="str">
            <v>12AMANTF_g</v>
          </cell>
        </row>
        <row r="262">
          <cell r="S262" t="str">
            <v>r_0193</v>
          </cell>
          <cell r="AJ262" t="str">
            <v>TREH_v</v>
          </cell>
        </row>
        <row r="263">
          <cell r="S263" t="str">
            <v>r_0194</v>
          </cell>
          <cell r="AJ263" t="str">
            <v>TREH_c</v>
          </cell>
        </row>
        <row r="264">
          <cell r="S264" t="str">
            <v>r_0195</v>
          </cell>
          <cell r="AJ264" t="str">
            <v>TRE6PS_c</v>
          </cell>
        </row>
        <row r="265">
          <cell r="S265" t="str">
            <v>r_0195</v>
          </cell>
          <cell r="AJ265" t="str">
            <v>TRE6PS_c</v>
          </cell>
        </row>
        <row r="266">
          <cell r="S266" t="str">
            <v>r_0198</v>
          </cell>
          <cell r="AJ266" t="str">
            <v>MALT_c</v>
          </cell>
        </row>
        <row r="267">
          <cell r="S267" t="str">
            <v>r_0199</v>
          </cell>
          <cell r="AJ267" t="str">
            <v>AMID_c</v>
          </cell>
        </row>
        <row r="268">
          <cell r="S268" t="str">
            <v>r_0201</v>
          </cell>
          <cell r="AJ268" t="str">
            <v>ABUTD_m</v>
          </cell>
        </row>
        <row r="269">
          <cell r="S269" t="str">
            <v>r_0201</v>
          </cell>
          <cell r="AJ269" t="str">
            <v>ABUTD_m</v>
          </cell>
        </row>
        <row r="270">
          <cell r="S270" t="str">
            <v>r_0201</v>
          </cell>
          <cell r="AJ270" t="str">
            <v>ABUTD_m</v>
          </cell>
        </row>
        <row r="271">
          <cell r="S271" t="str">
            <v>r_0201</v>
          </cell>
          <cell r="AJ271" t="str">
            <v>ABUTD_m</v>
          </cell>
        </row>
        <row r="272">
          <cell r="S272" t="str">
            <v>r_0202</v>
          </cell>
          <cell r="AJ272" t="str">
            <v>ANPRT_c</v>
          </cell>
        </row>
        <row r="273">
          <cell r="S273" t="str">
            <v>r_0203</v>
          </cell>
          <cell r="AJ273" t="str">
            <v>ANS_c</v>
          </cell>
        </row>
        <row r="274">
          <cell r="S274" t="str">
            <v>r_0203</v>
          </cell>
          <cell r="AJ274" t="str">
            <v>ANS_c</v>
          </cell>
        </row>
        <row r="275">
          <cell r="S275" t="str">
            <v>r_0204</v>
          </cell>
          <cell r="AJ275" t="str">
            <v>AP4AH_c</v>
          </cell>
        </row>
        <row r="276">
          <cell r="S276" t="str">
            <v>r_0205</v>
          </cell>
          <cell r="AJ276" t="str">
            <v>ARABRy_c</v>
          </cell>
        </row>
        <row r="277">
          <cell r="S277" t="str">
            <v>r_0205</v>
          </cell>
          <cell r="AJ277" t="str">
            <v>ARABRy_c</v>
          </cell>
        </row>
        <row r="278">
          <cell r="S278" t="str">
            <v>r_0206</v>
          </cell>
          <cell r="AJ278" t="str">
            <v>ARGN_c</v>
          </cell>
        </row>
        <row r="279">
          <cell r="S279" t="str">
            <v>r_0207</v>
          </cell>
          <cell r="AJ279" t="str">
            <v>ARGSL_c</v>
          </cell>
        </row>
        <row r="280">
          <cell r="S280" t="str">
            <v>r_0208</v>
          </cell>
          <cell r="AJ280" t="str">
            <v>ARGSS_c</v>
          </cell>
        </row>
        <row r="281">
          <cell r="S281" t="str">
            <v>r_0209</v>
          </cell>
          <cell r="AJ281" t="str">
            <v>ARGTRS_c</v>
          </cell>
        </row>
        <row r="282">
          <cell r="S282" t="str">
            <v>r_0210</v>
          </cell>
          <cell r="AJ282" t="str">
            <v>ARGTRS_m</v>
          </cell>
        </row>
        <row r="283">
          <cell r="S283" t="str">
            <v>r_0211</v>
          </cell>
          <cell r="AJ283" t="str">
            <v>ASNS1_c</v>
          </cell>
        </row>
        <row r="284">
          <cell r="S284" t="str">
            <v>r_0212</v>
          </cell>
          <cell r="AJ284" t="str">
            <v>ASNTRS_c</v>
          </cell>
        </row>
        <row r="285">
          <cell r="S285" t="str">
            <v>r_0213</v>
          </cell>
          <cell r="AJ285" t="str">
            <v>ASNTRS_m</v>
          </cell>
        </row>
        <row r="286">
          <cell r="S286" t="str">
            <v>r_0214</v>
          </cell>
          <cell r="AJ286" t="str">
            <v>ASPCT_c</v>
          </cell>
        </row>
        <row r="287">
          <cell r="S287" t="str">
            <v>r_0214</v>
          </cell>
          <cell r="AJ287" t="str">
            <v>ASPCT_c</v>
          </cell>
        </row>
        <row r="288">
          <cell r="S288" t="str">
            <v>r_0215</v>
          </cell>
          <cell r="AJ288" t="str">
            <v>ASPK_c</v>
          </cell>
        </row>
        <row r="289">
          <cell r="S289" t="str">
            <v>r_0216</v>
          </cell>
          <cell r="AJ289" t="str">
            <v>ASPTA_c</v>
          </cell>
        </row>
        <row r="290">
          <cell r="S290" t="str">
            <v>r_0217</v>
          </cell>
          <cell r="AJ290" t="str">
            <v>ASPTA_m</v>
          </cell>
        </row>
        <row r="291">
          <cell r="S291" t="str">
            <v>r_0218</v>
          </cell>
          <cell r="AJ291" t="str">
            <v>ASPTA_x</v>
          </cell>
        </row>
        <row r="292">
          <cell r="S292" t="str">
            <v>r_0219</v>
          </cell>
          <cell r="AJ292" t="str">
            <v>ASAD_c</v>
          </cell>
        </row>
        <row r="293">
          <cell r="S293" t="str">
            <v>r_0220</v>
          </cell>
          <cell r="AJ293" t="str">
            <v>ASPTRS_c</v>
          </cell>
        </row>
        <row r="294">
          <cell r="S294" t="str">
            <v>r_0222</v>
          </cell>
          <cell r="AJ294" t="str">
            <v>ATPATF1_c</v>
          </cell>
        </row>
        <row r="295">
          <cell r="S295" t="str">
            <v>r_0225</v>
          </cell>
          <cell r="AJ295" t="str">
            <v>ATPPRT_c</v>
          </cell>
        </row>
        <row r="296">
          <cell r="S296" t="str">
            <v>r_0226</v>
          </cell>
          <cell r="AJ296" t="str">
            <v>ATPS_m, G00006t_c_r</v>
          </cell>
        </row>
        <row r="297">
          <cell r="S297" t="str">
            <v>r_0227</v>
          </cell>
          <cell r="AJ297" t="str">
            <v/>
          </cell>
        </row>
        <row r="298">
          <cell r="S298" t="str">
            <v>r_0228</v>
          </cell>
          <cell r="AJ298" t="str">
            <v>14BMANTF_c</v>
          </cell>
        </row>
        <row r="299">
          <cell r="S299" t="str">
            <v>r_0229</v>
          </cell>
          <cell r="AJ299" t="str">
            <v>BTS1_c</v>
          </cell>
        </row>
        <row r="300">
          <cell r="S300" t="str">
            <v>r_0230</v>
          </cell>
          <cell r="AJ300" t="str">
            <v>BACCL_c</v>
          </cell>
        </row>
        <row r="301">
          <cell r="S301" t="str">
            <v>r_0231</v>
          </cell>
          <cell r="AJ301" t="str">
            <v>C14STR_c</v>
          </cell>
        </row>
        <row r="302">
          <cell r="S302" t="str">
            <v>r_0233</v>
          </cell>
          <cell r="AJ302" t="str">
            <v>C22STDSy_c</v>
          </cell>
        </row>
        <row r="303">
          <cell r="S303" t="str">
            <v>r_0234</v>
          </cell>
          <cell r="AJ303" t="str">
            <v>C3STDH2_c</v>
          </cell>
        </row>
        <row r="304">
          <cell r="S304" t="str">
            <v>r_0235</v>
          </cell>
          <cell r="AJ304" t="str">
            <v>C3STDH1_c, C3STDH2_c</v>
          </cell>
        </row>
        <row r="305">
          <cell r="S305" t="str">
            <v>r_0236</v>
          </cell>
          <cell r="AJ305" t="str">
            <v>C3STKR1_c</v>
          </cell>
        </row>
        <row r="306">
          <cell r="S306" t="str">
            <v>r_0237</v>
          </cell>
          <cell r="AJ306" t="str">
            <v>C3STKR2_c, C3STKR1_c</v>
          </cell>
        </row>
        <row r="307">
          <cell r="S307" t="str">
            <v>r_0238</v>
          </cell>
          <cell r="AJ307" t="str">
            <v>C4STMO1_c</v>
          </cell>
        </row>
        <row r="308">
          <cell r="S308" t="str">
            <v>r_0239</v>
          </cell>
          <cell r="AJ308" t="str">
            <v>C4STMO1_c</v>
          </cell>
        </row>
        <row r="309">
          <cell r="S309" t="str">
            <v>r_0240</v>
          </cell>
          <cell r="AJ309" t="str">
            <v>C4STMO1_c</v>
          </cell>
        </row>
        <row r="310">
          <cell r="S310" t="str">
            <v>r_0241</v>
          </cell>
          <cell r="AJ310" t="str">
            <v>C4STMO4_c</v>
          </cell>
        </row>
        <row r="311">
          <cell r="S311" t="str">
            <v>r_0242</v>
          </cell>
          <cell r="AJ311" t="str">
            <v>C5STDS_c</v>
          </cell>
        </row>
        <row r="312">
          <cell r="S312" t="str">
            <v>r_0243</v>
          </cell>
          <cell r="AJ312" t="str">
            <v>C8STI_c</v>
          </cell>
        </row>
        <row r="313">
          <cell r="S313" t="str">
            <v>r_0244</v>
          </cell>
          <cell r="AJ313" t="str">
            <v>C24STR_r</v>
          </cell>
        </row>
        <row r="314">
          <cell r="S314" t="str">
            <v>r_0250</v>
          </cell>
          <cell r="AJ314" t="str">
            <v>CBPS_c</v>
          </cell>
        </row>
        <row r="315">
          <cell r="S315" t="str">
            <v>r_0250</v>
          </cell>
          <cell r="AJ315" t="str">
            <v>CBPS_c</v>
          </cell>
        </row>
        <row r="316">
          <cell r="S316" t="str">
            <v>r_0250</v>
          </cell>
          <cell r="AJ316" t="str">
            <v>CBPS_c</v>
          </cell>
        </row>
        <row r="317">
          <cell r="S317" t="str">
            <v>r_0252</v>
          </cell>
          <cell r="AJ317" t="str">
            <v>CRNOAT_c</v>
          </cell>
        </row>
        <row r="318">
          <cell r="S318" t="str">
            <v>r_0253</v>
          </cell>
          <cell r="AJ318" t="str">
            <v>CRNOAT_x</v>
          </cell>
        </row>
        <row r="319">
          <cell r="S319" t="str">
            <v>r_0254</v>
          </cell>
          <cell r="AJ319" t="str">
            <v>CRNOAT_m</v>
          </cell>
        </row>
        <row r="320">
          <cell r="S320" t="str">
            <v>r_0255</v>
          </cell>
          <cell r="AJ320" t="str">
            <v>CAT_c</v>
          </cell>
        </row>
        <row r="321">
          <cell r="S321" t="str">
            <v>r_0256</v>
          </cell>
          <cell r="AJ321" t="str">
            <v>CAT_x</v>
          </cell>
        </row>
        <row r="322">
          <cell r="S322" t="str">
            <v>r_0256</v>
          </cell>
          <cell r="AJ322" t="str">
            <v>CAT_x</v>
          </cell>
        </row>
        <row r="323">
          <cell r="S323" t="str">
            <v>r_0259</v>
          </cell>
          <cell r="AJ323" t="str">
            <v>CERH124A_r</v>
          </cell>
        </row>
        <row r="324">
          <cell r="S324" t="str">
            <v>r_0260</v>
          </cell>
          <cell r="AJ324" t="str">
            <v>CERH124A_r</v>
          </cell>
        </row>
        <row r="325">
          <cell r="S325" t="str">
            <v>r_0261</v>
          </cell>
          <cell r="AJ325" t="str">
            <v>CERH126A_r</v>
          </cell>
        </row>
        <row r="326">
          <cell r="S326" t="str">
            <v>r_0262</v>
          </cell>
          <cell r="AJ326" t="str">
            <v>CERH126A_r</v>
          </cell>
        </row>
        <row r="327">
          <cell r="S327" t="str">
            <v>r_0263</v>
          </cell>
          <cell r="AJ327" t="str">
            <v>CERS124_c, G00006t_c_r</v>
          </cell>
        </row>
        <row r="328">
          <cell r="S328" t="str">
            <v>r_0264</v>
          </cell>
          <cell r="AJ328" t="str">
            <v>CERS126_c, G00006t_c_r</v>
          </cell>
        </row>
        <row r="329">
          <cell r="S329" t="str">
            <v>r_0265</v>
          </cell>
          <cell r="AJ329" t="str">
            <v>CERS2A24_r, G00006t_c_r</v>
          </cell>
        </row>
        <row r="330">
          <cell r="S330" t="str">
            <v>r_0266</v>
          </cell>
          <cell r="AJ330" t="str">
            <v>CERS2A26_r, G00006t_c_r</v>
          </cell>
        </row>
        <row r="331">
          <cell r="S331" t="str">
            <v>r_0267</v>
          </cell>
          <cell r="AJ331" t="str">
            <v>CERH2A24_r</v>
          </cell>
        </row>
        <row r="332">
          <cell r="S332" t="str">
            <v>r_0268</v>
          </cell>
          <cell r="AJ332" t="str">
            <v>CERH2A26_r</v>
          </cell>
        </row>
        <row r="333">
          <cell r="S333" t="str">
            <v>r_0269</v>
          </cell>
          <cell r="AJ333" t="str">
            <v>CERH324_r</v>
          </cell>
        </row>
        <row r="334">
          <cell r="S334" t="str">
            <v>r_0270</v>
          </cell>
          <cell r="AJ334" t="str">
            <v>CERH326_r</v>
          </cell>
        </row>
        <row r="335">
          <cell r="S335" t="str">
            <v>r_0271</v>
          </cell>
          <cell r="AJ335" t="str">
            <v>CHTNDA_c</v>
          </cell>
        </row>
        <row r="336">
          <cell r="S336" t="str">
            <v>r_0272</v>
          </cell>
          <cell r="AJ336" t="str">
            <v>CHTNS_c</v>
          </cell>
        </row>
        <row r="337">
          <cell r="S337" t="str">
            <v>r_0272</v>
          </cell>
          <cell r="AJ337" t="str">
            <v>CHTNS_c</v>
          </cell>
        </row>
        <row r="338">
          <cell r="S338" t="str">
            <v>r_0272</v>
          </cell>
          <cell r="AJ338" t="str">
            <v>CHTNS_c</v>
          </cell>
        </row>
        <row r="339">
          <cell r="S339" t="str">
            <v>r_0272</v>
          </cell>
          <cell r="AJ339" t="str">
            <v>CHTNS_c</v>
          </cell>
        </row>
        <row r="340">
          <cell r="S340" t="str">
            <v>r_0272</v>
          </cell>
          <cell r="AJ340" t="str">
            <v>CHTNS_c</v>
          </cell>
        </row>
        <row r="341">
          <cell r="S341" t="str">
            <v>r_0272</v>
          </cell>
          <cell r="AJ341" t="str">
            <v>CHTNS_c</v>
          </cell>
        </row>
        <row r="342">
          <cell r="S342" t="str">
            <v>r_0272</v>
          </cell>
          <cell r="AJ342" t="str">
            <v>CHTNS_c</v>
          </cell>
        </row>
        <row r="343">
          <cell r="S343" t="str">
            <v>r_0272</v>
          </cell>
          <cell r="AJ343" t="str">
            <v>CHTNS_c</v>
          </cell>
        </row>
        <row r="344">
          <cell r="S344" t="str">
            <v>r_0273</v>
          </cell>
          <cell r="AJ344" t="str">
            <v>CHOLK_c</v>
          </cell>
        </row>
        <row r="345">
          <cell r="S345" t="str">
            <v>r_0274</v>
          </cell>
          <cell r="AJ345" t="str">
            <v>CHLPCTD_c</v>
          </cell>
        </row>
        <row r="346">
          <cell r="S346" t="str">
            <v>r_0278</v>
          </cell>
          <cell r="AJ346" t="str">
            <v>CHORM_c</v>
          </cell>
        </row>
        <row r="347">
          <cell r="S347" t="str">
            <v>r_0279</v>
          </cell>
          <cell r="AJ347" t="str">
            <v>CHORS_c</v>
          </cell>
        </row>
        <row r="348">
          <cell r="S348" t="str">
            <v>r_0280</v>
          </cell>
          <cell r="AJ348" t="str">
            <v>ACONTb_m</v>
          </cell>
        </row>
        <row r="349">
          <cell r="S349" t="str">
            <v>r_0280</v>
          </cell>
          <cell r="AJ349" t="str">
            <v>ACONTb_m</v>
          </cell>
        </row>
        <row r="350">
          <cell r="S350" t="str">
            <v>r_0281</v>
          </cell>
          <cell r="AJ350" t="str">
            <v/>
          </cell>
        </row>
        <row r="351">
          <cell r="S351" t="str">
            <v>r_0282</v>
          </cell>
          <cell r="AJ351" t="str">
            <v/>
          </cell>
        </row>
        <row r="352">
          <cell r="S352" t="str">
            <v>r_0283</v>
          </cell>
          <cell r="AJ352" t="str">
            <v/>
          </cell>
        </row>
        <row r="353">
          <cell r="S353" t="str">
            <v>r_0284</v>
          </cell>
          <cell r="AJ353" t="str">
            <v>PRENT6_l</v>
          </cell>
        </row>
        <row r="354">
          <cell r="S354" t="str">
            <v>r_0285</v>
          </cell>
          <cell r="AJ354" t="str">
            <v>PRENT7_l</v>
          </cell>
        </row>
        <row r="355">
          <cell r="S355" t="str">
            <v>r_0286</v>
          </cell>
          <cell r="AJ355" t="str">
            <v>PRENT8_l</v>
          </cell>
        </row>
        <row r="356">
          <cell r="S356" t="str">
            <v>r_0287</v>
          </cell>
          <cell r="AJ356" t="str">
            <v>PRENT9_l</v>
          </cell>
        </row>
        <row r="357">
          <cell r="S357" t="str">
            <v>r_0288</v>
          </cell>
          <cell r="AJ357" t="str">
            <v>PRENT10_l</v>
          </cell>
        </row>
        <row r="358">
          <cell r="S358" t="str">
            <v>r_0289</v>
          </cell>
          <cell r="AJ358" t="str">
            <v>PRENT11_l</v>
          </cell>
        </row>
        <row r="359">
          <cell r="S359" t="str">
            <v>r_0290</v>
          </cell>
          <cell r="AJ359" t="str">
            <v>PRENT12_l</v>
          </cell>
        </row>
        <row r="360">
          <cell r="S360" t="str">
            <v>r_0291</v>
          </cell>
          <cell r="AJ360" t="str">
            <v>PRENT13_l</v>
          </cell>
        </row>
        <row r="361">
          <cell r="S361" t="str">
            <v>r_0292</v>
          </cell>
          <cell r="AJ361" t="str">
            <v>PRENT14_l</v>
          </cell>
        </row>
        <row r="362">
          <cell r="S362" t="str">
            <v>r_0293</v>
          </cell>
          <cell r="AJ362" t="str">
            <v>PRENT15_l</v>
          </cell>
        </row>
        <row r="363">
          <cell r="S363" t="str">
            <v>r_0294</v>
          </cell>
          <cell r="AJ363" t="str">
            <v>PRENT16_l</v>
          </cell>
        </row>
        <row r="364">
          <cell r="S364" t="str">
            <v>r_0295</v>
          </cell>
          <cell r="AJ364" t="str">
            <v>PRENT17_l</v>
          </cell>
        </row>
        <row r="365">
          <cell r="S365" t="str">
            <v>r_0296</v>
          </cell>
          <cell r="AJ365" t="str">
            <v>PRENT18_l</v>
          </cell>
        </row>
        <row r="366">
          <cell r="S366" t="str">
            <v>r_0297</v>
          </cell>
          <cell r="AJ366" t="str">
            <v>PRENT19_l</v>
          </cell>
        </row>
        <row r="367">
          <cell r="S367" t="str">
            <v>r_0298</v>
          </cell>
          <cell r="AJ367" t="str">
            <v>PRENT20_l</v>
          </cell>
        </row>
        <row r="368">
          <cell r="S368" t="str">
            <v>r_0299</v>
          </cell>
          <cell r="AJ368" t="str">
            <v>PRENT21_l</v>
          </cell>
        </row>
        <row r="369">
          <cell r="S369" t="str">
            <v>r_0300</v>
          </cell>
          <cell r="AJ369" t="str">
            <v>CS_m</v>
          </cell>
        </row>
        <row r="370">
          <cell r="S370" t="str">
            <v>r_0301</v>
          </cell>
          <cell r="AJ370" t="str">
            <v>CS_x, MCITS_x</v>
          </cell>
        </row>
        <row r="371">
          <cell r="S371" t="str">
            <v>r_0302</v>
          </cell>
          <cell r="AJ371" t="str">
            <v>ACONTa_m</v>
          </cell>
        </row>
        <row r="372">
          <cell r="S372" t="str">
            <v>r_0302</v>
          </cell>
          <cell r="AJ372" t="str">
            <v>ACONTa_m</v>
          </cell>
        </row>
        <row r="373">
          <cell r="S373" t="str">
            <v>r_0303</v>
          </cell>
          <cell r="AJ373" t="str">
            <v/>
          </cell>
        </row>
        <row r="374">
          <cell r="S374" t="str">
            <v>r_0303</v>
          </cell>
          <cell r="AJ374" t="str">
            <v/>
          </cell>
        </row>
        <row r="375">
          <cell r="S375" t="str">
            <v>r_0304</v>
          </cell>
          <cell r="AJ375" t="str">
            <v>CPPPGO_c</v>
          </cell>
        </row>
        <row r="376">
          <cell r="S376" t="str">
            <v>r_0306</v>
          </cell>
          <cell r="AJ376" t="str">
            <v>CTPS2_c</v>
          </cell>
        </row>
        <row r="377">
          <cell r="S377" t="str">
            <v>r_0307</v>
          </cell>
          <cell r="AJ377" t="str">
            <v>CTPS1_c</v>
          </cell>
        </row>
        <row r="378">
          <cell r="S378" t="str">
            <v>r_0308</v>
          </cell>
          <cell r="AJ378" t="str">
            <v>CBL_c</v>
          </cell>
        </row>
        <row r="379">
          <cell r="S379" t="str">
            <v>r_0309</v>
          </cell>
          <cell r="AJ379" t="str">
            <v>CYSTS_c</v>
          </cell>
        </row>
        <row r="380">
          <cell r="S380" t="str">
            <v>r_0310</v>
          </cell>
          <cell r="AJ380" t="str">
            <v>CYSTGL_c</v>
          </cell>
        </row>
        <row r="381">
          <cell r="S381" t="str">
            <v>r_0310</v>
          </cell>
          <cell r="AJ381" t="str">
            <v>CYSTGL_c</v>
          </cell>
        </row>
        <row r="382">
          <cell r="S382" t="str">
            <v>r_0311</v>
          </cell>
          <cell r="AJ382" t="str">
            <v>METB1_c</v>
          </cell>
        </row>
        <row r="383">
          <cell r="S383" t="str">
            <v>r_0312</v>
          </cell>
          <cell r="AJ383" t="str">
            <v>CYSS_c</v>
          </cell>
        </row>
        <row r="384">
          <cell r="S384" t="str">
            <v>r_0313</v>
          </cell>
          <cell r="AJ384" t="str">
            <v>CYSTRS_c</v>
          </cell>
        </row>
        <row r="385">
          <cell r="S385" t="str">
            <v>r_0315</v>
          </cell>
          <cell r="AJ385" t="str">
            <v>CYTDK2_c</v>
          </cell>
        </row>
        <row r="386">
          <cell r="S386" t="str">
            <v>r_0317</v>
          </cell>
          <cell r="AJ386" t="str">
            <v>LNS14DMy_c</v>
          </cell>
        </row>
        <row r="387">
          <cell r="S387" t="str">
            <v>r_0317</v>
          </cell>
          <cell r="AJ387" t="str">
            <v>LNS14DMy_c</v>
          </cell>
        </row>
        <row r="388">
          <cell r="S388" t="str">
            <v>r_0318</v>
          </cell>
          <cell r="AJ388" t="str">
            <v>CSND_c</v>
          </cell>
        </row>
        <row r="389">
          <cell r="S389" t="str">
            <v>r_0319</v>
          </cell>
          <cell r="AJ389" t="str">
            <v>ARAB14LO_c</v>
          </cell>
        </row>
        <row r="390">
          <cell r="S390" t="str">
            <v>r_0320</v>
          </cell>
          <cell r="AJ390" t="str">
            <v>ARAB1Dx_c</v>
          </cell>
        </row>
        <row r="391">
          <cell r="S391" t="str">
            <v>r_0321</v>
          </cell>
          <cell r="AJ391" t="str">
            <v/>
          </cell>
        </row>
        <row r="392">
          <cell r="S392" t="str">
            <v>r_0322</v>
          </cell>
          <cell r="AJ392" t="str">
            <v>FBA2_c</v>
          </cell>
        </row>
        <row r="393">
          <cell r="S393" t="str">
            <v>r_0323</v>
          </cell>
          <cell r="AJ393" t="str">
            <v>SBTD_D2_c</v>
          </cell>
        </row>
        <row r="394">
          <cell r="S394" t="str">
            <v>r_0323</v>
          </cell>
          <cell r="AJ394" t="str">
            <v>SBTD_D2_c</v>
          </cell>
        </row>
        <row r="395">
          <cell r="S395" t="str">
            <v>r_0326</v>
          </cell>
          <cell r="AJ395" t="str">
            <v>DCMPDA_c</v>
          </cell>
        </row>
        <row r="396">
          <cell r="S396" t="str">
            <v>r_0327</v>
          </cell>
          <cell r="AJ396" t="str">
            <v>DCTPD_c, DCMPDA_c</v>
          </cell>
        </row>
        <row r="397">
          <cell r="S397" t="str">
            <v>r_0328</v>
          </cell>
          <cell r="AJ397" t="str">
            <v>DADA_c</v>
          </cell>
        </row>
        <row r="398">
          <cell r="S398" t="str">
            <v>r_0330</v>
          </cell>
          <cell r="AJ398" t="str">
            <v>DGK1_c, GK1_c</v>
          </cell>
        </row>
        <row r="399">
          <cell r="S399" t="str">
            <v>r_0331</v>
          </cell>
          <cell r="AJ399" t="str">
            <v>DXHPSq9_c</v>
          </cell>
        </row>
        <row r="400">
          <cell r="S400" t="str">
            <v>r_0332</v>
          </cell>
          <cell r="AJ400" t="str">
            <v>DRBK_c</v>
          </cell>
        </row>
        <row r="401">
          <cell r="S401" t="str">
            <v>r_0334</v>
          </cell>
          <cell r="AJ401" t="str">
            <v>DPCOAK_m</v>
          </cell>
        </row>
        <row r="402">
          <cell r="S402" t="str">
            <v>r_0344</v>
          </cell>
          <cell r="AJ402" t="str">
            <v>DHFRi_c</v>
          </cell>
        </row>
        <row r="403">
          <cell r="S403" t="str">
            <v>r_0345</v>
          </cell>
          <cell r="AJ403" t="str">
            <v>DHFRi_m</v>
          </cell>
        </row>
        <row r="404">
          <cell r="S404" t="str">
            <v>r_0346</v>
          </cell>
          <cell r="AJ404" t="str">
            <v>DHFS_1_c</v>
          </cell>
        </row>
        <row r="405">
          <cell r="S405" t="str">
            <v>r_0347</v>
          </cell>
          <cell r="AJ405" t="str">
            <v>DHNPA2i_m</v>
          </cell>
        </row>
        <row r="406">
          <cell r="S406" t="str">
            <v>r_0348</v>
          </cell>
          <cell r="AJ406" t="str">
            <v>DNMPPA_c</v>
          </cell>
        </row>
        <row r="407">
          <cell r="S407" t="str">
            <v>r_0349</v>
          </cell>
          <cell r="AJ407" t="str">
            <v>DHORTS_c</v>
          </cell>
        </row>
        <row r="408">
          <cell r="S408" t="str">
            <v>r_0350</v>
          </cell>
          <cell r="AJ408" t="str">
            <v>DHPTS_m</v>
          </cell>
        </row>
        <row r="409">
          <cell r="S409" t="str">
            <v>r_0351</v>
          </cell>
          <cell r="AJ409" t="str">
            <v>DHPTS_m</v>
          </cell>
        </row>
        <row r="410">
          <cell r="S410" t="str">
            <v>r_0352</v>
          </cell>
          <cell r="AJ410" t="str">
            <v>DHAD1_m</v>
          </cell>
        </row>
        <row r="411">
          <cell r="S411" t="str">
            <v>r_0352</v>
          </cell>
          <cell r="AJ411" t="str">
            <v>DHAD1_m</v>
          </cell>
        </row>
        <row r="412">
          <cell r="S412" t="str">
            <v>r_0353</v>
          </cell>
          <cell r="AJ412" t="str">
            <v>DHAD2_m, DHAD1_m</v>
          </cell>
        </row>
        <row r="413">
          <cell r="S413" t="str">
            <v>r_0353</v>
          </cell>
          <cell r="AJ413" t="str">
            <v>DHAD2_m</v>
          </cell>
        </row>
        <row r="414">
          <cell r="S414" t="str">
            <v>r_0354</v>
          </cell>
          <cell r="AJ414" t="str">
            <v>DHAK_c</v>
          </cell>
        </row>
        <row r="415">
          <cell r="S415" t="str">
            <v>r_0355</v>
          </cell>
          <cell r="AJ415" t="str">
            <v>DMATT_c</v>
          </cell>
        </row>
        <row r="416">
          <cell r="S416" t="str">
            <v>r_0356</v>
          </cell>
          <cell r="AJ416" t="str">
            <v>DPGM_c</v>
          </cell>
        </row>
        <row r="417">
          <cell r="S417" t="str">
            <v>r_0357</v>
          </cell>
          <cell r="AJ417" t="str">
            <v>G00006t_c_c</v>
          </cell>
        </row>
        <row r="418">
          <cell r="S418" t="str">
            <v>r_0359</v>
          </cell>
          <cell r="AJ418" t="str">
            <v>DIPS_c</v>
          </cell>
        </row>
        <row r="419">
          <cell r="S419" t="str">
            <v>r_0360</v>
          </cell>
          <cell r="AJ419" t="str">
            <v>DOLK_c</v>
          </cell>
        </row>
        <row r="420">
          <cell r="S420" t="str">
            <v>r_0361</v>
          </cell>
          <cell r="AJ420" t="str">
            <v>DOLPMT_c</v>
          </cell>
        </row>
        <row r="421">
          <cell r="S421" t="str">
            <v>r_0362</v>
          </cell>
          <cell r="AJ421" t="str">
            <v>DOLPMMT_r</v>
          </cell>
        </row>
        <row r="422">
          <cell r="S422" t="str">
            <v>r_0362</v>
          </cell>
          <cell r="AJ422" t="str">
            <v>DOLPMMT_r</v>
          </cell>
        </row>
        <row r="423">
          <cell r="S423" t="str">
            <v>r_0362</v>
          </cell>
          <cell r="AJ423" t="str">
            <v>DOLPMMT_r</v>
          </cell>
        </row>
        <row r="424">
          <cell r="S424" t="str">
            <v>r_0363</v>
          </cell>
          <cell r="AJ424" t="str">
            <v>DTMPK_c</v>
          </cell>
        </row>
        <row r="425">
          <cell r="S425" t="str">
            <v>r_0364</v>
          </cell>
          <cell r="AJ425" t="str">
            <v>DUTPDP_c</v>
          </cell>
        </row>
        <row r="426">
          <cell r="S426" t="str">
            <v>r_0364</v>
          </cell>
          <cell r="AJ426" t="str">
            <v>DUTPDP_c</v>
          </cell>
        </row>
        <row r="427">
          <cell r="S427" t="str">
            <v>r_0365</v>
          </cell>
          <cell r="AJ427" t="str">
            <v>EPGALURS_e</v>
          </cell>
        </row>
        <row r="428">
          <cell r="S428" t="str">
            <v>r_0366</v>
          </cell>
          <cell r="AJ428" t="str">
            <v>ENO_c</v>
          </cell>
        </row>
        <row r="429">
          <cell r="S429" t="str">
            <v>r_0368</v>
          </cell>
          <cell r="AJ429" t="str">
            <v>ETHAK_c, CHOLK_c</v>
          </cell>
        </row>
        <row r="430">
          <cell r="S430" t="str">
            <v>r_0369</v>
          </cell>
          <cell r="AJ430" t="str">
            <v>ACHLE3_c</v>
          </cell>
        </row>
        <row r="431">
          <cell r="S431" t="str">
            <v>r_0370</v>
          </cell>
          <cell r="AJ431" t="str">
            <v>13BGH_e</v>
          </cell>
        </row>
        <row r="432">
          <cell r="S432" t="str">
            <v>r_0370</v>
          </cell>
          <cell r="AJ432" t="str">
            <v>13BGH_e</v>
          </cell>
        </row>
        <row r="433">
          <cell r="S433" t="str">
            <v>r_0373</v>
          </cell>
          <cell r="AJ433" t="str">
            <v>FRTT_c</v>
          </cell>
        </row>
        <row r="434">
          <cell r="S434" t="str">
            <v>r_0436</v>
          </cell>
          <cell r="AJ434" t="str">
            <v>FCLT_m</v>
          </cell>
        </row>
        <row r="435">
          <cell r="S435" t="str">
            <v>r_0437</v>
          </cell>
          <cell r="AJ435" t="str">
            <v>FECPOR_m</v>
          </cell>
        </row>
        <row r="436">
          <cell r="S436" t="str">
            <v>r_0437</v>
          </cell>
          <cell r="AJ436" t="str">
            <v>FECPOR_m</v>
          </cell>
        </row>
        <row r="437">
          <cell r="S437" t="str">
            <v>r_0438</v>
          </cell>
          <cell r="AJ437" t="str">
            <v>FECOOR_m</v>
          </cell>
        </row>
        <row r="438">
          <cell r="S438" t="str">
            <v>r_0438</v>
          </cell>
          <cell r="AJ438" t="str">
            <v>FECOOR_m</v>
          </cell>
        </row>
        <row r="439">
          <cell r="S439" t="str">
            <v>r_0438</v>
          </cell>
          <cell r="AJ439" t="str">
            <v>FECOOR_m</v>
          </cell>
        </row>
        <row r="440">
          <cell r="S440" t="str">
            <v>r_0438</v>
          </cell>
          <cell r="AJ440" t="str">
            <v>FECOOR_m</v>
          </cell>
        </row>
        <row r="441">
          <cell r="S441" t="str">
            <v>r_0438</v>
          </cell>
          <cell r="AJ441" t="str">
            <v>FECOOR_m</v>
          </cell>
        </row>
        <row r="442">
          <cell r="S442" t="str">
            <v>r_0438</v>
          </cell>
          <cell r="AJ442" t="str">
            <v>FECOOR_m</v>
          </cell>
        </row>
        <row r="443">
          <cell r="S443" t="str">
            <v>r_0438</v>
          </cell>
          <cell r="AJ443" t="str">
            <v>FECOOR_m</v>
          </cell>
        </row>
        <row r="444">
          <cell r="S444" t="str">
            <v>r_0438</v>
          </cell>
          <cell r="AJ444" t="str">
            <v>FECOOR_m</v>
          </cell>
        </row>
        <row r="445">
          <cell r="S445" t="str">
            <v>r_0438</v>
          </cell>
          <cell r="AJ445" t="str">
            <v>FECOOR_m</v>
          </cell>
        </row>
        <row r="446">
          <cell r="S446" t="str">
            <v>r_0439</v>
          </cell>
          <cell r="AJ446" t="str">
            <v>FECRq9_m, G00006t_c_r</v>
          </cell>
        </row>
        <row r="447">
          <cell r="S447" t="str">
            <v>r_0440</v>
          </cell>
          <cell r="AJ447" t="str">
            <v>AFAT_c</v>
          </cell>
        </row>
        <row r="448">
          <cell r="S448" t="str">
            <v>r_0443</v>
          </cell>
          <cell r="AJ448" t="str">
            <v>FALDH_c</v>
          </cell>
        </row>
        <row r="449">
          <cell r="S449" t="str">
            <v>r_0445</v>
          </cell>
          <cell r="AJ449" t="str">
            <v>FDH_c</v>
          </cell>
        </row>
        <row r="450">
          <cell r="S450" t="str">
            <v>r_0446</v>
          </cell>
          <cell r="AJ450" t="str">
            <v>FTHFL_c</v>
          </cell>
        </row>
        <row r="451">
          <cell r="S451" t="str">
            <v>r_0447</v>
          </cell>
          <cell r="AJ451" t="str">
            <v>FTHFL_m</v>
          </cell>
        </row>
        <row r="452">
          <cell r="S452" t="str">
            <v>r_0448</v>
          </cell>
          <cell r="AJ452" t="str">
            <v>FBP2_c</v>
          </cell>
        </row>
        <row r="453">
          <cell r="S453" t="str">
            <v>r_0448</v>
          </cell>
          <cell r="AJ453" t="str">
            <v>FBP2_c</v>
          </cell>
        </row>
        <row r="454">
          <cell r="S454" t="str">
            <v>r_0449</v>
          </cell>
          <cell r="AJ454" t="str">
            <v>FBP_c</v>
          </cell>
        </row>
        <row r="455">
          <cell r="S455" t="str">
            <v>r_0450</v>
          </cell>
          <cell r="AJ455" t="str">
            <v>FBA_c</v>
          </cell>
        </row>
        <row r="456">
          <cell r="S456" t="str">
            <v>r_0451</v>
          </cell>
          <cell r="AJ456" t="str">
            <v>FUM_m</v>
          </cell>
        </row>
        <row r="457">
          <cell r="S457" t="str">
            <v>r_0452</v>
          </cell>
          <cell r="AJ457" t="str">
            <v>FUM_c</v>
          </cell>
        </row>
        <row r="458">
          <cell r="S458" t="str">
            <v>r_0453</v>
          </cell>
          <cell r="AJ458" t="str">
            <v>DHORDfum_c</v>
          </cell>
        </row>
        <row r="459">
          <cell r="S459" t="str">
            <v>r_0454</v>
          </cell>
          <cell r="AJ459" t="str">
            <v/>
          </cell>
        </row>
        <row r="460">
          <cell r="S460" t="str">
            <v>r_0455</v>
          </cell>
          <cell r="AJ460" t="str">
            <v>FRD_c</v>
          </cell>
        </row>
        <row r="461">
          <cell r="S461" t="str">
            <v>r_0457</v>
          </cell>
          <cell r="AJ461" t="str">
            <v>GTMLT_c</v>
          </cell>
        </row>
        <row r="462">
          <cell r="S462" t="str">
            <v>r_0458</v>
          </cell>
          <cell r="AJ462" t="str">
            <v>GALKi_c</v>
          </cell>
        </row>
        <row r="463">
          <cell r="S463" t="str">
            <v>r_0459</v>
          </cell>
          <cell r="AJ463" t="str">
            <v>GALT_c</v>
          </cell>
        </row>
        <row r="464">
          <cell r="S464" t="str">
            <v>r_0460</v>
          </cell>
          <cell r="AJ464" t="str">
            <v>GLUCYS_c</v>
          </cell>
        </row>
        <row r="465">
          <cell r="S465" t="str">
            <v>r_0462</v>
          </cell>
          <cell r="AJ465" t="str">
            <v>GRTT_c</v>
          </cell>
        </row>
        <row r="466">
          <cell r="S466" t="str">
            <v>r_0463</v>
          </cell>
          <cell r="AJ466" t="str">
            <v>GLCGSD_c</v>
          </cell>
        </row>
        <row r="467">
          <cell r="S467" t="str">
            <v>r_0466</v>
          </cell>
          <cell r="AJ467" t="str">
            <v>G6PDH2i_c</v>
          </cell>
        </row>
        <row r="468">
          <cell r="S468" t="str">
            <v>r_0467</v>
          </cell>
          <cell r="AJ468" t="str">
            <v>PGI_c</v>
          </cell>
        </row>
        <row r="469">
          <cell r="S469" t="str">
            <v>r_0468</v>
          </cell>
          <cell r="AJ469" t="str">
            <v>GLU5K_c</v>
          </cell>
        </row>
        <row r="470">
          <cell r="S470" t="str">
            <v>r_0469</v>
          </cell>
          <cell r="AJ470" t="str">
            <v>GLUDC_c</v>
          </cell>
        </row>
        <row r="471">
          <cell r="S471" t="str">
            <v>r_0470</v>
          </cell>
          <cell r="AJ471" t="str">
            <v>GLUDxi_c</v>
          </cell>
        </row>
        <row r="472">
          <cell r="S472" t="str">
            <v>r_0471</v>
          </cell>
          <cell r="AJ472" t="str">
            <v>GLUDy_c</v>
          </cell>
        </row>
        <row r="473">
          <cell r="S473" t="str">
            <v>r_0472</v>
          </cell>
          <cell r="AJ473" t="str">
            <v>GLUSx_c</v>
          </cell>
        </row>
        <row r="474">
          <cell r="S474" t="str">
            <v>r_0473</v>
          </cell>
          <cell r="AJ474" t="str">
            <v>G5SDy_c</v>
          </cell>
        </row>
        <row r="475">
          <cell r="S475" t="str">
            <v>r_0475</v>
          </cell>
          <cell r="AJ475" t="str">
            <v>GLUN_c</v>
          </cell>
        </row>
        <row r="476">
          <cell r="S476" t="str">
            <v>r_0476</v>
          </cell>
          <cell r="AJ476" t="str">
            <v>GLNS_c</v>
          </cell>
        </row>
        <row r="477">
          <cell r="S477" t="str">
            <v>r_0477</v>
          </cell>
          <cell r="AJ477" t="str">
            <v>GF6PTA_c</v>
          </cell>
        </row>
        <row r="478">
          <cell r="S478" t="str">
            <v>r_0477</v>
          </cell>
          <cell r="AJ478" t="str">
            <v>GF6PTA_c</v>
          </cell>
        </row>
        <row r="479">
          <cell r="S479" t="str">
            <v>r_0478</v>
          </cell>
          <cell r="AJ479" t="str">
            <v>GLNTRS_c, G00006t_c_c</v>
          </cell>
        </row>
        <row r="480">
          <cell r="S480" t="str">
            <v>r_0479</v>
          </cell>
          <cell r="AJ480" t="str">
            <v>GLUTRS_c</v>
          </cell>
        </row>
        <row r="481">
          <cell r="S481" t="str">
            <v>r_0480</v>
          </cell>
          <cell r="AJ481" t="str">
            <v>GLUTRS_m</v>
          </cell>
        </row>
        <row r="482">
          <cell r="S482" t="str">
            <v>r_0481</v>
          </cell>
          <cell r="AJ482" t="str">
            <v>GTHO_c</v>
          </cell>
        </row>
        <row r="483">
          <cell r="S483" t="str">
            <v>r_0481</v>
          </cell>
          <cell r="AJ483" t="str">
            <v>GTHO_c</v>
          </cell>
        </row>
        <row r="484">
          <cell r="S484" t="str">
            <v>r_0481</v>
          </cell>
          <cell r="AJ484" t="str">
            <v>GTHO_c</v>
          </cell>
        </row>
        <row r="485">
          <cell r="S485" t="str">
            <v>r_0482</v>
          </cell>
          <cell r="AJ485" t="str">
            <v>GTHO_m</v>
          </cell>
        </row>
        <row r="486">
          <cell r="S486" t="str">
            <v>r_0482</v>
          </cell>
          <cell r="AJ486" t="str">
            <v>GTHO_m</v>
          </cell>
        </row>
        <row r="487">
          <cell r="S487" t="str">
            <v>r_0483</v>
          </cell>
          <cell r="AJ487" t="str">
            <v/>
          </cell>
        </row>
        <row r="488">
          <cell r="S488" t="str">
            <v>r_0483</v>
          </cell>
          <cell r="AJ488" t="str">
            <v>GTHP_c</v>
          </cell>
        </row>
        <row r="489">
          <cell r="S489" t="str">
            <v>r_0484</v>
          </cell>
          <cell r="AJ489" t="str">
            <v>GTHO_m</v>
          </cell>
        </row>
        <row r="490">
          <cell r="S490" t="str">
            <v>r_0485</v>
          </cell>
          <cell r="AJ490" t="str">
            <v>GTHS_c</v>
          </cell>
        </row>
        <row r="491">
          <cell r="S491" t="str">
            <v>r_0486</v>
          </cell>
          <cell r="AJ491" t="str">
            <v>GAPD_c</v>
          </cell>
        </row>
        <row r="492">
          <cell r="S492" t="str">
            <v>r_0486</v>
          </cell>
          <cell r="AJ492" t="str">
            <v>GAPD_c</v>
          </cell>
        </row>
        <row r="493">
          <cell r="S493" t="str">
            <v>r_0487</v>
          </cell>
          <cell r="AJ493" t="str">
            <v>GLYCDy_c</v>
          </cell>
        </row>
        <row r="494">
          <cell r="S494" t="str">
            <v>r_0487</v>
          </cell>
          <cell r="AJ494" t="str">
            <v>GLYCDy_c</v>
          </cell>
        </row>
        <row r="495">
          <cell r="S495" t="str">
            <v>r_0487</v>
          </cell>
          <cell r="AJ495" t="str">
            <v>GLYCDy_c</v>
          </cell>
        </row>
        <row r="496">
          <cell r="S496" t="str">
            <v>r_0487</v>
          </cell>
          <cell r="AJ496" t="str">
            <v>GLYCDy_c, XYLRy_c</v>
          </cell>
        </row>
        <row r="497">
          <cell r="S497" t="str">
            <v>r_0487</v>
          </cell>
          <cell r="AJ497" t="str">
            <v>GLYCDy_c</v>
          </cell>
        </row>
        <row r="498">
          <cell r="S498" t="str">
            <v>r_0488</v>
          </cell>
          <cell r="AJ498" t="str">
            <v>GLYK_c</v>
          </cell>
        </row>
        <row r="499">
          <cell r="S499" t="str">
            <v>r_0489</v>
          </cell>
          <cell r="AJ499" t="str">
            <v>G3PT_c</v>
          </cell>
        </row>
        <row r="500">
          <cell r="S500" t="str">
            <v>r_0490</v>
          </cell>
          <cell r="AJ500" t="str">
            <v>G3PDf_m</v>
          </cell>
        </row>
        <row r="501">
          <cell r="S501" t="str">
            <v>r_0491</v>
          </cell>
          <cell r="AJ501" t="str">
            <v>G3PD1r_c</v>
          </cell>
        </row>
        <row r="502">
          <cell r="S502" t="str">
            <v>r_0491</v>
          </cell>
          <cell r="AJ502" t="str">
            <v>G3PD1r_c</v>
          </cell>
        </row>
        <row r="503">
          <cell r="S503" t="str">
            <v>r_0492</v>
          </cell>
          <cell r="AJ503" t="str">
            <v>G3PD1r_m</v>
          </cell>
        </row>
        <row r="504">
          <cell r="S504" t="str">
            <v>r_0492</v>
          </cell>
          <cell r="AJ504" t="str">
            <v>G3PD1r_m</v>
          </cell>
        </row>
        <row r="505">
          <cell r="S505" t="str">
            <v>r_0499</v>
          </cell>
          <cell r="AJ505" t="str">
            <v>GARFT_c</v>
          </cell>
        </row>
        <row r="506">
          <cell r="S506" t="str">
            <v>r_0501</v>
          </cell>
          <cell r="AJ506" t="str">
            <v>GLYCL_m</v>
          </cell>
        </row>
        <row r="507">
          <cell r="S507" t="str">
            <v>r_0501</v>
          </cell>
          <cell r="AJ507" t="str">
            <v>GLYCL_m</v>
          </cell>
        </row>
        <row r="508">
          <cell r="S508" t="str">
            <v>r_0501</v>
          </cell>
          <cell r="AJ508" t="str">
            <v>GLYCL_m</v>
          </cell>
        </row>
        <row r="509">
          <cell r="S509" t="str">
            <v>r_0501</v>
          </cell>
          <cell r="AJ509" t="str">
            <v>GLYCL_m</v>
          </cell>
        </row>
        <row r="510">
          <cell r="S510" t="str">
            <v>r_0502</v>
          </cell>
          <cell r="AJ510" t="str">
            <v>GHMT2r_c</v>
          </cell>
        </row>
        <row r="511">
          <cell r="S511" t="str">
            <v>r_0503</v>
          </cell>
          <cell r="AJ511" t="str">
            <v>GHMT2r_m</v>
          </cell>
        </row>
        <row r="512">
          <cell r="S512" t="str">
            <v>r_0504</v>
          </cell>
          <cell r="AJ512" t="str">
            <v/>
          </cell>
        </row>
        <row r="513">
          <cell r="S513" t="str">
            <v>r_0504</v>
          </cell>
          <cell r="AJ513" t="str">
            <v/>
          </cell>
        </row>
        <row r="514">
          <cell r="S514" t="str">
            <v>r_0504</v>
          </cell>
          <cell r="AJ514" t="str">
            <v/>
          </cell>
        </row>
        <row r="515">
          <cell r="S515" t="str">
            <v>r_0504</v>
          </cell>
          <cell r="AJ515" t="str">
            <v/>
          </cell>
        </row>
        <row r="516">
          <cell r="S516" t="str">
            <v>r_0505</v>
          </cell>
          <cell r="AJ516" t="str">
            <v/>
          </cell>
        </row>
        <row r="517">
          <cell r="S517" t="str">
            <v>r_0505</v>
          </cell>
          <cell r="AJ517" t="str">
            <v/>
          </cell>
        </row>
        <row r="518">
          <cell r="S518" t="str">
            <v>r_0505</v>
          </cell>
          <cell r="AJ518" t="str">
            <v/>
          </cell>
        </row>
        <row r="519">
          <cell r="S519" t="str">
            <v>r_0505</v>
          </cell>
          <cell r="AJ519" t="str">
            <v/>
          </cell>
        </row>
        <row r="520">
          <cell r="S520" t="str">
            <v>r_0505</v>
          </cell>
          <cell r="AJ520" t="str">
            <v/>
          </cell>
        </row>
        <row r="521">
          <cell r="S521" t="str">
            <v>r_0505</v>
          </cell>
          <cell r="AJ521" t="str">
            <v/>
          </cell>
        </row>
        <row r="522">
          <cell r="S522" t="str">
            <v>r_0505</v>
          </cell>
          <cell r="AJ522" t="str">
            <v/>
          </cell>
        </row>
        <row r="523">
          <cell r="S523" t="str">
            <v>r_0506</v>
          </cell>
          <cell r="AJ523" t="str">
            <v/>
          </cell>
        </row>
        <row r="524">
          <cell r="S524" t="str">
            <v>r_0506</v>
          </cell>
          <cell r="AJ524" t="str">
            <v/>
          </cell>
        </row>
        <row r="525">
          <cell r="S525" t="str">
            <v>r_0506</v>
          </cell>
          <cell r="AJ525" t="str">
            <v/>
          </cell>
        </row>
        <row r="526">
          <cell r="S526" t="str">
            <v>r_0506</v>
          </cell>
          <cell r="AJ526" t="str">
            <v/>
          </cell>
        </row>
        <row r="527">
          <cell r="S527" t="str">
            <v>r_0507</v>
          </cell>
          <cell r="AJ527" t="str">
            <v/>
          </cell>
        </row>
        <row r="528">
          <cell r="S528" t="str">
            <v>r_0507</v>
          </cell>
          <cell r="AJ528" t="str">
            <v/>
          </cell>
        </row>
        <row r="529">
          <cell r="S529" t="str">
            <v>r_0507</v>
          </cell>
          <cell r="AJ529" t="str">
            <v/>
          </cell>
        </row>
        <row r="530">
          <cell r="S530" t="str">
            <v>r_0507</v>
          </cell>
          <cell r="AJ530" t="str">
            <v/>
          </cell>
        </row>
        <row r="531">
          <cell r="S531" t="str">
            <v>r_0508</v>
          </cell>
          <cell r="AJ531" t="str">
            <v/>
          </cell>
        </row>
        <row r="532">
          <cell r="S532" t="str">
            <v>r_0508</v>
          </cell>
          <cell r="AJ532" t="str">
            <v/>
          </cell>
        </row>
        <row r="533">
          <cell r="S533" t="str">
            <v>r_0508</v>
          </cell>
          <cell r="AJ533" t="str">
            <v/>
          </cell>
        </row>
        <row r="534">
          <cell r="S534" t="str">
            <v>r_0508</v>
          </cell>
          <cell r="AJ534" t="str">
            <v/>
          </cell>
        </row>
        <row r="535">
          <cell r="S535" t="str">
            <v>r_0509</v>
          </cell>
          <cell r="AJ535" t="str">
            <v/>
          </cell>
        </row>
        <row r="536">
          <cell r="S536" t="str">
            <v>r_0509</v>
          </cell>
          <cell r="AJ536" t="str">
            <v/>
          </cell>
        </row>
        <row r="537">
          <cell r="S537" t="str">
            <v>r_0509</v>
          </cell>
          <cell r="AJ537" t="str">
            <v/>
          </cell>
        </row>
        <row r="538">
          <cell r="S538" t="str">
            <v>r_0509</v>
          </cell>
          <cell r="AJ538" t="str">
            <v/>
          </cell>
        </row>
        <row r="539">
          <cell r="S539" t="str">
            <v>r_0510</v>
          </cell>
          <cell r="AJ539" t="str">
            <v>GLYGS_c</v>
          </cell>
        </row>
        <row r="540">
          <cell r="S540" t="str">
            <v>r_0510</v>
          </cell>
          <cell r="AJ540" t="str">
            <v>GLYGS_c</v>
          </cell>
        </row>
        <row r="541">
          <cell r="S541" t="str">
            <v>r_0511</v>
          </cell>
          <cell r="AJ541" t="str">
            <v>GLCP_c</v>
          </cell>
        </row>
        <row r="542">
          <cell r="S542" t="str">
            <v>r_0512</v>
          </cell>
          <cell r="AJ542" t="str">
            <v>GLYTRS_c</v>
          </cell>
        </row>
        <row r="543">
          <cell r="S543" t="str">
            <v>r_0514</v>
          </cell>
          <cell r="AJ543" t="str">
            <v>GMPS2_c</v>
          </cell>
        </row>
        <row r="544">
          <cell r="S544" t="str">
            <v>r_0518</v>
          </cell>
          <cell r="AJ544" t="str">
            <v/>
          </cell>
        </row>
        <row r="545">
          <cell r="S545" t="str">
            <v>r_0520</v>
          </cell>
          <cell r="AJ545" t="str">
            <v/>
          </cell>
        </row>
        <row r="546">
          <cell r="S546" t="str">
            <v>r_0521</v>
          </cell>
          <cell r="AJ546" t="str">
            <v/>
          </cell>
        </row>
        <row r="547">
          <cell r="S547" t="str">
            <v>r_0523</v>
          </cell>
          <cell r="AJ547" t="str">
            <v/>
          </cell>
        </row>
        <row r="548">
          <cell r="S548" t="str">
            <v>r_0524</v>
          </cell>
          <cell r="AJ548" t="str">
            <v>GTPCI_c</v>
          </cell>
        </row>
        <row r="549">
          <cell r="S549" t="str">
            <v>r_0525</v>
          </cell>
          <cell r="AJ549" t="str">
            <v>GTPCII2_c</v>
          </cell>
        </row>
        <row r="550">
          <cell r="S550" t="str">
            <v>r_0526</v>
          </cell>
          <cell r="AJ550" t="str">
            <v>GUAD_1_c</v>
          </cell>
        </row>
        <row r="551">
          <cell r="S551" t="str">
            <v>r_0527</v>
          </cell>
          <cell r="AJ551" t="str">
            <v>GUAPRT_c, XPPT_c</v>
          </cell>
        </row>
        <row r="552">
          <cell r="S552" t="str">
            <v>r_0528</v>
          </cell>
          <cell r="AJ552" t="str">
            <v>GK1_c, DGK1_c</v>
          </cell>
        </row>
        <row r="553">
          <cell r="S553" t="str">
            <v>r_0529</v>
          </cell>
          <cell r="AJ553" t="str">
            <v>GK2_c, GK1_c, DGK1_c</v>
          </cell>
        </row>
        <row r="554">
          <cell r="S554" t="str">
            <v>r_0530</v>
          </cell>
          <cell r="AJ554" t="str">
            <v>HOMOX_m</v>
          </cell>
        </row>
        <row r="555">
          <cell r="S555" t="str">
            <v>r_0530</v>
          </cell>
          <cell r="AJ555" t="str">
            <v>HOMOX_m</v>
          </cell>
        </row>
        <row r="556">
          <cell r="S556" t="str">
            <v>r_0530</v>
          </cell>
          <cell r="AJ556" t="str">
            <v>HOMOX_m</v>
          </cell>
        </row>
        <row r="557">
          <cell r="S557" t="str">
            <v>r_0531</v>
          </cell>
          <cell r="AJ557" t="str">
            <v>HEMEOS_m</v>
          </cell>
        </row>
        <row r="558">
          <cell r="S558" t="str">
            <v>r_0532</v>
          </cell>
          <cell r="AJ558" t="str">
            <v/>
          </cell>
        </row>
        <row r="559">
          <cell r="S559" t="str">
            <v>r_0532</v>
          </cell>
          <cell r="AJ559" t="str">
            <v/>
          </cell>
        </row>
        <row r="560">
          <cell r="S560" t="str">
            <v>r_0532</v>
          </cell>
          <cell r="AJ560" t="str">
            <v/>
          </cell>
        </row>
        <row r="561">
          <cell r="S561" t="str">
            <v>r_0532</v>
          </cell>
          <cell r="AJ561" t="str">
            <v/>
          </cell>
        </row>
        <row r="562">
          <cell r="S562" t="str">
            <v>r_0532</v>
          </cell>
          <cell r="AJ562" t="str">
            <v/>
          </cell>
        </row>
        <row r="563">
          <cell r="S563" t="str">
            <v>r_0532</v>
          </cell>
          <cell r="AJ563" t="str">
            <v/>
          </cell>
        </row>
        <row r="564">
          <cell r="S564" t="str">
            <v>r_0532</v>
          </cell>
          <cell r="AJ564" t="str">
            <v/>
          </cell>
        </row>
        <row r="565">
          <cell r="S565" t="str">
            <v>r_0533</v>
          </cell>
          <cell r="AJ565" t="str">
            <v>HEX7_c</v>
          </cell>
        </row>
        <row r="566">
          <cell r="S566" t="str">
            <v>r_0533</v>
          </cell>
          <cell r="AJ566" t="str">
            <v>HEX7_c</v>
          </cell>
        </row>
        <row r="567">
          <cell r="S567" t="str">
            <v>r_0534</v>
          </cell>
          <cell r="AJ567" t="str">
            <v>HEX1_c</v>
          </cell>
        </row>
        <row r="568">
          <cell r="S568" t="str">
            <v>r_0534</v>
          </cell>
          <cell r="AJ568" t="str">
            <v>HEX1_c</v>
          </cell>
        </row>
        <row r="569">
          <cell r="S569" t="str">
            <v>r_0535</v>
          </cell>
          <cell r="AJ569" t="str">
            <v>HEX4_c</v>
          </cell>
        </row>
        <row r="570">
          <cell r="S570" t="str">
            <v>r_0535</v>
          </cell>
          <cell r="AJ570" t="str">
            <v>HEX4_c</v>
          </cell>
        </row>
        <row r="571">
          <cell r="S571" t="str">
            <v>r_0536</v>
          </cell>
          <cell r="AJ571" t="str">
            <v>HISTD_c</v>
          </cell>
        </row>
        <row r="572">
          <cell r="S572" t="str">
            <v>r_0537</v>
          </cell>
          <cell r="AJ572" t="str">
            <v>HISTP_c</v>
          </cell>
        </row>
        <row r="573">
          <cell r="S573" t="str">
            <v>r_0538</v>
          </cell>
          <cell r="AJ573" t="str">
            <v>HSTPT_c</v>
          </cell>
        </row>
        <row r="574">
          <cell r="S574" t="str">
            <v>r_0539</v>
          </cell>
          <cell r="AJ574" t="str">
            <v>HISTRS_c, G00006t_c_c</v>
          </cell>
        </row>
        <row r="575">
          <cell r="S575" t="str">
            <v>r_0540</v>
          </cell>
          <cell r="AJ575" t="str">
            <v>HISTRS_c, G00006t_c_m</v>
          </cell>
        </row>
        <row r="576">
          <cell r="S576" t="str">
            <v>r_0541</v>
          </cell>
          <cell r="AJ576" t="str">
            <v>ARMT_c</v>
          </cell>
        </row>
        <row r="577">
          <cell r="S577" t="str">
            <v>r_0542</v>
          </cell>
          <cell r="AJ577" t="str">
            <v>HACNH_m</v>
          </cell>
        </row>
        <row r="578">
          <cell r="S578" t="str">
            <v>r_0542</v>
          </cell>
          <cell r="AJ578" t="str">
            <v>HACNH_m</v>
          </cell>
        </row>
        <row r="579">
          <cell r="S579" t="str">
            <v>r_0542</v>
          </cell>
          <cell r="AJ579" t="str">
            <v>HACNH_m</v>
          </cell>
        </row>
        <row r="580">
          <cell r="S580" t="str">
            <v>r_0543</v>
          </cell>
          <cell r="AJ580" t="str">
            <v>HCITS_n</v>
          </cell>
        </row>
        <row r="581">
          <cell r="S581" t="str">
            <v>r_0544</v>
          </cell>
          <cell r="AJ581" t="str">
            <v>HCYSMT_c</v>
          </cell>
        </row>
        <row r="582">
          <cell r="S582" t="str">
            <v>r_0545</v>
          </cell>
          <cell r="AJ582" t="str">
            <v>HICITD_m</v>
          </cell>
        </row>
        <row r="583">
          <cell r="S583" t="str">
            <v>r_0546</v>
          </cell>
          <cell r="AJ583" t="str">
            <v>HSDx_c, HSDy_c</v>
          </cell>
        </row>
        <row r="584">
          <cell r="S584" t="str">
            <v>r_0547</v>
          </cell>
          <cell r="AJ584" t="str">
            <v>HSDy_c</v>
          </cell>
        </row>
        <row r="585">
          <cell r="S585" t="str">
            <v>r_0548</v>
          </cell>
          <cell r="AJ585" t="str">
            <v>HSK_c</v>
          </cell>
        </row>
        <row r="586">
          <cell r="S586" t="str">
            <v>r_0549</v>
          </cell>
          <cell r="AJ586" t="str">
            <v>HSERTA_c</v>
          </cell>
        </row>
        <row r="587">
          <cell r="S587" t="str">
            <v>r_0550</v>
          </cell>
          <cell r="AJ587" t="str">
            <v>THIORDXi_c</v>
          </cell>
        </row>
        <row r="588">
          <cell r="S588" t="str">
            <v>r_0550</v>
          </cell>
          <cell r="AJ588" t="str">
            <v>THIORDXi_c</v>
          </cell>
        </row>
        <row r="589">
          <cell r="S589" t="str">
            <v>r_0551</v>
          </cell>
          <cell r="AJ589" t="str">
            <v>THIORDXi_m</v>
          </cell>
        </row>
        <row r="590">
          <cell r="S590" t="str">
            <v>r_0551</v>
          </cell>
          <cell r="AJ590" t="str">
            <v>THIORDXi_m</v>
          </cell>
        </row>
        <row r="591">
          <cell r="S591" t="str">
            <v>r_0552</v>
          </cell>
          <cell r="AJ591" t="str">
            <v>THIORDXi_x</v>
          </cell>
        </row>
        <row r="592">
          <cell r="S592" t="str">
            <v>r_0552</v>
          </cell>
          <cell r="AJ592" t="str">
            <v>THIORDXi_x</v>
          </cell>
        </row>
        <row r="593">
          <cell r="S593" t="str">
            <v>r_0553</v>
          </cell>
          <cell r="AJ593" t="str">
            <v>GLYOX_c</v>
          </cell>
        </row>
        <row r="594">
          <cell r="S594" t="str">
            <v>r_0554</v>
          </cell>
          <cell r="AJ594" t="str">
            <v>GLYOX_m</v>
          </cell>
        </row>
        <row r="595">
          <cell r="S595" t="str">
            <v>r_0555</v>
          </cell>
          <cell r="AJ595" t="str">
            <v/>
          </cell>
        </row>
        <row r="596">
          <cell r="S596" t="str">
            <v>r_0556</v>
          </cell>
          <cell r="AJ596" t="str">
            <v>HETZK_c</v>
          </cell>
        </row>
        <row r="597">
          <cell r="S597" t="str">
            <v>r_0557</v>
          </cell>
          <cell r="AJ597" t="str">
            <v>PPBNGD_c</v>
          </cell>
        </row>
        <row r="598">
          <cell r="S598" t="str">
            <v>r_0558</v>
          </cell>
          <cell r="AJ598" t="str">
            <v>HMGCOAR_c</v>
          </cell>
        </row>
        <row r="599">
          <cell r="S599" t="str">
            <v>r_0559</v>
          </cell>
          <cell r="AJ599" t="str">
            <v>HMGCOAS_c</v>
          </cell>
        </row>
        <row r="600">
          <cell r="S600" t="str">
            <v>r_0560</v>
          </cell>
          <cell r="AJ600" t="str">
            <v>HMGCOAS_m</v>
          </cell>
        </row>
        <row r="601">
          <cell r="S601" t="str">
            <v>r_0561</v>
          </cell>
          <cell r="AJ601" t="str">
            <v>HMPK1_c</v>
          </cell>
        </row>
        <row r="602">
          <cell r="S602" t="str">
            <v>r_0562</v>
          </cell>
          <cell r="AJ602" t="str">
            <v>XPPT_c</v>
          </cell>
        </row>
        <row r="603">
          <cell r="S603" t="str">
            <v>r_0563</v>
          </cell>
          <cell r="AJ603" t="str">
            <v>IG3PS_c</v>
          </cell>
        </row>
        <row r="604">
          <cell r="S604" t="str">
            <v>r_0564</v>
          </cell>
          <cell r="AJ604" t="str">
            <v>IGPDH_c</v>
          </cell>
        </row>
        <row r="605">
          <cell r="S605" t="str">
            <v>r_0565</v>
          </cell>
          <cell r="AJ605" t="str">
            <v>IMPD_c</v>
          </cell>
        </row>
        <row r="606">
          <cell r="S606" t="str">
            <v>r_0566</v>
          </cell>
          <cell r="AJ606" t="str">
            <v>IGPS_c</v>
          </cell>
        </row>
        <row r="607">
          <cell r="S607" t="str">
            <v>r_0567</v>
          </cell>
          <cell r="AJ607" t="str">
            <v>INDPYRD_c, PYRDC_c</v>
          </cell>
        </row>
        <row r="608">
          <cell r="S608" t="str">
            <v>r_0568</v>
          </cell>
          <cell r="AJ608" t="str">
            <v>PPA_c</v>
          </cell>
        </row>
        <row r="609">
          <cell r="S609" t="str">
            <v>r_0569</v>
          </cell>
          <cell r="AJ609" t="str">
            <v>PPA_m</v>
          </cell>
        </row>
        <row r="610">
          <cell r="S610" t="str">
            <v>r_0570</v>
          </cell>
          <cell r="AJ610" t="str">
            <v>IMPC_c</v>
          </cell>
        </row>
        <row r="611">
          <cell r="S611" t="str">
            <v>r_0572</v>
          </cell>
          <cell r="AJ611" t="str">
            <v/>
          </cell>
        </row>
        <row r="612">
          <cell r="S612" t="str">
            <v>r_0573</v>
          </cell>
          <cell r="AJ612" t="str">
            <v/>
          </cell>
        </row>
        <row r="613">
          <cell r="S613" t="str">
            <v>r_0574</v>
          </cell>
          <cell r="AJ613" t="str">
            <v/>
          </cell>
        </row>
        <row r="614">
          <cell r="S614" t="str">
            <v>r_0575</v>
          </cell>
          <cell r="AJ614" t="str">
            <v/>
          </cell>
        </row>
        <row r="615">
          <cell r="S615" t="str">
            <v>r_0596</v>
          </cell>
          <cell r="AJ615" t="str">
            <v/>
          </cell>
        </row>
        <row r="616">
          <cell r="S616" t="str">
            <v>r_0597</v>
          </cell>
          <cell r="AJ616" t="str">
            <v/>
          </cell>
        </row>
        <row r="617">
          <cell r="S617" t="str">
            <v>r_0598</v>
          </cell>
          <cell r="AJ617" t="str">
            <v/>
          </cell>
        </row>
        <row r="618">
          <cell r="S618" t="str">
            <v>r_0599</v>
          </cell>
          <cell r="AJ618" t="str">
            <v/>
          </cell>
        </row>
        <row r="619">
          <cell r="S619" t="str">
            <v>r_0600</v>
          </cell>
          <cell r="AJ619" t="str">
            <v/>
          </cell>
        </row>
        <row r="620">
          <cell r="S620" t="str">
            <v>r_0601</v>
          </cell>
          <cell r="AJ620" t="str">
            <v/>
          </cell>
        </row>
        <row r="621">
          <cell r="S621" t="str">
            <v>r_0602</v>
          </cell>
          <cell r="AJ621" t="str">
            <v/>
          </cell>
        </row>
        <row r="622">
          <cell r="S622" t="str">
            <v>r_0603</v>
          </cell>
          <cell r="AJ622" t="str">
            <v/>
          </cell>
        </row>
        <row r="623">
          <cell r="S623" t="str">
            <v>r_0604</v>
          </cell>
          <cell r="AJ623" t="str">
            <v/>
          </cell>
        </row>
        <row r="624">
          <cell r="S624" t="str">
            <v>r_0605</v>
          </cell>
          <cell r="AJ624" t="str">
            <v/>
          </cell>
        </row>
        <row r="625">
          <cell r="S625" t="str">
            <v>r_0606</v>
          </cell>
          <cell r="AJ625" t="str">
            <v/>
          </cell>
        </row>
        <row r="626">
          <cell r="S626" t="str">
            <v>r_0607</v>
          </cell>
          <cell r="AJ626" t="str">
            <v/>
          </cell>
        </row>
        <row r="627">
          <cell r="S627" t="str">
            <v>r_0608</v>
          </cell>
          <cell r="AJ627" t="str">
            <v/>
          </cell>
        </row>
        <row r="628">
          <cell r="S628" t="str">
            <v>r_0609</v>
          </cell>
          <cell r="AJ628" t="str">
            <v/>
          </cell>
        </row>
        <row r="629">
          <cell r="S629" t="str">
            <v>r_0610</v>
          </cell>
          <cell r="AJ629" t="str">
            <v/>
          </cell>
        </row>
        <row r="630">
          <cell r="S630" t="str">
            <v>r_0611</v>
          </cell>
          <cell r="AJ630" t="str">
            <v/>
          </cell>
        </row>
        <row r="631">
          <cell r="S631" t="str">
            <v>r_0612</v>
          </cell>
          <cell r="AJ631" t="str">
            <v/>
          </cell>
        </row>
        <row r="632">
          <cell r="S632" t="str">
            <v>r_0613</v>
          </cell>
          <cell r="AJ632" t="str">
            <v/>
          </cell>
        </row>
        <row r="633">
          <cell r="S633" t="str">
            <v>r_0614</v>
          </cell>
          <cell r="AJ633" t="str">
            <v/>
          </cell>
        </row>
        <row r="634">
          <cell r="S634" t="str">
            <v>r_0615</v>
          </cell>
          <cell r="AJ634" t="str">
            <v/>
          </cell>
        </row>
        <row r="635">
          <cell r="S635" t="str">
            <v>r_0616</v>
          </cell>
          <cell r="AJ635" t="str">
            <v/>
          </cell>
        </row>
        <row r="636">
          <cell r="S636" t="str">
            <v>r_0617</v>
          </cell>
          <cell r="AJ636" t="str">
            <v/>
          </cell>
        </row>
        <row r="637">
          <cell r="S637" t="str">
            <v>r_0618</v>
          </cell>
          <cell r="AJ637" t="str">
            <v/>
          </cell>
        </row>
        <row r="638">
          <cell r="S638" t="str">
            <v>r_0619</v>
          </cell>
          <cell r="AJ638" t="str">
            <v/>
          </cell>
        </row>
        <row r="639">
          <cell r="S639" t="str">
            <v>r_0620</v>
          </cell>
          <cell r="AJ639" t="str">
            <v/>
          </cell>
        </row>
        <row r="640">
          <cell r="S640" t="str">
            <v>r_0621</v>
          </cell>
          <cell r="AJ640" t="str">
            <v/>
          </cell>
        </row>
        <row r="641">
          <cell r="S641" t="str">
            <v>r_0622</v>
          </cell>
          <cell r="AJ641" t="str">
            <v/>
          </cell>
        </row>
        <row r="642">
          <cell r="S642" t="str">
            <v>r_0623</v>
          </cell>
          <cell r="AJ642" t="str">
            <v/>
          </cell>
        </row>
        <row r="643">
          <cell r="S643" t="str">
            <v>r_0624</v>
          </cell>
          <cell r="AJ643" t="str">
            <v/>
          </cell>
        </row>
        <row r="644">
          <cell r="S644" t="str">
            <v>r_0625</v>
          </cell>
          <cell r="AJ644" t="str">
            <v/>
          </cell>
        </row>
        <row r="645">
          <cell r="S645" t="str">
            <v>r_0626</v>
          </cell>
          <cell r="AJ645" t="str">
            <v/>
          </cell>
        </row>
        <row r="646">
          <cell r="S646" t="str">
            <v>r_0627</v>
          </cell>
          <cell r="AJ646" t="str">
            <v/>
          </cell>
        </row>
        <row r="647">
          <cell r="S647" t="str">
            <v>r_0628</v>
          </cell>
          <cell r="AJ647" t="str">
            <v/>
          </cell>
        </row>
        <row r="648">
          <cell r="S648" t="str">
            <v>r_0629</v>
          </cell>
          <cell r="AJ648" t="str">
            <v/>
          </cell>
        </row>
        <row r="649">
          <cell r="S649" t="str">
            <v>r_0630</v>
          </cell>
          <cell r="AJ649" t="str">
            <v/>
          </cell>
        </row>
        <row r="650">
          <cell r="S650" t="str">
            <v>r_0631</v>
          </cell>
          <cell r="AJ650" t="str">
            <v/>
          </cell>
        </row>
        <row r="651">
          <cell r="S651" t="str">
            <v>r_0632</v>
          </cell>
          <cell r="AJ651" t="str">
            <v/>
          </cell>
        </row>
        <row r="652">
          <cell r="S652" t="str">
            <v>r_0633</v>
          </cell>
          <cell r="AJ652" t="str">
            <v/>
          </cell>
        </row>
        <row r="653">
          <cell r="S653" t="str">
            <v>r_0634</v>
          </cell>
          <cell r="AJ653" t="str">
            <v/>
          </cell>
        </row>
        <row r="654">
          <cell r="S654" t="str">
            <v>r_0635</v>
          </cell>
          <cell r="AJ654" t="str">
            <v/>
          </cell>
        </row>
        <row r="655">
          <cell r="S655" t="str">
            <v>r_0636</v>
          </cell>
          <cell r="AJ655" t="str">
            <v/>
          </cell>
        </row>
        <row r="656">
          <cell r="S656" t="str">
            <v>r_0637</v>
          </cell>
          <cell r="AJ656" t="str">
            <v/>
          </cell>
        </row>
        <row r="657">
          <cell r="S657" t="str">
            <v>r_0638</v>
          </cell>
          <cell r="AJ657" t="str">
            <v/>
          </cell>
        </row>
        <row r="658">
          <cell r="S658" t="str">
            <v>r_0639</v>
          </cell>
          <cell r="AJ658" t="str">
            <v/>
          </cell>
        </row>
        <row r="659">
          <cell r="S659" t="str">
            <v>r_0640</v>
          </cell>
          <cell r="AJ659" t="str">
            <v/>
          </cell>
        </row>
        <row r="660">
          <cell r="S660" t="str">
            <v>r_0641</v>
          </cell>
          <cell r="AJ660" t="str">
            <v/>
          </cell>
        </row>
        <row r="661">
          <cell r="S661" t="str">
            <v>r_0642</v>
          </cell>
          <cell r="AJ661" t="str">
            <v/>
          </cell>
        </row>
        <row r="662">
          <cell r="S662" t="str">
            <v>r_0643</v>
          </cell>
          <cell r="AJ662" t="str">
            <v/>
          </cell>
        </row>
        <row r="663">
          <cell r="S663" t="str">
            <v>r_0644</v>
          </cell>
          <cell r="AJ663" t="str">
            <v/>
          </cell>
        </row>
        <row r="664">
          <cell r="S664" t="str">
            <v>r_0645</v>
          </cell>
          <cell r="AJ664" t="str">
            <v/>
          </cell>
        </row>
        <row r="665">
          <cell r="S665" t="str">
            <v>r_0646</v>
          </cell>
          <cell r="AJ665" t="str">
            <v/>
          </cell>
        </row>
        <row r="666">
          <cell r="S666" t="str">
            <v>r_0647</v>
          </cell>
          <cell r="AJ666" t="str">
            <v/>
          </cell>
        </row>
        <row r="667">
          <cell r="S667" t="str">
            <v>r_0648</v>
          </cell>
          <cell r="AJ667" t="str">
            <v/>
          </cell>
        </row>
        <row r="668">
          <cell r="S668" t="str">
            <v>r_0649</v>
          </cell>
          <cell r="AJ668" t="str">
            <v/>
          </cell>
        </row>
        <row r="669">
          <cell r="S669" t="str">
            <v>r_0650</v>
          </cell>
          <cell r="AJ669" t="str">
            <v/>
          </cell>
        </row>
        <row r="670">
          <cell r="S670" t="str">
            <v>r_0651</v>
          </cell>
          <cell r="AJ670" t="str">
            <v/>
          </cell>
        </row>
        <row r="671">
          <cell r="S671" t="str">
            <v>r_0652</v>
          </cell>
          <cell r="AJ671" t="str">
            <v/>
          </cell>
        </row>
        <row r="672">
          <cell r="S672" t="str">
            <v>r_0653</v>
          </cell>
          <cell r="AJ672" t="str">
            <v/>
          </cell>
        </row>
        <row r="673">
          <cell r="S673" t="str">
            <v>r_0654</v>
          </cell>
          <cell r="AJ673" t="str">
            <v/>
          </cell>
        </row>
        <row r="674">
          <cell r="S674" t="str">
            <v>r_0655</v>
          </cell>
          <cell r="AJ674" t="str">
            <v/>
          </cell>
        </row>
        <row r="675">
          <cell r="S675" t="str">
            <v>r_0656</v>
          </cell>
          <cell r="AJ675" t="str">
            <v>ACHLE1_c, ACHLE3_c</v>
          </cell>
        </row>
        <row r="676">
          <cell r="S676" t="str">
            <v>r_0657</v>
          </cell>
          <cell r="AJ676" t="str">
            <v>ACHLE2_c, ACHLE3_c</v>
          </cell>
        </row>
        <row r="677">
          <cell r="S677" t="str">
            <v>r_0658</v>
          </cell>
          <cell r="AJ677" t="str">
            <v>ICDHx_m</v>
          </cell>
        </row>
        <row r="678">
          <cell r="S678" t="str">
            <v>r_0658</v>
          </cell>
          <cell r="AJ678" t="str">
            <v>ICDHx_m</v>
          </cell>
        </row>
        <row r="679">
          <cell r="S679" t="str">
            <v>r_0659</v>
          </cell>
          <cell r="AJ679" t="str">
            <v>ICDHyi_c</v>
          </cell>
        </row>
        <row r="680">
          <cell r="S680" t="str">
            <v>r_0661</v>
          </cell>
          <cell r="AJ680" t="str">
            <v>ICDHyi_x</v>
          </cell>
        </row>
        <row r="681">
          <cell r="S681" t="str">
            <v>r_0662</v>
          </cell>
          <cell r="AJ681" t="str">
            <v>ICL_1_c</v>
          </cell>
        </row>
        <row r="682">
          <cell r="S682" t="str">
            <v>r_0662</v>
          </cell>
          <cell r="AJ682" t="str">
            <v>ICL_1_c</v>
          </cell>
        </row>
        <row r="683">
          <cell r="S683" t="str">
            <v>r_0663</v>
          </cell>
          <cell r="AJ683" t="str">
            <v>ILETA_c</v>
          </cell>
        </row>
        <row r="684">
          <cell r="S684" t="str">
            <v>r_0664</v>
          </cell>
          <cell r="AJ684" t="str">
            <v>ILETA_m</v>
          </cell>
        </row>
        <row r="685">
          <cell r="S685" t="str">
            <v>r_0665</v>
          </cell>
          <cell r="AJ685" t="str">
            <v>ILETRS_c</v>
          </cell>
        </row>
        <row r="686">
          <cell r="S686" t="str">
            <v>r_0666</v>
          </cell>
          <cell r="AJ686" t="str">
            <v>ILETRS_m</v>
          </cell>
        </row>
        <row r="687">
          <cell r="S687" t="str">
            <v>r_0667</v>
          </cell>
          <cell r="AJ687" t="str">
            <v>IPDDI_c</v>
          </cell>
        </row>
        <row r="688">
          <cell r="S688" t="str">
            <v>r_0668</v>
          </cell>
          <cell r="AJ688" t="str">
            <v>ITCOAL_m</v>
          </cell>
        </row>
        <row r="689">
          <cell r="S689" t="str">
            <v>r_0668</v>
          </cell>
          <cell r="AJ689" t="str">
            <v>ITCOAL_m</v>
          </cell>
        </row>
        <row r="690">
          <cell r="S690" t="str">
            <v>r_0669</v>
          </cell>
          <cell r="AJ690" t="str">
            <v>KARA2i_m, KARA1i_m</v>
          </cell>
        </row>
        <row r="691">
          <cell r="S691" t="str">
            <v>r_0670</v>
          </cell>
          <cell r="AJ691" t="str">
            <v>KYN_c</v>
          </cell>
        </row>
        <row r="692">
          <cell r="S692" t="str">
            <v>r_0671</v>
          </cell>
          <cell r="AJ692" t="str">
            <v>KYN3OX_c</v>
          </cell>
        </row>
        <row r="693">
          <cell r="S693" t="str">
            <v>r_0672</v>
          </cell>
          <cell r="AJ693" t="str">
            <v>PHCD_m</v>
          </cell>
        </row>
        <row r="694">
          <cell r="S694" t="str">
            <v>r_0673</v>
          </cell>
          <cell r="AJ694" t="str">
            <v>4HGLSD_m</v>
          </cell>
        </row>
        <row r="695">
          <cell r="S695" t="str">
            <v>r_0674</v>
          </cell>
          <cell r="AJ695" t="str">
            <v>ALATA_L_m, ACPCS_m</v>
          </cell>
        </row>
        <row r="696">
          <cell r="S696" t="str">
            <v>r_0675</v>
          </cell>
          <cell r="AJ696" t="str">
            <v>THRA2_c, THRA_c</v>
          </cell>
        </row>
        <row r="697">
          <cell r="S697" t="str">
            <v>r_0675</v>
          </cell>
          <cell r="AJ697" t="str">
            <v>THRA2_c, THRA_c</v>
          </cell>
        </row>
        <row r="698">
          <cell r="S698" t="str">
            <v>r_0676</v>
          </cell>
          <cell r="AJ698" t="str">
            <v>ATHRDHr_c</v>
          </cell>
        </row>
        <row r="699">
          <cell r="S699" t="str">
            <v>r_0678</v>
          </cell>
          <cell r="AJ699" t="str">
            <v>AASADy_c</v>
          </cell>
        </row>
        <row r="700">
          <cell r="S700" t="str">
            <v>r_0678</v>
          </cell>
          <cell r="AJ700" t="str">
            <v>AASADy_c</v>
          </cell>
        </row>
        <row r="701">
          <cell r="S701" t="str">
            <v>r_0679</v>
          </cell>
          <cell r="AJ701" t="str">
            <v>ASNN_c</v>
          </cell>
        </row>
        <row r="702">
          <cell r="S702" t="str">
            <v>r_0680</v>
          </cell>
          <cell r="AJ702" t="str">
            <v>ASNN_e</v>
          </cell>
        </row>
        <row r="703">
          <cell r="S703" t="str">
            <v>r_0680</v>
          </cell>
          <cell r="AJ703" t="str">
            <v>ASNN_e</v>
          </cell>
        </row>
        <row r="704">
          <cell r="S704" t="str">
            <v>r_0681</v>
          </cell>
          <cell r="AJ704" t="str">
            <v>EGHLAT_c</v>
          </cell>
        </row>
        <row r="705">
          <cell r="S705" t="str">
            <v>r_0682</v>
          </cell>
          <cell r="AJ705" t="str">
            <v>EGHLAT_m</v>
          </cell>
        </row>
        <row r="706">
          <cell r="S706" t="str">
            <v>r_0683</v>
          </cell>
          <cell r="AJ706" t="str">
            <v>EGHLAT_x</v>
          </cell>
        </row>
        <row r="707">
          <cell r="S707" t="str">
            <v>r_0687</v>
          </cell>
          <cell r="AJ707" t="str">
            <v>HPRORy_c</v>
          </cell>
        </row>
        <row r="708">
          <cell r="S708" t="str">
            <v>r_0688</v>
          </cell>
          <cell r="AJ708" t="str">
            <v>LALDO3_c</v>
          </cell>
        </row>
        <row r="709">
          <cell r="S709" t="str">
            <v>r_0688</v>
          </cell>
          <cell r="AJ709" t="str">
            <v>LALDO3_c</v>
          </cell>
        </row>
        <row r="710">
          <cell r="S710" t="str">
            <v>r_0688</v>
          </cell>
          <cell r="AJ710" t="str">
            <v>LALDO3_c, XYLRy_c</v>
          </cell>
        </row>
        <row r="711">
          <cell r="S711" t="str">
            <v>r_0689</v>
          </cell>
          <cell r="AJ711" t="str">
            <v>SERD_L_c</v>
          </cell>
        </row>
        <row r="712">
          <cell r="S712" t="str">
            <v>r_0690</v>
          </cell>
          <cell r="AJ712" t="str">
            <v>LSERDHi_c, ATHRDHr_c</v>
          </cell>
        </row>
        <row r="713">
          <cell r="S713" t="str">
            <v>r_0691</v>
          </cell>
          <cell r="AJ713" t="str">
            <v>SBTD_L_c</v>
          </cell>
        </row>
        <row r="714">
          <cell r="S714" t="str">
            <v>r_0692</v>
          </cell>
          <cell r="AJ714" t="str">
            <v>THRD_L_c</v>
          </cell>
        </row>
        <row r="715">
          <cell r="S715" t="str">
            <v>r_0693</v>
          </cell>
          <cell r="AJ715" t="str">
            <v>THRD_L_m</v>
          </cell>
        </row>
        <row r="716">
          <cell r="S716" t="str">
            <v>r_0694</v>
          </cell>
          <cell r="AJ716" t="str">
            <v>TRPO2_c</v>
          </cell>
        </row>
        <row r="717">
          <cell r="S717" t="str">
            <v>r_0696</v>
          </cell>
          <cell r="AJ717" t="str">
            <v>LCADi_c</v>
          </cell>
        </row>
        <row r="718">
          <cell r="S718" t="str">
            <v>r_0697</v>
          </cell>
          <cell r="AJ718" t="str">
            <v>LGTHL_c</v>
          </cell>
        </row>
        <row r="719">
          <cell r="S719" t="str">
            <v>r_0697</v>
          </cell>
          <cell r="AJ719" t="str">
            <v>LGTHL_c</v>
          </cell>
        </row>
        <row r="720">
          <cell r="S720" t="str">
            <v>r_0698</v>
          </cell>
          <cell r="AJ720" t="str">
            <v>LNSTLS_c</v>
          </cell>
        </row>
        <row r="721">
          <cell r="S721" t="str">
            <v>r_0699</v>
          </cell>
          <cell r="AJ721" t="str">
            <v>LEUTA_c</v>
          </cell>
        </row>
        <row r="722">
          <cell r="S722" t="str">
            <v>r_0700</v>
          </cell>
          <cell r="AJ722" t="str">
            <v>LEUTA_m</v>
          </cell>
        </row>
        <row r="723">
          <cell r="S723" t="str">
            <v>r_0701</v>
          </cell>
          <cell r="AJ723" t="str">
            <v>LEUTRS_c</v>
          </cell>
        </row>
        <row r="724">
          <cell r="S724" t="str">
            <v>r_0703</v>
          </cell>
          <cell r="AJ724" t="str">
            <v>LTA4H_c</v>
          </cell>
        </row>
        <row r="725">
          <cell r="S725" t="str">
            <v>r_0704</v>
          </cell>
          <cell r="AJ725" t="str">
            <v>LTA4H_n</v>
          </cell>
        </row>
        <row r="726">
          <cell r="S726" t="str">
            <v>r_0705</v>
          </cell>
          <cell r="AJ726" t="str">
            <v>LTA4H_c</v>
          </cell>
        </row>
        <row r="727">
          <cell r="S727" t="str">
            <v>r_0706</v>
          </cell>
          <cell r="AJ727" t="str">
            <v>LTA4H_n</v>
          </cell>
        </row>
        <row r="728">
          <cell r="S728" t="str">
            <v>r_0707</v>
          </cell>
          <cell r="AJ728" t="str">
            <v>LTA4H_c</v>
          </cell>
        </row>
        <row r="729">
          <cell r="S729" t="str">
            <v>r_0708</v>
          </cell>
          <cell r="AJ729" t="str">
            <v>LTA4H_n</v>
          </cell>
        </row>
        <row r="730">
          <cell r="S730" t="str">
            <v>r_0711</v>
          </cell>
          <cell r="AJ730" t="str">
            <v>LYSTRS_c</v>
          </cell>
        </row>
        <row r="731">
          <cell r="S731" t="str">
            <v>r_0712</v>
          </cell>
          <cell r="AJ731" t="str">
            <v>LYSTRS_m</v>
          </cell>
        </row>
        <row r="732">
          <cell r="S732" t="str">
            <v>r_0713</v>
          </cell>
          <cell r="AJ732" t="str">
            <v>MDH_m</v>
          </cell>
        </row>
        <row r="733">
          <cell r="S733" t="str">
            <v>r_0714</v>
          </cell>
          <cell r="AJ733" t="str">
            <v>MDH_c</v>
          </cell>
        </row>
        <row r="734">
          <cell r="S734" t="str">
            <v>r_0715</v>
          </cell>
          <cell r="AJ734" t="str">
            <v>MDH_x</v>
          </cell>
        </row>
        <row r="735">
          <cell r="S735" t="str">
            <v>r_0716</v>
          </cell>
          <cell r="AJ735" t="str">
            <v>MALS_c</v>
          </cell>
        </row>
        <row r="736">
          <cell r="S736" t="str">
            <v>r_0717</v>
          </cell>
          <cell r="AJ736" t="str">
            <v>MALS_x</v>
          </cell>
        </row>
        <row r="737">
          <cell r="S737" t="str">
            <v>r_0718</v>
          </cell>
          <cell r="AJ737" t="str">
            <v>ME1_m</v>
          </cell>
        </row>
        <row r="738">
          <cell r="S738" t="str">
            <v>r_0719</v>
          </cell>
          <cell r="AJ738" t="str">
            <v>ME2_m, ME1_m</v>
          </cell>
        </row>
        <row r="739">
          <cell r="S739" t="str">
            <v>r_0722</v>
          </cell>
          <cell r="AJ739" t="str">
            <v>MAN1PT_c</v>
          </cell>
        </row>
        <row r="740">
          <cell r="S740" t="str">
            <v>r_0723</v>
          </cell>
          <cell r="AJ740" t="str">
            <v>MAN6PI_c</v>
          </cell>
        </row>
        <row r="741">
          <cell r="S741" t="str">
            <v>r_0724</v>
          </cell>
          <cell r="AJ741" t="str">
            <v/>
          </cell>
        </row>
        <row r="742">
          <cell r="S742" t="str">
            <v>r_0725</v>
          </cell>
          <cell r="AJ742" t="str">
            <v>MTHFC_c</v>
          </cell>
        </row>
        <row r="743">
          <cell r="S743" t="str">
            <v>r_0726</v>
          </cell>
          <cell r="AJ743" t="str">
            <v>METAT_c</v>
          </cell>
        </row>
        <row r="744">
          <cell r="S744" t="str">
            <v>r_0727</v>
          </cell>
          <cell r="AJ744" t="str">
            <v>METS_c, MHPGLUT_c</v>
          </cell>
        </row>
        <row r="745">
          <cell r="S745" t="str">
            <v>r_0729</v>
          </cell>
          <cell r="AJ745" t="str">
            <v>METTRS_c</v>
          </cell>
        </row>
        <row r="746">
          <cell r="S746" t="str">
            <v>r_0730</v>
          </cell>
          <cell r="AJ746" t="str">
            <v>METTRS_m</v>
          </cell>
        </row>
        <row r="747">
          <cell r="S747" t="str">
            <v>r_0731</v>
          </cell>
          <cell r="AJ747" t="str">
            <v>MTHFD2i_c</v>
          </cell>
        </row>
        <row r="748">
          <cell r="S748" t="str">
            <v>r_0732</v>
          </cell>
          <cell r="AJ748" t="str">
            <v>MTHFD_c</v>
          </cell>
        </row>
        <row r="749">
          <cell r="S749" t="str">
            <v>r_0733</v>
          </cell>
          <cell r="AJ749" t="str">
            <v>MTHFD_m</v>
          </cell>
        </row>
        <row r="750">
          <cell r="S750" t="str">
            <v>r_0734</v>
          </cell>
          <cell r="AJ750" t="str">
            <v>MCITL2_m, ICL_1_m</v>
          </cell>
        </row>
        <row r="751">
          <cell r="S751" t="str">
            <v>r_0734</v>
          </cell>
          <cell r="AJ751" t="str">
            <v>MCITL2_m, ICL_1_m</v>
          </cell>
        </row>
        <row r="752">
          <cell r="S752" t="str">
            <v>r_0735</v>
          </cell>
          <cell r="AJ752" t="str">
            <v>MEVK1_c</v>
          </cell>
        </row>
        <row r="753">
          <cell r="S753" t="str">
            <v>r_0736</v>
          </cell>
          <cell r="AJ753" t="str">
            <v>MEVK2_c</v>
          </cell>
        </row>
        <row r="754">
          <cell r="S754" t="str">
            <v>r_0737</v>
          </cell>
          <cell r="AJ754" t="str">
            <v>MEVK3_c</v>
          </cell>
        </row>
        <row r="755">
          <cell r="S755" t="str">
            <v>r_0738</v>
          </cell>
          <cell r="AJ755" t="str">
            <v>MEVK4_c</v>
          </cell>
        </row>
        <row r="756">
          <cell r="S756" t="str">
            <v>r_0739</v>
          </cell>
          <cell r="AJ756" t="str">
            <v>DPMVD_c</v>
          </cell>
        </row>
        <row r="757">
          <cell r="S757" t="str">
            <v>r_0757</v>
          </cell>
          <cell r="AJ757" t="str">
            <v>MI1PP_c</v>
          </cell>
        </row>
        <row r="758">
          <cell r="S758" t="str">
            <v>r_0758</v>
          </cell>
          <cell r="AJ758" t="str">
            <v>M1PS_c</v>
          </cell>
        </row>
        <row r="759">
          <cell r="S759" t="str">
            <v>r_0759</v>
          </cell>
          <cell r="AJ759" t="str">
            <v>AGPRi_m</v>
          </cell>
        </row>
        <row r="760">
          <cell r="S760" t="str">
            <v>r_0760</v>
          </cell>
          <cell r="AJ760" t="str">
            <v>ACGAM6PS_c</v>
          </cell>
        </row>
        <row r="761">
          <cell r="S761" t="str">
            <v>r_0761</v>
          </cell>
          <cell r="AJ761" t="str">
            <v>ACGS_m</v>
          </cell>
        </row>
        <row r="762">
          <cell r="S762" t="str">
            <v>r_0764</v>
          </cell>
          <cell r="AJ762" t="str">
            <v>NADDP_x</v>
          </cell>
        </row>
        <row r="763">
          <cell r="S763" t="str">
            <v>r_0765</v>
          </cell>
          <cell r="AJ763" t="str">
            <v>NADK_c</v>
          </cell>
        </row>
        <row r="764">
          <cell r="S764" t="str">
            <v>r_0766</v>
          </cell>
          <cell r="AJ764" t="str">
            <v>NADK_m</v>
          </cell>
        </row>
        <row r="765">
          <cell r="S765" t="str">
            <v>r_0767</v>
          </cell>
          <cell r="AJ765" t="str">
            <v/>
          </cell>
        </row>
        <row r="766">
          <cell r="S766" t="str">
            <v>r_0767</v>
          </cell>
          <cell r="AJ766" t="str">
            <v/>
          </cell>
        </row>
        <row r="767">
          <cell r="S767" t="str">
            <v>r_0768</v>
          </cell>
          <cell r="AJ767" t="str">
            <v>NADS2_c</v>
          </cell>
        </row>
        <row r="768">
          <cell r="S768" t="str">
            <v>r_0769</v>
          </cell>
          <cell r="AJ768" t="str">
            <v>NADS2_n</v>
          </cell>
        </row>
        <row r="769">
          <cell r="S769" t="str">
            <v>r_0770</v>
          </cell>
          <cell r="AJ769" t="str">
            <v/>
          </cell>
        </row>
        <row r="770">
          <cell r="S770" t="str">
            <v>r_0770</v>
          </cell>
          <cell r="AJ770" t="str">
            <v>NADHq9_c</v>
          </cell>
        </row>
        <row r="771">
          <cell r="S771" t="str">
            <v>r_0771</v>
          </cell>
          <cell r="AJ771" t="str">
            <v>NADHK1_c</v>
          </cell>
        </row>
        <row r="772">
          <cell r="S772" t="str">
            <v>r_0772</v>
          </cell>
          <cell r="AJ772" t="str">
            <v/>
          </cell>
        </row>
        <row r="773">
          <cell r="S773" t="str">
            <v>r_0773</v>
          </cell>
          <cell r="AJ773" t="str">
            <v>NADHq9_m</v>
          </cell>
        </row>
        <row r="774">
          <cell r="S774" t="str">
            <v>r_0774</v>
          </cell>
          <cell r="AJ774" t="str">
            <v>NAMNPP_c</v>
          </cell>
        </row>
        <row r="775">
          <cell r="S775" t="str">
            <v>r_0775</v>
          </cell>
          <cell r="AJ775" t="str">
            <v>NAMNPP_m</v>
          </cell>
        </row>
        <row r="776">
          <cell r="S776" t="str">
            <v>r_0781</v>
          </cell>
          <cell r="AJ776" t="str">
            <v>NNAM_c</v>
          </cell>
        </row>
        <row r="777">
          <cell r="S777" t="str">
            <v>r_0782</v>
          </cell>
          <cell r="AJ777" t="str">
            <v>NNMT_c</v>
          </cell>
        </row>
        <row r="778">
          <cell r="S778" t="str">
            <v>r_0783</v>
          </cell>
          <cell r="AJ778" t="str">
            <v>ANNAT_c</v>
          </cell>
        </row>
        <row r="779">
          <cell r="S779" t="str">
            <v>r_0784</v>
          </cell>
          <cell r="AJ779" t="str">
            <v>ANNAT_n</v>
          </cell>
        </row>
        <row r="780">
          <cell r="S780" t="str">
            <v>r_0785</v>
          </cell>
          <cell r="AJ780" t="str">
            <v>NNATi_c</v>
          </cell>
        </row>
        <row r="781">
          <cell r="S781" t="str">
            <v>r_0786</v>
          </cell>
          <cell r="AJ781" t="str">
            <v>NNDPR_c</v>
          </cell>
        </row>
        <row r="782">
          <cell r="S782" t="str">
            <v>r_0787</v>
          </cell>
          <cell r="AJ782" t="str">
            <v>NNDPR_m</v>
          </cell>
        </row>
        <row r="783">
          <cell r="S783" t="str">
            <v>r_0788</v>
          </cell>
          <cell r="AJ783" t="str">
            <v>NDP1_c</v>
          </cell>
        </row>
        <row r="784">
          <cell r="S784" t="str">
            <v>r_0789</v>
          </cell>
          <cell r="AJ784" t="str">
            <v>NDP1_c</v>
          </cell>
        </row>
        <row r="785">
          <cell r="S785" t="str">
            <v>r_0790</v>
          </cell>
          <cell r="AJ785" t="str">
            <v>NDP1_c</v>
          </cell>
        </row>
        <row r="786">
          <cell r="S786" t="str">
            <v>r_0791</v>
          </cell>
          <cell r="AJ786" t="str">
            <v>NDP1_g</v>
          </cell>
        </row>
        <row r="787">
          <cell r="S787" t="str">
            <v>r_0792</v>
          </cell>
          <cell r="AJ787" t="str">
            <v>NDP1_c</v>
          </cell>
        </row>
        <row r="788">
          <cell r="S788" t="str">
            <v>r_0793</v>
          </cell>
          <cell r="AJ788" t="str">
            <v>NDP1_c</v>
          </cell>
        </row>
        <row r="789">
          <cell r="S789" t="str">
            <v>r_0795</v>
          </cell>
          <cell r="AJ789" t="str">
            <v>NDPK3_c</v>
          </cell>
        </row>
        <row r="790">
          <cell r="S790" t="str">
            <v>r_0796</v>
          </cell>
          <cell r="AJ790" t="str">
            <v>NDPK3_c</v>
          </cell>
        </row>
        <row r="791">
          <cell r="S791" t="str">
            <v>r_0797</v>
          </cell>
          <cell r="AJ791" t="str">
            <v>NDPK3_c</v>
          </cell>
        </row>
        <row r="792">
          <cell r="S792" t="str">
            <v>r_0798</v>
          </cell>
          <cell r="AJ792" t="str">
            <v>NDPK3_c</v>
          </cell>
        </row>
        <row r="793">
          <cell r="S793" t="str">
            <v>r_0799</v>
          </cell>
          <cell r="AJ793" t="str">
            <v>NDPK3_c</v>
          </cell>
        </row>
        <row r="794">
          <cell r="S794" t="str">
            <v>r_0800</v>
          </cell>
          <cell r="AJ794" t="str">
            <v>NDPK3_c</v>
          </cell>
        </row>
        <row r="795">
          <cell r="S795" t="str">
            <v>r_0801</v>
          </cell>
          <cell r="AJ795" t="str">
            <v>NDPK3_c</v>
          </cell>
        </row>
        <row r="796">
          <cell r="S796" t="str">
            <v>r_0802</v>
          </cell>
          <cell r="AJ796" t="str">
            <v>NDPK3_c</v>
          </cell>
        </row>
        <row r="797">
          <cell r="S797" t="str">
            <v>r_0803</v>
          </cell>
          <cell r="AJ797" t="str">
            <v>NDPK3_c</v>
          </cell>
        </row>
        <row r="798">
          <cell r="S798" t="str">
            <v>r_0804</v>
          </cell>
          <cell r="AJ798" t="str">
            <v>NTP3_c, NDP1_c</v>
          </cell>
        </row>
        <row r="799">
          <cell r="S799" t="str">
            <v>r_0804</v>
          </cell>
          <cell r="AJ799" t="str">
            <v>NTP3_c, NDP1_c</v>
          </cell>
        </row>
        <row r="800">
          <cell r="S800" t="str">
            <v>r_0804</v>
          </cell>
          <cell r="AJ800" t="str">
            <v>NTP3_c, NDP1_c</v>
          </cell>
        </row>
        <row r="801">
          <cell r="S801" t="str">
            <v>r_0804</v>
          </cell>
          <cell r="AJ801" t="str">
            <v>NTP3_c</v>
          </cell>
        </row>
        <row r="802">
          <cell r="S802" t="str">
            <v>r_0804</v>
          </cell>
          <cell r="AJ802" t="str">
            <v>NTP3_c</v>
          </cell>
        </row>
        <row r="803">
          <cell r="S803" t="str">
            <v>r_0805</v>
          </cell>
          <cell r="AJ803" t="str">
            <v>NTP3_c</v>
          </cell>
        </row>
        <row r="804">
          <cell r="S804" t="str">
            <v>r_0806</v>
          </cell>
          <cell r="AJ804" t="str">
            <v>NTP3_c</v>
          </cell>
        </row>
        <row r="805">
          <cell r="S805" t="str">
            <v>r_0807</v>
          </cell>
          <cell r="AJ805" t="str">
            <v>NTP3_c</v>
          </cell>
        </row>
        <row r="806">
          <cell r="S806" t="str">
            <v>r_0810</v>
          </cell>
          <cell r="AJ806" t="str">
            <v>NDP3_g</v>
          </cell>
        </row>
        <row r="807">
          <cell r="S807" t="str">
            <v>r_0811</v>
          </cell>
          <cell r="AJ807" t="str">
            <v>NDPK2_c</v>
          </cell>
        </row>
        <row r="808">
          <cell r="S808" t="str">
            <v>r_0812</v>
          </cell>
          <cell r="AJ808" t="str">
            <v>AHSERL_c</v>
          </cell>
        </row>
        <row r="809">
          <cell r="S809" t="str">
            <v>r_0813</v>
          </cell>
          <cell r="AJ809" t="str">
            <v>AHSERL_c</v>
          </cell>
        </row>
        <row r="810">
          <cell r="S810" t="str">
            <v>r_0815</v>
          </cell>
          <cell r="AJ810" t="str">
            <v>SHSL1_c</v>
          </cell>
        </row>
        <row r="811">
          <cell r="S811" t="str">
            <v>r_0815</v>
          </cell>
          <cell r="AJ811" t="str">
            <v>SHSL1_c, CYSTGL_c</v>
          </cell>
        </row>
        <row r="812">
          <cell r="S812" t="str">
            <v>r_0815</v>
          </cell>
          <cell r="AJ812" t="str">
            <v>SHSL1_c, METB1_c</v>
          </cell>
        </row>
        <row r="813">
          <cell r="S813" t="str">
            <v>r_0816</v>
          </cell>
          <cell r="AJ813" t="str">
            <v>OCBT_c</v>
          </cell>
        </row>
        <row r="814">
          <cell r="S814" t="str">
            <v>r_0817</v>
          </cell>
          <cell r="AJ814" t="str">
            <v>ORNDC_c</v>
          </cell>
        </row>
        <row r="815">
          <cell r="S815" t="str">
            <v>r_0818</v>
          </cell>
          <cell r="AJ815" t="str">
            <v>ORNTACi_m</v>
          </cell>
        </row>
        <row r="816">
          <cell r="S816" t="str">
            <v>r_0819</v>
          </cell>
          <cell r="AJ816" t="str">
            <v>ORNTA_c</v>
          </cell>
        </row>
        <row r="817">
          <cell r="S817" t="str">
            <v>r_0820</v>
          </cell>
          <cell r="AJ817" t="str">
            <v>ORPT_c</v>
          </cell>
        </row>
        <row r="818">
          <cell r="S818" t="str">
            <v>r_0821</v>
          </cell>
          <cell r="AJ818" t="str">
            <v>OMPDC_c</v>
          </cell>
        </row>
        <row r="819">
          <cell r="S819" t="str">
            <v>r_0831</v>
          </cell>
          <cell r="AJ819" t="str">
            <v/>
          </cell>
        </row>
        <row r="820">
          <cell r="S820" t="str">
            <v>r_0831</v>
          </cell>
          <cell r="AJ820" t="str">
            <v/>
          </cell>
        </row>
        <row r="821">
          <cell r="S821" t="str">
            <v>r_0831</v>
          </cell>
          <cell r="AJ821" t="str">
            <v/>
          </cell>
        </row>
        <row r="822">
          <cell r="S822" t="str">
            <v>r_0832</v>
          </cell>
          <cell r="AJ822" t="str">
            <v/>
          </cell>
        </row>
        <row r="823">
          <cell r="S823" t="str">
            <v>r_0832</v>
          </cell>
          <cell r="AJ823" t="str">
            <v/>
          </cell>
        </row>
        <row r="824">
          <cell r="S824" t="str">
            <v>r_0832</v>
          </cell>
          <cell r="AJ824" t="str">
            <v/>
          </cell>
        </row>
        <row r="825">
          <cell r="S825" t="str">
            <v>r_0841</v>
          </cell>
          <cell r="AJ825" t="str">
            <v>PTPAT_c</v>
          </cell>
        </row>
        <row r="826">
          <cell r="S826" t="str">
            <v>r_0842</v>
          </cell>
          <cell r="AJ826" t="str">
            <v>PNTK_c</v>
          </cell>
        </row>
        <row r="827">
          <cell r="S827" t="str">
            <v>r_0843</v>
          </cell>
          <cell r="AJ827" t="str">
            <v>PBAL_c</v>
          </cell>
        </row>
        <row r="828">
          <cell r="S828" t="str">
            <v>r_0844</v>
          </cell>
          <cell r="AJ828" t="str">
            <v/>
          </cell>
        </row>
        <row r="829">
          <cell r="S829" t="str">
            <v>r_0851</v>
          </cell>
          <cell r="AJ829" t="str">
            <v>PHETA1_c</v>
          </cell>
        </row>
        <row r="830">
          <cell r="S830" t="str">
            <v>r_0851</v>
          </cell>
          <cell r="AJ830" t="str">
            <v>PHETA1_c</v>
          </cell>
        </row>
        <row r="831">
          <cell r="S831" t="str">
            <v>r_0852</v>
          </cell>
          <cell r="AJ831" t="str">
            <v>PHETRS_c</v>
          </cell>
        </row>
        <row r="832">
          <cell r="S832" t="str">
            <v>r_0852</v>
          </cell>
          <cell r="AJ832" t="str">
            <v>PHETRS_c</v>
          </cell>
        </row>
        <row r="833">
          <cell r="S833" t="str">
            <v>r_0853</v>
          </cell>
          <cell r="AJ833" t="str">
            <v>PHETRS_m</v>
          </cell>
        </row>
        <row r="834">
          <cell r="S834" t="str">
            <v>r_0855</v>
          </cell>
          <cell r="AJ834" t="str">
            <v>PRAIS_c</v>
          </cell>
        </row>
        <row r="835">
          <cell r="S835" t="str">
            <v>r_0882</v>
          </cell>
          <cell r="AJ835" t="str">
            <v>ACGAMPM_c</v>
          </cell>
        </row>
        <row r="836">
          <cell r="S836" t="str">
            <v>r_0883</v>
          </cell>
          <cell r="AJ836" t="str">
            <v>PAPSR_c</v>
          </cell>
        </row>
        <row r="837">
          <cell r="S837" t="str">
            <v>r_0883</v>
          </cell>
          <cell r="AJ837" t="str">
            <v>PAPSR_c</v>
          </cell>
        </row>
        <row r="838">
          <cell r="S838" t="str">
            <v>r_0884</v>
          </cell>
          <cell r="AJ838" t="str">
            <v>PPCK_c</v>
          </cell>
        </row>
        <row r="839">
          <cell r="S839" t="str">
            <v>r_0885</v>
          </cell>
          <cell r="AJ839" t="str">
            <v/>
          </cell>
        </row>
        <row r="840">
          <cell r="S840" t="str">
            <v>r_0886</v>
          </cell>
          <cell r="AJ840" t="str">
            <v/>
          </cell>
        </row>
        <row r="841">
          <cell r="S841" t="str">
            <v>r_0887</v>
          </cell>
          <cell r="AJ841" t="str">
            <v/>
          </cell>
        </row>
        <row r="842">
          <cell r="S842" t="str">
            <v>r_0888</v>
          </cell>
          <cell r="AJ842" t="str">
            <v>PGMT_c</v>
          </cell>
        </row>
        <row r="843">
          <cell r="S843" t="str">
            <v>r_0889</v>
          </cell>
          <cell r="AJ843" t="str">
            <v>GND_c</v>
          </cell>
        </row>
        <row r="844">
          <cell r="S844" t="str">
            <v>r_0890</v>
          </cell>
          <cell r="AJ844" t="str">
            <v>PGAMT_c</v>
          </cell>
        </row>
        <row r="845">
          <cell r="S845" t="str">
            <v>r_0891</v>
          </cell>
          <cell r="AJ845" t="str">
            <v>PGCD_c</v>
          </cell>
        </row>
        <row r="846">
          <cell r="S846" t="str">
            <v>r_0891</v>
          </cell>
          <cell r="AJ846" t="str">
            <v>PGCD_c</v>
          </cell>
        </row>
        <row r="847">
          <cell r="S847" t="str">
            <v>r_0892</v>
          </cell>
          <cell r="AJ847" t="str">
            <v>PGK_c</v>
          </cell>
        </row>
        <row r="848">
          <cell r="S848" t="str">
            <v>r_0893</v>
          </cell>
          <cell r="AJ848" t="str">
            <v>PGM_c</v>
          </cell>
        </row>
        <row r="849">
          <cell r="S849" t="str">
            <v>r_0893</v>
          </cell>
          <cell r="AJ849" t="str">
            <v>PGM_c</v>
          </cell>
        </row>
        <row r="850">
          <cell r="S850" t="str">
            <v>r_0893</v>
          </cell>
          <cell r="AJ850" t="str">
            <v>PGM_c</v>
          </cell>
        </row>
        <row r="851">
          <cell r="S851" t="str">
            <v>r_0902</v>
          </cell>
          <cell r="AJ851" t="str">
            <v>PMANM_c</v>
          </cell>
        </row>
        <row r="852">
          <cell r="S852" t="str">
            <v>r_0903</v>
          </cell>
          <cell r="AJ852" t="str">
            <v>PMPK_c</v>
          </cell>
        </row>
        <row r="853">
          <cell r="S853" t="str">
            <v>r_0904</v>
          </cell>
          <cell r="AJ853" t="str">
            <v>PMEVK_c</v>
          </cell>
        </row>
        <row r="854">
          <cell r="S854" t="str">
            <v>r_0905</v>
          </cell>
          <cell r="AJ854" t="str">
            <v>PPNCL2_c</v>
          </cell>
        </row>
        <row r="855">
          <cell r="S855" t="str">
            <v>r_0906</v>
          </cell>
          <cell r="AJ855" t="str">
            <v>PPCDC_c</v>
          </cell>
        </row>
        <row r="856">
          <cell r="S856" t="str">
            <v>r_0907</v>
          </cell>
          <cell r="AJ856" t="str">
            <v>PPM_c, PGMT_c</v>
          </cell>
        </row>
        <row r="857">
          <cell r="S857" t="str">
            <v>r_0907</v>
          </cell>
          <cell r="AJ857" t="str">
            <v>PPM_c, PGMT_c</v>
          </cell>
        </row>
        <row r="858">
          <cell r="S858" t="str">
            <v>r_0908</v>
          </cell>
          <cell r="AJ858" t="str">
            <v>PRASCSi_c</v>
          </cell>
        </row>
        <row r="859">
          <cell r="S859" t="str">
            <v>r_0909</v>
          </cell>
          <cell r="AJ859" t="str">
            <v>PRAMPC_c</v>
          </cell>
        </row>
        <row r="860">
          <cell r="S860" t="str">
            <v>r_0910</v>
          </cell>
          <cell r="AJ860" t="str">
            <v>PRATPP_c</v>
          </cell>
        </row>
        <row r="861">
          <cell r="S861" t="str">
            <v>r_0911</v>
          </cell>
          <cell r="AJ861" t="str">
            <v>AIRC1_c</v>
          </cell>
        </row>
        <row r="862">
          <cell r="S862" t="str">
            <v>r_0912</v>
          </cell>
          <cell r="AJ862" t="str">
            <v>AICART_c</v>
          </cell>
        </row>
        <row r="863">
          <cell r="S863" t="str">
            <v>r_0913</v>
          </cell>
          <cell r="AJ863" t="str">
            <v>PRAIi_c</v>
          </cell>
        </row>
        <row r="864">
          <cell r="S864" t="str">
            <v>r_0914</v>
          </cell>
          <cell r="AJ864" t="str">
            <v>PRAGSi_c</v>
          </cell>
        </row>
        <row r="865">
          <cell r="S865" t="str">
            <v>r_0915</v>
          </cell>
          <cell r="AJ865" t="str">
            <v>GLUPRT_c</v>
          </cell>
        </row>
        <row r="866">
          <cell r="S866" t="str">
            <v>r_0916</v>
          </cell>
          <cell r="AJ866" t="str">
            <v>PRPPS_c</v>
          </cell>
        </row>
        <row r="867">
          <cell r="S867" t="str">
            <v>r_0916</v>
          </cell>
          <cell r="AJ867" t="str">
            <v>PRPPS_c</v>
          </cell>
        </row>
        <row r="868">
          <cell r="S868" t="str">
            <v>r_0917</v>
          </cell>
          <cell r="AJ868" t="str">
            <v>PSP_L_c</v>
          </cell>
        </row>
        <row r="869">
          <cell r="S869" t="str">
            <v>r_0918</v>
          </cell>
          <cell r="AJ869" t="str">
            <v>PSERT_c</v>
          </cell>
        </row>
        <row r="870">
          <cell r="S870" t="str">
            <v>r_0920</v>
          </cell>
          <cell r="AJ870" t="str">
            <v>G00006t_c_r</v>
          </cell>
        </row>
        <row r="871">
          <cell r="S871" t="str">
            <v>r_0921</v>
          </cell>
          <cell r="AJ871" t="str">
            <v>PSPHPL_r</v>
          </cell>
        </row>
        <row r="872">
          <cell r="S872" t="str">
            <v>r_0922</v>
          </cell>
          <cell r="AJ872" t="str">
            <v>PSPHS_r</v>
          </cell>
        </row>
        <row r="873">
          <cell r="S873" t="str">
            <v>r_0935</v>
          </cell>
          <cell r="AJ873" t="str">
            <v>PPBNGS_1_c</v>
          </cell>
        </row>
        <row r="874">
          <cell r="S874" t="str">
            <v>r_0937</v>
          </cell>
          <cell r="AJ874" t="str">
            <v>POLYAO2_c</v>
          </cell>
        </row>
        <row r="875">
          <cell r="S875" t="str">
            <v>r_0938</v>
          </cell>
          <cell r="AJ875" t="str">
            <v>PPNDH_c</v>
          </cell>
        </row>
        <row r="876">
          <cell r="S876" t="str">
            <v>r_0939</v>
          </cell>
          <cell r="AJ876" t="str">
            <v>PPND2_c</v>
          </cell>
        </row>
        <row r="877">
          <cell r="S877" t="str">
            <v>r_0941</v>
          </cell>
          <cell r="AJ877" t="str">
            <v>PROTRS_c</v>
          </cell>
        </row>
        <row r="878">
          <cell r="S878" t="str">
            <v>r_0942</v>
          </cell>
          <cell r="AJ878" t="str">
            <v>PPPGO_m</v>
          </cell>
        </row>
        <row r="879">
          <cell r="S879" t="str">
            <v>r_0943</v>
          </cell>
          <cell r="AJ879" t="str">
            <v>PNP_c</v>
          </cell>
        </row>
        <row r="880">
          <cell r="S880" t="str">
            <v>r_0943</v>
          </cell>
          <cell r="AJ880" t="str">
            <v>PNP_c</v>
          </cell>
        </row>
        <row r="881">
          <cell r="S881" t="str">
            <v>r_0943</v>
          </cell>
          <cell r="AJ881" t="str">
            <v>PNP_c</v>
          </cell>
        </row>
        <row r="882">
          <cell r="S882" t="str">
            <v>r_0949</v>
          </cell>
          <cell r="AJ882" t="str">
            <v>PUNP3_c, PNP_c</v>
          </cell>
        </row>
        <row r="883">
          <cell r="S883" t="str">
            <v>r_0950</v>
          </cell>
          <cell r="AJ883" t="str">
            <v>PUNP3_m, PNP_m</v>
          </cell>
        </row>
        <row r="884">
          <cell r="S884" t="str">
            <v>r_0951</v>
          </cell>
          <cell r="AJ884" t="str">
            <v>PUNP5_c, PNP_c</v>
          </cell>
        </row>
        <row r="885">
          <cell r="S885" t="str">
            <v>r_0953</v>
          </cell>
          <cell r="AJ885" t="str">
            <v>PYDXO_c</v>
          </cell>
        </row>
        <row r="886">
          <cell r="S886" t="str">
            <v>r_0954</v>
          </cell>
          <cell r="AJ886" t="str">
            <v>PYAM5PO_c</v>
          </cell>
        </row>
        <row r="887">
          <cell r="S887" t="str">
            <v>r_0955</v>
          </cell>
          <cell r="AJ887" t="str">
            <v>PDX5POi_c</v>
          </cell>
        </row>
        <row r="888">
          <cell r="S888" t="str">
            <v>r_0956</v>
          </cell>
          <cell r="AJ888" t="str">
            <v>PYDXNO_c</v>
          </cell>
        </row>
        <row r="889">
          <cell r="S889" t="str">
            <v>r_0957</v>
          </cell>
          <cell r="AJ889" t="str">
            <v>P5CR_c</v>
          </cell>
        </row>
        <row r="890">
          <cell r="S890" t="str">
            <v>r_0958</v>
          </cell>
          <cell r="AJ890" t="str">
            <v>PC_c</v>
          </cell>
        </row>
        <row r="891">
          <cell r="S891" t="str">
            <v>r_0958</v>
          </cell>
          <cell r="AJ891" t="str">
            <v>PC_c</v>
          </cell>
        </row>
        <row r="892">
          <cell r="S892" t="str">
            <v>r_0958</v>
          </cell>
          <cell r="AJ892" t="str">
            <v>PC_c</v>
          </cell>
        </row>
        <row r="893">
          <cell r="S893" t="str">
            <v>r_0959</v>
          </cell>
          <cell r="AJ893" t="str">
            <v>PYRDC_c</v>
          </cell>
        </row>
        <row r="894">
          <cell r="S894" t="str">
            <v>r_0960</v>
          </cell>
          <cell r="AJ894" t="str">
            <v>PYRDC2_c, PYRDC_c</v>
          </cell>
        </row>
        <row r="895">
          <cell r="S895" t="str">
            <v>r_0961</v>
          </cell>
          <cell r="AJ895" t="str">
            <v>PDH_m</v>
          </cell>
        </row>
        <row r="896">
          <cell r="S896" t="str">
            <v>r_0961</v>
          </cell>
          <cell r="AJ896" t="str">
            <v>PDH_m</v>
          </cell>
        </row>
        <row r="897">
          <cell r="S897" t="str">
            <v>r_0961</v>
          </cell>
          <cell r="AJ897" t="str">
            <v>PDH_m</v>
          </cell>
        </row>
        <row r="898">
          <cell r="S898" t="str">
            <v>r_0961</v>
          </cell>
          <cell r="AJ898" t="str">
            <v>PDH_m</v>
          </cell>
        </row>
        <row r="899">
          <cell r="S899" t="str">
            <v>r_0961</v>
          </cell>
          <cell r="AJ899" t="str">
            <v>PDH_m</v>
          </cell>
        </row>
        <row r="900">
          <cell r="S900" t="str">
            <v>r_0962</v>
          </cell>
          <cell r="AJ900" t="str">
            <v>PYK_c</v>
          </cell>
        </row>
        <row r="901">
          <cell r="S901" t="str">
            <v>r_0963</v>
          </cell>
          <cell r="AJ901" t="str">
            <v>Q9OR_m</v>
          </cell>
        </row>
        <row r="902">
          <cell r="S902" t="str">
            <v>r_0963</v>
          </cell>
          <cell r="AJ902" t="str">
            <v>Q9OR_m</v>
          </cell>
        </row>
        <row r="903">
          <cell r="S903" t="str">
            <v>r_0963</v>
          </cell>
          <cell r="AJ903" t="str">
            <v>Q9OR_m</v>
          </cell>
        </row>
        <row r="904">
          <cell r="S904" t="str">
            <v>r_0963</v>
          </cell>
          <cell r="AJ904" t="str">
            <v>Q9OR_m</v>
          </cell>
        </row>
        <row r="905">
          <cell r="S905" t="str">
            <v>r_0963</v>
          </cell>
          <cell r="AJ905" t="str">
            <v>Q9OR_m</v>
          </cell>
        </row>
        <row r="906">
          <cell r="S906" t="str">
            <v>r_0963</v>
          </cell>
          <cell r="AJ906" t="str">
            <v>Q9OR_m</v>
          </cell>
        </row>
        <row r="907">
          <cell r="S907" t="str">
            <v>r_0963</v>
          </cell>
          <cell r="AJ907" t="str">
            <v>Q9OR_m</v>
          </cell>
        </row>
        <row r="908">
          <cell r="S908" t="str">
            <v>r_0964</v>
          </cell>
          <cell r="AJ908" t="str">
            <v>GTHRDtabc_v</v>
          </cell>
        </row>
        <row r="909">
          <cell r="S909" t="str">
            <v>r_0965</v>
          </cell>
          <cell r="AJ909" t="str">
            <v>RBFK_c</v>
          </cell>
        </row>
        <row r="910">
          <cell r="S910" t="str">
            <v>r_0966</v>
          </cell>
          <cell r="AJ910" t="str">
            <v>RBFK_m</v>
          </cell>
        </row>
        <row r="911">
          <cell r="S911" t="str">
            <v>r_0967</v>
          </cell>
          <cell r="AJ911" t="str">
            <v>RBFSa_c</v>
          </cell>
        </row>
        <row r="912">
          <cell r="S912" t="str">
            <v>r_0968</v>
          </cell>
          <cell r="AJ912" t="str">
            <v>RBFSa_c</v>
          </cell>
        </row>
        <row r="913">
          <cell r="S913" t="str">
            <v>r_0969</v>
          </cell>
          <cell r="AJ913" t="str">
            <v>RBK_c</v>
          </cell>
        </row>
        <row r="914">
          <cell r="S914" t="str">
            <v>r_0970</v>
          </cell>
          <cell r="AJ914" t="str">
            <v/>
          </cell>
        </row>
        <row r="915">
          <cell r="S915" t="str">
            <v>r_0971</v>
          </cell>
          <cell r="AJ915" t="str">
            <v/>
          </cell>
        </row>
        <row r="916">
          <cell r="S916" t="str">
            <v>r_0972</v>
          </cell>
          <cell r="AJ916" t="str">
            <v/>
          </cell>
        </row>
        <row r="917">
          <cell r="S917" t="str">
            <v>r_0973</v>
          </cell>
          <cell r="AJ917" t="str">
            <v/>
          </cell>
        </row>
        <row r="918">
          <cell r="S918" t="str">
            <v>r_0974</v>
          </cell>
          <cell r="AJ918" t="str">
            <v/>
          </cell>
        </row>
        <row r="919">
          <cell r="S919" t="str">
            <v>r_0974</v>
          </cell>
          <cell r="AJ919" t="str">
            <v/>
          </cell>
        </row>
        <row r="920">
          <cell r="S920" t="str">
            <v>r_0974</v>
          </cell>
          <cell r="AJ920" t="str">
            <v/>
          </cell>
        </row>
        <row r="921">
          <cell r="S921" t="str">
            <v>r_0975</v>
          </cell>
          <cell r="AJ921" t="str">
            <v/>
          </cell>
        </row>
        <row r="922">
          <cell r="S922" t="str">
            <v>r_0975</v>
          </cell>
          <cell r="AJ922" t="str">
            <v/>
          </cell>
        </row>
        <row r="923">
          <cell r="S923" t="str">
            <v>r_0975</v>
          </cell>
          <cell r="AJ923" t="str">
            <v/>
          </cell>
        </row>
        <row r="924">
          <cell r="S924" t="str">
            <v>r_0976</v>
          </cell>
          <cell r="AJ924" t="str">
            <v/>
          </cell>
        </row>
        <row r="925">
          <cell r="S925" t="str">
            <v>r_0976</v>
          </cell>
          <cell r="AJ925" t="str">
            <v/>
          </cell>
        </row>
        <row r="926">
          <cell r="S926" t="str">
            <v>r_0976</v>
          </cell>
          <cell r="AJ926" t="str">
            <v/>
          </cell>
        </row>
        <row r="927">
          <cell r="S927" t="str">
            <v>r_0977</v>
          </cell>
          <cell r="AJ927" t="str">
            <v/>
          </cell>
        </row>
        <row r="928">
          <cell r="S928" t="str">
            <v>r_0977</v>
          </cell>
          <cell r="AJ928" t="str">
            <v/>
          </cell>
        </row>
        <row r="929">
          <cell r="S929" t="str">
            <v>r_0977</v>
          </cell>
          <cell r="AJ929" t="str">
            <v/>
          </cell>
        </row>
        <row r="930">
          <cell r="S930" t="str">
            <v>r_0978</v>
          </cell>
          <cell r="AJ930" t="str">
            <v/>
          </cell>
        </row>
        <row r="931">
          <cell r="S931" t="str">
            <v>r_0978</v>
          </cell>
          <cell r="AJ931" t="str">
            <v/>
          </cell>
        </row>
        <row r="932">
          <cell r="S932" t="str">
            <v>r_0978</v>
          </cell>
          <cell r="AJ932" t="str">
            <v/>
          </cell>
        </row>
        <row r="933">
          <cell r="S933" t="str">
            <v>r_0979</v>
          </cell>
          <cell r="AJ933" t="str">
            <v/>
          </cell>
        </row>
        <row r="934">
          <cell r="S934" t="str">
            <v>r_0979</v>
          </cell>
          <cell r="AJ934" t="str">
            <v/>
          </cell>
        </row>
        <row r="935">
          <cell r="S935" t="str">
            <v>r_0979</v>
          </cell>
          <cell r="AJ935" t="str">
            <v/>
          </cell>
        </row>
        <row r="936">
          <cell r="S936" t="str">
            <v>r_0982</v>
          </cell>
          <cell r="AJ936" t="str">
            <v>RPI_c</v>
          </cell>
        </row>
        <row r="937">
          <cell r="S937" t="str">
            <v>r_0983</v>
          </cell>
          <cell r="AJ937" t="str">
            <v>RNMK_c</v>
          </cell>
        </row>
        <row r="938">
          <cell r="S938" t="str">
            <v>r_0984</v>
          </cell>
          <cell r="AJ938" t="str">
            <v>RPE_c</v>
          </cell>
        </row>
        <row r="939">
          <cell r="S939" t="str">
            <v>r_0985</v>
          </cell>
          <cell r="AJ939" t="str">
            <v/>
          </cell>
        </row>
        <row r="940">
          <cell r="S940" t="str">
            <v>r_0985</v>
          </cell>
          <cell r="AJ940" t="str">
            <v/>
          </cell>
        </row>
        <row r="941">
          <cell r="S941" t="str">
            <v>r_0985</v>
          </cell>
          <cell r="AJ941" t="str">
            <v/>
          </cell>
        </row>
        <row r="942">
          <cell r="S942" t="str">
            <v>r_0985</v>
          </cell>
          <cell r="AJ942" t="str">
            <v/>
          </cell>
        </row>
        <row r="943">
          <cell r="S943" t="str">
            <v>r_0985</v>
          </cell>
          <cell r="AJ943" t="str">
            <v/>
          </cell>
        </row>
        <row r="944">
          <cell r="S944" t="str">
            <v>r_0985</v>
          </cell>
          <cell r="AJ944" t="str">
            <v/>
          </cell>
        </row>
        <row r="945">
          <cell r="S945" t="str">
            <v>r_0985</v>
          </cell>
          <cell r="AJ945" t="str">
            <v/>
          </cell>
        </row>
        <row r="946">
          <cell r="S946" t="str">
            <v>r_0986</v>
          </cell>
          <cell r="AJ946" t="str">
            <v>SAM24MT_c</v>
          </cell>
        </row>
        <row r="947">
          <cell r="S947" t="str">
            <v>r_0987</v>
          </cell>
          <cell r="AJ947" t="str">
            <v>SFGTHi_c</v>
          </cell>
        </row>
        <row r="948">
          <cell r="S948" t="str">
            <v>r_0988</v>
          </cell>
          <cell r="AJ948" t="str">
            <v>SACCD2_c</v>
          </cell>
        </row>
        <row r="949">
          <cell r="S949" t="str">
            <v>r_0989</v>
          </cell>
          <cell r="AJ949" t="str">
            <v>SACCD1_c</v>
          </cell>
        </row>
        <row r="950">
          <cell r="S950" t="str">
            <v>r_0990</v>
          </cell>
          <cell r="AJ950" t="str">
            <v>FBA3_c</v>
          </cell>
        </row>
        <row r="951">
          <cell r="S951" t="str">
            <v>r_0992</v>
          </cell>
          <cell r="AJ951" t="str">
            <v>SERAT_c, G00006t_c_c</v>
          </cell>
        </row>
        <row r="952">
          <cell r="S952" t="str">
            <v>r_0993</v>
          </cell>
          <cell r="AJ952" t="str">
            <v>SERPT_r</v>
          </cell>
        </row>
        <row r="953">
          <cell r="S953" t="str">
            <v>r_0993</v>
          </cell>
          <cell r="AJ953" t="str">
            <v>SERPT_r</v>
          </cell>
        </row>
        <row r="954">
          <cell r="S954" t="str">
            <v>r_0995</v>
          </cell>
          <cell r="AJ954" t="str">
            <v>SERTRS_c</v>
          </cell>
        </row>
        <row r="955">
          <cell r="S955" t="str">
            <v>r_0995</v>
          </cell>
          <cell r="AJ955" t="str">
            <v>SERTRS_c</v>
          </cell>
        </row>
        <row r="956">
          <cell r="S956" t="str">
            <v>r_0996</v>
          </cell>
          <cell r="AJ956" t="str">
            <v>SHK3Di_c</v>
          </cell>
        </row>
        <row r="957">
          <cell r="S957" t="str">
            <v>r_0997</v>
          </cell>
          <cell r="AJ957" t="str">
            <v>SHKK_c</v>
          </cell>
        </row>
        <row r="958">
          <cell r="S958" t="str">
            <v>r_0998</v>
          </cell>
          <cell r="AJ958" t="str">
            <v>SHCHD2_c</v>
          </cell>
        </row>
        <row r="959">
          <cell r="S959" t="str">
            <v>r_0999</v>
          </cell>
          <cell r="AJ959" t="str">
            <v>SHCHF_c</v>
          </cell>
        </row>
        <row r="960">
          <cell r="S960" t="str">
            <v>r_1001</v>
          </cell>
          <cell r="AJ960" t="str">
            <v>SPMS_c</v>
          </cell>
        </row>
        <row r="961">
          <cell r="S961" t="str">
            <v>r_1002</v>
          </cell>
          <cell r="AJ961" t="str">
            <v>SPRMS_c</v>
          </cell>
        </row>
        <row r="962">
          <cell r="S962" t="str">
            <v>r_1003</v>
          </cell>
          <cell r="AJ962" t="str">
            <v>SPHPL_r, PSPHPL_r</v>
          </cell>
        </row>
        <row r="963">
          <cell r="S963" t="str">
            <v>r_1004</v>
          </cell>
          <cell r="AJ963" t="str">
            <v>SBPP2_r</v>
          </cell>
        </row>
        <row r="964">
          <cell r="S964" t="str">
            <v>r_1005</v>
          </cell>
          <cell r="AJ964" t="str">
            <v>SBPP1_r</v>
          </cell>
        </row>
        <row r="965">
          <cell r="S965" t="str">
            <v>r_1006</v>
          </cell>
          <cell r="AJ965" t="str">
            <v>SPHGLpK_r</v>
          </cell>
        </row>
        <row r="966">
          <cell r="S966" t="str">
            <v>r_1007</v>
          </cell>
          <cell r="AJ966" t="str">
            <v>SLCBK1_r</v>
          </cell>
        </row>
        <row r="967">
          <cell r="S967" t="str">
            <v>r_1010</v>
          </cell>
          <cell r="AJ967" t="str">
            <v>SQLEx_r</v>
          </cell>
        </row>
        <row r="968">
          <cell r="S968" t="str">
            <v>r_1011</v>
          </cell>
          <cell r="AJ968" t="str">
            <v>SQLEy_r</v>
          </cell>
        </row>
        <row r="969">
          <cell r="S969" t="str">
            <v>r_1012</v>
          </cell>
          <cell r="AJ969" t="str">
            <v>SQLS_c</v>
          </cell>
        </row>
        <row r="970">
          <cell r="S970" t="str">
            <v>r_1021</v>
          </cell>
          <cell r="AJ970" t="str">
            <v/>
          </cell>
        </row>
        <row r="971">
          <cell r="S971" t="str">
            <v>r_1021</v>
          </cell>
          <cell r="AJ971" t="str">
            <v>SUCDq9_m</v>
          </cell>
        </row>
        <row r="972">
          <cell r="S972" t="str">
            <v>r_1021</v>
          </cell>
          <cell r="AJ972" t="str">
            <v/>
          </cell>
        </row>
        <row r="973">
          <cell r="S973" t="str">
            <v>r_1021</v>
          </cell>
          <cell r="AJ973" t="str">
            <v/>
          </cell>
        </row>
        <row r="974">
          <cell r="S974" t="str">
            <v>r_1022</v>
          </cell>
          <cell r="AJ974" t="str">
            <v>SUCOAS_m</v>
          </cell>
        </row>
        <row r="975">
          <cell r="S975" t="str">
            <v>r_1022</v>
          </cell>
          <cell r="AJ975" t="str">
            <v>SUCOAS_m</v>
          </cell>
        </row>
        <row r="976">
          <cell r="S976" t="str">
            <v>r_1023</v>
          </cell>
          <cell r="AJ976" t="str">
            <v>SSALy_c</v>
          </cell>
        </row>
        <row r="977">
          <cell r="S977" t="str">
            <v>r_1024</v>
          </cell>
          <cell r="AJ977" t="str">
            <v>SUCR_e</v>
          </cell>
        </row>
        <row r="978">
          <cell r="S978" t="str">
            <v>r_1025</v>
          </cell>
          <cell r="AJ978" t="str">
            <v>SADT_c</v>
          </cell>
        </row>
        <row r="979">
          <cell r="S979" t="str">
            <v>r_1026</v>
          </cell>
          <cell r="AJ979" t="str">
            <v/>
          </cell>
        </row>
        <row r="980">
          <cell r="S980" t="str">
            <v>r_1027</v>
          </cell>
          <cell r="AJ980" t="str">
            <v>SO3R_c</v>
          </cell>
        </row>
        <row r="981">
          <cell r="S981" t="str">
            <v>r_1027</v>
          </cell>
          <cell r="AJ981" t="str">
            <v>SO3R_c</v>
          </cell>
        </row>
        <row r="982">
          <cell r="S982" t="str">
            <v>r_1028</v>
          </cell>
          <cell r="AJ982" t="str">
            <v>TCHOLAtabc_v, G00006t_c_r</v>
          </cell>
        </row>
        <row r="983">
          <cell r="S983" t="str">
            <v>r_1029</v>
          </cell>
          <cell r="AJ983" t="str">
            <v>TAUDO_c</v>
          </cell>
        </row>
        <row r="984">
          <cell r="S984" t="str">
            <v>r_1029</v>
          </cell>
          <cell r="AJ984" t="str">
            <v>TAUDO_c</v>
          </cell>
        </row>
        <row r="985">
          <cell r="S985" t="str">
            <v>r_1030</v>
          </cell>
          <cell r="AJ985" t="str">
            <v/>
          </cell>
        </row>
        <row r="986">
          <cell r="S986" t="str">
            <v>r_1030</v>
          </cell>
          <cell r="AJ986" t="str">
            <v/>
          </cell>
        </row>
        <row r="987">
          <cell r="S987" t="str">
            <v>r_1030</v>
          </cell>
          <cell r="AJ987" t="str">
            <v/>
          </cell>
        </row>
        <row r="988">
          <cell r="S988" t="str">
            <v>r_1030</v>
          </cell>
          <cell r="AJ988" t="str">
            <v/>
          </cell>
        </row>
        <row r="989">
          <cell r="S989" t="str">
            <v>r_1031</v>
          </cell>
          <cell r="AJ989" t="str">
            <v>THFGLUS_c</v>
          </cell>
        </row>
        <row r="990">
          <cell r="S990" t="str">
            <v>r_1031</v>
          </cell>
          <cell r="AJ990" t="str">
            <v>THFGLUS_c</v>
          </cell>
        </row>
        <row r="991">
          <cell r="S991" t="str">
            <v>r_1032</v>
          </cell>
          <cell r="AJ991" t="str">
            <v>ACP1_e</v>
          </cell>
        </row>
        <row r="992">
          <cell r="S992" t="str">
            <v>r_1033</v>
          </cell>
          <cell r="AJ992" t="str">
            <v>THMP_c, ACP1_e</v>
          </cell>
        </row>
        <row r="993">
          <cell r="S993" t="str">
            <v>r_1034</v>
          </cell>
          <cell r="AJ993" t="str">
            <v>TMDPK_c</v>
          </cell>
        </row>
        <row r="994">
          <cell r="S994" t="str">
            <v>r_1035</v>
          </cell>
          <cell r="AJ994" t="str">
            <v>TMDPPK_c</v>
          </cell>
        </row>
        <row r="995">
          <cell r="S995" t="str">
            <v>r_1036</v>
          </cell>
          <cell r="AJ995" t="str">
            <v>TMPPP_c</v>
          </cell>
        </row>
        <row r="996">
          <cell r="S996" t="str">
            <v>r_1038</v>
          </cell>
          <cell r="AJ996" t="str">
            <v>TRDR_c</v>
          </cell>
        </row>
        <row r="997">
          <cell r="S997" t="str">
            <v>r_1038</v>
          </cell>
          <cell r="AJ997" t="str">
            <v>TRDR_c</v>
          </cell>
        </row>
        <row r="998">
          <cell r="S998" t="str">
            <v>r_1039</v>
          </cell>
          <cell r="AJ998" t="str">
            <v>TRDR_m</v>
          </cell>
        </row>
        <row r="999">
          <cell r="S999" t="str">
            <v>r_1039</v>
          </cell>
          <cell r="AJ999" t="str">
            <v>TRDR_m</v>
          </cell>
        </row>
        <row r="1000">
          <cell r="S1000" t="str">
            <v>r_1039</v>
          </cell>
          <cell r="AJ1000" t="str">
            <v>TRDR_m</v>
          </cell>
        </row>
        <row r="1001">
          <cell r="S1001" t="str">
            <v>r_1040</v>
          </cell>
          <cell r="AJ1001" t="str">
            <v>THRA_c</v>
          </cell>
        </row>
        <row r="1002">
          <cell r="S1002" t="str">
            <v>r_1040</v>
          </cell>
          <cell r="AJ1002" t="str">
            <v>THRA_c</v>
          </cell>
        </row>
        <row r="1003">
          <cell r="S1003" t="str">
            <v>r_1041</v>
          </cell>
          <cell r="AJ1003" t="str">
            <v>THRS_c, 4HTHRS_c</v>
          </cell>
        </row>
        <row r="1004">
          <cell r="S1004" t="str">
            <v>r_1042</v>
          </cell>
          <cell r="AJ1004" t="str">
            <v>THRTRS_c</v>
          </cell>
        </row>
        <row r="1005">
          <cell r="S1005" t="str">
            <v>r_1043</v>
          </cell>
          <cell r="AJ1005" t="str">
            <v>THRTRS_m</v>
          </cell>
        </row>
        <row r="1006">
          <cell r="S1006" t="str">
            <v>r_1045</v>
          </cell>
          <cell r="AJ1006" t="str">
            <v>TMDS_c</v>
          </cell>
        </row>
        <row r="1007">
          <cell r="S1007" t="str">
            <v>r_1045</v>
          </cell>
          <cell r="AJ1007" t="str">
            <v>TMDS_c</v>
          </cell>
        </row>
        <row r="1008">
          <cell r="S1008" t="str">
            <v>r_1046</v>
          </cell>
          <cell r="AJ1008" t="str">
            <v>ACONMT_c</v>
          </cell>
        </row>
        <row r="1009">
          <cell r="S1009" t="str">
            <v>r_1047</v>
          </cell>
          <cell r="AJ1009" t="str">
            <v>PPTT_m</v>
          </cell>
        </row>
        <row r="1010">
          <cell r="S1010" t="str">
            <v>r_1048</v>
          </cell>
          <cell r="AJ1010" t="str">
            <v>TALA_c</v>
          </cell>
        </row>
        <row r="1011">
          <cell r="S1011" t="str">
            <v>r_1049</v>
          </cell>
          <cell r="AJ1011" t="str">
            <v>TKT1_c</v>
          </cell>
        </row>
        <row r="1012">
          <cell r="S1012" t="str">
            <v>r_1049</v>
          </cell>
          <cell r="AJ1012" t="str">
            <v>TKT1_c</v>
          </cell>
        </row>
        <row r="1013">
          <cell r="S1013" t="str">
            <v>r_1050</v>
          </cell>
          <cell r="AJ1013" t="str">
            <v>TKT2_c</v>
          </cell>
        </row>
        <row r="1014">
          <cell r="S1014" t="str">
            <v>r_1050</v>
          </cell>
          <cell r="AJ1014" t="str">
            <v>TKT2_c</v>
          </cell>
        </row>
        <row r="1015">
          <cell r="S1015" t="str">
            <v>r_1051</v>
          </cell>
          <cell r="AJ1015" t="str">
            <v>TRE6PP_c</v>
          </cell>
        </row>
        <row r="1016">
          <cell r="S1016" t="str">
            <v>r_1054</v>
          </cell>
          <cell r="AJ1016" t="str">
            <v>TPI_c</v>
          </cell>
        </row>
        <row r="1017">
          <cell r="S1017" t="str">
            <v>r_1055</v>
          </cell>
          <cell r="AJ1017" t="str">
            <v>TRPS1_c</v>
          </cell>
        </row>
        <row r="1018">
          <cell r="S1018" t="str">
            <v>r_1055</v>
          </cell>
          <cell r="AJ1018" t="str">
            <v>TRPS1_c</v>
          </cell>
        </row>
        <row r="1019">
          <cell r="S1019" t="str">
            <v>r_1056</v>
          </cell>
          <cell r="AJ1019" t="str">
            <v>TRPTA_c</v>
          </cell>
        </row>
        <row r="1020">
          <cell r="S1020" t="str">
            <v>r_1056</v>
          </cell>
          <cell r="AJ1020" t="str">
            <v>TRPTA_c</v>
          </cell>
        </row>
        <row r="1021">
          <cell r="S1021" t="str">
            <v>r_1057</v>
          </cell>
          <cell r="AJ1021" t="str">
            <v>TRPTRS_c</v>
          </cell>
        </row>
        <row r="1022">
          <cell r="S1022" t="str">
            <v>r_1058</v>
          </cell>
          <cell r="AJ1022" t="str">
            <v>TRPTRS_m</v>
          </cell>
        </row>
        <row r="1023">
          <cell r="S1023" t="str">
            <v>r_1063</v>
          </cell>
          <cell r="AJ1023" t="str">
            <v>TYRTA_c</v>
          </cell>
        </row>
        <row r="1024">
          <cell r="S1024" t="str">
            <v>r_1063</v>
          </cell>
          <cell r="AJ1024" t="str">
            <v>TYRTA_c</v>
          </cell>
        </row>
        <row r="1025">
          <cell r="S1025" t="str">
            <v>r_1065</v>
          </cell>
          <cell r="AJ1025" t="str">
            <v>TYRTA_x</v>
          </cell>
        </row>
        <row r="1026">
          <cell r="S1026" t="str">
            <v>r_1066</v>
          </cell>
          <cell r="AJ1026" t="str">
            <v>TYRTRS_c</v>
          </cell>
        </row>
        <row r="1027">
          <cell r="S1027" t="str">
            <v>r_1067</v>
          </cell>
          <cell r="AJ1027" t="str">
            <v>TYRTRS_m</v>
          </cell>
        </row>
        <row r="1028">
          <cell r="S1028" t="str">
            <v>r_1068</v>
          </cell>
          <cell r="AJ1028" t="str">
            <v>ERGSTGLCT_c</v>
          </cell>
        </row>
        <row r="1029">
          <cell r="S1029" t="str">
            <v>r_1069</v>
          </cell>
          <cell r="AJ1029" t="str">
            <v>UAGDP_c</v>
          </cell>
        </row>
        <row r="1030">
          <cell r="S1030" t="str">
            <v>r_1070</v>
          </cell>
          <cell r="AJ1030" t="str">
            <v>UDPG4E_c</v>
          </cell>
        </row>
        <row r="1031">
          <cell r="S1031" t="str">
            <v>r_1071</v>
          </cell>
          <cell r="AJ1031" t="str">
            <v>UGLT_c</v>
          </cell>
        </row>
        <row r="1032">
          <cell r="S1032" t="str">
            <v>r_1072</v>
          </cell>
          <cell r="AJ1032" t="str">
            <v>UMPK_c</v>
          </cell>
        </row>
        <row r="1033">
          <cell r="S1033" t="str">
            <v>r_1073</v>
          </cell>
          <cell r="AJ1033" t="str">
            <v>UMPK_n</v>
          </cell>
        </row>
        <row r="1034">
          <cell r="S1034" t="str">
            <v>r_1074</v>
          </cell>
          <cell r="AJ1034" t="str">
            <v>UPPRT_c</v>
          </cell>
        </row>
        <row r="1035">
          <cell r="S1035" t="str">
            <v>r_1075</v>
          </cell>
          <cell r="AJ1035" t="str">
            <v>UREASE_c</v>
          </cell>
        </row>
        <row r="1036">
          <cell r="S1036" t="str">
            <v>r_1075</v>
          </cell>
          <cell r="AJ1036" t="str">
            <v>UREASE_c</v>
          </cell>
        </row>
        <row r="1037">
          <cell r="S1037" t="str">
            <v>r_1076</v>
          </cell>
          <cell r="AJ1037" t="str">
            <v/>
          </cell>
        </row>
        <row r="1038">
          <cell r="S1038" t="str">
            <v>r_1077</v>
          </cell>
          <cell r="AJ1038" t="str">
            <v>URIK1_c</v>
          </cell>
        </row>
        <row r="1039">
          <cell r="S1039" t="str">
            <v>r_1078</v>
          </cell>
          <cell r="AJ1039" t="str">
            <v>URIK2_c</v>
          </cell>
        </row>
        <row r="1040">
          <cell r="S1040" t="str">
            <v>r_1079</v>
          </cell>
          <cell r="AJ1040" t="str">
            <v>URIDK2i_c</v>
          </cell>
        </row>
        <row r="1041">
          <cell r="S1041" t="str">
            <v>r_1080</v>
          </cell>
          <cell r="AJ1041" t="str">
            <v>URIDK2i_n</v>
          </cell>
        </row>
        <row r="1042">
          <cell r="S1042" t="str">
            <v>r_1081</v>
          </cell>
          <cell r="AJ1042" t="str">
            <v>UPPDC1_c</v>
          </cell>
        </row>
        <row r="1043">
          <cell r="S1043" t="str">
            <v>r_1082</v>
          </cell>
          <cell r="AJ1043" t="str">
            <v>UPP3MT_2_c</v>
          </cell>
        </row>
        <row r="1044">
          <cell r="S1044" t="str">
            <v>r_1083</v>
          </cell>
          <cell r="AJ1044" t="str">
            <v>UPP3S_c</v>
          </cell>
        </row>
        <row r="1045">
          <cell r="S1045" t="str">
            <v>r_1084</v>
          </cell>
          <cell r="AJ1045" t="str">
            <v>GALUi_c</v>
          </cell>
        </row>
        <row r="1046">
          <cell r="S1046" t="str">
            <v>r_1085</v>
          </cell>
          <cell r="AJ1046" t="str">
            <v>G00006t_c_r</v>
          </cell>
        </row>
        <row r="1047">
          <cell r="S1047" t="str">
            <v>r_1086</v>
          </cell>
          <cell r="AJ1047" t="str">
            <v>G00006t_c_r</v>
          </cell>
        </row>
        <row r="1048">
          <cell r="S1048" t="str">
            <v>r_1087</v>
          </cell>
          <cell r="AJ1048" t="str">
            <v>VALTA_c</v>
          </cell>
        </row>
        <row r="1049">
          <cell r="S1049" t="str">
            <v>r_1088</v>
          </cell>
          <cell r="AJ1049" t="str">
            <v/>
          </cell>
        </row>
        <row r="1050">
          <cell r="S1050" t="str">
            <v>r_1089</v>
          </cell>
          <cell r="AJ1050" t="str">
            <v>VALTRS_c</v>
          </cell>
        </row>
        <row r="1051">
          <cell r="S1051" t="str">
            <v>r_1090</v>
          </cell>
          <cell r="AJ1051" t="str">
            <v>VALTRS_m</v>
          </cell>
        </row>
        <row r="1052">
          <cell r="S1052" t="str">
            <v>r_1091</v>
          </cell>
          <cell r="AJ1052" t="str">
            <v>XPPT_c</v>
          </cell>
        </row>
        <row r="1053">
          <cell r="S1053" t="str">
            <v>r_1092</v>
          </cell>
          <cell r="AJ1053" t="str">
            <v/>
          </cell>
        </row>
        <row r="1054">
          <cell r="S1054" t="str">
            <v>r_1093</v>
          </cell>
          <cell r="AJ1054" t="str">
            <v>XYLRy_c</v>
          </cell>
        </row>
        <row r="1055">
          <cell r="S1055" t="str">
            <v>r_1094</v>
          </cell>
          <cell r="AJ1055" t="str">
            <v>XYLK_c</v>
          </cell>
        </row>
        <row r="1056">
          <cell r="S1056" t="str">
            <v>r_1095</v>
          </cell>
          <cell r="AJ1056" t="str">
            <v>YUMPS_c</v>
          </cell>
        </row>
        <row r="1057">
          <cell r="S1057" t="str">
            <v>r_1095</v>
          </cell>
          <cell r="AJ1057" t="str">
            <v>YUMPS_c</v>
          </cell>
        </row>
        <row r="1058">
          <cell r="S1058" t="str">
            <v>r_1095</v>
          </cell>
          <cell r="AJ1058" t="str">
            <v>YUMPS_c</v>
          </cell>
        </row>
        <row r="1059">
          <cell r="S1059" t="str">
            <v>r_1096</v>
          </cell>
          <cell r="AJ1059" t="str">
            <v>MEVt_c_e, G00006t_c_r</v>
          </cell>
        </row>
        <row r="1060">
          <cell r="S1060" t="str">
            <v>r_1097</v>
          </cell>
          <cell r="AJ1060" t="str">
            <v>BTDt_c_e, G00006t_c_r</v>
          </cell>
        </row>
        <row r="1061">
          <cell r="S1061" t="str">
            <v>r_1099</v>
          </cell>
          <cell r="AJ1061" t="str">
            <v>2OXOADPt_c_m</v>
          </cell>
        </row>
        <row r="1062">
          <cell r="S1062" t="str">
            <v>r_1100</v>
          </cell>
          <cell r="AJ1062" t="str">
            <v>G00006t_c_r</v>
          </cell>
        </row>
        <row r="1063">
          <cell r="S1063" t="str">
            <v>r_1101</v>
          </cell>
          <cell r="AJ1063" t="str">
            <v>4ABUTtps_e, G00006t_c_r</v>
          </cell>
        </row>
        <row r="1064">
          <cell r="S1064" t="str">
            <v>r_1102</v>
          </cell>
          <cell r="AJ1064" t="str">
            <v>5AOPtps_e, G00006t_c_r</v>
          </cell>
        </row>
        <row r="1065">
          <cell r="S1065" t="str">
            <v>r_1103</v>
          </cell>
          <cell r="AJ1065" t="str">
            <v>5FTHFt_c_e, G00006t_c_r</v>
          </cell>
        </row>
        <row r="1066">
          <cell r="S1066" t="str">
            <v>r_1104</v>
          </cell>
          <cell r="AJ1066" t="str">
            <v>G00006t_c_r</v>
          </cell>
        </row>
        <row r="1067">
          <cell r="S1067" t="str">
            <v>r_1106</v>
          </cell>
          <cell r="AJ1067" t="str">
            <v>ACt_c_n, G00006t_c_r</v>
          </cell>
        </row>
        <row r="1068">
          <cell r="S1068" t="str">
            <v>r_1107</v>
          </cell>
          <cell r="AJ1068" t="str">
            <v>ETACt_c_e, G00006t_c_r</v>
          </cell>
        </row>
        <row r="1069">
          <cell r="S1069" t="str">
            <v>r_1108</v>
          </cell>
          <cell r="AJ1069" t="str">
            <v>ADEtps_e, G00006t_c_r</v>
          </cell>
        </row>
        <row r="1070">
          <cell r="S1070" t="str">
            <v>r_1109</v>
          </cell>
          <cell r="AJ1070" t="str">
            <v>ADNtps_e, G00006t_c_r</v>
          </cell>
        </row>
        <row r="1071">
          <cell r="S1071" t="str">
            <v>r_1110</v>
          </cell>
          <cell r="AJ1071" t="str">
            <v>ADPATPt_c_m, G00006t_c_r</v>
          </cell>
        </row>
        <row r="1072">
          <cell r="S1072" t="str">
            <v>r_1111</v>
          </cell>
          <cell r="AJ1072" t="str">
            <v>ADPATPt_c_m, G00006t_c_r</v>
          </cell>
        </row>
        <row r="1073">
          <cell r="S1073" t="str">
            <v>r_1112</v>
          </cell>
          <cell r="AJ1073" t="str">
            <v/>
          </cell>
        </row>
        <row r="1074">
          <cell r="S1074" t="str">
            <v>r_1112</v>
          </cell>
          <cell r="AJ1074" t="str">
            <v/>
          </cell>
        </row>
        <row r="1075">
          <cell r="S1075" t="str">
            <v>r_1113</v>
          </cell>
          <cell r="AJ1075" t="str">
            <v>ALLTTt_c, G00006t_c_r</v>
          </cell>
        </row>
        <row r="1076">
          <cell r="S1076" t="str">
            <v>r_1114</v>
          </cell>
          <cell r="AJ1076" t="str">
            <v>ALLTNt_c, G00006t_c_r</v>
          </cell>
        </row>
        <row r="1077">
          <cell r="S1077" t="str">
            <v>r_1115</v>
          </cell>
          <cell r="AJ1077" t="str">
            <v>NH4t_c_e, G00006t_c_r</v>
          </cell>
        </row>
        <row r="1078">
          <cell r="S1078" t="str">
            <v>r_1116</v>
          </cell>
          <cell r="AJ1078" t="str">
            <v>AMPATPt_c_x, G00006t_c_r</v>
          </cell>
        </row>
        <row r="1079">
          <cell r="S1079" t="str">
            <v>r_1118</v>
          </cell>
          <cell r="AJ1079" t="str">
            <v>ASPGLUt_c_m</v>
          </cell>
        </row>
        <row r="1080">
          <cell r="S1080" t="str">
            <v>r_1119</v>
          </cell>
          <cell r="AJ1080" t="str">
            <v>G00006t_c_r</v>
          </cell>
        </row>
        <row r="1081">
          <cell r="S1081" t="str">
            <v>r_1120</v>
          </cell>
          <cell r="AJ1081" t="str">
            <v>CRNACRNt_c_m</v>
          </cell>
        </row>
        <row r="1082">
          <cell r="S1082" t="str">
            <v>r_1121</v>
          </cell>
          <cell r="AJ1082" t="str">
            <v>G00006t_c_r</v>
          </cell>
        </row>
        <row r="1083">
          <cell r="S1083" t="str">
            <v>r_1122</v>
          </cell>
          <cell r="AJ1083" t="str">
            <v>G00006t_c_r</v>
          </cell>
        </row>
        <row r="1084">
          <cell r="S1084" t="str">
            <v>r_1123</v>
          </cell>
          <cell r="AJ1084" t="str">
            <v>G00006t_c_r</v>
          </cell>
        </row>
        <row r="1085">
          <cell r="S1085" t="str">
            <v>r_1124</v>
          </cell>
          <cell r="AJ1085" t="str">
            <v>G00006t_c_r</v>
          </cell>
        </row>
        <row r="1086">
          <cell r="S1086" t="str">
            <v>r_1125</v>
          </cell>
          <cell r="AJ1086" t="str">
            <v>CHOLtps_e, G00006t_c_r</v>
          </cell>
        </row>
        <row r="1087">
          <cell r="S1087" t="str">
            <v>r_1129</v>
          </cell>
          <cell r="AJ1087" t="str">
            <v>COAt_c_m, G00006t_c_r</v>
          </cell>
        </row>
        <row r="1088">
          <cell r="S1088" t="str">
            <v>r_1130</v>
          </cell>
          <cell r="AJ1088" t="str">
            <v>CTPt2_m, G00006t_c_r</v>
          </cell>
        </row>
        <row r="1089">
          <cell r="S1089" t="str">
            <v>r_1131</v>
          </cell>
          <cell r="AJ1089" t="str">
            <v>CTPCMPt_c_m, G00006t_c_r</v>
          </cell>
        </row>
        <row r="1090">
          <cell r="S1090" t="str">
            <v>r_1132</v>
          </cell>
          <cell r="AJ1090" t="str">
            <v>CYTDtps_e, G00006t_c_r</v>
          </cell>
        </row>
        <row r="1091">
          <cell r="S1091" t="str">
            <v>r_1133</v>
          </cell>
          <cell r="AJ1091" t="str">
            <v>CSNtps_e, G00006t_c_r</v>
          </cell>
        </row>
        <row r="1092">
          <cell r="S1092" t="str">
            <v>r_1134</v>
          </cell>
          <cell r="AJ1092" t="str">
            <v>FRUtps_e, G00006t_c_r</v>
          </cell>
        </row>
        <row r="1093">
          <cell r="S1093" t="str">
            <v>r_1135</v>
          </cell>
          <cell r="AJ1093" t="str">
            <v>GALtps_e, G00006t_c_r</v>
          </cell>
        </row>
        <row r="1094">
          <cell r="S1094" t="str">
            <v>r_1136</v>
          </cell>
          <cell r="AJ1094" t="str">
            <v>LACDtps_c, G00006t_c_r</v>
          </cell>
        </row>
        <row r="1095">
          <cell r="S1095" t="str">
            <v>r_1137</v>
          </cell>
          <cell r="AJ1095" t="str">
            <v>LACDtps_c, G00006t_c_r</v>
          </cell>
        </row>
        <row r="1096">
          <cell r="S1096" t="str">
            <v>r_1138</v>
          </cell>
          <cell r="AJ1096" t="str">
            <v>LACPYRt_c_m, G00006t_c_r</v>
          </cell>
        </row>
        <row r="1097">
          <cell r="S1097" t="str">
            <v>r_1139</v>
          </cell>
          <cell r="AJ1097" t="str">
            <v>MANtps_e, G00006t_c_r</v>
          </cell>
        </row>
        <row r="1098">
          <cell r="S1098" t="str">
            <v>r_1146</v>
          </cell>
          <cell r="AJ1098" t="str">
            <v>EPISTt_c_rm</v>
          </cell>
        </row>
        <row r="1099">
          <cell r="S1099" t="str">
            <v>r_1146</v>
          </cell>
          <cell r="AJ1099" t="str">
            <v>EPISTt_c_rm</v>
          </cell>
        </row>
        <row r="1100">
          <cell r="S1100" t="str">
            <v>r_1146</v>
          </cell>
          <cell r="AJ1100" t="str">
            <v>EPISTt_c_rm</v>
          </cell>
        </row>
        <row r="1101">
          <cell r="S1101" t="str">
            <v>r_1146</v>
          </cell>
          <cell r="AJ1101" t="str">
            <v>EPISTt_c_rm</v>
          </cell>
        </row>
        <row r="1102">
          <cell r="S1102" t="str">
            <v>r_1146</v>
          </cell>
          <cell r="AJ1102" t="str">
            <v>EPISTt_c_rm</v>
          </cell>
        </row>
        <row r="1103">
          <cell r="S1103" t="str">
            <v>r_1147</v>
          </cell>
          <cell r="AJ1103" t="str">
            <v>ERGSTt_c_r</v>
          </cell>
        </row>
        <row r="1104">
          <cell r="S1104" t="str">
            <v>r_1147</v>
          </cell>
          <cell r="AJ1104" t="str">
            <v>ERGSTt_c_r</v>
          </cell>
        </row>
        <row r="1105">
          <cell r="S1105" t="str">
            <v>r_1147</v>
          </cell>
          <cell r="AJ1105" t="str">
            <v>ERGSTt_c_r</v>
          </cell>
        </row>
        <row r="1106">
          <cell r="S1106" t="str">
            <v>r_1147</v>
          </cell>
          <cell r="AJ1106" t="str">
            <v>ERGSTt_c_r</v>
          </cell>
        </row>
        <row r="1107">
          <cell r="S1107" t="str">
            <v>r_1147</v>
          </cell>
          <cell r="AJ1107" t="str">
            <v>ERGSTt_c_r</v>
          </cell>
        </row>
        <row r="1108">
          <cell r="S1108" t="str">
            <v>r_1149</v>
          </cell>
          <cell r="AJ1108" t="str">
            <v>ETHAt_c_e, G00006t_c_r</v>
          </cell>
        </row>
        <row r="1109">
          <cell r="S1109" t="str">
            <v>r_1151</v>
          </cell>
          <cell r="AJ1109" t="str">
            <v>FADH2t_c_m, G00006t_c_r</v>
          </cell>
        </row>
        <row r="1110">
          <cell r="S1110" t="str">
            <v>r_1161</v>
          </cell>
          <cell r="AJ1110" t="str">
            <v>FECOSTt_c_rm</v>
          </cell>
        </row>
        <row r="1111">
          <cell r="S1111" t="str">
            <v>r_1161</v>
          </cell>
          <cell r="AJ1111" t="str">
            <v>FECOSTt_c_rm</v>
          </cell>
        </row>
        <row r="1112">
          <cell r="S1112" t="str">
            <v>r_1161</v>
          </cell>
          <cell r="AJ1112" t="str">
            <v>FECOSTt_c_rm</v>
          </cell>
        </row>
        <row r="1113">
          <cell r="S1113" t="str">
            <v>r_1161</v>
          </cell>
          <cell r="AJ1113" t="str">
            <v>FECOSTt_c_rm</v>
          </cell>
        </row>
        <row r="1114">
          <cell r="S1114" t="str">
            <v>r_1161</v>
          </cell>
          <cell r="AJ1114" t="str">
            <v>FECOSTt_c_rm</v>
          </cell>
        </row>
        <row r="1115">
          <cell r="S1115" t="str">
            <v>r_1165</v>
          </cell>
          <cell r="AJ1115" t="str">
            <v>GDPMANt_c_g, G00006t_c_r</v>
          </cell>
        </row>
        <row r="1116">
          <cell r="S1116" t="str">
            <v>r_1166</v>
          </cell>
          <cell r="AJ1116" t="str">
            <v>GLCt_c_e, G00006t_c_r</v>
          </cell>
        </row>
        <row r="1117">
          <cell r="S1117" t="str">
            <v>r_1167</v>
          </cell>
          <cell r="AJ1117" t="str">
            <v>GTHRDt_c_e, G00006t_c_r</v>
          </cell>
        </row>
        <row r="1118">
          <cell r="S1118" t="str">
            <v>r_1168</v>
          </cell>
          <cell r="AJ1118" t="str">
            <v>GTHRDt_c_e</v>
          </cell>
        </row>
        <row r="1119">
          <cell r="S1119" t="str">
            <v>r_1169</v>
          </cell>
          <cell r="AJ1119" t="str">
            <v>G3PIt_c_e, G00006t_c_r</v>
          </cell>
        </row>
        <row r="1120">
          <cell r="S1120" t="str">
            <v>r_1170</v>
          </cell>
          <cell r="AJ1120" t="str">
            <v>G3PCt_c_e, G00006t_c_r</v>
          </cell>
        </row>
        <row r="1121">
          <cell r="S1121" t="str">
            <v>r_1171</v>
          </cell>
          <cell r="AJ1121" t="str">
            <v>GLYCtps_e, G00006t_c_r</v>
          </cell>
        </row>
        <row r="1122">
          <cell r="S1122" t="str">
            <v>r_1172</v>
          </cell>
          <cell r="AJ1122" t="str">
            <v>G00006t_c_r</v>
          </cell>
        </row>
        <row r="1123">
          <cell r="S1123" t="str">
            <v>r_1173</v>
          </cell>
          <cell r="AJ1123" t="str">
            <v>GLYtps_e, G00006t_c_r</v>
          </cell>
        </row>
        <row r="1124">
          <cell r="S1124" t="str">
            <v>r_1174</v>
          </cell>
          <cell r="AJ1124" t="str">
            <v>GLYCOGENt_c_v, G00006t_c_r</v>
          </cell>
        </row>
        <row r="1125">
          <cell r="S1125" t="str">
            <v>r_1175</v>
          </cell>
          <cell r="AJ1125" t="str">
            <v>GTPGDPtp_m, G00006t_c_r</v>
          </cell>
        </row>
        <row r="1126">
          <cell r="S1126" t="str">
            <v>r_1176</v>
          </cell>
          <cell r="AJ1126" t="str">
            <v>GUAtps_e, G00006t_c_r</v>
          </cell>
        </row>
        <row r="1127">
          <cell r="S1127" t="str">
            <v>r_1177</v>
          </cell>
          <cell r="AJ1127" t="str">
            <v>INOSTtps_e, G00006t_c_r</v>
          </cell>
        </row>
        <row r="1128">
          <cell r="S1128" t="str">
            <v>r_1178</v>
          </cell>
          <cell r="AJ1128" t="str">
            <v>FE2t_c_e, G00006t_c_r</v>
          </cell>
        </row>
        <row r="1129">
          <cell r="S1129" t="str">
            <v>r_1179</v>
          </cell>
          <cell r="AJ1129" t="str">
            <v>FE2t_c_e, G00006t_c_r</v>
          </cell>
        </row>
        <row r="1130">
          <cell r="S1130" t="str">
            <v>r_1180</v>
          </cell>
          <cell r="AJ1130" t="str">
            <v>IAMACt_c_e, G00006t_c_r</v>
          </cell>
        </row>
        <row r="1131">
          <cell r="S1131" t="str">
            <v>r_1181</v>
          </cell>
          <cell r="AJ1131" t="str">
            <v>IBUTACt_c_e, G00006t_c_r</v>
          </cell>
        </row>
        <row r="1132">
          <cell r="S1132" t="str">
            <v>r_1182</v>
          </cell>
          <cell r="AJ1132" t="str">
            <v>IPDPt_c_m, G00006t_c_r</v>
          </cell>
        </row>
        <row r="1133">
          <cell r="S1133" t="str">
            <v>r_1183</v>
          </cell>
          <cell r="AJ1133" t="str">
            <v>ALAtps_e, G00006t_c_r</v>
          </cell>
        </row>
        <row r="1134">
          <cell r="S1134" t="str">
            <v>r_1184</v>
          </cell>
          <cell r="AJ1134" t="str">
            <v>ARGtps_e, G00006t_c_r</v>
          </cell>
        </row>
        <row r="1135">
          <cell r="S1135" t="str">
            <v>r_1185</v>
          </cell>
          <cell r="AJ1135" t="str">
            <v>ARGtps_e, G00006t_c_r</v>
          </cell>
        </row>
        <row r="1136">
          <cell r="S1136" t="str">
            <v>r_1186</v>
          </cell>
          <cell r="AJ1136" t="str">
            <v>ASNtpa_v, G00006t_c_r</v>
          </cell>
        </row>
        <row r="1137">
          <cell r="S1137" t="str">
            <v>r_1187</v>
          </cell>
          <cell r="AJ1137" t="str">
            <v>ASNtpa_v, G00006t_c_r</v>
          </cell>
        </row>
        <row r="1138">
          <cell r="S1138" t="str">
            <v>r_1188</v>
          </cell>
          <cell r="AJ1138" t="str">
            <v>ASNtps_v, G00006t_c_r</v>
          </cell>
        </row>
        <row r="1139">
          <cell r="S1139" t="str">
            <v>r_1189</v>
          </cell>
          <cell r="AJ1139" t="str">
            <v>ASNtps_v, G00006t_c_r</v>
          </cell>
        </row>
        <row r="1140">
          <cell r="S1140" t="str">
            <v>r_1190</v>
          </cell>
          <cell r="AJ1140" t="str">
            <v>ASNtps_v, G00006t_c_r</v>
          </cell>
        </row>
        <row r="1141">
          <cell r="S1141" t="str">
            <v>r_1191</v>
          </cell>
          <cell r="AJ1141" t="str">
            <v>CRNt_c_m, G00006t_c_r</v>
          </cell>
        </row>
        <row r="1142">
          <cell r="S1142" t="str">
            <v>r_1192</v>
          </cell>
          <cell r="AJ1142" t="str">
            <v>CYStps_e, G00006t_c_r</v>
          </cell>
        </row>
        <row r="1143">
          <cell r="S1143" t="str">
            <v>r_1193</v>
          </cell>
          <cell r="AJ1143" t="str">
            <v>CYStps_e, G00006t_c_r</v>
          </cell>
        </row>
        <row r="1144">
          <cell r="S1144" t="str">
            <v>r_1194</v>
          </cell>
          <cell r="AJ1144" t="str">
            <v>GLUt_c_m</v>
          </cell>
        </row>
        <row r="1145">
          <cell r="S1145" t="str">
            <v>r_1195</v>
          </cell>
          <cell r="AJ1145" t="str">
            <v>GLUt_c_m, G00006t_c_r</v>
          </cell>
        </row>
        <row r="1146">
          <cell r="S1146" t="str">
            <v>r_1196</v>
          </cell>
          <cell r="AJ1146" t="str">
            <v>GLUt_c_m, G00006t_c_r</v>
          </cell>
        </row>
        <row r="1147">
          <cell r="S1147" t="str">
            <v>r_1197</v>
          </cell>
          <cell r="AJ1147" t="str">
            <v>GLNtpa_v, G00006t_c_r</v>
          </cell>
        </row>
        <row r="1148">
          <cell r="S1148" t="str">
            <v>r_1198</v>
          </cell>
          <cell r="AJ1148" t="str">
            <v>GLNtpa_v, G00006t_c_r</v>
          </cell>
        </row>
        <row r="1149">
          <cell r="S1149" t="str">
            <v>r_1199</v>
          </cell>
          <cell r="AJ1149" t="str">
            <v>GLNtpa_v, G00006t_c_r</v>
          </cell>
        </row>
        <row r="1150">
          <cell r="S1150" t="str">
            <v>r_1200</v>
          </cell>
          <cell r="AJ1150" t="str">
            <v>G00006t_c_r</v>
          </cell>
        </row>
        <row r="1151">
          <cell r="S1151" t="str">
            <v>r_1201</v>
          </cell>
          <cell r="AJ1151" t="str">
            <v>HIStpa_v, G00006t_c_r</v>
          </cell>
        </row>
        <row r="1152">
          <cell r="S1152" t="str">
            <v>r_1202</v>
          </cell>
          <cell r="AJ1152" t="str">
            <v>ILEt_c_v, G00006t_c_r</v>
          </cell>
        </row>
        <row r="1153">
          <cell r="S1153" t="str">
            <v>r_1203</v>
          </cell>
          <cell r="AJ1153" t="str">
            <v>ILEt_c_v, G00006t_c_r</v>
          </cell>
        </row>
        <row r="1154">
          <cell r="S1154" t="str">
            <v>r_1204</v>
          </cell>
          <cell r="AJ1154" t="str">
            <v>ILEt_c_v, G00006t_c_r</v>
          </cell>
        </row>
        <row r="1155">
          <cell r="S1155" t="str">
            <v>r_1205</v>
          </cell>
          <cell r="AJ1155" t="str">
            <v>ILEt_c_v, G00006t_c_r</v>
          </cell>
        </row>
        <row r="1156">
          <cell r="S1156" t="str">
            <v>r_1206</v>
          </cell>
          <cell r="AJ1156" t="str">
            <v>LACt_c_m, G00006t_c_r</v>
          </cell>
        </row>
        <row r="1157">
          <cell r="S1157" t="str">
            <v>r_1207</v>
          </cell>
          <cell r="AJ1157" t="str">
            <v>LACt_c_m, G00006t_c_r</v>
          </cell>
        </row>
        <row r="1158">
          <cell r="S1158" t="str">
            <v>r_1208</v>
          </cell>
          <cell r="AJ1158" t="str">
            <v>G00006t_c_r</v>
          </cell>
        </row>
        <row r="1159">
          <cell r="S1159" t="str">
            <v>r_1209</v>
          </cell>
          <cell r="AJ1159" t="str">
            <v>G00006t_c_r</v>
          </cell>
        </row>
        <row r="1160">
          <cell r="S1160" t="str">
            <v>r_1210</v>
          </cell>
          <cell r="AJ1160" t="str">
            <v>G00006t_c_r</v>
          </cell>
        </row>
        <row r="1161">
          <cell r="S1161" t="str">
            <v>r_1211</v>
          </cell>
          <cell r="AJ1161" t="str">
            <v>LEUt_c_v, G00006t_c_r</v>
          </cell>
        </row>
        <row r="1162">
          <cell r="S1162" t="str">
            <v>r_1212</v>
          </cell>
          <cell r="AJ1162" t="str">
            <v>LYStpa_v, G00006t_c_r</v>
          </cell>
        </row>
        <row r="1163">
          <cell r="S1163" t="str">
            <v>r_1213</v>
          </cell>
          <cell r="AJ1163" t="str">
            <v>LYStpa_v, G00006t_c_r</v>
          </cell>
        </row>
        <row r="1164">
          <cell r="S1164" t="str">
            <v>r_1214</v>
          </cell>
          <cell r="AJ1164" t="str">
            <v>METtps_e, G00006t_c_r</v>
          </cell>
        </row>
        <row r="1165">
          <cell r="S1165" t="str">
            <v>r_1215</v>
          </cell>
          <cell r="AJ1165" t="str">
            <v>PHEtps_e, G00006t_c_r</v>
          </cell>
        </row>
        <row r="1166">
          <cell r="S1166" t="str">
            <v>r_1216</v>
          </cell>
          <cell r="AJ1166" t="str">
            <v>PROtps_e, G00006t_c_r</v>
          </cell>
        </row>
        <row r="1167">
          <cell r="S1167" t="str">
            <v>r_1217</v>
          </cell>
          <cell r="AJ1167" t="str">
            <v>SERtps_e, G00006t_c_r</v>
          </cell>
        </row>
        <row r="1168">
          <cell r="S1168" t="str">
            <v>r_1218</v>
          </cell>
          <cell r="AJ1168" t="str">
            <v>THRtps_e, G00006t_c_r</v>
          </cell>
        </row>
        <row r="1169">
          <cell r="S1169" t="str">
            <v>r_1219</v>
          </cell>
          <cell r="AJ1169" t="str">
            <v>G00006t_c_r</v>
          </cell>
        </row>
        <row r="1170">
          <cell r="S1170" t="str">
            <v>r_1220</v>
          </cell>
          <cell r="AJ1170" t="str">
            <v>TYRt_c_v, G00006t_c_r</v>
          </cell>
        </row>
        <row r="1171">
          <cell r="S1171" t="str">
            <v>r_1221</v>
          </cell>
          <cell r="AJ1171" t="str">
            <v>TYRt_c_v, G00006t_c_r</v>
          </cell>
        </row>
        <row r="1172">
          <cell r="S1172" t="str">
            <v>r_1222</v>
          </cell>
          <cell r="AJ1172" t="str">
            <v>TYRt_c_v, G00006t_c_r</v>
          </cell>
        </row>
        <row r="1173">
          <cell r="S1173" t="str">
            <v>r_1223</v>
          </cell>
          <cell r="AJ1173" t="str">
            <v>TYRt_c_v, G00006t_c_r</v>
          </cell>
        </row>
        <row r="1174">
          <cell r="S1174" t="str">
            <v>r_1224</v>
          </cell>
          <cell r="AJ1174" t="str">
            <v>VALtps_e, G00006t_c_r</v>
          </cell>
        </row>
        <row r="1175">
          <cell r="S1175" t="str">
            <v>r_1225</v>
          </cell>
          <cell r="AJ1175" t="str">
            <v>LANOSTt_c_rm</v>
          </cell>
        </row>
        <row r="1176">
          <cell r="S1176" t="str">
            <v>r_1225</v>
          </cell>
          <cell r="AJ1176" t="str">
            <v>LANOSTt_c_rm</v>
          </cell>
        </row>
        <row r="1177">
          <cell r="S1177" t="str">
            <v>r_1225</v>
          </cell>
          <cell r="AJ1177" t="str">
            <v>LANOSTt_c_rm</v>
          </cell>
        </row>
        <row r="1178">
          <cell r="S1178" t="str">
            <v>r_1225</v>
          </cell>
          <cell r="AJ1178" t="str">
            <v>LANOSTt_c_rm</v>
          </cell>
        </row>
        <row r="1179">
          <cell r="S1179" t="str">
            <v>r_1225</v>
          </cell>
          <cell r="AJ1179" t="str">
            <v>LANOSTt_c_rm</v>
          </cell>
        </row>
        <row r="1180">
          <cell r="S1180" t="str">
            <v>r_1226</v>
          </cell>
          <cell r="AJ1180" t="str">
            <v>MALt2_m, G00006t_c_r</v>
          </cell>
        </row>
        <row r="1181">
          <cell r="S1181" t="str">
            <v>r_1227</v>
          </cell>
          <cell r="AJ1181" t="str">
            <v>MALTtps_e, G00006t_c_r</v>
          </cell>
        </row>
        <row r="1182">
          <cell r="S1182" t="str">
            <v>r_1229</v>
          </cell>
          <cell r="AJ1182" t="str">
            <v>NADt_c_m, G00006t_c_r</v>
          </cell>
        </row>
        <row r="1183">
          <cell r="S1183" t="str">
            <v>r_1230</v>
          </cell>
          <cell r="AJ1183" t="str">
            <v>NADt_c_m, G00006t_c_r</v>
          </cell>
        </row>
        <row r="1184">
          <cell r="S1184" t="str">
            <v>r_1231</v>
          </cell>
          <cell r="AJ1184" t="str">
            <v>NADt_c_m, G00006t_c_r</v>
          </cell>
        </row>
        <row r="1185">
          <cell r="S1185" t="str">
            <v>r_1232</v>
          </cell>
          <cell r="AJ1185" t="str">
            <v>NADt_c_m, G00006t_c_r</v>
          </cell>
        </row>
        <row r="1186">
          <cell r="S1186" t="str">
            <v>r_1235</v>
          </cell>
          <cell r="AJ1186" t="str">
            <v>NACt_c_e, G00006t_c_r</v>
          </cell>
        </row>
        <row r="1187">
          <cell r="S1187" t="str">
            <v>r_1236</v>
          </cell>
          <cell r="AJ1187" t="str">
            <v>OCDCAt_c_e, G00006t_c_r</v>
          </cell>
        </row>
        <row r="1188">
          <cell r="S1188" t="str">
            <v>r_1237</v>
          </cell>
          <cell r="AJ1188" t="str">
            <v>ORNtpa_m, G00006t_c_r</v>
          </cell>
        </row>
        <row r="1189">
          <cell r="S1189" t="str">
            <v>r_1238</v>
          </cell>
          <cell r="AJ1189" t="str">
            <v>ORNtps_e, G00006t_c_r</v>
          </cell>
        </row>
        <row r="1190">
          <cell r="S1190" t="str">
            <v>r_1239</v>
          </cell>
          <cell r="AJ1190" t="str">
            <v>OAAtps_m, G00006t_c_r</v>
          </cell>
        </row>
        <row r="1191">
          <cell r="S1191" t="str">
            <v>r_1241</v>
          </cell>
          <cell r="AJ1191" t="str">
            <v>PNTOtps_e, G00006t_c_r</v>
          </cell>
        </row>
        <row r="1192">
          <cell r="S1192" t="str">
            <v>r_1242</v>
          </cell>
          <cell r="AJ1192" t="str">
            <v>PENDPt_c_m, G00006t_c_r</v>
          </cell>
        </row>
        <row r="1193">
          <cell r="S1193" t="str">
            <v>r_1244</v>
          </cell>
          <cell r="AJ1193" t="str">
            <v>PItps_e, G00006t_c_r</v>
          </cell>
        </row>
        <row r="1194">
          <cell r="S1194" t="str">
            <v>r_1245</v>
          </cell>
          <cell r="AJ1194" t="str">
            <v>PItps_e, G00006t_c_r</v>
          </cell>
        </row>
        <row r="1195">
          <cell r="S1195" t="str">
            <v>r_1249</v>
          </cell>
          <cell r="AJ1195" t="str">
            <v>Kt_c_m, G00006t_c_r</v>
          </cell>
        </row>
        <row r="1196">
          <cell r="S1196" t="str">
            <v>r_1250</v>
          </cell>
          <cell r="AJ1196" t="str">
            <v>G00006t_c_r</v>
          </cell>
        </row>
        <row r="1197">
          <cell r="S1197" t="str">
            <v>r_1251</v>
          </cell>
          <cell r="AJ1197" t="str">
            <v>PTRCtpa_e, G00006t_c_r</v>
          </cell>
        </row>
        <row r="1198">
          <cell r="S1198" t="str">
            <v>r_1252</v>
          </cell>
          <cell r="AJ1198" t="str">
            <v>PTRCtpa_e, G00006t_c_r</v>
          </cell>
        </row>
        <row r="1199">
          <cell r="S1199" t="str">
            <v>r_1253</v>
          </cell>
          <cell r="AJ1199" t="str">
            <v>G00006t_c_r</v>
          </cell>
        </row>
        <row r="1200">
          <cell r="S1200" t="str">
            <v>r_1254</v>
          </cell>
          <cell r="AJ1200" t="str">
            <v>PYRtps_e, G00006t_c_r</v>
          </cell>
        </row>
        <row r="1201">
          <cell r="S1201" t="str">
            <v>r_1255</v>
          </cell>
          <cell r="AJ1201" t="str">
            <v>AMETt_c_m, G00006t_c_r</v>
          </cell>
        </row>
        <row r="1202">
          <cell r="S1202" t="str">
            <v>r_1256</v>
          </cell>
          <cell r="AJ1202" t="str">
            <v>AMETt_c_m, G00006t_c_r</v>
          </cell>
        </row>
        <row r="1203">
          <cell r="S1203" t="str">
            <v>r_1257</v>
          </cell>
          <cell r="AJ1203" t="str">
            <v>G00006t_c_r</v>
          </cell>
        </row>
        <row r="1204">
          <cell r="S1204" t="str">
            <v>r_1258</v>
          </cell>
          <cell r="AJ1204" t="str">
            <v>NAtpa_c, G00006t_c_r</v>
          </cell>
        </row>
        <row r="1205">
          <cell r="S1205" t="str">
            <v>r_1260</v>
          </cell>
          <cell r="AJ1205" t="str">
            <v>SPMDtpa_e, G00006t_c_r</v>
          </cell>
        </row>
        <row r="1206">
          <cell r="S1206" t="str">
            <v>r_1261</v>
          </cell>
          <cell r="AJ1206" t="str">
            <v>SPMDtpa_e, G00006t_c_r</v>
          </cell>
        </row>
        <row r="1207">
          <cell r="S1207" t="str">
            <v>r_1262</v>
          </cell>
          <cell r="AJ1207" t="str">
            <v>SPRMtpa_e, G00006t_c_r</v>
          </cell>
        </row>
        <row r="1208">
          <cell r="S1208" t="str">
            <v>r_1263</v>
          </cell>
          <cell r="AJ1208" t="str">
            <v>SPRMtpa_e, G00006t_c_r</v>
          </cell>
        </row>
        <row r="1209">
          <cell r="S1209" t="str">
            <v>r_1264</v>
          </cell>
          <cell r="AJ1209" t="str">
            <v>SUCCt2_m, G00006t_c_r</v>
          </cell>
        </row>
        <row r="1210">
          <cell r="S1210" t="str">
            <v>r_1265</v>
          </cell>
          <cell r="AJ1210" t="str">
            <v>SUCFUMt_c_m</v>
          </cell>
        </row>
        <row r="1211">
          <cell r="S1211" t="str">
            <v>r_1266</v>
          </cell>
          <cell r="AJ1211" t="str">
            <v>SO4t_c_e, G00006t_c_r</v>
          </cell>
        </row>
        <row r="1212">
          <cell r="S1212" t="str">
            <v>r_1267</v>
          </cell>
          <cell r="AJ1212" t="str">
            <v>SO3t_c_e, G00006t_c_r</v>
          </cell>
        </row>
        <row r="1213">
          <cell r="S1213" t="str">
            <v>r_1268</v>
          </cell>
          <cell r="AJ1213" t="str">
            <v>TAURt_c_e, G00006t_c_r</v>
          </cell>
        </row>
        <row r="1214">
          <cell r="S1214" t="str">
            <v>r_1270</v>
          </cell>
          <cell r="AJ1214" t="str">
            <v>THMtps_e, G00006t_c_r</v>
          </cell>
        </row>
        <row r="1215">
          <cell r="S1215" t="str">
            <v>r_1271</v>
          </cell>
          <cell r="AJ1215" t="str">
            <v>UDPGALt_c_g, G00006t_c_r</v>
          </cell>
        </row>
        <row r="1216">
          <cell r="S1216" t="str">
            <v>r_1272</v>
          </cell>
          <cell r="AJ1216" t="str">
            <v>URAtps_e, G00006t_c_r</v>
          </cell>
        </row>
        <row r="1217">
          <cell r="S1217" t="str">
            <v>r_1273</v>
          </cell>
          <cell r="AJ1217" t="str">
            <v>UREAtps_e, G00006t_c_r</v>
          </cell>
        </row>
        <row r="1218">
          <cell r="S1218" t="str">
            <v>r_1274</v>
          </cell>
          <cell r="AJ1218" t="str">
            <v>URItps_e, G00006t_c_r</v>
          </cell>
        </row>
        <row r="1219">
          <cell r="S1219" t="str">
            <v>r_1275</v>
          </cell>
          <cell r="AJ1219" t="str">
            <v>UTPt_c_m, G00006t_c_r</v>
          </cell>
        </row>
        <row r="1220">
          <cell r="S1220" t="str">
            <v>r_1276</v>
          </cell>
          <cell r="AJ1220" t="str">
            <v>UTPUMPtp_m, G00006t_c_r</v>
          </cell>
        </row>
        <row r="1221">
          <cell r="S1221" t="str">
            <v>r_1277</v>
          </cell>
          <cell r="AJ1221" t="str">
            <v>H2Ot_c_e, G00006t_c_r</v>
          </cell>
        </row>
        <row r="1222">
          <cell r="S1222" t="str">
            <v>r_1278</v>
          </cell>
          <cell r="AJ1222" t="str">
            <v>ZYMSTt_c_en, G00006t_c_r</v>
          </cell>
        </row>
        <row r="1223">
          <cell r="S1223" t="str">
            <v>r_1542</v>
          </cell>
          <cell r="AJ1223" t="str">
            <v>EX_13BDglucan_e, G00006t_c_e</v>
          </cell>
        </row>
        <row r="1224">
          <cell r="S1224" t="str">
            <v>r_1543</v>
          </cell>
          <cell r="AJ1224" t="str">
            <v>13BDGLUCANt_c_en, G00006t_c_r</v>
          </cell>
        </row>
        <row r="1225">
          <cell r="S1225" t="str">
            <v>r_1545</v>
          </cell>
          <cell r="AJ1225" t="str">
            <v>EX_crn_e, G00006t_c_e</v>
          </cell>
        </row>
        <row r="1226">
          <cell r="S1226" t="str">
            <v>r_1546</v>
          </cell>
          <cell r="AJ1226" t="str">
            <v>EX_lac__D_e, G00006t_c_e</v>
          </cell>
        </row>
        <row r="1227">
          <cell r="S1227" t="str">
            <v>r_1547</v>
          </cell>
          <cell r="AJ1227" t="str">
            <v>EX_mev__R_e, G00006t_c_e</v>
          </cell>
        </row>
        <row r="1228">
          <cell r="S1228" t="str">
            <v>r_1548</v>
          </cell>
          <cell r="AJ1228" t="str">
            <v>EX_pnto__R_e, G00006t_c_e</v>
          </cell>
        </row>
        <row r="1229">
          <cell r="S1229" t="str">
            <v>r_1549</v>
          </cell>
          <cell r="AJ1229" t="str">
            <v>EX_btd_e, G00006t_c_e</v>
          </cell>
        </row>
        <row r="1230">
          <cell r="S1230" t="str">
            <v>r_1550</v>
          </cell>
          <cell r="AJ1230" t="str">
            <v>EX_3mop_e, G00006t_c_e</v>
          </cell>
        </row>
        <row r="1231">
          <cell r="S1231" t="str">
            <v>r_1551</v>
          </cell>
          <cell r="AJ1231" t="str">
            <v>EX_lac__L_e, G00006t_c_e</v>
          </cell>
        </row>
        <row r="1232">
          <cell r="S1232" t="str">
            <v>r_1552</v>
          </cell>
          <cell r="AJ1232" t="str">
            <v>EX_mal__L_e, G00006t_c_e</v>
          </cell>
        </row>
        <row r="1233">
          <cell r="S1233" t="str">
            <v>r_1553</v>
          </cell>
          <cell r="AJ1233" t="str">
            <v>EX_g3pi_e, G00006t_c_e</v>
          </cell>
        </row>
        <row r="1234">
          <cell r="S1234" t="str">
            <v>r_1560</v>
          </cell>
          <cell r="AJ1234" t="str">
            <v>MI13456Pt_c_n, G00006t_c_r</v>
          </cell>
        </row>
        <row r="1235">
          <cell r="S1235" t="str">
            <v>r_1562</v>
          </cell>
          <cell r="AJ1235" t="str">
            <v>MI1Pt_c_r, G00006t_c_r</v>
          </cell>
        </row>
        <row r="1236">
          <cell r="S1236" t="str">
            <v>r_1563</v>
          </cell>
          <cell r="AJ1236" t="str">
            <v>EX_dad_2_e, G00006t_c_e</v>
          </cell>
        </row>
        <row r="1237">
          <cell r="S1237" t="str">
            <v>r_1565</v>
          </cell>
          <cell r="AJ1237" t="str">
            <v>EX_din_e, G00006t_c_e</v>
          </cell>
        </row>
        <row r="1238">
          <cell r="S1238" t="str">
            <v>r_1567</v>
          </cell>
          <cell r="AJ1238" t="str">
            <v>2DDA7Pt_c_m, G00006t_c_r</v>
          </cell>
        </row>
        <row r="1239">
          <cell r="S1239" t="str">
            <v>r_1568</v>
          </cell>
          <cell r="AJ1239" t="str">
            <v>2DHPt_c_m, G00006t_c_r</v>
          </cell>
        </row>
        <row r="1240">
          <cell r="S1240" t="str">
            <v>r_1572</v>
          </cell>
          <cell r="AJ1240" t="str">
            <v>EX_3c3hmp_e, G00006t_c_e</v>
          </cell>
        </row>
        <row r="1241">
          <cell r="S1241" t="str">
            <v>r_1573</v>
          </cell>
          <cell r="AJ1241" t="str">
            <v>3C3HMPt_c_e, G00006t_c_r</v>
          </cell>
        </row>
        <row r="1242">
          <cell r="S1242" t="str">
            <v>r_1574</v>
          </cell>
          <cell r="AJ1242" t="str">
            <v>3C3HMPt_c_e, G00006t_c_r</v>
          </cell>
        </row>
        <row r="1243">
          <cell r="S1243" t="str">
            <v>r_1575</v>
          </cell>
          <cell r="AJ1243" t="str">
            <v>2MBTOHt_c_e, G00006t_c_r</v>
          </cell>
        </row>
        <row r="1244">
          <cell r="S1244" t="str">
            <v>r_1576</v>
          </cell>
          <cell r="AJ1244" t="str">
            <v>2MBTOHt_c_e, G00006t_c_r</v>
          </cell>
        </row>
        <row r="1245">
          <cell r="S1245" t="str">
            <v>r_1577</v>
          </cell>
          <cell r="AJ1245" t="str">
            <v>EX_2mbald_e, G00006t_c_e</v>
          </cell>
        </row>
        <row r="1246">
          <cell r="S1246" t="str">
            <v>r_1578</v>
          </cell>
          <cell r="AJ1246" t="str">
            <v>2MBALDt_c_e, G00006t_c_r</v>
          </cell>
        </row>
        <row r="1247">
          <cell r="S1247" t="str">
            <v>r_1579</v>
          </cell>
          <cell r="AJ1247" t="str">
            <v>2MBALDt_c_e, G00006t_c_r</v>
          </cell>
        </row>
        <row r="1248">
          <cell r="S1248" t="str">
            <v>r_1580</v>
          </cell>
          <cell r="AJ1248" t="str">
            <v>EX_2mbtoh_e, G00006t_c_e</v>
          </cell>
        </row>
        <row r="1249">
          <cell r="S1249" t="str">
            <v>r_1582</v>
          </cell>
          <cell r="AJ1249" t="str">
            <v>IBTALDt_c_e, G00006t_c_r</v>
          </cell>
        </row>
        <row r="1250">
          <cell r="S1250" t="str">
            <v>r_1583</v>
          </cell>
          <cell r="AJ1250" t="str">
            <v>IBTALDt_c_e, G00006t_c_r</v>
          </cell>
        </row>
        <row r="1251">
          <cell r="S1251" t="str">
            <v>r_1585</v>
          </cell>
          <cell r="AJ1251" t="str">
            <v>2OBUTt_c_m, G00006t_c_r</v>
          </cell>
        </row>
        <row r="1252">
          <cell r="S1252" t="str">
            <v>r_1586</v>
          </cell>
          <cell r="AJ1252" t="str">
            <v>EX_akg_e, G00006t_c_e</v>
          </cell>
        </row>
        <row r="1253">
          <cell r="S1253" t="str">
            <v>r_1587</v>
          </cell>
          <cell r="AJ1253" t="str">
            <v>AKGt_c_n, G00006t_c_r</v>
          </cell>
        </row>
        <row r="1254">
          <cell r="S1254" t="str">
            <v>r_1588</v>
          </cell>
          <cell r="AJ1254" t="str">
            <v>AKGt_c_n, G00006t_c_r</v>
          </cell>
        </row>
        <row r="1255">
          <cell r="S1255" t="str">
            <v>r_1589</v>
          </cell>
          <cell r="AJ1255" t="str">
            <v>EX_2phetoh_e, G00006t_c_e</v>
          </cell>
        </row>
        <row r="1256">
          <cell r="S1256" t="str">
            <v>r_1590</v>
          </cell>
          <cell r="AJ1256" t="str">
            <v>2PHETOHt_c_e, G00006t_c_r</v>
          </cell>
        </row>
        <row r="1257">
          <cell r="S1257" t="str">
            <v>r_1591</v>
          </cell>
          <cell r="AJ1257" t="str">
            <v>2PHETOHt_c_e, G00006t_c_r</v>
          </cell>
        </row>
        <row r="1258">
          <cell r="S1258" t="str">
            <v>r_1595</v>
          </cell>
          <cell r="AJ1258" t="str">
            <v>3C4MOPt_c_m, G00006t_c_r</v>
          </cell>
        </row>
        <row r="1259">
          <cell r="S1259" t="str">
            <v>r_1596</v>
          </cell>
          <cell r="AJ1259" t="str">
            <v>G00006t_c_r</v>
          </cell>
        </row>
        <row r="1260">
          <cell r="S1260" t="str">
            <v>r_1597</v>
          </cell>
          <cell r="AJ1260" t="str">
            <v>3MOPt_c_e, G00006t_c_r</v>
          </cell>
        </row>
        <row r="1261">
          <cell r="S1261" t="str">
            <v>r_1598</v>
          </cell>
          <cell r="AJ1261" t="str">
            <v>EX_3mbald_e, G00006t_c_e</v>
          </cell>
        </row>
        <row r="1262">
          <cell r="S1262" t="str">
            <v>r_1599</v>
          </cell>
          <cell r="AJ1262" t="str">
            <v>3MBALDt_c_e, G00006t_c_r</v>
          </cell>
        </row>
        <row r="1263">
          <cell r="S1263" t="str">
            <v>r_1600</v>
          </cell>
          <cell r="AJ1263" t="str">
            <v>3MBALDt_c_e, G00006t_c_r</v>
          </cell>
        </row>
        <row r="1264">
          <cell r="S1264" t="str">
            <v>r_1601</v>
          </cell>
          <cell r="AJ1264" t="str">
            <v>3HXPHBt_c_m, G00006t_c_r</v>
          </cell>
        </row>
        <row r="1265">
          <cell r="S1265" t="str">
            <v>r_1603</v>
          </cell>
          <cell r="AJ1265" t="str">
            <v>AHMMPS4_c, G00006t_c_c</v>
          </cell>
        </row>
        <row r="1266">
          <cell r="S1266" t="str">
            <v>r_1604</v>
          </cell>
          <cell r="AJ1266" t="str">
            <v>EX_4abz_e, G00006t_c_e</v>
          </cell>
        </row>
        <row r="1267">
          <cell r="S1267" t="str">
            <v>r_1605</v>
          </cell>
          <cell r="AJ1267" t="str">
            <v>4ABZt_c_e, G00006t_c_r</v>
          </cell>
        </row>
        <row r="1268">
          <cell r="S1268" t="str">
            <v>r_1606</v>
          </cell>
          <cell r="AJ1268" t="str">
            <v>4ABZt_c_e, G00006t_c_r</v>
          </cell>
        </row>
        <row r="1269">
          <cell r="S1269" t="str">
            <v>r_1607</v>
          </cell>
          <cell r="AJ1269" t="str">
            <v>4ABUTNt_c_m, G00006t_c_r</v>
          </cell>
        </row>
        <row r="1270">
          <cell r="S1270" t="str">
            <v>r_1608</v>
          </cell>
          <cell r="AJ1270" t="str">
            <v>4ABUTtps_e, G00006t_c_r</v>
          </cell>
        </row>
        <row r="1271">
          <cell r="S1271" t="str">
            <v>r_1609</v>
          </cell>
          <cell r="AJ1271" t="str">
            <v>4H2OGLTt_c_m, G00006t_c_r</v>
          </cell>
        </row>
        <row r="1272">
          <cell r="S1272" t="str">
            <v>r_1610</v>
          </cell>
          <cell r="AJ1272" t="str">
            <v>4H2OGLTt_c_m, G00006t_c_r</v>
          </cell>
        </row>
        <row r="1273">
          <cell r="S1273" t="str">
            <v>r_1611</v>
          </cell>
          <cell r="AJ1273" t="str">
            <v>4HBZt_c_m, G00006t_c_r</v>
          </cell>
        </row>
        <row r="1274">
          <cell r="S1274" t="str">
            <v>r_1619</v>
          </cell>
          <cell r="AJ1274" t="str">
            <v/>
          </cell>
        </row>
        <row r="1275">
          <cell r="S1275" t="str">
            <v>r_1621</v>
          </cell>
          <cell r="AJ1275" t="str">
            <v>EX_5aop_e, G00006t_c_e</v>
          </cell>
        </row>
        <row r="1276">
          <cell r="S1276" t="str">
            <v>r_1622</v>
          </cell>
          <cell r="AJ1276" t="str">
            <v>5AOPtps_e, G00006t_c_r</v>
          </cell>
        </row>
        <row r="1277">
          <cell r="S1277" t="str">
            <v>r_1623</v>
          </cell>
          <cell r="AJ1277" t="str">
            <v>FTHFCL_m</v>
          </cell>
        </row>
        <row r="1278">
          <cell r="S1278" t="str">
            <v>r_1624</v>
          </cell>
          <cell r="AJ1278" t="str">
            <v/>
          </cell>
        </row>
        <row r="1279">
          <cell r="S1279" t="str">
            <v>r_1625</v>
          </cell>
          <cell r="AJ1279" t="str">
            <v>EX_5fthf_e, G00006t_c_e</v>
          </cell>
        </row>
        <row r="1280">
          <cell r="S1280" t="str">
            <v>r_1627</v>
          </cell>
          <cell r="AJ1280" t="str">
            <v>EX_dann_e, G00006t_c_e</v>
          </cell>
        </row>
        <row r="1281">
          <cell r="S1281" t="str">
            <v>r_1628</v>
          </cell>
          <cell r="AJ1281" t="str">
            <v>DANNt_c_e, G00006t_c_r</v>
          </cell>
        </row>
        <row r="1282">
          <cell r="S1282" t="str">
            <v>r_1629</v>
          </cell>
          <cell r="AJ1282" t="str">
            <v>EX_8aonn_e, G00006t_c_e</v>
          </cell>
        </row>
        <row r="1283">
          <cell r="S1283" t="str">
            <v>r_1630</v>
          </cell>
          <cell r="AJ1283" t="str">
            <v>EX_xan_e, G00006t_c_e</v>
          </cell>
        </row>
        <row r="1284">
          <cell r="S1284" t="str">
            <v>r_1631</v>
          </cell>
          <cell r="AJ1284" t="str">
            <v>EX_acald_e, G00006t_c_e</v>
          </cell>
        </row>
        <row r="1285">
          <cell r="S1285" t="str">
            <v>r_1632</v>
          </cell>
          <cell r="AJ1285" t="str">
            <v>ACALDt_c_m, G00006t_c_r</v>
          </cell>
        </row>
        <row r="1286">
          <cell r="S1286" t="str">
            <v>r_1633</v>
          </cell>
          <cell r="AJ1286" t="str">
            <v>ACALDt_c_m, G00006t_c_r</v>
          </cell>
        </row>
        <row r="1287">
          <cell r="S1287" t="str">
            <v>r_1634</v>
          </cell>
          <cell r="AJ1287" t="str">
            <v>EX_ac_e, G00006t_c_e</v>
          </cell>
        </row>
        <row r="1288">
          <cell r="S1288" t="str">
            <v>r_1635</v>
          </cell>
          <cell r="AJ1288" t="str">
            <v>ACt_c_n, G00006t_c_r</v>
          </cell>
        </row>
        <row r="1289">
          <cell r="S1289" t="str">
            <v>r_1637</v>
          </cell>
          <cell r="AJ1289" t="str">
            <v>ACCOAt_c_n, G00006t_c_r</v>
          </cell>
        </row>
        <row r="1290">
          <cell r="S1290" t="str">
            <v>r_1638</v>
          </cell>
          <cell r="AJ1290" t="str">
            <v>ACRNt_c_x, G00006t_c_r</v>
          </cell>
        </row>
        <row r="1291">
          <cell r="S1291" t="str">
            <v>r_1639</v>
          </cell>
          <cell r="AJ1291" t="str">
            <v>EX_ade_e, G00006t_c_e</v>
          </cell>
        </row>
        <row r="1292">
          <cell r="S1292" t="str">
            <v>r_1640</v>
          </cell>
          <cell r="AJ1292" t="str">
            <v>ADEtps_e, G00006t_c_r</v>
          </cell>
        </row>
        <row r="1293">
          <cell r="S1293" t="str">
            <v>r_1641</v>
          </cell>
          <cell r="AJ1293" t="str">
            <v>EX_pap_e, G00006t_c_e</v>
          </cell>
        </row>
        <row r="1294">
          <cell r="S1294" t="str">
            <v>r_1642</v>
          </cell>
          <cell r="AJ1294" t="str">
            <v>PAPt_c_m, G00006t_c_r</v>
          </cell>
        </row>
        <row r="1295">
          <cell r="S1295" t="str">
            <v>r_1643</v>
          </cell>
          <cell r="AJ1295" t="str">
            <v>EX_adn_e, G00006t_c_e</v>
          </cell>
        </row>
        <row r="1296">
          <cell r="S1296" t="str">
            <v>r_1644</v>
          </cell>
          <cell r="AJ1296" t="str">
            <v>ADPt_c_n, G00006t_c_r</v>
          </cell>
        </row>
        <row r="1297">
          <cell r="S1297" t="str">
            <v>r_1645</v>
          </cell>
          <cell r="AJ1297" t="str">
            <v>ADPt_c_n, G00006t_c_r</v>
          </cell>
        </row>
        <row r="1298">
          <cell r="S1298" t="str">
            <v>r_1647</v>
          </cell>
          <cell r="AJ1298" t="str">
            <v>G00006t_c_r</v>
          </cell>
        </row>
        <row r="1299">
          <cell r="S1299" t="str">
            <v>r_1648</v>
          </cell>
          <cell r="AJ1299" t="str">
            <v>EX_alltt_e, G00006t_c_e</v>
          </cell>
        </row>
        <row r="1300">
          <cell r="S1300" t="str">
            <v>r_1649</v>
          </cell>
          <cell r="AJ1300" t="str">
            <v>EX_alltn_e, G00006t_c_e</v>
          </cell>
        </row>
        <row r="1301">
          <cell r="S1301" t="str">
            <v>r_1650</v>
          </cell>
          <cell r="AJ1301" t="str">
            <v>EX_tre_e, G00006t_c_e</v>
          </cell>
        </row>
        <row r="1302">
          <cell r="S1302" t="str">
            <v>r_1651</v>
          </cell>
          <cell r="AJ1302" t="str">
            <v>EX_gam6p_e, G00006t_c_e</v>
          </cell>
        </row>
        <row r="1303">
          <cell r="S1303" t="str">
            <v>r_1652</v>
          </cell>
          <cell r="AJ1303" t="str">
            <v>G00006t_c_r</v>
          </cell>
        </row>
        <row r="1304">
          <cell r="S1304" t="str">
            <v>r_1654</v>
          </cell>
          <cell r="AJ1304" t="str">
            <v>EX_nh4_e, G00006t_c_e</v>
          </cell>
        </row>
        <row r="1305">
          <cell r="S1305" t="str">
            <v>r_1656</v>
          </cell>
          <cell r="AJ1305" t="str">
            <v>AMPt_c_n, G00006t_c_r</v>
          </cell>
        </row>
        <row r="1306">
          <cell r="S1306" t="str">
            <v>r_1657</v>
          </cell>
          <cell r="AJ1306" t="str">
            <v>ARGtps_m, G00006t_c_r</v>
          </cell>
        </row>
        <row r="1307">
          <cell r="S1307" t="str">
            <v>r_1658</v>
          </cell>
          <cell r="AJ1307" t="str">
            <v>ASNt_c_m, G00006t_c_r</v>
          </cell>
        </row>
        <row r="1308">
          <cell r="S1308" t="str">
            <v>r_1659</v>
          </cell>
          <cell r="AJ1308" t="str">
            <v>ASPGLUt_c_m, G00006t_c_r</v>
          </cell>
        </row>
        <row r="1309">
          <cell r="S1309" t="str">
            <v>r_1660</v>
          </cell>
          <cell r="AJ1309" t="str">
            <v>ATPt_c_n, G00006t_c_r</v>
          </cell>
        </row>
        <row r="1310">
          <cell r="S1310" t="str">
            <v>r_1661</v>
          </cell>
          <cell r="AJ1310" t="str">
            <v>ATPt_c_r, G00006t_c_r</v>
          </cell>
        </row>
        <row r="1311">
          <cell r="S1311" t="str">
            <v>r_1667</v>
          </cell>
          <cell r="AJ1311" t="str">
            <v>HCO3E_c</v>
          </cell>
        </row>
        <row r="1312">
          <cell r="S1312" t="str">
            <v>r_1669</v>
          </cell>
          <cell r="AJ1312" t="str">
            <v>HCO3t_c_n, G00006t_c_r</v>
          </cell>
        </row>
        <row r="1313">
          <cell r="S1313" t="str">
            <v>r_1671</v>
          </cell>
          <cell r="AJ1313" t="str">
            <v>G00006t_c_e</v>
          </cell>
        </row>
        <row r="1314">
          <cell r="S1314" t="str">
            <v>r_1672</v>
          </cell>
          <cell r="AJ1314" t="str">
            <v>EX_co2_e, G00006t_c_e</v>
          </cell>
        </row>
        <row r="1315">
          <cell r="S1315" t="str">
            <v>r_1673</v>
          </cell>
          <cell r="AJ1315" t="str">
            <v>CRNt_c_x, G00006t_c_r</v>
          </cell>
        </row>
        <row r="1316">
          <cell r="S1316" t="str">
            <v>r_1674</v>
          </cell>
          <cell r="AJ1316" t="str">
            <v>CRNCARt_c_x, G00006t_c_r</v>
          </cell>
        </row>
        <row r="1317">
          <cell r="S1317" t="str">
            <v>r_1675</v>
          </cell>
          <cell r="AJ1317" t="str">
            <v>CDPt_c_n, G00006t_c_r</v>
          </cell>
        </row>
        <row r="1318">
          <cell r="S1318" t="str">
            <v>r_1676</v>
          </cell>
          <cell r="AJ1318" t="str">
            <v>CERt_g_r, G00006t_c_r</v>
          </cell>
        </row>
        <row r="1319">
          <cell r="S1319" t="str">
            <v>r_1677</v>
          </cell>
          <cell r="AJ1319" t="str">
            <v>CERt_g_r, G00006t_c_r</v>
          </cell>
        </row>
        <row r="1320">
          <cell r="S1320" t="str">
            <v>r_1678</v>
          </cell>
          <cell r="AJ1320" t="str">
            <v>CERt_g_r, G00006t_c_r</v>
          </cell>
        </row>
        <row r="1321">
          <cell r="S1321" t="str">
            <v>r_1679</v>
          </cell>
          <cell r="AJ1321" t="str">
            <v>CERt_g_r, G00006t_c_r</v>
          </cell>
        </row>
        <row r="1322">
          <cell r="S1322" t="str">
            <v>r_1680</v>
          </cell>
          <cell r="AJ1322" t="str">
            <v>CERt_g_r, G00006t_c_r</v>
          </cell>
        </row>
        <row r="1323">
          <cell r="S1323" t="str">
            <v>r_1681</v>
          </cell>
          <cell r="AJ1323" t="str">
            <v>CERt_g_r, G00006t_c_r</v>
          </cell>
        </row>
        <row r="1324">
          <cell r="S1324" t="str">
            <v>r_1683</v>
          </cell>
          <cell r="AJ1324" t="str">
            <v>EX_chol_e, G00006t_c_e</v>
          </cell>
        </row>
        <row r="1325">
          <cell r="S1325" t="str">
            <v>r_1684</v>
          </cell>
          <cell r="AJ1325" t="str">
            <v>CHOLtps_e, G00006t_c_r</v>
          </cell>
        </row>
        <row r="1326">
          <cell r="S1326" t="str">
            <v>r_1686</v>
          </cell>
          <cell r="AJ1326" t="str">
            <v>CITMALta_m, G00006t_c_r</v>
          </cell>
        </row>
        <row r="1327">
          <cell r="S1327" t="str">
            <v>r_1687</v>
          </cell>
          <cell r="AJ1327" t="str">
            <v>EX_cit_e, G00006t_c_e</v>
          </cell>
        </row>
        <row r="1328">
          <cell r="S1328" t="str">
            <v>r_1688</v>
          </cell>
          <cell r="AJ1328" t="str">
            <v>CITICTta_x, G00006t_c_r</v>
          </cell>
        </row>
        <row r="1329">
          <cell r="S1329" t="str">
            <v>r_1689</v>
          </cell>
          <cell r="AJ1329" t="str">
            <v>CITMALta_x, G00006t_c_r</v>
          </cell>
        </row>
        <row r="1330">
          <cell r="S1330" t="str">
            <v>r_1691</v>
          </cell>
          <cell r="AJ1330" t="str">
            <v>CO2t_c_r, G00006t_c_r</v>
          </cell>
        </row>
        <row r="1331">
          <cell r="S1331" t="str">
            <v>r_1694</v>
          </cell>
          <cell r="AJ1331" t="str">
            <v>CO2t_c_r, G00006t_c_r</v>
          </cell>
        </row>
        <row r="1332">
          <cell r="S1332" t="str">
            <v>r_1695</v>
          </cell>
          <cell r="AJ1332" t="str">
            <v>CO2t_c_r, G00006t_c_r</v>
          </cell>
        </row>
        <row r="1333">
          <cell r="S1333" t="str">
            <v>r_1696</v>
          </cell>
          <cell r="AJ1333" t="str">
            <v>CO2t_c_r, G00006t_c_r</v>
          </cell>
        </row>
        <row r="1334">
          <cell r="S1334" t="str">
            <v>r_1697</v>
          </cell>
          <cell r="AJ1334" t="str">
            <v>CO2t_c_r, G00006t_c_r</v>
          </cell>
        </row>
        <row r="1335">
          <cell r="S1335" t="str">
            <v>r_1698</v>
          </cell>
          <cell r="AJ1335" t="str">
            <v>COAt_c_m, G00006t_c_r</v>
          </cell>
        </row>
        <row r="1336">
          <cell r="S1336" t="str">
            <v>r_1699</v>
          </cell>
          <cell r="AJ1336" t="str">
            <v>COAt_c_m, G00006t_c_r</v>
          </cell>
        </row>
        <row r="1337">
          <cell r="S1337" t="str">
            <v>r_1700</v>
          </cell>
          <cell r="AJ1337" t="str">
            <v>COAt_c_m, G00006t_c_r</v>
          </cell>
        </row>
        <row r="1338">
          <cell r="S1338" t="str">
            <v>r_1702</v>
          </cell>
          <cell r="AJ1338" t="str">
            <v>EX_cytd_e, G00006t_c_e</v>
          </cell>
        </row>
        <row r="1339">
          <cell r="S1339" t="str">
            <v>r_1703</v>
          </cell>
          <cell r="AJ1339" t="str">
            <v>CYTK1_c</v>
          </cell>
        </row>
        <row r="1340">
          <cell r="S1340" t="str">
            <v>r_1704</v>
          </cell>
          <cell r="AJ1340" t="str">
            <v>CYTK2_c</v>
          </cell>
        </row>
        <row r="1341">
          <cell r="S1341" t="str">
            <v>r_1705</v>
          </cell>
          <cell r="AJ1341" t="str">
            <v>EX_csn_e, G00006t_c_e</v>
          </cell>
        </row>
        <row r="1342">
          <cell r="S1342" t="str">
            <v>r_1706</v>
          </cell>
          <cell r="AJ1342" t="str">
            <v>EX_arab__D_e, G00006t_c_e</v>
          </cell>
        </row>
        <row r="1343">
          <cell r="S1343" t="str">
            <v>r_1707</v>
          </cell>
          <cell r="AJ1343" t="str">
            <v>ARABDt_c, G00006t_c_r</v>
          </cell>
        </row>
        <row r="1344">
          <cell r="S1344" t="str">
            <v>r_1708</v>
          </cell>
          <cell r="AJ1344" t="str">
            <v>E4Pt_c_m, G00006t_c_r</v>
          </cell>
        </row>
        <row r="1345">
          <cell r="S1345" t="str">
            <v>r_1709</v>
          </cell>
          <cell r="AJ1345" t="str">
            <v>EX_fru_e, G00006t_c_e</v>
          </cell>
        </row>
        <row r="1346">
          <cell r="S1346" t="str">
            <v>r_1710</v>
          </cell>
          <cell r="AJ1346" t="str">
            <v>EX_gal_e, G00006t_c_e</v>
          </cell>
        </row>
        <row r="1347">
          <cell r="S1347" t="str">
            <v>r_1711</v>
          </cell>
          <cell r="AJ1347" t="str">
            <v>EX_galur_e, G00006t_c_e</v>
          </cell>
        </row>
        <row r="1348">
          <cell r="S1348" t="str">
            <v>r_1712</v>
          </cell>
          <cell r="AJ1348" t="str">
            <v>EX_sbt__D_e, G00006t_c_e</v>
          </cell>
        </row>
        <row r="1349">
          <cell r="S1349" t="str">
            <v>r_1713</v>
          </cell>
          <cell r="AJ1349" t="str">
            <v>GAM6Pt_c, G00006t_c_r</v>
          </cell>
        </row>
        <row r="1350">
          <cell r="S1350" t="str">
            <v>r_1714</v>
          </cell>
          <cell r="AJ1350" t="str">
            <v>EX_glc__D_e, G00006t_c_e</v>
          </cell>
        </row>
        <row r="1351">
          <cell r="S1351" t="str">
            <v>r_1715</v>
          </cell>
          <cell r="AJ1351" t="str">
            <v>EX_man_e, G00006t_c_e</v>
          </cell>
        </row>
        <row r="1352">
          <cell r="S1352" t="str">
            <v>r_1716</v>
          </cell>
          <cell r="AJ1352" t="str">
            <v>EX_eib__D_e, G00006t_c_e</v>
          </cell>
        </row>
        <row r="1353">
          <cell r="S1353" t="str">
            <v>r_1717</v>
          </cell>
          <cell r="AJ1353" t="str">
            <v>SBTDt_c, G00006t_c_r</v>
          </cell>
        </row>
        <row r="1354">
          <cell r="S1354" t="str">
            <v>r_1718</v>
          </cell>
          <cell r="AJ1354" t="str">
            <v>EX_xyl__D_e, G00006t_c_e</v>
          </cell>
        </row>
        <row r="1355">
          <cell r="S1355" t="str">
            <v>r_1719</v>
          </cell>
          <cell r="AJ1355" t="str">
            <v>XYLt_c_e, G00006t_c_r</v>
          </cell>
        </row>
        <row r="1356">
          <cell r="S1356" t="str">
            <v>r_1720</v>
          </cell>
          <cell r="AJ1356" t="str">
            <v>DADPt_c_n, G00006t_c_r</v>
          </cell>
        </row>
        <row r="1357">
          <cell r="S1357" t="str">
            <v>r_1721</v>
          </cell>
          <cell r="AJ1357" t="str">
            <v>DCDPt_c_n, G00006t_c_r</v>
          </cell>
        </row>
        <row r="1358">
          <cell r="S1358" t="str">
            <v>r_1726</v>
          </cell>
          <cell r="AJ1358" t="str">
            <v>DNADt_c_n, G00006t_c_r</v>
          </cell>
        </row>
        <row r="1359">
          <cell r="S1359" t="str">
            <v>r_1727</v>
          </cell>
          <cell r="AJ1359" t="str">
            <v>EX_dca_e, G00006t_c_e</v>
          </cell>
        </row>
        <row r="1360">
          <cell r="S1360" t="str">
            <v>r_1728</v>
          </cell>
          <cell r="AJ1360" t="str">
            <v>DADt_c_e, G00006t_c_r</v>
          </cell>
        </row>
        <row r="1361">
          <cell r="S1361" t="str">
            <v>r_1729</v>
          </cell>
          <cell r="AJ1361" t="str">
            <v>DADK_c</v>
          </cell>
        </row>
        <row r="1362">
          <cell r="S1362" t="str">
            <v>r_1733</v>
          </cell>
          <cell r="AJ1362" t="str">
            <v>DINt_c_e, G00006t_c_r</v>
          </cell>
        </row>
        <row r="1363">
          <cell r="S1363" t="str">
            <v>r_1737</v>
          </cell>
          <cell r="AJ1363" t="str">
            <v>DGDPt_c_n, G00006t_c_r</v>
          </cell>
        </row>
        <row r="1364">
          <cell r="S1364" t="str">
            <v>r_1738</v>
          </cell>
          <cell r="AJ1364" t="str">
            <v>DHNPTt_c_m, G00006t_c_r</v>
          </cell>
        </row>
        <row r="1365">
          <cell r="S1365" t="str">
            <v>r_1743</v>
          </cell>
          <cell r="AJ1365" t="str">
            <v>DHFt_c_m, G00006t_c_r</v>
          </cell>
        </row>
        <row r="1366">
          <cell r="S1366" t="str">
            <v>r_1745</v>
          </cell>
          <cell r="AJ1366" t="str">
            <v>DHPTt_c_m, G00006t_c_r</v>
          </cell>
        </row>
        <row r="1367">
          <cell r="S1367" t="str">
            <v>r_1746</v>
          </cell>
          <cell r="AJ1367" t="str">
            <v>DHAPt_c_m, G00006t_c_r</v>
          </cell>
        </row>
        <row r="1368">
          <cell r="S1368" t="str">
            <v>r_1747</v>
          </cell>
          <cell r="AJ1368" t="str">
            <v>PPIt_c_x, G00006t_c_r</v>
          </cell>
        </row>
        <row r="1369">
          <cell r="S1369" t="str">
            <v>r_1748</v>
          </cell>
          <cell r="AJ1369" t="str">
            <v>DOLPt_c_r, G00006t_c_r</v>
          </cell>
        </row>
        <row r="1370">
          <cell r="S1370" t="str">
            <v>r_1749</v>
          </cell>
          <cell r="AJ1370" t="str">
            <v>EX_dttp_e, G00006t_c_e</v>
          </cell>
        </row>
        <row r="1371">
          <cell r="S1371" t="str">
            <v>r_1750</v>
          </cell>
          <cell r="AJ1371" t="str">
            <v>DTTPt_c, G00006t_c_r</v>
          </cell>
        </row>
        <row r="1372">
          <cell r="S1372" t="str">
            <v>r_1751</v>
          </cell>
          <cell r="AJ1372" t="str">
            <v>DUDPt_c_n, G00006t_c_r</v>
          </cell>
        </row>
        <row r="1373">
          <cell r="S1373" t="str">
            <v>r_1752</v>
          </cell>
          <cell r="AJ1373" t="str">
            <v>DUMPt_c_n, G00006t_c_r</v>
          </cell>
        </row>
        <row r="1374">
          <cell r="S1374" t="str">
            <v>r_1753</v>
          </cell>
          <cell r="AJ1374" t="str">
            <v>EX_epist_e, G00006t_c_e</v>
          </cell>
        </row>
        <row r="1375">
          <cell r="S1375" t="str">
            <v>r_1754</v>
          </cell>
          <cell r="AJ1375" t="str">
            <v>ERGTETROLt_c_r, G00006t_c_r</v>
          </cell>
        </row>
        <row r="1376">
          <cell r="S1376" t="str">
            <v>r_1757</v>
          </cell>
          <cell r="AJ1376" t="str">
            <v>EX_ergst_e, G00006t_c_e</v>
          </cell>
        </row>
        <row r="1377">
          <cell r="S1377" t="str">
            <v>r_1758</v>
          </cell>
          <cell r="AJ1377" t="str">
            <v>ERGSTt_c_r, G00006t_c_r</v>
          </cell>
        </row>
        <row r="1378">
          <cell r="S1378" t="str">
            <v>r_1759</v>
          </cell>
          <cell r="AJ1378" t="str">
            <v>ERGSTt_c_r, G00006t_c_r</v>
          </cell>
        </row>
        <row r="1379">
          <cell r="S1379" t="str">
            <v>r_1760</v>
          </cell>
          <cell r="AJ1379" t="str">
            <v>ERGSTt_c_r, G00006t_c_r</v>
          </cell>
        </row>
        <row r="1380">
          <cell r="S1380" t="str">
            <v>r_1761</v>
          </cell>
          <cell r="AJ1380" t="str">
            <v>EX_etoh_e, G00006t_c_e</v>
          </cell>
        </row>
        <row r="1381">
          <cell r="S1381" t="str">
            <v>r_1762</v>
          </cell>
          <cell r="AJ1381" t="str">
            <v>ETOHt_c_e, G00006t_c_r</v>
          </cell>
        </row>
        <row r="1382">
          <cell r="S1382" t="str">
            <v>r_1763</v>
          </cell>
          <cell r="AJ1382" t="str">
            <v>G00006t_c_r</v>
          </cell>
        </row>
        <row r="1383">
          <cell r="S1383" t="str">
            <v>r_1764</v>
          </cell>
          <cell r="AJ1383" t="str">
            <v>EX_etha_e, G00006t_c_e</v>
          </cell>
        </row>
        <row r="1384">
          <cell r="S1384" t="str">
            <v>r_1765</v>
          </cell>
          <cell r="AJ1384" t="str">
            <v>EX_etac_e, G00006t_c_e</v>
          </cell>
        </row>
        <row r="1385">
          <cell r="S1385" t="str">
            <v>r_1766</v>
          </cell>
          <cell r="AJ1385" t="str">
            <v>FRDPt_c_m, G00006t_c_r</v>
          </cell>
        </row>
        <row r="1386">
          <cell r="S1386" t="str">
            <v>r_1770</v>
          </cell>
          <cell r="AJ1386" t="str">
            <v>DCAt_c_x, G00006t_c_r</v>
          </cell>
        </row>
        <row r="1387">
          <cell r="S1387" t="str">
            <v>r_1774</v>
          </cell>
          <cell r="AJ1387" t="str">
            <v>DCAt_c_x, G00006t_c_r</v>
          </cell>
        </row>
        <row r="1388">
          <cell r="S1388" t="str">
            <v>r_1775</v>
          </cell>
          <cell r="AJ1388" t="str">
            <v>DCAt_c_x, G00006t_c_r</v>
          </cell>
        </row>
        <row r="1389">
          <cell r="S1389" t="str">
            <v>r_1788</v>
          </cell>
          <cell r="AJ1389" t="str">
            <v>EX_fecost_e, G00006t_c_e</v>
          </cell>
        </row>
        <row r="1390">
          <cell r="S1390" t="str">
            <v>r_1790</v>
          </cell>
          <cell r="AJ1390" t="str">
            <v>AFAT_m</v>
          </cell>
        </row>
        <row r="1391">
          <cell r="S1391" t="str">
            <v>r_1791</v>
          </cell>
          <cell r="AJ1391" t="str">
            <v>EX_fmn_e, G00006t_c_e</v>
          </cell>
        </row>
        <row r="1392">
          <cell r="S1392" t="str">
            <v>r_1793</v>
          </cell>
          <cell r="AJ1392" t="str">
            <v>EX_for_e, G00006t_c_e</v>
          </cell>
        </row>
        <row r="1393">
          <cell r="S1393" t="str">
            <v>r_1794</v>
          </cell>
          <cell r="AJ1393" t="str">
            <v>FORt_c_m, G00006t_c_r</v>
          </cell>
        </row>
        <row r="1394">
          <cell r="S1394" t="str">
            <v>r_1795</v>
          </cell>
          <cell r="AJ1394" t="str">
            <v>FORt_c_m, G00006t_c_r</v>
          </cell>
        </row>
        <row r="1395">
          <cell r="S1395" t="str">
            <v>r_1796</v>
          </cell>
          <cell r="AJ1395" t="str">
            <v>FORt_c_m, G00006t_c_r</v>
          </cell>
        </row>
        <row r="1396">
          <cell r="S1396" t="str">
            <v>r_1798</v>
          </cell>
          <cell r="AJ1396" t="str">
            <v>EX_fum_e, G00006t_c_e</v>
          </cell>
        </row>
        <row r="1397">
          <cell r="S1397" t="str">
            <v>r_1800</v>
          </cell>
          <cell r="AJ1397" t="str">
            <v>EX_4abut_e, G00006t_c_e</v>
          </cell>
        </row>
        <row r="1398">
          <cell r="S1398" t="str">
            <v>r_1801</v>
          </cell>
          <cell r="AJ1398" t="str">
            <v>GDPt_c_g, G00006t_c_r</v>
          </cell>
        </row>
        <row r="1399">
          <cell r="S1399" t="str">
            <v>r_1802</v>
          </cell>
          <cell r="AJ1399" t="str">
            <v>GDPt_c_g, G00006t_c_r</v>
          </cell>
        </row>
        <row r="1400">
          <cell r="S1400" t="str">
            <v>r_1803</v>
          </cell>
          <cell r="AJ1400" t="str">
            <v>GDPMANNt_c_g, G00006t_c_r</v>
          </cell>
        </row>
        <row r="1401">
          <cell r="S1401" t="str">
            <v>r_1805</v>
          </cell>
          <cell r="AJ1401" t="str">
            <v>G00006t_c_r</v>
          </cell>
        </row>
        <row r="1402">
          <cell r="S1402" t="str">
            <v>r_1806</v>
          </cell>
          <cell r="AJ1402" t="str">
            <v>EX_gthox_e, G00006t_c_e</v>
          </cell>
        </row>
        <row r="1403">
          <cell r="S1403" t="str">
            <v>r_1807</v>
          </cell>
          <cell r="AJ1403" t="str">
            <v>EX_gthrd_e, G00006t_c_e</v>
          </cell>
        </row>
        <row r="1404">
          <cell r="S1404" t="str">
            <v>r_1808</v>
          </cell>
          <cell r="AJ1404" t="str">
            <v>EX_glyc_e, G00006t_c_e</v>
          </cell>
        </row>
        <row r="1405">
          <cell r="S1405" t="str">
            <v>r_1809</v>
          </cell>
          <cell r="AJ1405" t="str">
            <v>GLYC3Pt_c_m, G00006t_c_r</v>
          </cell>
        </row>
        <row r="1406">
          <cell r="S1406" t="str">
            <v>r_1810</v>
          </cell>
          <cell r="AJ1406" t="str">
            <v>EX_gly_e, G00006t_c_e</v>
          </cell>
        </row>
        <row r="1407">
          <cell r="S1407" t="str">
            <v>r_1811</v>
          </cell>
          <cell r="AJ1407" t="str">
            <v>GLYtps_e, G00006t_c_r</v>
          </cell>
        </row>
        <row r="1408">
          <cell r="S1408" t="str">
            <v>r_1812</v>
          </cell>
          <cell r="AJ1408" t="str">
            <v>GCALDt_c_m, G00006t_c_r</v>
          </cell>
        </row>
        <row r="1409">
          <cell r="S1409" t="str">
            <v>r_1813</v>
          </cell>
          <cell r="AJ1409" t="str">
            <v>GCALDt_c_m, G00006t_c_r</v>
          </cell>
        </row>
        <row r="1410">
          <cell r="S1410" t="str">
            <v>r_1814</v>
          </cell>
          <cell r="AJ1410" t="str">
            <v>EX_gcald_e, G00006t_c_e</v>
          </cell>
        </row>
        <row r="1411">
          <cell r="S1411" t="str">
            <v>r_1815</v>
          </cell>
          <cell r="AJ1411" t="str">
            <v>EX_glx_e, G00006t_c_e</v>
          </cell>
        </row>
        <row r="1412">
          <cell r="S1412" t="str">
            <v>r_1816</v>
          </cell>
          <cell r="AJ1412" t="str">
            <v>GLXt_c_e, G00006t_c_r</v>
          </cell>
        </row>
        <row r="1413">
          <cell r="S1413" t="str">
            <v>r_1817</v>
          </cell>
          <cell r="AJ1413" t="str">
            <v>GLXt_c_e, G00006t_c_r</v>
          </cell>
        </row>
        <row r="1414">
          <cell r="S1414" t="str">
            <v>r_1818</v>
          </cell>
          <cell r="AJ1414" t="str">
            <v>EX_gua_e, G00006t_c_e</v>
          </cell>
        </row>
        <row r="1415">
          <cell r="S1415" t="str">
            <v>r_1819</v>
          </cell>
          <cell r="AJ1415" t="str">
            <v>GUAtps_e, G00006t_c_r</v>
          </cell>
        </row>
        <row r="1416">
          <cell r="S1416" t="str">
            <v>r_1820</v>
          </cell>
          <cell r="AJ1416" t="str">
            <v>EX_gsn_e, G00006t_c_e</v>
          </cell>
        </row>
        <row r="1417">
          <cell r="S1417" t="str">
            <v>r_1822</v>
          </cell>
          <cell r="AJ1417" t="str">
            <v>GSNt_c_m, G00006t_c_r</v>
          </cell>
        </row>
        <row r="1418">
          <cell r="S1418" t="str">
            <v>r_1823</v>
          </cell>
          <cell r="AJ1418" t="str">
            <v>GSNt_c_m, G00006t_c_r</v>
          </cell>
        </row>
        <row r="1419">
          <cell r="S1419" t="str">
            <v>r_1824</v>
          </cell>
          <cell r="AJ1419" t="str">
            <v>Ht_c_e, G00006t_c_r</v>
          </cell>
        </row>
        <row r="1420">
          <cell r="S1420" t="str">
            <v>r_1825</v>
          </cell>
          <cell r="AJ1420" t="str">
            <v>Ht_c_e, G00006t_c_r</v>
          </cell>
        </row>
        <row r="1421">
          <cell r="S1421" t="str">
            <v>r_1826</v>
          </cell>
          <cell r="AJ1421" t="str">
            <v>Ht_c_e, G00006t_c_r</v>
          </cell>
        </row>
        <row r="1422">
          <cell r="S1422" t="str">
            <v>r_1827</v>
          </cell>
          <cell r="AJ1422" t="str">
            <v>Ht_c_e, G00006t_c_r</v>
          </cell>
        </row>
        <row r="1423">
          <cell r="S1423" t="str">
            <v>r_1829</v>
          </cell>
          <cell r="AJ1423" t="str">
            <v>Ht_c_e, G00006t_c_r</v>
          </cell>
        </row>
        <row r="1424">
          <cell r="S1424" t="str">
            <v>r_1830</v>
          </cell>
          <cell r="AJ1424" t="str">
            <v>Ht_c_e, G00006t_c_r</v>
          </cell>
        </row>
        <row r="1425">
          <cell r="S1425" t="str">
            <v>r_1831</v>
          </cell>
          <cell r="AJ1425" t="str">
            <v>Ht_c_e, G00006t_c_r</v>
          </cell>
        </row>
        <row r="1426">
          <cell r="S1426" t="str">
            <v>r_1832</v>
          </cell>
          <cell r="AJ1426" t="str">
            <v>EX_h_e, G00006t_c_e</v>
          </cell>
        </row>
        <row r="1427">
          <cell r="S1427" t="str">
            <v>r_1833</v>
          </cell>
          <cell r="AJ1427" t="str">
            <v>HXCCOAt_c_r, G00006t_c_r</v>
          </cell>
        </row>
        <row r="1428">
          <cell r="S1428" t="str">
            <v>r_1835</v>
          </cell>
          <cell r="AJ1428" t="str">
            <v>HDCAt_c_e, G00006t_c_r</v>
          </cell>
        </row>
        <row r="1429">
          <cell r="S1429" t="str">
            <v>r_1836</v>
          </cell>
          <cell r="AJ1429" t="str">
            <v>HDCEAt_c_e, G00006t_c_r</v>
          </cell>
        </row>
        <row r="1430">
          <cell r="S1430" t="str">
            <v>r_1837</v>
          </cell>
          <cell r="AJ1430" t="str">
            <v>G00006t_c_r</v>
          </cell>
        </row>
        <row r="1431">
          <cell r="S1431" t="str">
            <v>r_1838</v>
          </cell>
          <cell r="AJ1431" t="str">
            <v>HCITS_m</v>
          </cell>
        </row>
        <row r="1432">
          <cell r="S1432" t="str">
            <v>r_1839</v>
          </cell>
          <cell r="AJ1432" t="str">
            <v>H2O2t_c_n, G00006t_c_r</v>
          </cell>
        </row>
        <row r="1433">
          <cell r="S1433" t="str">
            <v>r_1840</v>
          </cell>
          <cell r="AJ1433" t="str">
            <v>HMGCOAt_c_m, G00006t_c_r</v>
          </cell>
        </row>
        <row r="1434">
          <cell r="S1434" t="str">
            <v>r_1841</v>
          </cell>
          <cell r="AJ1434" t="str">
            <v>EX_hxan_e, G00006t_c_e</v>
          </cell>
        </row>
        <row r="1435">
          <cell r="S1435" t="str">
            <v>r_1842</v>
          </cell>
          <cell r="AJ1435" t="str">
            <v>HXANt_c_e, G00006t_c_r</v>
          </cell>
        </row>
        <row r="1436">
          <cell r="S1436" t="str">
            <v>r_1843</v>
          </cell>
          <cell r="AJ1436" t="str">
            <v>EX_id3acald_e, G00006t_c_e</v>
          </cell>
        </row>
        <row r="1437">
          <cell r="S1437" t="str">
            <v>r_1844</v>
          </cell>
          <cell r="AJ1437" t="str">
            <v>ID3ACALDt_c_m, G00006t_c_r</v>
          </cell>
        </row>
        <row r="1438">
          <cell r="S1438" t="str">
            <v>r_1845</v>
          </cell>
          <cell r="AJ1438" t="str">
            <v>ID3ACALDt_c_m, G00006t_c_r</v>
          </cell>
        </row>
        <row r="1439">
          <cell r="S1439" t="str">
            <v>r_1846</v>
          </cell>
          <cell r="AJ1439" t="str">
            <v>IND3ACt_c_m, G00006t_c_r</v>
          </cell>
        </row>
        <row r="1440">
          <cell r="S1440" t="str">
            <v>r_1847</v>
          </cell>
          <cell r="AJ1440" t="str">
            <v>EX_ins_e, G00006t_c_e</v>
          </cell>
        </row>
        <row r="1441">
          <cell r="S1441" t="str">
            <v>r_1848</v>
          </cell>
          <cell r="AJ1441" t="str">
            <v>INSt_c_e, G00006t_c_r</v>
          </cell>
        </row>
        <row r="1442">
          <cell r="S1442" t="str">
            <v>r_1849</v>
          </cell>
          <cell r="AJ1442" t="str">
            <v>INOSHPt_c_n, G00006t_c_r</v>
          </cell>
        </row>
        <row r="1443">
          <cell r="S1443" t="str">
            <v>r_1851</v>
          </cell>
          <cell r="AJ1443" t="str">
            <v>IPCt_g_r, G00006t_c_r</v>
          </cell>
        </row>
        <row r="1444">
          <cell r="S1444" t="str">
            <v>r_1852</v>
          </cell>
          <cell r="AJ1444" t="str">
            <v>IPCt_g_r, G00006t_c_r</v>
          </cell>
        </row>
        <row r="1445">
          <cell r="S1445" t="str">
            <v>r_1853</v>
          </cell>
          <cell r="AJ1445" t="str">
            <v>IPCt_g_r, G00006t_c_r</v>
          </cell>
        </row>
        <row r="1446">
          <cell r="S1446" t="str">
            <v>r_1854</v>
          </cell>
          <cell r="AJ1446" t="str">
            <v>IPCt_g_r, G00006t_c_r</v>
          </cell>
        </row>
        <row r="1447">
          <cell r="S1447" t="str">
            <v>r_1855</v>
          </cell>
          <cell r="AJ1447" t="str">
            <v>IPCt_g_r, G00006t_c_r</v>
          </cell>
        </row>
        <row r="1448">
          <cell r="S1448" t="str">
            <v>r_1856</v>
          </cell>
          <cell r="AJ1448" t="str">
            <v>IPCt_g_r, G00006t_c_r</v>
          </cell>
        </row>
        <row r="1449">
          <cell r="S1449" t="str">
            <v>r_1857</v>
          </cell>
          <cell r="AJ1449" t="str">
            <v>IPCt_g_r, G00006t_c_r</v>
          </cell>
        </row>
        <row r="1450">
          <cell r="S1450" t="str">
            <v>r_1858</v>
          </cell>
          <cell r="AJ1450" t="str">
            <v>IPCt_g_r, G00006t_c_r</v>
          </cell>
        </row>
        <row r="1451">
          <cell r="S1451" t="str">
            <v>r_1859</v>
          </cell>
          <cell r="AJ1451" t="str">
            <v>IPCt_g_r, G00006t_c_r</v>
          </cell>
        </row>
        <row r="1452">
          <cell r="S1452" t="str">
            <v>r_1860</v>
          </cell>
          <cell r="AJ1452" t="str">
            <v>IPCt_g_r, G00006t_c_r</v>
          </cell>
        </row>
        <row r="1453">
          <cell r="S1453" t="str">
            <v>r_1861</v>
          </cell>
          <cell r="AJ1453" t="str">
            <v>EX_fe2_e, G00006t_c_e</v>
          </cell>
        </row>
        <row r="1454">
          <cell r="S1454" t="str">
            <v>r_1862</v>
          </cell>
          <cell r="AJ1454" t="str">
            <v>EX_iamac_e, G00006t_c_e</v>
          </cell>
        </row>
        <row r="1455">
          <cell r="S1455" t="str">
            <v>r_1863</v>
          </cell>
          <cell r="AJ1455" t="str">
            <v>IAMOHt_c_e, G00006t_c_r</v>
          </cell>
        </row>
        <row r="1456">
          <cell r="S1456" t="str">
            <v>r_1864</v>
          </cell>
          <cell r="AJ1456" t="str">
            <v>IAMOHt_c_e, G00006t_c_r</v>
          </cell>
        </row>
        <row r="1457">
          <cell r="S1457" t="str">
            <v>r_1865</v>
          </cell>
          <cell r="AJ1457" t="str">
            <v>EX_iamoh_e, G00006t_c_e</v>
          </cell>
        </row>
        <row r="1458">
          <cell r="S1458" t="str">
            <v>r_1866</v>
          </cell>
          <cell r="AJ1458" t="str">
            <v>EX_ibutoh_e, G00006t_c_e</v>
          </cell>
        </row>
        <row r="1459">
          <cell r="S1459" t="str">
            <v>r_1867</v>
          </cell>
          <cell r="AJ1459" t="str">
            <v>EX_ibutac_e, G00006t_c_e</v>
          </cell>
        </row>
        <row r="1460">
          <cell r="S1460" t="str">
            <v>r_1868</v>
          </cell>
          <cell r="AJ1460" t="str">
            <v>IBUTOHt_c_e, G00006t_c_r</v>
          </cell>
        </row>
        <row r="1461">
          <cell r="S1461" t="str">
            <v>r_1869</v>
          </cell>
          <cell r="AJ1461" t="str">
            <v>IBUTOHt_c_e, G00006t_c_r</v>
          </cell>
        </row>
        <row r="1462">
          <cell r="S1462" t="str">
            <v>r_1870</v>
          </cell>
          <cell r="AJ1462" t="str">
            <v>EX_ibtald_e, G00006t_c_e</v>
          </cell>
        </row>
        <row r="1463">
          <cell r="S1463" t="str">
            <v>r_1873</v>
          </cell>
          <cell r="AJ1463" t="str">
            <v>EX_ala__L_e, G00006t_c_e</v>
          </cell>
        </row>
        <row r="1464">
          <cell r="S1464" t="str">
            <v>r_1874</v>
          </cell>
          <cell r="AJ1464" t="str">
            <v>ALAtps_e, G00006t_c_r</v>
          </cell>
        </row>
        <row r="1465">
          <cell r="S1465" t="str">
            <v>r_1875</v>
          </cell>
          <cell r="AJ1465" t="str">
            <v>EX_abt__L_e, G00006t_c_e</v>
          </cell>
        </row>
        <row r="1466">
          <cell r="S1466" t="str">
            <v>r_1876</v>
          </cell>
          <cell r="AJ1466" t="str">
            <v>ABTt_c_e, G00006t_c_r</v>
          </cell>
        </row>
        <row r="1467">
          <cell r="S1467" t="str">
            <v>r_1877</v>
          </cell>
          <cell r="AJ1467" t="str">
            <v>ARABLt_c, G00006t_c_r</v>
          </cell>
        </row>
        <row r="1468">
          <cell r="S1468" t="str">
            <v>r_1878</v>
          </cell>
          <cell r="AJ1468" t="str">
            <v>EX_arab__L_e, G00006t_c_e</v>
          </cell>
        </row>
        <row r="1469">
          <cell r="S1469" t="str">
            <v>r_1879</v>
          </cell>
          <cell r="AJ1469" t="str">
            <v>EX_arg__L_e, G00006t_c_e</v>
          </cell>
        </row>
        <row r="1470">
          <cell r="S1470" t="str">
            <v>r_1880</v>
          </cell>
          <cell r="AJ1470" t="str">
            <v>EX_asn__L_e, G00006t_c_e</v>
          </cell>
        </row>
        <row r="1471">
          <cell r="S1471" t="str">
            <v>r_1881</v>
          </cell>
          <cell r="AJ1471" t="str">
            <v>EX_asp__L_e, G00006t_c_e</v>
          </cell>
        </row>
        <row r="1472">
          <cell r="S1472" t="str">
            <v>r_1882</v>
          </cell>
          <cell r="AJ1472" t="str">
            <v>CRNt_c_m, G00006t_c_r</v>
          </cell>
        </row>
        <row r="1473">
          <cell r="S1473" t="str">
            <v>r_1883</v>
          </cell>
          <cell r="AJ1473" t="str">
            <v>EX_cys__L_e, G00006t_c_e</v>
          </cell>
        </row>
        <row r="1474">
          <cell r="S1474" t="str">
            <v>r_1884</v>
          </cell>
          <cell r="AJ1474" t="str">
            <v>E4HGLUt_c_m, G00006t_c_r</v>
          </cell>
        </row>
        <row r="1475">
          <cell r="S1475" t="str">
            <v>r_1885</v>
          </cell>
          <cell r="AJ1475" t="str">
            <v>E4HGLUt_c_m, G00006t_c_r</v>
          </cell>
        </row>
        <row r="1476">
          <cell r="S1476" t="str">
            <v>r_1886</v>
          </cell>
          <cell r="AJ1476" t="str">
            <v>EX_sbt__L_e, G00006t_c_e</v>
          </cell>
        </row>
        <row r="1477">
          <cell r="S1477" t="str">
            <v>r_1887</v>
          </cell>
          <cell r="AJ1477" t="str">
            <v>G5SADr_c, G00006t_c_c</v>
          </cell>
        </row>
        <row r="1478">
          <cell r="S1478" t="str">
            <v>r_1889</v>
          </cell>
          <cell r="AJ1478" t="str">
            <v>EX_glu__L_e, G00006t_c_e</v>
          </cell>
        </row>
        <row r="1479">
          <cell r="S1479" t="str">
            <v>r_1890</v>
          </cell>
          <cell r="AJ1479" t="str">
            <v>GLUt_c_m, G00006t_c_r</v>
          </cell>
        </row>
        <row r="1480">
          <cell r="S1480" t="str">
            <v>r_1891</v>
          </cell>
          <cell r="AJ1480" t="str">
            <v>EX_gln__L_e, G00006t_c_e</v>
          </cell>
        </row>
        <row r="1481">
          <cell r="S1481" t="str">
            <v>r_1892</v>
          </cell>
          <cell r="AJ1481" t="str">
            <v>GLNtpa_v, G00006t_c_r</v>
          </cell>
        </row>
        <row r="1482">
          <cell r="S1482" t="str">
            <v>r_1893</v>
          </cell>
          <cell r="AJ1482" t="str">
            <v>EX_his__L_e, G00006t_c_e</v>
          </cell>
        </row>
        <row r="1483">
          <cell r="S1483" t="str">
            <v>r_1895</v>
          </cell>
          <cell r="AJ1483" t="str">
            <v>HOMt_c_e, G00006t_c_r</v>
          </cell>
        </row>
        <row r="1484">
          <cell r="S1484" t="str">
            <v>r_1896</v>
          </cell>
          <cell r="AJ1484" t="str">
            <v>HOMt_c_e, G00006t_c_e</v>
          </cell>
        </row>
        <row r="1485">
          <cell r="S1485" t="str">
            <v>r_1897</v>
          </cell>
          <cell r="AJ1485" t="str">
            <v>EX_ile__L_e, G00006t_c_e</v>
          </cell>
        </row>
        <row r="1486">
          <cell r="S1486" t="str">
            <v>r_1898</v>
          </cell>
          <cell r="AJ1486" t="str">
            <v>ILEt_c_v, G00006t_c_r</v>
          </cell>
        </row>
        <row r="1487">
          <cell r="S1487" t="str">
            <v>r_1899</v>
          </cell>
          <cell r="AJ1487" t="str">
            <v>EX_leu__L_e, G00006t_c_e</v>
          </cell>
        </row>
        <row r="1488">
          <cell r="S1488" t="str">
            <v>r_1900</v>
          </cell>
          <cell r="AJ1488" t="str">
            <v>EX_lys__L_e, G00006t_c_e</v>
          </cell>
        </row>
        <row r="1489">
          <cell r="S1489" t="str">
            <v>r_1901</v>
          </cell>
          <cell r="AJ1489" t="str">
            <v>MALt_c_e, G00006t_c_r</v>
          </cell>
        </row>
        <row r="1490">
          <cell r="S1490" t="str">
            <v>r_1902</v>
          </cell>
          <cell r="AJ1490" t="str">
            <v>EX_met__L_e, G00006t_c_e</v>
          </cell>
        </row>
        <row r="1491">
          <cell r="S1491" t="str">
            <v>r_1903</v>
          </cell>
          <cell r="AJ1491" t="str">
            <v>EX_phe__L_e, G00006t_c_e</v>
          </cell>
        </row>
        <row r="1492">
          <cell r="S1492" t="str">
            <v>r_1904</v>
          </cell>
          <cell r="AJ1492" t="str">
            <v>EX_pro__L_e, G00006t_c_e</v>
          </cell>
        </row>
        <row r="1493">
          <cell r="S1493" t="str">
            <v>r_1905</v>
          </cell>
          <cell r="AJ1493" t="str">
            <v>PROtps_e, G00006t_c_r</v>
          </cell>
        </row>
        <row r="1494">
          <cell r="S1494" t="str">
            <v>r_1906</v>
          </cell>
          <cell r="AJ1494" t="str">
            <v>EX_ser__L_e, G00006t_c_e</v>
          </cell>
        </row>
        <row r="1495">
          <cell r="S1495" t="str">
            <v>r_1907</v>
          </cell>
          <cell r="AJ1495" t="str">
            <v>SERtps_e, G00006t_c_r</v>
          </cell>
        </row>
        <row r="1496">
          <cell r="S1496" t="str">
            <v>r_1908</v>
          </cell>
          <cell r="AJ1496" t="str">
            <v>SBTLt_c, G00006t_c_r</v>
          </cell>
        </row>
        <row r="1497">
          <cell r="S1497" t="str">
            <v>r_1909</v>
          </cell>
          <cell r="AJ1497" t="str">
            <v>EX_srb__L_e, G00006t_c_e</v>
          </cell>
        </row>
        <row r="1498">
          <cell r="S1498" t="str">
            <v>r_1910</v>
          </cell>
          <cell r="AJ1498" t="str">
            <v>SRBt_c_e, G00006t_c_r</v>
          </cell>
        </row>
        <row r="1499">
          <cell r="S1499" t="str">
            <v>r_1911</v>
          </cell>
          <cell r="AJ1499" t="str">
            <v>EX_thr__L_e, G00006t_c_e</v>
          </cell>
        </row>
        <row r="1500">
          <cell r="S1500" t="str">
            <v>r_1912</v>
          </cell>
          <cell r="AJ1500" t="str">
            <v>EX_trp__L_e, G00006t_c_e</v>
          </cell>
        </row>
        <row r="1501">
          <cell r="S1501" t="str">
            <v>r_1913</v>
          </cell>
          <cell r="AJ1501" t="str">
            <v>EX_tyr__L_e, G00006t_c_e</v>
          </cell>
        </row>
        <row r="1502">
          <cell r="S1502" t="str">
            <v>r_1914</v>
          </cell>
          <cell r="AJ1502" t="str">
            <v>EX_val__L_e, G00006t_c_e</v>
          </cell>
        </row>
        <row r="1503">
          <cell r="S1503" t="str">
            <v>r_1915</v>
          </cell>
          <cell r="AJ1503" t="str">
            <v>EX_lanost_e, G00006t_c_e</v>
          </cell>
        </row>
        <row r="1504">
          <cell r="S1504" t="str">
            <v>r_1919</v>
          </cell>
          <cell r="AJ1504" t="str">
            <v>LYSt_c_m, G00006t_c_r</v>
          </cell>
        </row>
        <row r="1505">
          <cell r="S1505" t="str">
            <v>r_1920</v>
          </cell>
          <cell r="AJ1505" t="str">
            <v>MIP2Ct_g_r, G00006t_c_r</v>
          </cell>
        </row>
        <row r="1506">
          <cell r="S1506" t="str">
            <v>r_1921</v>
          </cell>
          <cell r="AJ1506" t="str">
            <v>MIP2Ct_g_r, G00006t_c_r</v>
          </cell>
        </row>
        <row r="1507">
          <cell r="S1507" t="str">
            <v>r_1922</v>
          </cell>
          <cell r="AJ1507" t="str">
            <v>MIP2Ct_g_r, G00006t_c_r</v>
          </cell>
        </row>
        <row r="1508">
          <cell r="S1508" t="str">
            <v>r_1923</v>
          </cell>
          <cell r="AJ1508" t="str">
            <v>MIP2Ct_g_r, G00006t_c_r</v>
          </cell>
        </row>
        <row r="1509">
          <cell r="S1509" t="str">
            <v>r_1924</v>
          </cell>
          <cell r="AJ1509" t="str">
            <v>MIP2Ct_g_r, G00006t_c_r</v>
          </cell>
        </row>
        <row r="1510">
          <cell r="S1510" t="str">
            <v>r_1925</v>
          </cell>
          <cell r="AJ1510" t="str">
            <v>MIP2Ct_g_r, G00006t_c_r</v>
          </cell>
        </row>
        <row r="1511">
          <cell r="S1511" t="str">
            <v>r_1926</v>
          </cell>
          <cell r="AJ1511" t="str">
            <v>MIP2Ct_g_r, G00006t_c_r</v>
          </cell>
        </row>
        <row r="1512">
          <cell r="S1512" t="str">
            <v>r_1927</v>
          </cell>
          <cell r="AJ1512" t="str">
            <v>MIP2Ct_g_r, G00006t_c_r</v>
          </cell>
        </row>
        <row r="1513">
          <cell r="S1513" t="str">
            <v>r_1928</v>
          </cell>
          <cell r="AJ1513" t="str">
            <v>MIP2Ct_g_r, G00006t_c_r</v>
          </cell>
        </row>
        <row r="1514">
          <cell r="S1514" t="str">
            <v>r_1929</v>
          </cell>
          <cell r="AJ1514" t="str">
            <v>MIP2Ct_g_r, G00006t_c_r</v>
          </cell>
        </row>
        <row r="1515">
          <cell r="S1515" t="str">
            <v>r_1930</v>
          </cell>
          <cell r="AJ1515" t="str">
            <v>MALOAAta_x, G00006t_c_r</v>
          </cell>
        </row>
        <row r="1516">
          <cell r="S1516" t="str">
            <v>r_1931</v>
          </cell>
          <cell r="AJ1516" t="str">
            <v>EX_malt_e, G00006t_c_e</v>
          </cell>
        </row>
        <row r="1517">
          <cell r="S1517" t="str">
            <v>r_1932</v>
          </cell>
          <cell r="AJ1517" t="str">
            <v>MANNANt_c_r, G00006t_c_r</v>
          </cell>
        </row>
        <row r="1518">
          <cell r="S1518" t="str">
            <v>r_1935</v>
          </cell>
          <cell r="AJ1518" t="str">
            <v>METt_c_m, G00006t_c_r</v>
          </cell>
        </row>
        <row r="1519">
          <cell r="S1519" t="str">
            <v>r_1937</v>
          </cell>
          <cell r="AJ1519" t="str">
            <v>MIPCt_g_r, G00006t_c_r</v>
          </cell>
        </row>
        <row r="1520">
          <cell r="S1520" t="str">
            <v>r_1938</v>
          </cell>
          <cell r="AJ1520" t="str">
            <v>MIPCt_g_r, G00006t_c_r</v>
          </cell>
        </row>
        <row r="1521">
          <cell r="S1521" t="str">
            <v>r_1939</v>
          </cell>
          <cell r="AJ1521" t="str">
            <v>MIPCt_g_r, G00006t_c_r</v>
          </cell>
        </row>
        <row r="1522">
          <cell r="S1522" t="str">
            <v>r_1940</v>
          </cell>
          <cell r="AJ1522" t="str">
            <v>MIPCt_g_r, G00006t_c_r</v>
          </cell>
        </row>
        <row r="1523">
          <cell r="S1523" t="str">
            <v>r_1941</v>
          </cell>
          <cell r="AJ1523" t="str">
            <v>MIPCt_g_r, G00006t_c_r</v>
          </cell>
        </row>
        <row r="1524">
          <cell r="S1524" t="str">
            <v>r_1942</v>
          </cell>
          <cell r="AJ1524" t="str">
            <v>MIPCt_g_r, G00006t_c_r</v>
          </cell>
        </row>
        <row r="1525">
          <cell r="S1525" t="str">
            <v>r_1943</v>
          </cell>
          <cell r="AJ1525" t="str">
            <v>MIPCt_g_r, G00006t_c_r</v>
          </cell>
        </row>
        <row r="1526">
          <cell r="S1526" t="str">
            <v>r_1944</v>
          </cell>
          <cell r="AJ1526" t="str">
            <v>MIPCt_g_r, G00006t_c_r</v>
          </cell>
        </row>
        <row r="1527">
          <cell r="S1527" t="str">
            <v>r_1945</v>
          </cell>
          <cell r="AJ1527" t="str">
            <v>MIPCt_g_r, G00006t_c_r</v>
          </cell>
        </row>
        <row r="1528">
          <cell r="S1528" t="str">
            <v>r_1946</v>
          </cell>
          <cell r="AJ1528" t="str">
            <v>MIPCt_g_r, G00006t_c_r</v>
          </cell>
        </row>
        <row r="1529">
          <cell r="S1529" t="str">
            <v>r_1947</v>
          </cell>
          <cell r="AJ1529" t="str">
            <v>EX_inost_e, G00006t_c_e</v>
          </cell>
        </row>
        <row r="1530">
          <cell r="S1530" t="str">
            <v>r_1963</v>
          </cell>
          <cell r="AJ1530" t="str">
            <v>NADPt_c_r, G00006t_c_r</v>
          </cell>
        </row>
        <row r="1531">
          <cell r="S1531" t="str">
            <v>r_1964</v>
          </cell>
          <cell r="AJ1531" t="str">
            <v>NADPHt_c_r, G00006t_c_r</v>
          </cell>
        </row>
        <row r="1532">
          <cell r="S1532" t="str">
            <v>r_1965</v>
          </cell>
          <cell r="AJ1532" t="str">
            <v>NH4t_c_m, G00006t_c_r</v>
          </cell>
        </row>
        <row r="1533">
          <cell r="S1533" t="str">
            <v>r_1966</v>
          </cell>
          <cell r="AJ1533" t="str">
            <v>NCAMt_c_n, G00006t_c_r</v>
          </cell>
        </row>
        <row r="1534">
          <cell r="S1534" t="str">
            <v>r_1967</v>
          </cell>
          <cell r="AJ1534" t="str">
            <v>EX_nac_e, G00006t_c_e</v>
          </cell>
        </row>
        <row r="1535">
          <cell r="S1535" t="str">
            <v>r_1968</v>
          </cell>
          <cell r="AJ1535" t="str">
            <v>EX_nmn_e, G00006t_c_e</v>
          </cell>
        </row>
        <row r="1536">
          <cell r="S1536" t="str">
            <v>r_1970</v>
          </cell>
          <cell r="AJ1536" t="str">
            <v>NMNt_c_n, G00006t_c_r</v>
          </cell>
        </row>
        <row r="1537">
          <cell r="S1537" t="str">
            <v>r_1971</v>
          </cell>
          <cell r="AJ1537" t="str">
            <v>NMNt_c_n, G00006t_c_r</v>
          </cell>
        </row>
        <row r="1538">
          <cell r="S1538" t="str">
            <v>r_1972</v>
          </cell>
          <cell r="AJ1538" t="str">
            <v>NMNt_c_n, G00006t_c_r</v>
          </cell>
        </row>
        <row r="1539">
          <cell r="S1539" t="str">
            <v>r_1976</v>
          </cell>
          <cell r="AJ1539" t="str">
            <v>G00006t_c_r</v>
          </cell>
        </row>
        <row r="1540">
          <cell r="S1540" t="str">
            <v>r_1977</v>
          </cell>
          <cell r="AJ1540" t="str">
            <v>O2t_c_r, G00006t_c_r</v>
          </cell>
        </row>
        <row r="1541">
          <cell r="S1541" t="str">
            <v>r_1978</v>
          </cell>
          <cell r="AJ1541" t="str">
            <v>O2t_c_r, G00006t_c_r</v>
          </cell>
        </row>
        <row r="1542">
          <cell r="S1542" t="str">
            <v>r_1979</v>
          </cell>
          <cell r="AJ1542" t="str">
            <v>O2t_c_r, G00006t_c_r</v>
          </cell>
        </row>
        <row r="1543">
          <cell r="S1543" t="str">
            <v>r_1980</v>
          </cell>
          <cell r="AJ1543" t="str">
            <v>O2t_c_r, G00006t_c_r</v>
          </cell>
        </row>
        <row r="1544">
          <cell r="S1544" t="str">
            <v>r_1981</v>
          </cell>
          <cell r="AJ1544" t="str">
            <v>OCDCAt_c_e, G00006t_c_r</v>
          </cell>
        </row>
        <row r="1545">
          <cell r="S1545" t="str">
            <v>r_1987</v>
          </cell>
          <cell r="AJ1545" t="str">
            <v>EX_orn_e, G00006t_c_e</v>
          </cell>
        </row>
        <row r="1546">
          <cell r="S1546" t="str">
            <v>r_1988</v>
          </cell>
          <cell r="AJ1546" t="str">
            <v>OAAtps_m, G00006t_c_r</v>
          </cell>
        </row>
        <row r="1547">
          <cell r="S1547" t="str">
            <v>r_1989</v>
          </cell>
          <cell r="AJ1547" t="str">
            <v>EX_oaa_e, G00006t_c_e</v>
          </cell>
        </row>
        <row r="1548">
          <cell r="S1548" t="str">
            <v>r_1990</v>
          </cell>
          <cell r="AJ1548" t="str">
            <v>GTHOXt_c, G00006t_c_r</v>
          </cell>
        </row>
        <row r="1549">
          <cell r="S1549" t="str">
            <v>r_1991</v>
          </cell>
          <cell r="AJ1549" t="str">
            <v>TRDOXt_c_x, G00006t_c_r</v>
          </cell>
        </row>
        <row r="1550">
          <cell r="S1550" t="str">
            <v>r_1992</v>
          </cell>
          <cell r="AJ1550" t="str">
            <v>EX_o2_e, G00006t_c_e</v>
          </cell>
        </row>
        <row r="1551">
          <cell r="S1551" t="str">
            <v>r_1993</v>
          </cell>
          <cell r="AJ1551" t="str">
            <v>EX_hdca_e, G00006t_c_e</v>
          </cell>
        </row>
        <row r="1552">
          <cell r="S1552" t="str">
            <v>r_1994</v>
          </cell>
          <cell r="AJ1552" t="str">
            <v>EX_hdcea_e, G00006t_c_e</v>
          </cell>
        </row>
        <row r="1553">
          <cell r="S1553" t="str">
            <v>r_1995</v>
          </cell>
          <cell r="AJ1553" t="str">
            <v>PMTCOAt_c_r, G00006t_c_r</v>
          </cell>
        </row>
        <row r="1554">
          <cell r="S1554" t="str">
            <v>r_1996</v>
          </cell>
          <cell r="AJ1554" t="str">
            <v>PAN4Pt_c_m, G00006t_c_r</v>
          </cell>
        </row>
        <row r="1555">
          <cell r="S1555" t="str">
            <v>r_1998</v>
          </cell>
          <cell r="AJ1555" t="str">
            <v>PAPt_c, G00006t_c_r</v>
          </cell>
        </row>
        <row r="1556">
          <cell r="S1556" t="str">
            <v>r_1999</v>
          </cell>
          <cell r="AJ1556" t="str">
            <v>EX_pectin_e, G00006t_c_e</v>
          </cell>
        </row>
        <row r="1557">
          <cell r="S1557" t="str">
            <v>r_2001</v>
          </cell>
          <cell r="AJ1557" t="str">
            <v>EX_pacald_e, G00006t_c_e</v>
          </cell>
        </row>
        <row r="1558">
          <cell r="S1558" t="str">
            <v>r_2002</v>
          </cell>
          <cell r="AJ1558" t="str">
            <v>PACALDt_c_e, G00006t_c_r</v>
          </cell>
        </row>
        <row r="1559">
          <cell r="S1559" t="str">
            <v>r_2003</v>
          </cell>
          <cell r="AJ1559" t="str">
            <v>PACALDt_c_e, G00006t_c_r</v>
          </cell>
        </row>
        <row r="1560">
          <cell r="S1560" t="str">
            <v>r_2004</v>
          </cell>
          <cell r="AJ1560" t="str">
            <v>PHEt_c_m, G00006t_c_r</v>
          </cell>
        </row>
        <row r="1561">
          <cell r="S1561" t="str">
            <v>r_2005</v>
          </cell>
          <cell r="AJ1561" t="str">
            <v>EX_pi_e, G00006t_c_e</v>
          </cell>
        </row>
        <row r="1562">
          <cell r="S1562" t="str">
            <v>r_2008</v>
          </cell>
          <cell r="AJ1562" t="str">
            <v>PItps_e, G00006t_c_r</v>
          </cell>
        </row>
        <row r="1563">
          <cell r="S1563" t="str">
            <v>r_2020</v>
          </cell>
          <cell r="AJ1563" t="str">
            <v>EX_k_e, G00006t_c_e</v>
          </cell>
        </row>
        <row r="1564">
          <cell r="S1564" t="str">
            <v>r_2022</v>
          </cell>
          <cell r="AJ1564" t="str">
            <v>PPPG9t_c_m, G00006t_c_r</v>
          </cell>
        </row>
        <row r="1565">
          <cell r="S1565" t="str">
            <v>r_2023</v>
          </cell>
          <cell r="AJ1565" t="str">
            <v>PRPPt_c_m, G00006t_c_r</v>
          </cell>
        </row>
        <row r="1566">
          <cell r="S1566" t="str">
            <v>r_2024</v>
          </cell>
          <cell r="AJ1566" t="str">
            <v>EX_ptrc_e, G00006t_c_e</v>
          </cell>
        </row>
        <row r="1567">
          <cell r="S1567" t="str">
            <v>r_2025</v>
          </cell>
          <cell r="AJ1567" t="str">
            <v>PYDXK_c, PYDXNK_c, PYDAMK_c</v>
          </cell>
        </row>
        <row r="1568">
          <cell r="S1568" t="str">
            <v>r_2028</v>
          </cell>
          <cell r="AJ1568" t="str">
            <v>EX_pydxn_e, G00006t_c_e</v>
          </cell>
        </row>
        <row r="1569">
          <cell r="S1569" t="str">
            <v>r_2029</v>
          </cell>
          <cell r="AJ1569" t="str">
            <v>PYDXNK_c, PYDAMK_c</v>
          </cell>
        </row>
        <row r="1570">
          <cell r="S1570" t="str">
            <v>r_2030</v>
          </cell>
          <cell r="AJ1570" t="str">
            <v>PMDPHT_c, G00006t_c_c</v>
          </cell>
        </row>
        <row r="1571">
          <cell r="S1571" t="str">
            <v>r_2032</v>
          </cell>
          <cell r="AJ1571" t="str">
            <v>PPIt_c_m, G00006t_c_r</v>
          </cell>
        </row>
        <row r="1572">
          <cell r="S1572" t="str">
            <v>r_2033</v>
          </cell>
          <cell r="AJ1572" t="str">
            <v>EX_pyr_e, G00006t_c_e</v>
          </cell>
        </row>
        <row r="1573">
          <cell r="S1573" t="str">
            <v>r_2034</v>
          </cell>
          <cell r="AJ1573" t="str">
            <v>PYRtps_e, G00006t_c_r</v>
          </cell>
        </row>
        <row r="1574">
          <cell r="S1574" t="str">
            <v>r_2036</v>
          </cell>
          <cell r="AJ1574" t="str">
            <v>QULNt_c_m, G00006t_c_r</v>
          </cell>
        </row>
        <row r="1575">
          <cell r="S1575" t="str">
            <v>r_2037</v>
          </cell>
          <cell r="AJ1575" t="str">
            <v>TRDRDt_c_x, G00006t_c_r</v>
          </cell>
        </row>
        <row r="1576">
          <cell r="S1576" t="str">
            <v>r_2038</v>
          </cell>
          <cell r="AJ1576" t="str">
            <v>EX_eibflv_e, G00006t_c_e</v>
          </cell>
        </row>
        <row r="1577">
          <cell r="S1577" t="str">
            <v>r_2039</v>
          </cell>
          <cell r="AJ1577" t="str">
            <v>RIBFLVt_c_m, G00006t_c_r</v>
          </cell>
        </row>
        <row r="1578">
          <cell r="S1578" t="str">
            <v>r_2040</v>
          </cell>
          <cell r="AJ1578" t="str">
            <v>RIBFLVt_c_m, G00006t_c_r</v>
          </cell>
        </row>
        <row r="1579">
          <cell r="S1579" t="str">
            <v>r_2041</v>
          </cell>
          <cell r="AJ1579" t="str">
            <v>RIBt_c_e, G00006t_c_r</v>
          </cell>
        </row>
        <row r="1580">
          <cell r="S1580" t="str">
            <v>r_2042</v>
          </cell>
          <cell r="AJ1580" t="str">
            <v>AHCYSt_c_m, G00006t_c_r</v>
          </cell>
        </row>
        <row r="1581">
          <cell r="S1581" t="str">
            <v>r_2043</v>
          </cell>
          <cell r="AJ1581" t="str">
            <v>EX_amet_e, G00006t_c_e</v>
          </cell>
        </row>
        <row r="1582">
          <cell r="S1582" t="str">
            <v>r_2044</v>
          </cell>
          <cell r="AJ1582" t="str">
            <v>EX_mmet_e, G00006t_c_e</v>
          </cell>
        </row>
        <row r="1583">
          <cell r="S1583" t="str">
            <v>r_2045</v>
          </cell>
          <cell r="AJ1583" t="str">
            <v>G00006t_c_r</v>
          </cell>
        </row>
        <row r="1584">
          <cell r="S1584" t="str">
            <v>r_2046</v>
          </cell>
          <cell r="AJ1584" t="str">
            <v>EX_g3pc_e, G00006t_c_e</v>
          </cell>
        </row>
        <row r="1585">
          <cell r="S1585" t="str">
            <v>r_2049</v>
          </cell>
          <cell r="AJ1585" t="str">
            <v>EX_na1_e, G00006t_c_e</v>
          </cell>
        </row>
        <row r="1586">
          <cell r="S1586" t="str">
            <v>r_2051</v>
          </cell>
          <cell r="AJ1586" t="str">
            <v>EX_spmd_e, G00006t_c_e</v>
          </cell>
        </row>
        <row r="1587">
          <cell r="S1587" t="str">
            <v>r_2052</v>
          </cell>
          <cell r="AJ1587" t="str">
            <v>EX_sprm_e, G00006t_c_e</v>
          </cell>
        </row>
        <row r="1588">
          <cell r="S1588" t="str">
            <v>r_2053</v>
          </cell>
          <cell r="AJ1588" t="str">
            <v>SQLt_c_r, G00006t_c_r</v>
          </cell>
        </row>
        <row r="1589">
          <cell r="S1589" t="str">
            <v>r_2054</v>
          </cell>
          <cell r="AJ1589" t="str">
            <v>SSQ23EPXt_c_r, G00006t_c_r</v>
          </cell>
        </row>
        <row r="1590">
          <cell r="S1590" t="str">
            <v>r_2055</v>
          </cell>
          <cell r="AJ1590" t="str">
            <v>EX_ocdca_e, G00006t_c_e</v>
          </cell>
        </row>
        <row r="1591">
          <cell r="S1591" t="str">
            <v>r_2056</v>
          </cell>
          <cell r="AJ1591" t="str">
            <v>EX_succ_e, G00006t_c_e</v>
          </cell>
        </row>
        <row r="1592">
          <cell r="S1592" t="str">
            <v>r_2057</v>
          </cell>
          <cell r="AJ1592" t="str">
            <v>SUCCt2_m, G00006t_c_r</v>
          </cell>
        </row>
        <row r="1593">
          <cell r="S1593" t="str">
            <v>r_2058</v>
          </cell>
          <cell r="AJ1593" t="str">
            <v>EX_sucr_e, G00006t_c_e</v>
          </cell>
        </row>
        <row r="1594">
          <cell r="S1594" t="str">
            <v>r_2060</v>
          </cell>
          <cell r="AJ1594" t="str">
            <v>EX_so4_e, G00006t_c_e</v>
          </cell>
        </row>
        <row r="1595">
          <cell r="S1595" t="str">
            <v>r_2061</v>
          </cell>
          <cell r="AJ1595" t="str">
            <v>EX_so3_e, G00006t_c_e</v>
          </cell>
        </row>
        <row r="1596">
          <cell r="S1596" t="str">
            <v>r_2062</v>
          </cell>
          <cell r="AJ1596" t="str">
            <v>EX_taur_e, G00006t_c_e</v>
          </cell>
        </row>
        <row r="1597">
          <cell r="S1597" t="str">
            <v>r_2063</v>
          </cell>
          <cell r="AJ1597" t="str">
            <v>TTCCOAt_c_r, G00006t_c_r</v>
          </cell>
        </row>
        <row r="1598">
          <cell r="S1598" t="str">
            <v>r_2066</v>
          </cell>
          <cell r="AJ1598" t="str">
            <v>EX_thmpp_e, G00006t_c_e</v>
          </cell>
        </row>
        <row r="1599">
          <cell r="S1599" t="str">
            <v>r_2067</v>
          </cell>
          <cell r="AJ1599" t="str">
            <v>EX_thm_e, G00006t_c_e</v>
          </cell>
        </row>
        <row r="1600">
          <cell r="S1600" t="str">
            <v>r_2068</v>
          </cell>
          <cell r="AJ1600" t="str">
            <v>EX_thmmp_e, G00006t_c_e</v>
          </cell>
        </row>
        <row r="1601">
          <cell r="S1601" t="str">
            <v>r_2072</v>
          </cell>
          <cell r="AJ1601" t="str">
            <v>THRt_c_m, G00006t_c_r</v>
          </cell>
        </row>
        <row r="1602">
          <cell r="S1602" t="str">
            <v>r_2079</v>
          </cell>
          <cell r="AJ1602" t="str">
            <v>TREtps_e, G00006t_c_r</v>
          </cell>
        </row>
        <row r="1603">
          <cell r="S1603" t="str">
            <v>r_2080</v>
          </cell>
          <cell r="AJ1603" t="str">
            <v>G00006t_c_r</v>
          </cell>
        </row>
        <row r="1604">
          <cell r="S1604" t="str">
            <v>r_2082</v>
          </cell>
          <cell r="AJ1604" t="str">
            <v>TRPt_c_m, G00006t_c_r</v>
          </cell>
        </row>
        <row r="1605">
          <cell r="S1605" t="str">
            <v>r_2083</v>
          </cell>
          <cell r="AJ1605" t="str">
            <v>EX_ind3eth_e, G00006t_c_e</v>
          </cell>
        </row>
        <row r="1606">
          <cell r="S1606" t="str">
            <v>r_2084</v>
          </cell>
          <cell r="AJ1606" t="str">
            <v>IND3ETHt_c_e, G00006t_c_r</v>
          </cell>
        </row>
        <row r="1607">
          <cell r="S1607" t="str">
            <v>r_2085</v>
          </cell>
          <cell r="AJ1607" t="str">
            <v>IND3ETHt_c_e, G00006t_c_r</v>
          </cell>
        </row>
        <row r="1608">
          <cell r="S1608" t="str">
            <v>r_2086</v>
          </cell>
          <cell r="AJ1608" t="str">
            <v>TYRt_c_m, G00006t_c_r</v>
          </cell>
        </row>
        <row r="1609">
          <cell r="S1609" t="str">
            <v>r_2087</v>
          </cell>
          <cell r="AJ1609" t="str">
            <v>TYRt_c_m, G00006t_c_r</v>
          </cell>
        </row>
        <row r="1610">
          <cell r="S1610" t="str">
            <v>r_2089</v>
          </cell>
          <cell r="AJ1610" t="str">
            <v>UMPt_c_n, G00006t_c_r</v>
          </cell>
        </row>
        <row r="1611">
          <cell r="S1611" t="str">
            <v>r_2090</v>
          </cell>
          <cell r="AJ1611" t="str">
            <v>EX_ura_e, G00006t_c_e</v>
          </cell>
        </row>
        <row r="1612">
          <cell r="S1612" t="str">
            <v>r_2091</v>
          </cell>
          <cell r="AJ1612" t="str">
            <v>EX_urea_e, G00006t_c_e</v>
          </cell>
        </row>
        <row r="1613">
          <cell r="S1613" t="str">
            <v>r_2092</v>
          </cell>
          <cell r="AJ1613" t="str">
            <v>EX_uri_e, G00006t_c_e</v>
          </cell>
        </row>
        <row r="1614">
          <cell r="S1614" t="str">
            <v>r_2093</v>
          </cell>
          <cell r="AJ1614" t="str">
            <v>VALt_c_m, G00006t_c_r</v>
          </cell>
        </row>
        <row r="1615">
          <cell r="S1615" t="str">
            <v>r_2094</v>
          </cell>
          <cell r="AJ1615" t="str">
            <v>H2Ot_c_e, G00006t_c_r</v>
          </cell>
        </row>
        <row r="1616">
          <cell r="S1616" t="str">
            <v>r_2095</v>
          </cell>
          <cell r="AJ1616" t="str">
            <v>H2Ot_c_e, G00006t_c_r</v>
          </cell>
        </row>
        <row r="1617">
          <cell r="S1617" t="str">
            <v>r_2096</v>
          </cell>
          <cell r="AJ1617" t="str">
            <v>H2Ot_c_e, G00006t_c_r</v>
          </cell>
        </row>
        <row r="1618">
          <cell r="S1618" t="str">
            <v>r_2097</v>
          </cell>
          <cell r="AJ1618" t="str">
            <v>H2Ot_c_e, G00006t_c_r</v>
          </cell>
        </row>
        <row r="1619">
          <cell r="S1619" t="str">
            <v>r_2098</v>
          </cell>
          <cell r="AJ1619" t="str">
            <v>H2Ot_c_e, G00006t_c_r</v>
          </cell>
        </row>
        <row r="1620">
          <cell r="S1620" t="str">
            <v>r_2099</v>
          </cell>
          <cell r="AJ1620" t="str">
            <v>H2Ot_c_e, G00006t_c_r</v>
          </cell>
        </row>
        <row r="1621">
          <cell r="S1621" t="str">
            <v>r_2100</v>
          </cell>
          <cell r="AJ1621" t="str">
            <v>EX_h2o_e, G00006t_c_e</v>
          </cell>
        </row>
        <row r="1622">
          <cell r="S1622" t="str">
            <v>r_2101</v>
          </cell>
          <cell r="AJ1622" t="str">
            <v>XANt_c_e, G00006t_c_r</v>
          </cell>
        </row>
        <row r="1623">
          <cell r="S1623" t="str">
            <v>r_2104</v>
          </cell>
          <cell r="AJ1623" t="str">
            <v>EX_xylt_e, G00006t_c_e</v>
          </cell>
        </row>
        <row r="1624">
          <cell r="S1624" t="str">
            <v>r_2105</v>
          </cell>
          <cell r="AJ1624" t="str">
            <v>XYLTt_c_e, G00006t_c_r</v>
          </cell>
        </row>
        <row r="1625">
          <cell r="S1625" t="str">
            <v>r_2106</v>
          </cell>
          <cell r="AJ1625" t="str">
            <v>EX_zymst_e, G00006t_c_e</v>
          </cell>
        </row>
        <row r="1626">
          <cell r="S1626" t="str">
            <v>r_2107</v>
          </cell>
          <cell r="AJ1626" t="str">
            <v>ZYMSTt_c_en, G00006t_c_r</v>
          </cell>
        </row>
        <row r="1627">
          <cell r="S1627" t="str">
            <v>r_2108</v>
          </cell>
          <cell r="AJ1627" t="str">
            <v>G00006t_c_c</v>
          </cell>
        </row>
        <row r="1628">
          <cell r="S1628" t="str">
            <v>r_2111</v>
          </cell>
          <cell r="AJ1628" t="str">
            <v>G00006t_c_c</v>
          </cell>
        </row>
        <row r="1629">
          <cell r="S1629" t="str">
            <v>r_2112</v>
          </cell>
          <cell r="AJ1629" t="str">
            <v>KYNAT2_c</v>
          </cell>
        </row>
        <row r="1630">
          <cell r="S1630" t="str">
            <v>r_2115</v>
          </cell>
          <cell r="AJ1630" t="str">
            <v>ALCD2i2_c</v>
          </cell>
        </row>
        <row r="1631">
          <cell r="S1631" t="str">
            <v>r_2115</v>
          </cell>
          <cell r="AJ1631" t="str">
            <v>ALCD2i2_c</v>
          </cell>
        </row>
        <row r="1632">
          <cell r="S1632" t="str">
            <v>r_2116</v>
          </cell>
          <cell r="AJ1632" t="str">
            <v>ALDD2x_c</v>
          </cell>
        </row>
        <row r="1633">
          <cell r="S1633" t="str">
            <v>r_2116</v>
          </cell>
          <cell r="AJ1633" t="str">
            <v>ALDD2x_c, ALDD20x_c</v>
          </cell>
        </row>
        <row r="1634">
          <cell r="S1634" t="str">
            <v>r_2116</v>
          </cell>
          <cell r="AJ1634" t="str">
            <v>ALDD2x_c</v>
          </cell>
        </row>
        <row r="1635">
          <cell r="S1635" t="str">
            <v>r_2116</v>
          </cell>
          <cell r="AJ1635" t="str">
            <v>ALDD2x_c</v>
          </cell>
        </row>
        <row r="1636">
          <cell r="S1636" t="str">
            <v>r_2116</v>
          </cell>
          <cell r="AJ1636" t="str">
            <v>ALDD2x_c</v>
          </cell>
        </row>
        <row r="1637">
          <cell r="S1637" t="str">
            <v>r_2117</v>
          </cell>
          <cell r="AJ1637" t="str">
            <v>PHETA1_c</v>
          </cell>
        </row>
        <row r="1638">
          <cell r="S1638" t="str">
            <v>r_2118</v>
          </cell>
          <cell r="AJ1638" t="str">
            <v>TRPTA_c</v>
          </cell>
        </row>
        <row r="1639">
          <cell r="S1639" t="str">
            <v>r_2119</v>
          </cell>
          <cell r="AJ1639" t="str">
            <v>TYRTA_c</v>
          </cell>
        </row>
        <row r="1640">
          <cell r="S1640" t="str">
            <v>r_2125</v>
          </cell>
          <cell r="AJ1640" t="str">
            <v>COAt_c_l, G00006t_c_r</v>
          </cell>
        </row>
        <row r="1641">
          <cell r="S1641" t="str">
            <v>r_2126</v>
          </cell>
          <cell r="AJ1641" t="str">
            <v>SBP_c, PGM_c</v>
          </cell>
        </row>
        <row r="1642">
          <cell r="S1642" t="str">
            <v>r_2129</v>
          </cell>
          <cell r="AJ1642" t="str">
            <v>Ht_c_m, G00006t_c_r</v>
          </cell>
        </row>
        <row r="1643">
          <cell r="S1643" t="str">
            <v>r_2131</v>
          </cell>
          <cell r="AJ1643" t="str">
            <v>ICDHyi_m</v>
          </cell>
        </row>
        <row r="1644">
          <cell r="S1644" t="str">
            <v>r_2132</v>
          </cell>
          <cell r="AJ1644" t="str">
            <v>AKGMALta_m</v>
          </cell>
        </row>
        <row r="1645">
          <cell r="S1645" t="str">
            <v>r_2134</v>
          </cell>
          <cell r="AJ1645" t="str">
            <v>EX_14dmlanost_e, G00006t_c_e</v>
          </cell>
        </row>
        <row r="1646">
          <cell r="S1646" t="str">
            <v>r_2136</v>
          </cell>
          <cell r="AJ1646" t="str">
            <v>14DMLANOSTt_c_e, G00006t_c_r</v>
          </cell>
        </row>
        <row r="1647">
          <cell r="S1647" t="str">
            <v>r_2137</v>
          </cell>
          <cell r="AJ1647" t="str">
            <v>EX_ergtetrol_e, G00006t_c_e</v>
          </cell>
        </row>
        <row r="1648">
          <cell r="S1648" t="str">
            <v>r_2139</v>
          </cell>
          <cell r="AJ1648" t="str">
            <v>ERGTETROLt_c_e, G00006t_c_r</v>
          </cell>
        </row>
        <row r="1649">
          <cell r="S1649" t="str">
            <v>r_2140</v>
          </cell>
          <cell r="AJ1649" t="str">
            <v/>
          </cell>
        </row>
        <row r="1650">
          <cell r="S1650" t="str">
            <v>r_2140</v>
          </cell>
          <cell r="AJ1650" t="str">
            <v/>
          </cell>
        </row>
        <row r="1651">
          <cell r="S1651" t="str">
            <v>r_2141</v>
          </cell>
          <cell r="AJ1651" t="str">
            <v/>
          </cell>
        </row>
        <row r="1652">
          <cell r="S1652" t="str">
            <v>r_2141</v>
          </cell>
          <cell r="AJ1652" t="str">
            <v/>
          </cell>
        </row>
        <row r="1653">
          <cell r="S1653" t="str">
            <v>r_2151</v>
          </cell>
          <cell r="AJ1653" t="str">
            <v>EAR40y_m</v>
          </cell>
        </row>
        <row r="1654">
          <cell r="S1654" t="str">
            <v>r_2152</v>
          </cell>
          <cell r="AJ1654" t="str">
            <v>EAR60y_m</v>
          </cell>
        </row>
        <row r="1655">
          <cell r="S1655" t="str">
            <v>r_2153</v>
          </cell>
          <cell r="AJ1655" t="str">
            <v/>
          </cell>
        </row>
        <row r="1656">
          <cell r="S1656" t="str">
            <v>r_2154</v>
          </cell>
          <cell r="AJ1656" t="str">
            <v/>
          </cell>
        </row>
        <row r="1657">
          <cell r="S1657" t="str">
            <v>r_2155</v>
          </cell>
          <cell r="AJ1657" t="str">
            <v/>
          </cell>
        </row>
        <row r="1658">
          <cell r="S1658" t="str">
            <v>r_2156</v>
          </cell>
          <cell r="AJ1658" t="str">
            <v/>
          </cell>
        </row>
        <row r="1659">
          <cell r="S1659" t="str">
            <v>r_2157</v>
          </cell>
          <cell r="AJ1659" t="str">
            <v>3OACE200_rm</v>
          </cell>
        </row>
        <row r="1660">
          <cell r="S1660" t="str">
            <v>r_2158</v>
          </cell>
          <cell r="AJ1660" t="str">
            <v>3OACE220_rm</v>
          </cell>
        </row>
        <row r="1661">
          <cell r="S1661" t="str">
            <v>r_2159</v>
          </cell>
          <cell r="AJ1661" t="str">
            <v>3OACE240_rm</v>
          </cell>
        </row>
        <row r="1662">
          <cell r="S1662" t="str">
            <v>r_2160</v>
          </cell>
          <cell r="AJ1662" t="str">
            <v>3OACE260_rm</v>
          </cell>
        </row>
        <row r="1663">
          <cell r="S1663" t="str">
            <v>r_2161</v>
          </cell>
          <cell r="AJ1663" t="str">
            <v/>
          </cell>
        </row>
        <row r="1664">
          <cell r="S1664" t="str">
            <v>r_2162</v>
          </cell>
          <cell r="AJ1664" t="str">
            <v/>
          </cell>
        </row>
        <row r="1665">
          <cell r="S1665" t="str">
            <v>r_2163</v>
          </cell>
          <cell r="AJ1665" t="str">
            <v/>
          </cell>
        </row>
        <row r="1666">
          <cell r="S1666" t="str">
            <v>r_2164</v>
          </cell>
          <cell r="AJ1666" t="str">
            <v>3OACR200_rm</v>
          </cell>
        </row>
        <row r="1667">
          <cell r="S1667" t="str">
            <v>r_2165</v>
          </cell>
          <cell r="AJ1667" t="str">
            <v>3OACR220_rm</v>
          </cell>
        </row>
        <row r="1668">
          <cell r="S1668" t="str">
            <v>r_2166</v>
          </cell>
          <cell r="AJ1668" t="str">
            <v>3OACR240_rm</v>
          </cell>
        </row>
        <row r="1669">
          <cell r="S1669" t="str">
            <v>r_2167</v>
          </cell>
          <cell r="AJ1669" t="str">
            <v>3OACR260_rm</v>
          </cell>
        </row>
        <row r="1670">
          <cell r="S1670" t="str">
            <v>r_2168</v>
          </cell>
          <cell r="AJ1670" t="str">
            <v/>
          </cell>
        </row>
        <row r="1671">
          <cell r="S1671" t="str">
            <v>r_2169</v>
          </cell>
          <cell r="AJ1671" t="str">
            <v/>
          </cell>
        </row>
        <row r="1672">
          <cell r="S1672" t="str">
            <v>r_2170</v>
          </cell>
          <cell r="AJ1672" t="str">
            <v/>
          </cell>
        </row>
        <row r="1673">
          <cell r="S1673" t="str">
            <v>r_2171</v>
          </cell>
          <cell r="AJ1673" t="str">
            <v>3HACD200_rm</v>
          </cell>
        </row>
        <row r="1674">
          <cell r="S1674" t="str">
            <v>r_2172</v>
          </cell>
          <cell r="AJ1674" t="str">
            <v>3HACD220_rm</v>
          </cell>
        </row>
        <row r="1675">
          <cell r="S1675" t="str">
            <v>r_2173</v>
          </cell>
          <cell r="AJ1675" t="str">
            <v>3HACD240_rm</v>
          </cell>
        </row>
        <row r="1676">
          <cell r="S1676" t="str">
            <v>r_2174</v>
          </cell>
          <cell r="AJ1676" t="str">
            <v>3HACD260_rm</v>
          </cell>
        </row>
        <row r="1677">
          <cell r="S1677" t="str">
            <v>r_2175</v>
          </cell>
          <cell r="AJ1677" t="str">
            <v/>
          </cell>
        </row>
        <row r="1678">
          <cell r="S1678" t="str">
            <v>r_2176</v>
          </cell>
          <cell r="AJ1678" t="str">
            <v/>
          </cell>
        </row>
        <row r="1679">
          <cell r="S1679" t="str">
            <v>r_2177</v>
          </cell>
          <cell r="AJ1679" t="str">
            <v/>
          </cell>
        </row>
        <row r="1680">
          <cell r="S1680" t="str">
            <v>r_2178</v>
          </cell>
          <cell r="AJ1680" t="str">
            <v>ECOAR200_rm</v>
          </cell>
        </row>
        <row r="1681">
          <cell r="S1681" t="str">
            <v>r_2179</v>
          </cell>
          <cell r="AJ1681" t="str">
            <v>ECOAR220_rm</v>
          </cell>
        </row>
        <row r="1682">
          <cell r="S1682" t="str">
            <v>r_2180</v>
          </cell>
          <cell r="AJ1682" t="str">
            <v>ECOAR240_rm</v>
          </cell>
        </row>
        <row r="1683">
          <cell r="S1683" t="str">
            <v>r_2181</v>
          </cell>
          <cell r="AJ1683" t="str">
            <v>ECOAR260_rm</v>
          </cell>
        </row>
        <row r="1684">
          <cell r="S1684" t="str">
            <v>r_2182</v>
          </cell>
          <cell r="AJ1684" t="str">
            <v/>
          </cell>
        </row>
        <row r="1685">
          <cell r="S1685" t="str">
            <v>r_2183</v>
          </cell>
          <cell r="AJ1685" t="str">
            <v/>
          </cell>
        </row>
        <row r="1686">
          <cell r="S1686" t="str">
            <v>r_2185</v>
          </cell>
          <cell r="AJ1686" t="str">
            <v>DCAt_c_e, G00006t_c_r</v>
          </cell>
        </row>
        <row r="1687">
          <cell r="S1687" t="str">
            <v>r_2187</v>
          </cell>
          <cell r="AJ1687" t="str">
            <v>EX_but_e, G00006t_c_e</v>
          </cell>
        </row>
        <row r="1688">
          <cell r="S1688" t="str">
            <v>r_2188</v>
          </cell>
          <cell r="AJ1688" t="str">
            <v>EX_hxa_e, G00006t_c_e</v>
          </cell>
        </row>
        <row r="1689">
          <cell r="S1689" t="str">
            <v>r_2189</v>
          </cell>
          <cell r="AJ1689" t="str">
            <v>EX_ocdcea_e, G00006t_c_e</v>
          </cell>
        </row>
        <row r="1690">
          <cell r="S1690" t="str">
            <v>r_2190</v>
          </cell>
          <cell r="AJ1690" t="str">
            <v>BUTt_c_e, G00006t_c_r</v>
          </cell>
        </row>
        <row r="1691">
          <cell r="S1691" t="str">
            <v>r_2191</v>
          </cell>
          <cell r="AJ1691" t="str">
            <v>HXAt_c_e, G00006t_c_r</v>
          </cell>
        </row>
        <row r="1692">
          <cell r="S1692" t="str">
            <v>r_2192</v>
          </cell>
          <cell r="AJ1692" t="str">
            <v>OCDCEAt_c_e, G00006t_c_r</v>
          </cell>
        </row>
        <row r="1693">
          <cell r="S1693" t="str">
            <v>r_2219</v>
          </cell>
          <cell r="AJ1693" t="str">
            <v>FACOA120tabc_x</v>
          </cell>
        </row>
        <row r="1694">
          <cell r="S1694" t="str">
            <v>r_2219</v>
          </cell>
          <cell r="AJ1694" t="str">
            <v>FACOA120tabc_x</v>
          </cell>
        </row>
        <row r="1695">
          <cell r="S1695" t="str">
            <v>r_2220</v>
          </cell>
          <cell r="AJ1695" t="str">
            <v>FACOA140tabc_x</v>
          </cell>
        </row>
        <row r="1696">
          <cell r="S1696" t="str">
            <v>r_2220</v>
          </cell>
          <cell r="AJ1696" t="str">
            <v>FACOA140tabc_x</v>
          </cell>
        </row>
        <row r="1697">
          <cell r="S1697" t="str">
            <v>r_2221</v>
          </cell>
          <cell r="AJ1697" t="str">
            <v>FACOA160tabc_x</v>
          </cell>
        </row>
        <row r="1698">
          <cell r="S1698" t="str">
            <v>r_2221</v>
          </cell>
          <cell r="AJ1698" t="str">
            <v>FACOA160tabc_x</v>
          </cell>
        </row>
        <row r="1699">
          <cell r="S1699" t="str">
            <v>r_2222</v>
          </cell>
          <cell r="AJ1699" t="str">
            <v>FACOA161tabc_x</v>
          </cell>
        </row>
        <row r="1700">
          <cell r="S1700" t="str">
            <v>r_2222</v>
          </cell>
          <cell r="AJ1700" t="str">
            <v>FACOA161tabc_x</v>
          </cell>
        </row>
        <row r="1701">
          <cell r="S1701" t="str">
            <v>r_2223</v>
          </cell>
          <cell r="AJ1701" t="str">
            <v>FACOA180tabc_x</v>
          </cell>
        </row>
        <row r="1702">
          <cell r="S1702" t="str">
            <v>r_2223</v>
          </cell>
          <cell r="AJ1702" t="str">
            <v>FACOA180tabc_x</v>
          </cell>
        </row>
        <row r="1703">
          <cell r="S1703" t="str">
            <v>r_2224</v>
          </cell>
          <cell r="AJ1703" t="str">
            <v>FACOA181tabc_x</v>
          </cell>
        </row>
        <row r="1704">
          <cell r="S1704" t="str">
            <v>r_2224</v>
          </cell>
          <cell r="AJ1704" t="str">
            <v>FACOA181tabc_x</v>
          </cell>
        </row>
        <row r="1705">
          <cell r="S1705" t="str">
            <v>r_2225</v>
          </cell>
          <cell r="AJ1705" t="str">
            <v>FACOA200tabc_x</v>
          </cell>
        </row>
        <row r="1706">
          <cell r="S1706" t="str">
            <v>r_2225</v>
          </cell>
          <cell r="AJ1706" t="str">
            <v>FACOA200tabc_x</v>
          </cell>
        </row>
        <row r="1707">
          <cell r="S1707" t="str">
            <v>r_2226</v>
          </cell>
          <cell r="AJ1707" t="str">
            <v>FACOA220tabc_x</v>
          </cell>
        </row>
        <row r="1708">
          <cell r="S1708" t="str">
            <v>r_2226</v>
          </cell>
          <cell r="AJ1708" t="str">
            <v>FACOA220tabc_x</v>
          </cell>
        </row>
        <row r="1709">
          <cell r="S1709" t="str">
            <v>r_2227</v>
          </cell>
          <cell r="AJ1709" t="str">
            <v>FACOA240tabc_x</v>
          </cell>
        </row>
        <row r="1710">
          <cell r="S1710" t="str">
            <v>r_2227</v>
          </cell>
          <cell r="AJ1710" t="str">
            <v>FACOA240tabc_x</v>
          </cell>
        </row>
        <row r="1711">
          <cell r="S1711" t="str">
            <v>r_2228</v>
          </cell>
          <cell r="AJ1711" t="str">
            <v>FACOA260tabc_x</v>
          </cell>
        </row>
        <row r="1712">
          <cell r="S1712" t="str">
            <v>r_2228</v>
          </cell>
          <cell r="AJ1712" t="str">
            <v>FACOA260tabc_x</v>
          </cell>
        </row>
        <row r="1713">
          <cell r="S1713" t="str">
            <v>r_2229</v>
          </cell>
          <cell r="AJ1713" t="str">
            <v>G00006t_c_r</v>
          </cell>
        </row>
        <row r="1714">
          <cell r="S1714" t="str">
            <v>r_2230</v>
          </cell>
          <cell r="AJ1714" t="str">
            <v>G00006t_c_r</v>
          </cell>
        </row>
        <row r="1715">
          <cell r="S1715" t="str">
            <v>r_2231</v>
          </cell>
          <cell r="AJ1715" t="str">
            <v>G00006t_c_r</v>
          </cell>
        </row>
        <row r="1716">
          <cell r="S1716" t="str">
            <v>r_2232</v>
          </cell>
          <cell r="AJ1716" t="str">
            <v/>
          </cell>
        </row>
        <row r="1717">
          <cell r="S1717" t="str">
            <v>r_2233</v>
          </cell>
          <cell r="AJ1717" t="str">
            <v/>
          </cell>
        </row>
        <row r="1718">
          <cell r="S1718" t="str">
            <v>r_2236</v>
          </cell>
          <cell r="AJ1718" t="str">
            <v>ACOAO40_x</v>
          </cell>
        </row>
        <row r="1719">
          <cell r="S1719" t="str">
            <v>r_2237</v>
          </cell>
          <cell r="AJ1719" t="str">
            <v>ACOAO60_x</v>
          </cell>
        </row>
        <row r="1720">
          <cell r="S1720" t="str">
            <v>r_2238</v>
          </cell>
          <cell r="AJ1720" t="str">
            <v>ACOAO80_x</v>
          </cell>
        </row>
        <row r="1721">
          <cell r="S1721" t="str">
            <v>r_2239</v>
          </cell>
          <cell r="AJ1721" t="str">
            <v>ACOAO200_x</v>
          </cell>
        </row>
        <row r="1722">
          <cell r="S1722" t="str">
            <v>r_2240</v>
          </cell>
          <cell r="AJ1722" t="str">
            <v>ACOAO220_x</v>
          </cell>
        </row>
        <row r="1723">
          <cell r="S1723" t="str">
            <v>r_2241</v>
          </cell>
          <cell r="AJ1723" t="str">
            <v>ACOAO240_x</v>
          </cell>
        </row>
        <row r="1724">
          <cell r="S1724" t="str">
            <v>r_2242</v>
          </cell>
          <cell r="AJ1724" t="str">
            <v>ACOAO161b_x</v>
          </cell>
        </row>
        <row r="1725">
          <cell r="S1725" t="str">
            <v>r_2243</v>
          </cell>
          <cell r="AJ1725" t="str">
            <v>ACOAO141b_x</v>
          </cell>
        </row>
        <row r="1726">
          <cell r="S1726" t="str">
            <v>r_2244</v>
          </cell>
          <cell r="AJ1726" t="str">
            <v>ACOAO121a_x</v>
          </cell>
        </row>
        <row r="1727">
          <cell r="S1727" t="str">
            <v>r_2245</v>
          </cell>
          <cell r="AJ1727" t="str">
            <v>ACOAO181a_x</v>
          </cell>
        </row>
        <row r="1728">
          <cell r="S1728" t="str">
            <v>r_2246</v>
          </cell>
          <cell r="AJ1728" t="str">
            <v>ACOAO161a_x</v>
          </cell>
        </row>
        <row r="1729">
          <cell r="S1729" t="str">
            <v>r_2247</v>
          </cell>
          <cell r="AJ1729" t="str">
            <v>ACOAO141a_x</v>
          </cell>
        </row>
        <row r="1730">
          <cell r="S1730" t="str">
            <v>r_2248</v>
          </cell>
          <cell r="AJ1730" t="str">
            <v/>
          </cell>
        </row>
        <row r="1731">
          <cell r="S1731" t="str">
            <v>r_2249</v>
          </cell>
          <cell r="AJ1731" t="str">
            <v/>
          </cell>
        </row>
        <row r="1732">
          <cell r="S1732" t="str">
            <v>r_2250</v>
          </cell>
          <cell r="AJ1732" t="str">
            <v/>
          </cell>
        </row>
        <row r="1733">
          <cell r="S1733" t="str">
            <v>r_2251</v>
          </cell>
          <cell r="AJ1733" t="str">
            <v/>
          </cell>
        </row>
        <row r="1734">
          <cell r="S1734" t="str">
            <v>r_2252</v>
          </cell>
          <cell r="AJ1734" t="str">
            <v>ECOAH180_x</v>
          </cell>
        </row>
        <row r="1735">
          <cell r="S1735" t="str">
            <v>r_2253</v>
          </cell>
          <cell r="AJ1735" t="str">
            <v>ECOAH260_x</v>
          </cell>
        </row>
        <row r="1736">
          <cell r="S1736" t="str">
            <v>r_2254</v>
          </cell>
          <cell r="AJ1736" t="str">
            <v/>
          </cell>
        </row>
        <row r="1737">
          <cell r="S1737" t="str">
            <v>r_2255</v>
          </cell>
          <cell r="AJ1737" t="str">
            <v/>
          </cell>
        </row>
        <row r="1738">
          <cell r="S1738" t="str">
            <v>r_2256</v>
          </cell>
          <cell r="AJ1738" t="str">
            <v/>
          </cell>
        </row>
        <row r="1739">
          <cell r="S1739" t="str">
            <v>r_2257</v>
          </cell>
          <cell r="AJ1739" t="str">
            <v>ECOAH200_x</v>
          </cell>
        </row>
        <row r="1740">
          <cell r="S1740" t="str">
            <v>r_2258</v>
          </cell>
          <cell r="AJ1740" t="str">
            <v>ECOAH220_x</v>
          </cell>
        </row>
        <row r="1741">
          <cell r="S1741" t="str">
            <v>r_2259</v>
          </cell>
          <cell r="AJ1741" t="str">
            <v>ECOAH240_x</v>
          </cell>
        </row>
        <row r="1742">
          <cell r="S1742" t="str">
            <v>r_2260</v>
          </cell>
          <cell r="AJ1742" t="str">
            <v>ECOAH161b_x</v>
          </cell>
        </row>
        <row r="1743">
          <cell r="S1743" t="str">
            <v>r_2261</v>
          </cell>
          <cell r="AJ1743" t="str">
            <v>ECOAH141b_x</v>
          </cell>
        </row>
        <row r="1744">
          <cell r="S1744" t="str">
            <v>r_2262</v>
          </cell>
          <cell r="AJ1744" t="str">
            <v>ECOAH121a_x</v>
          </cell>
        </row>
        <row r="1745">
          <cell r="S1745" t="str">
            <v>r_2263</v>
          </cell>
          <cell r="AJ1745" t="str">
            <v>ECOAH181a_x</v>
          </cell>
        </row>
        <row r="1746">
          <cell r="S1746" t="str">
            <v>r_2264</v>
          </cell>
          <cell r="AJ1746" t="str">
            <v>ECOAH161c_x</v>
          </cell>
        </row>
        <row r="1747">
          <cell r="S1747" t="str">
            <v>r_2265</v>
          </cell>
          <cell r="AJ1747" t="str">
            <v>ECOAH141c_x</v>
          </cell>
        </row>
        <row r="1748">
          <cell r="S1748" t="str">
            <v>r_2266</v>
          </cell>
          <cell r="AJ1748" t="str">
            <v>HACD100i_x</v>
          </cell>
        </row>
        <row r="1749">
          <cell r="S1749" t="str">
            <v>r_2267</v>
          </cell>
          <cell r="AJ1749" t="str">
            <v>HACD120i_x</v>
          </cell>
        </row>
        <row r="1750">
          <cell r="S1750" t="str">
            <v>r_2268</v>
          </cell>
          <cell r="AJ1750" t="str">
            <v>HACD160i_x</v>
          </cell>
        </row>
        <row r="1751">
          <cell r="S1751" t="str">
            <v>r_2269</v>
          </cell>
          <cell r="AJ1751" t="str">
            <v>HACD180i_x</v>
          </cell>
        </row>
        <row r="1752">
          <cell r="S1752" t="str">
            <v>r_2270</v>
          </cell>
          <cell r="AJ1752" t="str">
            <v>HACD260i_x</v>
          </cell>
        </row>
        <row r="1753">
          <cell r="S1753" t="str">
            <v>r_2271</v>
          </cell>
          <cell r="AJ1753" t="str">
            <v>HACD40i_x</v>
          </cell>
        </row>
        <row r="1754">
          <cell r="S1754" t="str">
            <v>r_2272</v>
          </cell>
          <cell r="AJ1754" t="str">
            <v>HACD60i_x</v>
          </cell>
        </row>
        <row r="1755">
          <cell r="S1755" t="str">
            <v>r_2273</v>
          </cell>
          <cell r="AJ1755" t="str">
            <v>HACD80i_x</v>
          </cell>
        </row>
        <row r="1756">
          <cell r="S1756" t="str">
            <v>r_2274</v>
          </cell>
          <cell r="AJ1756" t="str">
            <v>HACD200i_x</v>
          </cell>
        </row>
        <row r="1757">
          <cell r="S1757" t="str">
            <v>r_2275</v>
          </cell>
          <cell r="AJ1757" t="str">
            <v>HACD220i_x</v>
          </cell>
        </row>
        <row r="1758">
          <cell r="S1758" t="str">
            <v>r_2276</v>
          </cell>
          <cell r="AJ1758" t="str">
            <v>HACD240i_x</v>
          </cell>
        </row>
        <row r="1759">
          <cell r="S1759" t="str">
            <v>r_2277</v>
          </cell>
          <cell r="AJ1759" t="str">
            <v>HACD161bi_x</v>
          </cell>
        </row>
        <row r="1760">
          <cell r="S1760" t="str">
            <v>r_2278</v>
          </cell>
          <cell r="AJ1760" t="str">
            <v>HACD141bi_x</v>
          </cell>
        </row>
        <row r="1761">
          <cell r="S1761" t="str">
            <v>r_2279</v>
          </cell>
          <cell r="AJ1761" t="str">
            <v>HACD121ai_x</v>
          </cell>
        </row>
        <row r="1762">
          <cell r="S1762" t="str">
            <v>r_2280</v>
          </cell>
          <cell r="AJ1762" t="str">
            <v>HACD181ai_x</v>
          </cell>
        </row>
        <row r="1763">
          <cell r="S1763" t="str">
            <v>r_2281</v>
          </cell>
          <cell r="AJ1763" t="str">
            <v>HACD161ai_x</v>
          </cell>
        </row>
        <row r="1764">
          <cell r="S1764" t="str">
            <v>r_2282</v>
          </cell>
          <cell r="AJ1764" t="str">
            <v>HACD141ai_x</v>
          </cell>
        </row>
        <row r="1765">
          <cell r="S1765" t="str">
            <v>r_2283</v>
          </cell>
          <cell r="AJ1765" t="str">
            <v>ACACT40i_x, ACACT180i_x</v>
          </cell>
        </row>
        <row r="1766">
          <cell r="S1766" t="str">
            <v>r_2283</v>
          </cell>
          <cell r="AJ1766" t="str">
            <v>ACACT40i_x</v>
          </cell>
        </row>
        <row r="1767">
          <cell r="S1767" t="str">
            <v>r_2283</v>
          </cell>
          <cell r="AJ1767" t="str">
            <v>ACACT40i_x</v>
          </cell>
        </row>
        <row r="1768">
          <cell r="S1768" t="str">
            <v>r_2284</v>
          </cell>
          <cell r="AJ1768" t="str">
            <v>ACACT60i_x, ACACT180i_x</v>
          </cell>
        </row>
        <row r="1769">
          <cell r="S1769" t="str">
            <v>r_2284</v>
          </cell>
          <cell r="AJ1769" t="str">
            <v>ACACT60i_x</v>
          </cell>
        </row>
        <row r="1770">
          <cell r="S1770" t="str">
            <v>r_2284</v>
          </cell>
          <cell r="AJ1770" t="str">
            <v>ACACT60i_x</v>
          </cell>
        </row>
        <row r="1771">
          <cell r="S1771" t="str">
            <v>r_2285</v>
          </cell>
          <cell r="AJ1771" t="str">
            <v>ACACT80i_x, ACACT180i_x</v>
          </cell>
        </row>
        <row r="1772">
          <cell r="S1772" t="str">
            <v>r_2285</v>
          </cell>
          <cell r="AJ1772" t="str">
            <v>ACACT80i_x</v>
          </cell>
        </row>
        <row r="1773">
          <cell r="S1773" t="str">
            <v>r_2285</v>
          </cell>
          <cell r="AJ1773" t="str">
            <v>ACACT80i_x</v>
          </cell>
        </row>
        <row r="1774">
          <cell r="S1774" t="str">
            <v>r_2286</v>
          </cell>
          <cell r="AJ1774" t="str">
            <v>ACACT200i_x, ACACT180i_x</v>
          </cell>
        </row>
        <row r="1775">
          <cell r="S1775" t="str">
            <v>r_2286</v>
          </cell>
          <cell r="AJ1775" t="str">
            <v>ACACT200i_x</v>
          </cell>
        </row>
        <row r="1776">
          <cell r="S1776" t="str">
            <v>r_2286</v>
          </cell>
          <cell r="AJ1776" t="str">
            <v>ACACT200i_x</v>
          </cell>
        </row>
        <row r="1777">
          <cell r="S1777" t="str">
            <v>r_2287</v>
          </cell>
          <cell r="AJ1777" t="str">
            <v>ACACT220i_x, ACACT180i_x</v>
          </cell>
        </row>
        <row r="1778">
          <cell r="S1778" t="str">
            <v>r_2287</v>
          </cell>
          <cell r="AJ1778" t="str">
            <v>ACACT220i_x</v>
          </cell>
        </row>
        <row r="1779">
          <cell r="S1779" t="str">
            <v>r_2287</v>
          </cell>
          <cell r="AJ1779" t="str">
            <v>ACACT220i_x</v>
          </cell>
        </row>
        <row r="1780">
          <cell r="S1780" t="str">
            <v>r_2288</v>
          </cell>
          <cell r="AJ1780" t="str">
            <v>ACACT240i_x, ACACT180i_x</v>
          </cell>
        </row>
        <row r="1781">
          <cell r="S1781" t="str">
            <v>r_2288</v>
          </cell>
          <cell r="AJ1781" t="str">
            <v>ACACT240i_x</v>
          </cell>
        </row>
        <row r="1782">
          <cell r="S1782" t="str">
            <v>r_2288</v>
          </cell>
          <cell r="AJ1782" t="str">
            <v>ACACT240i_x</v>
          </cell>
        </row>
        <row r="1783">
          <cell r="S1783" t="str">
            <v>r_2289</v>
          </cell>
          <cell r="AJ1783" t="str">
            <v>ACACT161bi_x, ACACT180i_x</v>
          </cell>
        </row>
        <row r="1784">
          <cell r="S1784" t="str">
            <v>r_2289</v>
          </cell>
          <cell r="AJ1784" t="str">
            <v>ACACT161bi_x</v>
          </cell>
        </row>
        <row r="1785">
          <cell r="S1785" t="str">
            <v>r_2289</v>
          </cell>
          <cell r="AJ1785" t="str">
            <v>ACACT161bi_x</v>
          </cell>
        </row>
        <row r="1786">
          <cell r="S1786" t="str">
            <v>r_2290</v>
          </cell>
          <cell r="AJ1786" t="str">
            <v>ACACT141bi_x, ACACT180i_x</v>
          </cell>
        </row>
        <row r="1787">
          <cell r="S1787" t="str">
            <v>r_2290</v>
          </cell>
          <cell r="AJ1787" t="str">
            <v>ACACT141bi_x</v>
          </cell>
        </row>
        <row r="1788">
          <cell r="S1788" t="str">
            <v>r_2290</v>
          </cell>
          <cell r="AJ1788" t="str">
            <v>ACACT141bi_x</v>
          </cell>
        </row>
        <row r="1789">
          <cell r="S1789" t="str">
            <v>r_2291</v>
          </cell>
          <cell r="AJ1789" t="str">
            <v>ACACT121ai_x, ACACT180i_x</v>
          </cell>
        </row>
        <row r="1790">
          <cell r="S1790" t="str">
            <v>r_2291</v>
          </cell>
          <cell r="AJ1790" t="str">
            <v>ACACT121ai_x</v>
          </cell>
        </row>
        <row r="1791">
          <cell r="S1791" t="str">
            <v>r_2291</v>
          </cell>
          <cell r="AJ1791" t="str">
            <v>ACACT121ai_x</v>
          </cell>
        </row>
        <row r="1792">
          <cell r="S1792" t="str">
            <v>r_2292</v>
          </cell>
          <cell r="AJ1792" t="str">
            <v>ACACT181ai_x, ACACT180i_x</v>
          </cell>
        </row>
        <row r="1793">
          <cell r="S1793" t="str">
            <v>r_2292</v>
          </cell>
          <cell r="AJ1793" t="str">
            <v>ACACT181ai_x</v>
          </cell>
        </row>
        <row r="1794">
          <cell r="S1794" t="str">
            <v>r_2292</v>
          </cell>
          <cell r="AJ1794" t="str">
            <v>ACACT181ai_x</v>
          </cell>
        </row>
        <row r="1795">
          <cell r="S1795" t="str">
            <v>r_2293</v>
          </cell>
          <cell r="AJ1795" t="str">
            <v>ACACT161ai_x, ACACT180i_x</v>
          </cell>
        </row>
        <row r="1796">
          <cell r="S1796" t="str">
            <v>r_2293</v>
          </cell>
          <cell r="AJ1796" t="str">
            <v>ACACT161ai_x</v>
          </cell>
        </row>
        <row r="1797">
          <cell r="S1797" t="str">
            <v>r_2293</v>
          </cell>
          <cell r="AJ1797" t="str">
            <v>ACACT161ai_x</v>
          </cell>
        </row>
        <row r="1798">
          <cell r="S1798" t="str">
            <v>r_2294</v>
          </cell>
          <cell r="AJ1798" t="str">
            <v>ACACT141ai_x, ACACT180i_x</v>
          </cell>
        </row>
        <row r="1799">
          <cell r="S1799" t="str">
            <v>r_2294</v>
          </cell>
          <cell r="AJ1799" t="str">
            <v>ACACT141ai_x</v>
          </cell>
        </row>
        <row r="1800">
          <cell r="S1800" t="str">
            <v>r_2294</v>
          </cell>
          <cell r="AJ1800" t="str">
            <v>ACACT141ai_x</v>
          </cell>
        </row>
        <row r="1801">
          <cell r="S1801" t="str">
            <v>r_2295</v>
          </cell>
          <cell r="AJ1801" t="str">
            <v>ECOAI101a_x</v>
          </cell>
        </row>
        <row r="1802">
          <cell r="S1802" t="str">
            <v>r_2296</v>
          </cell>
          <cell r="AJ1802" t="str">
            <v>ECOAI122c_x</v>
          </cell>
        </row>
        <row r="1803">
          <cell r="S1803" t="str">
            <v>r_2297</v>
          </cell>
          <cell r="AJ1803" t="str">
            <v>ECOAI121b_x</v>
          </cell>
        </row>
        <row r="1804">
          <cell r="S1804" t="str">
            <v>r_2298</v>
          </cell>
          <cell r="AJ1804" t="str">
            <v>ECOAI121a_x</v>
          </cell>
        </row>
        <row r="1805">
          <cell r="S1805" t="str">
            <v>r_2299</v>
          </cell>
          <cell r="AJ1805" t="str">
            <v>ECOAI142c_x</v>
          </cell>
        </row>
        <row r="1806">
          <cell r="S1806" t="str">
            <v>r_2300</v>
          </cell>
          <cell r="AJ1806" t="str">
            <v>ECOAI141a_x</v>
          </cell>
        </row>
        <row r="1807">
          <cell r="S1807" t="str">
            <v>r_2303</v>
          </cell>
          <cell r="AJ1807" t="str">
            <v>ECOAR122_x</v>
          </cell>
        </row>
        <row r="1808">
          <cell r="S1808" t="str">
            <v>r_2304</v>
          </cell>
          <cell r="AJ1808" t="str">
            <v>ECOAR142_x</v>
          </cell>
        </row>
        <row r="1809">
          <cell r="S1809" t="str">
            <v>r_2305</v>
          </cell>
          <cell r="AJ1809" t="str">
            <v>ACONTb_c</v>
          </cell>
        </row>
        <row r="1810">
          <cell r="S1810" t="str">
            <v>r_2305</v>
          </cell>
          <cell r="AJ1810" t="str">
            <v>ACONTb_c</v>
          </cell>
        </row>
        <row r="1811">
          <cell r="S1811" t="str">
            <v>r_2316</v>
          </cell>
          <cell r="AJ1811" t="str">
            <v/>
          </cell>
        </row>
        <row r="1812">
          <cell r="S1812" t="str">
            <v>r_2318</v>
          </cell>
          <cell r="AJ1812" t="str">
            <v/>
          </cell>
        </row>
        <row r="1813">
          <cell r="S1813" t="str">
            <v>r_2320</v>
          </cell>
          <cell r="AJ1813" t="str">
            <v/>
          </cell>
        </row>
        <row r="1814">
          <cell r="S1814" t="str">
            <v>r_2322</v>
          </cell>
          <cell r="AJ1814" t="str">
            <v/>
          </cell>
        </row>
        <row r="1815">
          <cell r="S1815" t="str">
            <v>r_2328</v>
          </cell>
          <cell r="AJ1815" t="str">
            <v/>
          </cell>
        </row>
        <row r="1816">
          <cell r="S1816" t="str">
            <v>r_2330</v>
          </cell>
          <cell r="AJ1816" t="str">
            <v/>
          </cell>
        </row>
        <row r="1817">
          <cell r="S1817" t="str">
            <v>r_2340</v>
          </cell>
          <cell r="AJ1817" t="str">
            <v/>
          </cell>
        </row>
        <row r="1818">
          <cell r="S1818" t="str">
            <v>r_2340</v>
          </cell>
          <cell r="AJ1818" t="str">
            <v/>
          </cell>
        </row>
        <row r="1819">
          <cell r="S1819" t="str">
            <v>r_2342</v>
          </cell>
          <cell r="AJ1819" t="str">
            <v/>
          </cell>
        </row>
        <row r="1820">
          <cell r="S1820" t="str">
            <v>r_2342</v>
          </cell>
          <cell r="AJ1820" t="str">
            <v/>
          </cell>
        </row>
        <row r="1821">
          <cell r="S1821" t="str">
            <v>r_2353</v>
          </cell>
          <cell r="AJ1821" t="str">
            <v>G00006t_c_vm</v>
          </cell>
        </row>
        <row r="1822">
          <cell r="S1822" t="str">
            <v>r_2357</v>
          </cell>
          <cell r="AJ1822" t="str">
            <v>G00006t_c_vm</v>
          </cell>
        </row>
        <row r="1823">
          <cell r="S1823" t="str">
            <v>r_2401</v>
          </cell>
          <cell r="AJ1823" t="str">
            <v/>
          </cell>
        </row>
        <row r="1824">
          <cell r="S1824" t="str">
            <v>r_2405</v>
          </cell>
          <cell r="AJ1824" t="str">
            <v/>
          </cell>
        </row>
        <row r="1825">
          <cell r="S1825" t="str">
            <v>r_2417</v>
          </cell>
          <cell r="AJ1825" t="str">
            <v/>
          </cell>
        </row>
        <row r="1826">
          <cell r="S1826" t="str">
            <v>r_2421</v>
          </cell>
          <cell r="AJ1826" t="str">
            <v/>
          </cell>
        </row>
        <row r="1827">
          <cell r="S1827" t="str">
            <v>r_2425</v>
          </cell>
          <cell r="AJ1827" t="str">
            <v/>
          </cell>
        </row>
        <row r="1828">
          <cell r="S1828" t="str">
            <v>r_2429</v>
          </cell>
          <cell r="AJ1828" t="str">
            <v/>
          </cell>
        </row>
        <row r="1829">
          <cell r="S1829" t="str">
            <v>r_2444</v>
          </cell>
          <cell r="AJ1829" t="str">
            <v/>
          </cell>
        </row>
        <row r="1830">
          <cell r="S1830" t="str">
            <v>r_2468</v>
          </cell>
          <cell r="AJ1830" t="str">
            <v/>
          </cell>
        </row>
        <row r="1831">
          <cell r="S1831" t="str">
            <v>r_2470</v>
          </cell>
          <cell r="AJ1831" t="str">
            <v/>
          </cell>
        </row>
        <row r="1832">
          <cell r="S1832" t="str">
            <v>r_2484</v>
          </cell>
          <cell r="AJ1832" t="str">
            <v/>
          </cell>
        </row>
        <row r="1833">
          <cell r="S1833" t="str">
            <v>r_2486</v>
          </cell>
          <cell r="AJ1833" t="str">
            <v/>
          </cell>
        </row>
        <row r="1834">
          <cell r="S1834" t="str">
            <v>r_2540</v>
          </cell>
          <cell r="AJ1834" t="str">
            <v/>
          </cell>
        </row>
        <row r="1835">
          <cell r="S1835" t="str">
            <v>r_2546</v>
          </cell>
          <cell r="AJ1835" t="str">
            <v/>
          </cell>
        </row>
        <row r="1836">
          <cell r="S1836" t="str">
            <v>r_2576</v>
          </cell>
          <cell r="AJ1836" t="str">
            <v>CLPNS_mm</v>
          </cell>
        </row>
        <row r="1837">
          <cell r="S1837" t="str">
            <v>r_2600</v>
          </cell>
          <cell r="AJ1837" t="str">
            <v>G00006t_c_mm</v>
          </cell>
        </row>
        <row r="1838">
          <cell r="S1838" t="str">
            <v>r_2704</v>
          </cell>
          <cell r="AJ1838" t="str">
            <v>G00006t_c_mm</v>
          </cell>
        </row>
        <row r="1839">
          <cell r="S1839" t="str">
            <v>r_2813</v>
          </cell>
          <cell r="AJ1839" t="str">
            <v>G00006t_c_mm</v>
          </cell>
        </row>
        <row r="1840">
          <cell r="S1840" t="str">
            <v>r_2817</v>
          </cell>
          <cell r="AJ1840" t="str">
            <v>G00006t_c_mm</v>
          </cell>
        </row>
        <row r="1841">
          <cell r="S1841" t="str">
            <v>r_2824</v>
          </cell>
          <cell r="AJ1841" t="str">
            <v/>
          </cell>
        </row>
        <row r="1842">
          <cell r="S1842" t="str">
            <v>r_2824</v>
          </cell>
          <cell r="AJ1842" t="str">
            <v/>
          </cell>
        </row>
        <row r="1843">
          <cell r="S1843" t="str">
            <v>r_2824</v>
          </cell>
          <cell r="AJ1843" t="str">
            <v>PAIL4K_en</v>
          </cell>
        </row>
        <row r="1844">
          <cell r="S1844" t="str">
            <v>r_2826</v>
          </cell>
          <cell r="AJ1844" t="str">
            <v/>
          </cell>
        </row>
        <row r="1845">
          <cell r="S1845" t="str">
            <v>r_2826</v>
          </cell>
          <cell r="AJ1845" t="str">
            <v/>
          </cell>
        </row>
        <row r="1846">
          <cell r="S1846" t="str">
            <v>r_2826</v>
          </cell>
          <cell r="AJ1846" t="str">
            <v>PAIL4K_en</v>
          </cell>
        </row>
        <row r="1847">
          <cell r="S1847" t="str">
            <v>r_2832</v>
          </cell>
          <cell r="AJ1847" t="str">
            <v/>
          </cell>
        </row>
        <row r="1848">
          <cell r="S1848" t="str">
            <v>r_2834</v>
          </cell>
          <cell r="AJ1848" t="str">
            <v/>
          </cell>
        </row>
        <row r="1849">
          <cell r="S1849" t="str">
            <v>r_2840</v>
          </cell>
          <cell r="AJ1849" t="str">
            <v/>
          </cell>
        </row>
        <row r="1850">
          <cell r="S1850" t="str">
            <v>r_2840</v>
          </cell>
          <cell r="AJ1850" t="str">
            <v/>
          </cell>
        </row>
        <row r="1851">
          <cell r="S1851" t="str">
            <v>r_2842</v>
          </cell>
          <cell r="AJ1851" t="str">
            <v/>
          </cell>
        </row>
        <row r="1852">
          <cell r="S1852" t="str">
            <v>r_2842</v>
          </cell>
          <cell r="AJ1852" t="str">
            <v/>
          </cell>
        </row>
        <row r="1853">
          <cell r="S1853" t="str">
            <v>r_2848</v>
          </cell>
          <cell r="AJ1853" t="str">
            <v/>
          </cell>
        </row>
        <row r="1854">
          <cell r="S1854" t="str">
            <v>r_2850</v>
          </cell>
          <cell r="AJ1854" t="str">
            <v/>
          </cell>
        </row>
        <row r="1855">
          <cell r="S1855" t="str">
            <v>r_2856</v>
          </cell>
          <cell r="AJ1855" t="str">
            <v/>
          </cell>
        </row>
        <row r="1856">
          <cell r="S1856" t="str">
            <v>r_2856</v>
          </cell>
          <cell r="AJ1856" t="str">
            <v/>
          </cell>
        </row>
        <row r="1857">
          <cell r="S1857" t="str">
            <v>r_2858</v>
          </cell>
          <cell r="AJ1857" t="str">
            <v/>
          </cell>
        </row>
        <row r="1858">
          <cell r="S1858" t="str">
            <v>r_2858</v>
          </cell>
          <cell r="AJ1858" t="str">
            <v/>
          </cell>
        </row>
        <row r="1859">
          <cell r="S1859" t="str">
            <v>r_2864</v>
          </cell>
          <cell r="AJ1859" t="str">
            <v/>
          </cell>
        </row>
        <row r="1860">
          <cell r="S1860" t="str">
            <v>r_2866</v>
          </cell>
          <cell r="AJ1860" t="str">
            <v/>
          </cell>
        </row>
        <row r="1861">
          <cell r="S1861" t="str">
            <v>r_2872</v>
          </cell>
          <cell r="AJ1861" t="str">
            <v/>
          </cell>
        </row>
        <row r="1862">
          <cell r="S1862" t="str">
            <v>r_2874</v>
          </cell>
          <cell r="AJ1862" t="str">
            <v/>
          </cell>
        </row>
        <row r="1863">
          <cell r="S1863" t="str">
            <v>r_2880</v>
          </cell>
          <cell r="AJ1863" t="str">
            <v/>
          </cell>
        </row>
        <row r="1864">
          <cell r="S1864" t="str">
            <v>r_2882</v>
          </cell>
          <cell r="AJ1864" t="str">
            <v/>
          </cell>
        </row>
        <row r="1865">
          <cell r="S1865" t="str">
            <v>r_3038</v>
          </cell>
          <cell r="AJ1865" t="str">
            <v/>
          </cell>
        </row>
        <row r="1866">
          <cell r="S1866" t="str">
            <v>r_3040</v>
          </cell>
          <cell r="AJ1866" t="str">
            <v/>
          </cell>
        </row>
        <row r="1867">
          <cell r="S1867" t="str">
            <v>r_3042</v>
          </cell>
          <cell r="AJ1867" t="str">
            <v/>
          </cell>
        </row>
        <row r="1868">
          <cell r="S1868" t="str">
            <v>r_3044</v>
          </cell>
          <cell r="AJ1868" t="str">
            <v/>
          </cell>
        </row>
        <row r="1869">
          <cell r="S1869" t="str">
            <v>r_3050</v>
          </cell>
          <cell r="AJ1869" t="str">
            <v/>
          </cell>
        </row>
        <row r="1870">
          <cell r="S1870" t="str">
            <v>r_3052</v>
          </cell>
          <cell r="AJ1870" t="str">
            <v/>
          </cell>
        </row>
        <row r="1871">
          <cell r="S1871" t="str">
            <v>r_3054</v>
          </cell>
          <cell r="AJ1871" t="str">
            <v/>
          </cell>
        </row>
        <row r="1872">
          <cell r="S1872" t="str">
            <v>r_3056</v>
          </cell>
          <cell r="AJ1872" t="str">
            <v/>
          </cell>
        </row>
        <row r="1873">
          <cell r="S1873" t="str">
            <v>r_3062</v>
          </cell>
          <cell r="AJ1873" t="str">
            <v/>
          </cell>
        </row>
        <row r="1874">
          <cell r="S1874" t="str">
            <v>r_3064</v>
          </cell>
          <cell r="AJ1874" t="str">
            <v/>
          </cell>
        </row>
        <row r="1875">
          <cell r="S1875" t="str">
            <v>r_3066</v>
          </cell>
          <cell r="AJ1875" t="str">
            <v/>
          </cell>
        </row>
        <row r="1876">
          <cell r="S1876" t="str">
            <v>r_3068</v>
          </cell>
          <cell r="AJ1876" t="str">
            <v/>
          </cell>
        </row>
        <row r="1877">
          <cell r="S1877" t="str">
            <v>r_3074</v>
          </cell>
          <cell r="AJ1877" t="str">
            <v/>
          </cell>
        </row>
        <row r="1878">
          <cell r="S1878" t="str">
            <v>r_3076</v>
          </cell>
          <cell r="AJ1878" t="str">
            <v/>
          </cell>
        </row>
        <row r="1879">
          <cell r="S1879" t="str">
            <v>r_3078</v>
          </cell>
          <cell r="AJ1879" t="str">
            <v/>
          </cell>
        </row>
        <row r="1880">
          <cell r="S1880" t="str">
            <v>r_3080</v>
          </cell>
          <cell r="AJ1880" t="str">
            <v/>
          </cell>
        </row>
        <row r="1881">
          <cell r="S1881" t="str">
            <v>r_3094</v>
          </cell>
          <cell r="AJ1881" t="str">
            <v/>
          </cell>
        </row>
        <row r="1882">
          <cell r="S1882" t="str">
            <v>r_3096</v>
          </cell>
          <cell r="AJ1882" t="str">
            <v/>
          </cell>
        </row>
        <row r="1883">
          <cell r="S1883" t="str">
            <v>r_3102</v>
          </cell>
          <cell r="AJ1883" t="str">
            <v>G00006t_c_mm</v>
          </cell>
        </row>
        <row r="1884">
          <cell r="S1884" t="str">
            <v>r_3108</v>
          </cell>
          <cell r="AJ1884" t="str">
            <v>PLADpc_en</v>
          </cell>
        </row>
        <row r="1885">
          <cell r="S1885" t="str">
            <v>r_3110</v>
          </cell>
          <cell r="AJ1885" t="str">
            <v>PLADpc_en</v>
          </cell>
        </row>
        <row r="1886">
          <cell r="S1886" t="str">
            <v>r_3116</v>
          </cell>
          <cell r="AJ1886" t="str">
            <v>G00006t_c_en</v>
          </cell>
        </row>
        <row r="1887">
          <cell r="S1887" t="str">
            <v>r_3118</v>
          </cell>
          <cell r="AJ1887" t="str">
            <v>G00006t_c_en</v>
          </cell>
        </row>
        <row r="1888">
          <cell r="S1888" t="str">
            <v>r_3140</v>
          </cell>
          <cell r="AJ1888" t="str">
            <v>G00006t_c_gm</v>
          </cell>
        </row>
        <row r="1889">
          <cell r="S1889" t="str">
            <v>r_3142</v>
          </cell>
          <cell r="AJ1889" t="str">
            <v>G00006t_c_gm</v>
          </cell>
        </row>
        <row r="1890">
          <cell r="S1890" t="str">
            <v>r_3148</v>
          </cell>
          <cell r="AJ1890" t="str">
            <v>G00006t_c_en</v>
          </cell>
        </row>
        <row r="1891">
          <cell r="S1891" t="str">
            <v>r_3150</v>
          </cell>
          <cell r="AJ1891" t="str">
            <v>G00006t_c_en</v>
          </cell>
        </row>
        <row r="1892">
          <cell r="S1892" t="str">
            <v>r_3172</v>
          </cell>
          <cell r="AJ1892" t="str">
            <v>G00006t_c_gm</v>
          </cell>
        </row>
        <row r="1893">
          <cell r="S1893" t="str">
            <v>r_3174</v>
          </cell>
          <cell r="AJ1893" t="str">
            <v>G00006t_c_gm</v>
          </cell>
        </row>
        <row r="1894">
          <cell r="S1894" t="str">
            <v>r_3180</v>
          </cell>
          <cell r="AJ1894" t="str">
            <v>G00006t_c_en</v>
          </cell>
        </row>
        <row r="1895">
          <cell r="S1895" t="str">
            <v>r_3182</v>
          </cell>
          <cell r="AJ1895" t="str">
            <v>G00006t_c_en</v>
          </cell>
        </row>
        <row r="1896">
          <cell r="S1896" t="str">
            <v>r_3196</v>
          </cell>
          <cell r="AJ1896" t="str">
            <v>G00006t_c_en</v>
          </cell>
        </row>
        <row r="1897">
          <cell r="S1897" t="str">
            <v>r_3198</v>
          </cell>
          <cell r="AJ1897" t="str">
            <v>G00006t_c_en</v>
          </cell>
        </row>
        <row r="1898">
          <cell r="S1898" t="str">
            <v>r_3220</v>
          </cell>
          <cell r="AJ1898" t="str">
            <v>G00006t_c_vm</v>
          </cell>
        </row>
        <row r="1899">
          <cell r="S1899" t="str">
            <v>r_3222</v>
          </cell>
          <cell r="AJ1899" t="str">
            <v>G00006t_c_vm</v>
          </cell>
        </row>
        <row r="1900">
          <cell r="S1900" t="str">
            <v>r_3228</v>
          </cell>
          <cell r="AJ1900" t="str">
            <v>G00006t_c_vm</v>
          </cell>
        </row>
        <row r="1901">
          <cell r="S1901" t="str">
            <v>r_3230</v>
          </cell>
          <cell r="AJ1901" t="str">
            <v>G00006t_c_vm</v>
          </cell>
        </row>
        <row r="1902">
          <cell r="S1902" t="str">
            <v>r_3244</v>
          </cell>
          <cell r="AJ1902" t="str">
            <v>G00006t_c_vm</v>
          </cell>
        </row>
        <row r="1903">
          <cell r="S1903" t="str">
            <v>r_3246</v>
          </cell>
          <cell r="AJ1903" t="str">
            <v>G00006t_c_vm</v>
          </cell>
        </row>
        <row r="1904">
          <cell r="S1904" t="str">
            <v>r_3252</v>
          </cell>
          <cell r="AJ1904" t="str">
            <v/>
          </cell>
        </row>
        <row r="1905">
          <cell r="S1905" t="str">
            <v>r_3253</v>
          </cell>
          <cell r="AJ1905" t="str">
            <v/>
          </cell>
        </row>
        <row r="1906">
          <cell r="S1906" t="str">
            <v>r_3254</v>
          </cell>
          <cell r="AJ1906" t="str">
            <v/>
          </cell>
        </row>
        <row r="1907">
          <cell r="S1907" t="str">
            <v>r_3255</v>
          </cell>
          <cell r="AJ1907" t="str">
            <v/>
          </cell>
        </row>
        <row r="1908">
          <cell r="S1908" t="str">
            <v>r_3256</v>
          </cell>
          <cell r="AJ1908" t="str">
            <v/>
          </cell>
        </row>
        <row r="1909">
          <cell r="S1909" t="str">
            <v>r_3257</v>
          </cell>
          <cell r="AJ1909" t="str">
            <v/>
          </cell>
        </row>
        <row r="1910">
          <cell r="S1910" t="str">
            <v>r_3258</v>
          </cell>
          <cell r="AJ1910" t="str">
            <v/>
          </cell>
        </row>
        <row r="1911">
          <cell r="S1911" t="str">
            <v>r_3259</v>
          </cell>
          <cell r="AJ1911" t="str">
            <v/>
          </cell>
        </row>
        <row r="1912">
          <cell r="S1912" t="str">
            <v>r_3260</v>
          </cell>
          <cell r="AJ1912" t="str">
            <v/>
          </cell>
        </row>
        <row r="1913">
          <cell r="S1913" t="str">
            <v>r_3261</v>
          </cell>
          <cell r="AJ1913" t="str">
            <v/>
          </cell>
        </row>
        <row r="1914">
          <cell r="S1914" t="str">
            <v>r_3262</v>
          </cell>
          <cell r="AJ1914" t="str">
            <v/>
          </cell>
        </row>
        <row r="1915">
          <cell r="S1915" t="str">
            <v>r_3263</v>
          </cell>
          <cell r="AJ1915" t="str">
            <v/>
          </cell>
        </row>
        <row r="1916">
          <cell r="S1916" t="str">
            <v>r_3280</v>
          </cell>
          <cell r="AJ1916" t="str">
            <v/>
          </cell>
        </row>
        <row r="1917">
          <cell r="S1917" t="str">
            <v>r_3282</v>
          </cell>
          <cell r="AJ1917" t="str">
            <v/>
          </cell>
        </row>
        <row r="1918">
          <cell r="S1918" t="str">
            <v>r_3283</v>
          </cell>
          <cell r="AJ1918" t="str">
            <v/>
          </cell>
        </row>
        <row r="1919">
          <cell r="S1919" t="str">
            <v>r_3288</v>
          </cell>
          <cell r="AJ1919" t="str">
            <v/>
          </cell>
        </row>
        <row r="1920">
          <cell r="S1920" t="str">
            <v>r_3290</v>
          </cell>
          <cell r="AJ1920" t="str">
            <v/>
          </cell>
        </row>
        <row r="1921">
          <cell r="S1921" t="str">
            <v>r_3291</v>
          </cell>
          <cell r="AJ1921" t="str">
            <v/>
          </cell>
        </row>
        <row r="1922">
          <cell r="S1922" t="str">
            <v>r_3300</v>
          </cell>
          <cell r="AJ1922" t="str">
            <v/>
          </cell>
        </row>
        <row r="1923">
          <cell r="S1923" t="str">
            <v>r_3302</v>
          </cell>
          <cell r="AJ1923" t="str">
            <v/>
          </cell>
        </row>
        <row r="1924">
          <cell r="S1924" t="str">
            <v>r_3312</v>
          </cell>
          <cell r="AJ1924" t="str">
            <v>G00006t_c_l</v>
          </cell>
        </row>
        <row r="1925">
          <cell r="S1925" t="str">
            <v>r_3314</v>
          </cell>
          <cell r="AJ1925" t="str">
            <v>G00006t_c_l</v>
          </cell>
        </row>
        <row r="1926">
          <cell r="S1926" t="str">
            <v>r_3328</v>
          </cell>
          <cell r="AJ1926" t="str">
            <v/>
          </cell>
        </row>
        <row r="1927">
          <cell r="S1927" t="str">
            <v>r_3330</v>
          </cell>
          <cell r="AJ1927" t="str">
            <v/>
          </cell>
        </row>
        <row r="1928">
          <cell r="S1928" t="str">
            <v>r_3344</v>
          </cell>
          <cell r="AJ1928" t="str">
            <v>G00006t_c_vm</v>
          </cell>
        </row>
        <row r="1929">
          <cell r="S1929" t="str">
            <v>r_3346</v>
          </cell>
          <cell r="AJ1929" t="str">
            <v>G00006t_c_vm</v>
          </cell>
        </row>
        <row r="1930">
          <cell r="S1930" t="str">
            <v>r_3432</v>
          </cell>
          <cell r="AJ1930" t="str">
            <v>G00006t_c_r</v>
          </cell>
        </row>
        <row r="1931">
          <cell r="S1931" t="str">
            <v>r_3434</v>
          </cell>
          <cell r="AJ1931" t="str">
            <v>G00006t_c_r</v>
          </cell>
        </row>
        <row r="1932">
          <cell r="S1932" t="str">
            <v>r_3440</v>
          </cell>
          <cell r="AJ1932" t="str">
            <v>G00006t_c_r</v>
          </cell>
        </row>
        <row r="1933">
          <cell r="S1933" t="str">
            <v>r_3442</v>
          </cell>
          <cell r="AJ1933" t="str">
            <v>G00006t_c_r</v>
          </cell>
        </row>
        <row r="1934">
          <cell r="S1934" t="str">
            <v>r_3510</v>
          </cell>
          <cell r="AJ1934" t="str">
            <v>G00006t_c_r</v>
          </cell>
        </row>
        <row r="1935">
          <cell r="S1935" t="str">
            <v>r_3511</v>
          </cell>
          <cell r="AJ1935" t="str">
            <v>G00006t_c_r</v>
          </cell>
        </row>
        <row r="1936">
          <cell r="S1936" t="str">
            <v>r_3512</v>
          </cell>
          <cell r="AJ1936" t="str">
            <v>G00006t_c_r</v>
          </cell>
        </row>
        <row r="1937">
          <cell r="S1937" t="str">
            <v>r_3513</v>
          </cell>
          <cell r="AJ1937" t="str">
            <v>G00006t_c_r</v>
          </cell>
        </row>
        <row r="1938">
          <cell r="S1938" t="str">
            <v>r_3514</v>
          </cell>
          <cell r="AJ1938" t="str">
            <v>G00006t_c_r</v>
          </cell>
        </row>
        <row r="1939">
          <cell r="S1939" t="str">
            <v>r_3515</v>
          </cell>
          <cell r="AJ1939" t="str">
            <v>G00006t_c_r</v>
          </cell>
        </row>
        <row r="1940">
          <cell r="S1940" t="str">
            <v>r_3516</v>
          </cell>
          <cell r="AJ1940" t="str">
            <v>G00006t_c_r</v>
          </cell>
        </row>
        <row r="1941">
          <cell r="S1941" t="str">
            <v>r_3517</v>
          </cell>
          <cell r="AJ1941" t="str">
            <v>G00006t_c_r</v>
          </cell>
        </row>
        <row r="1942">
          <cell r="S1942" t="str">
            <v>r_3518</v>
          </cell>
          <cell r="AJ1942" t="str">
            <v>G00006t_c_r</v>
          </cell>
        </row>
        <row r="1943">
          <cell r="S1943" t="str">
            <v>r_3519</v>
          </cell>
          <cell r="AJ1943" t="str">
            <v>G00006t_c_r</v>
          </cell>
        </row>
        <row r="1944">
          <cell r="S1944" t="str">
            <v>r_3520</v>
          </cell>
          <cell r="AJ1944" t="str">
            <v>G00006t_c_r</v>
          </cell>
        </row>
        <row r="1945">
          <cell r="S1945" t="str">
            <v>r_3521</v>
          </cell>
          <cell r="AJ1945" t="str">
            <v>G00006t_c_r</v>
          </cell>
        </row>
        <row r="1946">
          <cell r="S1946" t="str">
            <v>r_3522</v>
          </cell>
          <cell r="AJ1946" t="str">
            <v>G00006t_c_r</v>
          </cell>
        </row>
        <row r="1947">
          <cell r="S1947" t="str">
            <v>r_3523</v>
          </cell>
          <cell r="AJ1947" t="str">
            <v>G00006t_c_r</v>
          </cell>
        </row>
        <row r="1948">
          <cell r="S1948" t="str">
            <v>r_3524</v>
          </cell>
          <cell r="AJ1948" t="str">
            <v>G00006t_c_r</v>
          </cell>
        </row>
        <row r="1949">
          <cell r="S1949" t="str">
            <v>r_3525</v>
          </cell>
          <cell r="AJ1949" t="str">
            <v>G00006t_c_r</v>
          </cell>
        </row>
        <row r="1950">
          <cell r="S1950" t="str">
            <v>r_3526</v>
          </cell>
          <cell r="AJ1950" t="str">
            <v>G00006t_c_r</v>
          </cell>
        </row>
        <row r="1951">
          <cell r="S1951" t="str">
            <v>r_3527</v>
          </cell>
          <cell r="AJ1951" t="str">
            <v>G00006t_c_r</v>
          </cell>
        </row>
        <row r="1952">
          <cell r="S1952" t="str">
            <v>r_3528</v>
          </cell>
          <cell r="AJ1952" t="str">
            <v>G00006t_c_r</v>
          </cell>
        </row>
        <row r="1953">
          <cell r="S1953" t="str">
            <v>r_3529</v>
          </cell>
          <cell r="AJ1953" t="str">
            <v>G00006t_c_r</v>
          </cell>
        </row>
        <row r="1954">
          <cell r="S1954" t="str">
            <v>r_3530</v>
          </cell>
          <cell r="AJ1954" t="str">
            <v>G00006t_c_r</v>
          </cell>
        </row>
        <row r="1955">
          <cell r="S1955" t="str">
            <v>r_3531</v>
          </cell>
          <cell r="AJ1955" t="str">
            <v>G00006t_c_r</v>
          </cell>
        </row>
        <row r="1956">
          <cell r="S1956" t="str">
            <v>r_3532</v>
          </cell>
          <cell r="AJ1956" t="str">
            <v>G00006t_c_r</v>
          </cell>
        </row>
        <row r="1957">
          <cell r="S1957" t="str">
            <v>r_3533</v>
          </cell>
          <cell r="AJ1957" t="str">
            <v>G00006t_c_r</v>
          </cell>
        </row>
        <row r="1958">
          <cell r="S1958" t="str">
            <v>r_3534</v>
          </cell>
          <cell r="AJ1958" t="str">
            <v>G00006t_c_r</v>
          </cell>
        </row>
        <row r="1959">
          <cell r="S1959" t="str">
            <v>r_3535</v>
          </cell>
          <cell r="AJ1959" t="str">
            <v>G00006t_c_r</v>
          </cell>
        </row>
        <row r="1960">
          <cell r="S1960" t="str">
            <v>r_3536</v>
          </cell>
          <cell r="AJ1960" t="str">
            <v>G00006t_c_r</v>
          </cell>
        </row>
        <row r="1961">
          <cell r="S1961" t="str">
            <v>r_3537</v>
          </cell>
          <cell r="AJ1961" t="str">
            <v>G00006t_c_r</v>
          </cell>
        </row>
        <row r="1962">
          <cell r="S1962" t="str">
            <v>r_3538</v>
          </cell>
          <cell r="AJ1962" t="str">
            <v>G00006t_c_r</v>
          </cell>
        </row>
        <row r="1963">
          <cell r="S1963" t="str">
            <v>r_3539</v>
          </cell>
          <cell r="AJ1963" t="str">
            <v>G00006t_c_r</v>
          </cell>
        </row>
        <row r="1964">
          <cell r="S1964" t="str">
            <v>r_3540</v>
          </cell>
          <cell r="AJ1964" t="str">
            <v>G00006t_c_r</v>
          </cell>
        </row>
        <row r="1965">
          <cell r="S1965" t="str">
            <v>r_3541</v>
          </cell>
          <cell r="AJ1965" t="str">
            <v>G00006t_c_r</v>
          </cell>
        </row>
        <row r="1966">
          <cell r="S1966" t="str">
            <v>r_3542</v>
          </cell>
          <cell r="AJ1966" t="str">
            <v>G00006t_c_r</v>
          </cell>
        </row>
        <row r="1967">
          <cell r="S1967" t="str">
            <v>r_3543</v>
          </cell>
          <cell r="AJ1967" t="str">
            <v>G00006t_c_r</v>
          </cell>
        </row>
        <row r="1968">
          <cell r="S1968" t="str">
            <v>r_3544</v>
          </cell>
          <cell r="AJ1968" t="str">
            <v>G00006t_c_r</v>
          </cell>
        </row>
        <row r="1969">
          <cell r="S1969" t="str">
            <v>r_3545</v>
          </cell>
          <cell r="AJ1969" t="str">
            <v>G00006t_c_r</v>
          </cell>
        </row>
        <row r="1970">
          <cell r="S1970" t="str">
            <v>r_3546</v>
          </cell>
          <cell r="AJ1970" t="str">
            <v>G00006t_c_r</v>
          </cell>
        </row>
        <row r="1971">
          <cell r="S1971" t="str">
            <v>r_3547</v>
          </cell>
          <cell r="AJ1971" t="str">
            <v>G00006t_c_r</v>
          </cell>
        </row>
        <row r="1972">
          <cell r="S1972" t="str">
            <v>r_3548</v>
          </cell>
          <cell r="AJ1972" t="str">
            <v>G00006t_c_r</v>
          </cell>
        </row>
        <row r="1973">
          <cell r="S1973" t="str">
            <v>r_3549</v>
          </cell>
          <cell r="AJ1973" t="str">
            <v>G00006t_c_r</v>
          </cell>
        </row>
        <row r="1974">
          <cell r="S1974" t="str">
            <v>r_3550</v>
          </cell>
          <cell r="AJ1974" t="str">
            <v>G00006t_c_r</v>
          </cell>
        </row>
        <row r="1975">
          <cell r="S1975" t="str">
            <v>r_3551</v>
          </cell>
          <cell r="AJ1975" t="str">
            <v>G00006t_c_r</v>
          </cell>
        </row>
        <row r="1976">
          <cell r="S1976" t="str">
            <v>r_3552</v>
          </cell>
          <cell r="AJ1976" t="str">
            <v>G00006t_c_r</v>
          </cell>
        </row>
        <row r="1977">
          <cell r="S1977" t="str">
            <v>r_3553</v>
          </cell>
          <cell r="AJ1977" t="str">
            <v>G00006t_c_r</v>
          </cell>
        </row>
        <row r="1978">
          <cell r="S1978" t="str">
            <v>r_3570</v>
          </cell>
          <cell r="AJ1978" t="str">
            <v>G00006t_c_r</v>
          </cell>
        </row>
        <row r="1979">
          <cell r="S1979" t="str">
            <v>r_3571</v>
          </cell>
          <cell r="AJ1979" t="str">
            <v>HDCAt_c_l, G00006t_c_r</v>
          </cell>
        </row>
        <row r="1980">
          <cell r="S1980" t="str">
            <v>r_3572</v>
          </cell>
          <cell r="AJ1980" t="str">
            <v>HDCEAt_c_l, G00006t_c_r</v>
          </cell>
        </row>
        <row r="1981">
          <cell r="S1981" t="str">
            <v>r_3573</v>
          </cell>
          <cell r="AJ1981" t="str">
            <v>OCDCAt_c_l, G00006t_c_r</v>
          </cell>
        </row>
        <row r="1982">
          <cell r="S1982" t="str">
            <v>r_3574</v>
          </cell>
          <cell r="AJ1982" t="str">
            <v>OCDCEAt_c_l, G00006t_c_r</v>
          </cell>
        </row>
        <row r="1983">
          <cell r="S1983" t="str">
            <v>r_3575</v>
          </cell>
          <cell r="AJ1983" t="str">
            <v>DDCACOAt_c_l, G00006t_c_r</v>
          </cell>
        </row>
        <row r="1984">
          <cell r="S1984" t="str">
            <v>r_3576</v>
          </cell>
          <cell r="AJ1984" t="str">
            <v>TDCOAt_c_l, G00006t_c_r</v>
          </cell>
        </row>
        <row r="1985">
          <cell r="S1985" t="str">
            <v>r_3577</v>
          </cell>
          <cell r="AJ1985" t="str">
            <v>PMTCOAt_c_l, G00006t_c_r</v>
          </cell>
        </row>
        <row r="1986">
          <cell r="S1986" t="str">
            <v>r_3578</v>
          </cell>
          <cell r="AJ1986" t="str">
            <v>HDCOAt_c_l, G00006t_c_r</v>
          </cell>
        </row>
        <row r="1987">
          <cell r="S1987" t="str">
            <v>r_3579</v>
          </cell>
          <cell r="AJ1987" t="str">
            <v>STCOAt_c_l, G00006t_c_r</v>
          </cell>
        </row>
        <row r="1988">
          <cell r="S1988" t="str">
            <v>r_3580</v>
          </cell>
          <cell r="AJ1988" t="str">
            <v>ODECOAt_c_l, G00006t_c_r</v>
          </cell>
        </row>
        <row r="1989">
          <cell r="S1989" t="str">
            <v>r_3581</v>
          </cell>
          <cell r="AJ1989" t="str">
            <v>GLYC3Pt_c_l, G00006t_c_r</v>
          </cell>
        </row>
        <row r="1990">
          <cell r="S1990" t="str">
            <v>r_3582</v>
          </cell>
          <cell r="AJ1990" t="str">
            <v>DHAPt_c_l, G00006t_c_r</v>
          </cell>
        </row>
        <row r="1991">
          <cell r="S1991" t="str">
            <v>r_3583</v>
          </cell>
          <cell r="AJ1991" t="str">
            <v>NADPHt_c_l, G00006t_c_r</v>
          </cell>
        </row>
        <row r="1992">
          <cell r="S1992" t="str">
            <v>r_3584</v>
          </cell>
          <cell r="AJ1992" t="str">
            <v>NADPt_c_l, G00006t_c_r</v>
          </cell>
        </row>
        <row r="1993">
          <cell r="S1993" t="str">
            <v>r_3585</v>
          </cell>
          <cell r="AJ1993" t="str">
            <v>ATPt_c_l, G00006t_c_r</v>
          </cell>
        </row>
        <row r="1994">
          <cell r="S1994" t="str">
            <v>r_3586</v>
          </cell>
          <cell r="AJ1994" t="str">
            <v>AMPt_c_l, G00006t_c_r</v>
          </cell>
        </row>
        <row r="1995">
          <cell r="S1995" t="str">
            <v>r_3587</v>
          </cell>
          <cell r="AJ1995" t="str">
            <v>PPIt_c_l, G00006t_c_r</v>
          </cell>
        </row>
        <row r="1996">
          <cell r="S1996" t="str">
            <v>r_3596</v>
          </cell>
          <cell r="AJ1996" t="str">
            <v>H2Ot_c_l, G00006t_c_r</v>
          </cell>
        </row>
        <row r="1997">
          <cell r="S1997" t="str">
            <v>r_3597</v>
          </cell>
          <cell r="AJ1997" t="str">
            <v>GLYCt_c_l, G00006t_c_r</v>
          </cell>
        </row>
        <row r="1998">
          <cell r="S1998" t="str">
            <v>r_3598</v>
          </cell>
          <cell r="AJ1998" t="str">
            <v>DOCOSCOAt_c_l, G00006t_c_r</v>
          </cell>
        </row>
        <row r="1999">
          <cell r="S1999" t="str">
            <v>r_3599</v>
          </cell>
          <cell r="AJ1999" t="str">
            <v>TTCCOAt_c_l, G00006t_c_r</v>
          </cell>
        </row>
        <row r="2000">
          <cell r="S2000" t="str">
            <v>r_3600</v>
          </cell>
          <cell r="AJ2000" t="str">
            <v>HXCCOAt_c_l, G00006t_c_r</v>
          </cell>
        </row>
        <row r="2001">
          <cell r="S2001" t="str">
            <v>r_3601</v>
          </cell>
          <cell r="AJ2001" t="str">
            <v>G00006t_c_r</v>
          </cell>
        </row>
        <row r="2002">
          <cell r="S2002" t="str">
            <v>r_3602</v>
          </cell>
          <cell r="AJ2002" t="str">
            <v>G00006t_c_r</v>
          </cell>
        </row>
        <row r="2003">
          <cell r="S2003" t="str">
            <v>r_3603</v>
          </cell>
          <cell r="AJ2003" t="str">
            <v>G00006t_c_r</v>
          </cell>
        </row>
        <row r="2004">
          <cell r="S2004" t="str">
            <v>r_3604</v>
          </cell>
          <cell r="AJ2004" t="str">
            <v>G00006t_c_r</v>
          </cell>
        </row>
        <row r="2005">
          <cell r="S2005" t="str">
            <v>r_3605</v>
          </cell>
          <cell r="AJ2005" t="str">
            <v>G00006t_c_r</v>
          </cell>
        </row>
        <row r="2006">
          <cell r="S2006" t="str">
            <v>r_3606</v>
          </cell>
          <cell r="AJ2006" t="str">
            <v>G00006t_c_r</v>
          </cell>
        </row>
        <row r="2007">
          <cell r="S2007" t="str">
            <v>r_3607</v>
          </cell>
          <cell r="AJ2007" t="str">
            <v>G00006t_c_r</v>
          </cell>
        </row>
        <row r="2008">
          <cell r="S2008" t="str">
            <v>r_3608</v>
          </cell>
          <cell r="AJ2008" t="str">
            <v>G00006t_c_r</v>
          </cell>
        </row>
        <row r="2009">
          <cell r="S2009" t="str">
            <v>r_3609</v>
          </cell>
          <cell r="AJ2009" t="str">
            <v>G00006t_c_r</v>
          </cell>
        </row>
        <row r="2010">
          <cell r="S2010" t="str">
            <v>r_3610</v>
          </cell>
          <cell r="AJ2010" t="str">
            <v>G00006t_c_r</v>
          </cell>
        </row>
        <row r="2011">
          <cell r="S2011" t="str">
            <v>r_3611</v>
          </cell>
          <cell r="AJ2011" t="str">
            <v>G00006t_c_r</v>
          </cell>
        </row>
        <row r="2012">
          <cell r="S2012" t="str">
            <v>r_3612</v>
          </cell>
          <cell r="AJ2012" t="str">
            <v>G00006t_c_r</v>
          </cell>
        </row>
        <row r="2013">
          <cell r="S2013" t="str">
            <v>r_3613</v>
          </cell>
          <cell r="AJ2013" t="str">
            <v>G00006t_c_r</v>
          </cell>
        </row>
        <row r="2014">
          <cell r="S2014" t="str">
            <v>r_3614</v>
          </cell>
          <cell r="AJ2014" t="str">
            <v>G00006t_c_r</v>
          </cell>
        </row>
        <row r="2015">
          <cell r="S2015" t="str">
            <v>r_3615</v>
          </cell>
          <cell r="AJ2015" t="str">
            <v>G00006t_c_r</v>
          </cell>
        </row>
        <row r="2016">
          <cell r="S2016" t="str">
            <v>r_3628</v>
          </cell>
          <cell r="AJ2016" t="str">
            <v>G00006t_c_r</v>
          </cell>
        </row>
        <row r="2017">
          <cell r="S2017" t="str">
            <v>r_3630</v>
          </cell>
          <cell r="AJ2017" t="str">
            <v>G00006t_c_r</v>
          </cell>
        </row>
        <row r="2018">
          <cell r="S2018" t="str">
            <v>r_3648</v>
          </cell>
          <cell r="AJ2018" t="str">
            <v>G00006t_c_r</v>
          </cell>
        </row>
        <row r="2019">
          <cell r="S2019" t="str">
            <v>r_3649</v>
          </cell>
          <cell r="AJ2019" t="str">
            <v>G00006t_c_r</v>
          </cell>
        </row>
        <row r="2020">
          <cell r="S2020" t="str">
            <v>r_3650</v>
          </cell>
          <cell r="AJ2020" t="str">
            <v>G00006t_c_r</v>
          </cell>
        </row>
        <row r="2021">
          <cell r="S2021" t="str">
            <v>r_3651</v>
          </cell>
          <cell r="AJ2021" t="str">
            <v>G00006t_c_r</v>
          </cell>
        </row>
        <row r="2022">
          <cell r="S2022" t="str">
            <v>r_3652</v>
          </cell>
          <cell r="AJ2022" t="str">
            <v>G00006t_c_r</v>
          </cell>
        </row>
        <row r="2023">
          <cell r="S2023" t="str">
            <v>r_3653</v>
          </cell>
          <cell r="AJ2023" t="str">
            <v>G00006t_c_r</v>
          </cell>
        </row>
        <row r="2024">
          <cell r="S2024" t="str">
            <v>r_3658</v>
          </cell>
          <cell r="AJ2024" t="str">
            <v>G00006t_c_r</v>
          </cell>
        </row>
        <row r="2025">
          <cell r="S2025" t="str">
            <v>r_3660</v>
          </cell>
          <cell r="AJ2025" t="str">
            <v>G00006t_c_r</v>
          </cell>
        </row>
        <row r="2026">
          <cell r="S2026" t="str">
            <v>r_3662</v>
          </cell>
          <cell r="AJ2026" t="str">
            <v>G00006t_c_r</v>
          </cell>
        </row>
        <row r="2027">
          <cell r="S2027" t="str">
            <v>r_3663</v>
          </cell>
          <cell r="AJ2027" t="str">
            <v>G00006t_c_r</v>
          </cell>
        </row>
        <row r="2028">
          <cell r="S2028" t="str">
            <v>r_3664</v>
          </cell>
          <cell r="AJ2028" t="str">
            <v>G00006t_c_r</v>
          </cell>
        </row>
        <row r="2029">
          <cell r="S2029" t="str">
            <v>r_3665</v>
          </cell>
          <cell r="AJ2029" t="str">
            <v>G00006t_c_r</v>
          </cell>
        </row>
        <row r="2030">
          <cell r="S2030" t="str">
            <v>r_3666</v>
          </cell>
          <cell r="AJ2030" t="str">
            <v>G00006t_c_r</v>
          </cell>
        </row>
        <row r="2031">
          <cell r="S2031" t="str">
            <v>r_3667</v>
          </cell>
          <cell r="AJ2031" t="str">
            <v>G00006t_c_r</v>
          </cell>
        </row>
        <row r="2032">
          <cell r="S2032" t="str">
            <v>r_3668</v>
          </cell>
          <cell r="AJ2032" t="str">
            <v>G00006t_c_r</v>
          </cell>
        </row>
        <row r="2033">
          <cell r="S2033" t="str">
            <v>r_3669</v>
          </cell>
          <cell r="AJ2033" t="str">
            <v>G00006t_c_r</v>
          </cell>
        </row>
        <row r="2034">
          <cell r="S2034" t="str">
            <v>r_3670</v>
          </cell>
          <cell r="AJ2034" t="str">
            <v>G00006t_c_r</v>
          </cell>
        </row>
        <row r="2035">
          <cell r="S2035" t="str">
            <v>r_3671</v>
          </cell>
          <cell r="AJ2035" t="str">
            <v>G00006t_c_r</v>
          </cell>
        </row>
        <row r="2036">
          <cell r="S2036" t="str">
            <v>r_3678</v>
          </cell>
          <cell r="AJ2036" t="str">
            <v>G00006t_c_r</v>
          </cell>
        </row>
        <row r="2037">
          <cell r="S2037" t="str">
            <v>r_3679</v>
          </cell>
          <cell r="AJ2037" t="str">
            <v>G00006t_c_r</v>
          </cell>
        </row>
        <row r="2038">
          <cell r="S2038" t="str">
            <v>r_3680</v>
          </cell>
          <cell r="AJ2038" t="str">
            <v>G00006t_c_r</v>
          </cell>
        </row>
        <row r="2039">
          <cell r="S2039" t="str">
            <v>r_3684</v>
          </cell>
          <cell r="AJ2039" t="str">
            <v>G00006t_c_r</v>
          </cell>
        </row>
        <row r="2040">
          <cell r="S2040" t="str">
            <v>r_3701</v>
          </cell>
          <cell r="AJ2040" t="str">
            <v>G00006t_c_r</v>
          </cell>
        </row>
        <row r="2041">
          <cell r="S2041" t="str">
            <v>r_3703</v>
          </cell>
          <cell r="AJ2041" t="str">
            <v>G00006t_c_r</v>
          </cell>
        </row>
        <row r="2042">
          <cell r="S2042" t="str">
            <v>r_3704</v>
          </cell>
          <cell r="AJ2042" t="str">
            <v>G00006t_c_r</v>
          </cell>
        </row>
        <row r="2043">
          <cell r="S2043" t="str">
            <v>r_3709</v>
          </cell>
          <cell r="AJ2043" t="str">
            <v>G00006t_c_r</v>
          </cell>
        </row>
        <row r="2044">
          <cell r="S2044" t="str">
            <v>r_3711</v>
          </cell>
          <cell r="AJ2044" t="str">
            <v>G00006t_c_r</v>
          </cell>
        </row>
        <row r="2045">
          <cell r="S2045" t="str">
            <v>r_3712</v>
          </cell>
          <cell r="AJ2045" t="str">
            <v>G00006t_c_r</v>
          </cell>
        </row>
        <row r="2046">
          <cell r="S2046" t="str">
            <v>r_3717</v>
          </cell>
          <cell r="AJ2046" t="str">
            <v>G00006t_c_r</v>
          </cell>
        </row>
        <row r="2047">
          <cell r="S2047" t="str">
            <v>r_3718</v>
          </cell>
          <cell r="AJ2047" t="str">
            <v>G00006t_c_r</v>
          </cell>
        </row>
        <row r="2048">
          <cell r="S2048" t="str">
            <v>r_3719</v>
          </cell>
          <cell r="AJ2048" t="str">
            <v>G00006t_c_r</v>
          </cell>
        </row>
        <row r="2049">
          <cell r="S2049" t="str">
            <v>r_3720</v>
          </cell>
          <cell r="AJ2049" t="str">
            <v>G00006t_c_r</v>
          </cell>
        </row>
        <row r="2050">
          <cell r="S2050" t="str">
            <v>r_3721</v>
          </cell>
          <cell r="AJ2050" t="str">
            <v>G00006t_c_r</v>
          </cell>
        </row>
        <row r="2051">
          <cell r="S2051" t="str">
            <v>r_3722</v>
          </cell>
          <cell r="AJ2051" t="str">
            <v>G00006t_c_r</v>
          </cell>
        </row>
        <row r="2052">
          <cell r="S2052" t="str">
            <v>r_3723</v>
          </cell>
          <cell r="AJ2052" t="str">
            <v>G00006t_c_r</v>
          </cell>
        </row>
        <row r="2053">
          <cell r="S2053" t="str">
            <v>r_3724</v>
          </cell>
          <cell r="AJ2053" t="str">
            <v>G00006t_c_r</v>
          </cell>
        </row>
        <row r="2054">
          <cell r="S2054" t="str">
            <v>r_3725</v>
          </cell>
          <cell r="AJ2054" t="str">
            <v>G00006t_c_r</v>
          </cell>
        </row>
        <row r="2055">
          <cell r="S2055" t="str">
            <v>r_3726</v>
          </cell>
          <cell r="AJ2055" t="str">
            <v>G00006t_c_r</v>
          </cell>
        </row>
        <row r="2056">
          <cell r="S2056" t="str">
            <v>r_3727</v>
          </cell>
          <cell r="AJ2056" t="str">
            <v>G00006t_c_r</v>
          </cell>
        </row>
        <row r="2057">
          <cell r="S2057" t="str">
            <v>r_3728</v>
          </cell>
          <cell r="AJ2057" t="str">
            <v>G00006t_c_r</v>
          </cell>
        </row>
        <row r="2058">
          <cell r="S2058" t="str">
            <v>r_3729</v>
          </cell>
          <cell r="AJ2058" t="str">
            <v>G00006t_c_r</v>
          </cell>
        </row>
        <row r="2059">
          <cell r="S2059" t="str">
            <v>r_3730</v>
          </cell>
          <cell r="AJ2059" t="str">
            <v>G00006t_c_r</v>
          </cell>
        </row>
        <row r="2060">
          <cell r="S2060" t="str">
            <v>r_3735</v>
          </cell>
          <cell r="AJ2060" t="str">
            <v>G00006t_c_r</v>
          </cell>
        </row>
        <row r="2061">
          <cell r="S2061" t="str">
            <v>r_3737</v>
          </cell>
          <cell r="AJ2061" t="str">
            <v>G00006t_c_r</v>
          </cell>
        </row>
        <row r="2062">
          <cell r="S2062" t="str">
            <v>r_3743</v>
          </cell>
          <cell r="AJ2062" t="str">
            <v>G00006t_c_r</v>
          </cell>
        </row>
        <row r="2063">
          <cell r="S2063" t="str">
            <v>r_3745</v>
          </cell>
          <cell r="AJ2063" t="str">
            <v>G00006t_c_r</v>
          </cell>
        </row>
        <row r="2064">
          <cell r="S2064" t="str">
            <v>r_3747</v>
          </cell>
          <cell r="AJ2064" t="str">
            <v>G00006t_c_r</v>
          </cell>
        </row>
        <row r="2065">
          <cell r="S2065" t="str">
            <v>r_3749</v>
          </cell>
          <cell r="AJ2065" t="str">
            <v>G00006t_c_r</v>
          </cell>
        </row>
        <row r="2066">
          <cell r="S2066" t="str">
            <v>r_3751</v>
          </cell>
          <cell r="AJ2066" t="str">
            <v>G00006t_c_r</v>
          </cell>
        </row>
        <row r="2067">
          <cell r="S2067" t="str">
            <v>r_3753</v>
          </cell>
          <cell r="AJ2067" t="str">
            <v>G00006t_c_r</v>
          </cell>
        </row>
        <row r="2068">
          <cell r="S2068" t="str">
            <v>r_3763</v>
          </cell>
          <cell r="AJ2068" t="str">
            <v>G00006t_c_r</v>
          </cell>
        </row>
        <row r="2069">
          <cell r="S2069" t="str">
            <v>r_3769</v>
          </cell>
          <cell r="AJ2069" t="str">
            <v>G00006t_c_r</v>
          </cell>
        </row>
        <row r="2070">
          <cell r="S2070" t="str">
            <v>r_3771</v>
          </cell>
          <cell r="AJ2070" t="str">
            <v>G00006t_c_r</v>
          </cell>
        </row>
        <row r="2071">
          <cell r="S2071" t="str">
            <v>r_3785</v>
          </cell>
          <cell r="AJ2071" t="str">
            <v>G00006t_c_r</v>
          </cell>
        </row>
        <row r="2072">
          <cell r="S2072" t="str">
            <v>r_3787</v>
          </cell>
          <cell r="AJ2072" t="str">
            <v>G00006t_c_r</v>
          </cell>
        </row>
        <row r="2073">
          <cell r="S2073" t="str">
            <v>r_3793</v>
          </cell>
          <cell r="AJ2073" t="str">
            <v>G00006t_c_r</v>
          </cell>
        </row>
        <row r="2074">
          <cell r="S2074" t="str">
            <v>r_3795</v>
          </cell>
          <cell r="AJ2074" t="str">
            <v>G00006t_c_r</v>
          </cell>
        </row>
        <row r="2075">
          <cell r="S2075" t="str">
            <v>r_3801</v>
          </cell>
          <cell r="AJ2075" t="str">
            <v>G00006t_c_r</v>
          </cell>
        </row>
        <row r="2076">
          <cell r="S2076" t="str">
            <v>r_3803</v>
          </cell>
          <cell r="AJ2076" t="str">
            <v>G00006t_c_r</v>
          </cell>
        </row>
        <row r="2077">
          <cell r="S2077" t="str">
            <v>r_3809</v>
          </cell>
          <cell r="AJ2077" t="str">
            <v>G00006t_c_r</v>
          </cell>
        </row>
        <row r="2078">
          <cell r="S2078" t="str">
            <v>r_3811</v>
          </cell>
          <cell r="AJ2078" t="str">
            <v>G00006t_c_r</v>
          </cell>
        </row>
        <row r="2079">
          <cell r="S2079" t="str">
            <v>r_3833</v>
          </cell>
          <cell r="AJ2079" t="str">
            <v>G00006t_c_r</v>
          </cell>
        </row>
        <row r="2080">
          <cell r="S2080" t="str">
            <v>r_3835</v>
          </cell>
          <cell r="AJ2080" t="str">
            <v>G00006t_c_r</v>
          </cell>
        </row>
        <row r="2081">
          <cell r="S2081" t="str">
            <v>r_3841</v>
          </cell>
          <cell r="AJ2081" t="str">
            <v>G00006t_c_r</v>
          </cell>
        </row>
        <row r="2082">
          <cell r="S2082" t="str">
            <v>r_3843</v>
          </cell>
          <cell r="AJ2082" t="str">
            <v>G00006t_c_r</v>
          </cell>
        </row>
        <row r="2083">
          <cell r="S2083" t="str">
            <v>r_3849</v>
          </cell>
          <cell r="AJ2083" t="str">
            <v>G00006t_c_r</v>
          </cell>
        </row>
        <row r="2084">
          <cell r="S2084" t="str">
            <v>r_3851</v>
          </cell>
          <cell r="AJ2084" t="str">
            <v>G00006t_c_r</v>
          </cell>
        </row>
        <row r="2085">
          <cell r="S2085" t="str">
            <v>r_3873</v>
          </cell>
          <cell r="AJ2085" t="str">
            <v>G00006t_c_r</v>
          </cell>
        </row>
        <row r="2086">
          <cell r="S2086" t="str">
            <v>r_3875</v>
          </cell>
          <cell r="AJ2086" t="str">
            <v>G00006t_c_r</v>
          </cell>
        </row>
        <row r="2087">
          <cell r="S2087" t="str">
            <v>r_3881</v>
          </cell>
          <cell r="AJ2087" t="str">
            <v>G00006t_c_r</v>
          </cell>
        </row>
        <row r="2088">
          <cell r="S2088" t="str">
            <v>r_3883</v>
          </cell>
          <cell r="AJ2088" t="str">
            <v>G00006t_c_r</v>
          </cell>
        </row>
        <row r="2089">
          <cell r="S2089" t="str">
            <v>r_3889</v>
          </cell>
          <cell r="AJ2089" t="str">
            <v>G00006t_c_r</v>
          </cell>
        </row>
        <row r="2090">
          <cell r="S2090" t="str">
            <v>r_3891</v>
          </cell>
          <cell r="AJ2090" t="str">
            <v>G00006t_c_r</v>
          </cell>
        </row>
        <row r="2091">
          <cell r="S2091" t="str">
            <v>r_3897</v>
          </cell>
          <cell r="AJ2091" t="str">
            <v>G00006t_c_r</v>
          </cell>
        </row>
        <row r="2092">
          <cell r="S2092" t="str">
            <v>r_3899</v>
          </cell>
          <cell r="AJ2092" t="str">
            <v>G00006t_c_r</v>
          </cell>
        </row>
        <row r="2093">
          <cell r="S2093" t="str">
            <v>r_3902</v>
          </cell>
          <cell r="AJ2093" t="str">
            <v>G00006t_c_r</v>
          </cell>
        </row>
        <row r="2094">
          <cell r="S2094" t="str">
            <v>r_3927</v>
          </cell>
          <cell r="AJ2094" t="str">
            <v>G00006t_c_r</v>
          </cell>
        </row>
        <row r="2095">
          <cell r="S2095" t="str">
            <v>r_3928</v>
          </cell>
          <cell r="AJ2095" t="str">
            <v>G00006t_c_r</v>
          </cell>
        </row>
        <row r="2096">
          <cell r="S2096" t="str">
            <v>r_3933</v>
          </cell>
          <cell r="AJ2096" t="str">
            <v>G00006t_c_r</v>
          </cell>
        </row>
        <row r="2097">
          <cell r="S2097" t="str">
            <v>r_3935</v>
          </cell>
          <cell r="AJ2097" t="str">
            <v>G00006t_c_r</v>
          </cell>
        </row>
        <row r="2098">
          <cell r="S2098" t="str">
            <v>r_3938</v>
          </cell>
          <cell r="AJ2098" t="str">
            <v>G00006t_c_r</v>
          </cell>
        </row>
        <row r="2099">
          <cell r="S2099" t="str">
            <v>r_3939</v>
          </cell>
          <cell r="AJ2099" t="str">
            <v>G00006t_c_r</v>
          </cell>
        </row>
        <row r="2100">
          <cell r="S2100" t="str">
            <v>r_3940</v>
          </cell>
          <cell r="AJ2100" t="str">
            <v>G00006t_c_r</v>
          </cell>
        </row>
        <row r="2101">
          <cell r="S2101" t="str">
            <v>r_3945</v>
          </cell>
          <cell r="AJ2101" t="str">
            <v>G00006t_c_r</v>
          </cell>
        </row>
        <row r="2102">
          <cell r="S2102" t="str">
            <v>r_3947</v>
          </cell>
          <cell r="AJ2102" t="str">
            <v>G00006t_c_r</v>
          </cell>
        </row>
        <row r="2103">
          <cell r="S2103" t="str">
            <v>r_3953</v>
          </cell>
          <cell r="AJ2103" t="str">
            <v>G00006t_c_r</v>
          </cell>
        </row>
        <row r="2104">
          <cell r="S2104" t="str">
            <v>r_3955</v>
          </cell>
          <cell r="AJ2104" t="str">
            <v>G00006t_c_r</v>
          </cell>
        </row>
        <row r="2105">
          <cell r="S2105" t="str">
            <v>r_3957</v>
          </cell>
          <cell r="AJ2105" t="str">
            <v>G00006t_c_r</v>
          </cell>
        </row>
        <row r="2106">
          <cell r="S2106" t="str">
            <v>r_3958</v>
          </cell>
          <cell r="AJ2106" t="str">
            <v>G00006t_c_r</v>
          </cell>
        </row>
        <row r="2107">
          <cell r="S2107" t="str">
            <v>r_3959</v>
          </cell>
          <cell r="AJ2107" t="str">
            <v>G00006t_c_r</v>
          </cell>
        </row>
        <row r="2108">
          <cell r="S2108" t="str">
            <v>r_3960</v>
          </cell>
          <cell r="AJ2108" t="str">
            <v>G00006t_c_r</v>
          </cell>
        </row>
        <row r="2109">
          <cell r="S2109" t="str">
            <v>r_3961</v>
          </cell>
          <cell r="AJ2109" t="str">
            <v>G00006t_c_r</v>
          </cell>
        </row>
        <row r="2110">
          <cell r="S2110" t="str">
            <v>r_3962</v>
          </cell>
          <cell r="AJ2110" t="str">
            <v>G00006t_c_r</v>
          </cell>
        </row>
        <row r="2111">
          <cell r="S2111" t="str">
            <v>r_3987</v>
          </cell>
          <cell r="AJ2111" t="str">
            <v>G00006t_c_r</v>
          </cell>
        </row>
        <row r="2112">
          <cell r="S2112" t="str">
            <v>r_3996</v>
          </cell>
          <cell r="AJ2112" t="str">
            <v>G00006t_c_r</v>
          </cell>
        </row>
        <row r="2113">
          <cell r="S2113" t="str">
            <v>r_4005</v>
          </cell>
          <cell r="AJ2113" t="str">
            <v>G00006t_c_r</v>
          </cell>
        </row>
        <row r="2114">
          <cell r="S2114" t="str">
            <v>r_4038</v>
          </cell>
          <cell r="AJ2114" t="str">
            <v>G00006t_c_r</v>
          </cell>
        </row>
        <row r="2115">
          <cell r="S2115" t="str">
            <v>r_4039</v>
          </cell>
          <cell r="AJ2115" t="str">
            <v/>
          </cell>
        </row>
        <row r="2116">
          <cell r="S2116" t="str">
            <v>r_4040</v>
          </cell>
          <cell r="AJ2116" t="str">
            <v>HEMEAt_c_m, G00006t_c_r</v>
          </cell>
        </row>
        <row r="2117">
          <cell r="S2117" t="str">
            <v>r_4041</v>
          </cell>
          <cell r="AJ2117" t="str">
            <v>G00006t_c_c</v>
          </cell>
        </row>
        <row r="2118">
          <cell r="S2118" t="str">
            <v>r_4042</v>
          </cell>
          <cell r="AJ2118" t="str">
            <v>RAFH_e</v>
          </cell>
        </row>
        <row r="2119">
          <cell r="S2119" t="str">
            <v>r_4043</v>
          </cell>
          <cell r="AJ2119" t="str">
            <v>EX_eaffin_e, G00006t_c_e</v>
          </cell>
        </row>
        <row r="2120">
          <cell r="S2120" t="str">
            <v>r_4044</v>
          </cell>
          <cell r="AJ2120" t="str">
            <v>EX_melib_e, G00006t_c_e</v>
          </cell>
        </row>
        <row r="2121">
          <cell r="S2121" t="str">
            <v>r_4045</v>
          </cell>
          <cell r="AJ2121" t="str">
            <v>URIH_c</v>
          </cell>
        </row>
        <row r="2122">
          <cell r="S2122" t="str">
            <v>r_4046</v>
          </cell>
          <cell r="AJ2122" t="str">
            <v>G00006t_c_c</v>
          </cell>
        </row>
        <row r="2123">
          <cell r="S2123" t="str">
            <v>r_4047</v>
          </cell>
          <cell r="AJ2123" t="str">
            <v>G00006t_c_c</v>
          </cell>
        </row>
        <row r="2124">
          <cell r="S2124" t="str">
            <v>r_4048</v>
          </cell>
          <cell r="AJ2124" t="str">
            <v>G00006t_c_r</v>
          </cell>
        </row>
        <row r="2125">
          <cell r="S2125" t="str">
            <v>r_4049</v>
          </cell>
          <cell r="AJ2125" t="str">
            <v>G00006t_c_c</v>
          </cell>
        </row>
        <row r="2126">
          <cell r="S2126" t="str">
            <v>r_4050</v>
          </cell>
          <cell r="AJ2126" t="str">
            <v>G00006t_c_c</v>
          </cell>
        </row>
        <row r="2127">
          <cell r="S2127" t="str">
            <v>r_4058</v>
          </cell>
          <cell r="AJ2127" t="str">
            <v>G00006t_c_r</v>
          </cell>
        </row>
        <row r="2128">
          <cell r="S2128" t="str">
            <v>r_4060</v>
          </cell>
          <cell r="AJ2128" t="str">
            <v>G00006t_c_r</v>
          </cell>
        </row>
        <row r="2129">
          <cell r="S2129" t="str">
            <v>r_4061</v>
          </cell>
          <cell r="AJ2129" t="str">
            <v>G00006t_c_r</v>
          </cell>
        </row>
        <row r="2130">
          <cell r="S2130" t="str">
            <v>r_4062</v>
          </cell>
          <cell r="AJ2130" t="str">
            <v>G00006t_c_c</v>
          </cell>
        </row>
        <row r="2131">
          <cell r="S2131" t="str">
            <v>r_4063</v>
          </cell>
          <cell r="AJ2131" t="str">
            <v>G00006t_c_r</v>
          </cell>
        </row>
        <row r="2132">
          <cell r="S2132" t="str">
            <v>r_4064</v>
          </cell>
          <cell r="AJ2132" t="str">
            <v>G00006t_c_c</v>
          </cell>
        </row>
        <row r="2133">
          <cell r="S2133" t="str">
            <v>r_4065</v>
          </cell>
          <cell r="AJ2133" t="str">
            <v>G00006t_c_c</v>
          </cell>
        </row>
        <row r="2134">
          <cell r="S2134" t="str">
            <v>r_4152</v>
          </cell>
          <cell r="AJ2134" t="str">
            <v/>
          </cell>
        </row>
        <row r="2135">
          <cell r="S2135" t="str">
            <v>r_4152</v>
          </cell>
          <cell r="AJ2135" t="str">
            <v/>
          </cell>
        </row>
        <row r="2136">
          <cell r="S2136" t="str">
            <v>r_4153</v>
          </cell>
          <cell r="AJ2136" t="str">
            <v/>
          </cell>
        </row>
        <row r="2137">
          <cell r="S2137" t="str">
            <v>r_4154</v>
          </cell>
          <cell r="AJ2137" t="str">
            <v/>
          </cell>
        </row>
        <row r="2138">
          <cell r="S2138" t="str">
            <v>r_4155</v>
          </cell>
          <cell r="AJ2138" t="str">
            <v/>
          </cell>
        </row>
        <row r="2139">
          <cell r="S2139" t="str">
            <v>r_4156</v>
          </cell>
          <cell r="AJ2139" t="str">
            <v/>
          </cell>
        </row>
        <row r="2140">
          <cell r="S2140" t="str">
            <v>r_4156</v>
          </cell>
          <cell r="AJ2140" t="str">
            <v/>
          </cell>
        </row>
        <row r="2141">
          <cell r="S2141" t="str">
            <v>r_4156</v>
          </cell>
          <cell r="AJ2141" t="str">
            <v/>
          </cell>
        </row>
        <row r="2142">
          <cell r="S2142" t="str">
            <v>r_4158</v>
          </cell>
          <cell r="AJ2142" t="str">
            <v/>
          </cell>
        </row>
        <row r="2143">
          <cell r="S2143" t="str">
            <v>r_4160</v>
          </cell>
          <cell r="AJ2143" t="str">
            <v>ADPRDP_c</v>
          </cell>
        </row>
        <row r="2144">
          <cell r="S2144" t="str">
            <v>r_4161</v>
          </cell>
          <cell r="AJ2144" t="str">
            <v>G00006t_c_r</v>
          </cell>
        </row>
        <row r="2145">
          <cell r="S2145" t="str">
            <v>r_4162</v>
          </cell>
          <cell r="AJ2145" t="str">
            <v>G00006t_c_r</v>
          </cell>
        </row>
        <row r="2146">
          <cell r="S2146" t="str">
            <v>r_4163</v>
          </cell>
          <cell r="AJ2146" t="str">
            <v>G00006t_c_r</v>
          </cell>
        </row>
        <row r="2147">
          <cell r="S2147" t="str">
            <v>r_4165</v>
          </cell>
          <cell r="AJ2147" t="str">
            <v/>
          </cell>
        </row>
        <row r="2148">
          <cell r="S2148" t="str">
            <v>r_4166</v>
          </cell>
          <cell r="AJ2148" t="str">
            <v/>
          </cell>
        </row>
        <row r="2149">
          <cell r="S2149" t="str">
            <v>r_4168</v>
          </cell>
          <cell r="AJ2149" t="str">
            <v>G00006t_c_r</v>
          </cell>
        </row>
        <row r="2150">
          <cell r="S2150" t="str">
            <v>r_4169</v>
          </cell>
          <cell r="AJ2150" t="str">
            <v>G00006t_c_r</v>
          </cell>
        </row>
        <row r="2151">
          <cell r="S2151" t="str">
            <v>r_4170</v>
          </cell>
          <cell r="AJ2151" t="str">
            <v/>
          </cell>
        </row>
        <row r="2152">
          <cell r="S2152" t="str">
            <v>r_4173</v>
          </cell>
          <cell r="AJ2152" t="str">
            <v/>
          </cell>
        </row>
        <row r="2153">
          <cell r="S2153" t="str">
            <v>r_4174</v>
          </cell>
          <cell r="AJ2153" t="str">
            <v/>
          </cell>
        </row>
        <row r="2154">
          <cell r="S2154" t="str">
            <v>r_4175</v>
          </cell>
          <cell r="AJ2154" t="str">
            <v/>
          </cell>
        </row>
        <row r="2155">
          <cell r="S2155" t="str">
            <v>r_4175</v>
          </cell>
          <cell r="AJ2155" t="str">
            <v>CHOLD_c</v>
          </cell>
        </row>
        <row r="2156">
          <cell r="S2156" t="str">
            <v>r_4176</v>
          </cell>
          <cell r="AJ2156" t="str">
            <v/>
          </cell>
        </row>
        <row r="2157">
          <cell r="S2157" t="str">
            <v>r_4176</v>
          </cell>
          <cell r="AJ2157" t="str">
            <v>CHOLD_c</v>
          </cell>
        </row>
        <row r="2158">
          <cell r="S2158" t="str">
            <v>r_4177</v>
          </cell>
          <cell r="AJ2158" t="str">
            <v/>
          </cell>
        </row>
        <row r="2159">
          <cell r="S2159" t="str">
            <v>r_4177</v>
          </cell>
          <cell r="AJ2159" t="str">
            <v>CHOLD_c</v>
          </cell>
        </row>
        <row r="2160">
          <cell r="S2160" t="str">
            <v>r_4178</v>
          </cell>
          <cell r="AJ2160" t="str">
            <v/>
          </cell>
        </row>
        <row r="2161">
          <cell r="S2161" t="str">
            <v>r_4178</v>
          </cell>
          <cell r="AJ2161" t="str">
            <v>CHOLD_c</v>
          </cell>
        </row>
        <row r="2162">
          <cell r="S2162" t="str">
            <v>r_4179</v>
          </cell>
          <cell r="AJ2162" t="str">
            <v/>
          </cell>
        </row>
        <row r="2163">
          <cell r="S2163" t="str">
            <v>r_4179</v>
          </cell>
          <cell r="AJ2163" t="str">
            <v>CHOLD_c</v>
          </cell>
        </row>
        <row r="2164">
          <cell r="S2164" t="str">
            <v>r_4180</v>
          </cell>
          <cell r="AJ2164" t="str">
            <v/>
          </cell>
        </row>
        <row r="2165">
          <cell r="S2165" t="str">
            <v>r_4180</v>
          </cell>
          <cell r="AJ2165" t="str">
            <v>CHOLD_c</v>
          </cell>
        </row>
        <row r="2166">
          <cell r="S2166" t="str">
            <v>r_4181</v>
          </cell>
          <cell r="AJ2166" t="str">
            <v/>
          </cell>
        </row>
        <row r="2167">
          <cell r="S2167" t="str">
            <v>r_4184</v>
          </cell>
          <cell r="AJ2167" t="str">
            <v>G00006t_c_c</v>
          </cell>
        </row>
        <row r="2168">
          <cell r="S2168" t="str">
            <v>r_4185</v>
          </cell>
          <cell r="AJ2168" t="str">
            <v>G00006t_c_c</v>
          </cell>
        </row>
        <row r="2169">
          <cell r="S2169" t="str">
            <v>r_4186</v>
          </cell>
          <cell r="AJ2169" t="str">
            <v/>
          </cell>
        </row>
        <row r="2170">
          <cell r="S2170" t="str">
            <v>r_4188</v>
          </cell>
          <cell r="AJ2170" t="str">
            <v/>
          </cell>
        </row>
        <row r="2171">
          <cell r="S2171" t="str">
            <v>r_4190</v>
          </cell>
          <cell r="AJ2171" t="str">
            <v/>
          </cell>
        </row>
        <row r="2172">
          <cell r="S2172" t="str">
            <v>r_4193</v>
          </cell>
          <cell r="AJ2172" t="str">
            <v/>
          </cell>
        </row>
        <row r="2173">
          <cell r="S2173" t="str">
            <v>r_4193</v>
          </cell>
          <cell r="AJ2173" t="str">
            <v/>
          </cell>
        </row>
        <row r="2174">
          <cell r="S2174" t="str">
            <v>r_4193</v>
          </cell>
          <cell r="AJ2174" t="str">
            <v/>
          </cell>
        </row>
        <row r="2175">
          <cell r="S2175" t="str">
            <v>r_4195</v>
          </cell>
          <cell r="AJ2175" t="str">
            <v>G00006t_c_r</v>
          </cell>
        </row>
        <row r="2176">
          <cell r="S2176" t="str">
            <v>r_4196</v>
          </cell>
          <cell r="AJ2176" t="str">
            <v/>
          </cell>
        </row>
        <row r="2177">
          <cell r="S2177" t="str">
            <v>r_4196</v>
          </cell>
          <cell r="AJ2177" t="str">
            <v/>
          </cell>
        </row>
        <row r="2178">
          <cell r="S2178" t="str">
            <v>r_4197</v>
          </cell>
          <cell r="AJ2178" t="str">
            <v/>
          </cell>
        </row>
        <row r="2179">
          <cell r="S2179" t="str">
            <v>r_4197</v>
          </cell>
          <cell r="AJ2179" t="str">
            <v/>
          </cell>
        </row>
        <row r="2180">
          <cell r="S2180" t="str">
            <v>r_4198</v>
          </cell>
          <cell r="AJ2180" t="str">
            <v>TROPNDH_c</v>
          </cell>
        </row>
        <row r="2181">
          <cell r="S2181" t="str">
            <v>r_4199</v>
          </cell>
          <cell r="AJ2181" t="str">
            <v/>
          </cell>
        </row>
        <row r="2182">
          <cell r="S2182" t="str">
            <v>r_4200</v>
          </cell>
          <cell r="AJ2182" t="str">
            <v/>
          </cell>
        </row>
        <row r="2183">
          <cell r="S2183" t="str">
            <v>r_4202</v>
          </cell>
          <cell r="AJ2183" t="str">
            <v/>
          </cell>
        </row>
        <row r="2184">
          <cell r="S2184" t="str">
            <v>r_4203</v>
          </cell>
          <cell r="AJ2184" t="str">
            <v/>
          </cell>
        </row>
        <row r="2185">
          <cell r="S2185" t="str">
            <v>r_4204</v>
          </cell>
          <cell r="AJ2185" t="str">
            <v/>
          </cell>
        </row>
        <row r="2186">
          <cell r="S2186" t="str">
            <v>r_4205</v>
          </cell>
          <cell r="AJ2186" t="str">
            <v>OPAH_c</v>
          </cell>
        </row>
        <row r="2187">
          <cell r="S2187" t="str">
            <v>r_4205</v>
          </cell>
          <cell r="AJ2187" t="str">
            <v>OPAH_c</v>
          </cell>
        </row>
        <row r="2188">
          <cell r="S2188" t="str">
            <v>r_4205</v>
          </cell>
          <cell r="AJ2188" t="str">
            <v>OPAH_c</v>
          </cell>
        </row>
        <row r="2189">
          <cell r="S2189" t="str">
            <v>r_4205</v>
          </cell>
          <cell r="AJ2189" t="str">
            <v>OPAH_c</v>
          </cell>
        </row>
        <row r="2190">
          <cell r="S2190" t="str">
            <v>r_4206</v>
          </cell>
          <cell r="AJ2190" t="str">
            <v/>
          </cell>
        </row>
        <row r="2191">
          <cell r="S2191" t="str">
            <v>r_4207</v>
          </cell>
          <cell r="AJ2191" t="str">
            <v/>
          </cell>
        </row>
        <row r="2192">
          <cell r="S2192" t="str">
            <v>r_4208</v>
          </cell>
          <cell r="AJ2192" t="str">
            <v/>
          </cell>
        </row>
        <row r="2193">
          <cell r="S2193" t="str">
            <v>r_4209</v>
          </cell>
          <cell r="AJ2193" t="str">
            <v/>
          </cell>
        </row>
        <row r="2194">
          <cell r="S2194" t="str">
            <v>r_4211</v>
          </cell>
          <cell r="AJ2194" t="str">
            <v/>
          </cell>
        </row>
        <row r="2195">
          <cell r="S2195" t="str">
            <v>r_4212</v>
          </cell>
          <cell r="AJ2195" t="str">
            <v/>
          </cell>
        </row>
        <row r="2196">
          <cell r="S2196" t="str">
            <v>r_4214</v>
          </cell>
          <cell r="AJ2196" t="str">
            <v/>
          </cell>
        </row>
        <row r="2197">
          <cell r="S2197" t="str">
            <v>r_4215</v>
          </cell>
          <cell r="AJ2197" t="str">
            <v/>
          </cell>
        </row>
        <row r="2198">
          <cell r="S2198" t="str">
            <v>r_4218</v>
          </cell>
          <cell r="AJ2198" t="str">
            <v/>
          </cell>
        </row>
        <row r="2199">
          <cell r="S2199" t="str">
            <v>r_4219</v>
          </cell>
          <cell r="AJ2199" t="str">
            <v/>
          </cell>
        </row>
        <row r="2200">
          <cell r="S2200" t="str">
            <v>r_4220</v>
          </cell>
          <cell r="AJ2200" t="str">
            <v/>
          </cell>
        </row>
        <row r="2201">
          <cell r="S2201" t="str">
            <v>r_4221</v>
          </cell>
          <cell r="AJ2201" t="str">
            <v/>
          </cell>
        </row>
        <row r="2202">
          <cell r="S2202" t="str">
            <v>r_4222</v>
          </cell>
          <cell r="AJ2202" t="str">
            <v>GALKi_c</v>
          </cell>
        </row>
        <row r="2203">
          <cell r="S2203" t="str">
            <v>r_4223</v>
          </cell>
          <cell r="AJ2203" t="str">
            <v/>
          </cell>
        </row>
        <row r="2204">
          <cell r="S2204" t="str">
            <v>r_4224</v>
          </cell>
          <cell r="AJ2204" t="str">
            <v/>
          </cell>
        </row>
        <row r="2205">
          <cell r="S2205" t="str">
            <v>r_4225</v>
          </cell>
          <cell r="AJ2205" t="str">
            <v/>
          </cell>
        </row>
        <row r="2206">
          <cell r="S2206" t="str">
            <v>r_4225</v>
          </cell>
          <cell r="AJ2206" t="str">
            <v/>
          </cell>
        </row>
        <row r="2207">
          <cell r="S2207" t="str">
            <v>r_4225</v>
          </cell>
          <cell r="AJ2207" t="str">
            <v/>
          </cell>
        </row>
        <row r="2208">
          <cell r="S2208" t="str">
            <v>r_4226</v>
          </cell>
          <cell r="AJ2208" t="str">
            <v>ACPCS_c, ALATA_L_c</v>
          </cell>
        </row>
        <row r="2209">
          <cell r="S2209" t="str">
            <v>r_4232</v>
          </cell>
          <cell r="AJ2209" t="str">
            <v>GNK_c</v>
          </cell>
        </row>
        <row r="2210">
          <cell r="S2210" t="str">
            <v>r_4233</v>
          </cell>
          <cell r="AJ2210" t="str">
            <v/>
          </cell>
        </row>
        <row r="2211">
          <cell r="S2211" t="str">
            <v>r_4236</v>
          </cell>
          <cell r="AJ2211" t="str">
            <v/>
          </cell>
        </row>
        <row r="2212">
          <cell r="S2212" t="str">
            <v>r_4237</v>
          </cell>
          <cell r="AJ2212" t="str">
            <v/>
          </cell>
        </row>
        <row r="2213">
          <cell r="S2213" t="str">
            <v>r_4238</v>
          </cell>
          <cell r="AJ2213" t="str">
            <v/>
          </cell>
        </row>
        <row r="2214">
          <cell r="S2214" t="str">
            <v>r_4239</v>
          </cell>
          <cell r="AJ2214" t="str">
            <v/>
          </cell>
        </row>
        <row r="2215">
          <cell r="S2215" t="str">
            <v>r_4240</v>
          </cell>
          <cell r="AJ2215" t="str">
            <v/>
          </cell>
        </row>
        <row r="2216">
          <cell r="S2216" t="str">
            <v>r_4243</v>
          </cell>
          <cell r="AJ2216" t="str">
            <v/>
          </cell>
        </row>
        <row r="2217">
          <cell r="S2217" t="str">
            <v>r_4244</v>
          </cell>
          <cell r="AJ2217" t="str">
            <v/>
          </cell>
        </row>
        <row r="2218">
          <cell r="S2218" t="str">
            <v>r_4245</v>
          </cell>
          <cell r="AJ2218" t="str">
            <v/>
          </cell>
        </row>
        <row r="2219">
          <cell r="S2219" t="str">
            <v>r_4246</v>
          </cell>
          <cell r="AJ2219" t="str">
            <v/>
          </cell>
        </row>
        <row r="2220">
          <cell r="S2220" t="str">
            <v>r_4247</v>
          </cell>
          <cell r="AJ2220" t="str">
            <v/>
          </cell>
        </row>
        <row r="2221">
          <cell r="S2221" t="str">
            <v>r_4249</v>
          </cell>
          <cell r="AJ2221" t="str">
            <v>CYSS_m</v>
          </cell>
        </row>
        <row r="2222">
          <cell r="S2222" t="str">
            <v>r_4251</v>
          </cell>
          <cell r="AJ2222" t="str">
            <v>CDPDAGS_m</v>
          </cell>
        </row>
        <row r="2223">
          <cell r="S2223" t="str">
            <v>r_4252</v>
          </cell>
          <cell r="AJ2223" t="str">
            <v/>
          </cell>
        </row>
        <row r="2224">
          <cell r="S2224" t="str">
            <v>r_4254</v>
          </cell>
          <cell r="AJ2224" t="str">
            <v/>
          </cell>
        </row>
        <row r="2225">
          <cell r="S2225" t="str">
            <v>r_4255</v>
          </cell>
          <cell r="AJ2225" t="str">
            <v/>
          </cell>
        </row>
        <row r="2226">
          <cell r="S2226" t="str">
            <v>r_4256</v>
          </cell>
          <cell r="AJ2226" t="str">
            <v/>
          </cell>
        </row>
        <row r="2227">
          <cell r="S2227" t="str">
            <v>r_4258</v>
          </cell>
          <cell r="AJ2227" t="str">
            <v/>
          </cell>
        </row>
        <row r="2228">
          <cell r="S2228" t="str">
            <v>r_4260</v>
          </cell>
          <cell r="AJ2228" t="str">
            <v/>
          </cell>
        </row>
        <row r="2229">
          <cell r="S2229" t="str">
            <v>r_4261</v>
          </cell>
          <cell r="AJ2229" t="str">
            <v/>
          </cell>
        </row>
        <row r="2230">
          <cell r="S2230" t="str">
            <v>r_4263</v>
          </cell>
          <cell r="AJ2230" t="str">
            <v>G00006t_c_r</v>
          </cell>
        </row>
        <row r="2231">
          <cell r="S2231" t="str">
            <v>r_4265</v>
          </cell>
          <cell r="AJ2231" t="str">
            <v/>
          </cell>
        </row>
        <row r="2232">
          <cell r="S2232" t="str">
            <v>r_4266</v>
          </cell>
          <cell r="AJ2232" t="str">
            <v/>
          </cell>
        </row>
        <row r="2233">
          <cell r="S2233" t="str">
            <v>r_4267</v>
          </cell>
          <cell r="AJ2233" t="str">
            <v/>
          </cell>
        </row>
        <row r="2234">
          <cell r="S2234" t="str">
            <v>r_4268</v>
          </cell>
          <cell r="AJ2234" t="str">
            <v/>
          </cell>
        </row>
        <row r="2235">
          <cell r="S2235" t="str">
            <v>r_4269</v>
          </cell>
          <cell r="AJ2235" t="str">
            <v/>
          </cell>
        </row>
        <row r="2236">
          <cell r="S2236" t="str">
            <v>r_4271</v>
          </cell>
          <cell r="AJ2236" t="str">
            <v/>
          </cell>
        </row>
        <row r="2237">
          <cell r="S2237" t="str">
            <v>r_4272</v>
          </cell>
          <cell r="AJ2237" t="str">
            <v/>
          </cell>
        </row>
        <row r="2238">
          <cell r="S2238" t="str">
            <v>r_4274</v>
          </cell>
          <cell r="AJ2238" t="str">
            <v>METB1_c</v>
          </cell>
        </row>
        <row r="2239">
          <cell r="S2239" t="str">
            <v>r_4275</v>
          </cell>
          <cell r="AJ2239" t="str">
            <v>FER_c</v>
          </cell>
        </row>
        <row r="2240">
          <cell r="S2240" t="str">
            <v>r_4275</v>
          </cell>
          <cell r="AJ2240" t="str">
            <v>FER_c</v>
          </cell>
        </row>
        <row r="2241">
          <cell r="S2241" t="str">
            <v>r_4276</v>
          </cell>
          <cell r="AJ2241" t="str">
            <v>FER_c</v>
          </cell>
        </row>
        <row r="2242">
          <cell r="S2242" t="str">
            <v>r_4278</v>
          </cell>
          <cell r="AJ2242" t="str">
            <v/>
          </cell>
        </row>
        <row r="2243">
          <cell r="S2243" t="str">
            <v>r_4280</v>
          </cell>
          <cell r="AJ2243" t="str">
            <v/>
          </cell>
        </row>
        <row r="2244">
          <cell r="S2244" t="str">
            <v>r_4281</v>
          </cell>
          <cell r="AJ2244" t="str">
            <v/>
          </cell>
        </row>
        <row r="2245">
          <cell r="S2245" t="str">
            <v>r_4282</v>
          </cell>
          <cell r="AJ2245" t="str">
            <v/>
          </cell>
        </row>
        <row r="2246">
          <cell r="S2246" t="str">
            <v>r_4288</v>
          </cell>
          <cell r="AJ2246" t="str">
            <v/>
          </cell>
        </row>
        <row r="2247">
          <cell r="S2247" t="str">
            <v>r_4291</v>
          </cell>
          <cell r="AJ2247" t="str">
            <v>G00006t_c_c</v>
          </cell>
        </row>
        <row r="2248">
          <cell r="S2248" t="str">
            <v>r_4292</v>
          </cell>
          <cell r="AJ2248" t="str">
            <v>G00006t_c_c</v>
          </cell>
        </row>
        <row r="2249">
          <cell r="S2249" t="str">
            <v>r_4293</v>
          </cell>
          <cell r="AJ2249" t="str">
            <v>G00006t_c_c</v>
          </cell>
        </row>
        <row r="2250">
          <cell r="S2250" t="str">
            <v>r_4294</v>
          </cell>
          <cell r="AJ2250" t="str">
            <v>G00006t_c_c</v>
          </cell>
        </row>
        <row r="2251">
          <cell r="S2251" t="str">
            <v>r_4295</v>
          </cell>
          <cell r="AJ2251" t="str">
            <v>G00006t_c_c</v>
          </cell>
        </row>
        <row r="2252">
          <cell r="S2252" t="str">
            <v>r_4296</v>
          </cell>
          <cell r="AJ2252" t="str">
            <v>G00006t_c_c</v>
          </cell>
        </row>
        <row r="2253">
          <cell r="S2253" t="str">
            <v>r_4297</v>
          </cell>
          <cell r="AJ2253" t="str">
            <v>G00006t_c_c</v>
          </cell>
        </row>
        <row r="2254">
          <cell r="S2254" t="str">
            <v>r_4298</v>
          </cell>
          <cell r="AJ2254" t="str">
            <v>G00006t_c_c</v>
          </cell>
        </row>
        <row r="2255">
          <cell r="S2255" t="str">
            <v>r_4299</v>
          </cell>
          <cell r="AJ2255" t="str">
            <v>G00006t_c_c</v>
          </cell>
        </row>
        <row r="2256">
          <cell r="S2256" t="str">
            <v>r_4300</v>
          </cell>
          <cell r="AJ2256" t="str">
            <v>G00006t_c_c</v>
          </cell>
        </row>
        <row r="2257">
          <cell r="S2257" t="str">
            <v>r_4301</v>
          </cell>
          <cell r="AJ2257" t="str">
            <v>G00006t_c_c</v>
          </cell>
        </row>
        <row r="2258">
          <cell r="S2258" t="str">
            <v>r_4302</v>
          </cell>
          <cell r="AJ2258" t="str">
            <v>G00006t_c_c</v>
          </cell>
        </row>
        <row r="2259">
          <cell r="S2259" t="str">
            <v>r_4303</v>
          </cell>
          <cell r="AJ2259" t="str">
            <v>G00006t_c_c</v>
          </cell>
        </row>
        <row r="2260">
          <cell r="S2260" t="str">
            <v>r_4304</v>
          </cell>
          <cell r="AJ2260" t="str">
            <v>G00006t_c_c</v>
          </cell>
        </row>
        <row r="2261">
          <cell r="S2261" t="str">
            <v>r_4305</v>
          </cell>
          <cell r="AJ2261" t="str">
            <v>G00006t_c_c</v>
          </cell>
        </row>
        <row r="2262">
          <cell r="S2262" t="str">
            <v>r_4306</v>
          </cell>
          <cell r="AJ2262" t="str">
            <v>G00006t_c_c</v>
          </cell>
        </row>
        <row r="2263">
          <cell r="S2263" t="str">
            <v>r_4307</v>
          </cell>
          <cell r="AJ2263" t="str">
            <v>G00006t_c_c</v>
          </cell>
        </row>
        <row r="2264">
          <cell r="S2264" t="str">
            <v>r_4308</v>
          </cell>
          <cell r="AJ2264" t="str">
            <v/>
          </cell>
        </row>
        <row r="2265">
          <cell r="S2265" t="str">
            <v>r_4308</v>
          </cell>
          <cell r="AJ2265" t="str">
            <v/>
          </cell>
        </row>
        <row r="2266">
          <cell r="S2266" t="str">
            <v>r_4312</v>
          </cell>
          <cell r="AJ2266" t="str">
            <v>G00006t_c_c</v>
          </cell>
        </row>
        <row r="2267">
          <cell r="S2267" t="str">
            <v>r_4313</v>
          </cell>
          <cell r="AJ2267" t="str">
            <v/>
          </cell>
        </row>
        <row r="2268">
          <cell r="S2268" t="str">
            <v>r_4314</v>
          </cell>
          <cell r="AJ2268" t="str">
            <v/>
          </cell>
        </row>
        <row r="2269">
          <cell r="S2269" t="str">
            <v>r_4315</v>
          </cell>
          <cell r="AJ2269" t="str">
            <v/>
          </cell>
        </row>
        <row r="2270">
          <cell r="S2270" t="str">
            <v>r_4316</v>
          </cell>
          <cell r="AJ2270" t="str">
            <v/>
          </cell>
        </row>
        <row r="2271">
          <cell r="S2271" t="str">
            <v>r_4317</v>
          </cell>
          <cell r="AJ2271" t="str">
            <v/>
          </cell>
        </row>
        <row r="2272">
          <cell r="S2272" t="str">
            <v>r_4318</v>
          </cell>
          <cell r="AJ2272" t="str">
            <v/>
          </cell>
        </row>
        <row r="2273">
          <cell r="S2273" t="str">
            <v>r_4319</v>
          </cell>
          <cell r="AJ2273" t="str">
            <v/>
          </cell>
        </row>
        <row r="2274">
          <cell r="S2274" t="str">
            <v>r_4320</v>
          </cell>
          <cell r="AJ2274" t="str">
            <v/>
          </cell>
        </row>
        <row r="2275">
          <cell r="S2275" t="str">
            <v>r_4321</v>
          </cell>
          <cell r="AJ2275" t="str">
            <v/>
          </cell>
        </row>
        <row r="2276">
          <cell r="S2276" t="str">
            <v>r_4323</v>
          </cell>
          <cell r="AJ2276" t="str">
            <v/>
          </cell>
        </row>
        <row r="2277">
          <cell r="S2277" t="str">
            <v>r_4324</v>
          </cell>
          <cell r="AJ2277" t="str">
            <v/>
          </cell>
        </row>
        <row r="2278">
          <cell r="S2278" t="str">
            <v>r_4325</v>
          </cell>
          <cell r="AJ2278" t="str">
            <v>G00006t_c_m</v>
          </cell>
        </row>
        <row r="2279">
          <cell r="S2279" t="str">
            <v>r_4326</v>
          </cell>
          <cell r="AJ2279" t="str">
            <v/>
          </cell>
        </row>
        <row r="2280">
          <cell r="S2280" t="str">
            <v>r_4326</v>
          </cell>
          <cell r="AJ2280" t="str">
            <v/>
          </cell>
        </row>
        <row r="2281">
          <cell r="S2281" t="str">
            <v>r_4327</v>
          </cell>
          <cell r="AJ2281" t="str">
            <v>G00006t_c_r</v>
          </cell>
        </row>
        <row r="2282">
          <cell r="S2282" t="str">
            <v>r_4328</v>
          </cell>
          <cell r="AJ2282" t="str">
            <v/>
          </cell>
        </row>
        <row r="2283">
          <cell r="S2283" t="str">
            <v>r_4329</v>
          </cell>
          <cell r="AJ2283" t="str">
            <v>G00006t_c_r</v>
          </cell>
        </row>
        <row r="2284">
          <cell r="S2284" t="str">
            <v>r_4330</v>
          </cell>
          <cell r="AJ2284" t="str">
            <v>PYDXNOR_c</v>
          </cell>
        </row>
        <row r="2285">
          <cell r="S2285" t="str">
            <v>r_4332</v>
          </cell>
          <cell r="AJ2285" t="str">
            <v>G00006t_c_r</v>
          </cell>
        </row>
        <row r="2286">
          <cell r="S2286" t="str">
            <v>r_4333</v>
          </cell>
          <cell r="AJ2286" t="str">
            <v/>
          </cell>
        </row>
        <row r="2287">
          <cell r="S2287" t="str">
            <v>r_4334</v>
          </cell>
          <cell r="AJ2287" t="str">
            <v/>
          </cell>
        </row>
        <row r="2288">
          <cell r="S2288" t="str">
            <v>r_4336</v>
          </cell>
          <cell r="AJ2288" t="str">
            <v/>
          </cell>
        </row>
        <row r="2289">
          <cell r="S2289" t="str">
            <v>r_4337</v>
          </cell>
          <cell r="AJ2289" t="str">
            <v>G00006t_c_r</v>
          </cell>
        </row>
        <row r="2290">
          <cell r="S2290" t="str">
            <v>r_4338</v>
          </cell>
          <cell r="AJ2290" t="str">
            <v/>
          </cell>
        </row>
        <row r="2291">
          <cell r="S2291" t="str">
            <v>r_4339</v>
          </cell>
          <cell r="AJ2291" t="str">
            <v>ABTDt_c_e, G00006t_c_r</v>
          </cell>
        </row>
        <row r="2292">
          <cell r="S2292" t="str">
            <v>r_4340</v>
          </cell>
          <cell r="AJ2292" t="str">
            <v>EX_abt__D_e, G00006t_c_e</v>
          </cell>
        </row>
        <row r="2293">
          <cell r="S2293" t="str">
            <v>t_0001</v>
          </cell>
          <cell r="AJ2293" t="str">
            <v/>
          </cell>
        </row>
        <row r="2294">
          <cell r="S2294" t="str">
            <v>t_0001</v>
          </cell>
          <cell r="AJ2294" t="str">
            <v>NADHq9_c</v>
          </cell>
        </row>
        <row r="2295">
          <cell r="S2295" t="str">
            <v>t_0001</v>
          </cell>
          <cell r="AJ2295" t="str">
            <v>NADHq9_c</v>
          </cell>
        </row>
        <row r="2296">
          <cell r="S2296" t="str">
            <v>t_0002</v>
          </cell>
          <cell r="AJ2296" t="str">
            <v>PHYTOES_c</v>
          </cell>
        </row>
        <row r="2297">
          <cell r="S2297" t="str">
            <v>t_0003</v>
          </cell>
          <cell r="AJ2297" t="str">
            <v/>
          </cell>
        </row>
        <row r="2298">
          <cell r="S2298" t="str">
            <v>t_0004</v>
          </cell>
          <cell r="AJ2298" t="str">
            <v/>
          </cell>
        </row>
        <row r="2299">
          <cell r="S2299" t="str">
            <v>t_0005</v>
          </cell>
          <cell r="AJ2299" t="str">
            <v>PHYTOES_c</v>
          </cell>
        </row>
        <row r="2300">
          <cell r="S2300" t="str">
            <v>t_0006</v>
          </cell>
          <cell r="AJ2300" t="str">
            <v>PHYTOES_c</v>
          </cell>
        </row>
        <row r="2301">
          <cell r="S2301" t="str">
            <v>t_0007</v>
          </cell>
          <cell r="AJ2301" t="str">
            <v>PHYTOES_c</v>
          </cell>
        </row>
        <row r="2302">
          <cell r="S2302" t="str">
            <v>t_0008</v>
          </cell>
          <cell r="AJ2302" t="str">
            <v>G00006t_c_c</v>
          </cell>
        </row>
        <row r="2303">
          <cell r="S2303" t="str">
            <v>t_0009</v>
          </cell>
          <cell r="AJ2303" t="str">
            <v>CRNOAT_c</v>
          </cell>
        </row>
        <row r="2304">
          <cell r="S2304" t="str">
            <v>t_0010</v>
          </cell>
          <cell r="AJ2304" t="str">
            <v>CRNOAT_c</v>
          </cell>
        </row>
        <row r="2305">
          <cell r="S2305" t="str">
            <v>t_0011</v>
          </cell>
          <cell r="AJ2305" t="str">
            <v>CRNOAT_c</v>
          </cell>
        </row>
        <row r="2306">
          <cell r="S2306" t="str">
            <v>t_0012</v>
          </cell>
          <cell r="AJ2306" t="str">
            <v>CRNOAT_c</v>
          </cell>
        </row>
        <row r="2307">
          <cell r="S2307" t="str">
            <v>t_0013</v>
          </cell>
          <cell r="AJ2307" t="str">
            <v>CRNOAT_c</v>
          </cell>
        </row>
        <row r="2308">
          <cell r="S2308" t="str">
            <v>t_0014</v>
          </cell>
          <cell r="AJ2308" t="str">
            <v>CRNOAT_c</v>
          </cell>
        </row>
        <row r="2309">
          <cell r="S2309" t="str">
            <v>t_0015</v>
          </cell>
          <cell r="AJ2309" t="str">
            <v/>
          </cell>
        </row>
        <row r="2310">
          <cell r="S2310" t="str">
            <v>t_0016</v>
          </cell>
          <cell r="AJ2310" t="str">
            <v/>
          </cell>
        </row>
        <row r="2311">
          <cell r="S2311" t="str">
            <v>t_0017</v>
          </cell>
          <cell r="AJ2311" t="str">
            <v/>
          </cell>
        </row>
        <row r="2312">
          <cell r="S2312" t="str">
            <v>t_0018</v>
          </cell>
          <cell r="AJ2312" t="str">
            <v/>
          </cell>
        </row>
        <row r="2313">
          <cell r="S2313" t="str">
            <v>t_0019</v>
          </cell>
          <cell r="AJ2313" t="str">
            <v/>
          </cell>
        </row>
        <row r="2314">
          <cell r="S2314" t="str">
            <v>t_0020</v>
          </cell>
          <cell r="AJ2314" t="str">
            <v/>
          </cell>
        </row>
        <row r="2315">
          <cell r="S2315" t="str">
            <v>t_0021</v>
          </cell>
          <cell r="AJ2315" t="str">
            <v>CRNOAT_m</v>
          </cell>
        </row>
        <row r="2316">
          <cell r="S2316" t="str">
            <v>t_0021</v>
          </cell>
          <cell r="AJ2316" t="str">
            <v>CRNOAT_m</v>
          </cell>
        </row>
        <row r="2317">
          <cell r="S2317" t="str">
            <v>t_0021</v>
          </cell>
          <cell r="AJ2317" t="str">
            <v>CRNOAT_m</v>
          </cell>
        </row>
        <row r="2318">
          <cell r="S2318" t="str">
            <v>t_0022</v>
          </cell>
          <cell r="AJ2318" t="str">
            <v>CRNOAT_m</v>
          </cell>
        </row>
        <row r="2319">
          <cell r="S2319" t="str">
            <v>t_0022</v>
          </cell>
          <cell r="AJ2319" t="str">
            <v>CRNOAT_m</v>
          </cell>
        </row>
        <row r="2320">
          <cell r="S2320" t="str">
            <v>t_0022</v>
          </cell>
          <cell r="AJ2320" t="str">
            <v>CRNOAT_m</v>
          </cell>
        </row>
        <row r="2321">
          <cell r="S2321" t="str">
            <v>t_0023</v>
          </cell>
          <cell r="AJ2321" t="str">
            <v>CRNOAT_m</v>
          </cell>
        </row>
        <row r="2322">
          <cell r="S2322" t="str">
            <v>t_0023</v>
          </cell>
          <cell r="AJ2322" t="str">
            <v>CRNOAT_m</v>
          </cell>
        </row>
        <row r="2323">
          <cell r="S2323" t="str">
            <v>t_0023</v>
          </cell>
          <cell r="AJ2323" t="str">
            <v>CRNOAT_m</v>
          </cell>
        </row>
        <row r="2324">
          <cell r="S2324" t="str">
            <v>t_0024</v>
          </cell>
          <cell r="AJ2324" t="str">
            <v>CRNOAT_m</v>
          </cell>
        </row>
        <row r="2325">
          <cell r="S2325" t="str">
            <v>t_0024</v>
          </cell>
          <cell r="AJ2325" t="str">
            <v>CRNOAT_m</v>
          </cell>
        </row>
        <row r="2326">
          <cell r="S2326" t="str">
            <v>t_0024</v>
          </cell>
          <cell r="AJ2326" t="str">
            <v>CRNOAT_m</v>
          </cell>
        </row>
        <row r="2327">
          <cell r="S2327" t="str">
            <v>t_0025</v>
          </cell>
          <cell r="AJ2327" t="str">
            <v>CRNOAT_m</v>
          </cell>
        </row>
        <row r="2328">
          <cell r="S2328" t="str">
            <v>t_0025</v>
          </cell>
          <cell r="AJ2328" t="str">
            <v>CRNOAT_m</v>
          </cell>
        </row>
        <row r="2329">
          <cell r="S2329" t="str">
            <v>t_0025</v>
          </cell>
          <cell r="AJ2329" t="str">
            <v>CRNOAT_m</v>
          </cell>
        </row>
        <row r="2330">
          <cell r="S2330" t="str">
            <v>t_0026</v>
          </cell>
          <cell r="AJ2330" t="str">
            <v>CRNOAT_m</v>
          </cell>
        </row>
        <row r="2331">
          <cell r="S2331" t="str">
            <v>t_0026</v>
          </cell>
          <cell r="AJ2331" t="str">
            <v>CRNOAT_m</v>
          </cell>
        </row>
        <row r="2332">
          <cell r="S2332" t="str">
            <v>t_0026</v>
          </cell>
          <cell r="AJ2332" t="str">
            <v>CRNOAT_m</v>
          </cell>
        </row>
        <row r="2333">
          <cell r="S2333" t="str">
            <v>t_0027</v>
          </cell>
          <cell r="AJ2333" t="str">
            <v>ME2_c</v>
          </cell>
        </row>
        <row r="2334">
          <cell r="S2334" t="str">
            <v>t_0028</v>
          </cell>
          <cell r="AJ2334" t="str">
            <v/>
          </cell>
        </row>
        <row r="2335">
          <cell r="S2335" t="str">
            <v>t_0028</v>
          </cell>
          <cell r="AJ2335" t="str">
            <v>ECOAH100_m</v>
          </cell>
        </row>
        <row r="2336">
          <cell r="S2336" t="str">
            <v>t_0028</v>
          </cell>
          <cell r="AJ2336" t="str">
            <v/>
          </cell>
        </row>
        <row r="2337">
          <cell r="S2337" t="str">
            <v>t_0029</v>
          </cell>
          <cell r="AJ2337" t="str">
            <v/>
          </cell>
        </row>
        <row r="2338">
          <cell r="S2338" t="str">
            <v>t_0029</v>
          </cell>
          <cell r="AJ2338" t="str">
            <v>ECOAH100_m</v>
          </cell>
        </row>
        <row r="2339">
          <cell r="S2339" t="str">
            <v>t_0029</v>
          </cell>
          <cell r="AJ2339" t="str">
            <v/>
          </cell>
        </row>
        <row r="2340">
          <cell r="S2340" t="str">
            <v>t_0030</v>
          </cell>
          <cell r="AJ2340" t="str">
            <v>ECOAH220_m</v>
          </cell>
        </row>
        <row r="2341">
          <cell r="S2341" t="str">
            <v>t_0030</v>
          </cell>
          <cell r="AJ2341" t="str">
            <v>ECOAH220_m, ECOAH100_m</v>
          </cell>
        </row>
        <row r="2342">
          <cell r="S2342" t="str">
            <v>t_0030</v>
          </cell>
          <cell r="AJ2342" t="str">
            <v>ECOAH220_m</v>
          </cell>
        </row>
        <row r="2343">
          <cell r="S2343" t="str">
            <v>t_0031</v>
          </cell>
          <cell r="AJ2343" t="str">
            <v/>
          </cell>
        </row>
        <row r="2344">
          <cell r="S2344" t="str">
            <v>t_0031</v>
          </cell>
          <cell r="AJ2344" t="str">
            <v>ECOAH100_m</v>
          </cell>
        </row>
        <row r="2345">
          <cell r="S2345" t="str">
            <v>t_0031</v>
          </cell>
          <cell r="AJ2345" t="str">
            <v/>
          </cell>
        </row>
        <row r="2346">
          <cell r="S2346" t="str">
            <v>t_0032</v>
          </cell>
          <cell r="AJ2346" t="str">
            <v>ECOAH260_m</v>
          </cell>
        </row>
        <row r="2347">
          <cell r="S2347" t="str">
            <v>t_0032</v>
          </cell>
          <cell r="AJ2347" t="str">
            <v>ECOAH260_m, ECOAH100_m</v>
          </cell>
        </row>
        <row r="2348">
          <cell r="S2348" t="str">
            <v>t_0032</v>
          </cell>
          <cell r="AJ2348" t="str">
            <v>ECOAH260_m</v>
          </cell>
        </row>
        <row r="2349">
          <cell r="S2349" t="str">
            <v>t_0033</v>
          </cell>
          <cell r="AJ2349" t="str">
            <v/>
          </cell>
        </row>
        <row r="2350">
          <cell r="S2350" t="str">
            <v>t_0033</v>
          </cell>
          <cell r="AJ2350" t="str">
            <v>ECOAH100_m</v>
          </cell>
        </row>
        <row r="2351">
          <cell r="S2351" t="str">
            <v>t_0033</v>
          </cell>
          <cell r="AJ2351" t="str">
            <v/>
          </cell>
        </row>
        <row r="2352">
          <cell r="S2352" t="str">
            <v>t_0034</v>
          </cell>
          <cell r="AJ2352" t="str">
            <v/>
          </cell>
        </row>
        <row r="2353">
          <cell r="S2353" t="str">
            <v>t_0034</v>
          </cell>
          <cell r="AJ2353" t="str">
            <v>ECOAH100_m</v>
          </cell>
        </row>
        <row r="2354">
          <cell r="S2354" t="str">
            <v>t_0034</v>
          </cell>
          <cell r="AJ2354" t="str">
            <v/>
          </cell>
        </row>
        <row r="2355">
          <cell r="S2355" t="str">
            <v>t_0035</v>
          </cell>
          <cell r="AJ2355" t="str">
            <v>ECOAH200_m</v>
          </cell>
        </row>
        <row r="2356">
          <cell r="S2356" t="str">
            <v>t_0035</v>
          </cell>
          <cell r="AJ2356" t="str">
            <v>ECOAH200_m, ECOAH100_m</v>
          </cell>
        </row>
        <row r="2357">
          <cell r="S2357" t="str">
            <v>t_0035</v>
          </cell>
          <cell r="AJ2357" t="str">
            <v>ECOAH200_m</v>
          </cell>
        </row>
        <row r="2358">
          <cell r="S2358" t="str">
            <v>t_0036</v>
          </cell>
          <cell r="AJ2358" t="str">
            <v>ECOAH180_m</v>
          </cell>
        </row>
        <row r="2359">
          <cell r="S2359" t="str">
            <v>t_0036</v>
          </cell>
          <cell r="AJ2359" t="str">
            <v>ECOAH180_m, ECOAH100_m</v>
          </cell>
        </row>
        <row r="2360">
          <cell r="S2360" t="str">
            <v>t_0036</v>
          </cell>
          <cell r="AJ2360" t="str">
            <v>ECOAH180_m</v>
          </cell>
        </row>
        <row r="2361">
          <cell r="S2361" t="str">
            <v>t_0037</v>
          </cell>
          <cell r="AJ2361" t="str">
            <v/>
          </cell>
        </row>
        <row r="2362">
          <cell r="S2362" t="str">
            <v>t_0037</v>
          </cell>
          <cell r="AJ2362" t="str">
            <v>ECOAH100_m</v>
          </cell>
        </row>
        <row r="2363">
          <cell r="S2363" t="str">
            <v>t_0037</v>
          </cell>
          <cell r="AJ2363" t="str">
            <v/>
          </cell>
        </row>
        <row r="2364">
          <cell r="S2364" t="str">
            <v>t_0038</v>
          </cell>
          <cell r="AJ2364" t="str">
            <v>ECOAH240_m</v>
          </cell>
        </row>
        <row r="2365">
          <cell r="S2365" t="str">
            <v>t_0038</v>
          </cell>
          <cell r="AJ2365" t="str">
            <v>ECOAH240_m, ECOAH100_m</v>
          </cell>
        </row>
        <row r="2366">
          <cell r="S2366" t="str">
            <v>t_0038</v>
          </cell>
          <cell r="AJ2366" t="str">
            <v>ECOAH240_m</v>
          </cell>
        </row>
        <row r="2367">
          <cell r="S2367" t="str">
            <v>t_0039</v>
          </cell>
          <cell r="AJ2367" t="str">
            <v/>
          </cell>
        </row>
        <row r="2368">
          <cell r="S2368" t="str">
            <v>t_0039</v>
          </cell>
          <cell r="AJ2368" t="str">
            <v>ECOAH100_m</v>
          </cell>
        </row>
        <row r="2369">
          <cell r="S2369" t="str">
            <v>t_0039</v>
          </cell>
          <cell r="AJ2369" t="str">
            <v/>
          </cell>
        </row>
        <row r="2370">
          <cell r="S2370" t="str">
            <v>t_0040</v>
          </cell>
          <cell r="AJ2370" t="str">
            <v>HACD40i_m</v>
          </cell>
        </row>
        <row r="2371">
          <cell r="S2371" t="str">
            <v>t_0041</v>
          </cell>
          <cell r="AJ2371" t="str">
            <v>HACD100i_m</v>
          </cell>
        </row>
        <row r="2372">
          <cell r="S2372" t="str">
            <v>t_0042</v>
          </cell>
          <cell r="AJ2372" t="str">
            <v>HACD220i_m</v>
          </cell>
        </row>
        <row r="2373">
          <cell r="S2373" t="str">
            <v>t_0043</v>
          </cell>
          <cell r="AJ2373" t="str">
            <v>HACD120i_m</v>
          </cell>
        </row>
        <row r="2374">
          <cell r="S2374" t="str">
            <v>t_0044</v>
          </cell>
          <cell r="AJ2374" t="str">
            <v>HACD260i_m</v>
          </cell>
        </row>
        <row r="2375">
          <cell r="S2375" t="str">
            <v>t_0045</v>
          </cell>
          <cell r="AJ2375" t="str">
            <v>HACD160i_m</v>
          </cell>
        </row>
        <row r="2376">
          <cell r="S2376" t="str">
            <v>t_0046</v>
          </cell>
          <cell r="AJ2376" t="str">
            <v>HACD60i_m</v>
          </cell>
        </row>
        <row r="2377">
          <cell r="S2377" t="str">
            <v>t_0047</v>
          </cell>
          <cell r="AJ2377" t="str">
            <v>HACD200i_m</v>
          </cell>
        </row>
        <row r="2378">
          <cell r="S2378" t="str">
            <v>t_0048</v>
          </cell>
          <cell r="AJ2378" t="str">
            <v>HACD180i_m</v>
          </cell>
        </row>
        <row r="2379">
          <cell r="S2379" t="str">
            <v>t_0049</v>
          </cell>
          <cell r="AJ2379" t="str">
            <v>HACD80i_m</v>
          </cell>
        </row>
        <row r="2380">
          <cell r="S2380" t="str">
            <v>t_0050</v>
          </cell>
          <cell r="AJ2380" t="str">
            <v>HACD240i_m</v>
          </cell>
        </row>
        <row r="2381">
          <cell r="S2381" t="str">
            <v>t_0051</v>
          </cell>
          <cell r="AJ2381" t="str">
            <v>HACD140i_m</v>
          </cell>
        </row>
        <row r="2382">
          <cell r="S2382" t="str">
            <v>t_0052</v>
          </cell>
          <cell r="AJ2382" t="str">
            <v>ACACT40i_x, ACACT40ir_m</v>
          </cell>
        </row>
        <row r="2383">
          <cell r="S2383" t="str">
            <v>t_0053</v>
          </cell>
          <cell r="AJ2383" t="str">
            <v>ACACT100i_x, ACACT40ir_m</v>
          </cell>
        </row>
        <row r="2384">
          <cell r="S2384" t="str">
            <v>t_0054</v>
          </cell>
          <cell r="AJ2384" t="str">
            <v>ACACT60i_x, ACACT40ir_m</v>
          </cell>
        </row>
        <row r="2385">
          <cell r="S2385" t="str">
            <v>t_0055</v>
          </cell>
          <cell r="AJ2385" t="str">
            <v>ACACT120i_x, ACACT40ir_m</v>
          </cell>
        </row>
        <row r="2386">
          <cell r="S2386" t="str">
            <v>t_0056</v>
          </cell>
          <cell r="AJ2386" t="str">
            <v>ACACT240i_x, ACACT40ir_m</v>
          </cell>
        </row>
        <row r="2387">
          <cell r="S2387" t="str">
            <v>t_0057</v>
          </cell>
          <cell r="AJ2387" t="str">
            <v>ACACT80i_x, ACACT40ir_m</v>
          </cell>
        </row>
        <row r="2388">
          <cell r="S2388" t="str">
            <v>t_0058</v>
          </cell>
          <cell r="AJ2388" t="str">
            <v>ACACT220i_x, ACACT40ir_m</v>
          </cell>
        </row>
        <row r="2389">
          <cell r="S2389" t="str">
            <v>t_0059</v>
          </cell>
          <cell r="AJ2389" t="str">
            <v>ACACT140i_x, ACACT40ir_m</v>
          </cell>
        </row>
        <row r="2390">
          <cell r="S2390" t="str">
            <v>t_0060</v>
          </cell>
          <cell r="AJ2390" t="str">
            <v>ACACT160i_x, ACACT40ir_m</v>
          </cell>
        </row>
        <row r="2391">
          <cell r="S2391" t="str">
            <v>t_0061</v>
          </cell>
          <cell r="AJ2391" t="str">
            <v>ACACT180i_x, ACACT40ir_m</v>
          </cell>
        </row>
        <row r="2392">
          <cell r="S2392" t="str">
            <v>t_0062</v>
          </cell>
          <cell r="AJ2392" t="str">
            <v>ACACT200i_x, ACACT40ir_m</v>
          </cell>
        </row>
        <row r="2393">
          <cell r="S2393" t="str">
            <v>t_0063</v>
          </cell>
          <cell r="AJ2393" t="str">
            <v>ACACT260i_x, ACACT40ir_m</v>
          </cell>
        </row>
        <row r="2394">
          <cell r="S2394" t="str">
            <v>t_0064</v>
          </cell>
          <cell r="AJ2394" t="str">
            <v>ACOAO40_m</v>
          </cell>
        </row>
        <row r="2395">
          <cell r="S2395" t="str">
            <v>t_0064</v>
          </cell>
          <cell r="AJ2395" t="str">
            <v>ACOAO40_m</v>
          </cell>
        </row>
        <row r="2396">
          <cell r="S2396" t="str">
            <v>t_0064</v>
          </cell>
          <cell r="AJ2396" t="str">
            <v>ACOAO40_m</v>
          </cell>
        </row>
        <row r="2397">
          <cell r="S2397" t="str">
            <v>t_0064</v>
          </cell>
          <cell r="AJ2397" t="str">
            <v>ACOAO40_m, ACOAO100_m</v>
          </cell>
        </row>
        <row r="2398">
          <cell r="S2398" t="str">
            <v>t_0064</v>
          </cell>
          <cell r="AJ2398" t="str">
            <v>ACOAO40_m</v>
          </cell>
        </row>
        <row r="2399">
          <cell r="S2399" t="str">
            <v>t_0064</v>
          </cell>
          <cell r="AJ2399" t="str">
            <v>ACOAO40_m, ACOAO100_m</v>
          </cell>
        </row>
        <row r="2400">
          <cell r="S2400" t="str">
            <v>t_0064</v>
          </cell>
          <cell r="AJ2400" t="str">
            <v>ACOAO40_m, ACOAO100_m</v>
          </cell>
        </row>
        <row r="2401">
          <cell r="S2401" t="str">
            <v>t_0064</v>
          </cell>
          <cell r="AJ2401" t="str">
            <v>ACOAO40_m, ACOAO100_m</v>
          </cell>
        </row>
        <row r="2402">
          <cell r="S2402" t="str">
            <v>t_0065</v>
          </cell>
          <cell r="AJ2402" t="str">
            <v>ACOAO100_m</v>
          </cell>
        </row>
        <row r="2403">
          <cell r="S2403" t="str">
            <v>t_0065</v>
          </cell>
          <cell r="AJ2403" t="str">
            <v>ACOAO100_m</v>
          </cell>
        </row>
        <row r="2404">
          <cell r="S2404" t="str">
            <v>t_0065</v>
          </cell>
          <cell r="AJ2404" t="str">
            <v>ACOAO100_m</v>
          </cell>
        </row>
        <row r="2405">
          <cell r="S2405" t="str">
            <v>t_0065</v>
          </cell>
          <cell r="AJ2405" t="str">
            <v>ACOAO100_m</v>
          </cell>
        </row>
        <row r="2406">
          <cell r="S2406" t="str">
            <v>t_0065</v>
          </cell>
          <cell r="AJ2406" t="str">
            <v>ACOAO100_m</v>
          </cell>
        </row>
        <row r="2407">
          <cell r="S2407" t="str">
            <v>t_0065</v>
          </cell>
          <cell r="AJ2407" t="str">
            <v>ACOAO100_m</v>
          </cell>
        </row>
        <row r="2408">
          <cell r="S2408" t="str">
            <v>t_0065</v>
          </cell>
          <cell r="AJ2408" t="str">
            <v>ACOAO100_m</v>
          </cell>
        </row>
        <row r="2409">
          <cell r="S2409" t="str">
            <v>t_0065</v>
          </cell>
          <cell r="AJ2409" t="str">
            <v>ACOAO100_m</v>
          </cell>
        </row>
        <row r="2410">
          <cell r="S2410" t="str">
            <v>t_0066</v>
          </cell>
          <cell r="AJ2410" t="str">
            <v>ACOAO220_m</v>
          </cell>
        </row>
        <row r="2411">
          <cell r="S2411" t="str">
            <v>t_0066</v>
          </cell>
          <cell r="AJ2411" t="str">
            <v>ACOAO220_m</v>
          </cell>
        </row>
        <row r="2412">
          <cell r="S2412" t="str">
            <v>t_0066</v>
          </cell>
          <cell r="AJ2412" t="str">
            <v>ACOAO220_m</v>
          </cell>
        </row>
        <row r="2413">
          <cell r="S2413" t="str">
            <v>t_0066</v>
          </cell>
          <cell r="AJ2413" t="str">
            <v>ACOAO220_m, ACOAO100_m</v>
          </cell>
        </row>
        <row r="2414">
          <cell r="S2414" t="str">
            <v>t_0066</v>
          </cell>
          <cell r="AJ2414" t="str">
            <v>ACOAO220_m</v>
          </cell>
        </row>
        <row r="2415">
          <cell r="S2415" t="str">
            <v>t_0066</v>
          </cell>
          <cell r="AJ2415" t="str">
            <v>ACOAO220_m, ACOAO100_m</v>
          </cell>
        </row>
        <row r="2416">
          <cell r="S2416" t="str">
            <v>t_0066</v>
          </cell>
          <cell r="AJ2416" t="str">
            <v>ACOAO220_m, ACOAO100_m</v>
          </cell>
        </row>
        <row r="2417">
          <cell r="S2417" t="str">
            <v>t_0066</v>
          </cell>
          <cell r="AJ2417" t="str">
            <v>ACOAO220_m, ACOAO100_m</v>
          </cell>
        </row>
        <row r="2418">
          <cell r="S2418" t="str">
            <v>t_0067</v>
          </cell>
          <cell r="AJ2418" t="str">
            <v/>
          </cell>
        </row>
        <row r="2419">
          <cell r="S2419" t="str">
            <v>t_0067</v>
          </cell>
          <cell r="AJ2419" t="str">
            <v/>
          </cell>
        </row>
        <row r="2420">
          <cell r="S2420" t="str">
            <v>t_0067</v>
          </cell>
          <cell r="AJ2420" t="str">
            <v/>
          </cell>
        </row>
        <row r="2421">
          <cell r="S2421" t="str">
            <v>t_0067</v>
          </cell>
          <cell r="AJ2421" t="str">
            <v>ACOAO100_m</v>
          </cell>
        </row>
        <row r="2422">
          <cell r="S2422" t="str">
            <v>t_0067</v>
          </cell>
          <cell r="AJ2422" t="str">
            <v/>
          </cell>
        </row>
        <row r="2423">
          <cell r="S2423" t="str">
            <v>t_0067</v>
          </cell>
          <cell r="AJ2423" t="str">
            <v>ACOAO100_m</v>
          </cell>
        </row>
        <row r="2424">
          <cell r="S2424" t="str">
            <v>t_0067</v>
          </cell>
          <cell r="AJ2424" t="str">
            <v>ACOAO100_m</v>
          </cell>
        </row>
        <row r="2425">
          <cell r="S2425" t="str">
            <v>t_0067</v>
          </cell>
          <cell r="AJ2425" t="str">
            <v>ACOAO100_m</v>
          </cell>
        </row>
        <row r="2426">
          <cell r="S2426" t="str">
            <v>t_0068</v>
          </cell>
          <cell r="AJ2426" t="str">
            <v>ACOAO260_m</v>
          </cell>
        </row>
        <row r="2427">
          <cell r="S2427" t="str">
            <v>t_0068</v>
          </cell>
          <cell r="AJ2427" t="str">
            <v>ACOAO260_m</v>
          </cell>
        </row>
        <row r="2428">
          <cell r="S2428" t="str">
            <v>t_0068</v>
          </cell>
          <cell r="AJ2428" t="str">
            <v>ACOAO260_m</v>
          </cell>
        </row>
        <row r="2429">
          <cell r="S2429" t="str">
            <v>t_0068</v>
          </cell>
          <cell r="AJ2429" t="str">
            <v>ACOAO260_m, ACOAO100_m</v>
          </cell>
        </row>
        <row r="2430">
          <cell r="S2430" t="str">
            <v>t_0068</v>
          </cell>
          <cell r="AJ2430" t="str">
            <v>ACOAO260_m</v>
          </cell>
        </row>
        <row r="2431">
          <cell r="S2431" t="str">
            <v>t_0068</v>
          </cell>
          <cell r="AJ2431" t="str">
            <v>ACOAO260_m, ACOAO100_m</v>
          </cell>
        </row>
        <row r="2432">
          <cell r="S2432" t="str">
            <v>t_0068</v>
          </cell>
          <cell r="AJ2432" t="str">
            <v>ACOAO260_m, ACOAO100_m</v>
          </cell>
        </row>
        <row r="2433">
          <cell r="S2433" t="str">
            <v>t_0068</v>
          </cell>
          <cell r="AJ2433" t="str">
            <v>ACOAO260_m, ACOAO100_m</v>
          </cell>
        </row>
        <row r="2434">
          <cell r="S2434" t="str">
            <v>t_0069</v>
          </cell>
          <cell r="AJ2434" t="str">
            <v/>
          </cell>
        </row>
        <row r="2435">
          <cell r="S2435" t="str">
            <v>t_0069</v>
          </cell>
          <cell r="AJ2435" t="str">
            <v/>
          </cell>
        </row>
        <row r="2436">
          <cell r="S2436" t="str">
            <v>t_0069</v>
          </cell>
          <cell r="AJ2436" t="str">
            <v/>
          </cell>
        </row>
        <row r="2437">
          <cell r="S2437" t="str">
            <v>t_0069</v>
          </cell>
          <cell r="AJ2437" t="str">
            <v>ACOAO100_m</v>
          </cell>
        </row>
        <row r="2438">
          <cell r="S2438" t="str">
            <v>t_0069</v>
          </cell>
          <cell r="AJ2438" t="str">
            <v/>
          </cell>
        </row>
        <row r="2439">
          <cell r="S2439" t="str">
            <v>t_0069</v>
          </cell>
          <cell r="AJ2439" t="str">
            <v>ACOAO100_m</v>
          </cell>
        </row>
        <row r="2440">
          <cell r="S2440" t="str">
            <v>t_0069</v>
          </cell>
          <cell r="AJ2440" t="str">
            <v>ACOAO100_m</v>
          </cell>
        </row>
        <row r="2441">
          <cell r="S2441" t="str">
            <v>t_0069</v>
          </cell>
          <cell r="AJ2441" t="str">
            <v>ACOAO100_m</v>
          </cell>
        </row>
        <row r="2442">
          <cell r="S2442" t="str">
            <v>t_0070</v>
          </cell>
          <cell r="AJ2442" t="str">
            <v>ACOAO60_m</v>
          </cell>
        </row>
        <row r="2443">
          <cell r="S2443" t="str">
            <v>t_0070</v>
          </cell>
          <cell r="AJ2443" t="str">
            <v>ACOAO60_m</v>
          </cell>
        </row>
        <row r="2444">
          <cell r="S2444" t="str">
            <v>t_0070</v>
          </cell>
          <cell r="AJ2444" t="str">
            <v>ACOAO60_m</v>
          </cell>
        </row>
        <row r="2445">
          <cell r="S2445" t="str">
            <v>t_0070</v>
          </cell>
          <cell r="AJ2445" t="str">
            <v>ACOAO60_m, ACOAO100_m</v>
          </cell>
        </row>
        <row r="2446">
          <cell r="S2446" t="str">
            <v>t_0070</v>
          </cell>
          <cell r="AJ2446" t="str">
            <v>ACOAO60_m</v>
          </cell>
        </row>
        <row r="2447">
          <cell r="S2447" t="str">
            <v>t_0070</v>
          </cell>
          <cell r="AJ2447" t="str">
            <v>ACOAO60_m, ACOAO100_m</v>
          </cell>
        </row>
        <row r="2448">
          <cell r="S2448" t="str">
            <v>t_0070</v>
          </cell>
          <cell r="AJ2448" t="str">
            <v>ACOAO60_m, ACOAO100_m</v>
          </cell>
        </row>
        <row r="2449">
          <cell r="S2449" t="str">
            <v>t_0070</v>
          </cell>
          <cell r="AJ2449" t="str">
            <v>ACOAO60_m, ACOAO100_m</v>
          </cell>
        </row>
        <row r="2450">
          <cell r="S2450" t="str">
            <v>t_0071</v>
          </cell>
          <cell r="AJ2450" t="str">
            <v>ACOAO200_m</v>
          </cell>
        </row>
        <row r="2451">
          <cell r="S2451" t="str">
            <v>t_0071</v>
          </cell>
          <cell r="AJ2451" t="str">
            <v>ACOAO200_m</v>
          </cell>
        </row>
        <row r="2452">
          <cell r="S2452" t="str">
            <v>t_0071</v>
          </cell>
          <cell r="AJ2452" t="str">
            <v>ACOAO200_m</v>
          </cell>
        </row>
        <row r="2453">
          <cell r="S2453" t="str">
            <v>t_0071</v>
          </cell>
          <cell r="AJ2453" t="str">
            <v>ACOAO200_m, ACOAO100_m</v>
          </cell>
        </row>
        <row r="2454">
          <cell r="S2454" t="str">
            <v>t_0071</v>
          </cell>
          <cell r="AJ2454" t="str">
            <v>ACOAO200_m</v>
          </cell>
        </row>
        <row r="2455">
          <cell r="S2455" t="str">
            <v>t_0071</v>
          </cell>
          <cell r="AJ2455" t="str">
            <v>ACOAO200_m, ACOAO100_m</v>
          </cell>
        </row>
        <row r="2456">
          <cell r="S2456" t="str">
            <v>t_0071</v>
          </cell>
          <cell r="AJ2456" t="str">
            <v>ACOAO200_m, ACOAO100_m</v>
          </cell>
        </row>
        <row r="2457">
          <cell r="S2457" t="str">
            <v>t_0071</v>
          </cell>
          <cell r="AJ2457" t="str">
            <v>ACOAO200_m, ACOAO100_m</v>
          </cell>
        </row>
        <row r="2458">
          <cell r="S2458" t="str">
            <v>t_0072</v>
          </cell>
          <cell r="AJ2458" t="str">
            <v/>
          </cell>
        </row>
        <row r="2459">
          <cell r="S2459" t="str">
            <v>t_0072</v>
          </cell>
          <cell r="AJ2459" t="str">
            <v/>
          </cell>
        </row>
        <row r="2460">
          <cell r="S2460" t="str">
            <v>t_0072</v>
          </cell>
          <cell r="AJ2460" t="str">
            <v/>
          </cell>
        </row>
        <row r="2461">
          <cell r="S2461" t="str">
            <v>t_0072</v>
          </cell>
          <cell r="AJ2461" t="str">
            <v>ACOAO100_m</v>
          </cell>
        </row>
        <row r="2462">
          <cell r="S2462" t="str">
            <v>t_0072</v>
          </cell>
          <cell r="AJ2462" t="str">
            <v/>
          </cell>
        </row>
        <row r="2463">
          <cell r="S2463" t="str">
            <v>t_0072</v>
          </cell>
          <cell r="AJ2463" t="str">
            <v>ACOAO100_m</v>
          </cell>
        </row>
        <row r="2464">
          <cell r="S2464" t="str">
            <v>t_0072</v>
          </cell>
          <cell r="AJ2464" t="str">
            <v>ACOAO100_m</v>
          </cell>
        </row>
        <row r="2465">
          <cell r="S2465" t="str">
            <v>t_0072</v>
          </cell>
          <cell r="AJ2465" t="str">
            <v>ACOAO100_m</v>
          </cell>
        </row>
        <row r="2466">
          <cell r="S2466" t="str">
            <v>t_0073</v>
          </cell>
          <cell r="AJ2466" t="str">
            <v>ACOAO80_m</v>
          </cell>
        </row>
        <row r="2467">
          <cell r="S2467" t="str">
            <v>t_0073</v>
          </cell>
          <cell r="AJ2467" t="str">
            <v>ACOAO80_m</v>
          </cell>
        </row>
        <row r="2468">
          <cell r="S2468" t="str">
            <v>t_0073</v>
          </cell>
          <cell r="AJ2468" t="str">
            <v>ACOAO80_m</v>
          </cell>
        </row>
        <row r="2469">
          <cell r="S2469" t="str">
            <v>t_0073</v>
          </cell>
          <cell r="AJ2469" t="str">
            <v>ACOAO80_m, ACOAO100_m</v>
          </cell>
        </row>
        <row r="2470">
          <cell r="S2470" t="str">
            <v>t_0073</v>
          </cell>
          <cell r="AJ2470" t="str">
            <v>ACOAO80_m</v>
          </cell>
        </row>
        <row r="2471">
          <cell r="S2471" t="str">
            <v>t_0073</v>
          </cell>
          <cell r="AJ2471" t="str">
            <v>ACOAO80_m, ACOAO100_m</v>
          </cell>
        </row>
        <row r="2472">
          <cell r="S2472" t="str">
            <v>t_0073</v>
          </cell>
          <cell r="AJ2472" t="str">
            <v>ACOAO80_m, ACOAO100_m</v>
          </cell>
        </row>
        <row r="2473">
          <cell r="S2473" t="str">
            <v>t_0073</v>
          </cell>
          <cell r="AJ2473" t="str">
            <v>ACOAO80_m, ACOAO100_m</v>
          </cell>
        </row>
        <row r="2474">
          <cell r="S2474" t="str">
            <v>t_0074</v>
          </cell>
          <cell r="AJ2474" t="str">
            <v>ACOAO240_m</v>
          </cell>
        </row>
        <row r="2475">
          <cell r="S2475" t="str">
            <v>t_0074</v>
          </cell>
          <cell r="AJ2475" t="str">
            <v>ACOAO240_m</v>
          </cell>
        </row>
        <row r="2476">
          <cell r="S2476" t="str">
            <v>t_0074</v>
          </cell>
          <cell r="AJ2476" t="str">
            <v>ACOAO240_m</v>
          </cell>
        </row>
        <row r="2477">
          <cell r="S2477" t="str">
            <v>t_0074</v>
          </cell>
          <cell r="AJ2477" t="str">
            <v>ACOAO240_m, ACOAO100_m</v>
          </cell>
        </row>
        <row r="2478">
          <cell r="S2478" t="str">
            <v>t_0074</v>
          </cell>
          <cell r="AJ2478" t="str">
            <v>ACOAO240_m</v>
          </cell>
        </row>
        <row r="2479">
          <cell r="S2479" t="str">
            <v>t_0074</v>
          </cell>
          <cell r="AJ2479" t="str">
            <v>ACOAO240_m, ACOAO100_m</v>
          </cell>
        </row>
        <row r="2480">
          <cell r="S2480" t="str">
            <v>t_0074</v>
          </cell>
          <cell r="AJ2480" t="str">
            <v>ACOAO240_m, ACOAO100_m</v>
          </cell>
        </row>
        <row r="2481">
          <cell r="S2481" t="str">
            <v>t_0074</v>
          </cell>
          <cell r="AJ2481" t="str">
            <v>ACOAO240_m, ACOAO100_m</v>
          </cell>
        </row>
        <row r="2482">
          <cell r="S2482" t="str">
            <v>t_0075</v>
          </cell>
          <cell r="AJ2482" t="str">
            <v>ACOAO140_m</v>
          </cell>
        </row>
        <row r="2483">
          <cell r="S2483" t="str">
            <v>t_0075</v>
          </cell>
          <cell r="AJ2483" t="str">
            <v>ACOAO140_m</v>
          </cell>
        </row>
        <row r="2484">
          <cell r="S2484" t="str">
            <v>t_0075</v>
          </cell>
          <cell r="AJ2484" t="str">
            <v>ACOAO140_m</v>
          </cell>
        </row>
        <row r="2485">
          <cell r="S2485" t="str">
            <v>t_0075</v>
          </cell>
          <cell r="AJ2485" t="str">
            <v>ACOAO140_m, ACOAO100_m</v>
          </cell>
        </row>
        <row r="2486">
          <cell r="S2486" t="str">
            <v>t_0075</v>
          </cell>
          <cell r="AJ2486" t="str">
            <v>ACOAO140_m</v>
          </cell>
        </row>
        <row r="2487">
          <cell r="S2487" t="str">
            <v>t_0075</v>
          </cell>
          <cell r="AJ2487" t="str">
            <v>ACOAO140_m, ACOAO100_m</v>
          </cell>
        </row>
        <row r="2488">
          <cell r="S2488" t="str">
            <v>t_0075</v>
          </cell>
          <cell r="AJ2488" t="str">
            <v>ACOAO140_m, ACOAO100_m</v>
          </cell>
        </row>
        <row r="2489">
          <cell r="S2489" t="str">
            <v>t_0075</v>
          </cell>
          <cell r="AJ2489" t="str">
            <v>ACOAO140_m, ACOAO100_m</v>
          </cell>
        </row>
        <row r="2490">
          <cell r="S2490" t="str">
            <v>t_0076</v>
          </cell>
          <cell r="AJ2490" t="str">
            <v/>
          </cell>
        </row>
        <row r="2491">
          <cell r="S2491" t="str">
            <v>t_0077</v>
          </cell>
          <cell r="AJ2491" t="str">
            <v>G00006t_c_rm</v>
          </cell>
        </row>
        <row r="2492">
          <cell r="S2492" t="str">
            <v>t_0078</v>
          </cell>
          <cell r="AJ2492" t="str">
            <v>G00006t_c_x</v>
          </cell>
        </row>
        <row r="2493">
          <cell r="S2493" t="str">
            <v>t_0079</v>
          </cell>
          <cell r="AJ2493" t="str">
            <v>G00006t_c_x</v>
          </cell>
        </row>
        <row r="2494">
          <cell r="S2494" t="str">
            <v>t_0080</v>
          </cell>
          <cell r="AJ2494" t="str">
            <v>FACOA183tabc_x, G00006t_c_r</v>
          </cell>
        </row>
        <row r="2495">
          <cell r="S2495" t="str">
            <v>t_0081</v>
          </cell>
          <cell r="AJ2495" t="str">
            <v>PKETX_c</v>
          </cell>
        </row>
        <row r="2496">
          <cell r="S2496" t="str">
            <v>t_0082</v>
          </cell>
          <cell r="AJ2496" t="str">
            <v>G00006t_c_c</v>
          </cell>
        </row>
        <row r="2497">
          <cell r="S2497" t="str">
            <v>t_0083</v>
          </cell>
          <cell r="AJ2497" t="str">
            <v/>
          </cell>
        </row>
        <row r="2498">
          <cell r="S2498" t="str">
            <v>t_0083</v>
          </cell>
          <cell r="AJ2498" t="str">
            <v/>
          </cell>
        </row>
        <row r="2499">
          <cell r="S2499" t="str">
            <v>t_0084</v>
          </cell>
          <cell r="AJ2499" t="str">
            <v/>
          </cell>
        </row>
        <row r="2500">
          <cell r="S2500" t="str">
            <v>t_0084</v>
          </cell>
          <cell r="AJ2500" t="str">
            <v/>
          </cell>
        </row>
        <row r="2501">
          <cell r="S2501" t="str">
            <v>t_0085</v>
          </cell>
          <cell r="AJ2501" t="str">
            <v/>
          </cell>
        </row>
        <row r="2502">
          <cell r="S2502" t="str">
            <v>t_0085</v>
          </cell>
          <cell r="AJ2502" t="str">
            <v/>
          </cell>
        </row>
        <row r="2503">
          <cell r="S2503" t="str">
            <v>t_0086</v>
          </cell>
          <cell r="AJ2503" t="str">
            <v/>
          </cell>
        </row>
        <row r="2504">
          <cell r="S2504" t="str">
            <v>t_0086</v>
          </cell>
          <cell r="AJ2504" t="str">
            <v/>
          </cell>
        </row>
        <row r="2505">
          <cell r="S2505" t="str">
            <v>t_0087</v>
          </cell>
          <cell r="AJ2505" t="str">
            <v/>
          </cell>
        </row>
        <row r="2506">
          <cell r="S2506" t="str">
            <v>t_0087</v>
          </cell>
          <cell r="AJ2506" t="str">
            <v/>
          </cell>
        </row>
        <row r="2507">
          <cell r="S2507" t="str">
            <v>t_0088</v>
          </cell>
          <cell r="AJ2507" t="str">
            <v/>
          </cell>
        </row>
        <row r="2508">
          <cell r="S2508" t="str">
            <v>t_0088</v>
          </cell>
          <cell r="AJ2508" t="str">
            <v/>
          </cell>
        </row>
        <row r="2509">
          <cell r="S2509" t="str">
            <v>t_0090</v>
          </cell>
          <cell r="AJ2509" t="str">
            <v/>
          </cell>
        </row>
        <row r="2510">
          <cell r="S2510" t="str">
            <v>t_0090</v>
          </cell>
          <cell r="AJ2510" t="str">
            <v/>
          </cell>
        </row>
        <row r="2511">
          <cell r="S2511" t="str">
            <v>t_0091</v>
          </cell>
          <cell r="AJ2511" t="str">
            <v/>
          </cell>
        </row>
        <row r="2512">
          <cell r="S2512" t="str">
            <v>t_0091</v>
          </cell>
          <cell r="AJ2512" t="str">
            <v/>
          </cell>
        </row>
        <row r="2513">
          <cell r="S2513" t="str">
            <v>t_0093</v>
          </cell>
          <cell r="AJ2513" t="str">
            <v/>
          </cell>
        </row>
        <row r="2514">
          <cell r="S2514" t="str">
            <v>t_0093</v>
          </cell>
          <cell r="AJ2514" t="str">
            <v/>
          </cell>
        </row>
        <row r="2515">
          <cell r="S2515" t="str">
            <v>t_0094</v>
          </cell>
          <cell r="AJ2515" t="str">
            <v/>
          </cell>
        </row>
        <row r="2516">
          <cell r="S2516" t="str">
            <v>t_0094</v>
          </cell>
          <cell r="AJ2516" t="str">
            <v/>
          </cell>
        </row>
        <row r="2517">
          <cell r="S2517" t="str">
            <v>t_0095</v>
          </cell>
          <cell r="AJ2517" t="str">
            <v/>
          </cell>
        </row>
        <row r="2518">
          <cell r="S2518" t="str">
            <v>t_0096</v>
          </cell>
          <cell r="AJ2518" t="str">
            <v/>
          </cell>
        </row>
        <row r="2519">
          <cell r="S2519" t="str">
            <v>t_0097</v>
          </cell>
          <cell r="AJ2519" t="str">
            <v/>
          </cell>
        </row>
        <row r="2520">
          <cell r="S2520" t="str">
            <v>t_0098</v>
          </cell>
          <cell r="AJ2520" t="str">
            <v/>
          </cell>
        </row>
        <row r="2521">
          <cell r="S2521" t="str">
            <v>t_0099</v>
          </cell>
          <cell r="AJ2521" t="str">
            <v/>
          </cell>
        </row>
        <row r="2522">
          <cell r="S2522" t="str">
            <v>t_0100</v>
          </cell>
          <cell r="AJ2522" t="str">
            <v/>
          </cell>
        </row>
        <row r="2523">
          <cell r="S2523" t="str">
            <v>t_0101</v>
          </cell>
          <cell r="AJ2523" t="str">
            <v/>
          </cell>
        </row>
        <row r="2524">
          <cell r="S2524" t="str">
            <v>t_0102</v>
          </cell>
          <cell r="AJ2524" t="str">
            <v/>
          </cell>
        </row>
        <row r="2525">
          <cell r="S2525" t="str">
            <v>t_0104</v>
          </cell>
          <cell r="AJ2525" t="str">
            <v/>
          </cell>
        </row>
        <row r="2526">
          <cell r="S2526" t="str">
            <v>t_0105</v>
          </cell>
          <cell r="AJ2526" t="str">
            <v/>
          </cell>
        </row>
        <row r="2527">
          <cell r="S2527" t="str">
            <v>t_0106</v>
          </cell>
          <cell r="AJ2527" t="str">
            <v/>
          </cell>
        </row>
        <row r="2528">
          <cell r="S2528" t="str">
            <v>t_0107</v>
          </cell>
          <cell r="AJ2528" t="str">
            <v/>
          </cell>
        </row>
        <row r="2529">
          <cell r="S2529" t="str">
            <v>t_0108</v>
          </cell>
          <cell r="AJ2529" t="str">
            <v/>
          </cell>
        </row>
        <row r="2530">
          <cell r="S2530" t="str">
            <v>t_0109</v>
          </cell>
          <cell r="AJ2530" t="str">
            <v/>
          </cell>
        </row>
        <row r="2531">
          <cell r="S2531" t="str">
            <v>t_0110</v>
          </cell>
          <cell r="AJ2531" t="str">
            <v/>
          </cell>
        </row>
        <row r="2532">
          <cell r="S2532" t="str">
            <v>t_0111</v>
          </cell>
          <cell r="AJ2532" t="str">
            <v/>
          </cell>
        </row>
        <row r="2533">
          <cell r="S2533" t="str">
            <v>t_0112</v>
          </cell>
          <cell r="AJ2533" t="str">
            <v/>
          </cell>
        </row>
        <row r="2534">
          <cell r="S2534" t="str">
            <v>t_0113</v>
          </cell>
          <cell r="AJ2534" t="str">
            <v/>
          </cell>
        </row>
        <row r="2535">
          <cell r="S2535" t="str">
            <v>t_0114</v>
          </cell>
          <cell r="AJ2535" t="str">
            <v/>
          </cell>
        </row>
        <row r="2536">
          <cell r="S2536" t="str">
            <v>t_0116</v>
          </cell>
          <cell r="AJ2536" t="str">
            <v>G00006t_c_mm</v>
          </cell>
        </row>
        <row r="2537">
          <cell r="S2537" t="str">
            <v>t_0117</v>
          </cell>
          <cell r="AJ2537" t="str">
            <v>G00006t_c_mm</v>
          </cell>
        </row>
        <row r="2538">
          <cell r="S2538" t="str">
            <v>t_0118</v>
          </cell>
          <cell r="AJ2538" t="str">
            <v>G00006t_c_mm</v>
          </cell>
        </row>
        <row r="2539">
          <cell r="S2539" t="str">
            <v>t_0119</v>
          </cell>
          <cell r="AJ2539" t="str">
            <v>G00006t_c_mm</v>
          </cell>
        </row>
        <row r="2540">
          <cell r="S2540" t="str">
            <v>t_0120</v>
          </cell>
          <cell r="AJ2540" t="str">
            <v>G00006t_c_mm</v>
          </cell>
        </row>
        <row r="2541">
          <cell r="S2541" t="str">
            <v>t_0121</v>
          </cell>
          <cell r="AJ2541" t="str">
            <v>G00006t_c_mm</v>
          </cell>
        </row>
        <row r="2542">
          <cell r="S2542" t="str">
            <v>t_0122</v>
          </cell>
          <cell r="AJ2542" t="str">
            <v>G00006t_c_mm</v>
          </cell>
        </row>
        <row r="2543">
          <cell r="S2543" t="str">
            <v>t_0123</v>
          </cell>
          <cell r="AJ2543" t="str">
            <v>G00006t_c_mm</v>
          </cell>
        </row>
        <row r="2544">
          <cell r="S2544" t="str">
            <v>t_0124</v>
          </cell>
          <cell r="AJ2544" t="str">
            <v>G00006t_c_mm</v>
          </cell>
        </row>
        <row r="2545">
          <cell r="S2545" t="str">
            <v>t_0125</v>
          </cell>
          <cell r="AJ2545" t="str">
            <v>G00006t_c_mm</v>
          </cell>
        </row>
        <row r="2546">
          <cell r="S2546" t="str">
            <v>t_0126</v>
          </cell>
          <cell r="AJ2546" t="str">
            <v>G00006t_c_mm</v>
          </cell>
        </row>
        <row r="2547">
          <cell r="S2547" t="str">
            <v>t_0127</v>
          </cell>
          <cell r="AJ2547" t="str">
            <v>G00006t_c_mm</v>
          </cell>
        </row>
        <row r="2548">
          <cell r="S2548" t="str">
            <v>t_0128</v>
          </cell>
          <cell r="AJ2548" t="str">
            <v>G00006t_c_mm</v>
          </cell>
        </row>
        <row r="2549">
          <cell r="S2549" t="str">
            <v>t_0129</v>
          </cell>
          <cell r="AJ2549" t="str">
            <v>G00006t_c_mm</v>
          </cell>
        </row>
        <row r="2550">
          <cell r="S2550" t="str">
            <v>t_0130</v>
          </cell>
          <cell r="AJ2550" t="str">
            <v>G00006t_c_mm</v>
          </cell>
        </row>
        <row r="2551">
          <cell r="S2551" t="str">
            <v>t_0131</v>
          </cell>
          <cell r="AJ2551" t="str">
            <v>G00006t_c_mm</v>
          </cell>
        </row>
        <row r="2552">
          <cell r="S2552" t="str">
            <v>t_0132</v>
          </cell>
          <cell r="AJ2552" t="str">
            <v>G00006t_c_mm</v>
          </cell>
        </row>
        <row r="2553">
          <cell r="S2553" t="str">
            <v>t_0133</v>
          </cell>
          <cell r="AJ2553" t="str">
            <v>G00006t_c_mm</v>
          </cell>
        </row>
        <row r="2554">
          <cell r="S2554" t="str">
            <v>t_0134</v>
          </cell>
          <cell r="AJ2554" t="str">
            <v>G00006t_c_mm</v>
          </cell>
        </row>
        <row r="2555">
          <cell r="S2555" t="str">
            <v>t_0135</v>
          </cell>
          <cell r="AJ2555" t="str">
            <v>G00006t_c_mm</v>
          </cell>
        </row>
        <row r="2556">
          <cell r="S2556" t="str">
            <v>t_0136</v>
          </cell>
          <cell r="AJ2556" t="str">
            <v>G00006t_c_mm</v>
          </cell>
        </row>
        <row r="2557">
          <cell r="S2557" t="str">
            <v>t_0137</v>
          </cell>
          <cell r="AJ2557" t="str">
            <v>G00006t_c_mm</v>
          </cell>
        </row>
        <row r="2558">
          <cell r="S2558" t="str">
            <v>t_0138</v>
          </cell>
          <cell r="AJ2558" t="str">
            <v>G00006t_c_mm</v>
          </cell>
        </row>
        <row r="2559">
          <cell r="S2559" t="str">
            <v>t_0139</v>
          </cell>
          <cell r="AJ2559" t="str">
            <v>G00006t_c_mm</v>
          </cell>
        </row>
        <row r="2560">
          <cell r="S2560" t="str">
            <v>t_0140</v>
          </cell>
          <cell r="AJ2560" t="str">
            <v>G00006t_c_mm</v>
          </cell>
        </row>
        <row r="2561">
          <cell r="S2561" t="str">
            <v>t_0141</v>
          </cell>
          <cell r="AJ2561" t="str">
            <v>G00006t_c_mm</v>
          </cell>
        </row>
        <row r="2562">
          <cell r="S2562" t="str">
            <v>t_0142</v>
          </cell>
          <cell r="AJ2562" t="str">
            <v>G00006t_c_mm</v>
          </cell>
        </row>
        <row r="2563">
          <cell r="S2563" t="str">
            <v>t_0143</v>
          </cell>
          <cell r="AJ2563" t="str">
            <v>G00006t_c_mm</v>
          </cell>
        </row>
        <row r="2564">
          <cell r="S2564" t="str">
            <v>t_0144</v>
          </cell>
          <cell r="AJ2564" t="str">
            <v>G00006t_c_mm</v>
          </cell>
        </row>
        <row r="2565">
          <cell r="S2565" t="str">
            <v>t_0146</v>
          </cell>
          <cell r="AJ2565" t="str">
            <v>CLPNS_mm</v>
          </cell>
        </row>
        <row r="2566">
          <cell r="S2566" t="str">
            <v>t_0147</v>
          </cell>
          <cell r="AJ2566" t="str">
            <v>CLPNS_mm</v>
          </cell>
        </row>
        <row r="2567">
          <cell r="S2567" t="str">
            <v>t_0148</v>
          </cell>
          <cell r="AJ2567" t="str">
            <v>CLPNS_mm</v>
          </cell>
        </row>
        <row r="2568">
          <cell r="S2568" t="str">
            <v>t_0149</v>
          </cell>
          <cell r="AJ2568" t="str">
            <v>CLPNS_mm</v>
          </cell>
        </row>
        <row r="2569">
          <cell r="S2569" t="str">
            <v>t_0150</v>
          </cell>
          <cell r="AJ2569" t="str">
            <v>CLPNS_mm</v>
          </cell>
        </row>
        <row r="2570">
          <cell r="S2570" t="str">
            <v>t_0151</v>
          </cell>
          <cell r="AJ2570" t="str">
            <v>CLPNS_mm</v>
          </cell>
        </row>
        <row r="2571">
          <cell r="S2571" t="str">
            <v>t_0152</v>
          </cell>
          <cell r="AJ2571" t="str">
            <v>CLPNS_mm</v>
          </cell>
        </row>
        <row r="2572">
          <cell r="S2572" t="str">
            <v>t_0153</v>
          </cell>
          <cell r="AJ2572" t="str">
            <v>CLPNS_mm</v>
          </cell>
        </row>
        <row r="2573">
          <cell r="S2573" t="str">
            <v>t_0154</v>
          </cell>
          <cell r="AJ2573" t="str">
            <v>CLPNS_mm</v>
          </cell>
        </row>
        <row r="2574">
          <cell r="S2574" t="str">
            <v>t_0155</v>
          </cell>
          <cell r="AJ2574" t="str">
            <v>CLPNS_mm</v>
          </cell>
        </row>
        <row r="2575">
          <cell r="S2575" t="str">
            <v>t_0156</v>
          </cell>
          <cell r="AJ2575" t="str">
            <v>CLPNS_mm</v>
          </cell>
        </row>
        <row r="2576">
          <cell r="S2576" t="str">
            <v>t_0157</v>
          </cell>
          <cell r="AJ2576" t="str">
            <v>CLPNS_mm</v>
          </cell>
        </row>
        <row r="2577">
          <cell r="S2577" t="str">
            <v>t_0158</v>
          </cell>
          <cell r="AJ2577" t="str">
            <v>CLPNS_mm</v>
          </cell>
        </row>
        <row r="2578">
          <cell r="S2578" t="str">
            <v>t_0159</v>
          </cell>
          <cell r="AJ2578" t="str">
            <v>CLPNS_mm</v>
          </cell>
        </row>
        <row r="2579">
          <cell r="S2579" t="str">
            <v>t_0160</v>
          </cell>
          <cell r="AJ2579" t="str">
            <v>CLPNS_mm</v>
          </cell>
        </row>
        <row r="2580">
          <cell r="S2580" t="str">
            <v>t_0161</v>
          </cell>
          <cell r="AJ2580" t="str">
            <v>CLPNS_mm</v>
          </cell>
        </row>
        <row r="2581">
          <cell r="S2581" t="str">
            <v>t_0162</v>
          </cell>
          <cell r="AJ2581" t="str">
            <v>CLPNS_mm</v>
          </cell>
        </row>
        <row r="2582">
          <cell r="S2582" t="str">
            <v>t_0163</v>
          </cell>
          <cell r="AJ2582" t="str">
            <v/>
          </cell>
        </row>
        <row r="2583">
          <cell r="S2583" t="str">
            <v>t_0164</v>
          </cell>
          <cell r="AJ2583" t="str">
            <v/>
          </cell>
        </row>
        <row r="2584">
          <cell r="S2584" t="str">
            <v>t_0165</v>
          </cell>
          <cell r="AJ2584" t="str">
            <v/>
          </cell>
        </row>
        <row r="2585">
          <cell r="S2585" t="str">
            <v>t_0166</v>
          </cell>
          <cell r="AJ2585" t="str">
            <v/>
          </cell>
        </row>
        <row r="2586">
          <cell r="S2586" t="str">
            <v>t_0167</v>
          </cell>
          <cell r="AJ2586" t="str">
            <v/>
          </cell>
        </row>
        <row r="2587">
          <cell r="S2587" t="str">
            <v>t_0168</v>
          </cell>
          <cell r="AJ2587" t="str">
            <v/>
          </cell>
        </row>
        <row r="2588">
          <cell r="S2588" t="str">
            <v>t_0170</v>
          </cell>
          <cell r="AJ2588" t="str">
            <v/>
          </cell>
        </row>
        <row r="2589">
          <cell r="S2589" t="str">
            <v>t_0171</v>
          </cell>
          <cell r="AJ2589" t="str">
            <v/>
          </cell>
        </row>
        <row r="2590">
          <cell r="S2590" t="str">
            <v>t_0173</v>
          </cell>
          <cell r="AJ2590" t="str">
            <v/>
          </cell>
        </row>
        <row r="2591">
          <cell r="S2591" t="str">
            <v>t_0174</v>
          </cell>
          <cell r="AJ2591" t="str">
            <v/>
          </cell>
        </row>
        <row r="2592">
          <cell r="S2592" t="str">
            <v>t_0176</v>
          </cell>
          <cell r="AJ2592" t="str">
            <v>G00006t_c_vm</v>
          </cell>
        </row>
        <row r="2593">
          <cell r="S2593" t="str">
            <v>t_0177</v>
          </cell>
          <cell r="AJ2593" t="str">
            <v>G00006t_c_vm</v>
          </cell>
        </row>
        <row r="2594">
          <cell r="S2594" t="str">
            <v>t_0179</v>
          </cell>
          <cell r="AJ2594" t="str">
            <v>G00006t_c_vm</v>
          </cell>
        </row>
        <row r="2595">
          <cell r="S2595" t="str">
            <v>t_0180</v>
          </cell>
          <cell r="AJ2595" t="str">
            <v>G00006t_c_vm</v>
          </cell>
        </row>
        <row r="2596">
          <cell r="S2596" t="str">
            <v>t_0181</v>
          </cell>
          <cell r="AJ2596" t="str">
            <v/>
          </cell>
        </row>
        <row r="2597">
          <cell r="S2597" t="str">
            <v>t_0181</v>
          </cell>
          <cell r="AJ2597" t="str">
            <v/>
          </cell>
        </row>
        <row r="2598">
          <cell r="S2598" t="str">
            <v>t_0182</v>
          </cell>
          <cell r="AJ2598" t="str">
            <v/>
          </cell>
        </row>
        <row r="2599">
          <cell r="S2599" t="str">
            <v>t_0182</v>
          </cell>
          <cell r="AJ2599" t="str">
            <v/>
          </cell>
        </row>
        <row r="2600">
          <cell r="S2600" t="str">
            <v>t_0183</v>
          </cell>
          <cell r="AJ2600" t="str">
            <v/>
          </cell>
        </row>
        <row r="2601">
          <cell r="S2601" t="str">
            <v>t_0183</v>
          </cell>
          <cell r="AJ2601" t="str">
            <v/>
          </cell>
        </row>
        <row r="2602">
          <cell r="S2602" t="str">
            <v>t_0184</v>
          </cell>
          <cell r="AJ2602" t="str">
            <v/>
          </cell>
        </row>
        <row r="2603">
          <cell r="S2603" t="str">
            <v>t_0184</v>
          </cell>
          <cell r="AJ2603" t="str">
            <v/>
          </cell>
        </row>
        <row r="2604">
          <cell r="S2604" t="str">
            <v>t_0185</v>
          </cell>
          <cell r="AJ2604" t="str">
            <v/>
          </cell>
        </row>
        <row r="2605">
          <cell r="S2605" t="str">
            <v>t_0185</v>
          </cell>
          <cell r="AJ2605" t="str">
            <v/>
          </cell>
        </row>
        <row r="2606">
          <cell r="S2606" t="str">
            <v>t_0186</v>
          </cell>
          <cell r="AJ2606" t="str">
            <v/>
          </cell>
        </row>
        <row r="2607">
          <cell r="S2607" t="str">
            <v>t_0186</v>
          </cell>
          <cell r="AJ2607" t="str">
            <v/>
          </cell>
        </row>
        <row r="2608">
          <cell r="S2608" t="str">
            <v>t_0187</v>
          </cell>
          <cell r="AJ2608" t="str">
            <v/>
          </cell>
        </row>
        <row r="2609">
          <cell r="S2609" t="str">
            <v>t_0187</v>
          </cell>
          <cell r="AJ2609" t="str">
            <v/>
          </cell>
        </row>
        <row r="2610">
          <cell r="S2610" t="str">
            <v>t_0188</v>
          </cell>
          <cell r="AJ2610" t="str">
            <v/>
          </cell>
        </row>
        <row r="2611">
          <cell r="S2611" t="str">
            <v>t_0188</v>
          </cell>
          <cell r="AJ2611" t="str">
            <v/>
          </cell>
        </row>
        <row r="2612">
          <cell r="S2612" t="str">
            <v>t_0189</v>
          </cell>
          <cell r="AJ2612" t="str">
            <v/>
          </cell>
        </row>
        <row r="2613">
          <cell r="S2613" t="str">
            <v>t_0189</v>
          </cell>
          <cell r="AJ2613" t="str">
            <v/>
          </cell>
        </row>
        <row r="2614">
          <cell r="S2614" t="str">
            <v>t_0190</v>
          </cell>
          <cell r="AJ2614" t="str">
            <v/>
          </cell>
        </row>
        <row r="2615">
          <cell r="S2615" t="str">
            <v>t_0190</v>
          </cell>
          <cell r="AJ2615" t="str">
            <v/>
          </cell>
        </row>
        <row r="2616">
          <cell r="S2616" t="str">
            <v>t_0191</v>
          </cell>
          <cell r="AJ2616" t="str">
            <v/>
          </cell>
        </row>
        <row r="2617">
          <cell r="S2617" t="str">
            <v>t_0191</v>
          </cell>
          <cell r="AJ2617" t="str">
            <v/>
          </cell>
        </row>
        <row r="2618">
          <cell r="S2618" t="str">
            <v>t_0192</v>
          </cell>
          <cell r="AJ2618" t="str">
            <v/>
          </cell>
        </row>
        <row r="2619">
          <cell r="S2619" t="str">
            <v>t_0192</v>
          </cell>
          <cell r="AJ2619" t="str">
            <v/>
          </cell>
        </row>
        <row r="2620">
          <cell r="S2620" t="str">
            <v>t_0193</v>
          </cell>
          <cell r="AJ2620" t="str">
            <v/>
          </cell>
        </row>
        <row r="2621">
          <cell r="S2621" t="str">
            <v>t_0193</v>
          </cell>
          <cell r="AJ2621" t="str">
            <v/>
          </cell>
        </row>
        <row r="2622">
          <cell r="S2622" t="str">
            <v>t_0194</v>
          </cell>
          <cell r="AJ2622" t="str">
            <v/>
          </cell>
        </row>
        <row r="2623">
          <cell r="S2623" t="str">
            <v>t_0194</v>
          </cell>
          <cell r="AJ2623" t="str">
            <v/>
          </cell>
        </row>
        <row r="2624">
          <cell r="S2624" t="str">
            <v>t_0195</v>
          </cell>
          <cell r="AJ2624" t="str">
            <v/>
          </cell>
        </row>
        <row r="2625">
          <cell r="S2625" t="str">
            <v>t_0195</v>
          </cell>
          <cell r="AJ2625" t="str">
            <v/>
          </cell>
        </row>
        <row r="2626">
          <cell r="S2626" t="str">
            <v>t_0196</v>
          </cell>
          <cell r="AJ2626" t="str">
            <v/>
          </cell>
        </row>
        <row r="2627">
          <cell r="S2627" t="str">
            <v>t_0196</v>
          </cell>
          <cell r="AJ2627" t="str">
            <v/>
          </cell>
        </row>
        <row r="2628">
          <cell r="S2628" t="str">
            <v>t_0197</v>
          </cell>
          <cell r="AJ2628" t="str">
            <v/>
          </cell>
        </row>
        <row r="2629">
          <cell r="S2629" t="str">
            <v>t_0197</v>
          </cell>
          <cell r="AJ2629" t="str">
            <v/>
          </cell>
        </row>
        <row r="2630">
          <cell r="S2630" t="str">
            <v>t_0198</v>
          </cell>
          <cell r="AJ2630" t="str">
            <v/>
          </cell>
        </row>
        <row r="2631">
          <cell r="S2631" t="str">
            <v>t_0198</v>
          </cell>
          <cell r="AJ2631" t="str">
            <v/>
          </cell>
        </row>
        <row r="2632">
          <cell r="S2632" t="str">
            <v>t_0202</v>
          </cell>
          <cell r="AJ2632" t="str">
            <v/>
          </cell>
        </row>
        <row r="2633">
          <cell r="S2633" t="str">
            <v>t_0203</v>
          </cell>
          <cell r="AJ2633" t="str">
            <v/>
          </cell>
        </row>
        <row r="2634">
          <cell r="S2634" t="str">
            <v>t_0204</v>
          </cell>
          <cell r="AJ2634" t="str">
            <v/>
          </cell>
        </row>
        <row r="2635">
          <cell r="S2635" t="str">
            <v>t_0205</v>
          </cell>
          <cell r="AJ2635" t="str">
            <v/>
          </cell>
        </row>
        <row r="2636">
          <cell r="S2636" t="str">
            <v>t_0206</v>
          </cell>
          <cell r="AJ2636" t="str">
            <v/>
          </cell>
        </row>
        <row r="2637">
          <cell r="S2637" t="str">
            <v>t_0207</v>
          </cell>
          <cell r="AJ2637" t="str">
            <v/>
          </cell>
        </row>
        <row r="2638">
          <cell r="S2638" t="str">
            <v>t_0211</v>
          </cell>
          <cell r="AJ2638" t="str">
            <v/>
          </cell>
        </row>
        <row r="2639">
          <cell r="S2639" t="str">
            <v>t_0212</v>
          </cell>
          <cell r="AJ2639" t="str">
            <v/>
          </cell>
        </row>
        <row r="2640">
          <cell r="S2640" t="str">
            <v>t_0213</v>
          </cell>
          <cell r="AJ2640" t="str">
            <v/>
          </cell>
        </row>
        <row r="2641">
          <cell r="S2641" t="str">
            <v>t_0214</v>
          </cell>
          <cell r="AJ2641" t="str">
            <v/>
          </cell>
        </row>
        <row r="2642">
          <cell r="S2642" t="str">
            <v>t_0215</v>
          </cell>
          <cell r="AJ2642" t="str">
            <v/>
          </cell>
        </row>
        <row r="2643">
          <cell r="S2643" t="str">
            <v>t_0216</v>
          </cell>
          <cell r="AJ2643" t="str">
            <v/>
          </cell>
        </row>
        <row r="2644">
          <cell r="S2644" t="str">
            <v>t_0217</v>
          </cell>
          <cell r="AJ2644" t="str">
            <v>DHAPAT_rm</v>
          </cell>
        </row>
        <row r="2645">
          <cell r="S2645" t="str">
            <v>t_0218</v>
          </cell>
          <cell r="AJ2645" t="str">
            <v>DHAPAT_rm</v>
          </cell>
        </row>
        <row r="2646">
          <cell r="S2646" t="str">
            <v>t_0219</v>
          </cell>
          <cell r="AJ2646" t="str">
            <v>ETHAPT_rm</v>
          </cell>
        </row>
        <row r="2647">
          <cell r="S2647" t="str">
            <v>t_0220</v>
          </cell>
          <cell r="AJ2647" t="str">
            <v>ETHAPT_rm</v>
          </cell>
        </row>
        <row r="2648">
          <cell r="S2648" t="str">
            <v>t_0221</v>
          </cell>
          <cell r="AJ2648" t="str">
            <v>ETHAPT_rm</v>
          </cell>
        </row>
        <row r="2649">
          <cell r="S2649" t="str">
            <v>t_0222</v>
          </cell>
          <cell r="AJ2649" t="str">
            <v>ETHAPT_rm</v>
          </cell>
        </row>
        <row r="2650">
          <cell r="S2650" t="str">
            <v>t_0223</v>
          </cell>
          <cell r="AJ2650" t="str">
            <v>ETHAPT_rm</v>
          </cell>
        </row>
        <row r="2651">
          <cell r="S2651" t="str">
            <v>t_0224</v>
          </cell>
          <cell r="AJ2651" t="str">
            <v>ETHAPT_rm</v>
          </cell>
        </row>
        <row r="2652">
          <cell r="S2652" t="str">
            <v>t_0225</v>
          </cell>
          <cell r="AJ2652" t="str">
            <v/>
          </cell>
        </row>
        <row r="2653">
          <cell r="S2653" t="str">
            <v>t_0225</v>
          </cell>
          <cell r="AJ2653" t="str">
            <v>FACOAL100_rm</v>
          </cell>
        </row>
        <row r="2654">
          <cell r="S2654" t="str">
            <v>t_0226</v>
          </cell>
          <cell r="AJ2654" t="str">
            <v/>
          </cell>
        </row>
        <row r="2655">
          <cell r="S2655" t="str">
            <v>t_0226</v>
          </cell>
          <cell r="AJ2655" t="str">
            <v>FACOAL100_rm</v>
          </cell>
        </row>
        <row r="2656">
          <cell r="S2656" t="str">
            <v>t_0227</v>
          </cell>
          <cell r="AJ2656" t="str">
            <v/>
          </cell>
        </row>
        <row r="2657">
          <cell r="S2657" t="str">
            <v>t_0227</v>
          </cell>
          <cell r="AJ2657" t="str">
            <v>FACOAL100_rm</v>
          </cell>
        </row>
        <row r="2658">
          <cell r="S2658" t="str">
            <v>t_0228</v>
          </cell>
          <cell r="AJ2658" t="str">
            <v/>
          </cell>
        </row>
        <row r="2659">
          <cell r="S2659" t="str">
            <v>t_0228</v>
          </cell>
          <cell r="AJ2659" t="str">
            <v>FACOAL100_rm</v>
          </cell>
        </row>
        <row r="2660">
          <cell r="S2660" t="str">
            <v>t_0229</v>
          </cell>
          <cell r="AJ2660" t="str">
            <v/>
          </cell>
        </row>
        <row r="2661">
          <cell r="S2661" t="str">
            <v>t_0229</v>
          </cell>
          <cell r="AJ2661" t="str">
            <v>FACOAL100_rm</v>
          </cell>
        </row>
        <row r="2662">
          <cell r="S2662" t="str">
            <v>t_0230</v>
          </cell>
          <cell r="AJ2662" t="str">
            <v/>
          </cell>
        </row>
        <row r="2663">
          <cell r="S2663" t="str">
            <v>t_0230</v>
          </cell>
          <cell r="AJ2663" t="str">
            <v>FACOAL100_l</v>
          </cell>
        </row>
        <row r="2664">
          <cell r="S2664" t="str">
            <v>t_0231</v>
          </cell>
          <cell r="AJ2664" t="str">
            <v/>
          </cell>
        </row>
        <row r="2665">
          <cell r="S2665" t="str">
            <v>t_0231</v>
          </cell>
          <cell r="AJ2665" t="str">
            <v>FACOAL100_l</v>
          </cell>
        </row>
        <row r="2666">
          <cell r="S2666" t="str">
            <v>t_0232</v>
          </cell>
          <cell r="AJ2666" t="str">
            <v/>
          </cell>
        </row>
        <row r="2667">
          <cell r="S2667" t="str">
            <v>t_0232</v>
          </cell>
          <cell r="AJ2667" t="str">
            <v>FACOAL100_l</v>
          </cell>
        </row>
        <row r="2668">
          <cell r="S2668" t="str">
            <v>t_0233</v>
          </cell>
          <cell r="AJ2668" t="str">
            <v/>
          </cell>
        </row>
        <row r="2669">
          <cell r="S2669" t="str">
            <v>t_0233</v>
          </cell>
          <cell r="AJ2669" t="str">
            <v>FACOAL100_l</v>
          </cell>
        </row>
        <row r="2670">
          <cell r="S2670" t="str">
            <v>t_0234</v>
          </cell>
          <cell r="AJ2670" t="str">
            <v/>
          </cell>
        </row>
        <row r="2671">
          <cell r="S2671" t="str">
            <v>t_0234</v>
          </cell>
          <cell r="AJ2671" t="str">
            <v>FACOAL100_l</v>
          </cell>
        </row>
        <row r="2672">
          <cell r="S2672" t="str">
            <v>t_0235</v>
          </cell>
          <cell r="AJ2672" t="str">
            <v>FACOAL100_x</v>
          </cell>
        </row>
        <row r="2673">
          <cell r="S2673" t="str">
            <v>t_0235</v>
          </cell>
          <cell r="AJ2673" t="str">
            <v/>
          </cell>
        </row>
        <row r="2674">
          <cell r="S2674" t="str">
            <v>t_0236</v>
          </cell>
          <cell r="AJ2674" t="str">
            <v>FACOAL100_x</v>
          </cell>
        </row>
        <row r="2675">
          <cell r="S2675" t="str">
            <v>t_0236</v>
          </cell>
          <cell r="AJ2675" t="str">
            <v/>
          </cell>
        </row>
        <row r="2676">
          <cell r="S2676" t="str">
            <v>t_0237</v>
          </cell>
          <cell r="AJ2676" t="str">
            <v>FACOAL100_x</v>
          </cell>
        </row>
        <row r="2677">
          <cell r="S2677" t="str">
            <v>t_0237</v>
          </cell>
          <cell r="AJ2677" t="str">
            <v/>
          </cell>
        </row>
        <row r="2678">
          <cell r="S2678" t="str">
            <v>t_0238</v>
          </cell>
          <cell r="AJ2678" t="str">
            <v>FACOAL100_x</v>
          </cell>
        </row>
        <row r="2679">
          <cell r="S2679" t="str">
            <v>t_0238</v>
          </cell>
          <cell r="AJ2679" t="str">
            <v/>
          </cell>
        </row>
        <row r="2680">
          <cell r="S2680" t="str">
            <v>t_0239</v>
          </cell>
          <cell r="AJ2680" t="str">
            <v>FACOAL100_x</v>
          </cell>
        </row>
        <row r="2681">
          <cell r="S2681" t="str">
            <v>t_0239</v>
          </cell>
          <cell r="AJ2681" t="str">
            <v/>
          </cell>
        </row>
        <row r="2682">
          <cell r="S2682" t="str">
            <v>t_0240</v>
          </cell>
          <cell r="AJ2682" t="str">
            <v/>
          </cell>
        </row>
        <row r="2683">
          <cell r="S2683" t="str">
            <v>t_0241</v>
          </cell>
          <cell r="AJ2683" t="str">
            <v/>
          </cell>
        </row>
        <row r="2684">
          <cell r="S2684" t="str">
            <v>t_0243</v>
          </cell>
          <cell r="AJ2684" t="str">
            <v>G00006t_c_r</v>
          </cell>
        </row>
        <row r="2685">
          <cell r="S2685" t="str">
            <v>t_0244</v>
          </cell>
          <cell r="AJ2685" t="str">
            <v>G00006t_c_r</v>
          </cell>
        </row>
        <row r="2686">
          <cell r="S2686" t="str">
            <v>t_0246</v>
          </cell>
          <cell r="AJ2686" t="str">
            <v>G00006t_c_r</v>
          </cell>
        </row>
        <row r="2687">
          <cell r="S2687" t="str">
            <v>t_0247</v>
          </cell>
          <cell r="AJ2687" t="str">
            <v>G00006t_c_r</v>
          </cell>
        </row>
        <row r="2688">
          <cell r="S2688" t="str">
            <v>t_0249</v>
          </cell>
          <cell r="AJ2688" t="str">
            <v>G00006t_c_r</v>
          </cell>
        </row>
        <row r="2689">
          <cell r="S2689" t="str">
            <v>t_0250</v>
          </cell>
          <cell r="AJ2689" t="str">
            <v>G00006t_c_r</v>
          </cell>
        </row>
        <row r="2690">
          <cell r="S2690" t="str">
            <v>t_0252</v>
          </cell>
          <cell r="AJ2690" t="str">
            <v>G00006t_c_r</v>
          </cell>
        </row>
        <row r="2691">
          <cell r="S2691" t="str">
            <v>t_0253</v>
          </cell>
          <cell r="AJ2691" t="str">
            <v>G00006t_c_r</v>
          </cell>
        </row>
        <row r="2692">
          <cell r="S2692" t="str">
            <v>t_0254</v>
          </cell>
          <cell r="AJ2692" t="str">
            <v/>
          </cell>
        </row>
        <row r="2693">
          <cell r="S2693" t="str">
            <v>t_0255</v>
          </cell>
          <cell r="AJ2693" t="str">
            <v/>
          </cell>
        </row>
        <row r="2694">
          <cell r="S2694" t="str">
            <v>t_0257</v>
          </cell>
          <cell r="AJ2694" t="str">
            <v>G00006t_c_mm</v>
          </cell>
        </row>
        <row r="2695">
          <cell r="S2695" t="str">
            <v>t_0258</v>
          </cell>
          <cell r="AJ2695" t="str">
            <v>G00006t_c_mm</v>
          </cell>
        </row>
        <row r="2696">
          <cell r="S2696" t="str">
            <v>t_0260</v>
          </cell>
          <cell r="AJ2696" t="str">
            <v>G00006t_c_mm</v>
          </cell>
        </row>
        <row r="2697">
          <cell r="S2697" t="str">
            <v>t_0261</v>
          </cell>
          <cell r="AJ2697" t="str">
            <v>G00006t_c_mm</v>
          </cell>
        </row>
        <row r="2698">
          <cell r="S2698" t="str">
            <v>t_0263</v>
          </cell>
          <cell r="AJ2698" t="str">
            <v>G00006t_c_l</v>
          </cell>
        </row>
        <row r="2699">
          <cell r="S2699" t="str">
            <v>t_0264</v>
          </cell>
          <cell r="AJ2699" t="str">
            <v>G00006t_c_l</v>
          </cell>
        </row>
        <row r="2700">
          <cell r="S2700" t="str">
            <v>t_0266</v>
          </cell>
          <cell r="AJ2700" t="str">
            <v>G00006t_c_l</v>
          </cell>
        </row>
        <row r="2701">
          <cell r="S2701" t="str">
            <v>t_0267</v>
          </cell>
          <cell r="AJ2701" t="str">
            <v>G00006t_c_l</v>
          </cell>
        </row>
        <row r="2702">
          <cell r="S2702" t="str">
            <v>t_0268</v>
          </cell>
          <cell r="AJ2702" t="str">
            <v/>
          </cell>
        </row>
        <row r="2703">
          <cell r="S2703" t="str">
            <v>t_0269</v>
          </cell>
          <cell r="AJ2703" t="str">
            <v/>
          </cell>
        </row>
        <row r="2704">
          <cell r="S2704" t="str">
            <v>t_0270</v>
          </cell>
          <cell r="AJ2704" t="str">
            <v/>
          </cell>
        </row>
        <row r="2705">
          <cell r="S2705" t="str">
            <v>t_0271</v>
          </cell>
          <cell r="AJ2705" t="str">
            <v/>
          </cell>
        </row>
        <row r="2706">
          <cell r="S2706" t="str">
            <v>t_0272</v>
          </cell>
          <cell r="AJ2706" t="str">
            <v/>
          </cell>
        </row>
        <row r="2707">
          <cell r="S2707" t="str">
            <v>t_0273</v>
          </cell>
          <cell r="AJ2707" t="str">
            <v/>
          </cell>
        </row>
        <row r="2708">
          <cell r="S2708" t="str">
            <v>t_0274</v>
          </cell>
          <cell r="AJ2708" t="str">
            <v>MAGL_l</v>
          </cell>
        </row>
        <row r="2709">
          <cell r="S2709" t="str">
            <v>t_0275</v>
          </cell>
          <cell r="AJ2709" t="str">
            <v>MAGL_l</v>
          </cell>
        </row>
        <row r="2710">
          <cell r="S2710" t="str">
            <v>t_0276</v>
          </cell>
          <cell r="AJ2710" t="str">
            <v>G00006t_c_mm</v>
          </cell>
        </row>
        <row r="2711">
          <cell r="S2711" t="str">
            <v>t_0277</v>
          </cell>
          <cell r="AJ2711" t="str">
            <v>G00006t_c_mm</v>
          </cell>
        </row>
        <row r="2712">
          <cell r="S2712" t="str">
            <v>t_0278</v>
          </cell>
          <cell r="AJ2712" t="str">
            <v>G00006t_c_mm</v>
          </cell>
        </row>
        <row r="2713">
          <cell r="S2713" t="str">
            <v>t_0279</v>
          </cell>
          <cell r="AJ2713" t="str">
            <v>G00006t_c_mm</v>
          </cell>
        </row>
        <row r="2714">
          <cell r="S2714" t="str">
            <v>t_0280</v>
          </cell>
          <cell r="AJ2714" t="str">
            <v>G00006t_c_mm</v>
          </cell>
        </row>
        <row r="2715">
          <cell r="S2715" t="str">
            <v>t_0281</v>
          </cell>
          <cell r="AJ2715" t="str">
            <v>G00006t_c_mm</v>
          </cell>
        </row>
        <row r="2716">
          <cell r="S2716" t="str">
            <v>t_0283</v>
          </cell>
          <cell r="AJ2716" t="str">
            <v>G00006t_c_mm</v>
          </cell>
        </row>
        <row r="2717">
          <cell r="S2717" t="str">
            <v>t_0284</v>
          </cell>
          <cell r="AJ2717" t="str">
            <v>G00006t_c_mm</v>
          </cell>
        </row>
        <row r="2718">
          <cell r="S2718" t="str">
            <v>t_0285</v>
          </cell>
          <cell r="AJ2718" t="str">
            <v>G00006t_c_mm</v>
          </cell>
        </row>
        <row r="2719">
          <cell r="S2719" t="str">
            <v>t_0286</v>
          </cell>
          <cell r="AJ2719" t="str">
            <v>G00006t_c_mm</v>
          </cell>
        </row>
        <row r="2720">
          <cell r="S2720" t="str">
            <v>t_0287</v>
          </cell>
          <cell r="AJ2720" t="str">
            <v>G00006t_c_mm</v>
          </cell>
        </row>
        <row r="2721">
          <cell r="S2721" t="str">
            <v>t_0288</v>
          </cell>
          <cell r="AJ2721" t="str">
            <v>G00006t_c_mm</v>
          </cell>
        </row>
        <row r="2722">
          <cell r="S2722" t="str">
            <v>t_0289</v>
          </cell>
          <cell r="AJ2722" t="str">
            <v>G00006t_c_mm</v>
          </cell>
        </row>
        <row r="2723">
          <cell r="S2723" t="str">
            <v>t_0290</v>
          </cell>
          <cell r="AJ2723" t="str">
            <v>G00006t_c_mm</v>
          </cell>
        </row>
        <row r="2724">
          <cell r="S2724" t="str">
            <v>t_0291</v>
          </cell>
          <cell r="AJ2724" t="str">
            <v>G00006t_c_mm</v>
          </cell>
        </row>
        <row r="2725">
          <cell r="S2725" t="str">
            <v>t_0292</v>
          </cell>
          <cell r="AJ2725" t="str">
            <v>G00006t_c_mm</v>
          </cell>
        </row>
        <row r="2726">
          <cell r="S2726" t="str">
            <v>t_0293</v>
          </cell>
          <cell r="AJ2726" t="str">
            <v>G00006t_c_mm</v>
          </cell>
        </row>
        <row r="2727">
          <cell r="S2727" t="str">
            <v>t_0295</v>
          </cell>
          <cell r="AJ2727" t="str">
            <v>G00006t_c_vm</v>
          </cell>
        </row>
        <row r="2728">
          <cell r="S2728" t="str">
            <v>t_0296</v>
          </cell>
          <cell r="AJ2728" t="str">
            <v>G00006t_c_vm</v>
          </cell>
        </row>
        <row r="2729">
          <cell r="S2729" t="str">
            <v>t_0298</v>
          </cell>
          <cell r="AJ2729" t="str">
            <v>G00006t_c_vm</v>
          </cell>
        </row>
        <row r="2730">
          <cell r="S2730" t="str">
            <v>t_0299</v>
          </cell>
          <cell r="AJ2730" t="str">
            <v>G00006t_c_vm</v>
          </cell>
        </row>
        <row r="2731">
          <cell r="S2731" t="str">
            <v>t_0300</v>
          </cell>
          <cell r="AJ2731" t="str">
            <v>G00006t_c_rm</v>
          </cell>
        </row>
        <row r="2732">
          <cell r="S2732" t="str">
            <v>t_0301</v>
          </cell>
          <cell r="AJ2732" t="str">
            <v>G00006t_c_rm</v>
          </cell>
        </row>
        <row r="2733">
          <cell r="S2733" t="str">
            <v>t_0302</v>
          </cell>
          <cell r="AJ2733" t="str">
            <v>G00006t_c_rm</v>
          </cell>
        </row>
        <row r="2734">
          <cell r="S2734" t="str">
            <v>t_0303</v>
          </cell>
          <cell r="AJ2734" t="str">
            <v>G00006t_c_rm</v>
          </cell>
        </row>
        <row r="2735">
          <cell r="S2735" t="str">
            <v>t_0304</v>
          </cell>
          <cell r="AJ2735" t="str">
            <v>G00006t_c_rm</v>
          </cell>
        </row>
        <row r="2736">
          <cell r="S2736" t="str">
            <v>t_0305</v>
          </cell>
          <cell r="AJ2736" t="str">
            <v>G00006t_c_rm</v>
          </cell>
        </row>
        <row r="2737">
          <cell r="S2737" t="str">
            <v>t_0307</v>
          </cell>
          <cell r="AJ2737" t="str">
            <v>G00006t_c_vm</v>
          </cell>
        </row>
        <row r="2738">
          <cell r="S2738" t="str">
            <v>t_0308</v>
          </cell>
          <cell r="AJ2738" t="str">
            <v>G00006t_c_vm</v>
          </cell>
        </row>
        <row r="2739">
          <cell r="S2739" t="str">
            <v>t_0310</v>
          </cell>
          <cell r="AJ2739" t="str">
            <v>G00006t_c_vm</v>
          </cell>
        </row>
        <row r="2740">
          <cell r="S2740" t="str">
            <v>t_0311</v>
          </cell>
          <cell r="AJ2740" t="str">
            <v>G00006t_c_vm</v>
          </cell>
        </row>
        <row r="2741">
          <cell r="S2741" t="str">
            <v>t_0312</v>
          </cell>
          <cell r="AJ2741" t="str">
            <v/>
          </cell>
        </row>
        <row r="2742">
          <cell r="S2742" t="str">
            <v>t_0313</v>
          </cell>
          <cell r="AJ2742" t="str">
            <v/>
          </cell>
        </row>
        <row r="2743">
          <cell r="S2743" t="str">
            <v>t_0314</v>
          </cell>
          <cell r="AJ2743" t="str">
            <v/>
          </cell>
        </row>
        <row r="2744">
          <cell r="S2744" t="str">
            <v>t_0315</v>
          </cell>
          <cell r="AJ2744" t="str">
            <v/>
          </cell>
        </row>
        <row r="2745">
          <cell r="S2745" t="str">
            <v>t_0316</v>
          </cell>
          <cell r="AJ2745" t="str">
            <v/>
          </cell>
        </row>
        <row r="2746">
          <cell r="S2746" t="str">
            <v>t_0317</v>
          </cell>
          <cell r="AJ2746" t="str">
            <v/>
          </cell>
        </row>
        <row r="2747">
          <cell r="S2747" t="str">
            <v>t_0318</v>
          </cell>
          <cell r="AJ2747" t="str">
            <v/>
          </cell>
        </row>
        <row r="2748">
          <cell r="S2748" t="str">
            <v>t_0319</v>
          </cell>
          <cell r="AJ2748" t="str">
            <v/>
          </cell>
        </row>
        <row r="2749">
          <cell r="S2749" t="str">
            <v>t_0320</v>
          </cell>
          <cell r="AJ2749" t="str">
            <v/>
          </cell>
        </row>
        <row r="2750">
          <cell r="S2750" t="str">
            <v>t_0321</v>
          </cell>
          <cell r="AJ2750" t="str">
            <v/>
          </cell>
        </row>
        <row r="2751">
          <cell r="S2751" t="str">
            <v>t_0322</v>
          </cell>
          <cell r="AJ2751" t="str">
            <v/>
          </cell>
        </row>
        <row r="2752">
          <cell r="S2752" t="str">
            <v>t_0323</v>
          </cell>
          <cell r="AJ2752" t="str">
            <v/>
          </cell>
        </row>
        <row r="2753">
          <cell r="S2753" t="str">
            <v>t_0324</v>
          </cell>
          <cell r="AJ2753" t="str">
            <v/>
          </cell>
        </row>
        <row r="2754">
          <cell r="S2754" t="str">
            <v>t_0325</v>
          </cell>
          <cell r="AJ2754" t="str">
            <v/>
          </cell>
        </row>
        <row r="2755">
          <cell r="S2755" t="str">
            <v>t_0326</v>
          </cell>
          <cell r="AJ2755" t="str">
            <v/>
          </cell>
        </row>
        <row r="2756">
          <cell r="S2756" t="str">
            <v>t_0327</v>
          </cell>
          <cell r="AJ2756" t="str">
            <v/>
          </cell>
        </row>
        <row r="2757">
          <cell r="S2757" t="str">
            <v>t_0328</v>
          </cell>
          <cell r="AJ2757" t="str">
            <v/>
          </cell>
        </row>
        <row r="2758">
          <cell r="S2758" t="str">
            <v>t_0329</v>
          </cell>
          <cell r="AJ2758" t="str">
            <v/>
          </cell>
        </row>
        <row r="2759">
          <cell r="S2759" t="str">
            <v>t_0330</v>
          </cell>
          <cell r="AJ2759" t="str">
            <v/>
          </cell>
        </row>
        <row r="2760">
          <cell r="S2760" t="str">
            <v>t_0331</v>
          </cell>
          <cell r="AJ2760" t="str">
            <v/>
          </cell>
        </row>
        <row r="2761">
          <cell r="S2761" t="str">
            <v>t_0332</v>
          </cell>
          <cell r="AJ2761" t="str">
            <v/>
          </cell>
        </row>
        <row r="2762">
          <cell r="S2762" t="str">
            <v>t_0333</v>
          </cell>
          <cell r="AJ2762" t="str">
            <v/>
          </cell>
        </row>
        <row r="2763">
          <cell r="S2763" t="str">
            <v>t_0334</v>
          </cell>
          <cell r="AJ2763" t="str">
            <v/>
          </cell>
        </row>
        <row r="2764">
          <cell r="S2764" t="str">
            <v>t_0335</v>
          </cell>
          <cell r="AJ2764" t="str">
            <v/>
          </cell>
        </row>
        <row r="2765">
          <cell r="S2765" t="str">
            <v>t_0337</v>
          </cell>
          <cell r="AJ2765" t="str">
            <v/>
          </cell>
        </row>
        <row r="2766">
          <cell r="S2766" t="str">
            <v>t_0338</v>
          </cell>
          <cell r="AJ2766" t="str">
            <v/>
          </cell>
        </row>
        <row r="2767">
          <cell r="S2767" t="str">
            <v>t_0340</v>
          </cell>
          <cell r="AJ2767" t="str">
            <v/>
          </cell>
        </row>
        <row r="2768">
          <cell r="S2768" t="str">
            <v>t_0341</v>
          </cell>
          <cell r="AJ2768" t="str">
            <v/>
          </cell>
        </row>
        <row r="2769">
          <cell r="S2769" t="str">
            <v>t_0343</v>
          </cell>
          <cell r="AJ2769" t="str">
            <v>PLADpc_en</v>
          </cell>
        </row>
        <row r="2770">
          <cell r="S2770" t="str">
            <v>t_0343</v>
          </cell>
          <cell r="AJ2770" t="str">
            <v/>
          </cell>
        </row>
        <row r="2771">
          <cell r="S2771" t="str">
            <v>t_0344</v>
          </cell>
          <cell r="AJ2771" t="str">
            <v>PLADpc_en</v>
          </cell>
        </row>
        <row r="2772">
          <cell r="S2772" t="str">
            <v>t_0344</v>
          </cell>
          <cell r="AJ2772" t="str">
            <v/>
          </cell>
        </row>
        <row r="2773">
          <cell r="S2773" t="str">
            <v>t_0346</v>
          </cell>
          <cell r="AJ2773" t="str">
            <v>PLADpc_en</v>
          </cell>
        </row>
        <row r="2774">
          <cell r="S2774" t="str">
            <v>t_0346</v>
          </cell>
          <cell r="AJ2774" t="str">
            <v/>
          </cell>
        </row>
        <row r="2775">
          <cell r="S2775" t="str">
            <v>t_0347</v>
          </cell>
          <cell r="AJ2775" t="str">
            <v>PLADpc_en</v>
          </cell>
        </row>
        <row r="2776">
          <cell r="S2776" t="str">
            <v>t_0347</v>
          </cell>
          <cell r="AJ2776" t="str">
            <v/>
          </cell>
        </row>
        <row r="2777">
          <cell r="S2777" t="str">
            <v>t_0348</v>
          </cell>
          <cell r="AJ2777" t="str">
            <v/>
          </cell>
        </row>
        <row r="2778">
          <cell r="S2778" t="str">
            <v>t_0349</v>
          </cell>
          <cell r="AJ2778" t="str">
            <v/>
          </cell>
        </row>
        <row r="2779">
          <cell r="S2779" t="str">
            <v>t_0350</v>
          </cell>
          <cell r="AJ2779" t="str">
            <v/>
          </cell>
        </row>
        <row r="2780">
          <cell r="S2780" t="str">
            <v>t_0351</v>
          </cell>
          <cell r="AJ2780" t="str">
            <v/>
          </cell>
        </row>
        <row r="2781">
          <cell r="S2781" t="str">
            <v>t_0352</v>
          </cell>
          <cell r="AJ2781" t="str">
            <v/>
          </cell>
        </row>
        <row r="2782">
          <cell r="S2782" t="str">
            <v>t_0353</v>
          </cell>
          <cell r="AJ2782" t="str">
            <v/>
          </cell>
        </row>
        <row r="2783">
          <cell r="S2783" t="str">
            <v>t_0354</v>
          </cell>
          <cell r="AJ2783" t="str">
            <v/>
          </cell>
        </row>
        <row r="2784">
          <cell r="S2784" t="str">
            <v>t_0355</v>
          </cell>
          <cell r="AJ2784" t="str">
            <v/>
          </cell>
        </row>
        <row r="2785">
          <cell r="S2785" t="str">
            <v>t_0356</v>
          </cell>
          <cell r="AJ2785" t="str">
            <v/>
          </cell>
        </row>
        <row r="2786">
          <cell r="S2786" t="str">
            <v>t_0357</v>
          </cell>
          <cell r="AJ2786" t="str">
            <v/>
          </cell>
        </row>
        <row r="2787">
          <cell r="S2787" t="str">
            <v>t_0358</v>
          </cell>
          <cell r="AJ2787" t="str">
            <v/>
          </cell>
        </row>
        <row r="2788">
          <cell r="S2788" t="str">
            <v>t_0359</v>
          </cell>
          <cell r="AJ2788" t="str">
            <v/>
          </cell>
        </row>
        <row r="2789">
          <cell r="S2789" t="str">
            <v>t_0360</v>
          </cell>
          <cell r="AJ2789" t="str">
            <v/>
          </cell>
        </row>
        <row r="2790">
          <cell r="S2790" t="str">
            <v>t_0361</v>
          </cell>
          <cell r="AJ2790" t="str">
            <v/>
          </cell>
        </row>
        <row r="2791">
          <cell r="S2791" t="str">
            <v>t_0362</v>
          </cell>
          <cell r="AJ2791" t="str">
            <v/>
          </cell>
        </row>
        <row r="2792">
          <cell r="S2792" t="str">
            <v>t_0363</v>
          </cell>
          <cell r="AJ2792" t="str">
            <v/>
          </cell>
        </row>
        <row r="2793">
          <cell r="S2793" t="str">
            <v>t_0364</v>
          </cell>
          <cell r="AJ2793" t="str">
            <v/>
          </cell>
        </row>
        <row r="2794">
          <cell r="S2794" t="str">
            <v>t_0365</v>
          </cell>
          <cell r="AJ2794" t="str">
            <v/>
          </cell>
        </row>
        <row r="2795">
          <cell r="S2795" t="str">
            <v>t_0366</v>
          </cell>
          <cell r="AJ2795" t="str">
            <v/>
          </cell>
        </row>
        <row r="2796">
          <cell r="S2796" t="str">
            <v>t_0367</v>
          </cell>
          <cell r="AJ2796" t="str">
            <v/>
          </cell>
        </row>
        <row r="2797">
          <cell r="S2797" t="str">
            <v>t_0368</v>
          </cell>
          <cell r="AJ2797" t="str">
            <v/>
          </cell>
        </row>
        <row r="2798">
          <cell r="S2798" t="str">
            <v>t_0369</v>
          </cell>
          <cell r="AJ2798" t="str">
            <v/>
          </cell>
        </row>
        <row r="2799">
          <cell r="S2799" t="str">
            <v>t_0370</v>
          </cell>
          <cell r="AJ2799" t="str">
            <v/>
          </cell>
        </row>
        <row r="2800">
          <cell r="S2800" t="str">
            <v>t_0371</v>
          </cell>
          <cell r="AJ2800" t="str">
            <v/>
          </cell>
        </row>
        <row r="2801">
          <cell r="S2801" t="str">
            <v>t_0373</v>
          </cell>
          <cell r="AJ2801" t="str">
            <v/>
          </cell>
        </row>
        <row r="2802">
          <cell r="S2802" t="str">
            <v>t_0374</v>
          </cell>
          <cell r="AJ2802" t="str">
            <v/>
          </cell>
        </row>
        <row r="2803">
          <cell r="S2803" t="str">
            <v>t_0376</v>
          </cell>
          <cell r="AJ2803" t="str">
            <v/>
          </cell>
        </row>
        <row r="2804">
          <cell r="S2804" t="str">
            <v>t_0377</v>
          </cell>
          <cell r="AJ2804" t="str">
            <v/>
          </cell>
        </row>
        <row r="2805">
          <cell r="S2805" t="str">
            <v>t_0379</v>
          </cell>
          <cell r="AJ2805" t="str">
            <v/>
          </cell>
        </row>
        <row r="2806">
          <cell r="S2806" t="str">
            <v>t_0380</v>
          </cell>
          <cell r="AJ2806" t="str">
            <v/>
          </cell>
        </row>
        <row r="2807">
          <cell r="S2807" t="str">
            <v>t_0382</v>
          </cell>
          <cell r="AJ2807" t="str">
            <v/>
          </cell>
        </row>
        <row r="2808">
          <cell r="S2808" t="str">
            <v>t_0383</v>
          </cell>
          <cell r="AJ2808" t="str">
            <v/>
          </cell>
        </row>
        <row r="2809">
          <cell r="S2809" t="str">
            <v>t_0385</v>
          </cell>
          <cell r="AJ2809" t="str">
            <v>G00006t_c_mm</v>
          </cell>
        </row>
        <row r="2810">
          <cell r="S2810" t="str">
            <v>t_0386</v>
          </cell>
          <cell r="AJ2810" t="str">
            <v>G00006t_c_mm</v>
          </cell>
        </row>
        <row r="2811">
          <cell r="S2811" t="str">
            <v>t_0387</v>
          </cell>
          <cell r="AJ2811" t="str">
            <v>G00006t_c_mm</v>
          </cell>
        </row>
        <row r="2812">
          <cell r="S2812" t="str">
            <v>t_0388</v>
          </cell>
          <cell r="AJ2812" t="str">
            <v>G00006t_c_mm</v>
          </cell>
        </row>
        <row r="2813">
          <cell r="S2813" t="str">
            <v>t_0389</v>
          </cell>
          <cell r="AJ2813" t="str">
            <v>G00006t_c_mm</v>
          </cell>
        </row>
        <row r="2814">
          <cell r="S2814" t="str">
            <v>t_0391</v>
          </cell>
          <cell r="AJ2814" t="str">
            <v/>
          </cell>
        </row>
        <row r="2815">
          <cell r="S2815" t="str">
            <v>t_0392</v>
          </cell>
          <cell r="AJ2815" t="str">
            <v/>
          </cell>
        </row>
        <row r="2816">
          <cell r="S2816" t="str">
            <v>t_0393</v>
          </cell>
          <cell r="AJ2816" t="str">
            <v/>
          </cell>
        </row>
        <row r="2817">
          <cell r="S2817" t="str">
            <v>t_0394</v>
          </cell>
          <cell r="AJ2817" t="str">
            <v/>
          </cell>
        </row>
        <row r="2818">
          <cell r="S2818" t="str">
            <v>t_0395</v>
          </cell>
          <cell r="AJ2818" t="str">
            <v/>
          </cell>
        </row>
        <row r="2819">
          <cell r="S2819" t="str">
            <v>t_0397</v>
          </cell>
          <cell r="AJ2819" t="str">
            <v/>
          </cell>
        </row>
        <row r="2820">
          <cell r="S2820" t="str">
            <v>t_0398</v>
          </cell>
          <cell r="AJ2820" t="str">
            <v/>
          </cell>
        </row>
        <row r="2821">
          <cell r="S2821" t="str">
            <v>t_0399</v>
          </cell>
          <cell r="AJ2821" t="str">
            <v/>
          </cell>
        </row>
        <row r="2822">
          <cell r="S2822" t="str">
            <v>t_0400</v>
          </cell>
          <cell r="AJ2822" t="str">
            <v/>
          </cell>
        </row>
        <row r="2823">
          <cell r="S2823" t="str">
            <v>t_0401</v>
          </cell>
          <cell r="AJ2823" t="str">
            <v/>
          </cell>
        </row>
        <row r="2824">
          <cell r="S2824" t="str">
            <v>t_0403</v>
          </cell>
          <cell r="AJ2824" t="str">
            <v/>
          </cell>
        </row>
        <row r="2825">
          <cell r="S2825" t="str">
            <v>t_0403</v>
          </cell>
          <cell r="AJ2825" t="str">
            <v/>
          </cell>
        </row>
        <row r="2826">
          <cell r="S2826" t="str">
            <v>t_0404</v>
          </cell>
          <cell r="AJ2826" t="str">
            <v/>
          </cell>
        </row>
        <row r="2827">
          <cell r="S2827" t="str">
            <v>t_0404</v>
          </cell>
          <cell r="AJ2827" t="str">
            <v/>
          </cell>
        </row>
        <row r="2828">
          <cell r="S2828" t="str">
            <v>t_0406</v>
          </cell>
          <cell r="AJ2828" t="str">
            <v/>
          </cell>
        </row>
        <row r="2829">
          <cell r="S2829" t="str">
            <v>t_0406</v>
          </cell>
          <cell r="AJ2829" t="str">
            <v/>
          </cell>
        </row>
        <row r="2830">
          <cell r="S2830" t="str">
            <v>t_0407</v>
          </cell>
          <cell r="AJ2830" t="str">
            <v/>
          </cell>
        </row>
        <row r="2831">
          <cell r="S2831" t="str">
            <v>t_0407</v>
          </cell>
          <cell r="AJ2831" t="str">
            <v/>
          </cell>
        </row>
        <row r="2832">
          <cell r="S2832" t="str">
            <v>t_0409</v>
          </cell>
          <cell r="AJ2832" t="str">
            <v/>
          </cell>
        </row>
        <row r="2833">
          <cell r="S2833" t="str">
            <v>t_0409</v>
          </cell>
          <cell r="AJ2833" t="str">
            <v/>
          </cell>
        </row>
        <row r="2834">
          <cell r="S2834" t="str">
            <v>t_0409</v>
          </cell>
          <cell r="AJ2834" t="str">
            <v>PAIL4K_en</v>
          </cell>
        </row>
        <row r="2835">
          <cell r="S2835" t="str">
            <v>t_0410</v>
          </cell>
          <cell r="AJ2835" t="str">
            <v/>
          </cell>
        </row>
        <row r="2836">
          <cell r="S2836" t="str">
            <v>t_0410</v>
          </cell>
          <cell r="AJ2836" t="str">
            <v/>
          </cell>
        </row>
        <row r="2837">
          <cell r="S2837" t="str">
            <v>t_0410</v>
          </cell>
          <cell r="AJ2837" t="str">
            <v>PAIL4K_en</v>
          </cell>
        </row>
        <row r="2838">
          <cell r="S2838" t="str">
            <v>t_0412</v>
          </cell>
          <cell r="AJ2838" t="str">
            <v/>
          </cell>
        </row>
        <row r="2839">
          <cell r="S2839" t="str">
            <v>t_0412</v>
          </cell>
          <cell r="AJ2839" t="str">
            <v/>
          </cell>
        </row>
        <row r="2840">
          <cell r="S2840" t="str">
            <v>t_0412</v>
          </cell>
          <cell r="AJ2840" t="str">
            <v>PAIL4K_en</v>
          </cell>
        </row>
        <row r="2841">
          <cell r="S2841" t="str">
            <v>t_0413</v>
          </cell>
          <cell r="AJ2841" t="str">
            <v/>
          </cell>
        </row>
        <row r="2842">
          <cell r="S2842" t="str">
            <v>t_0413</v>
          </cell>
          <cell r="AJ2842" t="str">
            <v/>
          </cell>
        </row>
        <row r="2843">
          <cell r="S2843" t="str">
            <v>t_0413</v>
          </cell>
          <cell r="AJ2843" t="str">
            <v>PAIL4K_en</v>
          </cell>
        </row>
        <row r="2844">
          <cell r="S2844" t="str">
            <v>t_0415</v>
          </cell>
          <cell r="AJ2844" t="str">
            <v/>
          </cell>
        </row>
        <row r="2845">
          <cell r="S2845" t="str">
            <v>t_0416</v>
          </cell>
          <cell r="AJ2845" t="str">
            <v/>
          </cell>
        </row>
        <row r="2846">
          <cell r="S2846" t="str">
            <v>t_0418</v>
          </cell>
          <cell r="AJ2846" t="str">
            <v/>
          </cell>
        </row>
        <row r="2847">
          <cell r="S2847" t="str">
            <v>t_0419</v>
          </cell>
          <cell r="AJ2847" t="str">
            <v/>
          </cell>
        </row>
        <row r="2848">
          <cell r="S2848" t="str">
            <v>t_0421</v>
          </cell>
          <cell r="AJ2848" t="str">
            <v/>
          </cell>
        </row>
        <row r="2849">
          <cell r="S2849" t="str">
            <v>t_0421</v>
          </cell>
          <cell r="AJ2849" t="str">
            <v/>
          </cell>
        </row>
        <row r="2850">
          <cell r="S2850" t="str">
            <v>t_0421</v>
          </cell>
          <cell r="AJ2850" t="str">
            <v>PAIL4K_gm</v>
          </cell>
        </row>
        <row r="2851">
          <cell r="S2851" t="str">
            <v>t_0422</v>
          </cell>
          <cell r="AJ2851" t="str">
            <v/>
          </cell>
        </row>
        <row r="2852">
          <cell r="S2852" t="str">
            <v>t_0422</v>
          </cell>
          <cell r="AJ2852" t="str">
            <v/>
          </cell>
        </row>
        <row r="2853">
          <cell r="S2853" t="str">
            <v>t_0422</v>
          </cell>
          <cell r="AJ2853" t="str">
            <v>PAIL4K_gm</v>
          </cell>
        </row>
        <row r="2854">
          <cell r="S2854" t="str">
            <v>t_0424</v>
          </cell>
          <cell r="AJ2854" t="str">
            <v/>
          </cell>
        </row>
        <row r="2855">
          <cell r="S2855" t="str">
            <v>t_0424</v>
          </cell>
          <cell r="AJ2855" t="str">
            <v/>
          </cell>
        </row>
        <row r="2856">
          <cell r="S2856" t="str">
            <v>t_0424</v>
          </cell>
          <cell r="AJ2856" t="str">
            <v>PAIL4K_gm</v>
          </cell>
        </row>
        <row r="2857">
          <cell r="S2857" t="str">
            <v>t_0425</v>
          </cell>
          <cell r="AJ2857" t="str">
            <v/>
          </cell>
        </row>
        <row r="2858">
          <cell r="S2858" t="str">
            <v>t_0425</v>
          </cell>
          <cell r="AJ2858" t="str">
            <v/>
          </cell>
        </row>
        <row r="2859">
          <cell r="S2859" t="str">
            <v>t_0425</v>
          </cell>
          <cell r="AJ2859" t="str">
            <v>PAIL4K_gm</v>
          </cell>
        </row>
        <row r="2860">
          <cell r="S2860" t="str">
            <v>t_0427</v>
          </cell>
          <cell r="AJ2860" t="str">
            <v/>
          </cell>
        </row>
        <row r="2861">
          <cell r="S2861" t="str">
            <v>t_0427</v>
          </cell>
          <cell r="AJ2861" t="str">
            <v>PAIL4K_n</v>
          </cell>
        </row>
        <row r="2862">
          <cell r="S2862" t="str">
            <v>t_0428</v>
          </cell>
          <cell r="AJ2862" t="str">
            <v/>
          </cell>
        </row>
        <row r="2863">
          <cell r="S2863" t="str">
            <v>t_0428</v>
          </cell>
          <cell r="AJ2863" t="str">
            <v>PAIL4K_n</v>
          </cell>
        </row>
        <row r="2864">
          <cell r="S2864" t="str">
            <v>t_0430</v>
          </cell>
          <cell r="AJ2864" t="str">
            <v/>
          </cell>
        </row>
        <row r="2865">
          <cell r="S2865" t="str">
            <v>t_0430</v>
          </cell>
          <cell r="AJ2865" t="str">
            <v>PAIL4K_n</v>
          </cell>
        </row>
        <row r="2866">
          <cell r="S2866" t="str">
            <v>t_0431</v>
          </cell>
          <cell r="AJ2866" t="str">
            <v/>
          </cell>
        </row>
        <row r="2867">
          <cell r="S2867" t="str">
            <v>t_0431</v>
          </cell>
          <cell r="AJ2867" t="str">
            <v>PAIL4K_n</v>
          </cell>
        </row>
        <row r="2868">
          <cell r="S2868" t="str">
            <v>t_0432</v>
          </cell>
          <cell r="AJ2868" t="str">
            <v/>
          </cell>
        </row>
        <row r="2869">
          <cell r="S2869" t="str">
            <v>t_0433</v>
          </cell>
          <cell r="AJ2869" t="str">
            <v/>
          </cell>
        </row>
        <row r="2870">
          <cell r="S2870" t="str">
            <v>t_0434</v>
          </cell>
          <cell r="AJ2870" t="str">
            <v/>
          </cell>
        </row>
        <row r="2871">
          <cell r="S2871" t="str">
            <v>t_0435</v>
          </cell>
          <cell r="AJ2871" t="str">
            <v/>
          </cell>
        </row>
        <row r="2872">
          <cell r="S2872" t="str">
            <v>t_0436</v>
          </cell>
          <cell r="AJ2872" t="str">
            <v/>
          </cell>
        </row>
        <row r="2873">
          <cell r="S2873" t="str">
            <v>t_0437</v>
          </cell>
          <cell r="AJ2873" t="str">
            <v/>
          </cell>
        </row>
        <row r="2874">
          <cell r="S2874" t="str">
            <v>t_0438</v>
          </cell>
          <cell r="AJ2874" t="str">
            <v/>
          </cell>
        </row>
        <row r="2875">
          <cell r="S2875" t="str">
            <v>t_0439</v>
          </cell>
          <cell r="AJ2875" t="str">
            <v/>
          </cell>
        </row>
        <row r="2876">
          <cell r="S2876" t="str">
            <v>t_0440</v>
          </cell>
          <cell r="AJ2876" t="str">
            <v/>
          </cell>
        </row>
        <row r="2877">
          <cell r="S2877" t="str">
            <v>t_0441</v>
          </cell>
          <cell r="AJ2877" t="str">
            <v/>
          </cell>
        </row>
        <row r="2878">
          <cell r="S2878" t="str">
            <v>t_0442</v>
          </cell>
          <cell r="AJ2878" t="str">
            <v/>
          </cell>
        </row>
        <row r="2879">
          <cell r="S2879" t="str">
            <v>t_0443</v>
          </cell>
          <cell r="AJ2879" t="str">
            <v/>
          </cell>
        </row>
        <row r="2880">
          <cell r="S2880" t="str">
            <v>t_0445</v>
          </cell>
          <cell r="AJ2880" t="str">
            <v>G00006t_c_en</v>
          </cell>
        </row>
        <row r="2881">
          <cell r="S2881" t="str">
            <v>t_0446</v>
          </cell>
          <cell r="AJ2881" t="str">
            <v>G00006t_c_en</v>
          </cell>
        </row>
        <row r="2882">
          <cell r="S2882" t="str">
            <v>t_0448</v>
          </cell>
          <cell r="AJ2882" t="str">
            <v>G00006t_c_en</v>
          </cell>
        </row>
        <row r="2883">
          <cell r="S2883" t="str">
            <v>t_0449</v>
          </cell>
          <cell r="AJ2883" t="str">
            <v>G00006t_c_en</v>
          </cell>
        </row>
        <row r="2884">
          <cell r="S2884" t="str">
            <v>t_0451</v>
          </cell>
          <cell r="AJ2884" t="str">
            <v>G00006t_c_vm</v>
          </cell>
        </row>
        <row r="2885">
          <cell r="S2885" t="str">
            <v>t_0452</v>
          </cell>
          <cell r="AJ2885" t="str">
            <v>G00006t_c_vm</v>
          </cell>
        </row>
        <row r="2886">
          <cell r="S2886" t="str">
            <v>t_0454</v>
          </cell>
          <cell r="AJ2886" t="str">
            <v>G00006t_c_vm</v>
          </cell>
        </row>
        <row r="2887">
          <cell r="S2887" t="str">
            <v>t_0455</v>
          </cell>
          <cell r="AJ2887" t="str">
            <v>G00006t_c_vm</v>
          </cell>
        </row>
        <row r="2888">
          <cell r="S2888" t="str">
            <v>t_0457</v>
          </cell>
          <cell r="AJ2888" t="str">
            <v/>
          </cell>
        </row>
        <row r="2889">
          <cell r="S2889" t="str">
            <v>t_0458</v>
          </cell>
          <cell r="AJ2889" t="str">
            <v/>
          </cell>
        </row>
        <row r="2890">
          <cell r="S2890" t="str">
            <v>t_0460</v>
          </cell>
          <cell r="AJ2890" t="str">
            <v/>
          </cell>
        </row>
        <row r="2891">
          <cell r="S2891" t="str">
            <v>t_0461</v>
          </cell>
          <cell r="AJ2891" t="str">
            <v/>
          </cell>
        </row>
        <row r="2892">
          <cell r="S2892" t="str">
            <v>t_0463</v>
          </cell>
          <cell r="AJ2892" t="str">
            <v>G00006t_c_en</v>
          </cell>
        </row>
        <row r="2893">
          <cell r="S2893" t="str">
            <v>t_0464</v>
          </cell>
          <cell r="AJ2893" t="str">
            <v>G00006t_c_en</v>
          </cell>
        </row>
        <row r="2894">
          <cell r="S2894" t="str">
            <v>t_0466</v>
          </cell>
          <cell r="AJ2894" t="str">
            <v>G00006t_c_en</v>
          </cell>
        </row>
        <row r="2895">
          <cell r="S2895" t="str">
            <v>t_0467</v>
          </cell>
          <cell r="AJ2895" t="str">
            <v>G00006t_c_en</v>
          </cell>
        </row>
        <row r="2896">
          <cell r="S2896" t="str">
            <v>t_0469</v>
          </cell>
          <cell r="AJ2896" t="str">
            <v>G00006t_c_gm</v>
          </cell>
        </row>
        <row r="2897">
          <cell r="S2897" t="str">
            <v>t_0470</v>
          </cell>
          <cell r="AJ2897" t="str">
            <v>G00006t_c_gm</v>
          </cell>
        </row>
        <row r="2898">
          <cell r="S2898" t="str">
            <v>t_0472</v>
          </cell>
          <cell r="AJ2898" t="str">
            <v>G00006t_c_gm</v>
          </cell>
        </row>
        <row r="2899">
          <cell r="S2899" t="str">
            <v>t_0473</v>
          </cell>
          <cell r="AJ2899" t="str">
            <v>G00006t_c_gm</v>
          </cell>
        </row>
        <row r="2900">
          <cell r="S2900" t="str">
            <v>t_0475</v>
          </cell>
          <cell r="AJ2900" t="str">
            <v>G00006t_c_en</v>
          </cell>
        </row>
        <row r="2901">
          <cell r="S2901" t="str">
            <v>t_0476</v>
          </cell>
          <cell r="AJ2901" t="str">
            <v>G00006t_c_en</v>
          </cell>
        </row>
        <row r="2902">
          <cell r="S2902" t="str">
            <v>t_0478</v>
          </cell>
          <cell r="AJ2902" t="str">
            <v>G00006t_c_en</v>
          </cell>
        </row>
        <row r="2903">
          <cell r="S2903" t="str">
            <v>t_0479</v>
          </cell>
          <cell r="AJ2903" t="str">
            <v>G00006t_c_en</v>
          </cell>
        </row>
        <row r="2904">
          <cell r="S2904" t="str">
            <v>t_0481</v>
          </cell>
          <cell r="AJ2904" t="str">
            <v/>
          </cell>
        </row>
        <row r="2905">
          <cell r="S2905" t="str">
            <v>t_0482</v>
          </cell>
          <cell r="AJ2905" t="str">
            <v/>
          </cell>
        </row>
        <row r="2906">
          <cell r="S2906" t="str">
            <v>t_0484</v>
          </cell>
          <cell r="AJ2906" t="str">
            <v/>
          </cell>
        </row>
        <row r="2907">
          <cell r="S2907" t="str">
            <v>t_0485</v>
          </cell>
          <cell r="AJ2907" t="str">
            <v/>
          </cell>
        </row>
        <row r="2908">
          <cell r="S2908" t="str">
            <v>t_0487</v>
          </cell>
          <cell r="AJ2908" t="str">
            <v/>
          </cell>
        </row>
        <row r="2909">
          <cell r="S2909" t="str">
            <v>t_0488</v>
          </cell>
          <cell r="AJ2909" t="str">
            <v/>
          </cell>
        </row>
        <row r="2910">
          <cell r="S2910" t="str">
            <v>t_0490</v>
          </cell>
          <cell r="AJ2910" t="str">
            <v/>
          </cell>
        </row>
        <row r="2911">
          <cell r="S2911" t="str">
            <v>t_0491</v>
          </cell>
          <cell r="AJ2911" t="str">
            <v/>
          </cell>
        </row>
        <row r="2912">
          <cell r="S2912" t="str">
            <v>t_0493</v>
          </cell>
          <cell r="AJ2912" t="str">
            <v/>
          </cell>
        </row>
        <row r="2913">
          <cell r="S2913" t="str">
            <v>t_0494</v>
          </cell>
          <cell r="AJ2913" t="str">
            <v/>
          </cell>
        </row>
        <row r="2914">
          <cell r="S2914" t="str">
            <v>t_0496</v>
          </cell>
          <cell r="AJ2914" t="str">
            <v/>
          </cell>
        </row>
        <row r="2915">
          <cell r="S2915" t="str">
            <v>t_0497</v>
          </cell>
          <cell r="AJ2915" t="str">
            <v/>
          </cell>
        </row>
        <row r="2916">
          <cell r="S2916" t="str">
            <v>t_0499</v>
          </cell>
          <cell r="AJ2916" t="str">
            <v>G00006t_c_en</v>
          </cell>
        </row>
        <row r="2917">
          <cell r="S2917" t="str">
            <v>t_0500</v>
          </cell>
          <cell r="AJ2917" t="str">
            <v>G00006t_c_en</v>
          </cell>
        </row>
        <row r="2918">
          <cell r="S2918" t="str">
            <v>t_0502</v>
          </cell>
          <cell r="AJ2918" t="str">
            <v>G00006t_c_en</v>
          </cell>
        </row>
        <row r="2919">
          <cell r="S2919" t="str">
            <v>t_0503</v>
          </cell>
          <cell r="AJ2919" t="str">
            <v>G00006t_c_en</v>
          </cell>
        </row>
        <row r="2920">
          <cell r="S2920" t="str">
            <v>t_0504</v>
          </cell>
          <cell r="AJ2920" t="str">
            <v>G00006t_c_rm</v>
          </cell>
        </row>
        <row r="2921">
          <cell r="S2921" t="str">
            <v>t_0505</v>
          </cell>
          <cell r="AJ2921" t="str">
            <v>G00006t_c_rm</v>
          </cell>
        </row>
        <row r="2922">
          <cell r="S2922" t="str">
            <v>t_0506</v>
          </cell>
          <cell r="AJ2922" t="str">
            <v>G00006t_c_rm</v>
          </cell>
        </row>
        <row r="2923">
          <cell r="S2923" t="str">
            <v>t_0507</v>
          </cell>
          <cell r="AJ2923" t="str">
            <v>G00006t_c_rm</v>
          </cell>
        </row>
        <row r="2924">
          <cell r="S2924" t="str">
            <v>t_0508</v>
          </cell>
          <cell r="AJ2924" t="str">
            <v>G00006t_c_rm</v>
          </cell>
        </row>
        <row r="2925">
          <cell r="S2925" t="str">
            <v>t_0509</v>
          </cell>
          <cell r="AJ2925" t="str">
            <v>G00006t_c_rm</v>
          </cell>
        </row>
        <row r="2926">
          <cell r="S2926" t="str">
            <v>t_0511</v>
          </cell>
          <cell r="AJ2926" t="str">
            <v>G00006t_c_gm</v>
          </cell>
        </row>
        <row r="2927">
          <cell r="S2927" t="str">
            <v>t_0512</v>
          </cell>
          <cell r="AJ2927" t="str">
            <v>G00006t_c_gm</v>
          </cell>
        </row>
        <row r="2928">
          <cell r="S2928" t="str">
            <v>t_0514</v>
          </cell>
          <cell r="AJ2928" t="str">
            <v>G00006t_c_gm</v>
          </cell>
        </row>
        <row r="2929">
          <cell r="S2929" t="str">
            <v>t_0515</v>
          </cell>
          <cell r="AJ2929" t="str">
            <v>G00006t_c_gm</v>
          </cell>
        </row>
        <row r="2930">
          <cell r="S2930" t="str">
            <v>t_0517</v>
          </cell>
          <cell r="AJ2930" t="str">
            <v/>
          </cell>
        </row>
        <row r="2931">
          <cell r="S2931" t="str">
            <v>t_0518</v>
          </cell>
          <cell r="AJ2931" t="str">
            <v/>
          </cell>
        </row>
        <row r="2932">
          <cell r="S2932" t="str">
            <v>t_0520</v>
          </cell>
          <cell r="AJ2932" t="str">
            <v/>
          </cell>
        </row>
        <row r="2933">
          <cell r="S2933" t="str">
            <v>t_0521</v>
          </cell>
          <cell r="AJ2933" t="str">
            <v/>
          </cell>
        </row>
        <row r="2934">
          <cell r="S2934" t="str">
            <v>t_0522</v>
          </cell>
          <cell r="AJ2934" t="str">
            <v/>
          </cell>
        </row>
        <row r="2935">
          <cell r="S2935" t="str">
            <v>t_0523</v>
          </cell>
          <cell r="AJ2935" t="str">
            <v/>
          </cell>
        </row>
        <row r="2936">
          <cell r="S2936" t="str">
            <v>t_0524</v>
          </cell>
          <cell r="AJ2936" t="str">
            <v/>
          </cell>
        </row>
        <row r="2937">
          <cell r="S2937" t="str">
            <v>t_0525</v>
          </cell>
          <cell r="AJ2937" t="str">
            <v/>
          </cell>
        </row>
        <row r="2938">
          <cell r="S2938" t="str">
            <v>t_0526</v>
          </cell>
          <cell r="AJ2938" t="str">
            <v/>
          </cell>
        </row>
        <row r="2939">
          <cell r="S2939" t="str">
            <v>t_0527</v>
          </cell>
          <cell r="AJ2939" t="str">
            <v/>
          </cell>
        </row>
        <row r="2940">
          <cell r="S2940" t="str">
            <v>t_0529</v>
          </cell>
          <cell r="AJ2940" t="str">
            <v/>
          </cell>
        </row>
        <row r="2941">
          <cell r="S2941" t="str">
            <v>t_0530</v>
          </cell>
          <cell r="AJ2941" t="str">
            <v/>
          </cell>
        </row>
        <row r="2942">
          <cell r="S2942" t="str">
            <v>t_0532</v>
          </cell>
          <cell r="AJ2942" t="str">
            <v/>
          </cell>
        </row>
        <row r="2943">
          <cell r="S2943" t="str">
            <v>t_0533</v>
          </cell>
          <cell r="AJ2943" t="str">
            <v/>
          </cell>
        </row>
        <row r="2944">
          <cell r="S2944" t="str">
            <v>t_0535</v>
          </cell>
          <cell r="AJ2944" t="str">
            <v/>
          </cell>
        </row>
        <row r="2945">
          <cell r="S2945" t="str">
            <v>t_0535</v>
          </cell>
          <cell r="AJ2945" t="str">
            <v>PSD_vm</v>
          </cell>
        </row>
        <row r="2946">
          <cell r="S2946" t="str">
            <v>t_0536</v>
          </cell>
          <cell r="AJ2946" t="str">
            <v/>
          </cell>
        </row>
        <row r="2947">
          <cell r="S2947" t="str">
            <v>t_0536</v>
          </cell>
          <cell r="AJ2947" t="str">
            <v>PSD_vm</v>
          </cell>
        </row>
        <row r="2948">
          <cell r="S2948" t="str">
            <v>t_0538</v>
          </cell>
          <cell r="AJ2948" t="str">
            <v/>
          </cell>
        </row>
        <row r="2949">
          <cell r="S2949" t="str">
            <v>t_0538</v>
          </cell>
          <cell r="AJ2949" t="str">
            <v>PSD_vm</v>
          </cell>
        </row>
        <row r="2950">
          <cell r="S2950" t="str">
            <v>t_0539</v>
          </cell>
          <cell r="AJ2950" t="str">
            <v/>
          </cell>
        </row>
        <row r="2951">
          <cell r="S2951" t="str">
            <v>t_0539</v>
          </cell>
          <cell r="AJ2951" t="str">
            <v>PSD_vm</v>
          </cell>
        </row>
        <row r="2952">
          <cell r="S2952" t="str">
            <v>t_0541</v>
          </cell>
          <cell r="AJ2952" t="str">
            <v/>
          </cell>
        </row>
        <row r="2953">
          <cell r="S2953" t="str">
            <v>t_0542</v>
          </cell>
          <cell r="AJ2953" t="str">
            <v/>
          </cell>
        </row>
        <row r="2954">
          <cell r="S2954" t="str">
            <v>t_0544</v>
          </cell>
          <cell r="AJ2954" t="str">
            <v/>
          </cell>
        </row>
        <row r="2955">
          <cell r="S2955" t="str">
            <v>t_0545</v>
          </cell>
          <cell r="AJ2955" t="str">
            <v/>
          </cell>
        </row>
        <row r="2956">
          <cell r="S2956" t="str">
            <v>t_0546</v>
          </cell>
          <cell r="AJ2956" t="str">
            <v>PSSA_rm</v>
          </cell>
        </row>
        <row r="2957">
          <cell r="S2957" t="str">
            <v>t_0547</v>
          </cell>
          <cell r="AJ2957" t="str">
            <v>PSSA_rm</v>
          </cell>
        </row>
        <row r="2958">
          <cell r="S2958" t="str">
            <v>t_0548</v>
          </cell>
          <cell r="AJ2958" t="str">
            <v>PSSA_rm</v>
          </cell>
        </row>
        <row r="2959">
          <cell r="S2959" t="str">
            <v>t_0549</v>
          </cell>
          <cell r="AJ2959" t="str">
            <v>PSSA_rm</v>
          </cell>
        </row>
        <row r="2960">
          <cell r="S2960" t="str">
            <v>t_0550</v>
          </cell>
          <cell r="AJ2960" t="str">
            <v>PSSA_rm</v>
          </cell>
        </row>
        <row r="2961">
          <cell r="S2961" t="str">
            <v>t_0551</v>
          </cell>
          <cell r="AJ2961" t="str">
            <v>PSSA_rm</v>
          </cell>
        </row>
        <row r="2962">
          <cell r="S2962" t="str">
            <v>t_0555</v>
          </cell>
          <cell r="AJ2962" t="str">
            <v/>
          </cell>
        </row>
        <row r="2963">
          <cell r="S2963" t="str">
            <v>t_0556</v>
          </cell>
          <cell r="AJ2963" t="str">
            <v/>
          </cell>
        </row>
        <row r="2964">
          <cell r="S2964" t="str">
            <v>t_0557</v>
          </cell>
          <cell r="AJ2964" t="str">
            <v/>
          </cell>
        </row>
        <row r="2965">
          <cell r="S2965" t="str">
            <v>t_0558</v>
          </cell>
          <cell r="AJ2965" t="str">
            <v/>
          </cell>
        </row>
        <row r="2966">
          <cell r="S2966" t="str">
            <v>t_0559</v>
          </cell>
          <cell r="AJ2966" t="str">
            <v/>
          </cell>
        </row>
        <row r="2967">
          <cell r="S2967" t="str">
            <v>t_0560</v>
          </cell>
          <cell r="AJ2967" t="str">
            <v/>
          </cell>
        </row>
        <row r="2968">
          <cell r="S2968" t="str">
            <v>t_0564</v>
          </cell>
          <cell r="AJ2968" t="str">
            <v/>
          </cell>
        </row>
        <row r="2969">
          <cell r="S2969" t="str">
            <v>t_0565</v>
          </cell>
          <cell r="AJ2969" t="str">
            <v/>
          </cell>
        </row>
        <row r="2970">
          <cell r="S2970" t="str">
            <v>t_0566</v>
          </cell>
          <cell r="AJ2970" t="str">
            <v/>
          </cell>
        </row>
        <row r="2971">
          <cell r="S2971" t="str">
            <v>t_0567</v>
          </cell>
          <cell r="AJ2971" t="str">
            <v/>
          </cell>
        </row>
        <row r="2972">
          <cell r="S2972" t="str">
            <v>t_0568</v>
          </cell>
          <cell r="AJ2972" t="str">
            <v/>
          </cell>
        </row>
        <row r="2973">
          <cell r="S2973" t="str">
            <v>t_0569</v>
          </cell>
          <cell r="AJ2973" t="str">
            <v/>
          </cell>
        </row>
        <row r="2974">
          <cell r="S2974" t="str">
            <v>t_0570</v>
          </cell>
          <cell r="AJ2974" t="str">
            <v>G00006t_c_r</v>
          </cell>
        </row>
        <row r="2975">
          <cell r="S2975" t="str">
            <v>t_0571</v>
          </cell>
          <cell r="AJ2975" t="str">
            <v>G00006t_c_r</v>
          </cell>
        </row>
        <row r="2976">
          <cell r="S2976" t="str">
            <v>t_0572</v>
          </cell>
          <cell r="AJ2976" t="str">
            <v>G00006t_c_r</v>
          </cell>
        </row>
        <row r="2977">
          <cell r="S2977" t="str">
            <v>t_0573</v>
          </cell>
          <cell r="AJ2977" t="str">
            <v>G00006t_c_r</v>
          </cell>
        </row>
        <row r="2978">
          <cell r="S2978" t="str">
            <v>t_0574</v>
          </cell>
          <cell r="AJ2978" t="str">
            <v>G00006t_c_r</v>
          </cell>
        </row>
        <row r="2979">
          <cell r="S2979" t="str">
            <v>t_0575</v>
          </cell>
          <cell r="AJ2979" t="str">
            <v>G00006t_c_r</v>
          </cell>
        </row>
        <row r="2980">
          <cell r="S2980" t="str">
            <v>t_0576</v>
          </cell>
          <cell r="AJ2980" t="str">
            <v>G00006t_c_r</v>
          </cell>
        </row>
        <row r="2981">
          <cell r="S2981" t="str">
            <v>t_0577</v>
          </cell>
          <cell r="AJ2981" t="str">
            <v>G00006t_c_r</v>
          </cell>
        </row>
        <row r="2982">
          <cell r="S2982" t="str">
            <v>t_0578</v>
          </cell>
          <cell r="AJ2982" t="str">
            <v>G00006t_c_r</v>
          </cell>
        </row>
        <row r="2983">
          <cell r="S2983" t="str">
            <v>t_0579</v>
          </cell>
          <cell r="AJ2983" t="str">
            <v>G00006t_c_r</v>
          </cell>
        </row>
        <row r="2984">
          <cell r="S2984" t="str">
            <v>t_0581</v>
          </cell>
          <cell r="AJ2984" t="str">
            <v>G00006t_c_r</v>
          </cell>
        </row>
        <row r="2985">
          <cell r="S2985" t="str">
            <v>t_0582</v>
          </cell>
          <cell r="AJ2985" t="str">
            <v>G00006t_c_r</v>
          </cell>
        </row>
        <row r="2986">
          <cell r="S2986" t="str">
            <v>t_0584</v>
          </cell>
          <cell r="AJ2986" t="str">
            <v>G00006t_c_r</v>
          </cell>
        </row>
        <row r="2987">
          <cell r="S2987" t="str">
            <v>t_0585</v>
          </cell>
          <cell r="AJ2987" t="str">
            <v>G00006t_c_r</v>
          </cell>
        </row>
        <row r="2988">
          <cell r="S2988" t="str">
            <v>t_0587</v>
          </cell>
          <cell r="AJ2988" t="str">
            <v>G00006t_c_r</v>
          </cell>
        </row>
        <row r="2989">
          <cell r="S2989" t="str">
            <v>t_0588</v>
          </cell>
          <cell r="AJ2989" t="str">
            <v>G00006t_c_r</v>
          </cell>
        </row>
        <row r="2990">
          <cell r="S2990" t="str">
            <v>t_0590</v>
          </cell>
          <cell r="AJ2990" t="str">
            <v>G00006t_c_r</v>
          </cell>
        </row>
        <row r="2991">
          <cell r="S2991" t="str">
            <v>t_0591</v>
          </cell>
          <cell r="AJ2991" t="str">
            <v>G00006t_c_r</v>
          </cell>
        </row>
        <row r="2992">
          <cell r="S2992" t="str">
            <v>t_0593</v>
          </cell>
          <cell r="AJ2992" t="str">
            <v>G00006t_c_r</v>
          </cell>
        </row>
        <row r="2993">
          <cell r="S2993" t="str">
            <v>t_0594</v>
          </cell>
          <cell r="AJ2993" t="str">
            <v>G00006t_c_r</v>
          </cell>
        </row>
        <row r="2994">
          <cell r="S2994" t="str">
            <v>t_0596</v>
          </cell>
          <cell r="AJ2994" t="str">
            <v>G00006t_c_r</v>
          </cell>
        </row>
        <row r="2995">
          <cell r="S2995" t="str">
            <v>t_0597</v>
          </cell>
          <cell r="AJ2995" t="str">
            <v>G00006t_c_r</v>
          </cell>
        </row>
        <row r="2996">
          <cell r="S2996" t="str">
            <v>t_0599</v>
          </cell>
          <cell r="AJ2996" t="str">
            <v>G00006t_c_r</v>
          </cell>
        </row>
        <row r="2997">
          <cell r="S2997" t="str">
            <v>t_0600</v>
          </cell>
          <cell r="AJ2997" t="str">
            <v>G00006t_c_r</v>
          </cell>
        </row>
        <row r="2998">
          <cell r="S2998" t="str">
            <v>t_0602</v>
          </cell>
          <cell r="AJ2998" t="str">
            <v>G00006t_c_r</v>
          </cell>
        </row>
        <row r="2999">
          <cell r="S2999" t="str">
            <v>t_0603</v>
          </cell>
          <cell r="AJ2999" t="str">
            <v>G00006t_c_r</v>
          </cell>
        </row>
        <row r="3000">
          <cell r="S3000" t="str">
            <v>t_0605</v>
          </cell>
          <cell r="AJ3000" t="str">
            <v>G00006t_c_r</v>
          </cell>
        </row>
        <row r="3001">
          <cell r="S3001" t="str">
            <v>t_0606</v>
          </cell>
          <cell r="AJ3001" t="str">
            <v>G00006t_c_r</v>
          </cell>
        </row>
        <row r="3002">
          <cell r="S3002" t="str">
            <v>t_0608</v>
          </cell>
          <cell r="AJ3002" t="str">
            <v>G00006t_c_r</v>
          </cell>
        </row>
        <row r="3003">
          <cell r="S3003" t="str">
            <v>t_0609</v>
          </cell>
          <cell r="AJ3003" t="str">
            <v>G00006t_c_r</v>
          </cell>
        </row>
        <row r="3004">
          <cell r="S3004" t="str">
            <v>t_0611</v>
          </cell>
          <cell r="AJ3004" t="str">
            <v>G00006t_c_r</v>
          </cell>
        </row>
        <row r="3005">
          <cell r="S3005" t="str">
            <v>t_0612</v>
          </cell>
          <cell r="AJ3005" t="str">
            <v>G00006t_c_r</v>
          </cell>
        </row>
        <row r="3006">
          <cell r="S3006" t="str">
            <v>t_0614</v>
          </cell>
          <cell r="AJ3006" t="str">
            <v>G00006t_c_r</v>
          </cell>
        </row>
        <row r="3007">
          <cell r="S3007" t="str">
            <v>t_0615</v>
          </cell>
          <cell r="AJ3007" t="str">
            <v>G00006t_c_r</v>
          </cell>
        </row>
        <row r="3008">
          <cell r="S3008" t="str">
            <v>t_0616</v>
          </cell>
          <cell r="AJ3008" t="str">
            <v>G00006t_c_r</v>
          </cell>
        </row>
        <row r="3009">
          <cell r="S3009" t="str">
            <v>t_0617</v>
          </cell>
          <cell r="AJ3009" t="str">
            <v>G00006t_c_r</v>
          </cell>
        </row>
        <row r="3010">
          <cell r="S3010" t="str">
            <v>t_0618</v>
          </cell>
          <cell r="AJ3010" t="str">
            <v>G00006t_c_r</v>
          </cell>
        </row>
        <row r="3011">
          <cell r="S3011" t="str">
            <v>t_0619</v>
          </cell>
          <cell r="AJ3011" t="str">
            <v>G00006t_c_r</v>
          </cell>
        </row>
        <row r="3012">
          <cell r="S3012" t="str">
            <v>t_0620</v>
          </cell>
          <cell r="AJ3012" t="str">
            <v>G00006t_c_r</v>
          </cell>
        </row>
        <row r="3013">
          <cell r="S3013" t="str">
            <v>t_0621</v>
          </cell>
          <cell r="AJ3013" t="str">
            <v>G00006t_c_r</v>
          </cell>
        </row>
        <row r="3014">
          <cell r="S3014" t="str">
            <v>t_0623</v>
          </cell>
          <cell r="AJ3014" t="str">
            <v>G00006t_c_r</v>
          </cell>
        </row>
        <row r="3015">
          <cell r="S3015" t="str">
            <v>t_0624</v>
          </cell>
          <cell r="AJ3015" t="str">
            <v>G00006t_c_r</v>
          </cell>
        </row>
        <row r="3016">
          <cell r="S3016" t="str">
            <v>t_0626</v>
          </cell>
          <cell r="AJ3016" t="str">
            <v>G00006t_c_r</v>
          </cell>
        </row>
        <row r="3017">
          <cell r="S3017" t="str">
            <v>t_0627</v>
          </cell>
          <cell r="AJ3017" t="str">
            <v>G00006t_c_r</v>
          </cell>
        </row>
        <row r="3018">
          <cell r="S3018" t="str">
            <v>t_0628</v>
          </cell>
          <cell r="AJ3018" t="str">
            <v>G00006t_c_r</v>
          </cell>
        </row>
        <row r="3019">
          <cell r="S3019" t="str">
            <v>t_0629</v>
          </cell>
          <cell r="AJ3019" t="str">
            <v>G00006t_c_r</v>
          </cell>
        </row>
        <row r="3020">
          <cell r="S3020" t="str">
            <v>t_0630</v>
          </cell>
          <cell r="AJ3020" t="str">
            <v>G00006t_c_r</v>
          </cell>
        </row>
        <row r="3021">
          <cell r="S3021" t="str">
            <v>t_0631</v>
          </cell>
          <cell r="AJ3021" t="str">
            <v>G00006t_c_r</v>
          </cell>
        </row>
        <row r="3022">
          <cell r="S3022" t="str">
            <v>t_0632</v>
          </cell>
          <cell r="AJ3022" t="str">
            <v>G00006t_c_r</v>
          </cell>
        </row>
        <row r="3023">
          <cell r="S3023" t="str">
            <v>t_0633</v>
          </cell>
          <cell r="AJ3023" t="str">
            <v>G00006t_c_r</v>
          </cell>
        </row>
        <row r="3024">
          <cell r="S3024" t="str">
            <v>t_0634</v>
          </cell>
          <cell r="AJ3024" t="str">
            <v>G00006t_c_r</v>
          </cell>
        </row>
        <row r="3025">
          <cell r="S3025" t="str">
            <v>t_0635</v>
          </cell>
          <cell r="AJ3025" t="str">
            <v>G00006t_c_r</v>
          </cell>
        </row>
        <row r="3026">
          <cell r="S3026" t="str">
            <v>t_0636</v>
          </cell>
          <cell r="AJ3026" t="str">
            <v>G00006t_c_r</v>
          </cell>
        </row>
        <row r="3027">
          <cell r="S3027" t="str">
            <v>t_0637</v>
          </cell>
          <cell r="AJ3027" t="str">
            <v>G00006t_c_r</v>
          </cell>
        </row>
        <row r="3028">
          <cell r="S3028" t="str">
            <v>t_0638</v>
          </cell>
          <cell r="AJ3028" t="str">
            <v>G00006t_c_r</v>
          </cell>
        </row>
        <row r="3029">
          <cell r="S3029" t="str">
            <v>t_0639</v>
          </cell>
          <cell r="AJ3029" t="str">
            <v>G00006t_c_r</v>
          </cell>
        </row>
        <row r="3030">
          <cell r="S3030" t="str">
            <v>t_0640</v>
          </cell>
          <cell r="AJ3030" t="str">
            <v>G00006t_c_r</v>
          </cell>
        </row>
        <row r="3031">
          <cell r="S3031" t="str">
            <v>t_0641</v>
          </cell>
          <cell r="AJ3031" t="str">
            <v>G00006t_c_r</v>
          </cell>
        </row>
        <row r="3032">
          <cell r="S3032" t="str">
            <v>t_0642</v>
          </cell>
          <cell r="AJ3032" t="str">
            <v>G00006t_c_r</v>
          </cell>
        </row>
        <row r="3033">
          <cell r="S3033" t="str">
            <v>t_0643</v>
          </cell>
          <cell r="AJ3033" t="str">
            <v>G00006t_c_r</v>
          </cell>
        </row>
        <row r="3034">
          <cell r="S3034" t="str">
            <v>t_0644</v>
          </cell>
          <cell r="AJ3034" t="str">
            <v>G00006t_c_r</v>
          </cell>
        </row>
        <row r="3035">
          <cell r="S3035" t="str">
            <v>t_0645</v>
          </cell>
          <cell r="AJ3035" t="str">
            <v>G00006t_c_r</v>
          </cell>
        </row>
        <row r="3036">
          <cell r="S3036" t="str">
            <v>t_0647</v>
          </cell>
          <cell r="AJ3036" t="str">
            <v>G00006t_c_r</v>
          </cell>
        </row>
        <row r="3037">
          <cell r="S3037" t="str">
            <v>t_0648</v>
          </cell>
          <cell r="AJ3037" t="str">
            <v>G00006t_c_r</v>
          </cell>
        </row>
        <row r="3038">
          <cell r="S3038" t="str">
            <v>t_0650</v>
          </cell>
          <cell r="AJ3038" t="str">
            <v>G00006t_c_r</v>
          </cell>
        </row>
        <row r="3039">
          <cell r="S3039" t="str">
            <v>t_0651</v>
          </cell>
          <cell r="AJ3039" t="str">
            <v>G00006t_c_r</v>
          </cell>
        </row>
        <row r="3040">
          <cell r="S3040" t="str">
            <v>t_0652</v>
          </cell>
          <cell r="AJ3040" t="str">
            <v>G00006t_c_r</v>
          </cell>
        </row>
        <row r="3041">
          <cell r="S3041" t="str">
            <v>t_0653</v>
          </cell>
          <cell r="AJ3041" t="str">
            <v>G00006t_c_r</v>
          </cell>
        </row>
        <row r="3042">
          <cell r="S3042" t="str">
            <v>t_0654</v>
          </cell>
          <cell r="AJ3042" t="str">
            <v>G00006t_c_r</v>
          </cell>
        </row>
        <row r="3043">
          <cell r="S3043" t="str">
            <v>t_0655</v>
          </cell>
          <cell r="AJ3043" t="str">
            <v>G00006t_c_r</v>
          </cell>
        </row>
        <row r="3044">
          <cell r="S3044" t="str">
            <v>t_0656</v>
          </cell>
          <cell r="AJ3044" t="str">
            <v>G00006t_c_r</v>
          </cell>
        </row>
        <row r="3045">
          <cell r="S3045" t="str">
            <v>t_0657</v>
          </cell>
          <cell r="AJ3045" t="str">
            <v>G00006t_c_r</v>
          </cell>
        </row>
        <row r="3046">
          <cell r="S3046" t="str">
            <v>t_0658</v>
          </cell>
          <cell r="AJ3046" t="str">
            <v>G00006t_c_r</v>
          </cell>
        </row>
        <row r="3047">
          <cell r="S3047" t="str">
            <v>t_0659</v>
          </cell>
          <cell r="AJ3047" t="str">
            <v>G00006t_c_r</v>
          </cell>
        </row>
        <row r="3048">
          <cell r="S3048" t="str">
            <v>t_0660</v>
          </cell>
          <cell r="AJ3048" t="str">
            <v>G00006t_c_r</v>
          </cell>
        </row>
        <row r="3049">
          <cell r="S3049" t="str">
            <v>t_0661</v>
          </cell>
          <cell r="AJ3049" t="str">
            <v>G00006t_c_r</v>
          </cell>
        </row>
        <row r="3050">
          <cell r="S3050" t="str">
            <v>t_0662</v>
          </cell>
          <cell r="AJ3050" t="str">
            <v>G00006t_c_r</v>
          </cell>
        </row>
        <row r="3051">
          <cell r="S3051" t="str">
            <v>t_0663</v>
          </cell>
          <cell r="AJ3051" t="str">
            <v>G00006t_c_r</v>
          </cell>
        </row>
        <row r="3052">
          <cell r="S3052" t="str">
            <v>t_0665</v>
          </cell>
          <cell r="AJ3052" t="str">
            <v>G00006t_c_r</v>
          </cell>
        </row>
        <row r="3053">
          <cell r="S3053" t="str">
            <v>t_0666</v>
          </cell>
          <cell r="AJ3053" t="str">
            <v>G00006t_c_r</v>
          </cell>
        </row>
        <row r="3054">
          <cell r="S3054" t="str">
            <v>t_0668</v>
          </cell>
          <cell r="AJ3054" t="str">
            <v>G00006t_c_r</v>
          </cell>
        </row>
        <row r="3055">
          <cell r="S3055" t="str">
            <v>t_0669</v>
          </cell>
          <cell r="AJ3055" t="str">
            <v>G00006t_c_r</v>
          </cell>
        </row>
        <row r="3056">
          <cell r="S3056" t="str">
            <v>t_0670</v>
          </cell>
          <cell r="AJ3056" t="str">
            <v>G00006t_c_r</v>
          </cell>
        </row>
        <row r="3057">
          <cell r="S3057" t="str">
            <v>t_0671</v>
          </cell>
          <cell r="AJ3057" t="str">
            <v>G00006t_c_r</v>
          </cell>
        </row>
        <row r="3058">
          <cell r="S3058" t="str">
            <v>t_0672</v>
          </cell>
          <cell r="AJ3058" t="str">
            <v>G00006t_c_r</v>
          </cell>
        </row>
        <row r="3059">
          <cell r="S3059" t="str">
            <v>t_0673</v>
          </cell>
          <cell r="AJ3059" t="str">
            <v>G00006t_c_r</v>
          </cell>
        </row>
        <row r="3060">
          <cell r="S3060" t="str">
            <v>t_0674</v>
          </cell>
          <cell r="AJ3060" t="str">
            <v>G00006t_c_r</v>
          </cell>
        </row>
        <row r="3061">
          <cell r="S3061" t="str">
            <v>t_0675</v>
          </cell>
          <cell r="AJ3061" t="str">
            <v>G00006t_c_r</v>
          </cell>
        </row>
        <row r="3062">
          <cell r="S3062" t="str">
            <v>t_0676</v>
          </cell>
          <cell r="AJ3062" t="str">
            <v>G00006t_c_r</v>
          </cell>
        </row>
        <row r="3063">
          <cell r="S3063" t="str">
            <v>t_0677</v>
          </cell>
          <cell r="AJ3063" t="str">
            <v>G00006t_c_r</v>
          </cell>
        </row>
        <row r="3064">
          <cell r="S3064" t="str">
            <v>t_0678</v>
          </cell>
          <cell r="AJ3064" t="str">
            <v>G00006t_c_r</v>
          </cell>
        </row>
        <row r="3065">
          <cell r="S3065" t="str">
            <v>t_0679</v>
          </cell>
          <cell r="AJ3065" t="str">
            <v>G00006t_c_r</v>
          </cell>
        </row>
        <row r="3066">
          <cell r="S3066" t="str">
            <v>t_0680</v>
          </cell>
          <cell r="AJ3066" t="str">
            <v>G00006t_c_r</v>
          </cell>
        </row>
        <row r="3067">
          <cell r="S3067" t="str">
            <v>t_0681</v>
          </cell>
          <cell r="AJ3067" t="str">
            <v>G00006t_c_r</v>
          </cell>
        </row>
        <row r="3068">
          <cell r="S3068" t="str">
            <v>t_0682</v>
          </cell>
          <cell r="AJ3068" t="str">
            <v>G00006t_c_r</v>
          </cell>
        </row>
        <row r="3069">
          <cell r="S3069" t="str">
            <v>t_0683</v>
          </cell>
          <cell r="AJ3069" t="str">
            <v>G00006t_c_r</v>
          </cell>
        </row>
        <row r="3070">
          <cell r="S3070" t="str">
            <v>t_0684</v>
          </cell>
          <cell r="AJ3070" t="str">
            <v>G00006t_c_r</v>
          </cell>
        </row>
        <row r="3071">
          <cell r="S3071" t="str">
            <v>t_0685</v>
          </cell>
          <cell r="AJ3071" t="str">
            <v>G00006t_c_r</v>
          </cell>
        </row>
        <row r="3072">
          <cell r="S3072" t="str">
            <v>t_0686</v>
          </cell>
          <cell r="AJ3072" t="str">
            <v>G00006t_c_r</v>
          </cell>
        </row>
        <row r="3073">
          <cell r="S3073" t="str">
            <v>t_0687</v>
          </cell>
          <cell r="AJ3073" t="str">
            <v>G00006t_c_r</v>
          </cell>
        </row>
        <row r="3074">
          <cell r="S3074" t="str">
            <v>t_0688</v>
          </cell>
          <cell r="AJ3074" t="str">
            <v>G00006t_c_r</v>
          </cell>
        </row>
        <row r="3075">
          <cell r="S3075" t="str">
            <v>t_0689</v>
          </cell>
          <cell r="AJ3075" t="str">
            <v>G00006t_c_r</v>
          </cell>
        </row>
        <row r="3076">
          <cell r="S3076" t="str">
            <v>t_0690</v>
          </cell>
          <cell r="AJ3076" t="str">
            <v>G00006t_c_r</v>
          </cell>
        </row>
        <row r="3077">
          <cell r="S3077" t="str">
            <v>t_0691</v>
          </cell>
          <cell r="AJ3077" t="str">
            <v>G00006t_c_r</v>
          </cell>
        </row>
        <row r="3078">
          <cell r="S3078" t="str">
            <v>t_0692</v>
          </cell>
          <cell r="AJ3078" t="str">
            <v>G00006t_c_r</v>
          </cell>
        </row>
        <row r="3079">
          <cell r="S3079" t="str">
            <v>t_0693</v>
          </cell>
          <cell r="AJ3079" t="str">
            <v>G00006t_c_r</v>
          </cell>
        </row>
        <row r="3080">
          <cell r="S3080" t="str">
            <v>t_0694</v>
          </cell>
          <cell r="AJ3080" t="str">
            <v>G00006t_c_r</v>
          </cell>
        </row>
        <row r="3081">
          <cell r="S3081" t="str">
            <v>t_0695</v>
          </cell>
          <cell r="AJ3081" t="str">
            <v>G00006t_c_r</v>
          </cell>
        </row>
        <row r="3082">
          <cell r="S3082" t="str">
            <v>t_0696</v>
          </cell>
          <cell r="AJ3082" t="str">
            <v>G00006t_c_r</v>
          </cell>
        </row>
        <row r="3083">
          <cell r="S3083" t="str">
            <v>t_0697</v>
          </cell>
          <cell r="AJ3083" t="str">
            <v>G00006t_c_r</v>
          </cell>
        </row>
        <row r="3084">
          <cell r="S3084" t="str">
            <v>t_0698</v>
          </cell>
          <cell r="AJ3084" t="str">
            <v>G00006t_c_r</v>
          </cell>
        </row>
        <row r="3085">
          <cell r="S3085" t="str">
            <v>t_0699</v>
          </cell>
          <cell r="AJ3085" t="str">
            <v>G00006t_c_r</v>
          </cell>
        </row>
        <row r="3086">
          <cell r="S3086" t="str">
            <v>t_0701</v>
          </cell>
          <cell r="AJ3086" t="str">
            <v>G00006t_c_r</v>
          </cell>
        </row>
        <row r="3087">
          <cell r="S3087" t="str">
            <v>t_0702</v>
          </cell>
          <cell r="AJ3087" t="str">
            <v>G00006t_c_r</v>
          </cell>
        </row>
        <row r="3088">
          <cell r="S3088" t="str">
            <v>t_0704</v>
          </cell>
          <cell r="AJ3088" t="str">
            <v>G00006t_c_r</v>
          </cell>
        </row>
        <row r="3089">
          <cell r="S3089" t="str">
            <v>t_0705</v>
          </cell>
          <cell r="AJ3089" t="str">
            <v>G00006t_c_r</v>
          </cell>
        </row>
        <row r="3090">
          <cell r="S3090" t="str">
            <v>t_0707</v>
          </cell>
          <cell r="AJ3090" t="str">
            <v>G00006t_c_r</v>
          </cell>
        </row>
        <row r="3091">
          <cell r="S3091" t="str">
            <v>t_0708</v>
          </cell>
          <cell r="AJ3091" t="str">
            <v>G00006t_c_r</v>
          </cell>
        </row>
        <row r="3092">
          <cell r="S3092" t="str">
            <v>t_0709</v>
          </cell>
          <cell r="AJ3092" t="str">
            <v>G00006t_c_r</v>
          </cell>
        </row>
        <row r="3093">
          <cell r="S3093" t="str">
            <v>t_0710</v>
          </cell>
          <cell r="AJ3093" t="str">
            <v>G00006t_c_r</v>
          </cell>
        </row>
        <row r="3094">
          <cell r="S3094" t="str">
            <v>t_0711</v>
          </cell>
          <cell r="AJ3094" t="str">
            <v>G00006t_c_r</v>
          </cell>
        </row>
        <row r="3095">
          <cell r="S3095" t="str">
            <v>t_0713</v>
          </cell>
          <cell r="AJ3095" t="str">
            <v>G00006t_c_r</v>
          </cell>
        </row>
        <row r="3096">
          <cell r="S3096" t="str">
            <v>t_0714</v>
          </cell>
          <cell r="AJ3096" t="str">
            <v>G00006t_c_r</v>
          </cell>
        </row>
        <row r="3097">
          <cell r="S3097" t="str">
            <v>t_0716</v>
          </cell>
          <cell r="AJ3097" t="str">
            <v>G00006t_c_r</v>
          </cell>
        </row>
        <row r="3098">
          <cell r="S3098" t="str">
            <v>t_0717</v>
          </cell>
          <cell r="AJ3098" t="str">
            <v>G00006t_c_r</v>
          </cell>
        </row>
        <row r="3099">
          <cell r="S3099" t="str">
            <v>t_0718</v>
          </cell>
          <cell r="AJ3099" t="str">
            <v>G00006t_c_r</v>
          </cell>
        </row>
        <row r="3100">
          <cell r="S3100" t="str">
            <v>t_0719</v>
          </cell>
          <cell r="AJ3100" t="str">
            <v>G00006t_c_r</v>
          </cell>
        </row>
        <row r="3101">
          <cell r="S3101" t="str">
            <v>t_0720</v>
          </cell>
          <cell r="AJ3101" t="str">
            <v>G00006t_c_r</v>
          </cell>
        </row>
        <row r="3102">
          <cell r="S3102" t="str">
            <v>t_0721</v>
          </cell>
          <cell r="AJ3102" t="str">
            <v>G00006t_c_r</v>
          </cell>
        </row>
        <row r="3103">
          <cell r="S3103" t="str">
            <v>t_0722</v>
          </cell>
          <cell r="AJ3103" t="str">
            <v>G00006t_c_r</v>
          </cell>
        </row>
        <row r="3104">
          <cell r="S3104" t="str">
            <v>t_0723</v>
          </cell>
          <cell r="AJ3104" t="str">
            <v>G00006t_c_r</v>
          </cell>
        </row>
        <row r="3105">
          <cell r="S3105" t="str">
            <v>t_0725</v>
          </cell>
          <cell r="AJ3105" t="str">
            <v>G00006t_c_r</v>
          </cell>
        </row>
        <row r="3106">
          <cell r="S3106" t="str">
            <v>t_0726</v>
          </cell>
          <cell r="AJ3106" t="str">
            <v>G00006t_c_r</v>
          </cell>
        </row>
        <row r="3107">
          <cell r="S3107" t="str">
            <v>t_0728</v>
          </cell>
          <cell r="AJ3107" t="str">
            <v>G00006t_c_r</v>
          </cell>
        </row>
        <row r="3108">
          <cell r="S3108" t="str">
            <v>t_0729</v>
          </cell>
          <cell r="AJ3108" t="str">
            <v>G00006t_c_r</v>
          </cell>
        </row>
        <row r="3109">
          <cell r="S3109" t="str">
            <v>t_0731</v>
          </cell>
          <cell r="AJ3109" t="str">
            <v>G00006t_c_r</v>
          </cell>
        </row>
        <row r="3110">
          <cell r="S3110" t="str">
            <v>t_0732</v>
          </cell>
          <cell r="AJ3110" t="str">
            <v>G00006t_c_r</v>
          </cell>
        </row>
        <row r="3111">
          <cell r="S3111" t="str">
            <v>t_0734</v>
          </cell>
          <cell r="AJ3111" t="str">
            <v>G00006t_c_r</v>
          </cell>
        </row>
        <row r="3112">
          <cell r="S3112" t="str">
            <v>t_0735</v>
          </cell>
          <cell r="AJ3112" t="str">
            <v>G00006t_c_r</v>
          </cell>
        </row>
        <row r="3113">
          <cell r="S3113" t="str">
            <v>t_0737</v>
          </cell>
          <cell r="AJ3113" t="str">
            <v>G00006t_c_r</v>
          </cell>
        </row>
        <row r="3114">
          <cell r="S3114" t="str">
            <v>t_0738</v>
          </cell>
          <cell r="AJ3114" t="str">
            <v>G00006t_c_r</v>
          </cell>
        </row>
        <row r="3115">
          <cell r="S3115" t="str">
            <v>t_0740</v>
          </cell>
          <cell r="AJ3115" t="str">
            <v>G00006t_c_r</v>
          </cell>
        </row>
        <row r="3116">
          <cell r="S3116" t="str">
            <v>t_0741</v>
          </cell>
          <cell r="AJ3116" t="str">
            <v>G00006t_c_r</v>
          </cell>
        </row>
        <row r="3117">
          <cell r="S3117" t="str">
            <v>t_0743</v>
          </cell>
          <cell r="AJ3117" t="str">
            <v>G00006t_c_r</v>
          </cell>
        </row>
        <row r="3118">
          <cell r="S3118" t="str">
            <v>t_0744</v>
          </cell>
          <cell r="AJ3118" t="str">
            <v>G00006t_c_r</v>
          </cell>
        </row>
        <row r="3119">
          <cell r="S3119" t="str">
            <v>t_0746</v>
          </cell>
          <cell r="AJ3119" t="str">
            <v>G00006t_c_r</v>
          </cell>
        </row>
        <row r="3120">
          <cell r="S3120" t="str">
            <v>t_0747</v>
          </cell>
          <cell r="AJ3120" t="str">
            <v>G00006t_c_r</v>
          </cell>
        </row>
        <row r="3121">
          <cell r="S3121" t="str">
            <v>t_0749</v>
          </cell>
          <cell r="AJ3121" t="str">
            <v>G00006t_c_r</v>
          </cell>
        </row>
        <row r="3122">
          <cell r="S3122" t="str">
            <v>t_0750</v>
          </cell>
          <cell r="AJ3122" t="str">
            <v>G00006t_c_r</v>
          </cell>
        </row>
        <row r="3123">
          <cell r="S3123" t="str">
            <v>t_0752</v>
          </cell>
          <cell r="AJ3123" t="str">
            <v>G00006t_c_r</v>
          </cell>
        </row>
        <row r="3124">
          <cell r="S3124" t="str">
            <v>t_0753</v>
          </cell>
          <cell r="AJ3124" t="str">
            <v>G00006t_c_r</v>
          </cell>
        </row>
        <row r="3125">
          <cell r="S3125" t="str">
            <v>t_0754</v>
          </cell>
          <cell r="AJ3125" t="str">
            <v>G00006t_c_r</v>
          </cell>
        </row>
        <row r="3126">
          <cell r="S3126" t="str">
            <v>t_0755</v>
          </cell>
          <cell r="AJ3126" t="str">
            <v>G00006t_c_r</v>
          </cell>
        </row>
        <row r="3127">
          <cell r="S3127" t="str">
            <v>t_0756</v>
          </cell>
          <cell r="AJ3127" t="str">
            <v>G00006t_c_r</v>
          </cell>
        </row>
        <row r="3128">
          <cell r="S3128" t="str">
            <v>t_0757</v>
          </cell>
          <cell r="AJ3128" t="str">
            <v>G00006t_c_r</v>
          </cell>
        </row>
        <row r="3129">
          <cell r="S3129" t="str">
            <v>t_0758</v>
          </cell>
          <cell r="AJ3129" t="str">
            <v>G00006t_c_r</v>
          </cell>
        </row>
        <row r="3130">
          <cell r="S3130" t="str">
            <v>t_0759</v>
          </cell>
          <cell r="AJ3130" t="str">
            <v>G00006t_c_r</v>
          </cell>
        </row>
        <row r="3131">
          <cell r="S3131" t="str">
            <v>t_0760</v>
          </cell>
          <cell r="AJ3131" t="str">
            <v>G00006t_c_r</v>
          </cell>
        </row>
        <row r="3132">
          <cell r="S3132" t="str">
            <v>t_0761</v>
          </cell>
          <cell r="AJ3132" t="str">
            <v>G00006t_c_r</v>
          </cell>
        </row>
        <row r="3133">
          <cell r="S3133" t="str">
            <v>t_0762</v>
          </cell>
          <cell r="AJ3133" t="str">
            <v>G00006t_c_r</v>
          </cell>
        </row>
        <row r="3134">
          <cell r="S3134" t="str">
            <v>t_0763</v>
          </cell>
          <cell r="AJ3134" t="str">
            <v>G00006t_c_r</v>
          </cell>
        </row>
        <row r="3135">
          <cell r="S3135" t="str">
            <v>t_0764</v>
          </cell>
          <cell r="AJ3135" t="str">
            <v>G00006t_c_r</v>
          </cell>
        </row>
        <row r="3136">
          <cell r="S3136" t="str">
            <v>t_0765</v>
          </cell>
          <cell r="AJ3136" t="str">
            <v>G00006t_c_r</v>
          </cell>
        </row>
        <row r="3137">
          <cell r="S3137" t="str">
            <v>t_0767</v>
          </cell>
          <cell r="AJ3137" t="str">
            <v>G00006t_c_r</v>
          </cell>
        </row>
        <row r="3138">
          <cell r="S3138" t="str">
            <v>t_0768</v>
          </cell>
          <cell r="AJ3138" t="str">
            <v>G00006t_c_r</v>
          </cell>
        </row>
        <row r="3139">
          <cell r="S3139" t="str">
            <v>t_0770</v>
          </cell>
          <cell r="AJ3139" t="str">
            <v>G00006t_c_r</v>
          </cell>
        </row>
        <row r="3140">
          <cell r="S3140" t="str">
            <v>t_0771</v>
          </cell>
          <cell r="AJ3140" t="str">
            <v>G00006t_c_r</v>
          </cell>
        </row>
        <row r="3141">
          <cell r="S3141" t="str">
            <v>t_0773</v>
          </cell>
          <cell r="AJ3141" t="str">
            <v>G00006t_c_r</v>
          </cell>
        </row>
        <row r="3142">
          <cell r="S3142" t="str">
            <v>t_0774</v>
          </cell>
          <cell r="AJ3142" t="str">
            <v>G00006t_c_r</v>
          </cell>
        </row>
        <row r="3143">
          <cell r="S3143" t="str">
            <v>t_0776</v>
          </cell>
          <cell r="AJ3143" t="str">
            <v>G00006t_c_r</v>
          </cell>
        </row>
        <row r="3144">
          <cell r="S3144" t="str">
            <v>t_0777</v>
          </cell>
          <cell r="AJ3144" t="str">
            <v>G00006t_c_r</v>
          </cell>
        </row>
        <row r="3145">
          <cell r="S3145" t="str">
            <v>t_0779</v>
          </cell>
          <cell r="AJ3145" t="str">
            <v>G00006t_c_r</v>
          </cell>
        </row>
        <row r="3146">
          <cell r="S3146" t="str">
            <v>t_0780</v>
          </cell>
          <cell r="AJ3146" t="str">
            <v>G00006t_c_r</v>
          </cell>
        </row>
        <row r="3147">
          <cell r="S3147" t="str">
            <v>t_0782</v>
          </cell>
          <cell r="AJ3147" t="str">
            <v>G00006t_c_r</v>
          </cell>
        </row>
        <row r="3148">
          <cell r="S3148" t="str">
            <v>t_0783</v>
          </cell>
          <cell r="AJ3148" t="str">
            <v>G00006t_c_r</v>
          </cell>
        </row>
        <row r="3149">
          <cell r="S3149" t="str">
            <v>t_0787</v>
          </cell>
          <cell r="AJ3149" t="str">
            <v>G00006t_c_r</v>
          </cell>
        </row>
        <row r="3150">
          <cell r="S3150" t="str">
            <v>t_0788</v>
          </cell>
          <cell r="AJ3150" t="str">
            <v>G00006t_c_r</v>
          </cell>
        </row>
        <row r="3151">
          <cell r="S3151" t="str">
            <v>t_0789</v>
          </cell>
          <cell r="AJ3151" t="str">
            <v>G00006t_c_r</v>
          </cell>
        </row>
        <row r="3152">
          <cell r="S3152" t="str">
            <v>t_0790</v>
          </cell>
          <cell r="AJ3152" t="str">
            <v>G00006t_c_r</v>
          </cell>
        </row>
        <row r="3153">
          <cell r="S3153" t="str">
            <v>t_0791</v>
          </cell>
          <cell r="AJ3153" t="str">
            <v>G00006t_c_r</v>
          </cell>
        </row>
        <row r="3154">
          <cell r="S3154" t="str">
            <v>t_0792</v>
          </cell>
          <cell r="AJ3154" t="str">
            <v>G00006t_c_r</v>
          </cell>
        </row>
        <row r="3155">
          <cell r="S3155" t="str">
            <v>t_0796</v>
          </cell>
          <cell r="AJ3155" t="str">
            <v>G00006t_c_r</v>
          </cell>
        </row>
        <row r="3156">
          <cell r="S3156" t="str">
            <v>t_0797</v>
          </cell>
          <cell r="AJ3156" t="str">
            <v>G00006t_c_r</v>
          </cell>
        </row>
        <row r="3157">
          <cell r="S3157" t="str">
            <v>t_0798</v>
          </cell>
          <cell r="AJ3157" t="str">
            <v>G00006t_c_r</v>
          </cell>
        </row>
        <row r="3158">
          <cell r="S3158" t="str">
            <v>t_0799</v>
          </cell>
          <cell r="AJ3158" t="str">
            <v>G00006t_c_r</v>
          </cell>
        </row>
        <row r="3159">
          <cell r="S3159" t="str">
            <v>t_0800</v>
          </cell>
          <cell r="AJ3159" t="str">
            <v>G00006t_c_r</v>
          </cell>
        </row>
        <row r="3160">
          <cell r="S3160" t="str">
            <v>t_0801</v>
          </cell>
          <cell r="AJ3160" t="str">
            <v>G00006t_c_r</v>
          </cell>
        </row>
        <row r="3161">
          <cell r="S3161" t="str">
            <v>t_0802</v>
          </cell>
          <cell r="AJ3161" t="str">
            <v>G00006t_c_r</v>
          </cell>
        </row>
        <row r="3162">
          <cell r="S3162" t="str">
            <v>t_0803</v>
          </cell>
          <cell r="AJ3162" t="str">
            <v>G00006t_c_r</v>
          </cell>
        </row>
        <row r="3163">
          <cell r="S3163" t="str">
            <v>t_0804</v>
          </cell>
          <cell r="AJ3163" t="str">
            <v>G00006t_c_r</v>
          </cell>
        </row>
        <row r="3164">
          <cell r="S3164" t="str">
            <v>t_0805</v>
          </cell>
          <cell r="AJ3164" t="str">
            <v>G00006t_c_r</v>
          </cell>
        </row>
        <row r="3165">
          <cell r="S3165" t="str">
            <v>t_0806</v>
          </cell>
          <cell r="AJ3165" t="str">
            <v>G00006t_c_r</v>
          </cell>
        </row>
        <row r="3166">
          <cell r="S3166" t="str">
            <v>t_0807</v>
          </cell>
          <cell r="AJ3166" t="str">
            <v>G00006t_c_r</v>
          </cell>
        </row>
        <row r="3167">
          <cell r="S3167" t="str">
            <v>t_0808</v>
          </cell>
          <cell r="AJ3167" t="str">
            <v>G00006t_c_r</v>
          </cell>
        </row>
        <row r="3168">
          <cell r="S3168" t="str">
            <v>t_0809</v>
          </cell>
          <cell r="AJ3168" t="str">
            <v>G00006t_c_r</v>
          </cell>
        </row>
        <row r="3169">
          <cell r="S3169" t="str">
            <v>t_0810</v>
          </cell>
          <cell r="AJ3169" t="str">
            <v>G00006t_c_r</v>
          </cell>
        </row>
        <row r="3170">
          <cell r="S3170" t="str">
            <v>t_0811</v>
          </cell>
          <cell r="AJ3170" t="str">
            <v>G00006t_c_r</v>
          </cell>
        </row>
        <row r="3171">
          <cell r="S3171" t="str">
            <v>t_0812</v>
          </cell>
          <cell r="AJ3171" t="str">
            <v>G00006t_c_r</v>
          </cell>
        </row>
        <row r="3172">
          <cell r="S3172" t="str">
            <v>t_0813</v>
          </cell>
          <cell r="AJ3172" t="str">
            <v>G00006t_c_r</v>
          </cell>
        </row>
        <row r="3173">
          <cell r="S3173" t="str">
            <v>t_0814</v>
          </cell>
          <cell r="AJ3173" t="str">
            <v>G00006t_c_r</v>
          </cell>
        </row>
        <row r="3174">
          <cell r="S3174" t="str">
            <v>t_0815</v>
          </cell>
          <cell r="AJ3174" t="str">
            <v>G00006t_c_r</v>
          </cell>
        </row>
        <row r="3175">
          <cell r="S3175" t="str">
            <v>t_0816</v>
          </cell>
          <cell r="AJ3175" t="str">
            <v>G00006t_c_r</v>
          </cell>
        </row>
        <row r="3176">
          <cell r="S3176" t="str">
            <v>t_0817</v>
          </cell>
          <cell r="AJ3176" t="str">
            <v>G00006t_c_r</v>
          </cell>
        </row>
        <row r="3177">
          <cell r="S3177" t="str">
            <v>t_0818</v>
          </cell>
          <cell r="AJ3177" t="str">
            <v>G00006t_c_r</v>
          </cell>
        </row>
        <row r="3178">
          <cell r="S3178" t="str">
            <v>t_0819</v>
          </cell>
          <cell r="AJ3178" t="str">
            <v>G00006t_c_r</v>
          </cell>
        </row>
        <row r="3179">
          <cell r="S3179" t="str">
            <v>t_0820</v>
          </cell>
          <cell r="AJ3179" t="str">
            <v>G00006t_c_r</v>
          </cell>
        </row>
        <row r="3180">
          <cell r="S3180" t="str">
            <v>t_0821</v>
          </cell>
          <cell r="AJ3180" t="str">
            <v>G00006t_c_r</v>
          </cell>
        </row>
        <row r="3181">
          <cell r="S3181" t="str">
            <v>t_0822</v>
          </cell>
          <cell r="AJ3181" t="str">
            <v>G00006t_c_r</v>
          </cell>
        </row>
        <row r="3182">
          <cell r="S3182" t="str">
            <v>t_0823</v>
          </cell>
          <cell r="AJ3182" t="str">
            <v>G00006t_c_r</v>
          </cell>
        </row>
        <row r="3183">
          <cell r="S3183" t="str">
            <v>t_0824</v>
          </cell>
          <cell r="AJ3183" t="str">
            <v>G00006t_c_r</v>
          </cell>
        </row>
        <row r="3184">
          <cell r="S3184" t="str">
            <v>t_0825</v>
          </cell>
          <cell r="AJ3184" t="str">
            <v>G00006t_c_r</v>
          </cell>
        </row>
        <row r="3185">
          <cell r="S3185" t="str">
            <v>t_0826</v>
          </cell>
          <cell r="AJ3185" t="str">
            <v>G00006t_c_r</v>
          </cell>
        </row>
        <row r="3186">
          <cell r="S3186" t="str">
            <v>t_0827</v>
          </cell>
          <cell r="AJ3186" t="str">
            <v>G00006t_c_r</v>
          </cell>
        </row>
        <row r="3187">
          <cell r="S3187" t="str">
            <v>t_0828</v>
          </cell>
          <cell r="AJ3187" t="str">
            <v>G00006t_c_r</v>
          </cell>
        </row>
        <row r="3188">
          <cell r="S3188" t="str">
            <v>t_0829</v>
          </cell>
          <cell r="AJ3188" t="str">
            <v>G00006t_c_r</v>
          </cell>
        </row>
        <row r="3189">
          <cell r="S3189" t="str">
            <v>t_0830</v>
          </cell>
          <cell r="AJ3189" t="str">
            <v>G00006t_c_r</v>
          </cell>
        </row>
        <row r="3190">
          <cell r="S3190" t="str">
            <v>t_0831</v>
          </cell>
          <cell r="AJ3190" t="str">
            <v>G00006t_c_r</v>
          </cell>
        </row>
        <row r="3191">
          <cell r="S3191" t="str">
            <v>t_0832</v>
          </cell>
          <cell r="AJ3191" t="str">
            <v>G00006t_c_r</v>
          </cell>
        </row>
        <row r="3192">
          <cell r="S3192" t="str">
            <v>t_0833</v>
          </cell>
          <cell r="AJ3192" t="str">
            <v>G00006t_c_r</v>
          </cell>
        </row>
        <row r="3193">
          <cell r="S3193" t="str">
            <v>t_0834</v>
          </cell>
          <cell r="AJ3193" t="str">
            <v>G00006t_c_r</v>
          </cell>
        </row>
        <row r="3194">
          <cell r="S3194" t="str">
            <v>t_0835</v>
          </cell>
          <cell r="AJ3194" t="str">
            <v>G00006t_c_r</v>
          </cell>
        </row>
        <row r="3195">
          <cell r="S3195" t="str">
            <v>t_0836</v>
          </cell>
          <cell r="AJ3195" t="str">
            <v>G00006t_c_r</v>
          </cell>
        </row>
        <row r="3196">
          <cell r="S3196" t="str">
            <v>t_0837</v>
          </cell>
          <cell r="AJ3196" t="str">
            <v>G00006t_c_r</v>
          </cell>
        </row>
        <row r="3197">
          <cell r="S3197" t="str">
            <v>t_0838</v>
          </cell>
          <cell r="AJ3197" t="str">
            <v>G00006t_c_r</v>
          </cell>
        </row>
        <row r="3198">
          <cell r="S3198" t="str">
            <v>t_0839</v>
          </cell>
          <cell r="AJ3198" t="str">
            <v>G00006t_c_r</v>
          </cell>
        </row>
        <row r="3199">
          <cell r="S3199" t="str">
            <v>t_0840</v>
          </cell>
          <cell r="AJ3199" t="str">
            <v>G00006t_c_r</v>
          </cell>
        </row>
        <row r="3200">
          <cell r="S3200" t="str">
            <v>t_0841</v>
          </cell>
          <cell r="AJ3200" t="str">
            <v>G00006t_c_r</v>
          </cell>
        </row>
        <row r="3201">
          <cell r="S3201" t="str">
            <v>t_0842</v>
          </cell>
          <cell r="AJ3201" t="str">
            <v>G00006t_c_r</v>
          </cell>
        </row>
        <row r="3202">
          <cell r="S3202" t="str">
            <v>t_0843</v>
          </cell>
          <cell r="AJ3202" t="str">
            <v>G00006t_c_r</v>
          </cell>
        </row>
        <row r="3203">
          <cell r="S3203" t="str">
            <v>t_0844</v>
          </cell>
          <cell r="AJ3203" t="str">
            <v>G00006t_c_r</v>
          </cell>
        </row>
        <row r="3204">
          <cell r="S3204" t="str">
            <v>t_0845</v>
          </cell>
          <cell r="AJ3204" t="str">
            <v>G00006t_c_r</v>
          </cell>
        </row>
        <row r="3205">
          <cell r="S3205" t="str">
            <v>t_0846</v>
          </cell>
          <cell r="AJ3205" t="str">
            <v>G00006t_c_c</v>
          </cell>
        </row>
        <row r="3206">
          <cell r="S3206" t="str">
            <v>t_0847</v>
          </cell>
          <cell r="AJ3206" t="str">
            <v>G00006t_c_c</v>
          </cell>
        </row>
        <row r="3207">
          <cell r="S3207" t="str">
            <v>t_0848</v>
          </cell>
          <cell r="AJ3207" t="str">
            <v>G00006t_c_c</v>
          </cell>
        </row>
        <row r="3208">
          <cell r="S3208" t="str">
            <v>t_0849</v>
          </cell>
          <cell r="AJ3208" t="str">
            <v>G00006t_c_c</v>
          </cell>
        </row>
        <row r="3209">
          <cell r="S3209" t="str">
            <v>t_0850</v>
          </cell>
          <cell r="AJ3209" t="str">
            <v>G00006t_c_c</v>
          </cell>
        </row>
        <row r="3210">
          <cell r="S3210" t="str">
            <v>t_0851</v>
          </cell>
          <cell r="AJ3210" t="str">
            <v>G00006t_c_r</v>
          </cell>
        </row>
        <row r="3211">
          <cell r="S3211" t="str">
            <v>t_0852</v>
          </cell>
          <cell r="AJ3211" t="str">
            <v>G00006t_c_r</v>
          </cell>
        </row>
        <row r="3212">
          <cell r="S3212" t="str">
            <v>t_0853</v>
          </cell>
          <cell r="AJ3212" t="str">
            <v>G00006t_c_r</v>
          </cell>
        </row>
        <row r="3213">
          <cell r="S3213" t="str">
            <v>t_0854</v>
          </cell>
          <cell r="AJ3213" t="str">
            <v>G00006t_c_r</v>
          </cell>
        </row>
        <row r="3214">
          <cell r="S3214" t="str">
            <v>t_0855</v>
          </cell>
          <cell r="AJ3214" t="str">
            <v>G00006t_c_r</v>
          </cell>
        </row>
        <row r="3215">
          <cell r="S3215" t="str">
            <v>t_0856</v>
          </cell>
          <cell r="AJ3215" t="str">
            <v>G00006t_c_r</v>
          </cell>
        </row>
        <row r="3216">
          <cell r="S3216" t="str">
            <v>t_0857</v>
          </cell>
          <cell r="AJ3216" t="str">
            <v>G00006t_c_r</v>
          </cell>
        </row>
        <row r="3217">
          <cell r="S3217" t="str">
            <v>t_0858</v>
          </cell>
          <cell r="AJ3217" t="str">
            <v>G00006t_c_r</v>
          </cell>
        </row>
        <row r="3218">
          <cell r="S3218" t="str">
            <v>t_0859</v>
          </cell>
          <cell r="AJ3218" t="str">
            <v>G00006t_c_r</v>
          </cell>
        </row>
        <row r="3219">
          <cell r="S3219" t="str">
            <v>t_0860</v>
          </cell>
          <cell r="AJ3219" t="str">
            <v>G00006t_c_r</v>
          </cell>
        </row>
        <row r="3220">
          <cell r="S3220" t="str">
            <v>t_0861</v>
          </cell>
          <cell r="AJ3220" t="str">
            <v>G00006t_c_r</v>
          </cell>
        </row>
        <row r="3221">
          <cell r="S3221" t="str">
            <v>t_0862</v>
          </cell>
          <cell r="AJ3221" t="str">
            <v>G00006t_c_r</v>
          </cell>
        </row>
        <row r="3222">
          <cell r="S3222" t="str">
            <v>t_0863</v>
          </cell>
          <cell r="AJ3222" t="str">
            <v>G00006t_c_r</v>
          </cell>
        </row>
        <row r="3223">
          <cell r="S3223" t="str">
            <v>t_0864</v>
          </cell>
          <cell r="AJ3223" t="str">
            <v>G00006t_c_r</v>
          </cell>
        </row>
        <row r="3224">
          <cell r="S3224" t="str">
            <v>t_0865</v>
          </cell>
          <cell r="AJ3224" t="str">
            <v>G00006t_c_r</v>
          </cell>
        </row>
        <row r="3225">
          <cell r="S3225" t="str">
            <v>t_0866</v>
          </cell>
          <cell r="AJ3225" t="str">
            <v>G00006t_c_r</v>
          </cell>
        </row>
        <row r="3226">
          <cell r="S3226" t="str">
            <v>t_0867</v>
          </cell>
          <cell r="AJ3226" t="str">
            <v>G00006t_c_r</v>
          </cell>
        </row>
        <row r="3227">
          <cell r="S3227" t="str">
            <v>t_0868</v>
          </cell>
          <cell r="AJ3227" t="str">
            <v>G00006t_c_r</v>
          </cell>
        </row>
        <row r="3228">
          <cell r="S3228" t="str">
            <v>t_0869</v>
          </cell>
          <cell r="AJ3228" t="str">
            <v>G00006t_c_r</v>
          </cell>
        </row>
        <row r="3229">
          <cell r="S3229" t="str">
            <v>t_0870</v>
          </cell>
          <cell r="AJ3229" t="str">
            <v>G00006t_c_r</v>
          </cell>
        </row>
        <row r="3230">
          <cell r="S3230" t="str">
            <v>t_0874</v>
          </cell>
          <cell r="AJ3230" t="str">
            <v>G00006t_c_r</v>
          </cell>
        </row>
        <row r="3231">
          <cell r="S3231" t="str">
            <v>t_0875</v>
          </cell>
          <cell r="AJ3231" t="str">
            <v>G00006t_c_r</v>
          </cell>
        </row>
        <row r="3232">
          <cell r="S3232" t="str">
            <v>t_0879</v>
          </cell>
          <cell r="AJ3232" t="str">
            <v>G00006t_c_r</v>
          </cell>
        </row>
        <row r="3233">
          <cell r="S3233" t="str">
            <v>t_0880</v>
          </cell>
          <cell r="AJ3233" t="str">
            <v>G00006t_c_r</v>
          </cell>
        </row>
        <row r="3234">
          <cell r="S3234" t="str">
            <v>t_0881</v>
          </cell>
          <cell r="AJ3234" t="str">
            <v/>
          </cell>
        </row>
        <row r="3235">
          <cell r="S3235" t="str">
            <v>t_0882</v>
          </cell>
          <cell r="AJ3235" t="str">
            <v/>
          </cell>
        </row>
        <row r="3236">
          <cell r="S3236" t="str">
            <v>t_0883</v>
          </cell>
          <cell r="AJ3236" t="str">
            <v/>
          </cell>
        </row>
        <row r="3237">
          <cell r="S3237" t="str">
            <v>t_0884</v>
          </cell>
          <cell r="AJ3237" t="str">
            <v/>
          </cell>
        </row>
        <row r="3238">
          <cell r="S3238" t="str">
            <v>t_0885</v>
          </cell>
          <cell r="AJ3238" t="str">
            <v/>
          </cell>
        </row>
        <row r="3239">
          <cell r="S3239" t="str">
            <v>y200001</v>
          </cell>
          <cell r="AJ3239" t="str">
            <v/>
          </cell>
        </row>
        <row r="3240">
          <cell r="S3240" t="str">
            <v>y200002</v>
          </cell>
          <cell r="AJ3240" t="str">
            <v/>
          </cell>
        </row>
        <row r="3241">
          <cell r="S3241" t="str">
            <v>y200003</v>
          </cell>
          <cell r="AJ3241" t="str">
            <v>ACITL_c</v>
          </cell>
        </row>
        <row r="3242">
          <cell r="S3242" t="str">
            <v>y200010</v>
          </cell>
          <cell r="AJ3242" t="str">
            <v>PNP_c</v>
          </cell>
        </row>
        <row r="3243">
          <cell r="S3243" t="str">
            <v>y200015</v>
          </cell>
          <cell r="AJ3243" t="str">
            <v>PNTK_c</v>
          </cell>
        </row>
        <row r="3244">
          <cell r="S3244" t="str">
            <v>y200016</v>
          </cell>
          <cell r="AJ3244" t="str">
            <v>PNTK_c</v>
          </cell>
        </row>
        <row r="3245">
          <cell r="S3245" t="str">
            <v>y200017</v>
          </cell>
          <cell r="AJ3245" t="str">
            <v/>
          </cell>
        </row>
        <row r="3246">
          <cell r="S3246" t="str">
            <v>y200019</v>
          </cell>
          <cell r="AJ3246" t="str">
            <v>ADPRDP_c</v>
          </cell>
        </row>
        <row r="3247">
          <cell r="S3247" t="str">
            <v>y200020</v>
          </cell>
          <cell r="AJ3247" t="str">
            <v/>
          </cell>
        </row>
        <row r="3248">
          <cell r="S3248" t="str">
            <v>y200021</v>
          </cell>
          <cell r="AJ3248" t="str">
            <v/>
          </cell>
        </row>
        <row r="3249">
          <cell r="S3249" t="str">
            <v>y200022</v>
          </cell>
          <cell r="AJ3249" t="str">
            <v/>
          </cell>
        </row>
        <row r="3250">
          <cell r="S3250" t="str">
            <v>y200022</v>
          </cell>
          <cell r="AJ3250" t="str">
            <v>UPPRT_c</v>
          </cell>
        </row>
        <row r="3251">
          <cell r="S3251" t="str">
            <v>y200023</v>
          </cell>
          <cell r="AJ3251" t="str">
            <v/>
          </cell>
        </row>
        <row r="3252">
          <cell r="S3252" t="str">
            <v>y200023</v>
          </cell>
          <cell r="AJ3252" t="str">
            <v>UPPRT_c</v>
          </cell>
        </row>
        <row r="3253">
          <cell r="S3253" t="str">
            <v>y200024</v>
          </cell>
          <cell r="AJ3253" t="str">
            <v/>
          </cell>
        </row>
        <row r="3254">
          <cell r="S3254" t="str">
            <v>y200024</v>
          </cell>
          <cell r="AJ3254" t="str">
            <v>UPPRT_c</v>
          </cell>
        </row>
        <row r="3255">
          <cell r="S3255" t="str">
            <v>y200025</v>
          </cell>
          <cell r="AJ3255" t="str">
            <v/>
          </cell>
        </row>
        <row r="3256">
          <cell r="S3256" t="str">
            <v>y200025</v>
          </cell>
          <cell r="AJ3256" t="str">
            <v>UPPRT_c</v>
          </cell>
        </row>
        <row r="3257">
          <cell r="S3257" t="str">
            <v>y200026</v>
          </cell>
          <cell r="AJ3257" t="str">
            <v/>
          </cell>
        </row>
        <row r="3258">
          <cell r="S3258" t="str">
            <v>y200026</v>
          </cell>
          <cell r="AJ3258" t="str">
            <v>UPPRT_c</v>
          </cell>
        </row>
        <row r="3259">
          <cell r="S3259" t="str">
            <v>y200027</v>
          </cell>
          <cell r="AJ3259" t="str">
            <v/>
          </cell>
        </row>
        <row r="3260">
          <cell r="S3260" t="str">
            <v>y200027</v>
          </cell>
          <cell r="AJ3260" t="str">
            <v>UPPRT_c</v>
          </cell>
        </row>
        <row r="3261">
          <cell r="S3261" t="str">
            <v>y200028</v>
          </cell>
          <cell r="AJ3261" t="str">
            <v/>
          </cell>
        </row>
        <row r="3262">
          <cell r="S3262" t="str">
            <v>y200028</v>
          </cell>
          <cell r="AJ3262" t="str">
            <v>UPPRT_c</v>
          </cell>
        </row>
        <row r="3263">
          <cell r="S3263" t="str">
            <v>y200029</v>
          </cell>
          <cell r="AJ3263" t="str">
            <v/>
          </cell>
        </row>
        <row r="3264">
          <cell r="S3264" t="str">
            <v>y200029</v>
          </cell>
          <cell r="AJ3264" t="str">
            <v>UPPRT_c</v>
          </cell>
        </row>
        <row r="3265">
          <cell r="S3265" t="str">
            <v>y200030</v>
          </cell>
          <cell r="AJ3265" t="str">
            <v/>
          </cell>
        </row>
        <row r="3266">
          <cell r="S3266" t="str">
            <v>y200030</v>
          </cell>
          <cell r="AJ3266" t="str">
            <v>UPPRT_c</v>
          </cell>
        </row>
        <row r="3267">
          <cell r="S3267" t="str">
            <v>y200031</v>
          </cell>
          <cell r="AJ3267" t="str">
            <v/>
          </cell>
        </row>
        <row r="3268">
          <cell r="S3268" t="str">
            <v>y200031</v>
          </cell>
          <cell r="AJ3268" t="str">
            <v>UPPRT_c</v>
          </cell>
        </row>
        <row r="3269">
          <cell r="S3269" t="str">
            <v>y200032</v>
          </cell>
          <cell r="AJ3269" t="str">
            <v/>
          </cell>
        </row>
        <row r="3270">
          <cell r="S3270" t="str">
            <v>y200032</v>
          </cell>
          <cell r="AJ3270" t="str">
            <v>UPPRT_c</v>
          </cell>
        </row>
        <row r="3271">
          <cell r="S3271" t="str">
            <v>y200033</v>
          </cell>
          <cell r="AJ3271" t="str">
            <v/>
          </cell>
        </row>
        <row r="3272">
          <cell r="S3272" t="str">
            <v>y200033</v>
          </cell>
          <cell r="AJ3272" t="str">
            <v>UPPRT_c</v>
          </cell>
        </row>
        <row r="3273">
          <cell r="S3273" t="str">
            <v>y200034</v>
          </cell>
          <cell r="AJ3273" t="str">
            <v/>
          </cell>
        </row>
        <row r="3274">
          <cell r="S3274" t="str">
            <v>y200034</v>
          </cell>
          <cell r="AJ3274" t="str">
            <v>UPPRT_c</v>
          </cell>
        </row>
        <row r="3275">
          <cell r="S3275" t="str">
            <v>y200035</v>
          </cell>
          <cell r="AJ3275" t="str">
            <v/>
          </cell>
        </row>
        <row r="3276">
          <cell r="S3276" t="str">
            <v>y200035</v>
          </cell>
          <cell r="AJ3276" t="str">
            <v>UPPRT_c</v>
          </cell>
        </row>
        <row r="3277">
          <cell r="S3277" t="str">
            <v>y200036</v>
          </cell>
          <cell r="AJ3277" t="str">
            <v/>
          </cell>
        </row>
        <row r="3278">
          <cell r="S3278" t="str">
            <v>y200036</v>
          </cell>
          <cell r="AJ3278" t="str">
            <v>UPPRT_c</v>
          </cell>
        </row>
        <row r="3279">
          <cell r="S3279" t="str">
            <v>y300001</v>
          </cell>
          <cell r="AJ3279" t="str">
            <v/>
          </cell>
        </row>
        <row r="3280">
          <cell r="S3280" t="str">
            <v>y300001</v>
          </cell>
          <cell r="AJ3280" t="str">
            <v/>
          </cell>
        </row>
        <row r="3281">
          <cell r="S3281" t="str">
            <v>y300001</v>
          </cell>
          <cell r="AJ3281" t="str">
            <v/>
          </cell>
        </row>
        <row r="3282">
          <cell r="S3282" t="str">
            <v>y300001</v>
          </cell>
          <cell r="AJ3282" t="str">
            <v/>
          </cell>
        </row>
        <row r="3283">
          <cell r="S3283" t="str">
            <v>y300002</v>
          </cell>
          <cell r="AJ3283" t="str">
            <v/>
          </cell>
        </row>
        <row r="3284">
          <cell r="S3284" t="str">
            <v>y300002</v>
          </cell>
          <cell r="AJ3284" t="str">
            <v/>
          </cell>
        </row>
        <row r="3285">
          <cell r="S3285" t="str">
            <v>y300002</v>
          </cell>
          <cell r="AJ3285" t="str">
            <v/>
          </cell>
        </row>
        <row r="3286">
          <cell r="S3286" t="str">
            <v>y300002</v>
          </cell>
          <cell r="AJ3286" t="str">
            <v/>
          </cell>
        </row>
        <row r="3287">
          <cell r="S3287" t="str">
            <v>y300004</v>
          </cell>
          <cell r="AJ3287" t="str">
            <v/>
          </cell>
        </row>
        <row r="3288">
          <cell r="S3288" t="str">
            <v>y300004</v>
          </cell>
          <cell r="AJ3288" t="str">
            <v/>
          </cell>
        </row>
        <row r="3289">
          <cell r="S3289" t="str">
            <v>y300004</v>
          </cell>
          <cell r="AJ3289" t="str">
            <v/>
          </cell>
        </row>
        <row r="3290">
          <cell r="S3290" t="str">
            <v>y300004</v>
          </cell>
          <cell r="AJ3290" t="str">
            <v/>
          </cell>
        </row>
        <row r="3291">
          <cell r="S3291" t="str">
            <v>y300006</v>
          </cell>
          <cell r="AJ3291" t="str">
            <v/>
          </cell>
        </row>
        <row r="3292">
          <cell r="S3292" t="str">
            <v>y300006</v>
          </cell>
          <cell r="AJ3292" t="str">
            <v/>
          </cell>
        </row>
        <row r="3293">
          <cell r="S3293" t="str">
            <v>y300006</v>
          </cell>
          <cell r="AJ3293" t="str">
            <v/>
          </cell>
        </row>
        <row r="3294">
          <cell r="S3294" t="str">
            <v>y300006</v>
          </cell>
          <cell r="AJ3294" t="str">
            <v/>
          </cell>
        </row>
        <row r="3295">
          <cell r="S3295" t="str">
            <v>y300008</v>
          </cell>
          <cell r="AJ3295" t="str">
            <v/>
          </cell>
        </row>
        <row r="3296">
          <cell r="S3296" t="str">
            <v>y300008</v>
          </cell>
          <cell r="AJ3296" t="str">
            <v/>
          </cell>
        </row>
        <row r="3297">
          <cell r="S3297" t="str">
            <v>y300008</v>
          </cell>
          <cell r="AJ3297" t="str">
            <v/>
          </cell>
        </row>
        <row r="3298">
          <cell r="S3298" t="str">
            <v>y300008</v>
          </cell>
          <cell r="AJ3298" t="str">
            <v/>
          </cell>
        </row>
        <row r="3299">
          <cell r="S3299" t="str">
            <v>y300009</v>
          </cell>
          <cell r="AJ3299" t="str">
            <v/>
          </cell>
        </row>
        <row r="3300">
          <cell r="S3300" t="str">
            <v>y300014</v>
          </cell>
          <cell r="AJ3300" t="str">
            <v>FACOA182tabc_x</v>
          </cell>
        </row>
        <row r="3301">
          <cell r="S3301" t="str">
            <v>y300014</v>
          </cell>
          <cell r="AJ3301" t="str">
            <v>FACOA182tabc_x</v>
          </cell>
        </row>
        <row r="3302">
          <cell r="S3302" t="str">
            <v>y300017</v>
          </cell>
          <cell r="AJ3302" t="str">
            <v>G00006t_c_r</v>
          </cell>
        </row>
        <row r="3303">
          <cell r="S3303" t="str">
            <v>y300021</v>
          </cell>
          <cell r="AJ3303" t="str">
            <v/>
          </cell>
        </row>
        <row r="3304">
          <cell r="S3304" t="str">
            <v>y300021</v>
          </cell>
          <cell r="AJ3304" t="str">
            <v/>
          </cell>
        </row>
        <row r="3305">
          <cell r="S3305" t="str">
            <v>y300021</v>
          </cell>
          <cell r="AJ3305" t="str">
            <v/>
          </cell>
        </row>
        <row r="3306">
          <cell r="S3306" t="str">
            <v>y300021</v>
          </cell>
          <cell r="AJ3306" t="str">
            <v/>
          </cell>
        </row>
        <row r="3307">
          <cell r="S3307" t="str">
            <v>y300025</v>
          </cell>
          <cell r="AJ3307" t="str">
            <v/>
          </cell>
        </row>
        <row r="3308">
          <cell r="S3308" t="str">
            <v>y300025</v>
          </cell>
          <cell r="AJ3308" t="str">
            <v/>
          </cell>
        </row>
        <row r="3309">
          <cell r="S3309" t="str">
            <v>y300025</v>
          </cell>
          <cell r="AJ3309" t="str">
            <v/>
          </cell>
        </row>
        <row r="3310">
          <cell r="S3310" t="str">
            <v>y300025</v>
          </cell>
          <cell r="AJ3310" t="str">
            <v/>
          </cell>
        </row>
        <row r="3311">
          <cell r="S3311" t="str">
            <v>y300026</v>
          </cell>
          <cell r="AJ3311" t="str">
            <v/>
          </cell>
        </row>
        <row r="3312">
          <cell r="S3312" t="str">
            <v>y300026</v>
          </cell>
          <cell r="AJ3312" t="str">
            <v/>
          </cell>
        </row>
        <row r="3313">
          <cell r="S3313" t="str">
            <v>y300026</v>
          </cell>
          <cell r="AJ3313" t="str">
            <v/>
          </cell>
        </row>
        <row r="3314">
          <cell r="S3314" t="str">
            <v>y300026</v>
          </cell>
          <cell r="AJ3314" t="str">
            <v/>
          </cell>
        </row>
        <row r="3315">
          <cell r="S3315" t="str">
            <v>y300031</v>
          </cell>
          <cell r="AJ3315" t="str">
            <v/>
          </cell>
        </row>
        <row r="3316">
          <cell r="S3316" t="str">
            <v>y300032</v>
          </cell>
          <cell r="AJ3316" t="str">
            <v/>
          </cell>
        </row>
        <row r="3317">
          <cell r="S3317" t="str">
            <v>y300048</v>
          </cell>
          <cell r="AJ3317" t="str">
            <v/>
          </cell>
        </row>
        <row r="3318">
          <cell r="S3318" t="str">
            <v>y300050</v>
          </cell>
          <cell r="AJ3318" t="str">
            <v/>
          </cell>
        </row>
        <row r="3319">
          <cell r="S3319" t="str">
            <v>y300051</v>
          </cell>
          <cell r="AJ3319" t="str">
            <v/>
          </cell>
        </row>
        <row r="3320">
          <cell r="S3320" t="str">
            <v>y300052</v>
          </cell>
          <cell r="AJ3320" t="str">
            <v/>
          </cell>
        </row>
        <row r="3321">
          <cell r="S3321" t="str">
            <v>y300052</v>
          </cell>
          <cell r="AJ3321" t="str">
            <v/>
          </cell>
        </row>
        <row r="3322">
          <cell r="S3322" t="str">
            <v>y300052</v>
          </cell>
          <cell r="AJ3322" t="str">
            <v/>
          </cell>
        </row>
        <row r="3323">
          <cell r="S3323" t="str">
            <v>y300054</v>
          </cell>
          <cell r="AJ3323" t="str">
            <v/>
          </cell>
        </row>
        <row r="3324">
          <cell r="S3324" t="str">
            <v>y300054</v>
          </cell>
          <cell r="AJ3324" t="str">
            <v>MGCH_m</v>
          </cell>
        </row>
        <row r="3325">
          <cell r="S3325" t="str">
            <v>y300055</v>
          </cell>
          <cell r="AJ3325" t="str">
            <v/>
          </cell>
        </row>
        <row r="3326">
          <cell r="S3326" t="str">
            <v>y300055</v>
          </cell>
          <cell r="AJ3326" t="str">
            <v>HACD40y_m</v>
          </cell>
        </row>
        <row r="3327">
          <cell r="S3327" t="str">
            <v>y300056</v>
          </cell>
          <cell r="AJ3327" t="str">
            <v>CELLBH_c</v>
          </cell>
        </row>
        <row r="3328">
          <cell r="S3328" t="str">
            <v>y300056</v>
          </cell>
          <cell r="AJ3328" t="str">
            <v>CELLBH_c</v>
          </cell>
        </row>
        <row r="3329">
          <cell r="S3329" t="str">
            <v>y300056</v>
          </cell>
          <cell r="AJ3329" t="str">
            <v>CELLBH_c</v>
          </cell>
        </row>
        <row r="3330">
          <cell r="S3330" t="str">
            <v>y300058</v>
          </cell>
          <cell r="AJ3330" t="str">
            <v>OPAH_c</v>
          </cell>
        </row>
        <row r="3331">
          <cell r="S3331" t="str">
            <v>y300058</v>
          </cell>
          <cell r="AJ3331" t="str">
            <v>OPAH_c</v>
          </cell>
        </row>
        <row r="3332">
          <cell r="S3332" t="str">
            <v>y300058</v>
          </cell>
          <cell r="AJ3332" t="str">
            <v>OPAH_c</v>
          </cell>
        </row>
        <row r="3333">
          <cell r="S3333" t="str">
            <v>y300058</v>
          </cell>
          <cell r="AJ3333" t="str">
            <v>OPAH_c</v>
          </cell>
        </row>
        <row r="3334">
          <cell r="S3334" t="str">
            <v>y300059</v>
          </cell>
          <cell r="AJ3334" t="str">
            <v/>
          </cell>
        </row>
        <row r="3335">
          <cell r="S3335" t="str">
            <v>y300060</v>
          </cell>
          <cell r="AJ3335" t="str">
            <v/>
          </cell>
        </row>
        <row r="3336">
          <cell r="S3336" t="str">
            <v>y300061</v>
          </cell>
          <cell r="AJ3336" t="str">
            <v>ADNCYC_c</v>
          </cell>
        </row>
        <row r="3337">
          <cell r="S3337" t="str">
            <v>y300062</v>
          </cell>
          <cell r="AJ3337" t="str">
            <v/>
          </cell>
        </row>
        <row r="3338">
          <cell r="S3338" t="str">
            <v>y300062</v>
          </cell>
          <cell r="AJ3338" t="str">
            <v/>
          </cell>
        </row>
        <row r="3339">
          <cell r="S3339" t="str">
            <v>y300063</v>
          </cell>
          <cell r="AJ3339" t="str">
            <v/>
          </cell>
        </row>
        <row r="3340">
          <cell r="S3340" t="str">
            <v>y300064</v>
          </cell>
          <cell r="AJ3340" t="str">
            <v>BPNT_c</v>
          </cell>
        </row>
        <row r="3341">
          <cell r="S3341" t="str">
            <v>y300065</v>
          </cell>
          <cell r="AJ3341" t="str">
            <v/>
          </cell>
        </row>
        <row r="3342">
          <cell r="S3342" t="str">
            <v>y300066</v>
          </cell>
          <cell r="AJ3342" t="str">
            <v/>
          </cell>
        </row>
        <row r="3343">
          <cell r="S3343" t="str">
            <v>y300068</v>
          </cell>
          <cell r="AJ3343" t="str">
            <v/>
          </cell>
        </row>
        <row r="3344">
          <cell r="S3344" t="str">
            <v>y300069</v>
          </cell>
          <cell r="AJ3344" t="str">
            <v/>
          </cell>
        </row>
        <row r="3345">
          <cell r="S3345" t="str">
            <v>y300070</v>
          </cell>
          <cell r="AJ3345" t="str">
            <v/>
          </cell>
        </row>
        <row r="3346">
          <cell r="S3346" t="str">
            <v>y300072</v>
          </cell>
          <cell r="AJ3346" t="str">
            <v/>
          </cell>
        </row>
        <row r="3347">
          <cell r="S3347" t="str">
            <v>y300072</v>
          </cell>
          <cell r="AJ3347" t="str">
            <v/>
          </cell>
        </row>
        <row r="3348">
          <cell r="S3348" t="str">
            <v>y300074</v>
          </cell>
          <cell r="AJ3348" t="str">
            <v/>
          </cell>
        </row>
        <row r="3349">
          <cell r="S3349" t="str">
            <v>y300075</v>
          </cell>
          <cell r="AJ3349" t="str">
            <v/>
          </cell>
        </row>
        <row r="3350">
          <cell r="S3350" t="str">
            <v>y300078</v>
          </cell>
          <cell r="AJ3350" t="str">
            <v/>
          </cell>
        </row>
      </sheetData>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4">
          <cell r="S4" t="str">
            <v>FMNRx_c</v>
          </cell>
          <cell r="CCD4" t="str">
            <v>Unassigned</v>
          </cell>
        </row>
        <row r="5">
          <cell r="S5" t="str">
            <v>FMNRx2_c</v>
          </cell>
          <cell r="CCD5" t="str">
            <v>Unassigned</v>
          </cell>
        </row>
        <row r="6">
          <cell r="S6" t="str">
            <v>tpsamp_c_m</v>
          </cell>
          <cell r="CCD6" t="str">
            <v/>
          </cell>
        </row>
        <row r="7">
          <cell r="S7" t="str">
            <v>ADPh_c</v>
          </cell>
          <cell r="CCD7" t="str">
            <v>Purine metabolism</v>
          </cell>
        </row>
        <row r="8">
          <cell r="S8" t="str">
            <v>ADPh_m</v>
          </cell>
          <cell r="CCD8" t="str">
            <v>Purine metabolism</v>
          </cell>
        </row>
        <row r="9">
          <cell r="S9" t="str">
            <v>tpspydx5p_c_m</v>
          </cell>
          <cell r="CCD9" t="str">
            <v/>
          </cell>
        </row>
        <row r="10">
          <cell r="S10" t="str">
            <v>tpsca2_c_g</v>
          </cell>
          <cell r="CCD10" t="str">
            <v/>
          </cell>
        </row>
        <row r="11">
          <cell r="S11" t="str">
            <v>tpspydx5p_c_x</v>
          </cell>
          <cell r="CCD11" t="str">
            <v/>
          </cell>
        </row>
        <row r="12">
          <cell r="S12" t="str">
            <v>tpspydx5p_c_r</v>
          </cell>
          <cell r="CCD12" t="str">
            <v/>
          </cell>
        </row>
        <row r="13">
          <cell r="S13" t="str">
            <v>tpscu2_c_m</v>
          </cell>
          <cell r="CCD13" t="str">
            <v/>
          </cell>
        </row>
        <row r="14">
          <cell r="S14" t="str">
            <v>tpsfad_c_r</v>
          </cell>
          <cell r="CCD14" t="str">
            <v/>
          </cell>
        </row>
        <row r="15">
          <cell r="S15" t="str">
            <v>tpsfe2_c_r</v>
          </cell>
          <cell r="CCD15" t="str">
            <v/>
          </cell>
        </row>
        <row r="16">
          <cell r="S16" t="str">
            <v>tpsfmn_c_x</v>
          </cell>
          <cell r="CCD16" t="str">
            <v/>
          </cell>
        </row>
        <row r="17">
          <cell r="S17" t="str">
            <v>tpsfeCATION_c_n</v>
          </cell>
          <cell r="CCD17" t="str">
            <v/>
          </cell>
        </row>
        <row r="18">
          <cell r="S18" t="str">
            <v>tpsheme_c_r</v>
          </cell>
          <cell r="CCD18" t="str">
            <v/>
          </cell>
        </row>
        <row r="19">
          <cell r="S19" t="str">
            <v>tpsheme_c_x</v>
          </cell>
          <cell r="CCD19" t="str">
            <v/>
          </cell>
        </row>
        <row r="20">
          <cell r="S20" t="str">
            <v>tpsmetal2_c_x</v>
          </cell>
          <cell r="CCD20" t="str">
            <v/>
          </cell>
        </row>
        <row r="21">
          <cell r="S21" t="str">
            <v>tpsmg2_c_m</v>
          </cell>
          <cell r="CCD21" t="str">
            <v/>
          </cell>
        </row>
        <row r="22">
          <cell r="S22" t="str">
            <v>tpsmg2_c_n</v>
          </cell>
          <cell r="CCD22" t="str">
            <v/>
          </cell>
        </row>
        <row r="23">
          <cell r="S23" t="str">
            <v>tpsmg2_c_r</v>
          </cell>
          <cell r="CCD23" t="str">
            <v/>
          </cell>
        </row>
        <row r="24">
          <cell r="S24" t="str">
            <v>tpsmg2_c_rm</v>
          </cell>
          <cell r="CCD24" t="str">
            <v/>
          </cell>
        </row>
        <row r="25">
          <cell r="S25" t="str">
            <v>tpsmg2_c_x</v>
          </cell>
          <cell r="CCD25" t="str">
            <v/>
          </cell>
        </row>
        <row r="26">
          <cell r="S26" t="str">
            <v>tpsmg2ormn2_c_en</v>
          </cell>
          <cell r="CCD26" t="str">
            <v/>
          </cell>
        </row>
        <row r="27">
          <cell r="S27" t="str">
            <v>tpsmg2ormn2_c_m</v>
          </cell>
          <cell r="CCD27" t="str">
            <v/>
          </cell>
        </row>
        <row r="28">
          <cell r="S28" t="str">
            <v>tpsmg2ormn2_c_vm</v>
          </cell>
          <cell r="CCD28" t="str">
            <v/>
          </cell>
        </row>
        <row r="29">
          <cell r="S29" t="str">
            <v>tpsmn2_c_m</v>
          </cell>
          <cell r="CCD29" t="str">
            <v/>
          </cell>
        </row>
        <row r="30">
          <cell r="S30" t="str">
            <v>tpsmn2_c_n</v>
          </cell>
          <cell r="CCD30" t="str">
            <v/>
          </cell>
        </row>
        <row r="31">
          <cell r="S31" t="str">
            <v>tpsmn2_c_r</v>
          </cell>
          <cell r="CCD31" t="str">
            <v/>
          </cell>
        </row>
        <row r="32">
          <cell r="S32" t="str">
            <v>tpsmn2_c_rm</v>
          </cell>
          <cell r="CCD32" t="str">
            <v/>
          </cell>
        </row>
        <row r="33">
          <cell r="S33" t="str">
            <v>tpspyr_c_gm</v>
          </cell>
          <cell r="CCD33" t="str">
            <v/>
          </cell>
        </row>
        <row r="34">
          <cell r="S34" t="str">
            <v>tpspyr_c_mm</v>
          </cell>
          <cell r="CCD34" t="str">
            <v/>
          </cell>
        </row>
        <row r="35">
          <cell r="S35" t="str">
            <v>tpspyr_c_vm</v>
          </cell>
          <cell r="CCD35" t="str">
            <v/>
          </cell>
        </row>
        <row r="36">
          <cell r="S36" t="str">
            <v>tpsthmpp_c_m</v>
          </cell>
          <cell r="CCD36" t="str">
            <v/>
          </cell>
        </row>
        <row r="37">
          <cell r="S37" t="str">
            <v>tpsthmpp_c_x</v>
          </cell>
          <cell r="CCD37" t="str">
            <v/>
          </cell>
        </row>
        <row r="38">
          <cell r="S38" t="str">
            <v>tpszn2_c_n</v>
          </cell>
          <cell r="CCD38" t="str">
            <v/>
          </cell>
        </row>
        <row r="39">
          <cell r="S39" t="str">
            <v>tpszn2_c_r</v>
          </cell>
          <cell r="CCD39" t="str">
            <v/>
          </cell>
        </row>
        <row r="40">
          <cell r="S40" t="str">
            <v>tpsfad_c_x</v>
          </cell>
          <cell r="CCD40" t="str">
            <v/>
          </cell>
        </row>
        <row r="41">
          <cell r="S41" t="str">
            <v>GENERIC_na1CATION1_c</v>
          </cell>
          <cell r="CCD41" t="str">
            <v/>
          </cell>
        </row>
        <row r="42">
          <cell r="S42" t="str">
            <v>GENERIC_na1CATION1_e</v>
          </cell>
          <cell r="CCD42" t="str">
            <v/>
          </cell>
        </row>
        <row r="43">
          <cell r="S43" t="str">
            <v>GENERIC_kCATION1_m</v>
          </cell>
          <cell r="CCD43" t="str">
            <v/>
          </cell>
        </row>
        <row r="44">
          <cell r="S44" t="str">
            <v>GENERIC_kCATION1_e</v>
          </cell>
          <cell r="CCD44" t="str">
            <v/>
          </cell>
        </row>
        <row r="45">
          <cell r="S45" t="str">
            <v>GENERIC_kCATION1_c</v>
          </cell>
          <cell r="CCD45" t="str">
            <v/>
          </cell>
        </row>
        <row r="46">
          <cell r="S46" t="str">
            <v>GENERIC_hCATION1_en</v>
          </cell>
          <cell r="CCD46" t="str">
            <v/>
          </cell>
        </row>
        <row r="47">
          <cell r="S47" t="str">
            <v>GENERIC_hCATION1_vm</v>
          </cell>
          <cell r="CCD47" t="str">
            <v/>
          </cell>
        </row>
        <row r="48">
          <cell r="S48" t="str">
            <v>GENERIC_hCATION1_gm</v>
          </cell>
          <cell r="CCD48" t="str">
            <v/>
          </cell>
        </row>
        <row r="49">
          <cell r="S49" t="str">
            <v>GENERIC_hCATION1_mm</v>
          </cell>
          <cell r="CCD49" t="str">
            <v/>
          </cell>
        </row>
        <row r="50">
          <cell r="S50" t="str">
            <v>GENERIC_hCATION1_rm</v>
          </cell>
          <cell r="CCD50" t="str">
            <v/>
          </cell>
        </row>
        <row r="51">
          <cell r="S51" t="str">
            <v>GENERIC_hCATION1_v</v>
          </cell>
          <cell r="CCD51" t="str">
            <v/>
          </cell>
        </row>
        <row r="52">
          <cell r="S52" t="str">
            <v>GENERIC_hCATION1_x</v>
          </cell>
          <cell r="CCD52" t="str">
            <v/>
          </cell>
        </row>
        <row r="53">
          <cell r="S53" t="str">
            <v>GENERIC_hCATION1_n</v>
          </cell>
          <cell r="CCD53" t="str">
            <v/>
          </cell>
        </row>
        <row r="54">
          <cell r="S54" t="str">
            <v>GENERIC_hCATION1_m</v>
          </cell>
          <cell r="CCD54" t="str">
            <v/>
          </cell>
        </row>
        <row r="55">
          <cell r="S55" t="str">
            <v>GENERIC_hCATION1_l</v>
          </cell>
          <cell r="CCD55" t="str">
            <v/>
          </cell>
        </row>
        <row r="56">
          <cell r="S56" t="str">
            <v>GENERIC_hCATION1_g</v>
          </cell>
          <cell r="CCD56" t="str">
            <v/>
          </cell>
        </row>
        <row r="57">
          <cell r="S57" t="str">
            <v>GENERIC_hCATION1_c</v>
          </cell>
          <cell r="CCD57" t="str">
            <v/>
          </cell>
        </row>
        <row r="58">
          <cell r="S58" t="str">
            <v>GENERIC_hCATION1_r</v>
          </cell>
          <cell r="CCD58" t="str">
            <v/>
          </cell>
        </row>
        <row r="59">
          <cell r="S59" t="str">
            <v>GENERIC_hCATION1_e</v>
          </cell>
          <cell r="CCD59" t="str">
            <v/>
          </cell>
        </row>
        <row r="60">
          <cell r="S60" t="str">
            <v>GENERIC_ca2metal2_c</v>
          </cell>
          <cell r="CCD60" t="str">
            <v/>
          </cell>
        </row>
        <row r="61">
          <cell r="S61" t="str">
            <v>GENERIC_ca2metal2_e</v>
          </cell>
          <cell r="CCD61" t="str">
            <v/>
          </cell>
        </row>
        <row r="62">
          <cell r="S62" t="str">
            <v>GENERIC_cobalt2metal2_c</v>
          </cell>
          <cell r="CCD62" t="str">
            <v/>
          </cell>
        </row>
        <row r="63">
          <cell r="S63" t="str">
            <v>GENERIC_cobalt2metal2_e</v>
          </cell>
          <cell r="CCD63" t="str">
            <v/>
          </cell>
        </row>
        <row r="64">
          <cell r="S64" t="str">
            <v>GENERIC_cu2metal2_e</v>
          </cell>
          <cell r="CCD64" t="str">
            <v/>
          </cell>
        </row>
        <row r="65">
          <cell r="S65" t="str">
            <v>GENERIC_cu2metal2_c</v>
          </cell>
          <cell r="CCD65" t="str">
            <v/>
          </cell>
        </row>
        <row r="66">
          <cell r="S66" t="str">
            <v>GENERIC_fe2metal2_c</v>
          </cell>
          <cell r="CCD66" t="str">
            <v/>
          </cell>
        </row>
        <row r="67">
          <cell r="S67" t="str">
            <v>GENERIC_fe2metal2_e</v>
          </cell>
          <cell r="CCD67" t="str">
            <v/>
          </cell>
        </row>
        <row r="68">
          <cell r="S68" t="str">
            <v>GENERIC_fe2metal2_m</v>
          </cell>
          <cell r="CCD68" t="str">
            <v/>
          </cell>
        </row>
        <row r="69">
          <cell r="S69" t="str">
            <v>GENERIC_mg2metal2_c</v>
          </cell>
          <cell r="CCD69" t="str">
            <v/>
          </cell>
        </row>
        <row r="70">
          <cell r="S70" t="str">
            <v>GENERIC_mg2metal2_e</v>
          </cell>
          <cell r="CCD70" t="str">
            <v/>
          </cell>
        </row>
        <row r="71">
          <cell r="S71" t="str">
            <v>GENERIC_mn2metal2_e</v>
          </cell>
          <cell r="CCD71" t="str">
            <v/>
          </cell>
        </row>
        <row r="72">
          <cell r="S72" t="str">
            <v>GENERIC_mn2metal2_c</v>
          </cell>
          <cell r="CCD72" t="str">
            <v/>
          </cell>
        </row>
        <row r="73">
          <cell r="S73" t="str">
            <v>GENERIC_ni2metal2_c</v>
          </cell>
          <cell r="CCD73" t="str">
            <v/>
          </cell>
        </row>
        <row r="74">
          <cell r="S74" t="str">
            <v>GENERIC_ni2metal2_e</v>
          </cell>
          <cell r="CCD74" t="str">
            <v/>
          </cell>
        </row>
        <row r="75">
          <cell r="S75" t="str">
            <v>GENERIC_zn2metal2_e</v>
          </cell>
          <cell r="CCD75" t="str">
            <v/>
          </cell>
        </row>
        <row r="76">
          <cell r="S76" t="str">
            <v>GENERIC_zn2metal2_c</v>
          </cell>
          <cell r="CCD76" t="str">
            <v/>
          </cell>
        </row>
        <row r="77">
          <cell r="S77" t="str">
            <v>GENERIC_fe2feCATION_c</v>
          </cell>
          <cell r="CCD77" t="str">
            <v/>
          </cell>
        </row>
        <row r="78">
          <cell r="S78" t="str">
            <v>GENERIC_fe2feCATION_e</v>
          </cell>
          <cell r="CCD78" t="str">
            <v/>
          </cell>
        </row>
        <row r="79">
          <cell r="S79" t="str">
            <v>GENERIC_fe2feCATION_m</v>
          </cell>
          <cell r="CCD79" t="str">
            <v/>
          </cell>
        </row>
        <row r="80">
          <cell r="S80" t="str">
            <v>GENERIC_fe3feCATION_c</v>
          </cell>
          <cell r="CCD80" t="str">
            <v/>
          </cell>
        </row>
        <row r="81">
          <cell r="S81" t="str">
            <v>GENERIC_fe3feCATION_e</v>
          </cell>
          <cell r="CCD81" t="str">
            <v/>
          </cell>
        </row>
        <row r="82">
          <cell r="S82" t="str">
            <v>GENERIC_mg2mg2ormn2_c</v>
          </cell>
          <cell r="CCD82" t="str">
            <v/>
          </cell>
        </row>
        <row r="83">
          <cell r="S83" t="str">
            <v>GENERIC_mg2mg2ormn2_e</v>
          </cell>
          <cell r="CCD83" t="str">
            <v/>
          </cell>
        </row>
        <row r="84">
          <cell r="S84" t="str">
            <v>GENERIC_mn2mg2ormn2_c</v>
          </cell>
          <cell r="CCD84" t="str">
            <v/>
          </cell>
        </row>
        <row r="85">
          <cell r="S85" t="str">
            <v>GENERIC_mn2mg2ormn2_e</v>
          </cell>
          <cell r="CCD85" t="str">
            <v/>
          </cell>
        </row>
        <row r="86">
          <cell r="S86" t="str">
            <v>GENERIC_hemeAheme_c</v>
          </cell>
          <cell r="CCD86" t="str">
            <v/>
          </cell>
        </row>
        <row r="87">
          <cell r="S87" t="str">
            <v>GENERIC_hemeAheme_m</v>
          </cell>
          <cell r="CCD87" t="str">
            <v/>
          </cell>
        </row>
        <row r="88">
          <cell r="S88" t="str">
            <v>GENERIC_hemeOheme_m</v>
          </cell>
          <cell r="CCD88" t="str">
            <v/>
          </cell>
        </row>
        <row r="89">
          <cell r="S89" t="str">
            <v>GENERIC_phemeheme_m</v>
          </cell>
          <cell r="CCD89" t="str">
            <v/>
          </cell>
        </row>
        <row r="90">
          <cell r="S90" t="str">
            <v>GENERIC_shemeheme_c</v>
          </cell>
          <cell r="CCD90" t="str">
            <v/>
          </cell>
        </row>
        <row r="91">
          <cell r="S91" t="str">
            <v>RLFC2O_c</v>
          </cell>
          <cell r="CCD91" t="str">
            <v>Methylglyoxal metabolism</v>
          </cell>
        </row>
        <row r="92">
          <cell r="S92" t="str">
            <v>RLFC2O_m</v>
          </cell>
          <cell r="CCD92" t="str">
            <v>Pyruvate metabolism</v>
          </cell>
        </row>
        <row r="93">
          <cell r="S93" t="str">
            <v>BTDDH_c</v>
          </cell>
          <cell r="CCD93" t="str">
            <v>Butanoate metabolism</v>
          </cell>
        </row>
        <row r="94">
          <cell r="S94" t="str">
            <v>LLFC2O_c</v>
          </cell>
          <cell r="CCD94" t="str">
            <v>Methylglyoxal metabolism</v>
          </cell>
        </row>
        <row r="95">
          <cell r="S95" t="str">
            <v>13GS_c</v>
          </cell>
          <cell r="CCD95" t="str">
            <v>Starch and sucrose metabolism</v>
          </cell>
        </row>
        <row r="96">
          <cell r="S96" t="str">
            <v>16GS_c</v>
          </cell>
          <cell r="CCD96" t="str">
            <v>Cell wall biosynthesis</v>
          </cell>
        </row>
        <row r="97">
          <cell r="S97" t="str">
            <v>PRMICI_c</v>
          </cell>
          <cell r="CCD97" t="str">
            <v>Histidine metabolism</v>
          </cell>
        </row>
        <row r="98">
          <cell r="S98" t="str">
            <v>P5CD2_m</v>
          </cell>
          <cell r="CCD98" t="str">
            <v>Alanine, aspartate and glutamate metabolism</v>
          </cell>
        </row>
        <row r="99">
          <cell r="S99" t="str">
            <v>DHPPDA2_c</v>
          </cell>
          <cell r="CCD99" t="str">
            <v>Riboflavin metabolism</v>
          </cell>
        </row>
        <row r="100">
          <cell r="S100" t="str">
            <v>DRAPPRy_c</v>
          </cell>
          <cell r="CCD100" t="str">
            <v>Riboflavin metabolism</v>
          </cell>
        </row>
        <row r="101">
          <cell r="S101" t="str">
            <v>ACHBS_m</v>
          </cell>
          <cell r="CCD101" t="str">
            <v>Valine, leucine and isoleucine metabolism</v>
          </cell>
        </row>
        <row r="102">
          <cell r="S102" t="str">
            <v>HPPK2_m</v>
          </cell>
          <cell r="CCD102" t="str">
            <v>Folate metabolism</v>
          </cell>
        </row>
        <row r="103">
          <cell r="S103" t="str">
            <v>AATA_c</v>
          </cell>
          <cell r="CCD103" t="str">
            <v>Lysine metabolism</v>
          </cell>
        </row>
        <row r="104">
          <cell r="S104" t="str">
            <v>DPR_c</v>
          </cell>
          <cell r="CCD104" t="str">
            <v>Pantothenate and CoA biosynthesis</v>
          </cell>
        </row>
        <row r="105">
          <cell r="S105" t="str">
            <v>DDPA_m</v>
          </cell>
          <cell r="CCD105" t="str">
            <v>Phenylalanine, tyrosine and tryptophan metabolism</v>
          </cell>
        </row>
        <row r="106">
          <cell r="S106" t="str">
            <v>IPPMIb_c</v>
          </cell>
          <cell r="CCD106" t="str">
            <v>Valine, leucine and isoleucine metabolism</v>
          </cell>
        </row>
        <row r="107">
          <cell r="S107" t="str">
            <v>UNK3_c</v>
          </cell>
          <cell r="CCD107" t="str">
            <v>Cysteine and methionine metabolism</v>
          </cell>
        </row>
        <row r="108">
          <cell r="S108" t="str">
            <v>HCITR_m</v>
          </cell>
          <cell r="CCD108" t="str">
            <v>Lysine metabolism</v>
          </cell>
        </row>
        <row r="109">
          <cell r="S109" t="str">
            <v>MCITS_m</v>
          </cell>
          <cell r="CCD109" t="str">
            <v>Citric acid cycle</v>
          </cell>
        </row>
        <row r="110">
          <cell r="S110" t="str">
            <v>OMCDC_c</v>
          </cell>
          <cell r="CCD110" t="str">
            <v>Cysteine and methionine metabolism</v>
          </cell>
        </row>
        <row r="111">
          <cell r="S111" t="str">
            <v>OMCDC_m</v>
          </cell>
          <cell r="CCD111" t="str">
            <v>Cysteine and methionine metabolism</v>
          </cell>
        </row>
        <row r="112">
          <cell r="S112" t="str">
            <v>BPNT_c</v>
          </cell>
          <cell r="CCD112" t="str">
            <v>Sulfur metabolism</v>
          </cell>
        </row>
        <row r="113">
          <cell r="S113" t="str">
            <v>PDE1_c</v>
          </cell>
          <cell r="CCD113" t="str">
            <v>Purine metabolism</v>
          </cell>
        </row>
        <row r="114">
          <cell r="S114" t="str">
            <v>PDE2_c</v>
          </cell>
          <cell r="CCD114" t="str">
            <v>Purine metabolism</v>
          </cell>
        </row>
        <row r="115">
          <cell r="S115" t="str">
            <v>PDE3_c</v>
          </cell>
          <cell r="CCD115" t="str">
            <v>Purine metabolism</v>
          </cell>
        </row>
        <row r="116">
          <cell r="S116" t="str">
            <v>PDE4_c</v>
          </cell>
          <cell r="CCD116" t="str">
            <v>Purine metabolism</v>
          </cell>
        </row>
        <row r="117">
          <cell r="S117" t="str">
            <v>PDE5_c</v>
          </cell>
          <cell r="CCD117" t="str">
            <v>Purine metabolism</v>
          </cell>
        </row>
        <row r="118">
          <cell r="S118" t="str">
            <v>DB4PS_c</v>
          </cell>
          <cell r="CCD118" t="str">
            <v>Riboflavin metabolism</v>
          </cell>
        </row>
        <row r="119">
          <cell r="S119" t="str">
            <v>DHQTi_c</v>
          </cell>
          <cell r="CCD119" t="str">
            <v>Phenylalanine, tyrosine and tryptophan metabolism</v>
          </cell>
        </row>
        <row r="120">
          <cell r="S120" t="str">
            <v>DHQS_c</v>
          </cell>
          <cell r="CCD120" t="str">
            <v>Phenylalanine, tyrosine and tryptophan metabolism</v>
          </cell>
        </row>
        <row r="121">
          <cell r="S121" t="str">
            <v>3DSPHR_r</v>
          </cell>
          <cell r="CCD121" t="str">
            <v>Sphingolipid biosynthesis</v>
          </cell>
        </row>
        <row r="122">
          <cell r="S122" t="str">
            <v>DDPA_c</v>
          </cell>
          <cell r="CCD122" t="str">
            <v>Phenylalanine, tyrosine and tryptophan metabolism</v>
          </cell>
        </row>
        <row r="123">
          <cell r="S123" t="str">
            <v>HKYNH_c</v>
          </cell>
          <cell r="CCD123" t="str">
            <v>Tryptophan metabolism</v>
          </cell>
        </row>
        <row r="124">
          <cell r="S124" t="str">
            <v>HACD140i_x</v>
          </cell>
          <cell r="CCD124" t="str">
            <v>Fatty acid degradation</v>
          </cell>
        </row>
        <row r="125">
          <cell r="S125" t="str">
            <v>3HAO_c</v>
          </cell>
          <cell r="CCD125" t="str">
            <v>Tryptophan metabolism</v>
          </cell>
        </row>
        <row r="126">
          <cell r="S126" t="str">
            <v>3IPM3MT_c</v>
          </cell>
          <cell r="CCD126" t="str">
            <v>Unassigned</v>
          </cell>
        </row>
        <row r="127">
          <cell r="S127" t="str">
            <v>IPPMIa_c</v>
          </cell>
          <cell r="CCD127" t="str">
            <v>Valine, leucine and isoleucine metabolism</v>
          </cell>
        </row>
        <row r="128">
          <cell r="S128" t="str">
            <v>IPMD_c</v>
          </cell>
          <cell r="CCD128" t="str">
            <v>Valine, leucine and isoleucine metabolism</v>
          </cell>
        </row>
        <row r="129">
          <cell r="S129" t="str">
            <v>3MOBDC_c</v>
          </cell>
          <cell r="CCD129" t="str">
            <v>Unassigned</v>
          </cell>
        </row>
        <row r="130">
          <cell r="S130" t="str">
            <v>MTMOHT_m</v>
          </cell>
          <cell r="CCD130" t="str">
            <v>Pantothenate and CoA biosynthesis</v>
          </cell>
        </row>
        <row r="131">
          <cell r="S131" t="str">
            <v>3MOPDC_c</v>
          </cell>
          <cell r="CCD131" t="str">
            <v>Unassigned</v>
          </cell>
        </row>
        <row r="132">
          <cell r="S132" t="str">
            <v>PSCIT_c</v>
          </cell>
          <cell r="CCD132" t="str">
            <v>Phenylalanine, tyrosine and tryptophan metabolism</v>
          </cell>
        </row>
        <row r="133">
          <cell r="S133" t="str">
            <v>ADCS_c</v>
          </cell>
          <cell r="CCD133" t="str">
            <v>Folate metabolism</v>
          </cell>
        </row>
        <row r="134">
          <cell r="S134" t="str">
            <v>ADCL_c</v>
          </cell>
          <cell r="CCD134" t="str">
            <v>Folate metabolism</v>
          </cell>
        </row>
        <row r="135">
          <cell r="S135" t="str">
            <v>ABTA_c</v>
          </cell>
          <cell r="CCD135" t="str">
            <v>Alanine, aspartate and glutamate metabolism</v>
          </cell>
        </row>
        <row r="136">
          <cell r="S136" t="str">
            <v>4HTHRS_c</v>
          </cell>
          <cell r="CCD136" t="str">
            <v>Glycine, serine and threonine metabolism</v>
          </cell>
        </row>
        <row r="137">
          <cell r="S137" t="str">
            <v>4DPMIPPH_c</v>
          </cell>
          <cell r="CCD137" t="str">
            <v>Unassigned</v>
          </cell>
        </row>
        <row r="138">
          <cell r="S138" t="str">
            <v>IPPYP1_c</v>
          </cell>
          <cell r="CCD138" t="str">
            <v>Unassigned</v>
          </cell>
        </row>
        <row r="139">
          <cell r="S139" t="str">
            <v>MTAP_c</v>
          </cell>
          <cell r="CCD139" t="str">
            <v>Cysteine and methionine metabolism</v>
          </cell>
        </row>
        <row r="140">
          <cell r="S140" t="str">
            <v>NTD4pp_c</v>
          </cell>
          <cell r="CCD140" t="str">
            <v>Purine metabolism</v>
          </cell>
        </row>
        <row r="141">
          <cell r="S141" t="str">
            <v>NTD2pp_c</v>
          </cell>
          <cell r="CCD141" t="str">
            <v>Purine metabolism</v>
          </cell>
        </row>
        <row r="142">
          <cell r="S142" t="str">
            <v>PRFGS_c</v>
          </cell>
          <cell r="CCD142" t="str">
            <v>Purine metabolism</v>
          </cell>
        </row>
        <row r="143">
          <cell r="S143" t="str">
            <v>MTHFR3_c</v>
          </cell>
          <cell r="CCD143" t="str">
            <v>Folate metabolism</v>
          </cell>
        </row>
        <row r="144">
          <cell r="S144" t="str">
            <v>ALAS_m</v>
          </cell>
          <cell r="CCD144" t="str">
            <v>Glycine, serine and threonine metabolism</v>
          </cell>
        </row>
        <row r="145">
          <cell r="S145" t="str">
            <v>PMI12346PS_c</v>
          </cell>
          <cell r="CCD145" t="str">
            <v>Unassigned</v>
          </cell>
        </row>
        <row r="146">
          <cell r="S146" t="str">
            <v>FTHFCL_c</v>
          </cell>
          <cell r="CCD146" t="str">
            <v>Folate metabolism</v>
          </cell>
        </row>
        <row r="147">
          <cell r="S147" t="str">
            <v>MHPGLUT_c</v>
          </cell>
          <cell r="CCD147" t="str">
            <v>Cysteine and methionine metabolism</v>
          </cell>
        </row>
        <row r="148">
          <cell r="S148" t="str">
            <v>MDRPD_c</v>
          </cell>
          <cell r="CCD148" t="str">
            <v>Cysteine and methionine metabolism</v>
          </cell>
        </row>
        <row r="149">
          <cell r="S149" t="str">
            <v>MTRI_c</v>
          </cell>
          <cell r="CCD149" t="str">
            <v>Cysteine and methionine metabolism</v>
          </cell>
        </row>
        <row r="150">
          <cell r="S150" t="str">
            <v>IPPYP2_c</v>
          </cell>
          <cell r="CCD150" t="str">
            <v>Unassigned</v>
          </cell>
        </row>
        <row r="151">
          <cell r="S151" t="str">
            <v>IPPYP3_c</v>
          </cell>
          <cell r="CCD151" t="str">
            <v>Unassigned</v>
          </cell>
        </row>
        <row r="152">
          <cell r="S152" t="str">
            <v>6DPMIPPH_c</v>
          </cell>
          <cell r="CCD152" t="str">
            <v>Unassigned</v>
          </cell>
        </row>
        <row r="153">
          <cell r="S153" t="str">
            <v>IPPYP4_c</v>
          </cell>
          <cell r="CCD153" t="str">
            <v>Unassigned</v>
          </cell>
        </row>
        <row r="154">
          <cell r="S154" t="str">
            <v>ACALDCD_c</v>
          </cell>
          <cell r="CCD154" t="str">
            <v>Unassigned</v>
          </cell>
        </row>
        <row r="155">
          <cell r="S155" t="str">
            <v>KARA1i_m</v>
          </cell>
          <cell r="CCD155" t="str">
            <v>Valine, leucine and isoleucine metabolism</v>
          </cell>
        </row>
        <row r="156">
          <cell r="S156" t="str">
            <v>ACLS_m</v>
          </cell>
          <cell r="CCD156" t="str">
            <v>Valine, leucine and isoleucine metabolism</v>
          </cell>
        </row>
        <row r="157">
          <cell r="S157" t="str">
            <v>ACOATA_m</v>
          </cell>
          <cell r="CCD157" t="str">
            <v>Fatty acid biosynthesis</v>
          </cell>
        </row>
        <row r="158">
          <cell r="S158" t="str">
            <v>ACACT180i_x</v>
          </cell>
          <cell r="CCD158" t="str">
            <v>Fatty acid degradation</v>
          </cell>
        </row>
        <row r="159">
          <cell r="S159" t="str">
            <v>ACACT260i_x</v>
          </cell>
          <cell r="CCD159" t="str">
            <v>Fatty acid degradation</v>
          </cell>
        </row>
        <row r="160">
          <cell r="S160" t="str">
            <v>ACACT160i_x</v>
          </cell>
          <cell r="CCD160" t="str">
            <v>Fatty acid degradation</v>
          </cell>
        </row>
        <row r="161">
          <cell r="S161" t="str">
            <v>ACACT40ir_c</v>
          </cell>
          <cell r="CCD161" t="str">
            <v>Terpenoid backbone biosynthesis</v>
          </cell>
        </row>
        <row r="162">
          <cell r="S162" t="str">
            <v>ACACT140i_x</v>
          </cell>
          <cell r="CCD162" t="str">
            <v>Fatty acid degradation</v>
          </cell>
        </row>
        <row r="163">
          <cell r="S163" t="str">
            <v>ACACT100i_x</v>
          </cell>
          <cell r="CCD163" t="str">
            <v>Fatty acid degradation</v>
          </cell>
        </row>
        <row r="164">
          <cell r="S164" t="str">
            <v>ACACT120i_x</v>
          </cell>
          <cell r="CCD164" t="str">
            <v>Fatty acid degradation</v>
          </cell>
        </row>
        <row r="165">
          <cell r="S165" t="str">
            <v>ACS_n</v>
          </cell>
          <cell r="CCD165" t="str">
            <v>Pyruvate metabolism</v>
          </cell>
        </row>
        <row r="166">
          <cell r="S166" t="str">
            <v>ACGK_m</v>
          </cell>
          <cell r="CCD166" t="str">
            <v>Arginine and proline metabolism</v>
          </cell>
        </row>
        <row r="167">
          <cell r="S167" t="str">
            <v>ACP1_e</v>
          </cell>
          <cell r="CCD167" t="str">
            <v>Riboflavin metabolism</v>
          </cell>
        </row>
        <row r="168">
          <cell r="S168" t="str">
            <v>ACONT2_m</v>
          </cell>
          <cell r="CCD168" t="str">
            <v>Citric acid cycle</v>
          </cell>
        </row>
        <row r="169">
          <cell r="S169" t="str">
            <v>ACOTAi_m</v>
          </cell>
          <cell r="CCD169" t="str">
            <v>Arginine and proline metabolism</v>
          </cell>
        </row>
        <row r="170">
          <cell r="S170" t="str">
            <v>ACOAO100_x</v>
          </cell>
          <cell r="CCD170" t="str">
            <v>Fatty acid degradation</v>
          </cell>
        </row>
        <row r="171">
          <cell r="S171" t="str">
            <v>ACOAO120_x</v>
          </cell>
          <cell r="CCD171" t="str">
            <v>Fatty acid degradation</v>
          </cell>
        </row>
        <row r="172">
          <cell r="S172" t="str">
            <v>ACOAO260_x</v>
          </cell>
          <cell r="CCD172" t="str">
            <v>Fatty acid degradation</v>
          </cell>
        </row>
        <row r="173">
          <cell r="S173" t="str">
            <v>ACOAO160_x</v>
          </cell>
          <cell r="CCD173" t="str">
            <v>Fatty acid degradation</v>
          </cell>
        </row>
        <row r="174">
          <cell r="S174" t="str">
            <v>ACOAO180_x</v>
          </cell>
          <cell r="CCD174" t="str">
            <v>Fatty acid degradation</v>
          </cell>
        </row>
        <row r="175">
          <cell r="S175" t="str">
            <v>ACOAO140_x</v>
          </cell>
          <cell r="CCD175" t="str">
            <v>Fatty acid degradation</v>
          </cell>
        </row>
        <row r="176">
          <cell r="S176" t="str">
            <v>ADD_c</v>
          </cell>
          <cell r="CCD176" t="str">
            <v>Purine metabolism</v>
          </cell>
        </row>
        <row r="177">
          <cell r="S177" t="str">
            <v>ADPT_c</v>
          </cell>
          <cell r="CCD177" t="str">
            <v>Purine metabolism</v>
          </cell>
        </row>
        <row r="178">
          <cell r="S178" t="str">
            <v>ADA_c</v>
          </cell>
          <cell r="CCD178" t="str">
            <v>Purine metabolism</v>
          </cell>
        </row>
        <row r="179">
          <cell r="S179" t="str">
            <v>ADNK1_c</v>
          </cell>
          <cell r="CCD179" t="str">
            <v>Purine metabolism</v>
          </cell>
        </row>
        <row r="180">
          <cell r="S180" t="str">
            <v>AMPDA_c</v>
          </cell>
          <cell r="CCD180" t="str">
            <v>Purine metabolism</v>
          </cell>
        </row>
        <row r="181">
          <cell r="S181" t="str">
            <v>AHCi_c</v>
          </cell>
          <cell r="CCD181" t="str">
            <v>Cysteine and methionine metabolism</v>
          </cell>
        </row>
        <row r="182">
          <cell r="S182" t="str">
            <v>ADMDC_c</v>
          </cell>
          <cell r="CCD182" t="str">
            <v>Cysteine and methionine metabolism</v>
          </cell>
        </row>
        <row r="183">
          <cell r="S183" t="str">
            <v>AMAOTr_c</v>
          </cell>
          <cell r="CCD183" t="str">
            <v>Biotin metabolism</v>
          </cell>
        </row>
        <row r="184">
          <cell r="S184" t="str">
            <v>ADNCYC_c</v>
          </cell>
          <cell r="CCD184" t="str">
            <v>Purine metabolism</v>
          </cell>
        </row>
        <row r="185">
          <cell r="S185" t="str">
            <v>ADK1_c</v>
          </cell>
          <cell r="CCD185" t="str">
            <v>Purine metabolism</v>
          </cell>
        </row>
        <row r="186">
          <cell r="S186" t="str">
            <v>ADK1_m</v>
          </cell>
          <cell r="CCD186" t="str">
            <v>Purine metabolism</v>
          </cell>
        </row>
        <row r="187">
          <cell r="S187" t="str">
            <v>ADK3_m</v>
          </cell>
          <cell r="CCD187" t="str">
            <v>Purine metabolism</v>
          </cell>
        </row>
        <row r="188">
          <cell r="S188" t="str">
            <v>ADSL2i_c</v>
          </cell>
          <cell r="CCD188" t="str">
            <v>Purine metabolism</v>
          </cell>
        </row>
        <row r="189">
          <cell r="S189" t="str">
            <v>ADSL1r_c</v>
          </cell>
          <cell r="CCD189" t="str">
            <v>Purine metabolism</v>
          </cell>
        </row>
        <row r="190">
          <cell r="S190" t="str">
            <v>ADSS_c</v>
          </cell>
          <cell r="CCD190" t="str">
            <v>Purine metabolism</v>
          </cell>
        </row>
        <row r="191">
          <cell r="S191" t="str">
            <v>ADSK_c</v>
          </cell>
          <cell r="CCD191" t="str">
            <v>Purine metabolism</v>
          </cell>
        </row>
        <row r="192">
          <cell r="S192" t="str">
            <v>AGTi_c</v>
          </cell>
          <cell r="CCD192" t="str">
            <v>Glycine, serine and threonine metabolism</v>
          </cell>
        </row>
        <row r="193">
          <cell r="S193" t="str">
            <v>ALATRS_c</v>
          </cell>
          <cell r="CCD193" t="str">
            <v>Aminoacyl-tRNA biosynthesis</v>
          </cell>
        </row>
        <row r="194">
          <cell r="S194" t="str">
            <v>ALCD2i1_c</v>
          </cell>
          <cell r="CCD194" t="str">
            <v>Pyruvate metabolism</v>
          </cell>
        </row>
        <row r="195">
          <cell r="S195" t="str">
            <v>ALCD19y_c</v>
          </cell>
          <cell r="CCD195" t="str">
            <v>Pentose and glucuronate interconversions</v>
          </cell>
        </row>
        <row r="196">
          <cell r="S196" t="str">
            <v>ALCD2i2_m</v>
          </cell>
          <cell r="CCD196" t="str">
            <v>Pyruvate metabolism</v>
          </cell>
        </row>
        <row r="197">
          <cell r="S197" t="str">
            <v>ALCD22xi_c</v>
          </cell>
          <cell r="CCD197" t="str">
            <v>Unassigned</v>
          </cell>
        </row>
        <row r="198">
          <cell r="S198" t="str">
            <v>ALCD22xi_m</v>
          </cell>
          <cell r="CCD198" t="str">
            <v>Unassigned</v>
          </cell>
        </row>
        <row r="199">
          <cell r="S199" t="str">
            <v>ALCD22yi_c</v>
          </cell>
          <cell r="CCD199" t="str">
            <v>Unassigned</v>
          </cell>
        </row>
        <row r="200">
          <cell r="S200" t="str">
            <v>ALCD25xi_c</v>
          </cell>
          <cell r="CCD200" t="str">
            <v>Phenylalanine, tyrosine and tryptophan metabolism</v>
          </cell>
        </row>
        <row r="201">
          <cell r="S201" t="str">
            <v>ALCD25xi_m</v>
          </cell>
          <cell r="CCD201" t="str">
            <v>Phenylalanine, tyrosine and tryptophan metabolism</v>
          </cell>
        </row>
        <row r="202">
          <cell r="S202" t="str">
            <v>ALCD25yi_c</v>
          </cell>
          <cell r="CCD202" t="str">
            <v>Unassigned</v>
          </cell>
        </row>
        <row r="203">
          <cell r="S203" t="str">
            <v>ALDD20x_m</v>
          </cell>
          <cell r="CCD203" t="str">
            <v>Tryptophan metabolism</v>
          </cell>
        </row>
        <row r="204">
          <cell r="S204" t="str">
            <v>ALDD20y_m</v>
          </cell>
          <cell r="CCD204" t="str">
            <v>Unassigned</v>
          </cell>
        </row>
        <row r="205">
          <cell r="S205" t="str">
            <v>ALCD24xi_c</v>
          </cell>
          <cell r="CCD205" t="str">
            <v>Unassigned</v>
          </cell>
        </row>
        <row r="206">
          <cell r="S206" t="str">
            <v>ALCD24xi_m</v>
          </cell>
          <cell r="CCD206" t="str">
            <v>Unassigned</v>
          </cell>
        </row>
        <row r="207">
          <cell r="S207" t="str">
            <v>ALCD24yi_c</v>
          </cell>
          <cell r="CCD207" t="str">
            <v>Unassigned</v>
          </cell>
        </row>
        <row r="208">
          <cell r="S208" t="str">
            <v>ALCD23xi_c</v>
          </cell>
          <cell r="CCD208" t="str">
            <v>Unassigned</v>
          </cell>
        </row>
        <row r="209">
          <cell r="S209" t="str">
            <v>ALCD23xi_m</v>
          </cell>
          <cell r="CCD209" t="str">
            <v>Unassigned</v>
          </cell>
        </row>
        <row r="210">
          <cell r="S210" t="str">
            <v>ALCD23yi_c</v>
          </cell>
          <cell r="CCD210" t="str">
            <v>Unassigned</v>
          </cell>
        </row>
        <row r="211">
          <cell r="S211" t="str">
            <v>ALCD26xi_c</v>
          </cell>
          <cell r="CCD211" t="str">
            <v>Tryptophan metabolism</v>
          </cell>
        </row>
        <row r="212">
          <cell r="S212" t="str">
            <v>ALCD26xi_m</v>
          </cell>
          <cell r="CCD212" t="str">
            <v>Tryptophan metabolism</v>
          </cell>
        </row>
        <row r="213">
          <cell r="S213" t="str">
            <v>AKP1_c</v>
          </cell>
          <cell r="CCD213" t="str">
            <v>Folate metabolism</v>
          </cell>
        </row>
        <row r="214">
          <cell r="S214" t="str">
            <v>ATAH_c</v>
          </cell>
          <cell r="CCD214" t="str">
            <v>Purine metabolism</v>
          </cell>
        </row>
        <row r="215">
          <cell r="S215" t="str">
            <v>ALLTN_c</v>
          </cell>
          <cell r="CCD215" t="str">
            <v>Purine metabolism</v>
          </cell>
        </row>
        <row r="216">
          <cell r="S216" t="str">
            <v>ALPHNH_c</v>
          </cell>
          <cell r="CCD216" t="str">
            <v>Arginine and proline metabolism</v>
          </cell>
        </row>
        <row r="217">
          <cell r="S217" t="str">
            <v>12AMANTF_g</v>
          </cell>
          <cell r="CCD217" t="str">
            <v>N-Glycan biosynthesis</v>
          </cell>
        </row>
        <row r="218">
          <cell r="S218" t="str">
            <v>TREH_v</v>
          </cell>
          <cell r="CCD218" t="str">
            <v>Starch and sucrose metabolism</v>
          </cell>
        </row>
        <row r="219">
          <cell r="S219" t="str">
            <v>TRE6PS_c</v>
          </cell>
          <cell r="CCD219" t="str">
            <v>Starch and sucrose metabolism</v>
          </cell>
        </row>
        <row r="220">
          <cell r="S220" t="str">
            <v>AMID_c</v>
          </cell>
          <cell r="CCD220" t="str">
            <v>Arginine and proline metabolism</v>
          </cell>
        </row>
        <row r="221">
          <cell r="S221" t="str">
            <v>AACTOOR_c</v>
          </cell>
          <cell r="CCD221" t="str">
            <v>Methylglyoxal metabolism</v>
          </cell>
        </row>
        <row r="222">
          <cell r="S222" t="str">
            <v>ABUTD_m</v>
          </cell>
          <cell r="CCD222" t="str">
            <v>Arginine and proline metabolism</v>
          </cell>
        </row>
        <row r="223">
          <cell r="S223" t="str">
            <v>ANPRT_c</v>
          </cell>
          <cell r="CCD223" t="str">
            <v>Phenylalanine, tyrosine and tryptophan metabolism</v>
          </cell>
        </row>
        <row r="224">
          <cell r="S224" t="str">
            <v>ANS_c</v>
          </cell>
          <cell r="CCD224" t="str">
            <v>Phenylalanine, tyrosine and tryptophan metabolism</v>
          </cell>
        </row>
        <row r="225">
          <cell r="S225" t="str">
            <v>AP4AH_c</v>
          </cell>
          <cell r="CCD225" t="str">
            <v>Purine metabolism</v>
          </cell>
        </row>
        <row r="226">
          <cell r="S226" t="str">
            <v>ARGN_c</v>
          </cell>
          <cell r="CCD226" t="str">
            <v>Arginine and proline metabolism</v>
          </cell>
        </row>
        <row r="227">
          <cell r="S227" t="str">
            <v>ARGSL_c</v>
          </cell>
          <cell r="CCD227" t="str">
            <v>Arginine and proline metabolism</v>
          </cell>
        </row>
        <row r="228">
          <cell r="S228" t="str">
            <v>ARGSS_c</v>
          </cell>
          <cell r="CCD228" t="str">
            <v>Arginine and proline metabolism</v>
          </cell>
        </row>
        <row r="229">
          <cell r="S229" t="str">
            <v>ARGTRS_c</v>
          </cell>
          <cell r="CCD229" t="str">
            <v>Aminoacyl-tRNA biosynthesis</v>
          </cell>
        </row>
        <row r="230">
          <cell r="S230" t="str">
            <v>ASNS1_c</v>
          </cell>
          <cell r="CCD230" t="str">
            <v>Alanine, aspartate and glutamate metabolism</v>
          </cell>
        </row>
        <row r="231">
          <cell r="S231" t="str">
            <v>ASNTRS_c</v>
          </cell>
          <cell r="CCD231" t="str">
            <v>Aminoacyl-tRNA biosynthesis</v>
          </cell>
        </row>
        <row r="232">
          <cell r="S232" t="str">
            <v>ASNTRS_m</v>
          </cell>
          <cell r="CCD232" t="str">
            <v>Aminoacyl-tRNA biosynthesis</v>
          </cell>
        </row>
        <row r="233">
          <cell r="S233" t="str">
            <v>ASPCT_c</v>
          </cell>
          <cell r="CCD233" t="str">
            <v>Pyrimidine metabolism</v>
          </cell>
        </row>
        <row r="234">
          <cell r="S234" t="str">
            <v>ASPK_c</v>
          </cell>
          <cell r="CCD234" t="str">
            <v>Glycine, serine and threonine metabolism</v>
          </cell>
        </row>
        <row r="235">
          <cell r="S235" t="str">
            <v>ASPTA_c</v>
          </cell>
          <cell r="CCD235" t="str">
            <v>Oxidative phosphorylation</v>
          </cell>
        </row>
        <row r="236">
          <cell r="S236" t="str">
            <v>ASPTA_x</v>
          </cell>
          <cell r="CCD236" t="str">
            <v>Arginine and proline metabolism</v>
          </cell>
        </row>
        <row r="237">
          <cell r="S237" t="str">
            <v>ASAD_c</v>
          </cell>
          <cell r="CCD237" t="str">
            <v>Glycine, serine and threonine metabolism</v>
          </cell>
        </row>
        <row r="238">
          <cell r="S238" t="str">
            <v>ASPTRS_c</v>
          </cell>
          <cell r="CCD238" t="str">
            <v>Aminoacyl-tRNA biosynthesis</v>
          </cell>
        </row>
        <row r="239">
          <cell r="S239" t="str">
            <v>ATPATF1_c</v>
          </cell>
          <cell r="CCD239" t="str">
            <v>Purine metabolism</v>
          </cell>
        </row>
        <row r="240">
          <cell r="S240" t="str">
            <v>ATPPRT_c</v>
          </cell>
          <cell r="CCD240" t="str">
            <v>Histidine metabolism</v>
          </cell>
        </row>
        <row r="241">
          <cell r="S241" t="str">
            <v>ATPASEP2e_c</v>
          </cell>
          <cell r="CCD241" t="str">
            <v>Oxidative phosphorylation</v>
          </cell>
        </row>
        <row r="242">
          <cell r="S242" t="str">
            <v>14BMANTF_c</v>
          </cell>
          <cell r="CCD242" t="str">
            <v>N-Glycan biosynthesis</v>
          </cell>
        </row>
        <row r="243">
          <cell r="S243" t="str">
            <v>BTS1_c</v>
          </cell>
          <cell r="CCD243" t="str">
            <v>Biotin metabolism</v>
          </cell>
        </row>
        <row r="244">
          <cell r="S244" t="str">
            <v>BACCL_c</v>
          </cell>
          <cell r="CCD244" t="str">
            <v>Biotin metabolism</v>
          </cell>
        </row>
        <row r="245">
          <cell r="S245" t="str">
            <v>C14STR_c</v>
          </cell>
          <cell r="CCD245" t="str">
            <v>Ergosterol biosynthesis</v>
          </cell>
        </row>
        <row r="246">
          <cell r="S246" t="str">
            <v>C22STDSy_c</v>
          </cell>
          <cell r="CCD246" t="str">
            <v>Ergosterol biosynthesis</v>
          </cell>
        </row>
        <row r="247">
          <cell r="S247" t="str">
            <v>C3STDH2_c</v>
          </cell>
          <cell r="CCD247" t="str">
            <v>Ergosterol biosynthesis</v>
          </cell>
        </row>
        <row r="248">
          <cell r="S248" t="str">
            <v>C3STDH1_c</v>
          </cell>
          <cell r="CCD248" t="str">
            <v>Ergosterol biosynthesis</v>
          </cell>
        </row>
        <row r="249">
          <cell r="S249" t="str">
            <v>C4STMO1_c</v>
          </cell>
          <cell r="CCD249" t="str">
            <v>Ergosterol biosynthesis</v>
          </cell>
        </row>
        <row r="250">
          <cell r="S250" t="str">
            <v>C4STMO2_c</v>
          </cell>
          <cell r="CCD250" t="str">
            <v>Ergosterol biosynthesis</v>
          </cell>
        </row>
        <row r="251">
          <cell r="S251" t="str">
            <v>C4STMO3_c</v>
          </cell>
          <cell r="CCD251" t="str">
            <v>Ergosterol biosynthesis</v>
          </cell>
        </row>
        <row r="252">
          <cell r="S252" t="str">
            <v>C4STMO4_c</v>
          </cell>
          <cell r="CCD252" t="str">
            <v>Ergosterol biosynthesis</v>
          </cell>
        </row>
        <row r="253">
          <cell r="S253" t="str">
            <v>C5STDS_c</v>
          </cell>
          <cell r="CCD253" t="str">
            <v>Ergosterol biosynthesis</v>
          </cell>
        </row>
        <row r="254">
          <cell r="S254" t="str">
            <v>C8STI_c</v>
          </cell>
          <cell r="CCD254" t="str">
            <v>Ergosterol biosynthesis</v>
          </cell>
        </row>
        <row r="255">
          <cell r="S255" t="str">
            <v>C24STR_r</v>
          </cell>
          <cell r="CCD255" t="str">
            <v>Ergosterol biosynthesis</v>
          </cell>
        </row>
        <row r="256">
          <cell r="S256" t="str">
            <v>CBPS_c</v>
          </cell>
          <cell r="CCD256" t="str">
            <v>Pyrimidine metabolism</v>
          </cell>
        </row>
        <row r="257">
          <cell r="S257" t="str">
            <v>CRNOAT_c</v>
          </cell>
          <cell r="CCD257" t="str">
            <v>Fatty acid degradation</v>
          </cell>
        </row>
        <row r="258">
          <cell r="S258" t="str">
            <v>CRNOAT_x</v>
          </cell>
          <cell r="CCD258" t="str">
            <v>Fatty acid degradation</v>
          </cell>
        </row>
        <row r="259">
          <cell r="S259" t="str">
            <v>CAT_c</v>
          </cell>
          <cell r="CCD259" t="str">
            <v>Fatty acid degradation</v>
          </cell>
        </row>
        <row r="260">
          <cell r="S260" t="str">
            <v>CAT_x</v>
          </cell>
          <cell r="CCD260" t="str">
            <v>Fatty acid degradation</v>
          </cell>
        </row>
        <row r="261">
          <cell r="S261" t="str">
            <v>CERH124A_r</v>
          </cell>
          <cell r="CCD261" t="str">
            <v>Sphingolipid biosynthesis</v>
          </cell>
        </row>
        <row r="262">
          <cell r="S262" t="str">
            <v>CERH124B_r</v>
          </cell>
          <cell r="CCD262" t="str">
            <v>Sphingolipid biosynthesis</v>
          </cell>
        </row>
        <row r="263">
          <cell r="S263" t="str">
            <v>CERH126A_r</v>
          </cell>
          <cell r="CCD263" t="str">
            <v>Sphingolipid biosynthesis</v>
          </cell>
        </row>
        <row r="264">
          <cell r="S264" t="str">
            <v>CERH126B_r</v>
          </cell>
          <cell r="CCD264" t="str">
            <v>Sphingolipid biosynthesis</v>
          </cell>
        </row>
        <row r="265">
          <cell r="S265" t="str">
            <v>CERH2A24_r</v>
          </cell>
          <cell r="CCD265" t="str">
            <v>Sphingolipid biosynthesis</v>
          </cell>
        </row>
        <row r="266">
          <cell r="S266" t="str">
            <v>CERH2A26_r</v>
          </cell>
          <cell r="CCD266" t="str">
            <v>Sphingolipid biosynthesis</v>
          </cell>
        </row>
        <row r="267">
          <cell r="S267" t="str">
            <v>CERH324_r</v>
          </cell>
          <cell r="CCD267" t="str">
            <v>Sphingolipid biosynthesis</v>
          </cell>
        </row>
        <row r="268">
          <cell r="S268" t="str">
            <v>CERH326_r</v>
          </cell>
          <cell r="CCD268" t="str">
            <v>Sphingolipid biosynthesis</v>
          </cell>
        </row>
        <row r="269">
          <cell r="S269" t="str">
            <v>CHTNDA_c</v>
          </cell>
          <cell r="CCD269" t="str">
            <v>Amino sugar and nucleotide sugar metabolism</v>
          </cell>
        </row>
        <row r="270">
          <cell r="S270" t="str">
            <v>CHTNS_c</v>
          </cell>
          <cell r="CCD270" t="str">
            <v>Amino sugar and nucleotide sugar metabolism</v>
          </cell>
        </row>
        <row r="271">
          <cell r="S271" t="str">
            <v>CHOLK_c</v>
          </cell>
          <cell r="CCD271" t="str">
            <v>Glycerophospholipid metabolism</v>
          </cell>
        </row>
        <row r="272">
          <cell r="S272" t="str">
            <v>CHLPCTD_c</v>
          </cell>
          <cell r="CCD272" t="str">
            <v>Phosphonate and phosphinate metabolism</v>
          </cell>
        </row>
        <row r="273">
          <cell r="S273" t="str">
            <v>CHORM_c</v>
          </cell>
          <cell r="CCD273" t="str">
            <v>Phenylalanine, tyrosine and tryptophan metabolism</v>
          </cell>
        </row>
        <row r="274">
          <cell r="S274" t="str">
            <v>CHORS_c</v>
          </cell>
          <cell r="CCD274" t="str">
            <v>Phenylalanine, tyrosine and tryptophan metabolism</v>
          </cell>
        </row>
        <row r="275">
          <cell r="S275" t="str">
            <v>FRTT_l</v>
          </cell>
          <cell r="CCD275" t="str">
            <v>Terpenoid backbone biosynthesis</v>
          </cell>
        </row>
        <row r="276">
          <cell r="S276" t="str">
            <v>GGTT_l</v>
          </cell>
          <cell r="CCD276" t="str">
            <v>Terpenoid backbone biosynthesis</v>
          </cell>
        </row>
        <row r="277">
          <cell r="S277" t="str">
            <v>PPTT_l</v>
          </cell>
          <cell r="CCD277" t="str">
            <v>Terpenoid backbone biosynthesis</v>
          </cell>
        </row>
        <row r="278">
          <cell r="S278" t="str">
            <v>PRENT6_l</v>
          </cell>
          <cell r="CCD278" t="str">
            <v>Terpenoid backbone biosynthesis</v>
          </cell>
        </row>
        <row r="279">
          <cell r="S279" t="str">
            <v>PRENT7_l</v>
          </cell>
          <cell r="CCD279" t="str">
            <v>Terpenoid backbone biosynthesis</v>
          </cell>
        </row>
        <row r="280">
          <cell r="S280" t="str">
            <v>PRENT8_l</v>
          </cell>
          <cell r="CCD280" t="str">
            <v>Terpenoid backbone biosynthesis</v>
          </cell>
        </row>
        <row r="281">
          <cell r="S281" t="str">
            <v>PRENT9_l</v>
          </cell>
          <cell r="CCD281" t="str">
            <v>Terpenoid backbone biosynthesis</v>
          </cell>
        </row>
        <row r="282">
          <cell r="S282" t="str">
            <v>PRENT10_l</v>
          </cell>
          <cell r="CCD282" t="str">
            <v>Terpenoid backbone biosynthesis</v>
          </cell>
        </row>
        <row r="283">
          <cell r="S283" t="str">
            <v>PRENT11_l</v>
          </cell>
          <cell r="CCD283" t="str">
            <v>Terpenoid backbone biosynthesis</v>
          </cell>
        </row>
        <row r="284">
          <cell r="S284" t="str">
            <v>PRENT12_l</v>
          </cell>
          <cell r="CCD284" t="str">
            <v>Terpenoid backbone biosynthesis</v>
          </cell>
        </row>
        <row r="285">
          <cell r="S285" t="str">
            <v>PRENT13_l</v>
          </cell>
          <cell r="CCD285" t="str">
            <v>Terpenoid backbone biosynthesis</v>
          </cell>
        </row>
        <row r="286">
          <cell r="S286" t="str">
            <v>PRENT14_l</v>
          </cell>
          <cell r="CCD286" t="str">
            <v>Terpenoid backbone biosynthesis</v>
          </cell>
        </row>
        <row r="287">
          <cell r="S287" t="str">
            <v>PRENT15_l</v>
          </cell>
          <cell r="CCD287" t="str">
            <v>Terpenoid backbone biosynthesis</v>
          </cell>
        </row>
        <row r="288">
          <cell r="S288" t="str">
            <v>PRENT16_l</v>
          </cell>
          <cell r="CCD288" t="str">
            <v>Terpenoid backbone biosynthesis</v>
          </cell>
        </row>
        <row r="289">
          <cell r="S289" t="str">
            <v>PRENT17_l</v>
          </cell>
          <cell r="CCD289" t="str">
            <v>Terpenoid backbone biosynthesis</v>
          </cell>
        </row>
        <row r="290">
          <cell r="S290" t="str">
            <v>PRENT18_l</v>
          </cell>
          <cell r="CCD290" t="str">
            <v>Terpenoid backbone biosynthesis</v>
          </cell>
        </row>
        <row r="291">
          <cell r="S291" t="str">
            <v>PRENT19_l</v>
          </cell>
          <cell r="CCD291" t="str">
            <v>Terpenoid backbone biosynthesis</v>
          </cell>
        </row>
        <row r="292">
          <cell r="S292" t="str">
            <v>PRENT20_l</v>
          </cell>
          <cell r="CCD292" t="str">
            <v>Terpenoid backbone biosynthesis</v>
          </cell>
        </row>
        <row r="293">
          <cell r="S293" t="str">
            <v>PRENT21_l</v>
          </cell>
          <cell r="CCD293" t="str">
            <v>Terpenoid backbone biosynthesis</v>
          </cell>
        </row>
        <row r="294">
          <cell r="S294" t="str">
            <v>CS_m</v>
          </cell>
          <cell r="CCD294" t="str">
            <v>Citric acid cycle</v>
          </cell>
        </row>
        <row r="295">
          <cell r="S295" t="str">
            <v>CS_x</v>
          </cell>
          <cell r="CCD295" t="str">
            <v>Citric acid cycle</v>
          </cell>
        </row>
        <row r="296">
          <cell r="S296" t="str">
            <v>CPPPGO_c</v>
          </cell>
          <cell r="CCD296" t="str">
            <v>Heme metabolism</v>
          </cell>
        </row>
        <row r="297">
          <cell r="S297" t="str">
            <v>CTPS2_c</v>
          </cell>
          <cell r="CCD297" t="str">
            <v>Pyrimidine metabolism</v>
          </cell>
        </row>
        <row r="298">
          <cell r="S298" t="str">
            <v>CTPS1_c</v>
          </cell>
          <cell r="CCD298" t="str">
            <v>Pyrimidine metabolism</v>
          </cell>
        </row>
        <row r="299">
          <cell r="S299" t="str">
            <v>CBL_c</v>
          </cell>
          <cell r="CCD299" t="str">
            <v>Cysteine and methionine metabolism</v>
          </cell>
        </row>
        <row r="300">
          <cell r="S300" t="str">
            <v>CYSTS_c</v>
          </cell>
          <cell r="CCD300" t="str">
            <v>Glycine, serine and threonine metabolism</v>
          </cell>
        </row>
        <row r="301">
          <cell r="S301" t="str">
            <v>CYSTGL_c</v>
          </cell>
          <cell r="CCD301" t="str">
            <v>Glycine, serine and threonine metabolism</v>
          </cell>
        </row>
        <row r="302">
          <cell r="S302" t="str">
            <v>METB1_c</v>
          </cell>
          <cell r="CCD302" t="str">
            <v>Cysteine and methionine metabolism</v>
          </cell>
        </row>
        <row r="303">
          <cell r="S303" t="str">
            <v>CYSS_c</v>
          </cell>
          <cell r="CCD303" t="str">
            <v>Cysteine and methionine metabolism</v>
          </cell>
        </row>
        <row r="304">
          <cell r="S304" t="str">
            <v>CYSTRS_c</v>
          </cell>
          <cell r="CCD304" t="str">
            <v>Aminoacyl-tRNA biosynthesis</v>
          </cell>
        </row>
        <row r="305">
          <cell r="S305" t="str">
            <v>CYTD_c</v>
          </cell>
          <cell r="CCD305" t="str">
            <v>Pyrimidine metabolism</v>
          </cell>
        </row>
        <row r="306">
          <cell r="S306" t="str">
            <v>CYTDK2_c</v>
          </cell>
          <cell r="CCD306" t="str">
            <v>Pyrimidine metabolism</v>
          </cell>
        </row>
        <row r="307">
          <cell r="S307" t="str">
            <v>LNS14DMy_c</v>
          </cell>
          <cell r="CCD307" t="str">
            <v>Ergosterol biosynthesis</v>
          </cell>
        </row>
        <row r="308">
          <cell r="S308" t="str">
            <v>CSND_c</v>
          </cell>
          <cell r="CCD308" t="str">
            <v>Pyrimidine metabolism</v>
          </cell>
        </row>
        <row r="309">
          <cell r="S309" t="str">
            <v>ARAB14LO_c</v>
          </cell>
          <cell r="CCD309" t="str">
            <v>Unassigned</v>
          </cell>
        </row>
        <row r="310">
          <cell r="S310" t="str">
            <v>ARAB1Dx_c</v>
          </cell>
          <cell r="CCD310" t="str">
            <v>Unassigned</v>
          </cell>
        </row>
        <row r="311">
          <cell r="S311" t="str">
            <v>FBA2_c</v>
          </cell>
          <cell r="CCD311" t="str">
            <v>Glycolysis / Gluconeogenesis</v>
          </cell>
        </row>
        <row r="312">
          <cell r="S312" t="str">
            <v>SBTD_D2_c</v>
          </cell>
          <cell r="CCD312" t="str">
            <v>Pentose and glucuronate interconversions</v>
          </cell>
        </row>
        <row r="313">
          <cell r="S313" t="str">
            <v>DCMPDA_c</v>
          </cell>
          <cell r="CCD313" t="str">
            <v>Pyrimidine metabolism</v>
          </cell>
        </row>
        <row r="314">
          <cell r="S314" t="str">
            <v>DCTPD_c</v>
          </cell>
          <cell r="CCD314" t="str">
            <v>Pyrimidine metabolism</v>
          </cell>
        </row>
        <row r="315">
          <cell r="S315" t="str">
            <v>DADA_c</v>
          </cell>
          <cell r="CCD315" t="str">
            <v>Purine metabolism</v>
          </cell>
        </row>
        <row r="316">
          <cell r="S316" t="str">
            <v>DCYTD_c</v>
          </cell>
          <cell r="CCD316" t="str">
            <v>Pyrimidine metabolism</v>
          </cell>
        </row>
        <row r="317">
          <cell r="S317" t="str">
            <v>DGK1_c</v>
          </cell>
          <cell r="CCD317" t="str">
            <v>Purine metabolism</v>
          </cell>
        </row>
        <row r="318">
          <cell r="S318" t="str">
            <v>DXHPSq9_c</v>
          </cell>
          <cell r="CCD318" t="str">
            <v>Unassigned</v>
          </cell>
        </row>
        <row r="319">
          <cell r="S319" t="str">
            <v>DRBK_c</v>
          </cell>
          <cell r="CCD319" t="str">
            <v>Pentose phosphate pathway</v>
          </cell>
        </row>
        <row r="320">
          <cell r="S320" t="str">
            <v>DHFRi_c</v>
          </cell>
          <cell r="CCD320" t="str">
            <v>Folate metabolism</v>
          </cell>
        </row>
        <row r="321">
          <cell r="S321" t="str">
            <v>DHFRi_m</v>
          </cell>
          <cell r="CCD321" t="str">
            <v>Folate metabolism</v>
          </cell>
        </row>
        <row r="322">
          <cell r="S322" t="str">
            <v>DHFS_1_c</v>
          </cell>
          <cell r="CCD322" t="str">
            <v>Folate metabolism</v>
          </cell>
        </row>
        <row r="323">
          <cell r="S323" t="str">
            <v>DHNPA2i_m</v>
          </cell>
          <cell r="CCD323" t="str">
            <v>Folate metabolism</v>
          </cell>
        </row>
        <row r="324">
          <cell r="S324" t="str">
            <v>DNMPPA_c</v>
          </cell>
          <cell r="CCD324" t="str">
            <v>Folate metabolism</v>
          </cell>
        </row>
        <row r="325">
          <cell r="S325" t="str">
            <v>DHORTS_c</v>
          </cell>
          <cell r="CCD325" t="str">
            <v>Pyrimidine metabolism</v>
          </cell>
        </row>
        <row r="326">
          <cell r="S326" t="str">
            <v>DHPTS_m</v>
          </cell>
          <cell r="CCD326" t="str">
            <v>Folate metabolism</v>
          </cell>
        </row>
        <row r="327">
          <cell r="S327" t="str">
            <v>FOLD3_m</v>
          </cell>
          <cell r="CCD327" t="str">
            <v>Folate metabolism</v>
          </cell>
        </row>
        <row r="328">
          <cell r="S328" t="str">
            <v>DHAD1_m</v>
          </cell>
          <cell r="CCD328" t="str">
            <v>Valine, leucine and isoleucine metabolism</v>
          </cell>
        </row>
        <row r="329">
          <cell r="S329" t="str">
            <v>DHAD2_m</v>
          </cell>
          <cell r="CCD329" t="str">
            <v>Valine, leucine and isoleucine metabolism</v>
          </cell>
        </row>
        <row r="330">
          <cell r="S330" t="str">
            <v>DHAK_c</v>
          </cell>
          <cell r="CCD330" t="str">
            <v>Glycerolipid metabolism</v>
          </cell>
        </row>
        <row r="331">
          <cell r="S331" t="str">
            <v>DMATT_c</v>
          </cell>
          <cell r="CCD331" t="str">
            <v>Terpenoid backbone biosynthesis</v>
          </cell>
        </row>
        <row r="332">
          <cell r="S332" t="str">
            <v>DPGM_c</v>
          </cell>
          <cell r="CCD332" t="str">
            <v>Glycolysis / Gluconeogenesis</v>
          </cell>
        </row>
        <row r="333">
          <cell r="S333" t="str">
            <v>PMI1346PS_c</v>
          </cell>
          <cell r="CCD333" t="str">
            <v>Unassigned</v>
          </cell>
        </row>
        <row r="334">
          <cell r="S334" t="str">
            <v>DIPS_c</v>
          </cell>
          <cell r="CCD334" t="str">
            <v>Unassigned</v>
          </cell>
        </row>
        <row r="335">
          <cell r="S335" t="str">
            <v>DOLK_c</v>
          </cell>
          <cell r="CCD335" t="str">
            <v>N-Glycan biosynthesis</v>
          </cell>
        </row>
        <row r="336">
          <cell r="S336" t="str">
            <v>DOLPMT_c</v>
          </cell>
          <cell r="CCD336" t="str">
            <v>N-Glycan biosynthesis</v>
          </cell>
        </row>
        <row r="337">
          <cell r="S337" t="str">
            <v>DOLPMMT_r</v>
          </cell>
          <cell r="CCD337" t="str">
            <v>O-Glycan biosynthesis</v>
          </cell>
        </row>
        <row r="338">
          <cell r="S338" t="str">
            <v>DTMPK_c</v>
          </cell>
          <cell r="CCD338" t="str">
            <v>Pyrimidine metabolism</v>
          </cell>
        </row>
        <row r="339">
          <cell r="S339" t="str">
            <v>DUTPDP_c</v>
          </cell>
          <cell r="CCD339" t="str">
            <v>Pyrimidine metabolism</v>
          </cell>
        </row>
        <row r="340">
          <cell r="S340" t="str">
            <v>EPGALURS_e</v>
          </cell>
          <cell r="CCD340" t="str">
            <v>Pentose and glucuronate interconversions</v>
          </cell>
        </row>
        <row r="341">
          <cell r="S341" t="str">
            <v>ENO_c</v>
          </cell>
          <cell r="CCD341" t="str">
            <v>Glycolysis / Gluconeogenesis</v>
          </cell>
        </row>
        <row r="342">
          <cell r="S342" t="str">
            <v>ETHAK_c</v>
          </cell>
          <cell r="CCD342" t="str">
            <v>Glycerophospholipid metabolism</v>
          </cell>
        </row>
        <row r="343">
          <cell r="S343" t="str">
            <v>ACHLE3_c</v>
          </cell>
          <cell r="CCD343" t="str">
            <v>Unassigned</v>
          </cell>
        </row>
        <row r="344">
          <cell r="S344" t="str">
            <v>13BGH_e</v>
          </cell>
          <cell r="CCD344" t="str">
            <v>Starch and sucrose metabolism</v>
          </cell>
        </row>
        <row r="345">
          <cell r="S345" t="str">
            <v>FRTT_c</v>
          </cell>
          <cell r="CCD345" t="str">
            <v>Terpenoid backbone biosynthesis</v>
          </cell>
        </row>
        <row r="346">
          <cell r="S346" t="str">
            <v>FACOAL100_x</v>
          </cell>
          <cell r="CCD346" t="str">
            <v>Fatty acid degradation</v>
          </cell>
        </row>
        <row r="347">
          <cell r="S347" t="str">
            <v>FACOAL120_x</v>
          </cell>
          <cell r="CCD347" t="str">
            <v>Fatty acid degradation</v>
          </cell>
        </row>
        <row r="348">
          <cell r="S348" t="str">
            <v>FACOAL160_x</v>
          </cell>
          <cell r="CCD348" t="str">
            <v>Fatty acid degradation</v>
          </cell>
        </row>
        <row r="349">
          <cell r="S349" t="str">
            <v>FACOAL80_x</v>
          </cell>
          <cell r="CCD349" t="str">
            <v>Fatty acid degradation</v>
          </cell>
        </row>
        <row r="350">
          <cell r="S350" t="str">
            <v>FACOAL140_x</v>
          </cell>
          <cell r="CCD350" t="str">
            <v>Fatty acid degradation</v>
          </cell>
        </row>
        <row r="351">
          <cell r="S351" t="str">
            <v>FECPOR_m</v>
          </cell>
          <cell r="CCD351" t="str">
            <v>Unassigned</v>
          </cell>
        </row>
        <row r="352">
          <cell r="S352" t="str">
            <v>AFAT_c</v>
          </cell>
          <cell r="CCD352" t="str">
            <v>Riboflavin metabolism</v>
          </cell>
        </row>
        <row r="353">
          <cell r="S353" t="str">
            <v>FALDH_c</v>
          </cell>
          <cell r="CCD353" t="str">
            <v>Detoxification</v>
          </cell>
        </row>
        <row r="354">
          <cell r="S354" t="str">
            <v>FDH_c</v>
          </cell>
          <cell r="CCD354" t="str">
            <v>Detoxification</v>
          </cell>
        </row>
        <row r="355">
          <cell r="S355" t="str">
            <v>FTHFL_m</v>
          </cell>
          <cell r="CCD355" t="str">
            <v>Folate metabolism</v>
          </cell>
        </row>
        <row r="356">
          <cell r="S356" t="str">
            <v>FBP2_c</v>
          </cell>
          <cell r="CCD356" t="str">
            <v>Fructose and mannose metabolism</v>
          </cell>
        </row>
        <row r="357">
          <cell r="S357" t="str">
            <v>FBP_c</v>
          </cell>
          <cell r="CCD357" t="str">
            <v>Glycolysis / Gluconeogenesis</v>
          </cell>
        </row>
        <row r="358">
          <cell r="S358" t="str">
            <v>FBA_c</v>
          </cell>
          <cell r="CCD358" t="str">
            <v>Glycolysis / Gluconeogenesis</v>
          </cell>
        </row>
        <row r="359">
          <cell r="S359" t="str">
            <v>FUM_m</v>
          </cell>
          <cell r="CCD359" t="str">
            <v>Citric acid cycle</v>
          </cell>
        </row>
        <row r="360">
          <cell r="S360" t="str">
            <v>FUM_c</v>
          </cell>
          <cell r="CCD360" t="str">
            <v>Glyoxylate metabolism</v>
          </cell>
        </row>
        <row r="361">
          <cell r="S361" t="str">
            <v>DHORDfum_c</v>
          </cell>
          <cell r="CCD361" t="str">
            <v>Pyrimidine metabolism</v>
          </cell>
        </row>
        <row r="362">
          <cell r="S362" t="str">
            <v>FRD_c</v>
          </cell>
          <cell r="CCD362" t="str">
            <v>Glyoxylate metabolism</v>
          </cell>
        </row>
        <row r="363">
          <cell r="S363" t="str">
            <v>GTMLT_c</v>
          </cell>
          <cell r="CCD363" t="str">
            <v>Taurine and hypotaurine metabolism</v>
          </cell>
        </row>
        <row r="364">
          <cell r="S364" t="str">
            <v>GALKi_c</v>
          </cell>
          <cell r="CCD364" t="str">
            <v>Galactose metabolism</v>
          </cell>
        </row>
        <row r="365">
          <cell r="S365" t="str">
            <v>GALT_c</v>
          </cell>
          <cell r="CCD365" t="str">
            <v>Galactose metabolism</v>
          </cell>
        </row>
        <row r="366">
          <cell r="S366" t="str">
            <v>GLUCYS_c</v>
          </cell>
          <cell r="CCD366" t="str">
            <v>Cysteine and methionine metabolism</v>
          </cell>
        </row>
        <row r="367">
          <cell r="S367" t="str">
            <v>GGTT_c</v>
          </cell>
          <cell r="CCD367" t="str">
            <v>Terpenoid backbone biosynthesis</v>
          </cell>
        </row>
        <row r="368">
          <cell r="S368" t="str">
            <v>GRTT_c</v>
          </cell>
          <cell r="CCD368" t="str">
            <v>Terpenoid backbone biosynthesis</v>
          </cell>
        </row>
        <row r="369">
          <cell r="S369" t="str">
            <v>GLCGSD_c</v>
          </cell>
          <cell r="CCD369" t="str">
            <v>Starch and sucrose metabolism</v>
          </cell>
        </row>
        <row r="370">
          <cell r="S370" t="str">
            <v>GLCGSD_v</v>
          </cell>
          <cell r="CCD370" t="str">
            <v>Starch and sucrose metabolism</v>
          </cell>
        </row>
        <row r="371">
          <cell r="S371" t="str">
            <v>G6PDA_c</v>
          </cell>
          <cell r="CCD371" t="str">
            <v>Amino sugar and nucleotide sugar metabolism</v>
          </cell>
        </row>
        <row r="372">
          <cell r="S372" t="str">
            <v>G6PDH2i_c</v>
          </cell>
          <cell r="CCD372" t="str">
            <v>Pentose phosphate pathway</v>
          </cell>
        </row>
        <row r="373">
          <cell r="S373" t="str">
            <v>PGI_c</v>
          </cell>
          <cell r="CCD373" t="str">
            <v>Glycolysis / Gluconeogenesis</v>
          </cell>
        </row>
        <row r="374">
          <cell r="S374" t="str">
            <v>GLU5K_c</v>
          </cell>
          <cell r="CCD374" t="str">
            <v>Arginine and proline metabolism</v>
          </cell>
        </row>
        <row r="375">
          <cell r="S375" t="str">
            <v>GLUDC_c</v>
          </cell>
          <cell r="CCD375" t="str">
            <v>Alanine, aspartate and glutamate metabolism</v>
          </cell>
        </row>
        <row r="376">
          <cell r="S376" t="str">
            <v>GLUDxi_c</v>
          </cell>
          <cell r="CCD376" t="str">
            <v>Arginine and proline metabolism</v>
          </cell>
        </row>
        <row r="377">
          <cell r="S377" t="str">
            <v>GLUDy_c</v>
          </cell>
          <cell r="CCD377" t="str">
            <v>Arginine and proline metabolism</v>
          </cell>
        </row>
        <row r="378">
          <cell r="S378" t="str">
            <v>GLUSx_c</v>
          </cell>
          <cell r="CCD378" t="str">
            <v>Alanine, aspartate and glutamate metabolism</v>
          </cell>
        </row>
        <row r="379">
          <cell r="S379" t="str">
            <v>G5SDy_c</v>
          </cell>
          <cell r="CCD379" t="str">
            <v>Arginine and proline metabolism</v>
          </cell>
        </row>
        <row r="380">
          <cell r="S380" t="str">
            <v>GLUN_c</v>
          </cell>
          <cell r="CCD380" t="str">
            <v>Arginine and proline metabolism</v>
          </cell>
        </row>
        <row r="381">
          <cell r="S381" t="str">
            <v>GLNS_c</v>
          </cell>
          <cell r="CCD381" t="str">
            <v>Alanine, aspartate and glutamate metabolism</v>
          </cell>
        </row>
        <row r="382">
          <cell r="S382" t="str">
            <v>GF6PTA_c</v>
          </cell>
          <cell r="CCD382" t="str">
            <v>Alanine, aspartate and glutamate metabolism</v>
          </cell>
        </row>
        <row r="383">
          <cell r="S383" t="str">
            <v>GLNTRS_c</v>
          </cell>
          <cell r="CCD383" t="str">
            <v>Aminoacyl-tRNA biosynthesis</v>
          </cell>
        </row>
        <row r="384">
          <cell r="S384" t="str">
            <v>GLUTRS_c</v>
          </cell>
          <cell r="CCD384" t="str">
            <v>Aminoacyl-tRNA biosynthesis</v>
          </cell>
        </row>
        <row r="385">
          <cell r="S385" t="str">
            <v>GLUTRS_m</v>
          </cell>
          <cell r="CCD385" t="str">
            <v>Aminoacyl-tRNA biosynthesis</v>
          </cell>
        </row>
        <row r="386">
          <cell r="S386" t="str">
            <v>GTHO_c</v>
          </cell>
          <cell r="CCD386" t="str">
            <v>Glutathione metabolism</v>
          </cell>
        </row>
        <row r="387">
          <cell r="S387" t="str">
            <v>GTHO_m</v>
          </cell>
          <cell r="CCD387" t="str">
            <v>Glutathione metabolism</v>
          </cell>
        </row>
        <row r="388">
          <cell r="S388" t="str">
            <v>GTHP_c</v>
          </cell>
          <cell r="CCD388" t="str">
            <v>Glutathione metabolism</v>
          </cell>
        </row>
        <row r="389">
          <cell r="S389" t="str">
            <v>GTHP_m</v>
          </cell>
          <cell r="CCD389" t="str">
            <v>Glutathione metabolism</v>
          </cell>
        </row>
        <row r="390">
          <cell r="S390" t="str">
            <v>GTHS_c</v>
          </cell>
          <cell r="CCD390" t="str">
            <v>Cysteine and methionine metabolism</v>
          </cell>
        </row>
        <row r="391">
          <cell r="S391" t="str">
            <v>GAPD_c</v>
          </cell>
          <cell r="CCD391" t="str">
            <v>Glycolysis / Gluconeogenesis</v>
          </cell>
        </row>
        <row r="392">
          <cell r="S392" t="str">
            <v>GLYK_c</v>
          </cell>
          <cell r="CCD392" t="str">
            <v>Glycerolipid metabolism</v>
          </cell>
        </row>
        <row r="393">
          <cell r="S393" t="str">
            <v>G3PDf_m</v>
          </cell>
          <cell r="CCD393" t="str">
            <v>Glycerophospholipid metabolism</v>
          </cell>
        </row>
        <row r="394">
          <cell r="S394" t="str">
            <v>G3PD1r_c</v>
          </cell>
          <cell r="CCD394" t="str">
            <v>Phospholipid biosynthesis</v>
          </cell>
        </row>
        <row r="395">
          <cell r="S395" t="str">
            <v>G3PD1i_m</v>
          </cell>
          <cell r="CCD395" t="str">
            <v>Glycerophospholipid metabolism</v>
          </cell>
        </row>
        <row r="396">
          <cell r="S396" t="str">
            <v>GARFT_c</v>
          </cell>
          <cell r="CCD396" t="str">
            <v>Purine metabolism</v>
          </cell>
        </row>
        <row r="397">
          <cell r="S397" t="str">
            <v>GLYAT_c</v>
          </cell>
          <cell r="CCD397" t="str">
            <v>Glycine, serine and threonine metabolism</v>
          </cell>
        </row>
        <row r="398">
          <cell r="S398" t="str">
            <v>GLYCL_m</v>
          </cell>
          <cell r="CCD398" t="str">
            <v>Glycine, serine and threonine metabolism</v>
          </cell>
        </row>
        <row r="399">
          <cell r="S399" t="str">
            <v>GHMT2r_c</v>
          </cell>
          <cell r="CCD399" t="str">
            <v>Glycine, serine and threonine metabolism</v>
          </cell>
        </row>
        <row r="400">
          <cell r="S400" t="str">
            <v>GLYGS_c</v>
          </cell>
          <cell r="CCD400" t="str">
            <v>Starch and sucrose metabolism</v>
          </cell>
        </row>
        <row r="401">
          <cell r="S401" t="str">
            <v>GLCP_c</v>
          </cell>
          <cell r="CCD401" t="str">
            <v>Starch and sucrose metabolism</v>
          </cell>
        </row>
        <row r="402">
          <cell r="S402" t="str">
            <v>GLYTRS_c</v>
          </cell>
          <cell r="CCD402" t="str">
            <v>Aminoacyl-tRNA biosynthesis</v>
          </cell>
        </row>
        <row r="403">
          <cell r="S403" t="str">
            <v>GMPS2_c</v>
          </cell>
          <cell r="CCD403" t="str">
            <v>Purine metabolism</v>
          </cell>
        </row>
        <row r="404">
          <cell r="S404" t="str">
            <v>GTPCI_c</v>
          </cell>
          <cell r="CCD404" t="str">
            <v>Folate metabolism</v>
          </cell>
        </row>
        <row r="405">
          <cell r="S405" t="str">
            <v>GTPCII2_c</v>
          </cell>
          <cell r="CCD405" t="str">
            <v>Riboflavin metabolism</v>
          </cell>
        </row>
        <row r="406">
          <cell r="S406" t="str">
            <v>GUAD_1_c</v>
          </cell>
          <cell r="CCD406" t="str">
            <v>Purine metabolism</v>
          </cell>
        </row>
        <row r="407">
          <cell r="S407" t="str">
            <v>GK1_c</v>
          </cell>
          <cell r="CCD407" t="str">
            <v>Purine metabolism</v>
          </cell>
        </row>
        <row r="408">
          <cell r="S408" t="str">
            <v>GK2_c</v>
          </cell>
          <cell r="CCD408" t="str">
            <v>Purine metabolism</v>
          </cell>
        </row>
        <row r="409">
          <cell r="S409" t="str">
            <v>HOMOX_m</v>
          </cell>
          <cell r="CCD409" t="str">
            <v>Heme metabolism</v>
          </cell>
        </row>
        <row r="410">
          <cell r="S410" t="str">
            <v>HEMEOS_m</v>
          </cell>
          <cell r="CCD410" t="str">
            <v>Heme metabolism</v>
          </cell>
        </row>
        <row r="411">
          <cell r="S411" t="str">
            <v>HEX7_c</v>
          </cell>
          <cell r="CCD411" t="str">
            <v>Glycolysis / Gluconeogenesis</v>
          </cell>
        </row>
        <row r="412">
          <cell r="S412" t="str">
            <v>HEX1_c</v>
          </cell>
          <cell r="CCD412" t="str">
            <v>Glycolysis / Gluconeogenesis</v>
          </cell>
        </row>
        <row r="413">
          <cell r="S413" t="str">
            <v>HEX4_c</v>
          </cell>
          <cell r="CCD413" t="str">
            <v>Glycolysis / Gluconeogenesis</v>
          </cell>
        </row>
        <row r="414">
          <cell r="S414" t="str">
            <v>HISTD_c</v>
          </cell>
          <cell r="CCD414" t="str">
            <v>Histidine metabolism</v>
          </cell>
        </row>
        <row r="415">
          <cell r="S415" t="str">
            <v>HISTP_c</v>
          </cell>
          <cell r="CCD415" t="str">
            <v>Histidine metabolism</v>
          </cell>
        </row>
        <row r="416">
          <cell r="S416" t="str">
            <v>HSTPT_c</v>
          </cell>
          <cell r="CCD416" t="str">
            <v>Histidine metabolism</v>
          </cell>
        </row>
        <row r="417">
          <cell r="S417" t="str">
            <v>HISTRS_c</v>
          </cell>
          <cell r="CCD417" t="str">
            <v>Aminoacyl-tRNA biosynthesis</v>
          </cell>
        </row>
        <row r="418">
          <cell r="S418" t="str">
            <v>HISTRS_m</v>
          </cell>
          <cell r="CCD418" t="str">
            <v>Aminoacyl-tRNA biosynthesis</v>
          </cell>
        </row>
        <row r="419">
          <cell r="S419" t="str">
            <v>ARMT_c</v>
          </cell>
          <cell r="CCD419" t="str">
            <v>Histidine metabolism</v>
          </cell>
        </row>
        <row r="420">
          <cell r="S420" t="str">
            <v>HACNH_m</v>
          </cell>
          <cell r="CCD420" t="str">
            <v>Lysine metabolism</v>
          </cell>
        </row>
        <row r="421">
          <cell r="S421" t="str">
            <v>HCYSMT_c</v>
          </cell>
          <cell r="CCD421" t="str">
            <v>Cysteine and methionine metabolism</v>
          </cell>
        </row>
        <row r="422">
          <cell r="S422" t="str">
            <v>HICITD_m</v>
          </cell>
          <cell r="CCD422" t="str">
            <v>Lysine metabolism</v>
          </cell>
        </row>
        <row r="423">
          <cell r="S423" t="str">
            <v>HSDy_c</v>
          </cell>
          <cell r="CCD423" t="str">
            <v>Glycine, serine and threonine metabolism</v>
          </cell>
        </row>
        <row r="424">
          <cell r="S424" t="str">
            <v>HSK_c</v>
          </cell>
          <cell r="CCD424" t="str">
            <v>Glycine, serine and threonine metabolism</v>
          </cell>
        </row>
        <row r="425">
          <cell r="S425" t="str">
            <v>HSERTA_c</v>
          </cell>
          <cell r="CCD425" t="str">
            <v>Cysteine and methionine metabolism</v>
          </cell>
        </row>
        <row r="426">
          <cell r="S426" t="str">
            <v>THIORDXi_x</v>
          </cell>
          <cell r="CCD426" t="str">
            <v>Glutathione metabolism</v>
          </cell>
        </row>
        <row r="427">
          <cell r="S427" t="str">
            <v>GLYOX_c</v>
          </cell>
          <cell r="CCD427" t="str">
            <v>Methylglyoxal metabolism</v>
          </cell>
        </row>
        <row r="428">
          <cell r="S428" t="str">
            <v>HETZK_c</v>
          </cell>
          <cell r="CCD428" t="str">
            <v>Thiamine metabolism</v>
          </cell>
        </row>
        <row r="429">
          <cell r="S429" t="str">
            <v>PPBNGD_c</v>
          </cell>
          <cell r="CCD429" t="str">
            <v>Heme metabolism</v>
          </cell>
        </row>
        <row r="430">
          <cell r="S430" t="str">
            <v>HMGCOAR_c</v>
          </cell>
          <cell r="CCD430" t="str">
            <v>Terpenoid backbone biosynthesis</v>
          </cell>
        </row>
        <row r="431">
          <cell r="S431" t="str">
            <v>HMGCOAS_c</v>
          </cell>
          <cell r="CCD431" t="str">
            <v>Terpenoid backbone biosynthesis</v>
          </cell>
        </row>
        <row r="432">
          <cell r="S432" t="str">
            <v>HMGCOAS_m</v>
          </cell>
          <cell r="CCD432" t="str">
            <v>Synthesis and degradation of ketone bodies</v>
          </cell>
        </row>
        <row r="433">
          <cell r="S433" t="str">
            <v>HMPK1_c</v>
          </cell>
          <cell r="CCD433" t="str">
            <v>Thiamine metabolism</v>
          </cell>
        </row>
        <row r="434">
          <cell r="S434" t="str">
            <v>IG3PS_c</v>
          </cell>
          <cell r="CCD434" t="str">
            <v>Histidine metabolism</v>
          </cell>
        </row>
        <row r="435">
          <cell r="S435" t="str">
            <v>IGPDH_c</v>
          </cell>
          <cell r="CCD435" t="str">
            <v>Histidine metabolism</v>
          </cell>
        </row>
        <row r="436">
          <cell r="S436" t="str">
            <v>IGPS_c</v>
          </cell>
          <cell r="CCD436" t="str">
            <v>Phenylalanine, tyrosine and tryptophan metabolism</v>
          </cell>
        </row>
        <row r="437">
          <cell r="S437" t="str">
            <v>INDPYRD_c</v>
          </cell>
          <cell r="CCD437" t="str">
            <v>Phenylalanine, tyrosine and tryptophan metabolism</v>
          </cell>
        </row>
        <row r="438">
          <cell r="S438" t="str">
            <v>PPA_c</v>
          </cell>
          <cell r="CCD438" t="str">
            <v>Oxidative phosphorylation</v>
          </cell>
        </row>
        <row r="439">
          <cell r="S439" t="str">
            <v>IPK2_n</v>
          </cell>
          <cell r="CCD439" t="str">
            <v>Inositol phosphate metabolism</v>
          </cell>
        </row>
        <row r="440">
          <cell r="S440" t="str">
            <v>IPK3_n</v>
          </cell>
          <cell r="CCD440" t="str">
            <v>Inositol phosphate metabolism</v>
          </cell>
        </row>
        <row r="441">
          <cell r="S441" t="str">
            <v>IPK4_n</v>
          </cell>
          <cell r="CCD441" t="str">
            <v>Inositol phosphate metabolism</v>
          </cell>
        </row>
        <row r="442">
          <cell r="S442" t="str">
            <v>IPK5_n</v>
          </cell>
          <cell r="CCD442" t="str">
            <v>Inositol phosphate metabolism</v>
          </cell>
        </row>
        <row r="443">
          <cell r="S443" t="str">
            <v>ACHLE1_c</v>
          </cell>
          <cell r="CCD443" t="str">
            <v>Unassigned</v>
          </cell>
        </row>
        <row r="444">
          <cell r="S444" t="str">
            <v>ACHLE2_c</v>
          </cell>
          <cell r="CCD444" t="str">
            <v>Unassigned</v>
          </cell>
        </row>
        <row r="445">
          <cell r="S445" t="str">
            <v>ICDHx_m</v>
          </cell>
          <cell r="CCD445" t="str">
            <v>Citric acid cycle</v>
          </cell>
        </row>
        <row r="446">
          <cell r="S446" t="str">
            <v>ICL_1_c</v>
          </cell>
          <cell r="CCD446" t="str">
            <v>Glyoxylate metabolism</v>
          </cell>
        </row>
        <row r="447">
          <cell r="S447" t="str">
            <v>ILETA_c</v>
          </cell>
          <cell r="CCD447" t="str">
            <v>Cysteine and methionine metabolism</v>
          </cell>
        </row>
        <row r="448">
          <cell r="S448" t="str">
            <v>ILETA_m</v>
          </cell>
          <cell r="CCD448" t="str">
            <v>Cysteine and methionine metabolism</v>
          </cell>
        </row>
        <row r="449">
          <cell r="S449" t="str">
            <v>ILETRS_c</v>
          </cell>
          <cell r="CCD449" t="str">
            <v>Aminoacyl-tRNA biosynthesis</v>
          </cell>
        </row>
        <row r="450">
          <cell r="S450" t="str">
            <v>ILETRS_m</v>
          </cell>
          <cell r="CCD450" t="str">
            <v>Aminoacyl-tRNA biosynthesis</v>
          </cell>
        </row>
        <row r="451">
          <cell r="S451" t="str">
            <v>IPDDI_c</v>
          </cell>
          <cell r="CCD451" t="str">
            <v>Terpenoid backbone biosynthesis</v>
          </cell>
        </row>
        <row r="452">
          <cell r="S452" t="str">
            <v>ITCOAL_m</v>
          </cell>
          <cell r="CCD452" t="str">
            <v>Citric acid cycle</v>
          </cell>
        </row>
        <row r="453">
          <cell r="S453" t="str">
            <v>KARA2i_m</v>
          </cell>
          <cell r="CCD453" t="str">
            <v>Valine, leucine and isoleucine metabolism</v>
          </cell>
        </row>
        <row r="454">
          <cell r="S454" t="str">
            <v>KYN_c</v>
          </cell>
          <cell r="CCD454" t="str">
            <v>Tryptophan metabolism</v>
          </cell>
        </row>
        <row r="455">
          <cell r="S455" t="str">
            <v>KYN3OX_c</v>
          </cell>
          <cell r="CCD455" t="str">
            <v>Tryptophan metabolism</v>
          </cell>
        </row>
        <row r="456">
          <cell r="S456" t="str">
            <v>PHCD_m</v>
          </cell>
          <cell r="CCD456" t="str">
            <v>Arginine and proline metabolism</v>
          </cell>
        </row>
        <row r="457">
          <cell r="S457" t="str">
            <v>4HGLSD_m</v>
          </cell>
          <cell r="CCD457" t="str">
            <v>Alanine, aspartate and glutamate metabolism</v>
          </cell>
        </row>
        <row r="458">
          <cell r="S458" t="str">
            <v>THRA2_c</v>
          </cell>
          <cell r="CCD458" t="str">
            <v>Glycine, serine and threonine metabolism</v>
          </cell>
        </row>
        <row r="459">
          <cell r="S459" t="str">
            <v>ATHRDHr_c</v>
          </cell>
          <cell r="CCD459" t="str">
            <v>Glycine, serine and threonine metabolism</v>
          </cell>
        </row>
        <row r="460">
          <cell r="S460" t="str">
            <v>AASADy_c</v>
          </cell>
          <cell r="CCD460" t="str">
            <v>Lysine metabolism</v>
          </cell>
        </row>
        <row r="461">
          <cell r="S461" t="str">
            <v>EGHLAT_c</v>
          </cell>
          <cell r="CCD461" t="str">
            <v>Arginine and proline metabolism</v>
          </cell>
        </row>
        <row r="462">
          <cell r="S462" t="str">
            <v>EGHLAT_x</v>
          </cell>
          <cell r="CCD462" t="str">
            <v>Arginine and proline metabolism</v>
          </cell>
        </row>
        <row r="463">
          <cell r="S463" t="str">
            <v>HPRORy_c</v>
          </cell>
          <cell r="CCD463" t="str">
            <v>Arginine and proline metabolism</v>
          </cell>
        </row>
        <row r="464">
          <cell r="S464" t="str">
            <v>LALDO3_c</v>
          </cell>
          <cell r="CCD464" t="str">
            <v>Methylglyoxal metabolism</v>
          </cell>
        </row>
        <row r="465">
          <cell r="S465" t="str">
            <v>LSERDHi_c</v>
          </cell>
          <cell r="CCD465" t="str">
            <v>Glycine, serine and threonine metabolism</v>
          </cell>
        </row>
        <row r="466">
          <cell r="S466" t="str">
            <v>SBTD_L_c</v>
          </cell>
          <cell r="CCD466" t="str">
            <v>Pentose and glucuronate interconversions</v>
          </cell>
        </row>
        <row r="467">
          <cell r="S467" t="str">
            <v>THRD_L_m</v>
          </cell>
          <cell r="CCD467" t="str">
            <v>Glycine, serine and threonine metabolism</v>
          </cell>
        </row>
        <row r="468">
          <cell r="S468" t="str">
            <v>TRPO2_c</v>
          </cell>
          <cell r="CCD468" t="str">
            <v>Tryptophan metabolism</v>
          </cell>
        </row>
        <row r="469">
          <cell r="S469" t="str">
            <v>LCADi_c</v>
          </cell>
          <cell r="CCD469" t="str">
            <v>Methylglyoxal metabolism</v>
          </cell>
        </row>
        <row r="470">
          <cell r="S470" t="str">
            <v>LGTHL_c</v>
          </cell>
          <cell r="CCD470" t="str">
            <v>Methylglyoxal metabolism</v>
          </cell>
        </row>
        <row r="471">
          <cell r="S471" t="str">
            <v>LNSTLS_c</v>
          </cell>
          <cell r="CCD471" t="str">
            <v>Ergosterol biosynthesis</v>
          </cell>
        </row>
        <row r="472">
          <cell r="S472" t="str">
            <v>LEUTA_c</v>
          </cell>
          <cell r="CCD472" t="str">
            <v>Cysteine and methionine metabolism</v>
          </cell>
        </row>
        <row r="473">
          <cell r="S473" t="str">
            <v>LEUTA_m</v>
          </cell>
          <cell r="CCD473" t="str">
            <v>Cysteine and methionine metabolism</v>
          </cell>
        </row>
        <row r="474">
          <cell r="S474" t="str">
            <v>LEUTRS_c</v>
          </cell>
          <cell r="CCD474" t="str">
            <v>Aminoacyl-tRNA biosynthesis</v>
          </cell>
        </row>
        <row r="475">
          <cell r="S475" t="str">
            <v>LTA4H_c</v>
          </cell>
          <cell r="CCD475" t="str">
            <v>Arachidonic acid metabolism</v>
          </cell>
        </row>
        <row r="476">
          <cell r="S476" t="str">
            <v>LTA4H_n</v>
          </cell>
          <cell r="CCD476" t="str">
            <v>Arachidonic acid metabolism</v>
          </cell>
        </row>
        <row r="477">
          <cell r="S477" t="str">
            <v>LTA4H2_c</v>
          </cell>
          <cell r="CCD477" t="str">
            <v>Arachidonic acid metabolism</v>
          </cell>
        </row>
        <row r="478">
          <cell r="S478" t="str">
            <v>LTA4H2_n</v>
          </cell>
          <cell r="CCD478" t="str">
            <v>Arachidonic acid metabolism</v>
          </cell>
        </row>
        <row r="479">
          <cell r="S479" t="str">
            <v>LTA4H3_c</v>
          </cell>
          <cell r="CCD479" t="str">
            <v>Arachidonic acid metabolism</v>
          </cell>
        </row>
        <row r="480">
          <cell r="S480" t="str">
            <v>LTA4H3_n</v>
          </cell>
          <cell r="CCD480" t="str">
            <v>Arachidonic acid metabolism</v>
          </cell>
        </row>
        <row r="481">
          <cell r="S481" t="str">
            <v>LYSTRS_c</v>
          </cell>
          <cell r="CCD481" t="str">
            <v>Aminoacyl-tRNA biosynthesis</v>
          </cell>
        </row>
        <row r="482">
          <cell r="S482" t="str">
            <v>MDH_m</v>
          </cell>
          <cell r="CCD482" t="str">
            <v>Citric acid cycle</v>
          </cell>
        </row>
        <row r="483">
          <cell r="S483" t="str">
            <v>ME1_m</v>
          </cell>
          <cell r="CCD483" t="str">
            <v>Citric acid cycle</v>
          </cell>
        </row>
        <row r="484">
          <cell r="S484" t="str">
            <v>MAN1PT_c</v>
          </cell>
          <cell r="CCD484" t="str">
            <v>Fructose and mannose metabolism</v>
          </cell>
        </row>
        <row r="485">
          <cell r="S485" t="str">
            <v>MAN6PI_c</v>
          </cell>
          <cell r="CCD485" t="str">
            <v>Fructose and mannose metabolism</v>
          </cell>
        </row>
        <row r="486">
          <cell r="S486" t="str">
            <v>MTHFC_m</v>
          </cell>
          <cell r="CCD486" t="str">
            <v>Folate metabolism</v>
          </cell>
        </row>
        <row r="487">
          <cell r="S487" t="str">
            <v>METAT_c</v>
          </cell>
          <cell r="CCD487" t="str">
            <v>Cysteine and methionine metabolism</v>
          </cell>
        </row>
        <row r="488">
          <cell r="S488" t="str">
            <v>METS_c</v>
          </cell>
          <cell r="CCD488" t="str">
            <v>Cysteine and methionine metabolism</v>
          </cell>
        </row>
        <row r="489">
          <cell r="S489" t="str">
            <v>FMETTRS_m</v>
          </cell>
          <cell r="CCD489" t="str">
            <v>Folate metabolism</v>
          </cell>
        </row>
        <row r="490">
          <cell r="S490" t="str">
            <v>METTRS_c</v>
          </cell>
          <cell r="CCD490" t="str">
            <v>Aminoacyl-tRNA biosynthesis</v>
          </cell>
        </row>
        <row r="491">
          <cell r="S491" t="str">
            <v>METTRS_m</v>
          </cell>
          <cell r="CCD491" t="str">
            <v>Aminoacyl-tRNA biosynthesis</v>
          </cell>
        </row>
        <row r="492">
          <cell r="S492" t="str">
            <v>MTHFD2i_c</v>
          </cell>
          <cell r="CCD492" t="str">
            <v>Folate metabolism</v>
          </cell>
        </row>
        <row r="493">
          <cell r="S493" t="str">
            <v>MTHFD_m</v>
          </cell>
          <cell r="CCD493" t="str">
            <v>Folate metabolism</v>
          </cell>
        </row>
        <row r="494">
          <cell r="S494" t="str">
            <v>MCITL2_m</v>
          </cell>
          <cell r="CCD494" t="str">
            <v>Propanoate metabolism</v>
          </cell>
        </row>
        <row r="495">
          <cell r="S495" t="str">
            <v>MEVK1_c</v>
          </cell>
          <cell r="CCD495" t="str">
            <v>Terpenoid backbone biosynthesis</v>
          </cell>
        </row>
        <row r="496">
          <cell r="S496" t="str">
            <v>MEVK2_c</v>
          </cell>
          <cell r="CCD496" t="str">
            <v>Terpenoid backbone biosynthesis</v>
          </cell>
        </row>
        <row r="497">
          <cell r="S497" t="str">
            <v>MEVK3_c</v>
          </cell>
          <cell r="CCD497" t="str">
            <v>Terpenoid backbone biosynthesis</v>
          </cell>
        </row>
        <row r="498">
          <cell r="S498" t="str">
            <v>MEVK4_c</v>
          </cell>
          <cell r="CCD498" t="str">
            <v>Terpenoid backbone biosynthesis</v>
          </cell>
        </row>
        <row r="499">
          <cell r="S499" t="str">
            <v>DPMVD_c</v>
          </cell>
          <cell r="CCD499" t="str">
            <v>Terpenoid backbone biosynthesis</v>
          </cell>
        </row>
        <row r="500">
          <cell r="S500" t="str">
            <v>MI1PP_c</v>
          </cell>
          <cell r="CCD500" t="str">
            <v>Inositol phosphate metabolism</v>
          </cell>
        </row>
        <row r="501">
          <cell r="S501" t="str">
            <v>M1PS_c</v>
          </cell>
          <cell r="CCD501" t="str">
            <v>Inositol phosphate metabolism</v>
          </cell>
        </row>
        <row r="502">
          <cell r="S502" t="str">
            <v>AGPRi_m</v>
          </cell>
          <cell r="CCD502" t="str">
            <v>Arginine and proline metabolism</v>
          </cell>
        </row>
        <row r="503">
          <cell r="S503" t="str">
            <v>ACGAM6PS_c</v>
          </cell>
          <cell r="CCD503" t="str">
            <v>Amino sugar and nucleotide sugar metabolism</v>
          </cell>
        </row>
        <row r="504">
          <cell r="S504" t="str">
            <v>ACGS_m</v>
          </cell>
          <cell r="CCD504" t="str">
            <v>Arginine and proline metabolism</v>
          </cell>
        </row>
        <row r="505">
          <cell r="S505" t="str">
            <v>FKYNH_c</v>
          </cell>
          <cell r="CCD505" t="str">
            <v>Tryptophan metabolism</v>
          </cell>
        </row>
        <row r="506">
          <cell r="S506" t="str">
            <v>NADDP_x</v>
          </cell>
          <cell r="CCD506" t="str">
            <v>Purine metabolism</v>
          </cell>
        </row>
        <row r="507">
          <cell r="S507" t="str">
            <v>NADK_c</v>
          </cell>
          <cell r="CCD507" t="str">
            <v>Nicotinate and nicotinamide metabolism</v>
          </cell>
        </row>
        <row r="508">
          <cell r="S508" t="str">
            <v>NADK_m</v>
          </cell>
          <cell r="CCD508" t="str">
            <v>Nicotinate and nicotinamide metabolism</v>
          </cell>
        </row>
        <row r="509">
          <cell r="S509" t="str">
            <v>NADN_n</v>
          </cell>
          <cell r="CCD509" t="str">
            <v>Nicotinate and nicotinamide metabolism</v>
          </cell>
        </row>
        <row r="510">
          <cell r="S510" t="str">
            <v>NADS2_c</v>
          </cell>
          <cell r="CCD510" t="str">
            <v>Nicotinate and nicotinamide metabolism</v>
          </cell>
        </row>
        <row r="511">
          <cell r="S511" t="str">
            <v>NADS2_n</v>
          </cell>
          <cell r="CCD511" t="str">
            <v>Nicotinate and nicotinamide metabolism</v>
          </cell>
        </row>
        <row r="512">
          <cell r="S512" t="str">
            <v>NADHq9_c</v>
          </cell>
          <cell r="CCD512" t="str">
            <v>Oxidative phosphorylation</v>
          </cell>
        </row>
        <row r="513">
          <cell r="S513" t="str">
            <v>NADHK1_c</v>
          </cell>
          <cell r="CCD513" t="str">
            <v>Nicotinate and nicotinamide metabolism</v>
          </cell>
        </row>
        <row r="514">
          <cell r="S514" t="str">
            <v>NADHK1_m</v>
          </cell>
          <cell r="CCD514" t="str">
            <v>Nicotinate and nicotinamide metabolism</v>
          </cell>
        </row>
        <row r="515">
          <cell r="S515" t="str">
            <v>NAMNPP_c</v>
          </cell>
          <cell r="CCD515" t="str">
            <v>Nicotinate and nicotinamide metabolism</v>
          </cell>
        </row>
        <row r="516">
          <cell r="S516" t="str">
            <v>NAMNPP_m</v>
          </cell>
          <cell r="CCD516" t="str">
            <v>Nicotinate and nicotinamide metabolism</v>
          </cell>
        </row>
        <row r="517">
          <cell r="S517" t="str">
            <v>NNAM_c</v>
          </cell>
          <cell r="CCD517" t="str">
            <v>Nicotinate and nicotinamide metabolism</v>
          </cell>
        </row>
        <row r="518">
          <cell r="S518" t="str">
            <v>NNMT_c</v>
          </cell>
          <cell r="CCD518" t="str">
            <v>Nicotinate and nicotinamide metabolism</v>
          </cell>
        </row>
        <row r="519">
          <cell r="S519" t="str">
            <v>NNDPR_c</v>
          </cell>
          <cell r="CCD519" t="str">
            <v>Nicotinate and nicotinamide metabolism</v>
          </cell>
        </row>
        <row r="520">
          <cell r="S520" t="str">
            <v>NNDPR_m</v>
          </cell>
          <cell r="CCD520" t="str">
            <v>Nicotinate and nicotinamide metabolism</v>
          </cell>
        </row>
        <row r="521">
          <cell r="S521" t="str">
            <v>NDP1_c</v>
          </cell>
          <cell r="CCD521" t="str">
            <v>Purine metabolism</v>
          </cell>
        </row>
        <row r="522">
          <cell r="S522" t="str">
            <v>NDP3_c</v>
          </cell>
          <cell r="CCD522" t="str">
            <v>Purine metabolism</v>
          </cell>
        </row>
        <row r="523">
          <cell r="S523" t="str">
            <v>NDP7_c</v>
          </cell>
          <cell r="CCD523" t="str">
            <v>Purine metabolism</v>
          </cell>
        </row>
        <row r="524">
          <cell r="S524" t="str">
            <v>NDP7_g</v>
          </cell>
          <cell r="CCD524" t="str">
            <v>Purine metabolism</v>
          </cell>
        </row>
        <row r="525">
          <cell r="S525" t="str">
            <v>NDP5_c</v>
          </cell>
          <cell r="CCD525" t="str">
            <v>Purine metabolism</v>
          </cell>
        </row>
        <row r="526">
          <cell r="S526" t="str">
            <v>NDP10_c</v>
          </cell>
          <cell r="CCD526" t="str">
            <v>Purine metabolism</v>
          </cell>
        </row>
        <row r="527">
          <cell r="S527" t="str">
            <v>NDPK3_c</v>
          </cell>
          <cell r="CCD527" t="str">
            <v>Purine metabolism</v>
          </cell>
        </row>
        <row r="528">
          <cell r="S528" t="str">
            <v>NDPK8_c</v>
          </cell>
          <cell r="CCD528" t="str">
            <v>Purine metabolism</v>
          </cell>
        </row>
        <row r="529">
          <cell r="S529" t="str">
            <v>NDPK7_c</v>
          </cell>
          <cell r="CCD529" t="str">
            <v>Purine metabolism</v>
          </cell>
        </row>
        <row r="530">
          <cell r="S530" t="str">
            <v>NDPK5_c</v>
          </cell>
          <cell r="CCD530" t="str">
            <v>Purine metabolism</v>
          </cell>
        </row>
        <row r="531">
          <cell r="S531" t="str">
            <v>NDPK4_c</v>
          </cell>
          <cell r="CCD531" t="str">
            <v>Purine metabolism</v>
          </cell>
        </row>
        <row r="532">
          <cell r="S532" t="str">
            <v>NDPK1_c</v>
          </cell>
          <cell r="CCD532" t="str">
            <v>Purine metabolism</v>
          </cell>
        </row>
        <row r="533">
          <cell r="S533" t="str">
            <v>NDPK9_c</v>
          </cell>
          <cell r="CCD533" t="str">
            <v>Purine metabolism</v>
          </cell>
        </row>
        <row r="534">
          <cell r="S534" t="str">
            <v>NDPK10_c</v>
          </cell>
          <cell r="CCD534" t="str">
            <v>Purine metabolism</v>
          </cell>
        </row>
        <row r="535">
          <cell r="S535" t="str">
            <v>NDPK6_c</v>
          </cell>
          <cell r="CCD535" t="str">
            <v>Purine metabolism</v>
          </cell>
        </row>
        <row r="536">
          <cell r="S536" t="str">
            <v>NTP3_c</v>
          </cell>
          <cell r="CCD536" t="str">
            <v>Purine metabolism</v>
          </cell>
        </row>
        <row r="537">
          <cell r="S537" t="str">
            <v>NTP7_c</v>
          </cell>
          <cell r="CCD537" t="str">
            <v>Purine metabolism</v>
          </cell>
        </row>
        <row r="538">
          <cell r="S538" t="str">
            <v>NTP5_c</v>
          </cell>
          <cell r="CCD538" t="str">
            <v>Purine metabolism</v>
          </cell>
        </row>
        <row r="539">
          <cell r="S539" t="str">
            <v>NTP10_c</v>
          </cell>
          <cell r="CCD539" t="str">
            <v>Purine metabolism</v>
          </cell>
        </row>
        <row r="540">
          <cell r="S540" t="str">
            <v>NDP3_g</v>
          </cell>
          <cell r="CCD540" t="str">
            <v>Purine metabolism</v>
          </cell>
        </row>
        <row r="541">
          <cell r="S541" t="str">
            <v>NDPK2_c</v>
          </cell>
          <cell r="CCD541" t="str">
            <v>Purine metabolism</v>
          </cell>
        </row>
        <row r="542">
          <cell r="S542" t="str">
            <v>AHSERL_c</v>
          </cell>
          <cell r="CCD542" t="str">
            <v>Cysteine and methionine metabolism</v>
          </cell>
        </row>
        <row r="543">
          <cell r="S543" t="str">
            <v>AHSERL2_c</v>
          </cell>
          <cell r="CCD543" t="str">
            <v>Cysteine and methionine metabolism</v>
          </cell>
        </row>
        <row r="544">
          <cell r="S544" t="str">
            <v>SHSL1_c</v>
          </cell>
          <cell r="CCD544" t="str">
            <v>Cysteine and methionine metabolism</v>
          </cell>
        </row>
        <row r="545">
          <cell r="S545" t="str">
            <v>OCBT_c</v>
          </cell>
          <cell r="CCD545" t="str">
            <v>Arginine and proline metabolism</v>
          </cell>
        </row>
        <row r="546">
          <cell r="S546" t="str">
            <v>ORNDC_c</v>
          </cell>
          <cell r="CCD546" t="str">
            <v>Arginine and proline metabolism</v>
          </cell>
        </row>
        <row r="547">
          <cell r="S547" t="str">
            <v>ORNTACi_m</v>
          </cell>
          <cell r="CCD547" t="str">
            <v>Arginine and proline metabolism</v>
          </cell>
        </row>
        <row r="548">
          <cell r="S548" t="str">
            <v>ORNTA_c</v>
          </cell>
          <cell r="CCD548" t="str">
            <v>Arginine and proline metabolism</v>
          </cell>
        </row>
        <row r="549">
          <cell r="S549" t="str">
            <v>ORPT_c</v>
          </cell>
          <cell r="CCD549" t="str">
            <v>Pyrimidine metabolism</v>
          </cell>
        </row>
        <row r="550">
          <cell r="S550" t="str">
            <v>OMPDC_c</v>
          </cell>
          <cell r="CCD550" t="str">
            <v>Pyrimidine metabolism</v>
          </cell>
        </row>
        <row r="551">
          <cell r="S551" t="str">
            <v>PTPAT_c</v>
          </cell>
          <cell r="CCD551" t="str">
            <v>Pantothenate and CoA biosynthesis</v>
          </cell>
        </row>
        <row r="552">
          <cell r="S552" t="str">
            <v>PNTK_c</v>
          </cell>
          <cell r="CCD552" t="str">
            <v>Pantothenate and CoA biosynthesis</v>
          </cell>
        </row>
        <row r="553">
          <cell r="S553" t="str">
            <v>PBAL_c</v>
          </cell>
          <cell r="CCD553" t="str">
            <v>beta-Alanine metabolism</v>
          </cell>
        </row>
        <row r="554">
          <cell r="S554" t="str">
            <v>FACOAE100_x</v>
          </cell>
          <cell r="CCD554" t="str">
            <v>Fatty acid degradation</v>
          </cell>
        </row>
        <row r="555">
          <cell r="S555" t="str">
            <v>FACOAE120_x</v>
          </cell>
          <cell r="CCD555" t="str">
            <v>Fatty acid degradation</v>
          </cell>
        </row>
        <row r="556">
          <cell r="S556" t="str">
            <v>FACOAE160_x</v>
          </cell>
          <cell r="CCD556" t="str">
            <v>Fatty acid degradation</v>
          </cell>
        </row>
        <row r="557">
          <cell r="S557" t="str">
            <v>FACOAE140_x</v>
          </cell>
          <cell r="CCD557" t="str">
            <v>Fatty acid degradation</v>
          </cell>
        </row>
        <row r="558">
          <cell r="S558" t="str">
            <v>FACOAE180_x</v>
          </cell>
          <cell r="CCD558" t="str">
            <v>Fatty acid degradation</v>
          </cell>
        </row>
        <row r="559">
          <cell r="S559" t="str">
            <v>FACOAE80_x</v>
          </cell>
          <cell r="CCD559" t="str">
            <v>Fatty acid degradation</v>
          </cell>
        </row>
        <row r="560">
          <cell r="S560" t="str">
            <v>PHETA1_c</v>
          </cell>
          <cell r="CCD560" t="str">
            <v>Phenylalanine, tyrosine and tryptophan metabolism</v>
          </cell>
        </row>
        <row r="561">
          <cell r="S561" t="str">
            <v>PHETRS_c</v>
          </cell>
          <cell r="CCD561" t="str">
            <v>Aminoacyl-tRNA biosynthesis</v>
          </cell>
        </row>
        <row r="562">
          <cell r="S562" t="str">
            <v>PHETRS_m</v>
          </cell>
          <cell r="CCD562" t="str">
            <v>Aminoacyl-tRNA biosynthesis</v>
          </cell>
        </row>
        <row r="563">
          <cell r="S563" t="str">
            <v>PRAIS_c</v>
          </cell>
          <cell r="CCD563" t="str">
            <v>Purine metabolism</v>
          </cell>
        </row>
        <row r="564">
          <cell r="S564" t="str">
            <v>ACGAMPM_c</v>
          </cell>
          <cell r="CCD564" t="str">
            <v>Amino sugar and nucleotide sugar metabolism</v>
          </cell>
        </row>
        <row r="565">
          <cell r="S565" t="str">
            <v>PAPSR_c</v>
          </cell>
          <cell r="CCD565" t="str">
            <v>Sulfur metabolism</v>
          </cell>
        </row>
        <row r="566">
          <cell r="S566" t="str">
            <v>PPCK_c</v>
          </cell>
          <cell r="CCD566" t="str">
            <v>Pyruvate metabolism</v>
          </cell>
        </row>
        <row r="567">
          <cell r="S567" t="str">
            <v>PFK_c</v>
          </cell>
          <cell r="CCD567" t="str">
            <v>Glycolysis / Gluconeogenesis</v>
          </cell>
        </row>
        <row r="568">
          <cell r="S568" t="str">
            <v>GND_c</v>
          </cell>
          <cell r="CCD568" t="str">
            <v>Pentose phosphate pathway</v>
          </cell>
        </row>
        <row r="569">
          <cell r="S569" t="str">
            <v>PGAMT_c</v>
          </cell>
          <cell r="CCD569" t="str">
            <v>Amino sugar and nucleotide sugar metabolism</v>
          </cell>
        </row>
        <row r="570">
          <cell r="S570" t="str">
            <v>PGCD_c</v>
          </cell>
          <cell r="CCD570" t="str">
            <v>Glycine, serine and threonine metabolism</v>
          </cell>
        </row>
        <row r="571">
          <cell r="S571" t="str">
            <v>PGK_c</v>
          </cell>
          <cell r="CCD571" t="str">
            <v>Glycolysis / Gluconeogenesis</v>
          </cell>
        </row>
        <row r="572">
          <cell r="S572" t="str">
            <v>PGM_c</v>
          </cell>
          <cell r="CCD572" t="str">
            <v>Glycolysis / Gluconeogenesis</v>
          </cell>
        </row>
        <row r="573">
          <cell r="S573" t="str">
            <v>PMANM_c</v>
          </cell>
          <cell r="CCD573" t="str">
            <v>Fructose and mannose metabolism</v>
          </cell>
        </row>
        <row r="574">
          <cell r="S574" t="str">
            <v>PMPK_c</v>
          </cell>
          <cell r="CCD574" t="str">
            <v>Thiamine metabolism</v>
          </cell>
        </row>
        <row r="575">
          <cell r="S575" t="str">
            <v>PMEVK_c</v>
          </cell>
          <cell r="CCD575" t="str">
            <v>Terpenoid backbone biosynthesis</v>
          </cell>
        </row>
        <row r="576">
          <cell r="S576" t="str">
            <v>PPNCL2_c</v>
          </cell>
          <cell r="CCD576" t="str">
            <v>Pantothenate and CoA biosynthesis</v>
          </cell>
        </row>
        <row r="577">
          <cell r="S577" t="str">
            <v>PPCDC_c</v>
          </cell>
          <cell r="CCD577" t="str">
            <v>Pantothenate and CoA biosynthesis</v>
          </cell>
        </row>
        <row r="578">
          <cell r="S578" t="str">
            <v>PPM_c</v>
          </cell>
          <cell r="CCD578" t="str">
            <v>Glycolysis / Gluconeogenesis</v>
          </cell>
        </row>
        <row r="579">
          <cell r="S579" t="str">
            <v>PRASCSi_c</v>
          </cell>
          <cell r="CCD579" t="str">
            <v>Purine metabolism</v>
          </cell>
        </row>
        <row r="580">
          <cell r="S580" t="str">
            <v>PRAMPC_c</v>
          </cell>
          <cell r="CCD580" t="str">
            <v>Histidine metabolism</v>
          </cell>
        </row>
        <row r="581">
          <cell r="S581" t="str">
            <v>PRATPP_c</v>
          </cell>
          <cell r="CCD581" t="str">
            <v>Histidine metabolism</v>
          </cell>
        </row>
        <row r="582">
          <cell r="S582" t="str">
            <v>AIRC1_c</v>
          </cell>
          <cell r="CCD582" t="str">
            <v>Purine metabolism</v>
          </cell>
        </row>
        <row r="583">
          <cell r="S583" t="str">
            <v>PRAGSi_c</v>
          </cell>
          <cell r="CCD583" t="str">
            <v>Purine metabolism</v>
          </cell>
        </row>
        <row r="584">
          <cell r="S584" t="str">
            <v>GLUPRT_c</v>
          </cell>
          <cell r="CCD584" t="str">
            <v>Purine metabolism</v>
          </cell>
        </row>
        <row r="585">
          <cell r="S585" t="str">
            <v>PSERT_c</v>
          </cell>
          <cell r="CCD585" t="str">
            <v>Glycine, serine and threonine metabolism</v>
          </cell>
        </row>
        <row r="586">
          <cell r="S586" t="str">
            <v>PSPHPL_r</v>
          </cell>
          <cell r="CCD586" t="str">
            <v>Sphingolipid metabolism</v>
          </cell>
        </row>
        <row r="587">
          <cell r="S587" t="str">
            <v>PSPHS_r</v>
          </cell>
          <cell r="CCD587" t="str">
            <v>Sphingolipid biosynthesis</v>
          </cell>
        </row>
        <row r="588">
          <cell r="S588" t="str">
            <v>POLYAO1_c</v>
          </cell>
          <cell r="CCD588" t="str">
            <v>Unassigned</v>
          </cell>
        </row>
        <row r="589">
          <cell r="S589" t="str">
            <v>PPBNGS_1_c</v>
          </cell>
          <cell r="CCD589" t="str">
            <v>Heme metabolism</v>
          </cell>
        </row>
        <row r="590">
          <cell r="S590" t="str">
            <v>POLYAO2_c</v>
          </cell>
          <cell r="CCD590" t="str">
            <v>Unassigned</v>
          </cell>
        </row>
        <row r="591">
          <cell r="S591" t="str">
            <v>POLYAO3_c</v>
          </cell>
          <cell r="CCD591" t="str">
            <v>Arginine and proline metabolism</v>
          </cell>
        </row>
        <row r="592">
          <cell r="S592" t="str">
            <v>PPNDH_c</v>
          </cell>
          <cell r="CCD592" t="str">
            <v>Phenylalanine, tyrosine and tryptophan metabolism</v>
          </cell>
        </row>
        <row r="593">
          <cell r="S593" t="str">
            <v>PPND2_c</v>
          </cell>
          <cell r="CCD593" t="str">
            <v>Phenylalanine, tyrosine and tryptophan metabolism</v>
          </cell>
        </row>
        <row r="594">
          <cell r="S594" t="str">
            <v>PROD2_m</v>
          </cell>
          <cell r="CCD594" t="str">
            <v>Arginine and proline metabolism</v>
          </cell>
        </row>
        <row r="595">
          <cell r="S595" t="str">
            <v>PROTRS_c</v>
          </cell>
          <cell r="CCD595" t="str">
            <v>Aminoacyl-tRNA biosynthesis</v>
          </cell>
        </row>
        <row r="596">
          <cell r="S596" t="str">
            <v>PPPGO_m</v>
          </cell>
          <cell r="CCD596" t="str">
            <v>Heme metabolism</v>
          </cell>
        </row>
        <row r="597">
          <cell r="S597" t="str">
            <v>PNP_c</v>
          </cell>
          <cell r="CCD597" t="str">
            <v>Pyrimidine metabolism</v>
          </cell>
        </row>
        <row r="598">
          <cell r="S598" t="str">
            <v>PUNP3_c</v>
          </cell>
          <cell r="CCD598" t="str">
            <v>Purine metabolism</v>
          </cell>
        </row>
        <row r="599">
          <cell r="S599" t="str">
            <v>PUNP3_m</v>
          </cell>
          <cell r="CCD599" t="str">
            <v>Purine metabolism</v>
          </cell>
        </row>
        <row r="600">
          <cell r="S600" t="str">
            <v>PUNP5_c</v>
          </cell>
          <cell r="CCD600" t="str">
            <v>Purine metabolism</v>
          </cell>
        </row>
        <row r="601">
          <cell r="S601" t="str">
            <v>PYDXO_c</v>
          </cell>
          <cell r="CCD601" t="str">
            <v>Vitamin B6 metabolism</v>
          </cell>
        </row>
        <row r="602">
          <cell r="S602" t="str">
            <v>PYAM5PO_c</v>
          </cell>
          <cell r="CCD602" t="str">
            <v>Vitamin B6 metabolism</v>
          </cell>
        </row>
        <row r="603">
          <cell r="S603" t="str">
            <v>PDX5POi_c</v>
          </cell>
          <cell r="CCD603" t="str">
            <v>Vitamin B6 metabolism</v>
          </cell>
        </row>
        <row r="604">
          <cell r="S604" t="str">
            <v>PYDXNO_c</v>
          </cell>
          <cell r="CCD604" t="str">
            <v>Vitamin B6 metabolism</v>
          </cell>
        </row>
        <row r="605">
          <cell r="S605" t="str">
            <v>P5CR_c</v>
          </cell>
          <cell r="CCD605" t="str">
            <v>Arginine and proline metabolism</v>
          </cell>
        </row>
        <row r="606">
          <cell r="S606" t="str">
            <v>PC_c</v>
          </cell>
          <cell r="CCD606" t="str">
            <v>Acetyl-CoA synthesis</v>
          </cell>
        </row>
        <row r="607">
          <cell r="S607" t="str">
            <v>PYRDC_c</v>
          </cell>
          <cell r="CCD607" t="str">
            <v>Pyruvate metabolism</v>
          </cell>
        </row>
        <row r="608">
          <cell r="S608" t="str">
            <v>PYRDC2_c</v>
          </cell>
          <cell r="CCD608" t="str">
            <v>Pyruvate metabolism</v>
          </cell>
        </row>
        <row r="609">
          <cell r="S609" t="str">
            <v>PDH_m</v>
          </cell>
          <cell r="CCD609" t="str">
            <v>Acetyl-CoA synthesis</v>
          </cell>
        </row>
        <row r="610">
          <cell r="S610" t="str">
            <v>PYK_c</v>
          </cell>
          <cell r="CCD610" t="str">
            <v>Glycolysis / Gluconeogenesis</v>
          </cell>
        </row>
        <row r="611">
          <cell r="S611" t="str">
            <v>RBFK_c</v>
          </cell>
          <cell r="CCD611" t="str">
            <v>Riboflavin metabolism</v>
          </cell>
        </row>
        <row r="612">
          <cell r="S612" t="str">
            <v>RBFK_m</v>
          </cell>
          <cell r="CCD612" t="str">
            <v>Riboflavin metabolism</v>
          </cell>
        </row>
        <row r="613">
          <cell r="S613" t="str">
            <v>RBFSa_c</v>
          </cell>
          <cell r="CCD613" t="str">
            <v>Riboflavin metabolism</v>
          </cell>
        </row>
        <row r="614">
          <cell r="S614" t="str">
            <v>RBFSb_c</v>
          </cell>
          <cell r="CCD614" t="str">
            <v>Riboflavin metabolism</v>
          </cell>
        </row>
        <row r="615">
          <cell r="S615" t="str">
            <v>RBK_c</v>
          </cell>
          <cell r="CCD615" t="str">
            <v>Pentose phosphate pathway</v>
          </cell>
        </row>
        <row r="616">
          <cell r="S616" t="str">
            <v>RNDR1_c</v>
          </cell>
          <cell r="CCD616" t="str">
            <v>Purine metabolism</v>
          </cell>
        </row>
        <row r="617">
          <cell r="S617" t="str">
            <v>RNDR1_n</v>
          </cell>
          <cell r="CCD617" t="str">
            <v>Purine metabolism</v>
          </cell>
        </row>
        <row r="618">
          <cell r="S618" t="str">
            <v>RNDR3_c</v>
          </cell>
          <cell r="CCD618" t="str">
            <v>Purine metabolism</v>
          </cell>
        </row>
        <row r="619">
          <cell r="S619" t="str">
            <v>RNDR3_n</v>
          </cell>
          <cell r="CCD619" t="str">
            <v>Purine metabolism</v>
          </cell>
        </row>
        <row r="620">
          <cell r="S620" t="str">
            <v>RNDR2_c</v>
          </cell>
          <cell r="CCD620" t="str">
            <v>Pyrimidine metabolism</v>
          </cell>
        </row>
        <row r="621">
          <cell r="S621" t="str">
            <v>RNDR2_n</v>
          </cell>
          <cell r="CCD621" t="str">
            <v>Purine metabolism</v>
          </cell>
        </row>
        <row r="622">
          <cell r="S622" t="str">
            <v>RPI_c</v>
          </cell>
          <cell r="CCD622" t="str">
            <v>Pentose phosphate pathway</v>
          </cell>
        </row>
        <row r="623">
          <cell r="S623" t="str">
            <v>RNMK_c</v>
          </cell>
          <cell r="CCD623" t="str">
            <v>Nicotinate and nicotinamide metabolism</v>
          </cell>
        </row>
        <row r="624">
          <cell r="S624" t="str">
            <v>RPE_c</v>
          </cell>
          <cell r="CCD624" t="str">
            <v>Pentose phosphate pathway</v>
          </cell>
        </row>
        <row r="625">
          <cell r="S625" t="str">
            <v>SAM24MT_c</v>
          </cell>
          <cell r="CCD625" t="str">
            <v>Ergosterol biosynthesis</v>
          </cell>
        </row>
        <row r="626">
          <cell r="S626" t="str">
            <v>SFGTHi_c</v>
          </cell>
          <cell r="CCD626" t="str">
            <v>Detoxification</v>
          </cell>
        </row>
        <row r="627">
          <cell r="S627" t="str">
            <v>SACCD2_c</v>
          </cell>
          <cell r="CCD627" t="str">
            <v>Lysine metabolism</v>
          </cell>
        </row>
        <row r="628">
          <cell r="S628" t="str">
            <v>SACCD1_c</v>
          </cell>
          <cell r="CCD628" t="str">
            <v>Lysine metabolism</v>
          </cell>
        </row>
        <row r="629">
          <cell r="S629" t="str">
            <v>FBA3_c</v>
          </cell>
          <cell r="CCD629" t="str">
            <v>Pentose phosphate pathway</v>
          </cell>
        </row>
        <row r="630">
          <cell r="S630" t="str">
            <v>SERAT_c</v>
          </cell>
          <cell r="CCD630" t="str">
            <v>Cysteine and methionine metabolism</v>
          </cell>
        </row>
        <row r="631">
          <cell r="S631" t="str">
            <v>SERPT_r</v>
          </cell>
          <cell r="CCD631" t="str">
            <v>Sphingolipid biosynthesis</v>
          </cell>
        </row>
        <row r="632">
          <cell r="S632" t="str">
            <v>SERTRS_c</v>
          </cell>
          <cell r="CCD632" t="str">
            <v>Aminoacyl-tRNA biosynthesis</v>
          </cell>
        </row>
        <row r="633">
          <cell r="S633" t="str">
            <v>SHK3Di_c</v>
          </cell>
          <cell r="CCD633" t="str">
            <v>Phenylalanine, tyrosine and tryptophan metabolism</v>
          </cell>
        </row>
        <row r="634">
          <cell r="S634" t="str">
            <v>SHKK_c</v>
          </cell>
          <cell r="CCD634" t="str">
            <v>Phenylalanine, tyrosine and tryptophan metabolism</v>
          </cell>
        </row>
        <row r="635">
          <cell r="S635" t="str">
            <v>SHCHD2_c</v>
          </cell>
          <cell r="CCD635" t="str">
            <v>Heme metabolism</v>
          </cell>
        </row>
        <row r="636">
          <cell r="S636" t="str">
            <v>SHCHF_c</v>
          </cell>
          <cell r="CCD636" t="str">
            <v>Heme metabolism</v>
          </cell>
        </row>
        <row r="637">
          <cell r="S637" t="str">
            <v>SPHPL_r</v>
          </cell>
          <cell r="CCD637" t="str">
            <v>Sphingolipid metabolism</v>
          </cell>
        </row>
        <row r="638">
          <cell r="S638" t="str">
            <v>SBPP2_r</v>
          </cell>
          <cell r="CCD638" t="str">
            <v>Lipid metabolism</v>
          </cell>
        </row>
        <row r="639">
          <cell r="S639" t="str">
            <v>SBPP1_r</v>
          </cell>
          <cell r="CCD639" t="str">
            <v>Glycerolipid metabolism</v>
          </cell>
        </row>
        <row r="640">
          <cell r="S640" t="str">
            <v>SPHGLpK_r</v>
          </cell>
          <cell r="CCD640" t="str">
            <v>Sphingolipid metabolism</v>
          </cell>
        </row>
        <row r="641">
          <cell r="S641" t="str">
            <v>SLCBK1_r</v>
          </cell>
          <cell r="CCD641" t="str">
            <v>Sphingolipid metabolism</v>
          </cell>
        </row>
        <row r="642">
          <cell r="S642" t="str">
            <v>ACONIs_m</v>
          </cell>
          <cell r="CCD642" t="str">
            <v>C5-Branched dibasic acid metabolism</v>
          </cell>
        </row>
        <row r="643">
          <cell r="S643" t="str">
            <v>ACONIs_c</v>
          </cell>
          <cell r="CCD643" t="str">
            <v>C5-Branched dibasic acid metabolism</v>
          </cell>
        </row>
        <row r="644">
          <cell r="S644" t="str">
            <v>SQLEx_r</v>
          </cell>
          <cell r="CCD644" t="str">
            <v>Ergosterol biosynthesis</v>
          </cell>
        </row>
        <row r="645">
          <cell r="S645" t="str">
            <v>SQLEy_r</v>
          </cell>
          <cell r="CCD645" t="str">
            <v>Ergosterol biosynthesis</v>
          </cell>
        </row>
        <row r="646">
          <cell r="S646" t="str">
            <v>SQLS_c</v>
          </cell>
          <cell r="CCD646" t="str">
            <v>Ergosterol biosynthesis</v>
          </cell>
        </row>
        <row r="647">
          <cell r="S647" t="str">
            <v>SUCOAS_m</v>
          </cell>
          <cell r="CCD647" t="str">
            <v>Citric acid cycle</v>
          </cell>
        </row>
        <row r="648">
          <cell r="S648" t="str">
            <v>SSALy_c</v>
          </cell>
          <cell r="CCD648" t="str">
            <v>Alanine, aspartate and glutamate metabolism</v>
          </cell>
        </row>
        <row r="649">
          <cell r="S649" t="str">
            <v>SUCR_e</v>
          </cell>
          <cell r="CCD649" t="str">
            <v>Galactose metabolism</v>
          </cell>
        </row>
        <row r="650">
          <cell r="S650" t="str">
            <v>SADT_c</v>
          </cell>
          <cell r="CCD650" t="str">
            <v>Purine metabolism</v>
          </cell>
        </row>
        <row r="651">
          <cell r="S651" t="str">
            <v>SO3R_c</v>
          </cell>
          <cell r="CCD651" t="str">
            <v>Sulfur metabolism</v>
          </cell>
        </row>
        <row r="652">
          <cell r="S652" t="str">
            <v>TAUDO_c</v>
          </cell>
          <cell r="CCD652" t="str">
            <v>Taurine and hypotaurine metabolism</v>
          </cell>
        </row>
        <row r="653">
          <cell r="S653" t="str">
            <v>THFGLUS_c</v>
          </cell>
          <cell r="CCD653" t="str">
            <v>Folate metabolism</v>
          </cell>
        </row>
        <row r="654">
          <cell r="S654" t="str">
            <v>TMDPK_c</v>
          </cell>
          <cell r="CCD654" t="str">
            <v>Thiamine metabolism</v>
          </cell>
        </row>
        <row r="655">
          <cell r="S655" t="str">
            <v>TMDPPK_c</v>
          </cell>
          <cell r="CCD655" t="str">
            <v>Thiamine metabolism</v>
          </cell>
        </row>
        <row r="656">
          <cell r="S656" t="str">
            <v>TMPPP_c</v>
          </cell>
          <cell r="CCD656" t="str">
            <v>Thiamine metabolism</v>
          </cell>
        </row>
        <row r="657">
          <cell r="S657" t="str">
            <v>THIORDXi_n</v>
          </cell>
          <cell r="CCD657" t="str">
            <v>Glutathione metabolism</v>
          </cell>
        </row>
        <row r="658">
          <cell r="S658" t="str">
            <v>TRDR_c</v>
          </cell>
          <cell r="CCD658" t="str">
            <v>Unassigned</v>
          </cell>
        </row>
        <row r="659">
          <cell r="S659" t="str">
            <v>THRA_c</v>
          </cell>
          <cell r="CCD659" t="str">
            <v>Glycine, serine and threonine metabolism</v>
          </cell>
        </row>
        <row r="660">
          <cell r="S660" t="str">
            <v>THRS_c</v>
          </cell>
          <cell r="CCD660" t="str">
            <v>Glycine, serine and threonine metabolism</v>
          </cell>
        </row>
        <row r="661">
          <cell r="S661" t="str">
            <v>THRTRS_c</v>
          </cell>
          <cell r="CCD661" t="str">
            <v>Aminoacyl-tRNA biosynthesis</v>
          </cell>
        </row>
        <row r="662">
          <cell r="S662" t="str">
            <v>TMDS_c</v>
          </cell>
          <cell r="CCD662" t="str">
            <v>Pyrimidine metabolism</v>
          </cell>
        </row>
        <row r="663">
          <cell r="S663" t="str">
            <v>ACONMT_c</v>
          </cell>
          <cell r="CCD663" t="str">
            <v>Unassigned</v>
          </cell>
        </row>
        <row r="664">
          <cell r="S664" t="str">
            <v>PPTT_m</v>
          </cell>
          <cell r="CCD664" t="str">
            <v>Terpenoid backbone biosynthesis</v>
          </cell>
        </row>
        <row r="665">
          <cell r="S665" t="str">
            <v>TALA_c</v>
          </cell>
          <cell r="CCD665" t="str">
            <v>Pentose phosphate pathway</v>
          </cell>
        </row>
        <row r="666">
          <cell r="S666" t="str">
            <v>TRE6PP_c</v>
          </cell>
          <cell r="CCD666" t="str">
            <v>Starch and sucrose metabolism</v>
          </cell>
        </row>
        <row r="667">
          <cell r="S667" t="str">
            <v>TPI_c</v>
          </cell>
          <cell r="CCD667" t="str">
            <v>Glycolysis / Gluconeogenesis</v>
          </cell>
        </row>
        <row r="668">
          <cell r="S668" t="str">
            <v>TRPS1_c</v>
          </cell>
          <cell r="CCD668" t="str">
            <v>Glycine, serine and threonine metabolism</v>
          </cell>
        </row>
        <row r="669">
          <cell r="S669" t="str">
            <v>TRPTA_c</v>
          </cell>
          <cell r="CCD669" t="str">
            <v>Tryptophan metabolism</v>
          </cell>
        </row>
        <row r="670">
          <cell r="S670" t="str">
            <v>TRPTRS_c</v>
          </cell>
          <cell r="CCD670" t="str">
            <v>Aminoacyl-tRNA biosynthesis</v>
          </cell>
        </row>
        <row r="671">
          <cell r="S671" t="str">
            <v>TRPTRS_m</v>
          </cell>
          <cell r="CCD671" t="str">
            <v>Aminoacyl-tRNA biosynthesis</v>
          </cell>
        </row>
        <row r="672">
          <cell r="S672" t="str">
            <v>TYRTA_c</v>
          </cell>
          <cell r="CCD672" t="str">
            <v>Arginine and proline metabolism</v>
          </cell>
        </row>
        <row r="673">
          <cell r="S673" t="str">
            <v>TYRTAi_x</v>
          </cell>
          <cell r="CCD673" t="str">
            <v>Arginine and proline metabolism</v>
          </cell>
        </row>
        <row r="674">
          <cell r="S674" t="str">
            <v>TYRTRS_c</v>
          </cell>
          <cell r="CCD674" t="str">
            <v>Aminoacyl-tRNA biosynthesis</v>
          </cell>
        </row>
        <row r="675">
          <cell r="S675" t="str">
            <v>TYRTRS_m</v>
          </cell>
          <cell r="CCD675" t="str">
            <v>Aminoacyl-tRNA biosynthesis</v>
          </cell>
        </row>
        <row r="676">
          <cell r="S676" t="str">
            <v>ERGSTGLCT_c</v>
          </cell>
          <cell r="CCD676" t="str">
            <v>Unassigned</v>
          </cell>
        </row>
        <row r="677">
          <cell r="S677" t="str">
            <v>UAGDP_c</v>
          </cell>
          <cell r="CCD677" t="str">
            <v>Amino sugar and nucleotide sugar metabolism</v>
          </cell>
        </row>
        <row r="678">
          <cell r="S678" t="str">
            <v>UDPG4E_c</v>
          </cell>
          <cell r="CCD678" t="str">
            <v>Galactose metabolism</v>
          </cell>
        </row>
        <row r="679">
          <cell r="S679" t="str">
            <v>UGLT_c</v>
          </cell>
          <cell r="CCD679" t="str">
            <v>Galactose metabolism</v>
          </cell>
        </row>
        <row r="680">
          <cell r="S680" t="str">
            <v>UMPK_c</v>
          </cell>
          <cell r="CCD680" t="str">
            <v>Pyrimidine metabolism</v>
          </cell>
        </row>
        <row r="681">
          <cell r="S681" t="str">
            <v>UMPK_n</v>
          </cell>
          <cell r="CCD681" t="str">
            <v>Nucleotide metabolism</v>
          </cell>
        </row>
        <row r="682">
          <cell r="S682" t="str">
            <v>UPPRT_c</v>
          </cell>
          <cell r="CCD682" t="str">
            <v>Pyrimidine metabolism</v>
          </cell>
        </row>
        <row r="683">
          <cell r="S683" t="str">
            <v>UREASE_c</v>
          </cell>
          <cell r="CCD683" t="str">
            <v>Arginine and proline metabolism</v>
          </cell>
        </row>
        <row r="684">
          <cell r="S684" t="str">
            <v>URIK1_c</v>
          </cell>
          <cell r="CCD684" t="str">
            <v>Pyrimidine metabolism</v>
          </cell>
        </row>
        <row r="685">
          <cell r="S685" t="str">
            <v>URIK2_c</v>
          </cell>
          <cell r="CCD685" t="str">
            <v>Pyrimidine metabolism</v>
          </cell>
        </row>
        <row r="686">
          <cell r="S686" t="str">
            <v>URIDK2i_c</v>
          </cell>
          <cell r="CCD686" t="str">
            <v>Pyrimidine metabolism</v>
          </cell>
        </row>
        <row r="687">
          <cell r="S687" t="str">
            <v>URIDK2_n</v>
          </cell>
          <cell r="CCD687" t="str">
            <v>Pyrimidine metabolism</v>
          </cell>
        </row>
        <row r="688">
          <cell r="S688" t="str">
            <v>UPPDC1_c</v>
          </cell>
          <cell r="CCD688" t="str">
            <v>Heme metabolism</v>
          </cell>
        </row>
        <row r="689">
          <cell r="S689" t="str">
            <v>UPP3MT_2_c</v>
          </cell>
          <cell r="CCD689" t="str">
            <v>Heme metabolism</v>
          </cell>
        </row>
        <row r="690">
          <cell r="S690" t="str">
            <v>UPP3S_c</v>
          </cell>
          <cell r="CCD690" t="str">
            <v>Heme metabolism</v>
          </cell>
        </row>
        <row r="691">
          <cell r="S691" t="str">
            <v>GALUi_c</v>
          </cell>
          <cell r="CCD691" t="str">
            <v>Pentose and glucuronate interconversions</v>
          </cell>
        </row>
        <row r="692">
          <cell r="S692" t="str">
            <v>VALTA_c</v>
          </cell>
          <cell r="CCD692" t="str">
            <v>Valine, leucine and isoleucine metabolism</v>
          </cell>
        </row>
        <row r="693">
          <cell r="S693" t="str">
            <v>VALTA_m</v>
          </cell>
          <cell r="CCD693" t="str">
            <v>Valine, leucine and isoleucine metabolism</v>
          </cell>
        </row>
        <row r="694">
          <cell r="S694" t="str">
            <v>VALTRS_c</v>
          </cell>
          <cell r="CCD694" t="str">
            <v>Aminoacyl-tRNA biosynthesis</v>
          </cell>
        </row>
        <row r="695">
          <cell r="S695" t="str">
            <v>VALTRS_m</v>
          </cell>
          <cell r="CCD695" t="str">
            <v>Aminoacyl-tRNA biosynthesis</v>
          </cell>
        </row>
        <row r="696">
          <cell r="S696" t="str">
            <v>XPPT_c</v>
          </cell>
          <cell r="CCD696" t="str">
            <v>Purine metabolism</v>
          </cell>
        </row>
        <row r="697">
          <cell r="S697" t="str">
            <v>XYLK_c</v>
          </cell>
          <cell r="CCD697" t="str">
            <v>Pentose and glucuronate interconversions</v>
          </cell>
        </row>
        <row r="698">
          <cell r="S698" t="str">
            <v>YUMPS_c</v>
          </cell>
          <cell r="CCD698" t="str">
            <v>Pyrimidine metabolism</v>
          </cell>
        </row>
        <row r="699">
          <cell r="S699" t="str">
            <v>MEVt_c_e</v>
          </cell>
          <cell r="CCD699" t="str">
            <v>Transport</v>
          </cell>
        </row>
        <row r="700">
          <cell r="S700" t="str">
            <v>BTDt_c_e</v>
          </cell>
          <cell r="CCD700" t="str">
            <v>Transport</v>
          </cell>
        </row>
        <row r="701">
          <cell r="S701" t="str">
            <v>2MBACt_c_e</v>
          </cell>
          <cell r="CCD701" t="str">
            <v>Transport</v>
          </cell>
        </row>
        <row r="702">
          <cell r="S702" t="str">
            <v>2OXOADPt_c_m</v>
          </cell>
          <cell r="CCD702" t="str">
            <v>Transport</v>
          </cell>
        </row>
        <row r="703">
          <cell r="S703" t="str">
            <v>4ABUTtps_e</v>
          </cell>
          <cell r="CCD703" t="str">
            <v>Transport</v>
          </cell>
        </row>
        <row r="704">
          <cell r="S704" t="str">
            <v>5AOPtps_e</v>
          </cell>
          <cell r="CCD704" t="str">
            <v>Transport</v>
          </cell>
        </row>
        <row r="705">
          <cell r="S705" t="str">
            <v>5FTHFt_c_e</v>
          </cell>
          <cell r="CCD705" t="str">
            <v>Transport</v>
          </cell>
        </row>
        <row r="706">
          <cell r="S706" t="str">
            <v>ETACt_c_e</v>
          </cell>
          <cell r="CCD706" t="str">
            <v>Transport</v>
          </cell>
        </row>
        <row r="707">
          <cell r="S707" t="str">
            <v>ADEtps_e</v>
          </cell>
          <cell r="CCD707" t="str">
            <v>Transport</v>
          </cell>
        </row>
        <row r="708">
          <cell r="S708" t="str">
            <v>ADNtps_e</v>
          </cell>
          <cell r="CCD708" t="str">
            <v>Transport</v>
          </cell>
        </row>
        <row r="709">
          <cell r="S709" t="str">
            <v>ADPATPt_c_m</v>
          </cell>
          <cell r="CCD709" t="str">
            <v>Transport</v>
          </cell>
        </row>
        <row r="710">
          <cell r="S710" t="str">
            <v>ADPATPt_c_x</v>
          </cell>
          <cell r="CCD710" t="str">
            <v>Transport</v>
          </cell>
        </row>
        <row r="711">
          <cell r="S711" t="str">
            <v>AKGCITta_m</v>
          </cell>
          <cell r="CCD711" t="str">
            <v>Transport</v>
          </cell>
        </row>
        <row r="712">
          <cell r="S712" t="str">
            <v>ALLTTt_c</v>
          </cell>
          <cell r="CCD712" t="str">
            <v>Transport</v>
          </cell>
        </row>
        <row r="713">
          <cell r="S713" t="str">
            <v>ALLTNt_c</v>
          </cell>
          <cell r="CCD713" t="str">
            <v>Transport</v>
          </cell>
        </row>
        <row r="714">
          <cell r="S714" t="str">
            <v>NH4t_c_e</v>
          </cell>
          <cell r="CCD714" t="str">
            <v>Transport</v>
          </cell>
        </row>
        <row r="715">
          <cell r="S715" t="str">
            <v>AMPATPt_c_x</v>
          </cell>
          <cell r="CCD715" t="str">
            <v>Transport</v>
          </cell>
        </row>
        <row r="716">
          <cell r="S716" t="str">
            <v>ASPGLUt_c_m</v>
          </cell>
          <cell r="CCD716" t="str">
            <v>Transport</v>
          </cell>
        </row>
        <row r="717">
          <cell r="S717" t="str">
            <v>CRNACRNt_c_m</v>
          </cell>
          <cell r="CCD717" t="str">
            <v>Transport</v>
          </cell>
        </row>
        <row r="718">
          <cell r="S718" t="str">
            <v>CHOLtps_e</v>
          </cell>
          <cell r="CCD718" t="str">
            <v>Transport</v>
          </cell>
        </row>
        <row r="719">
          <cell r="S719" t="str">
            <v>CITMALta_m</v>
          </cell>
          <cell r="CCD719" t="str">
            <v>Transport</v>
          </cell>
        </row>
        <row r="720">
          <cell r="S720" t="str">
            <v>CITt3_m</v>
          </cell>
          <cell r="CCD720" t="str">
            <v>Transport</v>
          </cell>
        </row>
        <row r="721">
          <cell r="S721" t="str">
            <v>CITICITta_m</v>
          </cell>
          <cell r="CCD721" t="str">
            <v>Transport</v>
          </cell>
        </row>
        <row r="722">
          <cell r="S722" t="str">
            <v>COAt_c_m</v>
          </cell>
          <cell r="CCD722" t="str">
            <v>Transport</v>
          </cell>
        </row>
        <row r="723">
          <cell r="S723" t="str">
            <v>CTPt2_m</v>
          </cell>
          <cell r="CCD723" t="str">
            <v>Transport</v>
          </cell>
        </row>
        <row r="724">
          <cell r="S724" t="str">
            <v>CTPCMPt_c_m</v>
          </cell>
          <cell r="CCD724" t="str">
            <v>Transport</v>
          </cell>
        </row>
        <row r="725">
          <cell r="S725" t="str">
            <v>CYTDtps_e</v>
          </cell>
          <cell r="CCD725" t="str">
            <v>Transport</v>
          </cell>
        </row>
        <row r="726">
          <cell r="S726" t="str">
            <v>CSNtps_e</v>
          </cell>
          <cell r="CCD726" t="str">
            <v>Transport</v>
          </cell>
        </row>
        <row r="727">
          <cell r="S727" t="str">
            <v>GALtps_e</v>
          </cell>
          <cell r="CCD727" t="str">
            <v>Transport</v>
          </cell>
        </row>
        <row r="728">
          <cell r="S728" t="str">
            <v>LACDtps_c</v>
          </cell>
          <cell r="CCD728" t="str">
            <v>Transport</v>
          </cell>
        </row>
        <row r="729">
          <cell r="S729" t="str">
            <v>LACtps_m</v>
          </cell>
          <cell r="CCD729" t="str">
            <v>Transport</v>
          </cell>
        </row>
        <row r="730">
          <cell r="S730" t="str">
            <v>LACPYRt_c_m</v>
          </cell>
          <cell r="CCD730" t="str">
            <v>Transport</v>
          </cell>
        </row>
        <row r="731">
          <cell r="S731" t="str">
            <v>ETHAt_c_e</v>
          </cell>
          <cell r="CCD731" t="str">
            <v>Transport</v>
          </cell>
        </row>
        <row r="732">
          <cell r="S732" t="str">
            <v>FADH2t_c_m</v>
          </cell>
          <cell r="CCD732" t="str">
            <v>Transport</v>
          </cell>
        </row>
        <row r="733">
          <cell r="S733" t="str">
            <v>FOLt_c_e</v>
          </cell>
          <cell r="CCD733" t="str">
            <v>Transport</v>
          </cell>
        </row>
        <row r="734">
          <cell r="S734" t="str">
            <v>GDPMANt_c_g</v>
          </cell>
          <cell r="CCD734" t="str">
            <v>Transport</v>
          </cell>
        </row>
        <row r="735">
          <cell r="S735" t="str">
            <v>GLCt_c_e</v>
          </cell>
          <cell r="CCD735" t="str">
            <v>Transport</v>
          </cell>
        </row>
        <row r="736">
          <cell r="S736" t="str">
            <v>GTHRDt_c_e</v>
          </cell>
          <cell r="CCD736" t="str">
            <v>Transport</v>
          </cell>
        </row>
        <row r="737">
          <cell r="S737" t="str">
            <v>GTHRDt_c_v</v>
          </cell>
          <cell r="CCD737" t="str">
            <v>Transport</v>
          </cell>
        </row>
        <row r="738">
          <cell r="S738" t="str">
            <v>G3PIt_c_e</v>
          </cell>
          <cell r="CCD738" t="str">
            <v>Transport</v>
          </cell>
        </row>
        <row r="739">
          <cell r="S739" t="str">
            <v>G3PCt_c_e</v>
          </cell>
          <cell r="CCD739" t="str">
            <v>Transport</v>
          </cell>
        </row>
        <row r="740">
          <cell r="S740" t="str">
            <v>GLYCtps_e</v>
          </cell>
          <cell r="CCD740" t="str">
            <v>Transport</v>
          </cell>
        </row>
        <row r="741">
          <cell r="S741" t="str">
            <v>GLYtps_e</v>
          </cell>
          <cell r="CCD741" t="str">
            <v>Transport</v>
          </cell>
        </row>
        <row r="742">
          <cell r="S742" t="str">
            <v>GLYCOGENt_c_v</v>
          </cell>
          <cell r="CCD742" t="str">
            <v>Transport</v>
          </cell>
        </row>
        <row r="743">
          <cell r="S743" t="str">
            <v>GTPGDPtp_m</v>
          </cell>
          <cell r="CCD743" t="str">
            <v>Transport</v>
          </cell>
        </row>
        <row r="744">
          <cell r="S744" t="str">
            <v>GUAtps_e</v>
          </cell>
          <cell r="CCD744" t="str">
            <v>Transport</v>
          </cell>
        </row>
        <row r="745">
          <cell r="S745" t="str">
            <v>INOSTtps_e</v>
          </cell>
          <cell r="CCD745" t="str">
            <v>Transport</v>
          </cell>
        </row>
        <row r="746">
          <cell r="S746" t="str">
            <v>FE2t_c_e</v>
          </cell>
          <cell r="CCD746" t="str">
            <v>Transport</v>
          </cell>
        </row>
        <row r="747">
          <cell r="S747" t="str">
            <v>FE2t_c_m</v>
          </cell>
          <cell r="CCD747" t="str">
            <v>Transport</v>
          </cell>
        </row>
        <row r="748">
          <cell r="S748" t="str">
            <v>IAMACt_c_e</v>
          </cell>
          <cell r="CCD748" t="str">
            <v>Transport</v>
          </cell>
        </row>
        <row r="749">
          <cell r="S749" t="str">
            <v>IBUTACt_c_e</v>
          </cell>
          <cell r="CCD749" t="str">
            <v>Transport</v>
          </cell>
        </row>
        <row r="750">
          <cell r="S750" t="str">
            <v>IPDPt_c_m</v>
          </cell>
          <cell r="CCD750" t="str">
            <v>Transport</v>
          </cell>
        </row>
        <row r="751">
          <cell r="S751" t="str">
            <v>ALAtps_e</v>
          </cell>
          <cell r="CCD751" t="str">
            <v>Transport</v>
          </cell>
        </row>
        <row r="752">
          <cell r="S752" t="str">
            <v>ARGtps_e</v>
          </cell>
          <cell r="CCD752" t="str">
            <v>Transport</v>
          </cell>
        </row>
        <row r="753">
          <cell r="S753" t="str">
            <v>ASNtpa_v</v>
          </cell>
          <cell r="CCD753" t="str">
            <v>Transport</v>
          </cell>
        </row>
        <row r="754">
          <cell r="S754" t="str">
            <v>ASNtps_v</v>
          </cell>
          <cell r="CCD754" t="str">
            <v>Transport</v>
          </cell>
        </row>
        <row r="755">
          <cell r="S755" t="str">
            <v>ASPtps_v</v>
          </cell>
          <cell r="CCD755" t="str">
            <v>Transport</v>
          </cell>
        </row>
        <row r="756">
          <cell r="S756" t="str">
            <v>ASPtps_e</v>
          </cell>
          <cell r="CCD756" t="str">
            <v>Transport</v>
          </cell>
        </row>
        <row r="757">
          <cell r="S757" t="str">
            <v>CYStps_e</v>
          </cell>
          <cell r="CCD757" t="str">
            <v>Transport</v>
          </cell>
        </row>
        <row r="758">
          <cell r="S758" t="str">
            <v>CYSItps_v</v>
          </cell>
          <cell r="CCD758" t="str">
            <v>Transport</v>
          </cell>
        </row>
        <row r="759">
          <cell r="S759" t="str">
            <v>GLUt_c_m</v>
          </cell>
          <cell r="CCD759" t="str">
            <v>Transport</v>
          </cell>
        </row>
        <row r="760">
          <cell r="S760" t="str">
            <v>GLUtps_v</v>
          </cell>
          <cell r="CCD760" t="str">
            <v>Transport</v>
          </cell>
        </row>
        <row r="761">
          <cell r="S761" t="str">
            <v>GLUtps_e</v>
          </cell>
          <cell r="CCD761" t="str">
            <v>Transport</v>
          </cell>
        </row>
        <row r="762">
          <cell r="S762" t="str">
            <v>GLNtpa_v</v>
          </cell>
          <cell r="CCD762" t="str">
            <v>Transport</v>
          </cell>
        </row>
        <row r="763">
          <cell r="S763" t="str">
            <v>GLNtps_v</v>
          </cell>
          <cell r="CCD763" t="str">
            <v>Transport</v>
          </cell>
        </row>
        <row r="764">
          <cell r="S764" t="str">
            <v>HIStpa_v</v>
          </cell>
          <cell r="CCD764" t="str">
            <v>Transport</v>
          </cell>
        </row>
        <row r="765">
          <cell r="S765" t="str">
            <v>ILEt_c_v</v>
          </cell>
          <cell r="CCD765" t="str">
            <v>Transport</v>
          </cell>
        </row>
        <row r="766">
          <cell r="S766" t="str">
            <v>ILEtpa_v</v>
          </cell>
          <cell r="CCD766" t="str">
            <v>Transport</v>
          </cell>
        </row>
        <row r="767">
          <cell r="S767" t="str">
            <v>ILEtps_v</v>
          </cell>
          <cell r="CCD767" t="str">
            <v>Transport</v>
          </cell>
        </row>
        <row r="768">
          <cell r="S768" t="str">
            <v>LACt_c_m</v>
          </cell>
          <cell r="CCD768" t="str">
            <v>Transport</v>
          </cell>
        </row>
        <row r="769">
          <cell r="S769" t="str">
            <v>LACLtps_c</v>
          </cell>
          <cell r="CCD769" t="str">
            <v>Transport</v>
          </cell>
        </row>
        <row r="770">
          <cell r="S770" t="str">
            <v>LEUt_c_v</v>
          </cell>
          <cell r="CCD770" t="str">
            <v>Transport</v>
          </cell>
        </row>
        <row r="771">
          <cell r="S771" t="str">
            <v>LEUtpa_v</v>
          </cell>
          <cell r="CCD771" t="str">
            <v>Transport</v>
          </cell>
        </row>
        <row r="772">
          <cell r="S772" t="str">
            <v>LEUtps_v</v>
          </cell>
          <cell r="CCD772" t="str">
            <v>Transport</v>
          </cell>
        </row>
        <row r="773">
          <cell r="S773" t="str">
            <v>LYStpa_v</v>
          </cell>
          <cell r="CCD773" t="str">
            <v>Transport</v>
          </cell>
        </row>
        <row r="774">
          <cell r="S774" t="str">
            <v>LYStps_e</v>
          </cell>
          <cell r="CCD774" t="str">
            <v>Transport</v>
          </cell>
        </row>
        <row r="775">
          <cell r="S775" t="str">
            <v>METtps_e</v>
          </cell>
          <cell r="CCD775" t="str">
            <v>Transport</v>
          </cell>
        </row>
        <row r="776">
          <cell r="S776" t="str">
            <v>PHEtps_e</v>
          </cell>
          <cell r="CCD776" t="str">
            <v>Transport</v>
          </cell>
        </row>
        <row r="777">
          <cell r="S777" t="str">
            <v>PROtps_e</v>
          </cell>
          <cell r="CCD777" t="str">
            <v>Transport</v>
          </cell>
        </row>
        <row r="778">
          <cell r="S778" t="str">
            <v>SERtps_e</v>
          </cell>
          <cell r="CCD778" t="str">
            <v>Transport</v>
          </cell>
        </row>
        <row r="779">
          <cell r="S779" t="str">
            <v>TYRt_c_v</v>
          </cell>
          <cell r="CCD779" t="str">
            <v>Transport</v>
          </cell>
        </row>
        <row r="780">
          <cell r="S780" t="str">
            <v>TYRtpa_v</v>
          </cell>
          <cell r="CCD780" t="str">
            <v>Transport</v>
          </cell>
        </row>
        <row r="781">
          <cell r="S781" t="str">
            <v>TYRtps_v</v>
          </cell>
          <cell r="CCD781" t="str">
            <v>Transport</v>
          </cell>
        </row>
        <row r="782">
          <cell r="S782" t="str">
            <v>VALtps_e</v>
          </cell>
          <cell r="CCD782" t="str">
            <v>Transport</v>
          </cell>
        </row>
        <row r="783">
          <cell r="S783" t="str">
            <v>MALt2_m</v>
          </cell>
          <cell r="CCD783" t="str">
            <v>Transport</v>
          </cell>
        </row>
        <row r="784">
          <cell r="S784" t="str">
            <v>MALTtps_e</v>
          </cell>
          <cell r="CCD784" t="str">
            <v>Transport</v>
          </cell>
        </row>
        <row r="785">
          <cell r="S785" t="str">
            <v>NFORTYR2t_c_e</v>
          </cell>
          <cell r="CCD785" t="str">
            <v>Transport</v>
          </cell>
        </row>
        <row r="786">
          <cell r="S786" t="str">
            <v>NADt_c_m</v>
          </cell>
          <cell r="CCD786" t="str">
            <v>Transport</v>
          </cell>
        </row>
        <row r="787">
          <cell r="S787" t="str">
            <v>NADt1_m</v>
          </cell>
          <cell r="CCD787" t="str">
            <v>Transport</v>
          </cell>
        </row>
        <row r="788">
          <cell r="S788" t="str">
            <v>NADt2_m</v>
          </cell>
          <cell r="CCD788" t="str">
            <v>Transport</v>
          </cell>
        </row>
        <row r="789">
          <cell r="S789" t="str">
            <v>NADt3_m</v>
          </cell>
          <cell r="CCD789" t="str">
            <v>Transport</v>
          </cell>
        </row>
        <row r="790">
          <cell r="S790" t="str">
            <v>NACt_c_e</v>
          </cell>
          <cell r="CCD790" t="str">
            <v>Transport</v>
          </cell>
        </row>
        <row r="791">
          <cell r="S791" t="str">
            <v>ORNtpa_m</v>
          </cell>
          <cell r="CCD791" t="str">
            <v>Transport</v>
          </cell>
        </row>
        <row r="792">
          <cell r="S792" t="str">
            <v>ORNtps_e</v>
          </cell>
          <cell r="CCD792" t="str">
            <v>Transport</v>
          </cell>
        </row>
        <row r="793">
          <cell r="S793" t="str">
            <v>OAAtps_m</v>
          </cell>
          <cell r="CCD793" t="str">
            <v>Transport</v>
          </cell>
        </row>
        <row r="794">
          <cell r="S794" t="str">
            <v>PNTOtps_e</v>
          </cell>
          <cell r="CCD794" t="str">
            <v>Transport</v>
          </cell>
        </row>
        <row r="795">
          <cell r="S795" t="str">
            <v>PENDPt_c_m</v>
          </cell>
          <cell r="CCD795" t="str">
            <v>Transport</v>
          </cell>
        </row>
        <row r="796">
          <cell r="S796" t="str">
            <v>PHEACt_c_e</v>
          </cell>
          <cell r="CCD796" t="str">
            <v>Transport</v>
          </cell>
        </row>
        <row r="797">
          <cell r="S797" t="str">
            <v>PItps_e</v>
          </cell>
          <cell r="CCD797" t="str">
            <v>Transport</v>
          </cell>
        </row>
        <row r="798">
          <cell r="S798" t="str">
            <v>PItps_m</v>
          </cell>
          <cell r="CCD798" t="str">
            <v>Transport</v>
          </cell>
        </row>
        <row r="799">
          <cell r="S799" t="str">
            <v>PTRCtpa_e</v>
          </cell>
          <cell r="CCD799" t="str">
            <v>Transport</v>
          </cell>
        </row>
        <row r="800">
          <cell r="S800" t="str">
            <v>PTRCtpa_v</v>
          </cell>
          <cell r="CCD800" t="str">
            <v>Transport</v>
          </cell>
        </row>
        <row r="801">
          <cell r="S801" t="str">
            <v>PYRtps_e</v>
          </cell>
          <cell r="CCD801" t="str">
            <v>Transport</v>
          </cell>
        </row>
        <row r="802">
          <cell r="S802" t="str">
            <v>AMETt_c_m</v>
          </cell>
          <cell r="CCD802" t="str">
            <v>Transport</v>
          </cell>
        </row>
        <row r="803">
          <cell r="S803" t="str">
            <v>NAtpa_c</v>
          </cell>
          <cell r="CCD803" t="str">
            <v>Transport</v>
          </cell>
        </row>
        <row r="804">
          <cell r="S804" t="str">
            <v>SPMDtpa_e</v>
          </cell>
          <cell r="CCD804" t="str">
            <v>Transport</v>
          </cell>
        </row>
        <row r="805">
          <cell r="S805" t="str">
            <v>SPMDtpa_v</v>
          </cell>
          <cell r="CCD805" t="str">
            <v>Transport</v>
          </cell>
        </row>
        <row r="806">
          <cell r="S806" t="str">
            <v>SPRMtpa_e</v>
          </cell>
          <cell r="CCD806" t="str">
            <v>Transport</v>
          </cell>
        </row>
        <row r="807">
          <cell r="S807" t="str">
            <v>SPRMtpa_v</v>
          </cell>
          <cell r="CCD807" t="str">
            <v>Transport</v>
          </cell>
        </row>
        <row r="808">
          <cell r="S808" t="str">
            <v>SUCCt2_m</v>
          </cell>
          <cell r="CCD808" t="str">
            <v>Transport</v>
          </cell>
        </row>
        <row r="809">
          <cell r="S809" t="str">
            <v>SUCFUMt_c_m</v>
          </cell>
          <cell r="CCD809" t="str">
            <v>Transport</v>
          </cell>
        </row>
        <row r="810">
          <cell r="S810" t="str">
            <v>SO4t_c_e</v>
          </cell>
          <cell r="CCD810" t="str">
            <v>Transport</v>
          </cell>
        </row>
        <row r="811">
          <cell r="S811" t="str">
            <v>SO3t_c_e</v>
          </cell>
          <cell r="CCD811" t="str">
            <v>Transport</v>
          </cell>
        </row>
        <row r="812">
          <cell r="S812" t="str">
            <v>TAURt_c_e</v>
          </cell>
          <cell r="CCD812" t="str">
            <v>Transport</v>
          </cell>
        </row>
        <row r="813">
          <cell r="S813" t="str">
            <v>UDPGALt_c_g</v>
          </cell>
          <cell r="CCD813" t="str">
            <v>Transport</v>
          </cell>
        </row>
        <row r="814">
          <cell r="S814" t="str">
            <v>URAtps_e</v>
          </cell>
          <cell r="CCD814" t="str">
            <v>Transport</v>
          </cell>
        </row>
        <row r="815">
          <cell r="S815" t="str">
            <v>UREAtps_e</v>
          </cell>
          <cell r="CCD815" t="str">
            <v>Transport</v>
          </cell>
        </row>
        <row r="816">
          <cell r="S816" t="str">
            <v>URItps_e</v>
          </cell>
          <cell r="CCD816" t="str">
            <v>Transport</v>
          </cell>
        </row>
        <row r="817">
          <cell r="S817" t="str">
            <v>UTPt_c_m</v>
          </cell>
          <cell r="CCD817" t="str">
            <v>Transport</v>
          </cell>
        </row>
        <row r="818">
          <cell r="S818" t="str">
            <v>UTPUMPtp_m</v>
          </cell>
          <cell r="CCD818" t="str">
            <v>Transport</v>
          </cell>
        </row>
        <row r="819">
          <cell r="S819" t="str">
            <v>H2Ot_c_e</v>
          </cell>
          <cell r="CCD819" t="str">
            <v>Transport</v>
          </cell>
        </row>
        <row r="820">
          <cell r="S820" t="str">
            <v>EX_13BDglucan_e</v>
          </cell>
          <cell r="CCD820" t="str">
            <v>Exchange</v>
          </cell>
        </row>
        <row r="821">
          <cell r="S821" t="str">
            <v>13BDGLUCANt_c_en</v>
          </cell>
          <cell r="CCD821" t="str">
            <v>Transport</v>
          </cell>
        </row>
        <row r="822">
          <cell r="S822" t="str">
            <v>EX_crn_e</v>
          </cell>
          <cell r="CCD822" t="str">
            <v>Exchange</v>
          </cell>
        </row>
        <row r="823">
          <cell r="S823" t="str">
            <v>EX_lac__D_e</v>
          </cell>
          <cell r="CCD823" t="str">
            <v>Exchange</v>
          </cell>
        </row>
        <row r="824">
          <cell r="S824" t="str">
            <v>EX_mev__R_e</v>
          </cell>
          <cell r="CCD824" t="str">
            <v>Exchange</v>
          </cell>
        </row>
        <row r="825">
          <cell r="S825" t="str">
            <v>EX_pnto__R_e</v>
          </cell>
          <cell r="CCD825" t="str">
            <v>Exchange</v>
          </cell>
        </row>
        <row r="826">
          <cell r="S826" t="str">
            <v>EX_btd_e</v>
          </cell>
          <cell r="CCD826" t="str">
            <v>Exchange</v>
          </cell>
        </row>
        <row r="827">
          <cell r="S827" t="str">
            <v>EX_3mop_e</v>
          </cell>
          <cell r="CCD827" t="str">
            <v>Exchange</v>
          </cell>
        </row>
        <row r="828">
          <cell r="S828" t="str">
            <v>EX_lac__L_e</v>
          </cell>
          <cell r="CCD828" t="str">
            <v>Exchange</v>
          </cell>
        </row>
        <row r="829">
          <cell r="S829" t="str">
            <v>EX_mal__L_e</v>
          </cell>
          <cell r="CCD829" t="str">
            <v>Exchange</v>
          </cell>
        </row>
        <row r="830">
          <cell r="S830" t="str">
            <v>EX_g3pi_e</v>
          </cell>
          <cell r="CCD830" t="str">
            <v>Exchange</v>
          </cell>
        </row>
        <row r="831">
          <cell r="S831" t="str">
            <v>MI13456Pt_c_n</v>
          </cell>
          <cell r="CCD831" t="str">
            <v>Transport</v>
          </cell>
        </row>
        <row r="832">
          <cell r="S832" t="str">
            <v>MI1Pt_c_r</v>
          </cell>
          <cell r="CCD832" t="str">
            <v>Transport</v>
          </cell>
        </row>
        <row r="833">
          <cell r="S833" t="str">
            <v>EX_dad_2_e</v>
          </cell>
          <cell r="CCD833" t="str">
            <v>Exchange</v>
          </cell>
        </row>
        <row r="834">
          <cell r="S834" t="str">
            <v>EX_dgsn_e</v>
          </cell>
          <cell r="CCD834" t="str">
            <v>Exchange</v>
          </cell>
        </row>
        <row r="835">
          <cell r="S835" t="str">
            <v>EX_din_e</v>
          </cell>
          <cell r="CCD835" t="str">
            <v>Exchange</v>
          </cell>
        </row>
        <row r="836">
          <cell r="S836" t="str">
            <v>EX_duri_e</v>
          </cell>
          <cell r="CCD836" t="str">
            <v>Exchange</v>
          </cell>
        </row>
        <row r="837">
          <cell r="S837" t="str">
            <v>2DDA7Pt_c_m</v>
          </cell>
          <cell r="CCD837" t="str">
            <v>Transport</v>
          </cell>
        </row>
        <row r="838">
          <cell r="S838" t="str">
            <v>2DHPt_c_m</v>
          </cell>
          <cell r="CCD838" t="str">
            <v>Transport</v>
          </cell>
        </row>
        <row r="839">
          <cell r="S839" t="str">
            <v>EX_3c3hmp_e</v>
          </cell>
          <cell r="CCD839" t="str">
            <v>Exchange</v>
          </cell>
        </row>
        <row r="840">
          <cell r="S840" t="str">
            <v>3C3HMPt_c_e</v>
          </cell>
          <cell r="CCD840" t="str">
            <v>Transport</v>
          </cell>
        </row>
        <row r="841">
          <cell r="S841" t="str">
            <v>3C3HMPt_c_m</v>
          </cell>
          <cell r="CCD841" t="str">
            <v>Transport</v>
          </cell>
        </row>
        <row r="842">
          <cell r="S842" t="str">
            <v>2MBTOHt_c_e</v>
          </cell>
          <cell r="CCD842" t="str">
            <v>Transport</v>
          </cell>
        </row>
        <row r="843">
          <cell r="S843" t="str">
            <v>2MBTOHt_c_m</v>
          </cell>
          <cell r="CCD843" t="str">
            <v>Transport</v>
          </cell>
        </row>
        <row r="844">
          <cell r="S844" t="str">
            <v>EX_2mbald_e</v>
          </cell>
          <cell r="CCD844" t="str">
            <v>Exchange</v>
          </cell>
        </row>
        <row r="845">
          <cell r="S845" t="str">
            <v>2MBALDt_c_e</v>
          </cell>
          <cell r="CCD845" t="str">
            <v>Transport</v>
          </cell>
        </row>
        <row r="846">
          <cell r="S846" t="str">
            <v>2MBALDt_c_m</v>
          </cell>
          <cell r="CCD846" t="str">
            <v>Transport</v>
          </cell>
        </row>
        <row r="847">
          <cell r="S847" t="str">
            <v>EX_2mbtoh_e</v>
          </cell>
          <cell r="CCD847" t="str">
            <v>Exchange</v>
          </cell>
        </row>
        <row r="848">
          <cell r="S848" t="str">
            <v>EX_2mbac_e</v>
          </cell>
          <cell r="CCD848" t="str">
            <v>Exchange</v>
          </cell>
        </row>
        <row r="849">
          <cell r="S849" t="str">
            <v>IBTALDt_c_e</v>
          </cell>
          <cell r="CCD849" t="str">
            <v>Transport</v>
          </cell>
        </row>
        <row r="850">
          <cell r="S850" t="str">
            <v>IBTALDt_c_m</v>
          </cell>
          <cell r="CCD850" t="str">
            <v>Transport</v>
          </cell>
        </row>
        <row r="851">
          <cell r="S851" t="str">
            <v>2OBUTt_c_m</v>
          </cell>
          <cell r="CCD851" t="str">
            <v>Transport</v>
          </cell>
        </row>
        <row r="852">
          <cell r="S852" t="str">
            <v>EX_akg_e</v>
          </cell>
          <cell r="CCD852" t="str">
            <v>Exchange</v>
          </cell>
        </row>
        <row r="853">
          <cell r="S853" t="str">
            <v>AKGt_c_n</v>
          </cell>
          <cell r="CCD853" t="str">
            <v>Transport</v>
          </cell>
        </row>
        <row r="854">
          <cell r="S854" t="str">
            <v>AKGt_c_e</v>
          </cell>
          <cell r="CCD854" t="str">
            <v>Transport</v>
          </cell>
        </row>
        <row r="855">
          <cell r="S855" t="str">
            <v>EX_2phetoh_e</v>
          </cell>
          <cell r="CCD855" t="str">
            <v>Exchange</v>
          </cell>
        </row>
        <row r="856">
          <cell r="S856" t="str">
            <v>2PHETOHt_c_e</v>
          </cell>
          <cell r="CCD856" t="str">
            <v>Transport</v>
          </cell>
        </row>
        <row r="857">
          <cell r="S857" t="str">
            <v>2PHETOHt_c_m</v>
          </cell>
          <cell r="CCD857" t="str">
            <v>Transport</v>
          </cell>
        </row>
        <row r="858">
          <cell r="S858" t="str">
            <v>3C4MOPt_c_m</v>
          </cell>
          <cell r="CCD858" t="str">
            <v>Transport</v>
          </cell>
        </row>
        <row r="859">
          <cell r="S859" t="str">
            <v>3MOPt_c_e</v>
          </cell>
          <cell r="CCD859" t="str">
            <v>Transport</v>
          </cell>
        </row>
        <row r="860">
          <cell r="S860" t="str">
            <v>EX_3mbald_e</v>
          </cell>
          <cell r="CCD860" t="str">
            <v>Exchange</v>
          </cell>
        </row>
        <row r="861">
          <cell r="S861" t="str">
            <v>3MBALDt_c_e</v>
          </cell>
          <cell r="CCD861" t="str">
            <v>Transport</v>
          </cell>
        </row>
        <row r="862">
          <cell r="S862" t="str">
            <v>3MBALDt_c_m</v>
          </cell>
          <cell r="CCD862" t="str">
            <v>Transport</v>
          </cell>
        </row>
        <row r="863">
          <cell r="S863" t="str">
            <v>3HXPHBt_c_m</v>
          </cell>
          <cell r="CCD863" t="str">
            <v>Transport</v>
          </cell>
        </row>
        <row r="864">
          <cell r="S864" t="str">
            <v>AHMMPS4_c</v>
          </cell>
          <cell r="CCD864" t="str">
            <v>Unassigned</v>
          </cell>
        </row>
        <row r="865">
          <cell r="S865" t="str">
            <v>EX_4abz_e</v>
          </cell>
          <cell r="CCD865" t="str">
            <v>Exchange</v>
          </cell>
        </row>
        <row r="866">
          <cell r="S866" t="str">
            <v>4ABZt_c_e</v>
          </cell>
          <cell r="CCD866" t="str">
            <v>Transport</v>
          </cell>
        </row>
        <row r="867">
          <cell r="S867" t="str">
            <v>4ABZt_c_m</v>
          </cell>
          <cell r="CCD867" t="str">
            <v>Transport</v>
          </cell>
        </row>
        <row r="868">
          <cell r="S868" t="str">
            <v>4ABUTNt_c_m</v>
          </cell>
          <cell r="CCD868" t="str">
            <v>Transport</v>
          </cell>
        </row>
        <row r="869">
          <cell r="S869" t="str">
            <v>4ABUTt_c_m</v>
          </cell>
          <cell r="CCD869" t="str">
            <v>Transport</v>
          </cell>
        </row>
        <row r="870">
          <cell r="S870" t="str">
            <v>4H2OGLTt_c_m</v>
          </cell>
          <cell r="CCD870" t="str">
            <v>Transport</v>
          </cell>
        </row>
        <row r="871">
          <cell r="S871" t="str">
            <v>4H2OGLTt_c_x</v>
          </cell>
          <cell r="CCD871" t="str">
            <v>Transport</v>
          </cell>
        </row>
        <row r="872">
          <cell r="S872" t="str">
            <v>4HBZt_c_m</v>
          </cell>
          <cell r="CCD872" t="str">
            <v>Transport</v>
          </cell>
        </row>
        <row r="873">
          <cell r="S873" t="str">
            <v>NTD7pp_c</v>
          </cell>
          <cell r="CCD873" t="str">
            <v>Purine metabolism</v>
          </cell>
        </row>
        <row r="874">
          <cell r="S874" t="str">
            <v>NTD6pp_c</v>
          </cell>
          <cell r="CCD874" t="str">
            <v>Purine metabolism</v>
          </cell>
        </row>
        <row r="875">
          <cell r="S875" t="str">
            <v>NTD3pp_c</v>
          </cell>
          <cell r="CCD875" t="str">
            <v>Purine metabolism</v>
          </cell>
        </row>
        <row r="876">
          <cell r="S876" t="str">
            <v>NTD8_c</v>
          </cell>
          <cell r="CCD876" t="str">
            <v>Purine metabolism</v>
          </cell>
        </row>
        <row r="877">
          <cell r="S877" t="str">
            <v>NTD5_c</v>
          </cell>
          <cell r="CCD877" t="str">
            <v>Purine metabolism</v>
          </cell>
        </row>
        <row r="878">
          <cell r="S878" t="str">
            <v>NTD1pp_c</v>
          </cell>
          <cell r="CCD878" t="str">
            <v>Purine metabolism</v>
          </cell>
        </row>
        <row r="879">
          <cell r="S879" t="str">
            <v>NTD10pp_c</v>
          </cell>
          <cell r="CCD879" t="str">
            <v>Purine metabolism</v>
          </cell>
        </row>
        <row r="880">
          <cell r="S880" t="str">
            <v>EX_5aop_e</v>
          </cell>
          <cell r="CCD880" t="str">
            <v>Exchange</v>
          </cell>
        </row>
        <row r="881">
          <cell r="S881" t="str">
            <v>5AOPt_c_m</v>
          </cell>
          <cell r="CCD881" t="str">
            <v>Transport</v>
          </cell>
        </row>
        <row r="882">
          <cell r="S882" t="str">
            <v>EX_5fthf_e</v>
          </cell>
          <cell r="CCD882" t="str">
            <v>Exchange</v>
          </cell>
        </row>
        <row r="883">
          <cell r="S883" t="str">
            <v>EX_dann_e</v>
          </cell>
          <cell r="CCD883" t="str">
            <v>Exchange</v>
          </cell>
        </row>
        <row r="884">
          <cell r="S884" t="str">
            <v>DANNt_c_e</v>
          </cell>
          <cell r="CCD884" t="str">
            <v>Transport</v>
          </cell>
        </row>
        <row r="885">
          <cell r="S885" t="str">
            <v>EX_8aonn_e</v>
          </cell>
          <cell r="CCD885" t="str">
            <v>Exchange</v>
          </cell>
        </row>
        <row r="886">
          <cell r="S886" t="str">
            <v>EX_xan_e</v>
          </cell>
          <cell r="CCD886" t="str">
            <v>Exchange</v>
          </cell>
        </row>
        <row r="887">
          <cell r="S887" t="str">
            <v>EX_acald_e</v>
          </cell>
          <cell r="CCD887" t="str">
            <v>Exchange</v>
          </cell>
        </row>
        <row r="888">
          <cell r="S888" t="str">
            <v>ACALDt_c_m</v>
          </cell>
          <cell r="CCD888" t="str">
            <v>Transport</v>
          </cell>
        </row>
        <row r="889">
          <cell r="S889" t="str">
            <v>ACALDt_c_e</v>
          </cell>
          <cell r="CCD889" t="str">
            <v>Transport</v>
          </cell>
        </row>
        <row r="890">
          <cell r="S890" t="str">
            <v>EX_ac_e</v>
          </cell>
          <cell r="CCD890" t="str">
            <v>Exchange</v>
          </cell>
        </row>
        <row r="891">
          <cell r="S891" t="str">
            <v>ACt_c_n</v>
          </cell>
          <cell r="CCD891" t="str">
            <v>Transport</v>
          </cell>
        </row>
        <row r="892">
          <cell r="S892" t="str">
            <v>ACCOAt_c_n</v>
          </cell>
          <cell r="CCD892" t="str">
            <v>Transport</v>
          </cell>
        </row>
        <row r="893">
          <cell r="S893" t="str">
            <v>ACRNt_c_x</v>
          </cell>
          <cell r="CCD893" t="str">
            <v>Transport</v>
          </cell>
        </row>
        <row r="894">
          <cell r="S894" t="str">
            <v>EX_ade_e</v>
          </cell>
          <cell r="CCD894" t="str">
            <v>Exchange</v>
          </cell>
        </row>
        <row r="895">
          <cell r="S895" t="str">
            <v>ADEt_c_m</v>
          </cell>
          <cell r="CCD895" t="str">
            <v>Transport</v>
          </cell>
        </row>
        <row r="896">
          <cell r="S896" t="str">
            <v>EX_pap_e</v>
          </cell>
          <cell r="CCD896" t="str">
            <v>Exchange</v>
          </cell>
        </row>
        <row r="897">
          <cell r="S897" t="str">
            <v>PAPt_c_m</v>
          </cell>
          <cell r="CCD897" t="str">
            <v>Transport</v>
          </cell>
        </row>
        <row r="898">
          <cell r="S898" t="str">
            <v>EX_adn_e</v>
          </cell>
          <cell r="CCD898" t="str">
            <v>Exchange</v>
          </cell>
        </row>
        <row r="899">
          <cell r="S899" t="str">
            <v>ADPt_c_n</v>
          </cell>
          <cell r="CCD899" t="str">
            <v>Transport</v>
          </cell>
        </row>
        <row r="900">
          <cell r="S900" t="str">
            <v>ADPt_c_r</v>
          </cell>
          <cell r="CCD900" t="str">
            <v>Transport</v>
          </cell>
        </row>
        <row r="901">
          <cell r="S901" t="str">
            <v>AKGt_c_x</v>
          </cell>
          <cell r="CCD901" t="str">
            <v>Transport</v>
          </cell>
        </row>
        <row r="902">
          <cell r="S902" t="str">
            <v>EX_alltt_e</v>
          </cell>
          <cell r="CCD902" t="str">
            <v>Exchange</v>
          </cell>
        </row>
        <row r="903">
          <cell r="S903" t="str">
            <v>EX_alltn_e</v>
          </cell>
          <cell r="CCD903" t="str">
            <v>Exchange</v>
          </cell>
        </row>
        <row r="904">
          <cell r="S904" t="str">
            <v>EX_tre_e</v>
          </cell>
          <cell r="CCD904" t="str">
            <v>Exchange</v>
          </cell>
        </row>
        <row r="905">
          <cell r="S905" t="str">
            <v>EX_gam6p_e</v>
          </cell>
          <cell r="CCD905" t="str">
            <v>Exchange</v>
          </cell>
        </row>
        <row r="906">
          <cell r="S906" t="str">
            <v>EX_nh4_e</v>
          </cell>
          <cell r="CCD906" t="str">
            <v>Exchange</v>
          </cell>
        </row>
        <row r="907">
          <cell r="S907" t="str">
            <v>AMPt_c_n</v>
          </cell>
          <cell r="CCD907" t="str">
            <v>Transport</v>
          </cell>
        </row>
        <row r="908">
          <cell r="S908" t="str">
            <v>ARGtps_m</v>
          </cell>
          <cell r="CCD908" t="str">
            <v>Transport</v>
          </cell>
        </row>
        <row r="909">
          <cell r="S909" t="str">
            <v>ASNt_c_m</v>
          </cell>
          <cell r="CCD909" t="str">
            <v>Transport</v>
          </cell>
        </row>
        <row r="910">
          <cell r="S910" t="str">
            <v>ASPGLUt_c_x</v>
          </cell>
          <cell r="CCD910" t="str">
            <v>Transport</v>
          </cell>
        </row>
        <row r="911">
          <cell r="S911" t="str">
            <v>ATPt_c_n</v>
          </cell>
          <cell r="CCD911" t="str">
            <v>Transport</v>
          </cell>
        </row>
        <row r="912">
          <cell r="S912" t="str">
            <v>ATPt_c_r</v>
          </cell>
          <cell r="CCD912" t="str">
            <v>Transport</v>
          </cell>
        </row>
        <row r="913">
          <cell r="S913" t="str">
            <v>EX_hco3_e</v>
          </cell>
          <cell r="CCD913" t="str">
            <v>Exchange</v>
          </cell>
        </row>
        <row r="914">
          <cell r="S914" t="str">
            <v>HCO3E_m</v>
          </cell>
          <cell r="CCD914" t="str">
            <v>Nitrogen metabolism</v>
          </cell>
        </row>
        <row r="915">
          <cell r="S915" t="str">
            <v>HCO3E_n</v>
          </cell>
          <cell r="CCD915" t="str">
            <v>Nitrogen metabolism</v>
          </cell>
        </row>
        <row r="916">
          <cell r="S916" t="str">
            <v>HCO3E_c</v>
          </cell>
          <cell r="CCD916" t="str">
            <v>Nitrogen metabolism</v>
          </cell>
        </row>
        <row r="917">
          <cell r="S917" t="str">
            <v>HCO3E_e</v>
          </cell>
          <cell r="CCD917" t="str">
            <v>Nitrogen metabolism</v>
          </cell>
        </row>
        <row r="918">
          <cell r="S918" t="str">
            <v>HCO3t_c_n</v>
          </cell>
          <cell r="CCD918" t="str">
            <v>Transport</v>
          </cell>
        </row>
        <row r="919">
          <cell r="S919" t="str">
            <v>EX_co2_e</v>
          </cell>
          <cell r="CCD919" t="str">
            <v>Exchange</v>
          </cell>
        </row>
        <row r="920">
          <cell r="S920" t="str">
            <v>CRNt_c_x</v>
          </cell>
          <cell r="CCD920" t="str">
            <v>Transport</v>
          </cell>
        </row>
        <row r="921">
          <cell r="S921" t="str">
            <v>CRNCARt_c_x</v>
          </cell>
          <cell r="CCD921" t="str">
            <v>Transport</v>
          </cell>
        </row>
        <row r="922">
          <cell r="S922" t="str">
            <v>CDPt_c_n</v>
          </cell>
          <cell r="CCD922" t="str">
            <v>Transport</v>
          </cell>
        </row>
        <row r="923">
          <cell r="S923" t="str">
            <v>EX_chol_e</v>
          </cell>
          <cell r="CCD923" t="str">
            <v>Exchange</v>
          </cell>
        </row>
        <row r="924">
          <cell r="S924" t="str">
            <v>CHOLt_c_en</v>
          </cell>
          <cell r="CCD924" t="str">
            <v>Transport</v>
          </cell>
        </row>
        <row r="925">
          <cell r="S925" t="str">
            <v>CHRPL_c</v>
          </cell>
          <cell r="CCD925" t="str">
            <v>Ubiquinone biosynthesis</v>
          </cell>
        </row>
        <row r="926">
          <cell r="S926" t="str">
            <v>CITt_c_e</v>
          </cell>
          <cell r="CCD926" t="str">
            <v>Transport</v>
          </cell>
        </row>
        <row r="927">
          <cell r="S927" t="str">
            <v>EX_cit_e</v>
          </cell>
          <cell r="CCD927" t="str">
            <v>Exchange</v>
          </cell>
        </row>
        <row r="928">
          <cell r="S928" t="str">
            <v>CITICTta_x</v>
          </cell>
          <cell r="CCD928" t="str">
            <v>Transport</v>
          </cell>
        </row>
        <row r="929">
          <cell r="S929" t="str">
            <v>CITMALta_x</v>
          </cell>
          <cell r="CCD929" t="str">
            <v>Transport</v>
          </cell>
        </row>
        <row r="930">
          <cell r="S930" t="str">
            <v>CMPN_c</v>
          </cell>
          <cell r="CCD930" t="str">
            <v>Pyrimidine metabolism</v>
          </cell>
        </row>
        <row r="931">
          <cell r="S931" t="str">
            <v>CO2t_c_r</v>
          </cell>
          <cell r="CCD931" t="str">
            <v>Transport</v>
          </cell>
        </row>
        <row r="932">
          <cell r="S932" t="str">
            <v>CO2t_c_n</v>
          </cell>
          <cell r="CCD932" t="str">
            <v>Transport</v>
          </cell>
        </row>
        <row r="933">
          <cell r="S933" t="str">
            <v>CO2t_c_x</v>
          </cell>
          <cell r="CCD933" t="str">
            <v>Transport</v>
          </cell>
        </row>
        <row r="934">
          <cell r="S934" t="str">
            <v>CO2t_c_m</v>
          </cell>
          <cell r="CCD934" t="str">
            <v>Transport</v>
          </cell>
        </row>
        <row r="935">
          <cell r="S935" t="str">
            <v>CO2t_c_e</v>
          </cell>
          <cell r="CCD935" t="str">
            <v>Transport</v>
          </cell>
        </row>
        <row r="936">
          <cell r="S936" t="str">
            <v>COAt_c_r</v>
          </cell>
          <cell r="CCD936" t="str">
            <v>Transport</v>
          </cell>
        </row>
        <row r="937">
          <cell r="S937" t="str">
            <v>COAt_c_n</v>
          </cell>
          <cell r="CCD937" t="str">
            <v>Transport</v>
          </cell>
        </row>
        <row r="938">
          <cell r="S938" t="str">
            <v>COAt_c_x</v>
          </cell>
          <cell r="CCD938" t="str">
            <v>Transport</v>
          </cell>
        </row>
        <row r="939">
          <cell r="S939" t="str">
            <v>EX_cytd_e</v>
          </cell>
          <cell r="CCD939" t="str">
            <v>Exchange</v>
          </cell>
        </row>
        <row r="940">
          <cell r="S940" t="str">
            <v>CYTK1_c</v>
          </cell>
          <cell r="CCD940" t="str">
            <v>Pyrimidine metabolism</v>
          </cell>
        </row>
        <row r="941">
          <cell r="S941" t="str">
            <v>CYTK2_c</v>
          </cell>
          <cell r="CCD941" t="str">
            <v>Pyrimidine metabolism</v>
          </cell>
        </row>
        <row r="942">
          <cell r="S942" t="str">
            <v>EX_csn_e</v>
          </cell>
          <cell r="CCD942" t="str">
            <v>Exchange</v>
          </cell>
        </row>
        <row r="943">
          <cell r="S943" t="str">
            <v>EX_arab__D_e</v>
          </cell>
          <cell r="CCD943" t="str">
            <v>Exchange</v>
          </cell>
        </row>
        <row r="944">
          <cell r="S944" t="str">
            <v>ARABDt_c</v>
          </cell>
          <cell r="CCD944" t="str">
            <v>Transport</v>
          </cell>
        </row>
        <row r="945">
          <cell r="S945" t="str">
            <v>E4Pt_c_m</v>
          </cell>
          <cell r="CCD945" t="str">
            <v>Transport</v>
          </cell>
        </row>
        <row r="946">
          <cell r="S946" t="str">
            <v>EX_fru_e</v>
          </cell>
          <cell r="CCD946" t="str">
            <v>Exchange</v>
          </cell>
        </row>
        <row r="947">
          <cell r="S947" t="str">
            <v>EX_gal_e</v>
          </cell>
          <cell r="CCD947" t="str">
            <v>Exchange</v>
          </cell>
        </row>
        <row r="948">
          <cell r="S948" t="str">
            <v>EX_galur_e</v>
          </cell>
          <cell r="CCD948" t="str">
            <v>Exchange</v>
          </cell>
        </row>
        <row r="949">
          <cell r="S949" t="str">
            <v>EX_sbt__D_e</v>
          </cell>
          <cell r="CCD949" t="str">
            <v>Exchange</v>
          </cell>
        </row>
        <row r="950">
          <cell r="S950" t="str">
            <v>GAM6Pt_c</v>
          </cell>
          <cell r="CCD950" t="str">
            <v>Transport</v>
          </cell>
        </row>
        <row r="951">
          <cell r="S951" t="str">
            <v>EX_glc__D_e</v>
          </cell>
          <cell r="CCD951" t="str">
            <v>Exchange</v>
          </cell>
        </row>
        <row r="952">
          <cell r="S952" t="str">
            <v>EX_man_e</v>
          </cell>
          <cell r="CCD952" t="str">
            <v>Exchange</v>
          </cell>
        </row>
        <row r="953">
          <cell r="S953" t="str">
            <v>EX_rib__D_e</v>
          </cell>
          <cell r="CCD953" t="str">
            <v>Exchange</v>
          </cell>
        </row>
        <row r="954">
          <cell r="S954" t="str">
            <v>SBTDt_c</v>
          </cell>
          <cell r="CCD954" t="str">
            <v>Transport</v>
          </cell>
        </row>
        <row r="955">
          <cell r="S955" t="str">
            <v>EX_xyl__D_e</v>
          </cell>
          <cell r="CCD955" t="str">
            <v>Exchange</v>
          </cell>
        </row>
        <row r="956">
          <cell r="S956" t="str">
            <v>XYLt_c_e</v>
          </cell>
          <cell r="CCD956" t="str">
            <v>Transport</v>
          </cell>
        </row>
        <row r="957">
          <cell r="S957" t="str">
            <v>DADPt_c_n</v>
          </cell>
          <cell r="CCD957" t="str">
            <v>Transport</v>
          </cell>
        </row>
        <row r="958">
          <cell r="S958" t="str">
            <v>DCDPt_c_n</v>
          </cell>
          <cell r="CCD958" t="str">
            <v>Transport</v>
          </cell>
        </row>
        <row r="959">
          <cell r="S959" t="str">
            <v>ATPHs_c</v>
          </cell>
          <cell r="CCD959" t="str">
            <v>Purine metabolism</v>
          </cell>
        </row>
        <row r="960">
          <cell r="S960" t="str">
            <v>NTPDA2_c</v>
          </cell>
          <cell r="CCD960" t="str">
            <v>Nucleotide metabolism</v>
          </cell>
        </row>
        <row r="961">
          <cell r="S961" t="str">
            <v>NDPDA1_c</v>
          </cell>
          <cell r="CCD961" t="str">
            <v>Purine metabolism</v>
          </cell>
        </row>
        <row r="962">
          <cell r="S962" t="str">
            <v>NDPDA2_c</v>
          </cell>
          <cell r="CCD962" t="str">
            <v>Nucleotide metabolism</v>
          </cell>
        </row>
        <row r="963">
          <cell r="S963" t="str">
            <v>DNADt_c_n</v>
          </cell>
          <cell r="CCD963" t="str">
            <v>Transport</v>
          </cell>
        </row>
        <row r="964">
          <cell r="S964" t="str">
            <v>EX_dca_e</v>
          </cell>
          <cell r="CCD964" t="str">
            <v>Exchange</v>
          </cell>
        </row>
        <row r="965">
          <cell r="S965" t="str">
            <v>DADt_c_e</v>
          </cell>
          <cell r="CCD965" t="str">
            <v>Transport</v>
          </cell>
        </row>
        <row r="966">
          <cell r="S966" t="str">
            <v>DADK_c</v>
          </cell>
          <cell r="CCD966" t="str">
            <v>Purine metabolism</v>
          </cell>
        </row>
        <row r="967">
          <cell r="S967" t="str">
            <v>EX_dcyt_e</v>
          </cell>
          <cell r="CCD967" t="str">
            <v>Exchange</v>
          </cell>
        </row>
        <row r="968">
          <cell r="S968" t="str">
            <v>DCYTt_c_e</v>
          </cell>
          <cell r="CCD968" t="str">
            <v>Transport</v>
          </cell>
        </row>
        <row r="969">
          <cell r="S969" t="str">
            <v>DGSNt_c_e</v>
          </cell>
          <cell r="CCD969" t="str">
            <v>Transport</v>
          </cell>
        </row>
        <row r="970">
          <cell r="S970" t="str">
            <v>DINt_c_e</v>
          </cell>
          <cell r="CCD970" t="str">
            <v>Transport</v>
          </cell>
        </row>
        <row r="971">
          <cell r="S971" t="str">
            <v>DURIK1_c</v>
          </cell>
          <cell r="CCD971" t="str">
            <v>Pyrimidine metabolism</v>
          </cell>
        </row>
        <row r="972">
          <cell r="S972" t="str">
            <v>DURIt_c_e</v>
          </cell>
          <cell r="CCD972" t="str">
            <v>Transport</v>
          </cell>
        </row>
        <row r="973">
          <cell r="S973" t="str">
            <v>DPCOAK_c</v>
          </cell>
          <cell r="CCD973" t="str">
            <v>Pantothenate and CoA biosynthesis</v>
          </cell>
        </row>
        <row r="974">
          <cell r="S974" t="str">
            <v>DGDPt_c_n</v>
          </cell>
          <cell r="CCD974" t="str">
            <v>Transport</v>
          </cell>
        </row>
        <row r="975">
          <cell r="S975" t="str">
            <v>DHNPTt_c_m</v>
          </cell>
          <cell r="CCD975" t="str">
            <v>Transport</v>
          </cell>
        </row>
        <row r="976">
          <cell r="S976" t="str">
            <v>SPRMAT_c</v>
          </cell>
          <cell r="CCD976" t="str">
            <v>Arginine and proline metabolism</v>
          </cell>
        </row>
        <row r="977">
          <cell r="S977" t="str">
            <v>DHFt_c_m</v>
          </cell>
          <cell r="CCD977" t="str">
            <v>Transport</v>
          </cell>
        </row>
        <row r="978">
          <cell r="S978" t="str">
            <v>DNTPPA_c</v>
          </cell>
          <cell r="CCD978" t="str">
            <v>Folate metabolism</v>
          </cell>
        </row>
        <row r="979">
          <cell r="S979" t="str">
            <v>DHPTt_c_m</v>
          </cell>
          <cell r="CCD979" t="str">
            <v>Transport</v>
          </cell>
        </row>
        <row r="980">
          <cell r="S980" t="str">
            <v>DHAPt_c_m</v>
          </cell>
          <cell r="CCD980" t="str">
            <v>Transport</v>
          </cell>
        </row>
        <row r="981">
          <cell r="S981" t="str">
            <v>PPIt_c_x</v>
          </cell>
          <cell r="CCD981" t="str">
            <v>Transport</v>
          </cell>
        </row>
        <row r="982">
          <cell r="S982" t="str">
            <v>DOLPt_c_r</v>
          </cell>
          <cell r="CCD982" t="str">
            <v>Transport</v>
          </cell>
        </row>
        <row r="983">
          <cell r="S983" t="str">
            <v>EX_dttp_e</v>
          </cell>
          <cell r="CCD983" t="str">
            <v>Exchange</v>
          </cell>
        </row>
        <row r="984">
          <cell r="S984" t="str">
            <v>DTTPt_c</v>
          </cell>
          <cell r="CCD984" t="str">
            <v>Transport</v>
          </cell>
        </row>
        <row r="985">
          <cell r="S985" t="str">
            <v>DUDPt_c_n</v>
          </cell>
          <cell r="CCD985" t="str">
            <v>Transport</v>
          </cell>
        </row>
        <row r="986">
          <cell r="S986" t="str">
            <v>DUMPt_c_n</v>
          </cell>
          <cell r="CCD986" t="str">
            <v>Transport</v>
          </cell>
        </row>
        <row r="987">
          <cell r="S987" t="str">
            <v>EX_epist_e</v>
          </cell>
          <cell r="CCD987" t="str">
            <v>Exchange</v>
          </cell>
        </row>
        <row r="988">
          <cell r="S988" t="str">
            <v>ERGTETROLt_c_r</v>
          </cell>
          <cell r="CCD988" t="str">
            <v>Transport</v>
          </cell>
        </row>
        <row r="989">
          <cell r="S989" t="str">
            <v>EX_ergst_e</v>
          </cell>
          <cell r="CCD989" t="str">
            <v>Exchange</v>
          </cell>
        </row>
        <row r="990">
          <cell r="S990" t="str">
            <v>ERGSTt_c_r</v>
          </cell>
          <cell r="CCD990" t="str">
            <v>Transport</v>
          </cell>
        </row>
        <row r="991">
          <cell r="S991" t="str">
            <v>ERGSTt_c_l</v>
          </cell>
          <cell r="CCD991" t="str">
            <v>Transport</v>
          </cell>
        </row>
        <row r="992">
          <cell r="S992" t="str">
            <v>ERGSTt_c_en</v>
          </cell>
          <cell r="CCD992" t="str">
            <v>Transport</v>
          </cell>
        </row>
        <row r="993">
          <cell r="S993" t="str">
            <v>EX_etoh_e</v>
          </cell>
          <cell r="CCD993" t="str">
            <v>Exchange</v>
          </cell>
        </row>
        <row r="994">
          <cell r="S994" t="str">
            <v>ETOHt_c_e</v>
          </cell>
          <cell r="CCD994" t="str">
            <v>Transport</v>
          </cell>
        </row>
        <row r="995">
          <cell r="S995" t="str">
            <v>ETOHt_c_m</v>
          </cell>
          <cell r="CCD995" t="str">
            <v>Transport</v>
          </cell>
        </row>
        <row r="996">
          <cell r="S996" t="str">
            <v>EX_etha_e</v>
          </cell>
          <cell r="CCD996" t="str">
            <v>Exchange</v>
          </cell>
        </row>
        <row r="997">
          <cell r="S997" t="str">
            <v>EX_etac_e</v>
          </cell>
          <cell r="CCD997" t="str">
            <v>Exchange</v>
          </cell>
        </row>
        <row r="998">
          <cell r="S998" t="str">
            <v>FRDPt_c_m</v>
          </cell>
          <cell r="CCD998" t="str">
            <v>Transport</v>
          </cell>
        </row>
        <row r="999">
          <cell r="S999" t="str">
            <v>DCAt_c_x</v>
          </cell>
          <cell r="CCD999" t="str">
            <v>Transport</v>
          </cell>
        </row>
        <row r="1000">
          <cell r="S1000" t="str">
            <v>DDCAt_c_x</v>
          </cell>
          <cell r="CCD1000" t="str">
            <v>Transport</v>
          </cell>
        </row>
        <row r="1001">
          <cell r="S1001" t="str">
            <v>TTDCAt_c_x</v>
          </cell>
          <cell r="CCD1001" t="str">
            <v>Transport</v>
          </cell>
        </row>
        <row r="1002">
          <cell r="S1002" t="str">
            <v>OCTAt_c_x</v>
          </cell>
          <cell r="CCD1002" t="str">
            <v>Transport</v>
          </cell>
        </row>
        <row r="1003">
          <cell r="S1003" t="str">
            <v>TTDCAt_c_e</v>
          </cell>
          <cell r="CCD1003" t="str">
            <v>Transport</v>
          </cell>
        </row>
        <row r="1004">
          <cell r="S1004" t="str">
            <v>EX_fecost_e</v>
          </cell>
          <cell r="CCD1004" t="str">
            <v>Exchange</v>
          </cell>
        </row>
        <row r="1005">
          <cell r="S1005" t="str">
            <v>FMNAT_m</v>
          </cell>
          <cell r="CCD1005" t="str">
            <v>Riboflavin metabolism</v>
          </cell>
        </row>
        <row r="1006">
          <cell r="S1006" t="str">
            <v>EX_fmn_e</v>
          </cell>
          <cell r="CCD1006" t="str">
            <v>Exchange</v>
          </cell>
        </row>
        <row r="1007">
          <cell r="S1007" t="str">
            <v>EX_fol_e</v>
          </cell>
          <cell r="CCD1007" t="str">
            <v>Exchange</v>
          </cell>
        </row>
        <row r="1008">
          <cell r="S1008" t="str">
            <v>EX_for_e</v>
          </cell>
          <cell r="CCD1008" t="str">
            <v>Exchange</v>
          </cell>
        </row>
        <row r="1009">
          <cell r="S1009" t="str">
            <v>FORt_c_m</v>
          </cell>
          <cell r="CCD1009" t="str">
            <v>Transport</v>
          </cell>
        </row>
        <row r="1010">
          <cell r="S1010" t="str">
            <v>FORt_c_e</v>
          </cell>
          <cell r="CCD1010" t="str">
            <v>Transport</v>
          </cell>
        </row>
        <row r="1011">
          <cell r="S1011" t="str">
            <v>FUMt_c_e</v>
          </cell>
          <cell r="CCD1011" t="str">
            <v>Transport</v>
          </cell>
        </row>
        <row r="1012">
          <cell r="S1012" t="str">
            <v>FRUK_c</v>
          </cell>
          <cell r="CCD1012" t="str">
            <v>Fructose and mannose metabolism</v>
          </cell>
        </row>
        <row r="1013">
          <cell r="S1013" t="str">
            <v>EX_fum_e</v>
          </cell>
          <cell r="CCD1013" t="str">
            <v>Exchange</v>
          </cell>
        </row>
        <row r="1014">
          <cell r="S1014" t="str">
            <v>EX_4abut_e</v>
          </cell>
          <cell r="CCD1014" t="str">
            <v>Exchange</v>
          </cell>
        </row>
        <row r="1015">
          <cell r="S1015" t="str">
            <v>GDPt_c_g</v>
          </cell>
          <cell r="CCD1015" t="str">
            <v>Transport</v>
          </cell>
        </row>
        <row r="1016">
          <cell r="S1016" t="str">
            <v>GDPt_c_n</v>
          </cell>
          <cell r="CCD1016" t="str">
            <v>Transport</v>
          </cell>
        </row>
        <row r="1017">
          <cell r="S1017" t="str">
            <v>GDPMANNt_c_g</v>
          </cell>
          <cell r="CCD1017" t="str">
            <v>Transport</v>
          </cell>
        </row>
        <row r="1018">
          <cell r="S1018" t="str">
            <v>GLCt_c_v</v>
          </cell>
          <cell r="CCD1018" t="str">
            <v>Transport</v>
          </cell>
        </row>
        <row r="1019">
          <cell r="S1019" t="str">
            <v>EX_gthox_e</v>
          </cell>
          <cell r="CCD1019" t="str">
            <v>Exchange</v>
          </cell>
        </row>
        <row r="1020">
          <cell r="S1020" t="str">
            <v>EX_gthrd_e</v>
          </cell>
          <cell r="CCD1020" t="str">
            <v>Exchange</v>
          </cell>
        </row>
        <row r="1021">
          <cell r="S1021" t="str">
            <v>EX_glyc_e</v>
          </cell>
          <cell r="CCD1021" t="str">
            <v>Exchange</v>
          </cell>
        </row>
        <row r="1022">
          <cell r="S1022" t="str">
            <v>GLYC3Pt_c_m</v>
          </cell>
          <cell r="CCD1022" t="str">
            <v>Transport</v>
          </cell>
        </row>
        <row r="1023">
          <cell r="S1023" t="str">
            <v>EX_gly_e</v>
          </cell>
          <cell r="CCD1023" t="str">
            <v>Exchange</v>
          </cell>
        </row>
        <row r="1024">
          <cell r="S1024" t="str">
            <v>GLYt_c_m</v>
          </cell>
          <cell r="CCD1024" t="str">
            <v>Transport</v>
          </cell>
        </row>
        <row r="1025">
          <cell r="S1025" t="str">
            <v>GCALDt_c_m</v>
          </cell>
          <cell r="CCD1025" t="str">
            <v>Transport</v>
          </cell>
        </row>
        <row r="1026">
          <cell r="S1026" t="str">
            <v>GCALDt_c_e</v>
          </cell>
          <cell r="CCD1026" t="str">
            <v>Transport</v>
          </cell>
        </row>
        <row r="1027">
          <cell r="S1027" t="str">
            <v>EX_gcald_e</v>
          </cell>
          <cell r="CCD1027" t="str">
            <v>Exchange</v>
          </cell>
        </row>
        <row r="1028">
          <cell r="S1028" t="str">
            <v>EX_glx_e</v>
          </cell>
          <cell r="CCD1028" t="str">
            <v>Exchange</v>
          </cell>
        </row>
        <row r="1029">
          <cell r="S1029" t="str">
            <v>GLXt_c_e</v>
          </cell>
          <cell r="CCD1029" t="str">
            <v>Transport</v>
          </cell>
        </row>
        <row r="1030">
          <cell r="S1030" t="str">
            <v>GLXt_c_x</v>
          </cell>
          <cell r="CCD1030" t="str">
            <v>Transport</v>
          </cell>
        </row>
        <row r="1031">
          <cell r="S1031" t="str">
            <v>EX_gua_e</v>
          </cell>
          <cell r="CCD1031" t="str">
            <v>Exchange</v>
          </cell>
        </row>
        <row r="1032">
          <cell r="S1032" t="str">
            <v>GUAt_c_m</v>
          </cell>
          <cell r="CCD1032" t="str">
            <v>Transport</v>
          </cell>
        </row>
        <row r="1033">
          <cell r="S1033" t="str">
            <v>EX_gsn_e</v>
          </cell>
          <cell r="CCD1033" t="str">
            <v>Exchange</v>
          </cell>
        </row>
        <row r="1034">
          <cell r="S1034" t="str">
            <v>GSNK_c</v>
          </cell>
          <cell r="CCD1034" t="str">
            <v>Purine metabolism</v>
          </cell>
        </row>
        <row r="1035">
          <cell r="S1035" t="str">
            <v>GSNt_c_m</v>
          </cell>
          <cell r="CCD1035" t="str">
            <v>Transport</v>
          </cell>
        </row>
        <row r="1036">
          <cell r="S1036" t="str">
            <v>GSNt_c_e</v>
          </cell>
          <cell r="CCD1036" t="str">
            <v>Transport</v>
          </cell>
        </row>
        <row r="1037">
          <cell r="S1037" t="str">
            <v>Ht_c_e</v>
          </cell>
          <cell r="CCD1037" t="str">
            <v>Transport</v>
          </cell>
        </row>
        <row r="1038">
          <cell r="S1038" t="str">
            <v>Ht_c_r</v>
          </cell>
          <cell r="CCD1038" t="str">
            <v>Transport</v>
          </cell>
        </row>
        <row r="1039">
          <cell r="S1039" t="str">
            <v>Ht_c_g</v>
          </cell>
          <cell r="CCD1039" t="str">
            <v>Transport</v>
          </cell>
        </row>
        <row r="1040">
          <cell r="S1040" t="str">
            <v>Ht_c_l</v>
          </cell>
          <cell r="CCD1040" t="str">
            <v>Transport</v>
          </cell>
        </row>
        <row r="1041">
          <cell r="S1041" t="str">
            <v>Ht_c_n</v>
          </cell>
          <cell r="CCD1041" t="str">
            <v>Transport</v>
          </cell>
        </row>
        <row r="1042">
          <cell r="S1042" t="str">
            <v>Ht_c_x</v>
          </cell>
          <cell r="CCD1042" t="str">
            <v>Transport</v>
          </cell>
        </row>
        <row r="1043">
          <cell r="S1043" t="str">
            <v>Ht_c_v</v>
          </cell>
          <cell r="CCD1043" t="str">
            <v>Transport</v>
          </cell>
        </row>
        <row r="1044">
          <cell r="S1044" t="str">
            <v>HXCCOAt_c_r</v>
          </cell>
          <cell r="CCD1044" t="str">
            <v>Transport</v>
          </cell>
        </row>
        <row r="1045">
          <cell r="S1045" t="str">
            <v>EX_hxdcal_e</v>
          </cell>
          <cell r="CCD1045" t="str">
            <v>Exchange</v>
          </cell>
        </row>
        <row r="1046">
          <cell r="S1046" t="str">
            <v>HDCAt_c_e</v>
          </cell>
          <cell r="CCD1046" t="str">
            <v>Transport</v>
          </cell>
        </row>
        <row r="1047">
          <cell r="S1047" t="str">
            <v>HDCEAt_c_e</v>
          </cell>
          <cell r="CCD1047" t="str">
            <v>Transport</v>
          </cell>
        </row>
        <row r="1048">
          <cell r="S1048" t="str">
            <v>HISt_c_m</v>
          </cell>
          <cell r="CCD1048" t="str">
            <v>Transport</v>
          </cell>
        </row>
        <row r="1049">
          <cell r="S1049" t="str">
            <v>H2O2t_c_n</v>
          </cell>
          <cell r="CCD1049" t="str">
            <v>Transport</v>
          </cell>
        </row>
        <row r="1050">
          <cell r="S1050" t="str">
            <v>HMGCOAt_c_m</v>
          </cell>
          <cell r="CCD1050" t="str">
            <v>Transport</v>
          </cell>
        </row>
        <row r="1051">
          <cell r="S1051" t="str">
            <v>EX_hxan_e</v>
          </cell>
          <cell r="CCD1051" t="str">
            <v>Exchange</v>
          </cell>
        </row>
        <row r="1052">
          <cell r="S1052" t="str">
            <v>HXANt_c_e</v>
          </cell>
          <cell r="CCD1052" t="str">
            <v>Transport</v>
          </cell>
        </row>
        <row r="1053">
          <cell r="S1053" t="str">
            <v>EX_id3acald_e</v>
          </cell>
          <cell r="CCD1053" t="str">
            <v>Exchange</v>
          </cell>
        </row>
        <row r="1054">
          <cell r="S1054" t="str">
            <v>ID3ACALDt_c_m</v>
          </cell>
          <cell r="CCD1054" t="str">
            <v>Transport</v>
          </cell>
        </row>
        <row r="1055">
          <cell r="S1055" t="str">
            <v>ID3ACALDt_c_e</v>
          </cell>
          <cell r="CCD1055" t="str">
            <v>Transport</v>
          </cell>
        </row>
        <row r="1056">
          <cell r="S1056" t="str">
            <v>IND3ACt_c_m</v>
          </cell>
          <cell r="CCD1056" t="str">
            <v>Transport</v>
          </cell>
        </row>
        <row r="1057">
          <cell r="S1057" t="str">
            <v>EX_ins_e</v>
          </cell>
          <cell r="CCD1057" t="str">
            <v>Exchange</v>
          </cell>
        </row>
        <row r="1058">
          <cell r="S1058" t="str">
            <v>INSt_c_e</v>
          </cell>
          <cell r="CCD1058" t="str">
            <v>Transport</v>
          </cell>
        </row>
        <row r="1059">
          <cell r="S1059" t="str">
            <v>INOSHPt_c_n</v>
          </cell>
          <cell r="CCD1059" t="str">
            <v>Transport</v>
          </cell>
        </row>
        <row r="1060">
          <cell r="S1060" t="str">
            <v>INSK_c</v>
          </cell>
          <cell r="CCD1060" t="str">
            <v>Purine metabolism</v>
          </cell>
        </row>
        <row r="1061">
          <cell r="S1061" t="str">
            <v>EX_fe2_e</v>
          </cell>
          <cell r="CCD1061" t="str">
            <v>Exchange</v>
          </cell>
        </row>
        <row r="1062">
          <cell r="S1062" t="str">
            <v>EX_iamac_e</v>
          </cell>
          <cell r="CCD1062" t="str">
            <v>Exchange</v>
          </cell>
        </row>
        <row r="1063">
          <cell r="S1063" t="str">
            <v>IAMOHt_c_e</v>
          </cell>
          <cell r="CCD1063" t="str">
            <v>Transport</v>
          </cell>
        </row>
        <row r="1064">
          <cell r="S1064" t="str">
            <v>IAMOHt_c_m</v>
          </cell>
          <cell r="CCD1064" t="str">
            <v>Transport</v>
          </cell>
        </row>
        <row r="1065">
          <cell r="S1065" t="str">
            <v>EX_iamoh_e</v>
          </cell>
          <cell r="CCD1065" t="str">
            <v>Exchange</v>
          </cell>
        </row>
        <row r="1066">
          <cell r="S1066" t="str">
            <v>EX_ibutoh_e</v>
          </cell>
          <cell r="CCD1066" t="str">
            <v>Exchange</v>
          </cell>
        </row>
        <row r="1067">
          <cell r="S1067" t="str">
            <v>EX_ibutac_e</v>
          </cell>
          <cell r="CCD1067" t="str">
            <v>Exchange</v>
          </cell>
        </row>
        <row r="1068">
          <cell r="S1068" t="str">
            <v>IBUTOHt_c_e</v>
          </cell>
          <cell r="CCD1068" t="str">
            <v>Transport</v>
          </cell>
        </row>
        <row r="1069">
          <cell r="S1069" t="str">
            <v>IBUTOHt_c_m</v>
          </cell>
          <cell r="CCD1069" t="str">
            <v>Transport</v>
          </cell>
        </row>
        <row r="1070">
          <cell r="S1070" t="str">
            <v>EX_ibtald_e</v>
          </cell>
          <cell r="CCD1070" t="str">
            <v>Exchange</v>
          </cell>
        </row>
        <row r="1071">
          <cell r="S1071" t="str">
            <v>PHCHGS_m</v>
          </cell>
          <cell r="CCD1071" t="str">
            <v>Arginine and proline metabolism</v>
          </cell>
        </row>
        <row r="1072">
          <cell r="S1072" t="str">
            <v>AOBUTDs_c</v>
          </cell>
          <cell r="CCD1072" t="str">
            <v>Glycine, serine and threonine metabolism</v>
          </cell>
        </row>
        <row r="1073">
          <cell r="S1073" t="str">
            <v>EX_ala__L_e</v>
          </cell>
          <cell r="CCD1073" t="str">
            <v>Exchange</v>
          </cell>
        </row>
        <row r="1074">
          <cell r="S1074" t="str">
            <v>ALAt_c_m</v>
          </cell>
          <cell r="CCD1074" t="str">
            <v>Transport</v>
          </cell>
        </row>
        <row r="1075">
          <cell r="S1075" t="str">
            <v>EX_abt__L_e</v>
          </cell>
          <cell r="CCD1075" t="str">
            <v>Exchange</v>
          </cell>
        </row>
        <row r="1076">
          <cell r="S1076" t="str">
            <v>ABTt_c_e</v>
          </cell>
          <cell r="CCD1076" t="str">
            <v>Transport</v>
          </cell>
        </row>
        <row r="1077">
          <cell r="S1077" t="str">
            <v>ARABLt_c</v>
          </cell>
          <cell r="CCD1077" t="str">
            <v>Transport</v>
          </cell>
        </row>
        <row r="1078">
          <cell r="S1078" t="str">
            <v>EX_arab__L_e</v>
          </cell>
          <cell r="CCD1078" t="str">
            <v>Exchange</v>
          </cell>
        </row>
        <row r="1079">
          <cell r="S1079" t="str">
            <v>EX_arg__L_e</v>
          </cell>
          <cell r="CCD1079" t="str">
            <v>Exchange</v>
          </cell>
        </row>
        <row r="1080">
          <cell r="S1080" t="str">
            <v>EX_asn__L_e</v>
          </cell>
          <cell r="CCD1080" t="str">
            <v>Exchange</v>
          </cell>
        </row>
        <row r="1081">
          <cell r="S1081" t="str">
            <v>EX_asp__L_e</v>
          </cell>
          <cell r="CCD1081" t="str">
            <v>Exchange</v>
          </cell>
        </row>
        <row r="1082">
          <cell r="S1082" t="str">
            <v>CRNt_c_m</v>
          </cell>
          <cell r="CCD1082" t="str">
            <v>Transport</v>
          </cell>
        </row>
        <row r="1083">
          <cell r="S1083" t="str">
            <v>EX_cys__L_e</v>
          </cell>
          <cell r="CCD1083" t="str">
            <v>Exchange</v>
          </cell>
        </row>
        <row r="1084">
          <cell r="S1084" t="str">
            <v>E4HGLUt_c_m</v>
          </cell>
          <cell r="CCD1084" t="str">
            <v>Transport</v>
          </cell>
        </row>
        <row r="1085">
          <cell r="S1085" t="str">
            <v>E4HGLUt_c_x</v>
          </cell>
          <cell r="CCD1085" t="str">
            <v>Transport</v>
          </cell>
        </row>
        <row r="1086">
          <cell r="S1086" t="str">
            <v>EX_sbt__L_e</v>
          </cell>
          <cell r="CCD1086" t="str">
            <v>Exchange</v>
          </cell>
        </row>
        <row r="1087">
          <cell r="S1087" t="str">
            <v>G5SADr_c</v>
          </cell>
          <cell r="CCD1087" t="str">
            <v>Arginine and proline metabolism</v>
          </cell>
        </row>
        <row r="1088">
          <cell r="S1088" t="str">
            <v>EX_glu__L_e</v>
          </cell>
          <cell r="CCD1088" t="str">
            <v>Exchange</v>
          </cell>
        </row>
        <row r="1089">
          <cell r="S1089" t="str">
            <v>GLUt_c_n</v>
          </cell>
          <cell r="CCD1089" t="str">
            <v>Transport</v>
          </cell>
        </row>
        <row r="1090">
          <cell r="S1090" t="str">
            <v>EX_gln__L_e</v>
          </cell>
          <cell r="CCD1090" t="str">
            <v>Exchange</v>
          </cell>
        </row>
        <row r="1091">
          <cell r="S1091" t="str">
            <v>GLNt_c_n</v>
          </cell>
          <cell r="CCD1091" t="str">
            <v>Transport</v>
          </cell>
        </row>
        <row r="1092">
          <cell r="S1092" t="str">
            <v>EX_his__L_e</v>
          </cell>
          <cell r="CCD1092" t="str">
            <v>Exchange</v>
          </cell>
        </row>
        <row r="1093">
          <cell r="S1093" t="str">
            <v>HOMt_c_e</v>
          </cell>
          <cell r="CCD1093" t="str">
            <v>Transport</v>
          </cell>
        </row>
        <row r="1094">
          <cell r="S1094" t="str">
            <v>EX_hom__L_e</v>
          </cell>
          <cell r="CCD1094" t="str">
            <v>Exchange</v>
          </cell>
        </row>
        <row r="1095">
          <cell r="S1095" t="str">
            <v>EX_ile__L_e</v>
          </cell>
          <cell r="CCD1095" t="str">
            <v>Exchange</v>
          </cell>
        </row>
        <row r="1096">
          <cell r="S1096" t="str">
            <v>ILEt_c_m</v>
          </cell>
          <cell r="CCD1096" t="str">
            <v>Transport</v>
          </cell>
        </row>
        <row r="1097">
          <cell r="S1097" t="str">
            <v>EX_leu__L_e</v>
          </cell>
          <cell r="CCD1097" t="str">
            <v>Exchange</v>
          </cell>
        </row>
        <row r="1098">
          <cell r="S1098" t="str">
            <v>EX_lys__L_e</v>
          </cell>
          <cell r="CCD1098" t="str">
            <v>Exchange</v>
          </cell>
        </row>
        <row r="1099">
          <cell r="S1099" t="str">
            <v>MALt_c_e</v>
          </cell>
          <cell r="CCD1099" t="str">
            <v>Transport</v>
          </cell>
        </row>
        <row r="1100">
          <cell r="S1100" t="str">
            <v>EX_met__L_e</v>
          </cell>
          <cell r="CCD1100" t="str">
            <v>Exchange</v>
          </cell>
        </row>
        <row r="1101">
          <cell r="S1101" t="str">
            <v>EX_phe__L_e</v>
          </cell>
          <cell r="CCD1101" t="str">
            <v>Exchange</v>
          </cell>
        </row>
        <row r="1102">
          <cell r="S1102" t="str">
            <v>EX_pro__L_e</v>
          </cell>
          <cell r="CCD1102" t="str">
            <v>Exchange</v>
          </cell>
        </row>
        <row r="1103">
          <cell r="S1103" t="str">
            <v>PROt_c_m</v>
          </cell>
          <cell r="CCD1103" t="str">
            <v>Transport</v>
          </cell>
        </row>
        <row r="1104">
          <cell r="S1104" t="str">
            <v>EX_ser__L_e</v>
          </cell>
          <cell r="CCD1104" t="str">
            <v>Exchange</v>
          </cell>
        </row>
        <row r="1105">
          <cell r="S1105" t="str">
            <v>SERt_c_r</v>
          </cell>
          <cell r="CCD1105" t="str">
            <v>Transport</v>
          </cell>
        </row>
        <row r="1106">
          <cell r="S1106" t="str">
            <v>SBTLt_c</v>
          </cell>
          <cell r="CCD1106" t="str">
            <v>Transport</v>
          </cell>
        </row>
        <row r="1107">
          <cell r="S1107" t="str">
            <v>EX_srb__L_e</v>
          </cell>
          <cell r="CCD1107" t="str">
            <v>Exchange</v>
          </cell>
        </row>
        <row r="1108">
          <cell r="S1108" t="str">
            <v>SRBt_c_e</v>
          </cell>
          <cell r="CCD1108" t="str">
            <v>Transport</v>
          </cell>
        </row>
        <row r="1109">
          <cell r="S1109" t="str">
            <v>EX_thr__L_e</v>
          </cell>
          <cell r="CCD1109" t="str">
            <v>Exchange</v>
          </cell>
        </row>
        <row r="1110">
          <cell r="S1110" t="str">
            <v>EX_trp__L_e</v>
          </cell>
          <cell r="CCD1110" t="str">
            <v>Exchange</v>
          </cell>
        </row>
        <row r="1111">
          <cell r="S1111" t="str">
            <v>EX_tyr__L_e</v>
          </cell>
          <cell r="CCD1111" t="str">
            <v>Exchange</v>
          </cell>
        </row>
        <row r="1112">
          <cell r="S1112" t="str">
            <v>EX_val__L_e</v>
          </cell>
          <cell r="CCD1112" t="str">
            <v>Exchange</v>
          </cell>
        </row>
        <row r="1113">
          <cell r="S1113" t="str">
            <v>EX_lanost_e</v>
          </cell>
          <cell r="CCD1113" t="str">
            <v>Exchange</v>
          </cell>
        </row>
        <row r="1114">
          <cell r="S1114" t="str">
            <v>EX_ddca_e</v>
          </cell>
          <cell r="CCD1114" t="str">
            <v>Exchange</v>
          </cell>
        </row>
        <row r="1115">
          <cell r="S1115" t="str">
            <v>LYSt_c_m</v>
          </cell>
          <cell r="CCD1115" t="str">
            <v>Transport</v>
          </cell>
        </row>
        <row r="1116">
          <cell r="S1116" t="str">
            <v>MALOAAta_x</v>
          </cell>
          <cell r="CCD1116" t="str">
            <v>Transport</v>
          </cell>
        </row>
        <row r="1117">
          <cell r="S1117" t="str">
            <v>EX_malt_e</v>
          </cell>
          <cell r="CCD1117" t="str">
            <v>Exchange</v>
          </cell>
        </row>
        <row r="1118">
          <cell r="S1118" t="str">
            <v>MANNANt_c_r</v>
          </cell>
          <cell r="CCD1118" t="str">
            <v>Transport</v>
          </cell>
        </row>
        <row r="1119">
          <cell r="S1119" t="str">
            <v>METt_c_m</v>
          </cell>
          <cell r="CCD1119" t="str">
            <v>Transport</v>
          </cell>
        </row>
        <row r="1120">
          <cell r="S1120" t="str">
            <v>MGSA_c</v>
          </cell>
          <cell r="CCD1120" t="str">
            <v>Methylglyoxal metabolism</v>
          </cell>
        </row>
        <row r="1121">
          <cell r="S1121" t="str">
            <v>EX_inost_e</v>
          </cell>
          <cell r="CCD1121" t="str">
            <v>Exchange</v>
          </cell>
        </row>
        <row r="1122">
          <cell r="S1122" t="str">
            <v>EX_Nfortyr2_e</v>
          </cell>
          <cell r="CCD1122" t="str">
            <v>Exchange</v>
          </cell>
        </row>
        <row r="1123">
          <cell r="S1123" t="str">
            <v>NADPt_c_r</v>
          </cell>
          <cell r="CCD1123" t="str">
            <v>Transport</v>
          </cell>
        </row>
        <row r="1124">
          <cell r="S1124" t="str">
            <v>NADPHt_c_r</v>
          </cell>
          <cell r="CCD1124" t="str">
            <v>Transport</v>
          </cell>
        </row>
        <row r="1125">
          <cell r="S1125" t="str">
            <v>NH4t_c_m</v>
          </cell>
          <cell r="CCD1125" t="str">
            <v>Transport</v>
          </cell>
        </row>
        <row r="1126">
          <cell r="S1126" t="str">
            <v>NCAMt_c_n</v>
          </cell>
          <cell r="CCD1126" t="str">
            <v>Transport</v>
          </cell>
        </row>
        <row r="1127">
          <cell r="S1127" t="str">
            <v>EX_nac_e</v>
          </cell>
          <cell r="CCD1127" t="str">
            <v>Exchange</v>
          </cell>
        </row>
        <row r="1128">
          <cell r="S1128" t="str">
            <v>EX_nmn_e</v>
          </cell>
          <cell r="CCD1128" t="str">
            <v>Exchange</v>
          </cell>
        </row>
        <row r="1129">
          <cell r="S1129" t="str">
            <v>NMNt_c_n</v>
          </cell>
          <cell r="CCD1129" t="str">
            <v>Transport</v>
          </cell>
        </row>
        <row r="1130">
          <cell r="S1130" t="str">
            <v>NMNt_c_x</v>
          </cell>
          <cell r="CCD1130" t="str">
            <v>Transport</v>
          </cell>
        </row>
        <row r="1131">
          <cell r="S1131" t="str">
            <v>NMNt_c_e</v>
          </cell>
          <cell r="CCD1131" t="str">
            <v>Transport</v>
          </cell>
        </row>
        <row r="1132">
          <cell r="S1132" t="str">
            <v>NDP4_c</v>
          </cell>
          <cell r="CCD1132" t="str">
            <v>Purine metabolism</v>
          </cell>
        </row>
        <row r="1133">
          <cell r="S1133" t="str">
            <v>NTP4_c</v>
          </cell>
          <cell r="CCD1133" t="str">
            <v>Purine metabolism</v>
          </cell>
        </row>
        <row r="1134">
          <cell r="S1134" t="str">
            <v>ACRNt_c_m</v>
          </cell>
          <cell r="CCD1134" t="str">
            <v>Transport</v>
          </cell>
        </row>
        <row r="1135">
          <cell r="S1135" t="str">
            <v>O2t_c_r</v>
          </cell>
          <cell r="CCD1135" t="str">
            <v>Transport</v>
          </cell>
        </row>
        <row r="1136">
          <cell r="S1136" t="str">
            <v>O2t_c_m</v>
          </cell>
          <cell r="CCD1136" t="str">
            <v>Transport</v>
          </cell>
        </row>
        <row r="1137">
          <cell r="S1137" t="str">
            <v>O2t_c_e</v>
          </cell>
          <cell r="CCD1137" t="str">
            <v>Transport</v>
          </cell>
        </row>
        <row r="1138">
          <cell r="S1138" t="str">
            <v>O2t_c_x</v>
          </cell>
          <cell r="CCD1138" t="str">
            <v>Transport</v>
          </cell>
        </row>
        <row r="1139">
          <cell r="S1139" t="str">
            <v>OCDCAt_c_e</v>
          </cell>
          <cell r="CCD1139" t="str">
            <v>Transport</v>
          </cell>
        </row>
        <row r="1140">
          <cell r="S1140" t="str">
            <v>EX_octa_e</v>
          </cell>
          <cell r="CCD1140" t="str">
            <v>Exchange</v>
          </cell>
        </row>
        <row r="1141">
          <cell r="S1141" t="str">
            <v>EX_orn_e</v>
          </cell>
          <cell r="CCD1141" t="str">
            <v>Exchange</v>
          </cell>
        </row>
        <row r="1142">
          <cell r="S1142" t="str">
            <v>OAAt_c_e</v>
          </cell>
          <cell r="CCD1142" t="str">
            <v>Transport</v>
          </cell>
        </row>
        <row r="1143">
          <cell r="S1143" t="str">
            <v>EX_oaa_e</v>
          </cell>
          <cell r="CCD1143" t="str">
            <v>Exchange</v>
          </cell>
        </row>
        <row r="1144">
          <cell r="S1144" t="str">
            <v>GTHOXt_c</v>
          </cell>
          <cell r="CCD1144" t="str">
            <v>Transport</v>
          </cell>
        </row>
        <row r="1145">
          <cell r="S1145" t="str">
            <v>TRDOXt_c_x</v>
          </cell>
          <cell r="CCD1145" t="str">
            <v>Transport</v>
          </cell>
        </row>
        <row r="1146">
          <cell r="S1146" t="str">
            <v>EX_o2_e</v>
          </cell>
          <cell r="CCD1146" t="str">
            <v>Exchange</v>
          </cell>
        </row>
        <row r="1147">
          <cell r="S1147" t="str">
            <v>EX_hdca_e</v>
          </cell>
          <cell r="CCD1147" t="str">
            <v>Exchange</v>
          </cell>
        </row>
        <row r="1148">
          <cell r="S1148" t="str">
            <v>EX_hdcea_e</v>
          </cell>
          <cell r="CCD1148" t="str">
            <v>Exchange</v>
          </cell>
        </row>
        <row r="1149">
          <cell r="S1149" t="str">
            <v>PMTCOAt_c_r</v>
          </cell>
          <cell r="CCD1149" t="str">
            <v>Transport</v>
          </cell>
        </row>
        <row r="1150">
          <cell r="S1150" t="str">
            <v>PAN4Pt_c_m</v>
          </cell>
          <cell r="CCD1150" t="str">
            <v>Transport</v>
          </cell>
        </row>
        <row r="1151">
          <cell r="S1151" t="str">
            <v>PAPt_c</v>
          </cell>
          <cell r="CCD1151" t="str">
            <v>Transport</v>
          </cell>
        </row>
        <row r="1152">
          <cell r="S1152" t="str">
            <v>EX_pectin_e</v>
          </cell>
          <cell r="CCD1152" t="str">
            <v>Exchange</v>
          </cell>
        </row>
        <row r="1153">
          <cell r="S1153" t="str">
            <v>EX_pheac_e</v>
          </cell>
          <cell r="CCD1153" t="str">
            <v>Exchange</v>
          </cell>
        </row>
        <row r="1154">
          <cell r="S1154" t="str">
            <v>EX_pacald_e</v>
          </cell>
          <cell r="CCD1154" t="str">
            <v>Exchange</v>
          </cell>
        </row>
        <row r="1155">
          <cell r="S1155" t="str">
            <v>PACALDt_c_e</v>
          </cell>
          <cell r="CCD1155" t="str">
            <v>Transport</v>
          </cell>
        </row>
        <row r="1156">
          <cell r="S1156" t="str">
            <v>PACALDt_c_m</v>
          </cell>
          <cell r="CCD1156" t="str">
            <v>Transport</v>
          </cell>
        </row>
        <row r="1157">
          <cell r="S1157" t="str">
            <v>PHEt_c_m</v>
          </cell>
          <cell r="CCD1157" t="str">
            <v>Transport</v>
          </cell>
        </row>
        <row r="1158">
          <cell r="S1158" t="str">
            <v>EX_pi_e</v>
          </cell>
          <cell r="CCD1158" t="str">
            <v>Exchange</v>
          </cell>
        </row>
        <row r="1159">
          <cell r="S1159" t="str">
            <v>PIt_c_v</v>
          </cell>
          <cell r="CCD1159" t="str">
            <v>Transport</v>
          </cell>
        </row>
        <row r="1160">
          <cell r="S1160" t="str">
            <v>PPPG9t_c_m</v>
          </cell>
          <cell r="CCD1160" t="str">
            <v>Transport</v>
          </cell>
        </row>
        <row r="1161">
          <cell r="S1161" t="str">
            <v>PRPPt_c_m</v>
          </cell>
          <cell r="CCD1161" t="str">
            <v>Transport</v>
          </cell>
        </row>
        <row r="1162">
          <cell r="S1162" t="str">
            <v>EX_ptrc_e</v>
          </cell>
          <cell r="CCD1162" t="str">
            <v>Exchange</v>
          </cell>
        </row>
        <row r="1163">
          <cell r="S1163" t="str">
            <v>HYPOE_c</v>
          </cell>
          <cell r="CCD1163" t="str">
            <v>Vitamin B6 metabolism</v>
          </cell>
        </row>
        <row r="1164">
          <cell r="S1164" t="str">
            <v>EX_pydxn_e</v>
          </cell>
          <cell r="CCD1164" t="str">
            <v>Exchange</v>
          </cell>
        </row>
        <row r="1165">
          <cell r="S1165" t="str">
            <v>PMDPHT_c</v>
          </cell>
          <cell r="CCD1165" t="str">
            <v>Riboflavin metabolism</v>
          </cell>
        </row>
        <row r="1166">
          <cell r="S1166" t="str">
            <v>PYNP2r_c</v>
          </cell>
          <cell r="CCD1166" t="str">
            <v>Pyrimidine metabolism</v>
          </cell>
        </row>
        <row r="1167">
          <cell r="S1167" t="str">
            <v>PPIt_c_m</v>
          </cell>
          <cell r="CCD1167" t="str">
            <v>Transport</v>
          </cell>
        </row>
        <row r="1168">
          <cell r="S1168" t="str">
            <v>EX_pyr_e</v>
          </cell>
          <cell r="CCD1168" t="str">
            <v>Exchange</v>
          </cell>
        </row>
        <row r="1169">
          <cell r="S1169" t="str">
            <v>PYRtps_m</v>
          </cell>
          <cell r="CCD1169" t="str">
            <v>Transport</v>
          </cell>
        </row>
        <row r="1170">
          <cell r="S1170" t="str">
            <v>QULNt_c_m</v>
          </cell>
          <cell r="CCD1170" t="str">
            <v>Transport</v>
          </cell>
        </row>
        <row r="1171">
          <cell r="S1171" t="str">
            <v>TRDRDt_c_x</v>
          </cell>
          <cell r="CCD1171" t="str">
            <v>Transport</v>
          </cell>
        </row>
        <row r="1172">
          <cell r="S1172" t="str">
            <v>EX_ribflv_e</v>
          </cell>
          <cell r="CCD1172" t="str">
            <v>Exchange</v>
          </cell>
        </row>
        <row r="1173">
          <cell r="S1173" t="str">
            <v>RIBFLVt_c_m</v>
          </cell>
          <cell r="CCD1173" t="str">
            <v>Transport</v>
          </cell>
        </row>
        <row r="1174">
          <cell r="S1174" t="str">
            <v>RIBt_c_e</v>
          </cell>
          <cell r="CCD1174" t="str">
            <v>Transport</v>
          </cell>
        </row>
        <row r="1175">
          <cell r="S1175" t="str">
            <v>AHCYSt_c_m</v>
          </cell>
          <cell r="CCD1175" t="str">
            <v>Transport</v>
          </cell>
        </row>
        <row r="1176">
          <cell r="S1176" t="str">
            <v>EX_amet_e</v>
          </cell>
          <cell r="CCD1176" t="str">
            <v>Exchange</v>
          </cell>
        </row>
        <row r="1177">
          <cell r="S1177" t="str">
            <v>EX_mmet_e</v>
          </cell>
          <cell r="CCD1177" t="str">
            <v>Exchange</v>
          </cell>
        </row>
        <row r="1178">
          <cell r="S1178" t="str">
            <v>SERt_c_m</v>
          </cell>
          <cell r="CCD1178" t="str">
            <v>Transport</v>
          </cell>
        </row>
        <row r="1179">
          <cell r="S1179" t="str">
            <v>EX_g3pc_e</v>
          </cell>
          <cell r="CCD1179" t="str">
            <v>Exchange</v>
          </cell>
        </row>
        <row r="1180">
          <cell r="S1180" t="str">
            <v>EX_na1_e</v>
          </cell>
          <cell r="CCD1180" t="str">
            <v>Exchange</v>
          </cell>
        </row>
        <row r="1181">
          <cell r="S1181" t="str">
            <v>SPMDAT_c</v>
          </cell>
          <cell r="CCD1181" t="str">
            <v>Arginine and proline metabolism</v>
          </cell>
        </row>
        <row r="1182">
          <cell r="S1182" t="str">
            <v>EX_spmd_e</v>
          </cell>
          <cell r="CCD1182" t="str">
            <v>Exchange</v>
          </cell>
        </row>
        <row r="1183">
          <cell r="S1183" t="str">
            <v>EX_sprm_e</v>
          </cell>
          <cell r="CCD1183" t="str">
            <v>Exchange</v>
          </cell>
        </row>
        <row r="1184">
          <cell r="S1184" t="str">
            <v>SQLt_c_r</v>
          </cell>
          <cell r="CCD1184" t="str">
            <v>Transport</v>
          </cell>
        </row>
        <row r="1185">
          <cell r="S1185" t="str">
            <v>SSQ23EPXt_c_r</v>
          </cell>
          <cell r="CCD1185" t="str">
            <v>Transport</v>
          </cell>
        </row>
        <row r="1186">
          <cell r="S1186" t="str">
            <v>EX_ocdca_e</v>
          </cell>
          <cell r="CCD1186" t="str">
            <v>Exchange</v>
          </cell>
        </row>
        <row r="1187">
          <cell r="S1187" t="str">
            <v>EX_succ_e</v>
          </cell>
          <cell r="CCD1187" t="str">
            <v>Exchange</v>
          </cell>
        </row>
        <row r="1188">
          <cell r="S1188" t="str">
            <v>SUCCt_c_e</v>
          </cell>
          <cell r="CCD1188" t="str">
            <v>Transport</v>
          </cell>
        </row>
        <row r="1189">
          <cell r="S1189" t="str">
            <v>EX_sucr_e</v>
          </cell>
          <cell r="CCD1189" t="str">
            <v>Exchange</v>
          </cell>
        </row>
        <row r="1190">
          <cell r="S1190" t="str">
            <v>EX_so4_e</v>
          </cell>
          <cell r="CCD1190" t="str">
            <v>Exchange</v>
          </cell>
        </row>
        <row r="1191">
          <cell r="S1191" t="str">
            <v>EX_so3_e</v>
          </cell>
          <cell r="CCD1191" t="str">
            <v>Exchange</v>
          </cell>
        </row>
        <row r="1192">
          <cell r="S1192" t="str">
            <v>EX_taur_e</v>
          </cell>
          <cell r="CCD1192" t="str">
            <v>Exchange</v>
          </cell>
        </row>
        <row r="1193">
          <cell r="S1193" t="str">
            <v>TTCCOAt_c_r</v>
          </cell>
          <cell r="CCD1193" t="str">
            <v>Transport</v>
          </cell>
        </row>
        <row r="1194">
          <cell r="S1194" t="str">
            <v>THMP_c</v>
          </cell>
          <cell r="CCD1194" t="str">
            <v>Folate metabolism</v>
          </cell>
        </row>
        <row r="1195">
          <cell r="S1195" t="str">
            <v>TMN_c</v>
          </cell>
          <cell r="CCD1195" t="str">
            <v>Thiamine metabolism</v>
          </cell>
        </row>
        <row r="1196">
          <cell r="S1196" t="str">
            <v>EX_thmpp_e</v>
          </cell>
          <cell r="CCD1196" t="str">
            <v>Exchange</v>
          </cell>
        </row>
        <row r="1197">
          <cell r="S1197" t="str">
            <v>EX_thm_e</v>
          </cell>
          <cell r="CCD1197" t="str">
            <v>Exchange</v>
          </cell>
        </row>
        <row r="1198">
          <cell r="S1198" t="str">
            <v>EX_thmmp_e</v>
          </cell>
          <cell r="CCD1198" t="str">
            <v>Exchange</v>
          </cell>
        </row>
        <row r="1199">
          <cell r="S1199" t="str">
            <v>TMPK_c</v>
          </cell>
          <cell r="CCD1199" t="str">
            <v>Thiamine metabolism</v>
          </cell>
        </row>
        <row r="1200">
          <cell r="S1200" t="str">
            <v>THZPSN2_c</v>
          </cell>
          <cell r="CCD1200" t="str">
            <v>Thiamine metabolism</v>
          </cell>
        </row>
        <row r="1201">
          <cell r="S1201" t="str">
            <v>THZPSN1_c</v>
          </cell>
          <cell r="CCD1201" t="str">
            <v>Thiamine metabolism</v>
          </cell>
        </row>
        <row r="1202">
          <cell r="S1202" t="str">
            <v>THRt_c_m</v>
          </cell>
          <cell r="CCD1202" t="str">
            <v>Transport</v>
          </cell>
        </row>
        <row r="1203">
          <cell r="S1203" t="str">
            <v>EX_thymd_e</v>
          </cell>
          <cell r="CCD1203" t="str">
            <v>Exchange</v>
          </cell>
        </row>
        <row r="1204">
          <cell r="S1204" t="str">
            <v>TMDK1_c</v>
          </cell>
          <cell r="CCD1204" t="str">
            <v>Pyrimidine metabolism</v>
          </cell>
        </row>
        <row r="1205">
          <cell r="S1205" t="str">
            <v>THYMDt_c_e</v>
          </cell>
          <cell r="CCD1205" t="str">
            <v>Transport</v>
          </cell>
        </row>
        <row r="1206">
          <cell r="S1206" t="str">
            <v>TREtps_e</v>
          </cell>
          <cell r="CCD1206" t="str">
            <v>Transport</v>
          </cell>
        </row>
        <row r="1207">
          <cell r="S1207" t="str">
            <v>TREt_c_v</v>
          </cell>
          <cell r="CCD1207" t="str">
            <v>Transport</v>
          </cell>
        </row>
        <row r="1208">
          <cell r="S1208" t="str">
            <v>TRPt_c_m</v>
          </cell>
          <cell r="CCD1208" t="str">
            <v>Transport</v>
          </cell>
        </row>
        <row r="1209">
          <cell r="S1209" t="str">
            <v>EX_ind3eth_e</v>
          </cell>
          <cell r="CCD1209" t="str">
            <v>Exchange</v>
          </cell>
        </row>
        <row r="1210">
          <cell r="S1210" t="str">
            <v>IND3ETHt_c_e</v>
          </cell>
          <cell r="CCD1210" t="str">
            <v>Transport</v>
          </cell>
        </row>
        <row r="1211">
          <cell r="S1211" t="str">
            <v>IND3ETHt_c_m</v>
          </cell>
          <cell r="CCD1211" t="str">
            <v>Transport</v>
          </cell>
        </row>
        <row r="1212">
          <cell r="S1212" t="str">
            <v>TYRt_c_m</v>
          </cell>
          <cell r="CCD1212" t="str">
            <v>Transport</v>
          </cell>
        </row>
        <row r="1213">
          <cell r="S1213" t="str">
            <v>TYRt_c_x</v>
          </cell>
          <cell r="CCD1213" t="str">
            <v>Transport</v>
          </cell>
        </row>
        <row r="1214">
          <cell r="S1214" t="str">
            <v>UMPt_c_n</v>
          </cell>
          <cell r="CCD1214" t="str">
            <v>Transport</v>
          </cell>
        </row>
        <row r="1215">
          <cell r="S1215" t="str">
            <v>EX_ura_e</v>
          </cell>
          <cell r="CCD1215" t="str">
            <v>Exchange</v>
          </cell>
        </row>
        <row r="1216">
          <cell r="S1216" t="str">
            <v>EX_urea_e</v>
          </cell>
          <cell r="CCD1216" t="str">
            <v>Exchange</v>
          </cell>
        </row>
        <row r="1217">
          <cell r="S1217" t="str">
            <v>EX_uri_e</v>
          </cell>
          <cell r="CCD1217" t="str">
            <v>Exchange</v>
          </cell>
        </row>
        <row r="1218">
          <cell r="S1218" t="str">
            <v>VALt_c_m</v>
          </cell>
          <cell r="CCD1218" t="str">
            <v>Transport</v>
          </cell>
        </row>
        <row r="1219">
          <cell r="S1219" t="str">
            <v>H2Ot_c_r</v>
          </cell>
          <cell r="CCD1219" t="str">
            <v>Transport</v>
          </cell>
        </row>
        <row r="1220">
          <cell r="S1220" t="str">
            <v>H2Ot_c_g</v>
          </cell>
          <cell r="CCD1220" t="str">
            <v>Transport</v>
          </cell>
        </row>
        <row r="1221">
          <cell r="S1221" t="str">
            <v>H2Ot_c_m</v>
          </cell>
          <cell r="CCD1221" t="str">
            <v>Transport</v>
          </cell>
        </row>
        <row r="1222">
          <cell r="S1222" t="str">
            <v>H2Ot_c_n</v>
          </cell>
          <cell r="CCD1222" t="str">
            <v>Transport</v>
          </cell>
        </row>
        <row r="1223">
          <cell r="S1223" t="str">
            <v>H2Ot_c_x</v>
          </cell>
          <cell r="CCD1223" t="str">
            <v>Transport</v>
          </cell>
        </row>
        <row r="1224">
          <cell r="S1224" t="str">
            <v>H2Ot_c_v</v>
          </cell>
          <cell r="CCD1224" t="str">
            <v>Transport</v>
          </cell>
        </row>
        <row r="1225">
          <cell r="S1225" t="str">
            <v>XANt_c_e</v>
          </cell>
          <cell r="CCD1225" t="str">
            <v>Transport</v>
          </cell>
        </row>
        <row r="1226">
          <cell r="S1226" t="str">
            <v>EX_xtsn_e</v>
          </cell>
          <cell r="CCD1226" t="str">
            <v>Exchange</v>
          </cell>
        </row>
        <row r="1227">
          <cell r="S1227" t="str">
            <v>XTSNt_c_e</v>
          </cell>
          <cell r="CCD1227" t="str">
            <v>Transport</v>
          </cell>
        </row>
        <row r="1228">
          <cell r="S1228" t="str">
            <v>EX_xylt_e</v>
          </cell>
          <cell r="CCD1228" t="str">
            <v>Exchange</v>
          </cell>
        </row>
        <row r="1229">
          <cell r="S1229" t="str">
            <v>XYLTt_c_e</v>
          </cell>
          <cell r="CCD1229" t="str">
            <v>Transport</v>
          </cell>
        </row>
        <row r="1230">
          <cell r="S1230" t="str">
            <v>EX_zymst_e</v>
          </cell>
          <cell r="CCD1230" t="str">
            <v>Exchange</v>
          </cell>
        </row>
        <row r="1231">
          <cell r="S1231" t="str">
            <v>ZYMSTt_c_en</v>
          </cell>
          <cell r="CCD1231" t="str">
            <v>Transport</v>
          </cell>
        </row>
        <row r="1232">
          <cell r="S1232" t="str">
            <v>KYNAT2_c</v>
          </cell>
          <cell r="CCD1232" t="str">
            <v>Tryptophan metabolism</v>
          </cell>
        </row>
        <row r="1233">
          <cell r="S1233" t="str">
            <v>QUILSYN_c</v>
          </cell>
          <cell r="CCD1233" t="str">
            <v>Tryptophan metabolism</v>
          </cell>
        </row>
        <row r="1234">
          <cell r="S1234" t="str">
            <v>ALCD2i2_c</v>
          </cell>
          <cell r="CCD1234" t="str">
            <v>Pyruvate metabolism</v>
          </cell>
        </row>
        <row r="1235">
          <cell r="S1235" t="str">
            <v>ALDD2x_c</v>
          </cell>
          <cell r="CCD1235" t="str">
            <v>Pyruvate metabolism</v>
          </cell>
        </row>
        <row r="1236">
          <cell r="S1236" t="str">
            <v>COAt_c_l</v>
          </cell>
          <cell r="CCD1236" t="str">
            <v>Transport</v>
          </cell>
        </row>
        <row r="1237">
          <cell r="S1237" t="str">
            <v>SBP_c</v>
          </cell>
          <cell r="CCD1237" t="str">
            <v>Pentose phosphate pathway</v>
          </cell>
        </row>
        <row r="1238">
          <cell r="S1238" t="str">
            <v>Ht_c_m</v>
          </cell>
          <cell r="CCD1238" t="str">
            <v>Transport</v>
          </cell>
        </row>
        <row r="1239">
          <cell r="S1239" t="str">
            <v>ICDHyi_m</v>
          </cell>
          <cell r="CCD1239" t="str">
            <v>Citric acid cycle</v>
          </cell>
        </row>
        <row r="1240">
          <cell r="S1240" t="str">
            <v>AKGMALta_m</v>
          </cell>
          <cell r="CCD1240" t="str">
            <v>Transport</v>
          </cell>
        </row>
        <row r="1241">
          <cell r="S1241" t="str">
            <v>EAR40y_m</v>
          </cell>
          <cell r="CCD1241" t="str">
            <v>Fatty acid biosynthesis</v>
          </cell>
        </row>
        <row r="1242">
          <cell r="S1242" t="str">
            <v>EAR60y_m</v>
          </cell>
          <cell r="CCD1242" t="str">
            <v>Fatty acid biosynthesis</v>
          </cell>
        </row>
        <row r="1243">
          <cell r="S1243" t="str">
            <v>EAR80y_m</v>
          </cell>
          <cell r="CCD1243" t="str">
            <v>Fatty acid biosynthesis</v>
          </cell>
        </row>
        <row r="1244">
          <cell r="S1244" t="str">
            <v>3OACE200_rm</v>
          </cell>
          <cell r="CCD1244" t="str">
            <v>Fatty acid elongation</v>
          </cell>
        </row>
        <row r="1245">
          <cell r="S1245" t="str">
            <v>3OACE220_rm</v>
          </cell>
          <cell r="CCD1245" t="str">
            <v>Fatty acid elongation</v>
          </cell>
        </row>
        <row r="1246">
          <cell r="S1246" t="str">
            <v>3OACE240_rm</v>
          </cell>
          <cell r="CCD1246" t="str">
            <v>Fatty acid elongation</v>
          </cell>
        </row>
        <row r="1247">
          <cell r="S1247" t="str">
            <v>3OACE260_rm</v>
          </cell>
          <cell r="CCD1247" t="str">
            <v>Fatty acid elongation</v>
          </cell>
        </row>
        <row r="1248">
          <cell r="S1248" t="str">
            <v>3OACR200_rm</v>
          </cell>
          <cell r="CCD1248" t="str">
            <v>Fatty acid elongation</v>
          </cell>
        </row>
        <row r="1249">
          <cell r="S1249" t="str">
            <v>3OACR220_rm</v>
          </cell>
          <cell r="CCD1249" t="str">
            <v>Fatty acid elongation</v>
          </cell>
        </row>
        <row r="1250">
          <cell r="S1250" t="str">
            <v>3OACR240_rm</v>
          </cell>
          <cell r="CCD1250" t="str">
            <v>Fatty acid elongation</v>
          </cell>
        </row>
        <row r="1251">
          <cell r="S1251" t="str">
            <v>3OACR260_rm</v>
          </cell>
          <cell r="CCD1251" t="str">
            <v>Fatty acid elongation</v>
          </cell>
        </row>
        <row r="1252">
          <cell r="S1252" t="str">
            <v>3HACD200_rm</v>
          </cell>
          <cell r="CCD1252" t="str">
            <v>Fatty acid elongation</v>
          </cell>
        </row>
        <row r="1253">
          <cell r="S1253" t="str">
            <v>3HACD220_rm</v>
          </cell>
          <cell r="CCD1253" t="str">
            <v>Fatty acid elongation</v>
          </cell>
        </row>
        <row r="1254">
          <cell r="S1254" t="str">
            <v>3HACD240_rm</v>
          </cell>
          <cell r="CCD1254" t="str">
            <v>Fatty acid elongation</v>
          </cell>
        </row>
        <row r="1255">
          <cell r="S1255" t="str">
            <v>3HACD260_rm</v>
          </cell>
          <cell r="CCD1255" t="str">
            <v>Fatty acid elongation</v>
          </cell>
        </row>
        <row r="1256">
          <cell r="S1256" t="str">
            <v>ECOAR200_rm</v>
          </cell>
          <cell r="CCD1256" t="str">
            <v>Fatty acid elongation</v>
          </cell>
        </row>
        <row r="1257">
          <cell r="S1257" t="str">
            <v>ECOAR220_rm</v>
          </cell>
          <cell r="CCD1257" t="str">
            <v>Fatty acid elongation</v>
          </cell>
        </row>
        <row r="1258">
          <cell r="S1258" t="str">
            <v>ECOAR240_rm</v>
          </cell>
          <cell r="CCD1258" t="str">
            <v>Fatty acid elongation</v>
          </cell>
        </row>
        <row r="1259">
          <cell r="S1259" t="str">
            <v>ECOAR260_rm</v>
          </cell>
          <cell r="CCD1259" t="str">
            <v>Fatty acid elongation</v>
          </cell>
        </row>
        <row r="1260">
          <cell r="S1260" t="str">
            <v>ACOADS160_rm</v>
          </cell>
          <cell r="CCD1260" t="str">
            <v>Biosynthesis of unsaturated fatty acids</v>
          </cell>
        </row>
        <row r="1261">
          <cell r="S1261" t="str">
            <v>ACOADS180_rm</v>
          </cell>
          <cell r="CCD1261" t="str">
            <v>Biosynthesis of unsaturated fatty acids</v>
          </cell>
        </row>
        <row r="1262">
          <cell r="S1262" t="str">
            <v>OCTAt_c_e</v>
          </cell>
          <cell r="CCD1262" t="str">
            <v>Transport</v>
          </cell>
        </row>
        <row r="1263">
          <cell r="S1263" t="str">
            <v>DCAt_c_e</v>
          </cell>
          <cell r="CCD1263" t="str">
            <v>Transport</v>
          </cell>
        </row>
        <row r="1264">
          <cell r="S1264" t="str">
            <v>DDCAt_c_e</v>
          </cell>
          <cell r="CCD1264" t="str">
            <v>Transport</v>
          </cell>
        </row>
        <row r="1265">
          <cell r="S1265" t="str">
            <v>EX_but_e</v>
          </cell>
          <cell r="CCD1265" t="str">
            <v>Exchange</v>
          </cell>
        </row>
        <row r="1266">
          <cell r="S1266" t="str">
            <v>EX_hxa_e</v>
          </cell>
          <cell r="CCD1266" t="str">
            <v>Exchange</v>
          </cell>
        </row>
        <row r="1267">
          <cell r="S1267" t="str">
            <v>EX_ocdcea_e</v>
          </cell>
          <cell r="CCD1267" t="str">
            <v>Exchange</v>
          </cell>
        </row>
        <row r="1268">
          <cell r="S1268" t="str">
            <v>BUTt_c_e</v>
          </cell>
          <cell r="CCD1268" t="str">
            <v>Transport</v>
          </cell>
        </row>
        <row r="1269">
          <cell r="S1269" t="str">
            <v>HXAt_c_e</v>
          </cell>
          <cell r="CCD1269" t="str">
            <v>Transport</v>
          </cell>
        </row>
        <row r="1270">
          <cell r="S1270" t="str">
            <v>OCDCEAt_c_e</v>
          </cell>
          <cell r="CCD1270" t="str">
            <v>Transport</v>
          </cell>
        </row>
        <row r="1271">
          <cell r="S1271" t="str">
            <v>EX_ttdca_e</v>
          </cell>
          <cell r="CCD1271" t="str">
            <v>Exchange</v>
          </cell>
        </row>
        <row r="1272">
          <cell r="S1272" t="str">
            <v>FACOAL120_rm</v>
          </cell>
          <cell r="CCD1272" t="str">
            <v>Fatty acid degradation</v>
          </cell>
        </row>
        <row r="1273">
          <cell r="S1273" t="str">
            <v>FACOAL140_rm</v>
          </cell>
          <cell r="CCD1273" t="str">
            <v>Fatty acid degradation</v>
          </cell>
        </row>
        <row r="1274">
          <cell r="S1274" t="str">
            <v>FACOAL160_rm</v>
          </cell>
          <cell r="CCD1274" t="str">
            <v>Fatty acid degradation</v>
          </cell>
        </row>
        <row r="1275">
          <cell r="S1275" t="str">
            <v>FACOAL161_rm</v>
          </cell>
          <cell r="CCD1275" t="str">
            <v>Fatty acid degradation</v>
          </cell>
        </row>
        <row r="1276">
          <cell r="S1276" t="str">
            <v>FACOAL180_rm</v>
          </cell>
          <cell r="CCD1276" t="str">
            <v>Fatty acid degradation</v>
          </cell>
        </row>
        <row r="1277">
          <cell r="S1277" t="str">
            <v>FACOAL181_rm</v>
          </cell>
          <cell r="CCD1277" t="str">
            <v>Fatty acid degradation</v>
          </cell>
        </row>
        <row r="1278">
          <cell r="S1278" t="str">
            <v>FACOAL120_l</v>
          </cell>
          <cell r="CCD1278" t="str">
            <v>Fatty acid degradation</v>
          </cell>
        </row>
        <row r="1279">
          <cell r="S1279" t="str">
            <v>FACOAL140_l</v>
          </cell>
          <cell r="CCD1279" t="str">
            <v>Fatty acid degradation</v>
          </cell>
        </row>
        <row r="1280">
          <cell r="S1280" t="str">
            <v>FACOAL160_l</v>
          </cell>
          <cell r="CCD1280" t="str">
            <v>Fatty acid degradation</v>
          </cell>
        </row>
        <row r="1281">
          <cell r="S1281" t="str">
            <v>FACOAL161_l</v>
          </cell>
          <cell r="CCD1281" t="str">
            <v>Fatty acid degradation</v>
          </cell>
        </row>
        <row r="1282">
          <cell r="S1282" t="str">
            <v>FACOAL180_l</v>
          </cell>
          <cell r="CCD1282" t="str">
            <v>Fatty acid degradation</v>
          </cell>
        </row>
        <row r="1283">
          <cell r="S1283" t="str">
            <v>FACOAL181_l</v>
          </cell>
          <cell r="CCD1283" t="str">
            <v>Fatty acid degradation</v>
          </cell>
        </row>
        <row r="1284">
          <cell r="S1284" t="str">
            <v>FACOAL161_x</v>
          </cell>
          <cell r="CCD1284" t="str">
            <v>Fatty acid degradation</v>
          </cell>
        </row>
        <row r="1285">
          <cell r="S1285" t="str">
            <v>FACOAL180_x</v>
          </cell>
          <cell r="CCD1285" t="str">
            <v>Fatty acid degradation</v>
          </cell>
        </row>
        <row r="1286">
          <cell r="S1286" t="str">
            <v>FACOAL181_x</v>
          </cell>
          <cell r="CCD1286" t="str">
            <v>Fatty acid degradation</v>
          </cell>
        </row>
        <row r="1287">
          <cell r="S1287" t="str">
            <v>FACOAL200_en</v>
          </cell>
          <cell r="CCD1287" t="str">
            <v>Fatty acid degradation</v>
          </cell>
        </row>
        <row r="1288">
          <cell r="S1288" t="str">
            <v>FACOAL220_en</v>
          </cell>
          <cell r="CCD1288" t="str">
            <v>Fatty acid degradation</v>
          </cell>
        </row>
        <row r="1289">
          <cell r="S1289" t="str">
            <v>FACOAL240_en</v>
          </cell>
          <cell r="CCD1289" t="str">
            <v>Fatty acid degradation</v>
          </cell>
        </row>
        <row r="1290">
          <cell r="S1290" t="str">
            <v>FACOAL260_en</v>
          </cell>
          <cell r="CCD1290" t="str">
            <v>Fatty acid degradation</v>
          </cell>
        </row>
        <row r="1291">
          <cell r="S1291" t="str">
            <v>FACOAL220_rm</v>
          </cell>
          <cell r="CCD1291" t="str">
            <v>Fatty acid degradation</v>
          </cell>
        </row>
        <row r="1292">
          <cell r="S1292" t="str">
            <v>FACOAL240_rm</v>
          </cell>
          <cell r="CCD1292" t="str">
            <v>Fatty acid degradation</v>
          </cell>
        </row>
        <row r="1293">
          <cell r="S1293" t="str">
            <v>FACOAL260_rm</v>
          </cell>
          <cell r="CCD1293" t="str">
            <v>Fatty acid degradation</v>
          </cell>
        </row>
        <row r="1294">
          <cell r="S1294" t="str">
            <v>FACOAL220_l</v>
          </cell>
          <cell r="CCD1294" t="str">
            <v>Fatty acid degradation</v>
          </cell>
        </row>
        <row r="1295">
          <cell r="S1295" t="str">
            <v>FACOAL240_l</v>
          </cell>
          <cell r="CCD1295" t="str">
            <v>Fatty acid degradation</v>
          </cell>
        </row>
        <row r="1296">
          <cell r="S1296" t="str">
            <v>FACOAL260_l</v>
          </cell>
          <cell r="CCD1296" t="str">
            <v>Fatty acid degradation</v>
          </cell>
        </row>
        <row r="1297">
          <cell r="S1297" t="str">
            <v>FACOA120tabc_x</v>
          </cell>
          <cell r="CCD1297" t="str">
            <v>Transport</v>
          </cell>
        </row>
        <row r="1298">
          <cell r="S1298" t="str">
            <v>FACOA140tabc_x</v>
          </cell>
          <cell r="CCD1298" t="str">
            <v>Transport</v>
          </cell>
        </row>
        <row r="1299">
          <cell r="S1299" t="str">
            <v>FACOA160tabc_x</v>
          </cell>
          <cell r="CCD1299" t="str">
            <v>Transport</v>
          </cell>
        </row>
        <row r="1300">
          <cell r="S1300" t="str">
            <v>FACOA161tabc_x</v>
          </cell>
          <cell r="CCD1300" t="str">
            <v>Transport</v>
          </cell>
        </row>
        <row r="1301">
          <cell r="S1301" t="str">
            <v>FACOA180tabc_x</v>
          </cell>
          <cell r="CCD1301" t="str">
            <v>Transport</v>
          </cell>
        </row>
        <row r="1302">
          <cell r="S1302" t="str">
            <v>FACOA181tabc_x</v>
          </cell>
          <cell r="CCD1302" t="str">
            <v>Transport</v>
          </cell>
        </row>
        <row r="1303">
          <cell r="S1303" t="str">
            <v>FACOA200tabc_x</v>
          </cell>
          <cell r="CCD1303" t="str">
            <v>Transport</v>
          </cell>
        </row>
        <row r="1304">
          <cell r="S1304" t="str">
            <v>FACOA220tabc_x</v>
          </cell>
          <cell r="CCD1304" t="str">
            <v>Transport</v>
          </cell>
        </row>
        <row r="1305">
          <cell r="S1305" t="str">
            <v>FACOA240tabc_x</v>
          </cell>
          <cell r="CCD1305" t="str">
            <v>Transport</v>
          </cell>
        </row>
        <row r="1306">
          <cell r="S1306" t="str">
            <v>FACOA260tabc_x</v>
          </cell>
          <cell r="CCD1306" t="str">
            <v>Transport</v>
          </cell>
        </row>
        <row r="1307">
          <cell r="S1307" t="str">
            <v>BUTt_c_x</v>
          </cell>
          <cell r="CCD1307" t="str">
            <v>Transport</v>
          </cell>
        </row>
        <row r="1308">
          <cell r="S1308" t="str">
            <v>HXAt_c_x</v>
          </cell>
          <cell r="CCD1308" t="str">
            <v>Transport</v>
          </cell>
        </row>
        <row r="1309">
          <cell r="S1309" t="str">
            <v>FACOAE40_x</v>
          </cell>
          <cell r="CCD1309" t="str">
            <v>Fatty acid degradation</v>
          </cell>
        </row>
        <row r="1310">
          <cell r="S1310" t="str">
            <v>FACOAE60_x</v>
          </cell>
          <cell r="CCD1310" t="str">
            <v>Fatty acid degradation</v>
          </cell>
        </row>
        <row r="1311">
          <cell r="S1311" t="str">
            <v>FACOAE161_x</v>
          </cell>
          <cell r="CCD1311" t="str">
            <v>Fatty acid degradation</v>
          </cell>
        </row>
        <row r="1312">
          <cell r="S1312" t="str">
            <v>FACOAE181_x</v>
          </cell>
          <cell r="CCD1312" t="str">
            <v>Fatty acid degradation</v>
          </cell>
        </row>
        <row r="1313">
          <cell r="S1313" t="str">
            <v>ACOAO40_x</v>
          </cell>
          <cell r="CCD1313" t="str">
            <v>Fatty acid degradation</v>
          </cell>
        </row>
        <row r="1314">
          <cell r="S1314" t="str">
            <v>ACOAO60_x</v>
          </cell>
          <cell r="CCD1314" t="str">
            <v>Fatty acid degradation</v>
          </cell>
        </row>
        <row r="1315">
          <cell r="S1315" t="str">
            <v>ACOAO80_x</v>
          </cell>
          <cell r="CCD1315" t="str">
            <v>Fatty acid degradation</v>
          </cell>
        </row>
        <row r="1316">
          <cell r="S1316" t="str">
            <v>ACOAO200_x</v>
          </cell>
          <cell r="CCD1316" t="str">
            <v>Fatty acid degradation</v>
          </cell>
        </row>
        <row r="1317">
          <cell r="S1317" t="str">
            <v>ACOAO220_x</v>
          </cell>
          <cell r="CCD1317" t="str">
            <v>Fatty acid degradation</v>
          </cell>
        </row>
        <row r="1318">
          <cell r="S1318" t="str">
            <v>ACOAO240_x</v>
          </cell>
          <cell r="CCD1318" t="str">
            <v>Fatty acid degradation</v>
          </cell>
        </row>
        <row r="1319">
          <cell r="S1319" t="str">
            <v>ACOAO161b_x</v>
          </cell>
          <cell r="CCD1319" t="str">
            <v>Fatty acid degradation</v>
          </cell>
        </row>
        <row r="1320">
          <cell r="S1320" t="str">
            <v>ACOAO141b_x</v>
          </cell>
          <cell r="CCD1320" t="str">
            <v>Fatty acid degradation</v>
          </cell>
        </row>
        <row r="1321">
          <cell r="S1321" t="str">
            <v>ACOAO121a_x</v>
          </cell>
          <cell r="CCD1321" t="str">
            <v>Fatty acid degradation</v>
          </cell>
        </row>
        <row r="1322">
          <cell r="S1322" t="str">
            <v>ACOAO181a_x</v>
          </cell>
          <cell r="CCD1322" t="str">
            <v>Fatty acid degradation</v>
          </cell>
        </row>
        <row r="1323">
          <cell r="S1323" t="str">
            <v>ACOAO161a_x</v>
          </cell>
          <cell r="CCD1323" t="str">
            <v>Fatty acid degradation</v>
          </cell>
        </row>
        <row r="1324">
          <cell r="S1324" t="str">
            <v>ACOAO141a_x</v>
          </cell>
          <cell r="CCD1324" t="str">
            <v>Fatty acid degradation</v>
          </cell>
        </row>
        <row r="1325">
          <cell r="S1325" t="str">
            <v>ECOAH100_x</v>
          </cell>
          <cell r="CCD1325" t="str">
            <v>Fatty acid degradation</v>
          </cell>
        </row>
        <row r="1326">
          <cell r="S1326" t="str">
            <v>ECOAH120_x</v>
          </cell>
          <cell r="CCD1326" t="str">
            <v>Fatty acid degradation</v>
          </cell>
        </row>
        <row r="1327">
          <cell r="S1327" t="str">
            <v>ECOAH140_x</v>
          </cell>
          <cell r="CCD1327" t="str">
            <v>Fatty acid degradation</v>
          </cell>
        </row>
        <row r="1328">
          <cell r="S1328" t="str">
            <v>ECOAH160_x</v>
          </cell>
          <cell r="CCD1328" t="str">
            <v>Fatty acid degradation</v>
          </cell>
        </row>
        <row r="1329">
          <cell r="S1329" t="str">
            <v>ECOAH180_x</v>
          </cell>
          <cell r="CCD1329" t="str">
            <v>Fatty acid degradation</v>
          </cell>
        </row>
        <row r="1330">
          <cell r="S1330" t="str">
            <v>ECOAH260_x</v>
          </cell>
          <cell r="CCD1330" t="str">
            <v>Fatty acid degradation</v>
          </cell>
        </row>
        <row r="1331">
          <cell r="S1331" t="str">
            <v>ECOAH40_x</v>
          </cell>
          <cell r="CCD1331" t="str">
            <v>Fatty acid degradation</v>
          </cell>
        </row>
        <row r="1332">
          <cell r="S1332" t="str">
            <v>ECOAH60_x</v>
          </cell>
          <cell r="CCD1332" t="str">
            <v>Fatty acid degradation</v>
          </cell>
        </row>
        <row r="1333">
          <cell r="S1333" t="str">
            <v>ECOAH80_x</v>
          </cell>
          <cell r="CCD1333" t="str">
            <v>Fatty acid degradation</v>
          </cell>
        </row>
        <row r="1334">
          <cell r="S1334" t="str">
            <v>ECOAH200_x</v>
          </cell>
          <cell r="CCD1334" t="str">
            <v>Fatty acid degradation</v>
          </cell>
        </row>
        <row r="1335">
          <cell r="S1335" t="str">
            <v>ECOAH220_x</v>
          </cell>
          <cell r="CCD1335" t="str">
            <v>Fatty acid degradation</v>
          </cell>
        </row>
        <row r="1336">
          <cell r="S1336" t="str">
            <v>ECOAH240_x</v>
          </cell>
          <cell r="CCD1336" t="str">
            <v>Fatty acid degradation</v>
          </cell>
        </row>
        <row r="1337">
          <cell r="S1337" t="str">
            <v>ECOAH161b_x</v>
          </cell>
          <cell r="CCD1337" t="str">
            <v>Fatty acid degradation</v>
          </cell>
        </row>
        <row r="1338">
          <cell r="S1338" t="str">
            <v>ECOAH141b_x</v>
          </cell>
          <cell r="CCD1338" t="str">
            <v>Fatty acid degradation</v>
          </cell>
        </row>
        <row r="1339">
          <cell r="S1339" t="str">
            <v>ECOAH121a_x</v>
          </cell>
          <cell r="CCD1339" t="str">
            <v>Fatty acid degradation</v>
          </cell>
        </row>
        <row r="1340">
          <cell r="S1340" t="str">
            <v>ECOAH181a_x</v>
          </cell>
          <cell r="CCD1340" t="str">
            <v>Fatty acid degradation</v>
          </cell>
        </row>
        <row r="1341">
          <cell r="S1341" t="str">
            <v>ECOAH161c_x</v>
          </cell>
          <cell r="CCD1341" t="str">
            <v>Fatty acid degradation</v>
          </cell>
        </row>
        <row r="1342">
          <cell r="S1342" t="str">
            <v>ECOAH141c_x</v>
          </cell>
          <cell r="CCD1342" t="str">
            <v>Fatty acid degradation</v>
          </cell>
        </row>
        <row r="1343">
          <cell r="S1343" t="str">
            <v>HACD100i_x</v>
          </cell>
          <cell r="CCD1343" t="str">
            <v>Fatty acid degradation</v>
          </cell>
        </row>
        <row r="1344">
          <cell r="S1344" t="str">
            <v>HACD120i_x</v>
          </cell>
          <cell r="CCD1344" t="str">
            <v>Fatty acid degradation</v>
          </cell>
        </row>
        <row r="1345">
          <cell r="S1345" t="str">
            <v>HACD160i_x</v>
          </cell>
          <cell r="CCD1345" t="str">
            <v>Fatty acid degradation</v>
          </cell>
        </row>
        <row r="1346">
          <cell r="S1346" t="str">
            <v>HACD180i_x</v>
          </cell>
          <cell r="CCD1346" t="str">
            <v>Fatty acid degradation</v>
          </cell>
        </row>
        <row r="1347">
          <cell r="S1347" t="str">
            <v>HACD260i_x</v>
          </cell>
          <cell r="CCD1347" t="str">
            <v>Fatty acid degradation</v>
          </cell>
        </row>
        <row r="1348">
          <cell r="S1348" t="str">
            <v>HACD40i_x</v>
          </cell>
          <cell r="CCD1348" t="str">
            <v>Fatty acid degradation</v>
          </cell>
        </row>
        <row r="1349">
          <cell r="S1349" t="str">
            <v>HACD60i_x</v>
          </cell>
          <cell r="CCD1349" t="str">
            <v>Fatty acid degradation</v>
          </cell>
        </row>
        <row r="1350">
          <cell r="S1350" t="str">
            <v>HACD80i_x</v>
          </cell>
          <cell r="CCD1350" t="str">
            <v>Fatty acid degradation</v>
          </cell>
        </row>
        <row r="1351">
          <cell r="S1351" t="str">
            <v>HACD200i_x</v>
          </cell>
          <cell r="CCD1351" t="str">
            <v>Fatty acid degradation</v>
          </cell>
        </row>
        <row r="1352">
          <cell r="S1352" t="str">
            <v>HACD220i_x</v>
          </cell>
          <cell r="CCD1352" t="str">
            <v>Fatty acid degradation</v>
          </cell>
        </row>
        <row r="1353">
          <cell r="S1353" t="str">
            <v>HACD240i_x</v>
          </cell>
          <cell r="CCD1353" t="str">
            <v>Fatty acid degradation</v>
          </cell>
        </row>
        <row r="1354">
          <cell r="S1354" t="str">
            <v>HACD161bi_x</v>
          </cell>
          <cell r="CCD1354" t="str">
            <v>Fatty acid degradation</v>
          </cell>
        </row>
        <row r="1355">
          <cell r="S1355" t="str">
            <v>HACD141bi_x</v>
          </cell>
          <cell r="CCD1355" t="str">
            <v>Fatty acid degradation</v>
          </cell>
        </row>
        <row r="1356">
          <cell r="S1356" t="str">
            <v>HACD121ai_x</v>
          </cell>
          <cell r="CCD1356" t="str">
            <v>Fatty acid degradation</v>
          </cell>
        </row>
        <row r="1357">
          <cell r="S1357" t="str">
            <v>HACD181ai_x</v>
          </cell>
          <cell r="CCD1357" t="str">
            <v>Fatty acid degradation</v>
          </cell>
        </row>
        <row r="1358">
          <cell r="S1358" t="str">
            <v>HACD161ai_x</v>
          </cell>
          <cell r="CCD1358" t="str">
            <v>Fatty acid degradation</v>
          </cell>
        </row>
        <row r="1359">
          <cell r="S1359" t="str">
            <v>HACD141ai_x</v>
          </cell>
          <cell r="CCD1359" t="str">
            <v>Fatty acid degradation</v>
          </cell>
        </row>
        <row r="1360">
          <cell r="S1360" t="str">
            <v>ACACT40i_x</v>
          </cell>
          <cell r="CCD1360" t="str">
            <v>Fatty acid degradation</v>
          </cell>
        </row>
        <row r="1361">
          <cell r="S1361" t="str">
            <v>ACACT60i_x</v>
          </cell>
          <cell r="CCD1361" t="str">
            <v>Fatty acid degradation</v>
          </cell>
        </row>
        <row r="1362">
          <cell r="S1362" t="str">
            <v>ACACT80i_x</v>
          </cell>
          <cell r="CCD1362" t="str">
            <v>Fatty acid degradation</v>
          </cell>
        </row>
        <row r="1363">
          <cell r="S1363" t="str">
            <v>ACACT200i_x</v>
          </cell>
          <cell r="CCD1363" t="str">
            <v>Fatty acid degradation</v>
          </cell>
        </row>
        <row r="1364">
          <cell r="S1364" t="str">
            <v>ACACT220i_x</v>
          </cell>
          <cell r="CCD1364" t="str">
            <v>Fatty acid degradation</v>
          </cell>
        </row>
        <row r="1365">
          <cell r="S1365" t="str">
            <v>ACACT240i_x</v>
          </cell>
          <cell r="CCD1365" t="str">
            <v>Fatty acid degradation</v>
          </cell>
        </row>
        <row r="1366">
          <cell r="S1366" t="str">
            <v>ACACT161bi_x</v>
          </cell>
          <cell r="CCD1366" t="str">
            <v>Fatty acid degradation</v>
          </cell>
        </row>
        <row r="1367">
          <cell r="S1367" t="str">
            <v>ACACT141bi_x</v>
          </cell>
          <cell r="CCD1367" t="str">
            <v>Fatty acid degradation</v>
          </cell>
        </row>
        <row r="1368">
          <cell r="S1368" t="str">
            <v>ACACT121ai_x</v>
          </cell>
          <cell r="CCD1368" t="str">
            <v>Fatty acid degradation</v>
          </cell>
        </row>
        <row r="1369">
          <cell r="S1369" t="str">
            <v>ACACT181ai_x</v>
          </cell>
          <cell r="CCD1369" t="str">
            <v>Fatty acid degradation</v>
          </cell>
        </row>
        <row r="1370">
          <cell r="S1370" t="str">
            <v>ACACT161ai_x</v>
          </cell>
          <cell r="CCD1370" t="str">
            <v>Fatty acid degradation</v>
          </cell>
        </row>
        <row r="1371">
          <cell r="S1371" t="str">
            <v>ACACT141ai_x</v>
          </cell>
          <cell r="CCD1371" t="str">
            <v>Fatty acid degradation</v>
          </cell>
        </row>
        <row r="1372">
          <cell r="S1372" t="str">
            <v>ECOAI101a_x</v>
          </cell>
          <cell r="CCD1372" t="str">
            <v>Fatty acid degradation</v>
          </cell>
        </row>
        <row r="1373">
          <cell r="S1373" t="str">
            <v>ECOAI122c_x</v>
          </cell>
          <cell r="CCD1373" t="str">
            <v>Fatty acid degradation</v>
          </cell>
        </row>
        <row r="1374">
          <cell r="S1374" t="str">
            <v>ECOAI121b_x</v>
          </cell>
          <cell r="CCD1374" t="str">
            <v>Fatty acid degradation</v>
          </cell>
        </row>
        <row r="1375">
          <cell r="S1375" t="str">
            <v>ECOAI121a_x</v>
          </cell>
          <cell r="CCD1375" t="str">
            <v>Fatty acid degradation</v>
          </cell>
        </row>
        <row r="1376">
          <cell r="S1376" t="str">
            <v>ECOAI142c_x</v>
          </cell>
          <cell r="CCD1376" t="str">
            <v>Fatty acid degradation</v>
          </cell>
        </row>
        <row r="1377">
          <cell r="S1377" t="str">
            <v>ECOAI141a_x</v>
          </cell>
          <cell r="CCD1377" t="str">
            <v>Fatty acid degradation</v>
          </cell>
        </row>
        <row r="1378">
          <cell r="S1378" t="str">
            <v>ECOAR122_x</v>
          </cell>
          <cell r="CCD1378" t="str">
            <v>Fatty acid degradation</v>
          </cell>
        </row>
        <row r="1379">
          <cell r="S1379" t="str">
            <v>ECOAR142_x</v>
          </cell>
          <cell r="CCD1379" t="str">
            <v>Fatty acid degradation</v>
          </cell>
        </row>
        <row r="1380">
          <cell r="S1380" t="str">
            <v>STEHz161_en</v>
          </cell>
          <cell r="CCD1380" t="str">
            <v>Steroid biosynthesis</v>
          </cell>
        </row>
        <row r="1381">
          <cell r="S1381" t="str">
            <v>STEHz181_en</v>
          </cell>
          <cell r="CCD1381" t="str">
            <v>Steroid biosynthesis</v>
          </cell>
        </row>
        <row r="1382">
          <cell r="S1382" t="str">
            <v>DDCAt_c_rm</v>
          </cell>
          <cell r="CCD1382" t="str">
            <v>Transport</v>
          </cell>
        </row>
        <row r="1383">
          <cell r="S1383" t="str">
            <v>TTDCAt_c_rm</v>
          </cell>
          <cell r="CCD1383" t="str">
            <v>Transport</v>
          </cell>
        </row>
        <row r="1384">
          <cell r="S1384" t="str">
            <v>HDCAt_c_rm</v>
          </cell>
          <cell r="CCD1384" t="str">
            <v>Transport</v>
          </cell>
        </row>
        <row r="1385">
          <cell r="S1385" t="str">
            <v>HDCEAt_c_rm</v>
          </cell>
          <cell r="CCD1385" t="str">
            <v>Transport</v>
          </cell>
        </row>
        <row r="1386">
          <cell r="S1386" t="str">
            <v>OCDCAt_c_rm</v>
          </cell>
          <cell r="CCD1386" t="str">
            <v>Transport</v>
          </cell>
        </row>
        <row r="1387">
          <cell r="S1387" t="str">
            <v>OCDCEAt_c_rm</v>
          </cell>
          <cell r="CCD1387" t="str">
            <v>Transport</v>
          </cell>
        </row>
        <row r="1388">
          <cell r="S1388" t="str">
            <v>MALCOAt_c_rm</v>
          </cell>
          <cell r="CCD1388" t="str">
            <v>Transport</v>
          </cell>
        </row>
        <row r="1389">
          <cell r="S1389" t="str">
            <v>DDCACOAt_c_rm</v>
          </cell>
          <cell r="CCD1389" t="str">
            <v>Transport</v>
          </cell>
        </row>
        <row r="1390">
          <cell r="S1390" t="str">
            <v>TDCOAt_c_rm</v>
          </cell>
          <cell r="CCD1390" t="str">
            <v>Transport</v>
          </cell>
        </row>
        <row r="1391">
          <cell r="S1391" t="str">
            <v>PMTCOAt_c_rm</v>
          </cell>
          <cell r="CCD1391" t="str">
            <v>Transport</v>
          </cell>
        </row>
        <row r="1392">
          <cell r="S1392" t="str">
            <v>HDCOAt_c_rm</v>
          </cell>
          <cell r="CCD1392" t="str">
            <v>Transport</v>
          </cell>
        </row>
        <row r="1393">
          <cell r="S1393" t="str">
            <v>STCOAt_c_rm</v>
          </cell>
          <cell r="CCD1393" t="str">
            <v>Transport</v>
          </cell>
        </row>
        <row r="1394">
          <cell r="S1394" t="str">
            <v>ODECOAt_c_rm</v>
          </cell>
          <cell r="CCD1394" t="str">
            <v>Transport</v>
          </cell>
        </row>
        <row r="1395">
          <cell r="S1395" t="str">
            <v>ICOSCOAt_c_rm</v>
          </cell>
          <cell r="CCD1395" t="str">
            <v>Transport</v>
          </cell>
        </row>
        <row r="1396">
          <cell r="S1396" t="str">
            <v>DOCOSCOAt_c_rm</v>
          </cell>
          <cell r="CCD1396" t="str">
            <v>Transport</v>
          </cell>
        </row>
        <row r="1397">
          <cell r="S1397" t="str">
            <v>TTCCOAt_c_rm</v>
          </cell>
          <cell r="CCD1397" t="str">
            <v>Transport</v>
          </cell>
        </row>
        <row r="1398">
          <cell r="S1398" t="str">
            <v>HXCCOAt_c_rm</v>
          </cell>
          <cell r="CCD1398" t="str">
            <v>Transport</v>
          </cell>
        </row>
        <row r="1399">
          <cell r="S1399" t="str">
            <v>Ht_c_rm</v>
          </cell>
          <cell r="CCD1399" t="str">
            <v>Transport</v>
          </cell>
        </row>
        <row r="1400">
          <cell r="S1400" t="str">
            <v>H2Ot_c_rm</v>
          </cell>
          <cell r="CCD1400" t="str">
            <v>Transport</v>
          </cell>
        </row>
        <row r="1401">
          <cell r="S1401" t="str">
            <v>CO2t_c_rm</v>
          </cell>
          <cell r="CCD1401" t="str">
            <v>Transport</v>
          </cell>
        </row>
        <row r="1402">
          <cell r="S1402" t="str">
            <v>COAt_c_rm</v>
          </cell>
          <cell r="CCD1402" t="str">
            <v>Transport</v>
          </cell>
        </row>
        <row r="1403">
          <cell r="S1403" t="str">
            <v>NADPHt_c_rm</v>
          </cell>
          <cell r="CCD1403" t="str">
            <v>Transport</v>
          </cell>
        </row>
        <row r="1404">
          <cell r="S1404" t="str">
            <v>NADPt_c_rm</v>
          </cell>
          <cell r="CCD1404" t="str">
            <v>Transport</v>
          </cell>
        </row>
        <row r="1405">
          <cell r="S1405" t="str">
            <v>O2t_c_rm</v>
          </cell>
          <cell r="CCD1405" t="str">
            <v>Transport</v>
          </cell>
        </row>
        <row r="1406">
          <cell r="S1406" t="str">
            <v>NADHt_c_rm</v>
          </cell>
          <cell r="CCD1406" t="str">
            <v>Transport</v>
          </cell>
        </row>
        <row r="1407">
          <cell r="S1407" t="str">
            <v>NADt_c_rm</v>
          </cell>
          <cell r="CCD1407" t="str">
            <v>Transport</v>
          </cell>
        </row>
        <row r="1408">
          <cell r="S1408" t="str">
            <v>GLYC3Pt_c_rm</v>
          </cell>
          <cell r="CCD1408" t="str">
            <v>Transport</v>
          </cell>
        </row>
        <row r="1409">
          <cell r="S1409" t="str">
            <v>DHAPt_c_rm</v>
          </cell>
          <cell r="CCD1409" t="str">
            <v>Transport</v>
          </cell>
        </row>
        <row r="1410">
          <cell r="S1410" t="str">
            <v>PPIt_c_rm</v>
          </cell>
          <cell r="CCD1410" t="str">
            <v>Transport</v>
          </cell>
        </row>
        <row r="1411">
          <cell r="S1411" t="str">
            <v>PIt_c_rm</v>
          </cell>
          <cell r="CCD1411" t="str">
            <v>Transport</v>
          </cell>
        </row>
        <row r="1412">
          <cell r="S1412" t="str">
            <v>CTPt_c_rm</v>
          </cell>
          <cell r="CCD1412" t="str">
            <v>Transport</v>
          </cell>
        </row>
        <row r="1413">
          <cell r="S1413" t="str">
            <v>CDPt_c_rm</v>
          </cell>
          <cell r="CCD1413" t="str">
            <v>Transport</v>
          </cell>
        </row>
        <row r="1414">
          <cell r="S1414" t="str">
            <v>CMPt_c_rm</v>
          </cell>
          <cell r="CCD1414" t="str">
            <v>Transport</v>
          </cell>
        </row>
        <row r="1415">
          <cell r="S1415" t="str">
            <v>CDPEAt_c_rm</v>
          </cell>
          <cell r="CCD1415" t="str">
            <v>Transport</v>
          </cell>
        </row>
        <row r="1416">
          <cell r="S1416" t="str">
            <v>CDPCHOLt_c_rm</v>
          </cell>
          <cell r="CCD1416" t="str">
            <v>Transport</v>
          </cell>
        </row>
        <row r="1417">
          <cell r="S1417" t="str">
            <v>ATPt_c_rm</v>
          </cell>
          <cell r="CCD1417" t="str">
            <v>Transport</v>
          </cell>
        </row>
        <row r="1418">
          <cell r="S1418" t="str">
            <v>AMPt_c_rm</v>
          </cell>
          <cell r="CCD1418" t="str">
            <v>Transport</v>
          </cell>
        </row>
        <row r="1419">
          <cell r="S1419" t="str">
            <v>SERt_c_rm</v>
          </cell>
          <cell r="CCD1419" t="str">
            <v>Transport</v>
          </cell>
        </row>
        <row r="1420">
          <cell r="S1420" t="str">
            <v>INOSTt_c_rm</v>
          </cell>
          <cell r="CCD1420" t="str">
            <v>Transport</v>
          </cell>
        </row>
        <row r="1421">
          <cell r="S1421" t="str">
            <v>AMETt_c_rm</v>
          </cell>
          <cell r="CCD1421" t="str">
            <v>Transport</v>
          </cell>
        </row>
        <row r="1422">
          <cell r="S1422" t="str">
            <v>AHCYSt_c_rm</v>
          </cell>
          <cell r="CCD1422" t="str">
            <v>Transport</v>
          </cell>
        </row>
        <row r="1423">
          <cell r="S1423" t="str">
            <v>EPISTt_c_rm</v>
          </cell>
          <cell r="CCD1423" t="str">
            <v>Transport</v>
          </cell>
        </row>
        <row r="1424">
          <cell r="S1424" t="str">
            <v>FECOSTt_c_rm</v>
          </cell>
          <cell r="CCD1424" t="str">
            <v>Transport</v>
          </cell>
        </row>
        <row r="1425">
          <cell r="S1425" t="str">
            <v>LANOSTt_c_rm</v>
          </cell>
          <cell r="CCD1425" t="str">
            <v>Transport</v>
          </cell>
        </row>
        <row r="1426">
          <cell r="S1426" t="str">
            <v>ERGSTt_c_rm</v>
          </cell>
          <cell r="CCD1426" t="str">
            <v>Transport</v>
          </cell>
        </row>
        <row r="1427">
          <cell r="S1427" t="str">
            <v>ZYMSTt_c_rm</v>
          </cell>
          <cell r="CCD1427" t="str">
            <v>Transport</v>
          </cell>
        </row>
        <row r="1428">
          <cell r="S1428" t="str">
            <v>G3PCt_c_rm</v>
          </cell>
          <cell r="CCD1428" t="str">
            <v>Transport</v>
          </cell>
        </row>
        <row r="1429">
          <cell r="S1429" t="str">
            <v>HDCAt_c_l</v>
          </cell>
          <cell r="CCD1429" t="str">
            <v>Transport</v>
          </cell>
        </row>
        <row r="1430">
          <cell r="S1430" t="str">
            <v>HDCEAt_c_l</v>
          </cell>
          <cell r="CCD1430" t="str">
            <v>Transport</v>
          </cell>
        </row>
        <row r="1431">
          <cell r="S1431" t="str">
            <v>OCDCAt_c_l</v>
          </cell>
          <cell r="CCD1431" t="str">
            <v>Transport</v>
          </cell>
        </row>
        <row r="1432">
          <cell r="S1432" t="str">
            <v>OCDCEAt_c_l</v>
          </cell>
          <cell r="CCD1432" t="str">
            <v>Transport</v>
          </cell>
        </row>
        <row r="1433">
          <cell r="S1433" t="str">
            <v>DDCACOAt_c_l</v>
          </cell>
          <cell r="CCD1433" t="str">
            <v>Transport</v>
          </cell>
        </row>
        <row r="1434">
          <cell r="S1434" t="str">
            <v>TDCOAt_c_l</v>
          </cell>
          <cell r="CCD1434" t="str">
            <v>Transport</v>
          </cell>
        </row>
        <row r="1435">
          <cell r="S1435" t="str">
            <v>PMTCOAt_c_l</v>
          </cell>
          <cell r="CCD1435" t="str">
            <v>Transport</v>
          </cell>
        </row>
        <row r="1436">
          <cell r="S1436" t="str">
            <v>HDCOAt_c_l</v>
          </cell>
          <cell r="CCD1436" t="str">
            <v>Transport</v>
          </cell>
        </row>
        <row r="1437">
          <cell r="S1437" t="str">
            <v>STCOAt_c_l</v>
          </cell>
          <cell r="CCD1437" t="str">
            <v>Transport</v>
          </cell>
        </row>
        <row r="1438">
          <cell r="S1438" t="str">
            <v>ODECOAt_c_l</v>
          </cell>
          <cell r="CCD1438" t="str">
            <v>Transport</v>
          </cell>
        </row>
        <row r="1439">
          <cell r="S1439" t="str">
            <v>GLYC3Pt_c_l</v>
          </cell>
          <cell r="CCD1439" t="str">
            <v>Transport</v>
          </cell>
        </row>
        <row r="1440">
          <cell r="S1440" t="str">
            <v>DHAPt_c_l</v>
          </cell>
          <cell r="CCD1440" t="str">
            <v>Transport</v>
          </cell>
        </row>
        <row r="1441">
          <cell r="S1441" t="str">
            <v>NADPHt_c_l</v>
          </cell>
          <cell r="CCD1441" t="str">
            <v>Transport</v>
          </cell>
        </row>
        <row r="1442">
          <cell r="S1442" t="str">
            <v>NADPt_c_l</v>
          </cell>
          <cell r="CCD1442" t="str">
            <v>Transport</v>
          </cell>
        </row>
        <row r="1443">
          <cell r="S1443" t="str">
            <v>ATPt_c_l</v>
          </cell>
          <cell r="CCD1443" t="str">
            <v>Transport</v>
          </cell>
        </row>
        <row r="1444">
          <cell r="S1444" t="str">
            <v>AMPt_c_l</v>
          </cell>
          <cell r="CCD1444" t="str">
            <v>Transport</v>
          </cell>
        </row>
        <row r="1445">
          <cell r="S1445" t="str">
            <v>PPIt_c_l</v>
          </cell>
          <cell r="CCD1445" t="str">
            <v>Transport</v>
          </cell>
        </row>
        <row r="1446">
          <cell r="S1446" t="str">
            <v>H2Ot_c_l</v>
          </cell>
          <cell r="CCD1446" t="str">
            <v>Transport</v>
          </cell>
        </row>
        <row r="1447">
          <cell r="S1447" t="str">
            <v>GLYCt_c_l</v>
          </cell>
          <cell r="CCD1447" t="str">
            <v>Transport</v>
          </cell>
        </row>
        <row r="1448">
          <cell r="S1448" t="str">
            <v>DOCOSCOAt_c_l</v>
          </cell>
          <cell r="CCD1448" t="str">
            <v>Transport</v>
          </cell>
        </row>
        <row r="1449">
          <cell r="S1449" t="str">
            <v>TTCCOAt_c_l</v>
          </cell>
          <cell r="CCD1449" t="str">
            <v>Transport</v>
          </cell>
        </row>
        <row r="1450">
          <cell r="S1450" t="str">
            <v>HXCCOAt_c_l</v>
          </cell>
          <cell r="CCD1450" t="str">
            <v>Transport</v>
          </cell>
        </row>
        <row r="1451">
          <cell r="S1451" t="str">
            <v>ATPt_c_en</v>
          </cell>
          <cell r="CCD1451" t="str">
            <v>Transport</v>
          </cell>
        </row>
        <row r="1452">
          <cell r="S1452" t="str">
            <v>ADPt_c_en</v>
          </cell>
          <cell r="CCD1452" t="str">
            <v>Transport</v>
          </cell>
        </row>
        <row r="1453">
          <cell r="S1453" t="str">
            <v>Ht_c_en</v>
          </cell>
          <cell r="CCD1453" t="str">
            <v>Transport</v>
          </cell>
        </row>
        <row r="1454">
          <cell r="S1454" t="str">
            <v>H2Ot_c_en</v>
          </cell>
          <cell r="CCD1454" t="str">
            <v>Transport</v>
          </cell>
        </row>
        <row r="1455">
          <cell r="S1455" t="str">
            <v>PIt_c_en</v>
          </cell>
          <cell r="CCD1455" t="str">
            <v>Transport</v>
          </cell>
        </row>
        <row r="1456">
          <cell r="S1456" t="str">
            <v>G3PCt_c_en</v>
          </cell>
          <cell r="CCD1456" t="str">
            <v>Transport</v>
          </cell>
        </row>
        <row r="1457">
          <cell r="S1457" t="str">
            <v>G3PIt_c_en</v>
          </cell>
          <cell r="CCD1457" t="str">
            <v>Transport</v>
          </cell>
        </row>
        <row r="1458">
          <cell r="S1458" t="str">
            <v>HDCAt_c_en</v>
          </cell>
          <cell r="CCD1458" t="str">
            <v>Transport</v>
          </cell>
        </row>
        <row r="1459">
          <cell r="S1459" t="str">
            <v>HDCEAt_c_en</v>
          </cell>
          <cell r="CCD1459" t="str">
            <v>Transport</v>
          </cell>
        </row>
        <row r="1460">
          <cell r="S1460" t="str">
            <v>OCDCAt_c_en</v>
          </cell>
          <cell r="CCD1460" t="str">
            <v>Transport</v>
          </cell>
        </row>
        <row r="1461">
          <cell r="S1461" t="str">
            <v>OCDCEAt_c_en</v>
          </cell>
          <cell r="CCD1461" t="str">
            <v>Transport</v>
          </cell>
        </row>
        <row r="1462">
          <cell r="S1462" t="str">
            <v>ICOSCOAt_c_en</v>
          </cell>
          <cell r="CCD1462" t="str">
            <v>Transport</v>
          </cell>
        </row>
        <row r="1463">
          <cell r="S1463" t="str">
            <v>DOCOSCOAt_c_en</v>
          </cell>
          <cell r="CCD1463" t="str">
            <v>Transport</v>
          </cell>
        </row>
        <row r="1464">
          <cell r="S1464" t="str">
            <v>TTCCOAt_c_en</v>
          </cell>
          <cell r="CCD1464" t="str">
            <v>Transport</v>
          </cell>
        </row>
        <row r="1465">
          <cell r="S1465" t="str">
            <v>HXCCOAt_c_en</v>
          </cell>
          <cell r="CCD1465" t="str">
            <v>Transport</v>
          </cell>
        </row>
        <row r="1466">
          <cell r="S1466" t="str">
            <v>H2Ot_c_vm</v>
          </cell>
          <cell r="CCD1466" t="str">
            <v>Transport</v>
          </cell>
        </row>
        <row r="1467">
          <cell r="S1467" t="str">
            <v>PIt_c_vm</v>
          </cell>
          <cell r="CCD1467" t="str">
            <v>Transport</v>
          </cell>
        </row>
        <row r="1468">
          <cell r="S1468" t="str">
            <v>Ht_c_vm</v>
          </cell>
          <cell r="CCD1468" t="str">
            <v>Transport</v>
          </cell>
        </row>
        <row r="1469">
          <cell r="S1469" t="str">
            <v>ATPt_c_vm</v>
          </cell>
          <cell r="CCD1469" t="str">
            <v>Transport</v>
          </cell>
        </row>
        <row r="1470">
          <cell r="S1470" t="str">
            <v>ADPt_c_vm</v>
          </cell>
          <cell r="CCD1470" t="str">
            <v>Transport</v>
          </cell>
        </row>
        <row r="1471">
          <cell r="S1471" t="str">
            <v>CO2t_c_vm</v>
          </cell>
          <cell r="CCD1471" t="str">
            <v>Transport</v>
          </cell>
        </row>
        <row r="1472">
          <cell r="S1472" t="str">
            <v>H2Ot_c_gm</v>
          </cell>
          <cell r="CCD1472" t="str">
            <v>Transport</v>
          </cell>
        </row>
        <row r="1473">
          <cell r="S1473" t="str">
            <v>PIt_c_gm</v>
          </cell>
          <cell r="CCD1473" t="str">
            <v>Transport</v>
          </cell>
        </row>
        <row r="1474">
          <cell r="S1474" t="str">
            <v>Ht_c_gm</v>
          </cell>
          <cell r="CCD1474" t="str">
            <v>Transport</v>
          </cell>
        </row>
        <row r="1475">
          <cell r="S1475" t="str">
            <v>CO2t_c_gm</v>
          </cell>
          <cell r="CCD1475" t="str">
            <v>Transport</v>
          </cell>
        </row>
        <row r="1476">
          <cell r="S1476" t="str">
            <v>ATPt_c_gm</v>
          </cell>
          <cell r="CCD1476" t="str">
            <v>Transport</v>
          </cell>
        </row>
        <row r="1477">
          <cell r="S1477" t="str">
            <v>ADPt_c_gm</v>
          </cell>
          <cell r="CCD1477" t="str">
            <v>Transport</v>
          </cell>
        </row>
        <row r="1478">
          <cell r="S1478" t="str">
            <v>H2Ot_c_mm</v>
          </cell>
          <cell r="CCD1478" t="str">
            <v>Transport</v>
          </cell>
        </row>
        <row r="1479">
          <cell r="S1479" t="str">
            <v>CO2t_c_mm</v>
          </cell>
          <cell r="CCD1479" t="str">
            <v>Transport</v>
          </cell>
        </row>
        <row r="1480">
          <cell r="S1480" t="str">
            <v>HDCOAt_c_mm</v>
          </cell>
          <cell r="CCD1480" t="str">
            <v>Transport</v>
          </cell>
        </row>
        <row r="1481">
          <cell r="S1481" t="str">
            <v>ODECOAt_c_mm</v>
          </cell>
          <cell r="CCD1481" t="str">
            <v>Transport</v>
          </cell>
        </row>
        <row r="1482">
          <cell r="S1482" t="str">
            <v>HDCAt_c_mm</v>
          </cell>
          <cell r="CCD1482" t="str">
            <v>Transport</v>
          </cell>
        </row>
        <row r="1483">
          <cell r="S1483" t="str">
            <v>OCDCAt_c_mm</v>
          </cell>
          <cell r="CCD1483" t="str">
            <v>Transport</v>
          </cell>
        </row>
        <row r="1484">
          <cell r="S1484" t="str">
            <v>COAt_c_mm</v>
          </cell>
          <cell r="CCD1484" t="str">
            <v>Transport</v>
          </cell>
        </row>
        <row r="1485">
          <cell r="S1485" t="str">
            <v>DDCAt_l_rm</v>
          </cell>
          <cell r="CCD1485" t="str">
            <v>Transport</v>
          </cell>
        </row>
        <row r="1486">
          <cell r="S1486" t="str">
            <v>TTDCAt_l_rm</v>
          </cell>
          <cell r="CCD1486" t="str">
            <v>Transport</v>
          </cell>
        </row>
        <row r="1487">
          <cell r="S1487" t="str">
            <v>HXCAt_l_rm</v>
          </cell>
          <cell r="CCD1487" t="str">
            <v>Transport</v>
          </cell>
        </row>
        <row r="1488">
          <cell r="S1488" t="str">
            <v>EPISTt_l_rm</v>
          </cell>
          <cell r="CCD1488" t="str">
            <v>Transport</v>
          </cell>
        </row>
        <row r="1489">
          <cell r="S1489" t="str">
            <v>FECOSTt_l_rm</v>
          </cell>
          <cell r="CCD1489" t="str">
            <v>Transport</v>
          </cell>
        </row>
        <row r="1490">
          <cell r="S1490" t="str">
            <v>LANOSTt_l_rm</v>
          </cell>
          <cell r="CCD1490" t="str">
            <v>Transport</v>
          </cell>
        </row>
        <row r="1491">
          <cell r="S1491" t="str">
            <v>ZYMSTt_l_rm</v>
          </cell>
          <cell r="CCD1491" t="str">
            <v>Transport</v>
          </cell>
        </row>
        <row r="1492">
          <cell r="S1492" t="str">
            <v>ZYM161t_l_rm</v>
          </cell>
          <cell r="CCD1492" t="str">
            <v>Transport</v>
          </cell>
        </row>
        <row r="1493">
          <cell r="S1493" t="str">
            <v>ZYM181t_l_rm</v>
          </cell>
          <cell r="CCD1493" t="str">
            <v>Transport</v>
          </cell>
        </row>
        <row r="1494">
          <cell r="S1494" t="str">
            <v>HXCAt_en_rm</v>
          </cell>
          <cell r="CCD1494" t="str">
            <v>Transport</v>
          </cell>
        </row>
        <row r="1495">
          <cell r="S1495" t="str">
            <v>ZYM161t_en_rm</v>
          </cell>
          <cell r="CCD1495" t="str">
            <v>Transport</v>
          </cell>
        </row>
        <row r="1496">
          <cell r="S1496" t="str">
            <v>ZYM181t_en_rm</v>
          </cell>
          <cell r="CCD1496" t="str">
            <v>Transport</v>
          </cell>
        </row>
        <row r="1497">
          <cell r="S1497" t="str">
            <v>HXCAt_r_rm</v>
          </cell>
          <cell r="CCD1497" t="str">
            <v>Transport</v>
          </cell>
        </row>
        <row r="1498">
          <cell r="S1498" t="str">
            <v>PIt_r_rm</v>
          </cell>
          <cell r="CCD1498" t="str">
            <v>Transport</v>
          </cell>
        </row>
        <row r="1499">
          <cell r="S1499" t="str">
            <v>Ht_m_mm</v>
          </cell>
          <cell r="CCD1499" t="str">
            <v>Transport</v>
          </cell>
        </row>
        <row r="1500">
          <cell r="S1500" t="str">
            <v>GLYC3Pt_m_mm</v>
          </cell>
          <cell r="CCD1500" t="str">
            <v>Transport</v>
          </cell>
        </row>
        <row r="1501">
          <cell r="S1501" t="str">
            <v>CMPt_m_mm</v>
          </cell>
          <cell r="CCD1501" t="str">
            <v>Transport</v>
          </cell>
        </row>
        <row r="1502">
          <cell r="S1502" t="str">
            <v>CTPt_m_mm</v>
          </cell>
          <cell r="CCD1502" t="str">
            <v>Transport</v>
          </cell>
        </row>
        <row r="1503">
          <cell r="S1503" t="str">
            <v>PIt_m_mm</v>
          </cell>
          <cell r="CCD1503" t="str">
            <v>Transport</v>
          </cell>
        </row>
        <row r="1504">
          <cell r="S1504" t="str">
            <v>PPIt_m_mm</v>
          </cell>
          <cell r="CCD1504" t="str">
            <v>Transport</v>
          </cell>
        </row>
        <row r="1505">
          <cell r="S1505" t="str">
            <v>GTHRDtabc_v</v>
          </cell>
          <cell r="CCD1505" t="str">
            <v>Transport</v>
          </cell>
        </row>
        <row r="1506">
          <cell r="S1506" t="str">
            <v>GLYCDy_c</v>
          </cell>
          <cell r="CCD1506" t="str">
            <v>Glycerolipid metabolism</v>
          </cell>
        </row>
        <row r="1507">
          <cell r="S1507" t="str">
            <v>uniDOLDP_l</v>
          </cell>
          <cell r="CCD1507" t="str">
            <v>Pseudoreaction</v>
          </cell>
        </row>
        <row r="1508">
          <cell r="S1508" t="str">
            <v>CRNOAT_m</v>
          </cell>
          <cell r="CCD1508" t="str">
            <v>Fatty acid degradation</v>
          </cell>
        </row>
        <row r="1509">
          <cell r="S1509" t="str">
            <v>EX_h_e</v>
          </cell>
          <cell r="CCD1509" t="str">
            <v>Exchange</v>
          </cell>
        </row>
        <row r="1510">
          <cell r="S1510" t="str">
            <v>EX_k_e</v>
          </cell>
          <cell r="CCD1510" t="str">
            <v>Exchange</v>
          </cell>
        </row>
        <row r="1511">
          <cell r="S1511" t="str">
            <v>EX_h2o_e</v>
          </cell>
          <cell r="CCD1511" t="str">
            <v>Exchange</v>
          </cell>
        </row>
        <row r="1512">
          <cell r="S1512" t="str">
            <v>EX_14dmlanost_e</v>
          </cell>
          <cell r="CCD1512" t="str">
            <v>Exchange</v>
          </cell>
        </row>
        <row r="1513">
          <cell r="S1513" t="str">
            <v>14DMLANOSTt_c_e</v>
          </cell>
          <cell r="CCD1513" t="str">
            <v>Transport</v>
          </cell>
        </row>
        <row r="1514">
          <cell r="S1514" t="str">
            <v>EX_ergtetrol_e</v>
          </cell>
          <cell r="CCD1514" t="str">
            <v>Exchange</v>
          </cell>
        </row>
        <row r="1515">
          <cell r="S1515" t="str">
            <v>ERGTETROLt_c_e</v>
          </cell>
          <cell r="CCD1515" t="str">
            <v>Transport</v>
          </cell>
        </row>
        <row r="1516">
          <cell r="S1516" t="str">
            <v>HSDx_c</v>
          </cell>
          <cell r="CCD1516" t="str">
            <v>Glycine, serine and threonine metabolism</v>
          </cell>
        </row>
        <row r="1517">
          <cell r="S1517" t="str">
            <v>ME2_m</v>
          </cell>
          <cell r="CCD1517" t="str">
            <v>Citric acid cycle</v>
          </cell>
        </row>
        <row r="1518">
          <cell r="S1518" t="str">
            <v>RAFH_e</v>
          </cell>
          <cell r="CCD1518" t="str">
            <v>Galactose metabolism</v>
          </cell>
        </row>
        <row r="1519">
          <cell r="S1519" t="str">
            <v>URIH_c</v>
          </cell>
          <cell r="CCD1519" t="str">
            <v>Pyrimidine metabolism</v>
          </cell>
        </row>
        <row r="1520">
          <cell r="S1520" t="str">
            <v>HEMEAt_c_m</v>
          </cell>
          <cell r="CCD1520" t="str">
            <v>Transport</v>
          </cell>
        </row>
        <row r="1521">
          <cell r="S1521" t="str">
            <v>EX_raffin_e</v>
          </cell>
          <cell r="CCD1521" t="str">
            <v>Exchange</v>
          </cell>
        </row>
        <row r="1522">
          <cell r="S1522" t="str">
            <v>EX_melib_e</v>
          </cell>
          <cell r="CCD1522" t="str">
            <v>Exchange</v>
          </cell>
        </row>
        <row r="1523">
          <cell r="S1523" t="str">
            <v>PYDX5PS_c</v>
          </cell>
          <cell r="CCD1523" t="str">
            <v>Vitamin B6 metabolism</v>
          </cell>
        </row>
        <row r="1524">
          <cell r="S1524" t="str">
            <v>4AMPMS_c</v>
          </cell>
          <cell r="CCD1524" t="str">
            <v>Thiamine metabolism</v>
          </cell>
        </row>
        <row r="1525">
          <cell r="S1525" t="str">
            <v>AROHL_c</v>
          </cell>
          <cell r="CCD1525" t="str">
            <v>Phenylalanine, tyrosine and tryptophan metabolism</v>
          </cell>
        </row>
        <row r="1526">
          <cell r="S1526" t="str">
            <v>4HPPCL_c</v>
          </cell>
          <cell r="CCD1526" t="str">
            <v>Tyrosine metabolism</v>
          </cell>
        </row>
        <row r="1527">
          <cell r="S1527" t="str">
            <v>EX_fe3_e</v>
          </cell>
          <cell r="CCD1527" t="str">
            <v>Exchange</v>
          </cell>
        </row>
        <row r="1528">
          <cell r="S1528" t="str">
            <v>4HPEOR_c</v>
          </cell>
          <cell r="CCD1528" t="str">
            <v>Tyrosine metabolism</v>
          </cell>
        </row>
        <row r="1529">
          <cell r="S1529" t="str">
            <v>GUAPRT_c</v>
          </cell>
          <cell r="CCD1529" t="str">
            <v>Purine metabolism</v>
          </cell>
        </row>
        <row r="1530">
          <cell r="S1530" t="str">
            <v>AICART_c</v>
          </cell>
          <cell r="CCD1530" t="str">
            <v>Purine metabolism</v>
          </cell>
        </row>
        <row r="1531">
          <cell r="S1531" t="str">
            <v>HCITS_m</v>
          </cell>
          <cell r="CCD1531" t="str">
            <v>Lysine metabolism</v>
          </cell>
        </row>
        <row r="1532">
          <cell r="S1532" t="str">
            <v>MTHFD_c</v>
          </cell>
          <cell r="CCD1532" t="str">
            <v>Folate metabolism</v>
          </cell>
        </row>
        <row r="1533">
          <cell r="S1533" t="str">
            <v>IMPD_c</v>
          </cell>
          <cell r="CCD1533" t="str">
            <v>Purine metabolism</v>
          </cell>
        </row>
        <row r="1534">
          <cell r="S1534" t="str">
            <v>TKT2_c</v>
          </cell>
          <cell r="CCD1534" t="str">
            <v>Pentose phosphate pathway</v>
          </cell>
        </row>
        <row r="1535">
          <cell r="S1535" t="str">
            <v>TKT1_c</v>
          </cell>
          <cell r="CCD1535" t="str">
            <v>Pentose phosphate pathway</v>
          </cell>
        </row>
        <row r="1536">
          <cell r="S1536" t="str">
            <v>ATPASEV_v</v>
          </cell>
          <cell r="CCD1536" t="str">
            <v>Purine metabolism</v>
          </cell>
        </row>
        <row r="1537">
          <cell r="S1537" t="str">
            <v>FRUtps_e</v>
          </cell>
          <cell r="CCD1537" t="str">
            <v>Transport</v>
          </cell>
        </row>
        <row r="1538">
          <cell r="S1538" t="str">
            <v>PSP_L_c</v>
          </cell>
          <cell r="CCD1538" t="str">
            <v>Glycine, serine and threonine metabolism</v>
          </cell>
        </row>
        <row r="1539">
          <cell r="S1539" t="str">
            <v>MANtps_e</v>
          </cell>
          <cell r="CCD1539" t="str">
            <v>Transport</v>
          </cell>
        </row>
        <row r="1540">
          <cell r="S1540" t="str">
            <v>IMPC_c</v>
          </cell>
          <cell r="CCD1540" t="str">
            <v>Purine metabolism</v>
          </cell>
        </row>
        <row r="1541">
          <cell r="S1541" t="str">
            <v>SUCDq9_m</v>
          </cell>
          <cell r="CCD1541" t="str">
            <v>Citric acid cycle</v>
          </cell>
        </row>
        <row r="1542">
          <cell r="S1542" t="str">
            <v>GLYOX_m</v>
          </cell>
          <cell r="CCD1542" t="str">
            <v>Pyruvate metabolism</v>
          </cell>
        </row>
        <row r="1543">
          <cell r="S1543" t="str">
            <v>LANOSTt_c_e</v>
          </cell>
          <cell r="CCD1543" t="str">
            <v>Transport</v>
          </cell>
        </row>
        <row r="1544">
          <cell r="S1544" t="str">
            <v>SERD_L_c</v>
          </cell>
          <cell r="CCD1544" t="str">
            <v>Glycine, serine and threonine metabolism</v>
          </cell>
        </row>
        <row r="1545">
          <cell r="S1545" t="str">
            <v>EPISTt_c_e</v>
          </cell>
          <cell r="CCD1545" t="str">
            <v>Transport</v>
          </cell>
        </row>
        <row r="1546">
          <cell r="S1546" t="str">
            <v>PGL_c</v>
          </cell>
          <cell r="CCD1546" t="str">
            <v>Pentose phosphate pathway</v>
          </cell>
        </row>
        <row r="1547">
          <cell r="S1547" t="str">
            <v>ERGSTt_c_e</v>
          </cell>
          <cell r="CCD1547" t="str">
            <v>Transport</v>
          </cell>
        </row>
        <row r="1548">
          <cell r="S1548" t="str">
            <v>IPPS_c</v>
          </cell>
          <cell r="CCD1548" t="str">
            <v>Valine, leucine and isoleucine metabolism</v>
          </cell>
        </row>
        <row r="1549">
          <cell r="S1549" t="str">
            <v>ALDD22x_c</v>
          </cell>
          <cell r="CCD1549" t="str">
            <v>beta-Alanine metabolism</v>
          </cell>
        </row>
        <row r="1550">
          <cell r="S1550" t="str">
            <v>AOXS_c</v>
          </cell>
          <cell r="CCD1550" t="str">
            <v>Biotin metabolism</v>
          </cell>
        </row>
        <row r="1551">
          <cell r="S1551" t="str">
            <v>HCITS_n</v>
          </cell>
          <cell r="CCD1551" t="str">
            <v>Lysine metabolism</v>
          </cell>
        </row>
        <row r="1552">
          <cell r="S1552" t="str">
            <v>GNK_c</v>
          </cell>
          <cell r="CCD1552" t="str">
            <v>Pentose phosphate pathway</v>
          </cell>
        </row>
        <row r="1553">
          <cell r="S1553" t="str">
            <v>CRNAT120_m</v>
          </cell>
          <cell r="CCD1553" t="str">
            <v>Fatty acid degradation</v>
          </cell>
        </row>
        <row r="1554">
          <cell r="S1554" t="str">
            <v>MPYRCNST_c</v>
          </cell>
          <cell r="CCD1554" t="str">
            <v>Cysteine and methionine metabolism</v>
          </cell>
        </row>
        <row r="1555">
          <cell r="S1555" t="str">
            <v>MANNANH_e</v>
          </cell>
          <cell r="CCD1555" t="str">
            <v>Alternative carbon metabolism</v>
          </cell>
        </row>
        <row r="1556">
          <cell r="S1556" t="str">
            <v>GLUTCOADH_m</v>
          </cell>
          <cell r="CCD1556" t="str">
            <v>Unassigned</v>
          </cell>
        </row>
        <row r="1557">
          <cell r="S1557" t="str">
            <v>3OAS140_c</v>
          </cell>
          <cell r="CCD1557" t="str">
            <v>Fatty acid biosynthesis</v>
          </cell>
        </row>
        <row r="1558">
          <cell r="S1558" t="str">
            <v>URO_c</v>
          </cell>
          <cell r="CCD1558" t="str">
            <v>Purine metabolism</v>
          </cell>
        </row>
        <row r="1559">
          <cell r="S1559" t="str">
            <v>3HAD120_c</v>
          </cell>
          <cell r="CCD1559" t="str">
            <v>Fatty acid biosynthesis</v>
          </cell>
        </row>
        <row r="1560">
          <cell r="S1560" t="str">
            <v>ASPTA4_c</v>
          </cell>
          <cell r="CCD1560" t="str">
            <v>Cysteine and methionine metabolism</v>
          </cell>
        </row>
        <row r="1561">
          <cell r="S1561" t="str">
            <v>TRPDC_c</v>
          </cell>
          <cell r="CCD1561" t="str">
            <v>Tryptophan metabolism</v>
          </cell>
        </row>
        <row r="1562">
          <cell r="S1562" t="str">
            <v>3OAR80_c</v>
          </cell>
          <cell r="CCD1562" t="str">
            <v>Fatty acid biosynthesis</v>
          </cell>
        </row>
        <row r="1563">
          <cell r="S1563" t="str">
            <v>3OAS100_c</v>
          </cell>
          <cell r="CCD1563" t="str">
            <v>Fatty acid biosynthesis</v>
          </cell>
        </row>
        <row r="1564">
          <cell r="S1564" t="str">
            <v>3HAD80_c</v>
          </cell>
          <cell r="CCD1564" t="str">
            <v>Fatty acid biosynthesis</v>
          </cell>
        </row>
        <row r="1565">
          <cell r="S1565" t="str">
            <v>Kt_c_m</v>
          </cell>
          <cell r="CCD1565" t="str">
            <v>Transport</v>
          </cell>
        </row>
        <row r="1566">
          <cell r="S1566" t="str">
            <v>3HAD180_c</v>
          </cell>
          <cell r="CCD1566" t="str">
            <v>Fatty acid biosynthesis</v>
          </cell>
        </row>
        <row r="1567">
          <cell r="S1567" t="str">
            <v>QUINDH_c</v>
          </cell>
          <cell r="CCD1567" t="str">
            <v>Phenylalanine, tyrosine and tryptophan metabolism</v>
          </cell>
        </row>
        <row r="1568">
          <cell r="S1568" t="str">
            <v>3OAS120_c</v>
          </cell>
          <cell r="CCD1568" t="str">
            <v>Fatty acid biosynthesis</v>
          </cell>
        </row>
        <row r="1569">
          <cell r="S1569" t="str">
            <v>3HBHYOX_c</v>
          </cell>
          <cell r="CCD1569" t="str">
            <v>Unassigned</v>
          </cell>
        </row>
        <row r="1570">
          <cell r="S1570" t="str">
            <v>3OADPCOAT_m</v>
          </cell>
          <cell r="CCD1570" t="str">
            <v>Benzoate degradation</v>
          </cell>
        </row>
        <row r="1571">
          <cell r="S1571" t="str">
            <v>MI134PPH_c</v>
          </cell>
          <cell r="CCD1571" t="str">
            <v>Inositol phosphate metabolism</v>
          </cell>
        </row>
        <row r="1572">
          <cell r="S1572" t="str">
            <v>BZHYOX_c</v>
          </cell>
          <cell r="CCD1572" t="str">
            <v>Benzoate degradation</v>
          </cell>
        </row>
        <row r="1573">
          <cell r="S1573" t="str">
            <v>AVNORy_c</v>
          </cell>
          <cell r="CCD1573" t="str">
            <v>Aflatoxin biosynthesis</v>
          </cell>
        </row>
        <row r="1574">
          <cell r="S1574" t="str">
            <v>HQLOR_c</v>
          </cell>
          <cell r="CCD1574" t="str">
            <v>Chlorocyclohexane and chlorobenzene degradation</v>
          </cell>
        </row>
        <row r="1575">
          <cell r="S1575" t="str">
            <v>OCOAT1_m</v>
          </cell>
          <cell r="CCD1575" t="str">
            <v>Synthesis and degradation of ketone bodies</v>
          </cell>
        </row>
        <row r="1576">
          <cell r="S1576" t="str">
            <v>3HAD60_c</v>
          </cell>
          <cell r="CCD1576" t="str">
            <v>Fatty acid biosynthesis</v>
          </cell>
        </row>
        <row r="1577">
          <cell r="S1577" t="str">
            <v>PGCPH_c</v>
          </cell>
          <cell r="CCD1577" t="str">
            <v>Alternative carbon metabolism</v>
          </cell>
        </row>
        <row r="1578">
          <cell r="S1578" t="str">
            <v>ARAI2_c</v>
          </cell>
          <cell r="CCD1578" t="str">
            <v>Alternative carbon metabolism</v>
          </cell>
        </row>
        <row r="1579">
          <cell r="S1579" t="str">
            <v>3OAS160_c</v>
          </cell>
          <cell r="CCD1579" t="str">
            <v>Fatty acid biosynthesis</v>
          </cell>
        </row>
        <row r="1580">
          <cell r="S1580" t="str">
            <v>MACACI_c</v>
          </cell>
          <cell r="CCD1580" t="str">
            <v>Tyrosine metabolism</v>
          </cell>
        </row>
        <row r="1581">
          <cell r="S1581" t="str">
            <v>SPHINGSt_c_e</v>
          </cell>
          <cell r="CCD1581" t="str">
            <v>Transport</v>
          </cell>
        </row>
        <row r="1582">
          <cell r="S1582" t="str">
            <v>3INDACNLAH_c</v>
          </cell>
          <cell r="CCD1582" t="str">
            <v>Tryptophan metabolism</v>
          </cell>
        </row>
        <row r="1583">
          <cell r="S1583" t="str">
            <v>DAG3Pabct_c_m</v>
          </cell>
          <cell r="CCD1583" t="str">
            <v>Transport</v>
          </cell>
        </row>
        <row r="1584">
          <cell r="S1584" t="str">
            <v>FUMACACH_c</v>
          </cell>
          <cell r="CCD1584" t="str">
            <v>Unassigned</v>
          </cell>
        </row>
        <row r="1585">
          <cell r="S1585" t="str">
            <v>3OAS80_c</v>
          </cell>
          <cell r="CCD1585" t="str">
            <v>Fatty acid biosynthesis</v>
          </cell>
        </row>
        <row r="1586">
          <cell r="S1586" t="str">
            <v>EAR100y_c</v>
          </cell>
          <cell r="CCD1586" t="str">
            <v>Fatty acid biosynthesis</v>
          </cell>
        </row>
        <row r="1587">
          <cell r="S1587" t="str">
            <v>3HAD40_c</v>
          </cell>
          <cell r="CCD1587" t="str">
            <v>Fatty acid biosynthesis</v>
          </cell>
        </row>
        <row r="1588">
          <cell r="S1588" t="str">
            <v>XAND_c</v>
          </cell>
          <cell r="CCD1588" t="str">
            <v>Purine metabolism</v>
          </cell>
        </row>
        <row r="1589">
          <cell r="S1589" t="str">
            <v>MERLACOR_c</v>
          </cell>
          <cell r="CCD1589" t="str">
            <v>Cysteine and methionine metabolism</v>
          </cell>
        </row>
        <row r="1590">
          <cell r="S1590" t="str">
            <v>3OAS60_c</v>
          </cell>
          <cell r="CCD1590" t="str">
            <v>Fatty acid biosynthesis</v>
          </cell>
        </row>
        <row r="1591">
          <cell r="S1591" t="str">
            <v>3OAS40_c</v>
          </cell>
          <cell r="CCD1591" t="str">
            <v>Fatty acid biosynthesis</v>
          </cell>
        </row>
        <row r="1592">
          <cell r="S1592" t="str">
            <v>PCLAD_c</v>
          </cell>
          <cell r="CCD1592" t="str">
            <v>Tryptophan metabolism</v>
          </cell>
        </row>
        <row r="1593">
          <cell r="S1593" t="str">
            <v>HXAND_c</v>
          </cell>
          <cell r="CCD1593" t="str">
            <v>Purine metabolism</v>
          </cell>
        </row>
        <row r="1594">
          <cell r="S1594" t="str">
            <v>NITRy_c</v>
          </cell>
          <cell r="CCD1594" t="str">
            <v>Unassigned</v>
          </cell>
        </row>
        <row r="1595">
          <cell r="S1595" t="str">
            <v>LCYSTAT_c</v>
          </cell>
          <cell r="CCD1595" t="str">
            <v>Cysteine and methionine metabolism</v>
          </cell>
        </row>
        <row r="1596">
          <cell r="S1596" t="str">
            <v>3HAD100_c</v>
          </cell>
          <cell r="CCD1596" t="str">
            <v>Fatty acid biosynthesis</v>
          </cell>
        </row>
        <row r="1597">
          <cell r="S1597" t="str">
            <v>3OAS180_c</v>
          </cell>
          <cell r="CCD1597" t="str">
            <v>Fatty acid biosynthesis</v>
          </cell>
        </row>
        <row r="1598">
          <cell r="S1598" t="str">
            <v>3HAD140_c</v>
          </cell>
          <cell r="CCD1598" t="str">
            <v>Fatty acid biosynthesis</v>
          </cell>
        </row>
        <row r="1599">
          <cell r="S1599" t="str">
            <v>3OAR60_c</v>
          </cell>
          <cell r="CCD1599" t="str">
            <v>Fatty acid biosynthesis</v>
          </cell>
        </row>
        <row r="1600">
          <cell r="S1600" t="str">
            <v>HIBH_m</v>
          </cell>
          <cell r="CCD1600" t="str">
            <v>Valine, leucine and isoleucine metabolism</v>
          </cell>
        </row>
        <row r="1601">
          <cell r="S1601" t="str">
            <v>3OAR140_c</v>
          </cell>
          <cell r="CCD1601" t="str">
            <v>Fatty acid biosynthesis</v>
          </cell>
        </row>
        <row r="1602">
          <cell r="S1602" t="str">
            <v>PEtabc_m</v>
          </cell>
          <cell r="CCD1602" t="str">
            <v>Transport</v>
          </cell>
        </row>
        <row r="1603">
          <cell r="S1603" t="str">
            <v>3OAR100_c</v>
          </cell>
          <cell r="CCD1603" t="str">
            <v>Fatty acid biosynthesis</v>
          </cell>
        </row>
        <row r="1604">
          <cell r="S1604" t="str">
            <v>PTRCAT1_c</v>
          </cell>
          <cell r="CCD1604" t="str">
            <v>Arginine and proline metabolism</v>
          </cell>
        </row>
        <row r="1605">
          <cell r="S1605" t="str">
            <v>NITRx_c</v>
          </cell>
          <cell r="CCD1605" t="str">
            <v>Unassigned</v>
          </cell>
        </row>
        <row r="1606">
          <cell r="S1606" t="str">
            <v>ETFOXRq9_m</v>
          </cell>
          <cell r="CCD1606" t="str">
            <v>Oxidative phosphorylation</v>
          </cell>
        </row>
        <row r="1607">
          <cell r="S1607" t="str">
            <v>NOX_c</v>
          </cell>
          <cell r="CCD1607" t="str">
            <v>Unassigned</v>
          </cell>
        </row>
        <row r="1608">
          <cell r="S1608" t="str">
            <v>3OAR120_c</v>
          </cell>
          <cell r="CCD1608" t="str">
            <v>Fatty acid biosynthesis</v>
          </cell>
        </row>
        <row r="1609">
          <cell r="S1609" t="str">
            <v>EAR180y_c</v>
          </cell>
          <cell r="CCD1609" t="str">
            <v>Fatty acid biosynthesis</v>
          </cell>
        </row>
        <row r="1610">
          <cell r="S1610" t="str">
            <v>DHPM2_c</v>
          </cell>
          <cell r="CCD1610" t="str">
            <v>Pyrimidine metabolism</v>
          </cell>
        </row>
        <row r="1611">
          <cell r="S1611" t="str">
            <v>HGENDO_c</v>
          </cell>
          <cell r="CCD1611" t="str">
            <v>Tyrosine metabolism</v>
          </cell>
        </row>
        <row r="1612">
          <cell r="S1612" t="str">
            <v>QUINt_c_e</v>
          </cell>
          <cell r="CCD1612" t="str">
            <v>Transport</v>
          </cell>
        </row>
        <row r="1613">
          <cell r="S1613" t="str">
            <v>ACKr_c</v>
          </cell>
          <cell r="CCD1613" t="str">
            <v>Pyruvate metabolism</v>
          </cell>
        </row>
        <row r="1614">
          <cell r="S1614" t="str">
            <v>PGt_c_m</v>
          </cell>
          <cell r="CCD1614" t="str">
            <v>Transport</v>
          </cell>
        </row>
        <row r="1615">
          <cell r="S1615" t="str">
            <v>3OAR160_c</v>
          </cell>
          <cell r="CCD1615" t="str">
            <v>Fatty acid biosynthesis</v>
          </cell>
        </row>
        <row r="1616">
          <cell r="S1616" t="str">
            <v>3OAR40_c</v>
          </cell>
          <cell r="CCD1616" t="str">
            <v>Fatty acid biosynthesis</v>
          </cell>
        </row>
        <row r="1617">
          <cell r="S1617" t="str">
            <v>OPAH_c</v>
          </cell>
          <cell r="CCD1617" t="str">
            <v>Glutathione metabolism</v>
          </cell>
        </row>
        <row r="1618">
          <cell r="S1618" t="str">
            <v>DOLDPP_c</v>
          </cell>
          <cell r="CCD1618" t="str">
            <v>N-Glycan biosynthesis</v>
          </cell>
        </row>
        <row r="1619">
          <cell r="S1619" t="str">
            <v>HACDm40_c</v>
          </cell>
          <cell r="CCD1619" t="str">
            <v>Valine, leucine and isoleucine metabolism</v>
          </cell>
        </row>
        <row r="1620">
          <cell r="S1620" t="str">
            <v>3HAD160_c</v>
          </cell>
          <cell r="CCD1620" t="str">
            <v>Fatty acid biosynthesis</v>
          </cell>
        </row>
        <row r="1621">
          <cell r="S1621" t="str">
            <v>OAR1_c</v>
          </cell>
          <cell r="CCD1621" t="str">
            <v>Unassigned</v>
          </cell>
        </row>
        <row r="1622">
          <cell r="S1622" t="str">
            <v>SPHGAT181_c</v>
          </cell>
          <cell r="CCD1622" t="str">
            <v>Lipid metabolism</v>
          </cell>
        </row>
        <row r="1623">
          <cell r="S1623" t="str">
            <v>UREA_c</v>
          </cell>
          <cell r="CCD1623" t="str">
            <v>Arginine and proline metabolism</v>
          </cell>
        </row>
        <row r="1624">
          <cell r="S1624" t="str">
            <v>CAROL3_c</v>
          </cell>
          <cell r="CCD1624" t="str">
            <v>Carotenoid biosynthesis</v>
          </cell>
        </row>
        <row r="1625">
          <cell r="S1625" t="str">
            <v>GLUR_c</v>
          </cell>
          <cell r="CCD1625" t="str">
            <v>D-Glutamine and D-glutamate metabolism</v>
          </cell>
        </row>
        <row r="1626">
          <cell r="S1626" t="str">
            <v>PHYTOES_c</v>
          </cell>
          <cell r="CCD1626" t="str">
            <v>Carotenoid biosynthesis</v>
          </cell>
        </row>
        <row r="1627">
          <cell r="S1627" t="str">
            <v>CSNPURt_c_e</v>
          </cell>
          <cell r="CCD1627" t="str">
            <v>Transport</v>
          </cell>
        </row>
        <row r="1628">
          <cell r="S1628" t="str">
            <v>GLCDx_c</v>
          </cell>
          <cell r="CCD1628" t="str">
            <v>Pentose phosphate pathway</v>
          </cell>
        </row>
        <row r="1629">
          <cell r="S1629" t="str">
            <v>OAR2_c</v>
          </cell>
          <cell r="CCD1629" t="str">
            <v>Unassigned</v>
          </cell>
        </row>
        <row r="1630">
          <cell r="S1630" t="str">
            <v>GLCtps_e</v>
          </cell>
          <cell r="CCD1630" t="str">
            <v>Transport</v>
          </cell>
        </row>
        <row r="1631">
          <cell r="S1631" t="str">
            <v>CITCOAL_c</v>
          </cell>
          <cell r="CCD1631" t="str">
            <v>Carbon fixation pathways in prokaryotes</v>
          </cell>
        </row>
        <row r="1632">
          <cell r="S1632" t="str">
            <v>CAROL2_c</v>
          </cell>
          <cell r="CCD1632" t="str">
            <v>Carotenoid biosynthesis</v>
          </cell>
        </row>
        <row r="1633">
          <cell r="S1633" t="str">
            <v>ACt_c_m</v>
          </cell>
          <cell r="CCD1633" t="str">
            <v>Transport</v>
          </cell>
        </row>
        <row r="1634">
          <cell r="S1634" t="str">
            <v>HEX7b_c</v>
          </cell>
          <cell r="CCD1634" t="str">
            <v>Alternative carbon metabolism</v>
          </cell>
        </row>
        <row r="1635">
          <cell r="S1635" t="str">
            <v>HIBTD_c</v>
          </cell>
          <cell r="CCD1635" t="str">
            <v>Unassigned</v>
          </cell>
        </row>
        <row r="1636">
          <cell r="S1636" t="str">
            <v>CAROL1_c</v>
          </cell>
          <cell r="CCD1636" t="str">
            <v>Carotenoid biosynthesis</v>
          </cell>
        </row>
        <row r="1637">
          <cell r="S1637" t="str">
            <v>ACHAH_c</v>
          </cell>
          <cell r="CCD1637" t="str">
            <v>Glycerophospholipid metabolism</v>
          </cell>
        </row>
        <row r="1638">
          <cell r="S1638" t="str">
            <v>CLt_c_e</v>
          </cell>
          <cell r="CCD1638" t="str">
            <v>Transport</v>
          </cell>
        </row>
        <row r="1639">
          <cell r="S1639" t="str">
            <v>GLCNtps_e</v>
          </cell>
          <cell r="CCD1639" t="str">
            <v>Transport</v>
          </cell>
        </row>
        <row r="1640">
          <cell r="S1640" t="str">
            <v>FER_c</v>
          </cell>
          <cell r="CCD1640" t="str">
            <v>Unassigned</v>
          </cell>
        </row>
        <row r="1641">
          <cell r="S1641" t="str">
            <v>EAR80y_c</v>
          </cell>
          <cell r="CCD1641" t="str">
            <v>Fatty acid biosynthesis</v>
          </cell>
        </row>
        <row r="1642">
          <cell r="S1642" t="str">
            <v>DPGT_c</v>
          </cell>
          <cell r="CCD1642" t="str">
            <v>N-Glycan biosynthesis</v>
          </cell>
        </row>
        <row r="1643">
          <cell r="S1643" t="str">
            <v>ACOATA_c</v>
          </cell>
          <cell r="CCD1643" t="str">
            <v>Fatty acid biosynthesis</v>
          </cell>
        </row>
        <row r="1644">
          <cell r="S1644" t="str">
            <v>3MOPR_m</v>
          </cell>
          <cell r="CCD1644" t="str">
            <v>Unassigned</v>
          </cell>
        </row>
        <row r="1645">
          <cell r="S1645" t="str">
            <v>ECOAH40_m</v>
          </cell>
          <cell r="CCD1645" t="str">
            <v>Fatty acid degradation</v>
          </cell>
        </row>
        <row r="1646">
          <cell r="S1646" t="str">
            <v>OAR3_m</v>
          </cell>
          <cell r="CCD1646" t="str">
            <v>Valine, leucine and isoleucine metabolism</v>
          </cell>
        </row>
        <row r="1647">
          <cell r="S1647" t="str">
            <v>ECOAH140_m</v>
          </cell>
          <cell r="CCD1647" t="str">
            <v>Fatty acid degradation</v>
          </cell>
        </row>
        <row r="1648">
          <cell r="S1648" t="str">
            <v>3MOBR_m</v>
          </cell>
          <cell r="CCD1648" t="str">
            <v>Unassigned</v>
          </cell>
        </row>
        <row r="1649">
          <cell r="S1649" t="str">
            <v>EAR140y_c</v>
          </cell>
          <cell r="CCD1649" t="str">
            <v>Fatty acid biosynthesis</v>
          </cell>
        </row>
        <row r="1650">
          <cell r="S1650" t="str">
            <v>ECOAH80_m</v>
          </cell>
          <cell r="CCD1650" t="str">
            <v>Fatty acid degradation</v>
          </cell>
        </row>
        <row r="1651">
          <cell r="S1651" t="str">
            <v>EAR160y_c</v>
          </cell>
          <cell r="CCD1651" t="str">
            <v>Fatty acid biosynthesis</v>
          </cell>
        </row>
        <row r="1652">
          <cell r="S1652" t="str">
            <v>ECOAH160_m</v>
          </cell>
          <cell r="CCD1652" t="str">
            <v>Fatty acid degradation</v>
          </cell>
        </row>
        <row r="1653">
          <cell r="S1653" t="str">
            <v>MANNANH_c</v>
          </cell>
          <cell r="CCD1653" t="str">
            <v>Alternative carbon metabolism</v>
          </cell>
        </row>
        <row r="1654">
          <cell r="S1654" t="str">
            <v>PKETF_c</v>
          </cell>
          <cell r="CCD1654" t="str">
            <v>Glycolysis / Gluconeogenesis</v>
          </cell>
        </row>
        <row r="1655">
          <cell r="S1655" t="str">
            <v>EAR120y_c</v>
          </cell>
          <cell r="CCD1655" t="str">
            <v>Fatty acid biosynthesis</v>
          </cell>
        </row>
        <row r="1656">
          <cell r="S1656" t="str">
            <v>ECOAH100_m</v>
          </cell>
          <cell r="CCD1656" t="str">
            <v>Fatty acid degradation</v>
          </cell>
        </row>
        <row r="1657">
          <cell r="S1657" t="str">
            <v>4MOPR_m</v>
          </cell>
          <cell r="CCD1657" t="str">
            <v>Unassigned</v>
          </cell>
        </row>
        <row r="1658">
          <cell r="S1658" t="str">
            <v>ECOAH120_m</v>
          </cell>
          <cell r="CCD1658" t="str">
            <v>Fatty acid degradation</v>
          </cell>
        </row>
        <row r="1659">
          <cell r="S1659" t="str">
            <v>ECOAH60_m</v>
          </cell>
          <cell r="CCD1659" t="str">
            <v>Fatty acid degradation</v>
          </cell>
        </row>
        <row r="1660">
          <cell r="S1660" t="str">
            <v>NO3t_c_e</v>
          </cell>
          <cell r="CCD1660" t="str">
            <v>Transport</v>
          </cell>
        </row>
        <row r="1661">
          <cell r="S1661" t="str">
            <v>CBMHL_c</v>
          </cell>
          <cell r="CCD1661" t="str">
            <v>Unassigned</v>
          </cell>
        </row>
        <row r="1662">
          <cell r="S1662" t="str">
            <v>3OAR180_c</v>
          </cell>
          <cell r="CCD1662" t="str">
            <v>Fatty acid biosynthesis</v>
          </cell>
        </row>
        <row r="1663">
          <cell r="S1663" t="str">
            <v>ACITL_c</v>
          </cell>
          <cell r="CCD1663" t="str">
            <v>Acetyl-CoA synthesis</v>
          </cell>
        </row>
        <row r="1664">
          <cell r="S1664" t="str">
            <v>ACEST1_m</v>
          </cell>
          <cell r="CCD1664" t="str">
            <v>Unassigned</v>
          </cell>
        </row>
        <row r="1665">
          <cell r="S1665" t="str">
            <v>GLYCK_c</v>
          </cell>
          <cell r="CCD1665" t="str">
            <v>Glyoxylate metabolism</v>
          </cell>
        </row>
        <row r="1666">
          <cell r="S1666" t="str">
            <v>AGMT_e</v>
          </cell>
          <cell r="CCD1666" t="str">
            <v>Arginine and proline metabolism</v>
          </cell>
        </row>
        <row r="1667">
          <cell r="S1667" t="str">
            <v>MASCBRx_c</v>
          </cell>
          <cell r="CCD1667" t="str">
            <v>Ascorbate and aldarate metabolism</v>
          </cell>
        </row>
        <row r="1668">
          <cell r="S1668" t="str">
            <v>AHGDf_m</v>
          </cell>
          <cell r="CCD1668" t="str">
            <v>Butanoate metabolism</v>
          </cell>
        </row>
        <row r="1669">
          <cell r="S1669" t="str">
            <v>RHMND2_c</v>
          </cell>
          <cell r="CCD1669" t="str">
            <v>Alternative carbon metabolism</v>
          </cell>
        </row>
        <row r="1670">
          <cell r="S1670" t="str">
            <v>SALCMOX_x</v>
          </cell>
          <cell r="CCD1670" t="str">
            <v>Dioxin degradation</v>
          </cell>
        </row>
        <row r="1671">
          <cell r="S1671" t="str">
            <v>BETALDHx_x</v>
          </cell>
          <cell r="CCD1671" t="str">
            <v>Glycine, serine and threonine metabolism</v>
          </cell>
        </row>
        <row r="1672">
          <cell r="S1672" t="str">
            <v>INOSHP3H_v</v>
          </cell>
          <cell r="CCD1672" t="str">
            <v>Inositol phosphate metabolism</v>
          </cell>
        </row>
        <row r="1673">
          <cell r="S1673" t="str">
            <v>CHITOSNSE_c</v>
          </cell>
          <cell r="CCD1673" t="str">
            <v>Alternative carbon metabolism</v>
          </cell>
        </row>
        <row r="1674">
          <cell r="S1674" t="str">
            <v>DGLCND3H_c</v>
          </cell>
          <cell r="CCD1674" t="str">
            <v>Unassigned</v>
          </cell>
        </row>
        <row r="1675">
          <cell r="S1675" t="str">
            <v>DGLCND5H_c</v>
          </cell>
          <cell r="CCD1675" t="str">
            <v>Pentose and glucuronate interconversions</v>
          </cell>
        </row>
        <row r="1676">
          <cell r="S1676" t="str">
            <v>ACCOAt_c_r</v>
          </cell>
          <cell r="CCD1676" t="str">
            <v>Transport</v>
          </cell>
        </row>
        <row r="1677">
          <cell r="S1677" t="str">
            <v>GMAND_c</v>
          </cell>
          <cell r="CCD1677" t="str">
            <v>Alternative carbon metabolism</v>
          </cell>
        </row>
        <row r="1678">
          <cell r="S1678" t="str">
            <v>AFLTXNB1S_c</v>
          </cell>
          <cell r="CCD1678" t="str">
            <v>Aflatoxin biosynthesis</v>
          </cell>
        </row>
        <row r="1679">
          <cell r="S1679" t="str">
            <v>AFLTXNB2S_c</v>
          </cell>
          <cell r="CCD1679" t="str">
            <v>Aflatoxin biosynthesis</v>
          </cell>
        </row>
        <row r="1680">
          <cell r="S1680" t="str">
            <v>CPLSPNEST_e</v>
          </cell>
          <cell r="CCD1680" t="str">
            <v>Penicillin and cephalosporin biosynthesis</v>
          </cell>
        </row>
        <row r="1681">
          <cell r="S1681" t="str">
            <v>NGLYCANS1_c</v>
          </cell>
          <cell r="CCD1681" t="str">
            <v>N-Glycan biosynthesis</v>
          </cell>
        </row>
        <row r="1682">
          <cell r="S1682" t="str">
            <v>NGLYCANS2_c</v>
          </cell>
          <cell r="CCD1682" t="str">
            <v>N-Glycan biosynthesis</v>
          </cell>
        </row>
        <row r="1683">
          <cell r="S1683" t="str">
            <v>NGLYCANS3_c</v>
          </cell>
          <cell r="CCD1683" t="str">
            <v>N-Glycan biosynthesis</v>
          </cell>
        </row>
        <row r="1684">
          <cell r="S1684" t="str">
            <v>NGLYCANS4_c</v>
          </cell>
          <cell r="CCD1684" t="str">
            <v>N-Glycan biosynthesis</v>
          </cell>
        </row>
        <row r="1685">
          <cell r="S1685" t="str">
            <v>NGLYCANS5_c</v>
          </cell>
          <cell r="CCD1685" t="str">
            <v>N-Glycan biosynthesis</v>
          </cell>
        </row>
        <row r="1686">
          <cell r="S1686" t="str">
            <v>NGLYCANS6_c</v>
          </cell>
          <cell r="CCD1686" t="str">
            <v>N-Glycan biosynthesis</v>
          </cell>
        </row>
        <row r="1687">
          <cell r="S1687" t="str">
            <v>NGLYCANS7_c</v>
          </cell>
          <cell r="CCD1687" t="str">
            <v>N-Glycan biosynthesis</v>
          </cell>
        </row>
        <row r="1688">
          <cell r="S1688" t="str">
            <v>NGLYCANS8_r</v>
          </cell>
          <cell r="CCD1688" t="str">
            <v>N-Glycan biosynthesis</v>
          </cell>
        </row>
        <row r="1689">
          <cell r="S1689" t="str">
            <v>NGLYCANS9_r</v>
          </cell>
          <cell r="CCD1689" t="str">
            <v>N-Glycan biosynthesis</v>
          </cell>
        </row>
        <row r="1690">
          <cell r="S1690" t="str">
            <v>NGLYCANS10_r</v>
          </cell>
          <cell r="CCD1690" t="str">
            <v>N-Glycan biosynthesis</v>
          </cell>
        </row>
        <row r="1691">
          <cell r="S1691" t="str">
            <v>NGLYCANS11_r</v>
          </cell>
          <cell r="CCD1691" t="str">
            <v>N-Glycan biosynthesis</v>
          </cell>
        </row>
        <row r="1692">
          <cell r="S1692" t="str">
            <v>NGLYCANS12_r</v>
          </cell>
          <cell r="CCD1692" t="str">
            <v>N-Glycan biosynthesis</v>
          </cell>
        </row>
        <row r="1693">
          <cell r="S1693" t="str">
            <v>NGLYCANS13_r</v>
          </cell>
          <cell r="CCD1693" t="str">
            <v>N-Glycan biosynthesis</v>
          </cell>
        </row>
        <row r="1694">
          <cell r="S1694" t="str">
            <v>NGLYCANS14_r</v>
          </cell>
          <cell r="CCD1694" t="str">
            <v>N-Glycan biosynthesis</v>
          </cell>
        </row>
        <row r="1695">
          <cell r="S1695" t="str">
            <v>NGLYCANS15_r</v>
          </cell>
          <cell r="CCD1695" t="str">
            <v>N-Glycan biosynthesis</v>
          </cell>
        </row>
        <row r="1696">
          <cell r="S1696" t="str">
            <v>NGLYCANS16_r</v>
          </cell>
          <cell r="CCD1696" t="str">
            <v>N-Glycan biosynthesis</v>
          </cell>
        </row>
        <row r="1697">
          <cell r="S1697" t="str">
            <v>NGLYCANS17_r</v>
          </cell>
          <cell r="CCD1697" t="str">
            <v>N-Glycan biosynthesis</v>
          </cell>
        </row>
        <row r="1698">
          <cell r="S1698" t="str">
            <v>NGLYCANS18_r</v>
          </cell>
          <cell r="CCD1698" t="str">
            <v>N-Glycan biosynthesis</v>
          </cell>
        </row>
        <row r="1699">
          <cell r="S1699" t="str">
            <v>NGLYCANS19_g</v>
          </cell>
          <cell r="CCD1699" t="str">
            <v>N-Glycan biosynthesis</v>
          </cell>
        </row>
        <row r="1700">
          <cell r="S1700" t="str">
            <v>OGLYCANS1_r</v>
          </cell>
          <cell r="CCD1700" t="str">
            <v>O-Glycan biosynthesis</v>
          </cell>
        </row>
        <row r="1701">
          <cell r="S1701" t="str">
            <v>OGLYCANS_B3GAT1_r</v>
          </cell>
          <cell r="CCD1701" t="str">
            <v>Glycosaminoglycan biosynthesis - chondroitin sulfate / dermatan sulfate</v>
          </cell>
        </row>
        <row r="1702">
          <cell r="S1702" t="str">
            <v>TROPNDH_c</v>
          </cell>
          <cell r="CCD1702" t="str">
            <v>Tropane, piperidine and pyridine alkaloid biosynthesis</v>
          </cell>
        </row>
        <row r="1703">
          <cell r="S1703" t="str">
            <v>PADAH_c</v>
          </cell>
          <cell r="CCD1703" t="str">
            <v>Phenylalanine, tyrosine and tryptophan metabolism</v>
          </cell>
        </row>
        <row r="1704">
          <cell r="S1704" t="str">
            <v>PACt_c_x</v>
          </cell>
          <cell r="CCD1704" t="str">
            <v>Transport</v>
          </cell>
        </row>
        <row r="1705">
          <cell r="S1705" t="str">
            <v>PACCOAL_x</v>
          </cell>
          <cell r="CCD1705" t="str">
            <v>Phenylalanine, tyrosine and tryptophan metabolism</v>
          </cell>
        </row>
        <row r="1706">
          <cell r="S1706" t="str">
            <v>PACCOAE_c</v>
          </cell>
          <cell r="CCD1706" t="str">
            <v>Phenylalanine, tyrosine and tryptophan metabolism</v>
          </cell>
        </row>
        <row r="1707">
          <cell r="S1707" t="str">
            <v>CHOLD_c</v>
          </cell>
          <cell r="CCD1707" t="str">
            <v>Glycine, serine and threonine metabolism</v>
          </cell>
        </row>
        <row r="1708">
          <cell r="S1708" t="str">
            <v>LYSN6MOX_c</v>
          </cell>
          <cell r="CCD1708" t="str">
            <v>Lysine metabolism</v>
          </cell>
        </row>
        <row r="1709">
          <cell r="S1709" t="str">
            <v>ORNN5MOX_c</v>
          </cell>
          <cell r="CCD1709" t="str">
            <v>Unassigned</v>
          </cell>
        </row>
        <row r="1710">
          <cell r="S1710" t="str">
            <v>CMBOLHcis_c</v>
          </cell>
          <cell r="CCD1710" t="str">
            <v>Chlorocyclohexane and chlorobenzene degradation</v>
          </cell>
        </row>
        <row r="1711">
          <cell r="S1711" t="str">
            <v>CMBOLHtrans_c</v>
          </cell>
          <cell r="CCD1711" t="str">
            <v>Unassigned</v>
          </cell>
        </row>
        <row r="1712">
          <cell r="S1712" t="str">
            <v>PYDXNOR_c</v>
          </cell>
          <cell r="CCD1712" t="str">
            <v>Vitamin B6 metabolism</v>
          </cell>
        </row>
        <row r="1713">
          <cell r="S1713" t="str">
            <v>RDH_c</v>
          </cell>
          <cell r="CCD1713" t="str">
            <v>Alternative carbon metabolism</v>
          </cell>
        </row>
        <row r="1714">
          <cell r="S1714" t="str">
            <v>UDPGD_c</v>
          </cell>
          <cell r="CCD1714" t="str">
            <v>Pentose and glucuronate interconversions</v>
          </cell>
        </row>
        <row r="1715">
          <cell r="S1715" t="str">
            <v>TDPDRR_c</v>
          </cell>
          <cell r="CCD1715" t="str">
            <v>Streptomycin biosynthesis</v>
          </cell>
        </row>
        <row r="1716">
          <cell r="S1716" t="str">
            <v>NITROPP_c</v>
          </cell>
          <cell r="CCD1716" t="str">
            <v>Aminobenzoate degradation</v>
          </cell>
        </row>
        <row r="1717">
          <cell r="S1717" t="str">
            <v>PGLYCP_c</v>
          </cell>
          <cell r="CCD1717" t="str">
            <v>Glyoxylate and dicarboxylate metabolism</v>
          </cell>
        </row>
        <row r="1718">
          <cell r="S1718" t="str">
            <v>4CMCOAL_x</v>
          </cell>
          <cell r="CCD1718" t="str">
            <v>Ubiquinone biosynthesis</v>
          </cell>
        </row>
        <row r="1719">
          <cell r="S1719" t="str">
            <v>XYLI1_c</v>
          </cell>
          <cell r="CCD1719" t="str">
            <v>Alternative carbon metabolism</v>
          </cell>
        </row>
        <row r="1720">
          <cell r="S1720" t="str">
            <v>XYLI2_c</v>
          </cell>
          <cell r="CCD1720" t="str">
            <v>Alternative carbon metabolism</v>
          </cell>
        </row>
        <row r="1721">
          <cell r="S1721" t="str">
            <v>3DHSKD_c</v>
          </cell>
          <cell r="CCD1721" t="str">
            <v>Phenylalanine, tyrosine and tryptophan metabolism</v>
          </cell>
        </row>
        <row r="1722">
          <cell r="S1722" t="str">
            <v>CMPA_c</v>
          </cell>
          <cell r="CCD1722" t="str">
            <v>Arginine and proline metabolism</v>
          </cell>
        </row>
        <row r="1723">
          <cell r="S1723" t="str">
            <v>FRMDH_c</v>
          </cell>
          <cell r="CCD1723" t="str">
            <v>Cyanoamino acid metabolism</v>
          </cell>
        </row>
        <row r="1724">
          <cell r="S1724" t="str">
            <v>DAOorn_x</v>
          </cell>
          <cell r="CCD1724" t="str">
            <v>D-Arginine and D-ornithine metabolism</v>
          </cell>
        </row>
        <row r="1725">
          <cell r="S1725" t="str">
            <v>DAOpro_x</v>
          </cell>
          <cell r="CCD1725" t="str">
            <v>Arginine and proline metabolism</v>
          </cell>
        </row>
        <row r="1726">
          <cell r="S1726" t="str">
            <v>DAOarg_x</v>
          </cell>
          <cell r="CCD1726" t="str">
            <v>D-Arginine and D-ornithine metabolism</v>
          </cell>
        </row>
        <row r="1727">
          <cell r="S1727" t="str">
            <v>DAOala_x</v>
          </cell>
          <cell r="CCD1727" t="str">
            <v>Glycine, serine and threonine metabolism</v>
          </cell>
        </row>
        <row r="1728">
          <cell r="S1728" t="str">
            <v>DAOgly_x</v>
          </cell>
          <cell r="CCD1728" t="str">
            <v>Glycine, serine and threonine metabolism</v>
          </cell>
        </row>
        <row r="1729">
          <cell r="S1729" t="str">
            <v>DAO4hpro_x</v>
          </cell>
          <cell r="CCD1729" t="str">
            <v>Arginine and proline metabolism</v>
          </cell>
        </row>
        <row r="1730">
          <cell r="S1730" t="str">
            <v>CEPHSCOX_x</v>
          </cell>
          <cell r="CCD1730" t="str">
            <v>Penicillin and cephalosporin biosynthesis</v>
          </cell>
        </row>
        <row r="1731">
          <cell r="S1731" t="str">
            <v>RADHx_m</v>
          </cell>
          <cell r="CCD1731" t="str">
            <v>Retinol metabolism</v>
          </cell>
        </row>
        <row r="1732">
          <cell r="S1732" t="str">
            <v>ETNO2OX_c</v>
          </cell>
          <cell r="CCD1732" t="str">
            <v>Nitrogen metabolism</v>
          </cell>
        </row>
        <row r="1733">
          <cell r="S1733" t="str">
            <v>PAFH_c</v>
          </cell>
          <cell r="CCD1733" t="str">
            <v>Ether lipid metabolism</v>
          </cell>
        </row>
        <row r="1734">
          <cell r="S1734" t="str">
            <v>SDPDS_c</v>
          </cell>
          <cell r="CCD1734" t="str">
            <v>Lysine metabolism</v>
          </cell>
        </row>
        <row r="1735">
          <cell r="S1735" t="str">
            <v>PHACRDC1_c</v>
          </cell>
          <cell r="CCD1735" t="str">
            <v>Phenylpropanoid biosynthesis</v>
          </cell>
        </row>
        <row r="1736">
          <cell r="S1736" t="str">
            <v>PHACRDC2_c</v>
          </cell>
          <cell r="CCD1736" t="str">
            <v>Phenylpropanoid biosynthesis</v>
          </cell>
        </row>
        <row r="1737">
          <cell r="S1737" t="str">
            <v>PHACRDC3_c</v>
          </cell>
          <cell r="CCD1737" t="str">
            <v>Phenylpropanoid biosynthesis</v>
          </cell>
        </row>
        <row r="1738">
          <cell r="S1738" t="str">
            <v>PHACRDC4_c</v>
          </cell>
          <cell r="CCD1738" t="str">
            <v>Phenylpropanoid biosynthesis</v>
          </cell>
        </row>
        <row r="1739">
          <cell r="S1739" t="str">
            <v>CHTNH_e</v>
          </cell>
          <cell r="CCD1739" t="str">
            <v>Alternative carbon metabolism</v>
          </cell>
        </row>
        <row r="1740">
          <cell r="S1740" t="str">
            <v>CHTNH_v</v>
          </cell>
          <cell r="CCD1740" t="str">
            <v>Alternative carbon metabolism</v>
          </cell>
        </row>
        <row r="1741">
          <cell r="S1741" t="str">
            <v>MUCOCI_c</v>
          </cell>
          <cell r="CCD1741" t="str">
            <v>Chlorocyclohexane and chlorobenzene degradation</v>
          </cell>
        </row>
        <row r="1742">
          <cell r="S1742" t="str">
            <v>MUCOCI_e</v>
          </cell>
          <cell r="CCD1742" t="str">
            <v>Chlorocyclohexane and chlorobenzene degradation</v>
          </cell>
        </row>
        <row r="1743">
          <cell r="S1743" t="str">
            <v>CMUCOC_c</v>
          </cell>
          <cell r="CCD1743" t="str">
            <v>Benzoate degradation</v>
          </cell>
        </row>
        <row r="1744">
          <cell r="S1744" t="str">
            <v>3HBRDH_c</v>
          </cell>
          <cell r="CCD1744" t="str">
            <v>Synthesis and degradation of ketone bodies</v>
          </cell>
        </row>
        <row r="1745">
          <cell r="S1745" t="str">
            <v>PHEN2MOXy_c</v>
          </cell>
          <cell r="CCD1745" t="str">
            <v>Aminobenzoate degradation</v>
          </cell>
        </row>
        <row r="1746">
          <cell r="S1746" t="str">
            <v>3HPPPNH_c</v>
          </cell>
          <cell r="CCD1746" t="str">
            <v>Phenylalanine, tyrosine and tryptophan metabolism</v>
          </cell>
        </row>
        <row r="1747">
          <cell r="S1747" t="str">
            <v>3HCINNMH_c</v>
          </cell>
          <cell r="CCD1747" t="str">
            <v>Phenylalanine, tyrosine and tryptophan metabolism</v>
          </cell>
        </row>
        <row r="1748">
          <cell r="S1748" t="str">
            <v>MCCC_m</v>
          </cell>
          <cell r="CCD1748" t="str">
            <v>Valine, leucine and isoleucine metabolism</v>
          </cell>
        </row>
        <row r="1749">
          <cell r="S1749" t="str">
            <v>ARAK_c</v>
          </cell>
          <cell r="CCD1749" t="str">
            <v>Alternative carbon metabolism</v>
          </cell>
        </row>
        <row r="1750">
          <cell r="S1750" t="str">
            <v>DNTP_c</v>
          </cell>
          <cell r="CCD1750" t="str">
            <v>Purine metabolism</v>
          </cell>
        </row>
        <row r="1751">
          <cell r="S1751" t="str">
            <v>CATOX_e</v>
          </cell>
          <cell r="CCD1751" t="str">
            <v>Tyrosine metabolism</v>
          </cell>
        </row>
        <row r="1752">
          <cell r="S1752" t="str">
            <v>ASCBOX_c</v>
          </cell>
          <cell r="CCD1752" t="str">
            <v>Ascorbate and aldarate metabolism</v>
          </cell>
        </row>
        <row r="1753">
          <cell r="S1753" t="str">
            <v>VANLLOX_x</v>
          </cell>
          <cell r="CCD1753" t="str">
            <v>Aminobenzoate degradation</v>
          </cell>
        </row>
        <row r="1754">
          <cell r="S1754" t="str">
            <v>2DOXG6PP_c</v>
          </cell>
          <cell r="CCD1754" t="str">
            <v>Alternative carbon metabolism</v>
          </cell>
        </row>
        <row r="1755">
          <cell r="S1755" t="str">
            <v>F1PP_c</v>
          </cell>
          <cell r="CCD1755" t="str">
            <v>Alternative carbon metabolism</v>
          </cell>
        </row>
        <row r="1756">
          <cell r="S1756" t="str">
            <v>PGS_x</v>
          </cell>
          <cell r="CCD1756" t="str">
            <v>Arachidonic acid metabolism</v>
          </cell>
        </row>
        <row r="1757">
          <cell r="S1757" t="str">
            <v>CELLBH_e</v>
          </cell>
          <cell r="CCD1757" t="str">
            <v>Alternative carbon metabolism</v>
          </cell>
        </row>
        <row r="1758">
          <cell r="S1758" t="str">
            <v>CFCOAMT_c</v>
          </cell>
          <cell r="CCD1758" t="str">
            <v>Phenylalanine, tyrosine and tryptophan metabolism</v>
          </cell>
        </row>
        <row r="1759">
          <cell r="S1759" t="str">
            <v>ARSO4H_c</v>
          </cell>
          <cell r="CCD1759" t="str">
            <v>Steroid hormone biosynthesis</v>
          </cell>
        </row>
        <row r="1760">
          <cell r="S1760" t="str">
            <v>ACGAM6S1_r</v>
          </cell>
          <cell r="CCD1760" t="str">
            <v>Glycosaminoglycan degradation</v>
          </cell>
        </row>
        <row r="1761">
          <cell r="S1761" t="str">
            <v>ACGAM6S2_r</v>
          </cell>
          <cell r="CCD1761" t="str">
            <v>Glycosaminoglycan degradation</v>
          </cell>
        </row>
        <row r="1762">
          <cell r="S1762" t="str">
            <v>CHLSTI2_c</v>
          </cell>
          <cell r="CCD1762" t="str">
            <v>Steroid biosynthesis</v>
          </cell>
        </row>
        <row r="1763">
          <cell r="S1763" t="str">
            <v>TYRCBOX_x</v>
          </cell>
          <cell r="CCD1763" t="str">
            <v>Tyrosine metabolism</v>
          </cell>
        </row>
        <row r="1764">
          <cell r="S1764" t="str">
            <v>MDLDH_x</v>
          </cell>
          <cell r="CCD1764" t="str">
            <v>Unassigned</v>
          </cell>
        </row>
        <row r="1765">
          <cell r="S1765" t="str">
            <v>ACRNAH_x</v>
          </cell>
          <cell r="CCD1765" t="str">
            <v>Styrene degradation</v>
          </cell>
        </row>
        <row r="1766">
          <cell r="S1766" t="str">
            <v>ACOAD40f_m</v>
          </cell>
          <cell r="CCD1766" t="str">
            <v>Fatty acid degradation</v>
          </cell>
        </row>
        <row r="1767">
          <cell r="S1767" t="str">
            <v>ACOAD60f_m</v>
          </cell>
          <cell r="CCD1767" t="str">
            <v>Fatty acid degradation</v>
          </cell>
        </row>
        <row r="1768">
          <cell r="S1768" t="str">
            <v>ACOADm30f_m</v>
          </cell>
          <cell r="CCD1768" t="str">
            <v>Fatty acid degradation</v>
          </cell>
        </row>
        <row r="1769">
          <cell r="S1769" t="str">
            <v>ACOADm40f_m</v>
          </cell>
          <cell r="CCD1769" t="str">
            <v>Fatty acid degradation</v>
          </cell>
        </row>
        <row r="1770">
          <cell r="S1770" t="str">
            <v>ACOAD80f_m</v>
          </cell>
          <cell r="CCD1770" t="str">
            <v>Fatty acid degradation</v>
          </cell>
        </row>
        <row r="1771">
          <cell r="S1771" t="str">
            <v>ACOADm50f_m</v>
          </cell>
          <cell r="CCD1771" t="str">
            <v>Fatty acid degradation</v>
          </cell>
        </row>
        <row r="1772">
          <cell r="S1772" t="str">
            <v>INO3GALT_c</v>
          </cell>
          <cell r="CCD1772" t="str">
            <v>Galactose metabolism</v>
          </cell>
        </row>
        <row r="1773">
          <cell r="S1773" t="str">
            <v>XYLRy_c</v>
          </cell>
          <cell r="CCD1773" t="str">
            <v>Alternative carbon metabolism</v>
          </cell>
        </row>
        <row r="1774">
          <cell r="S1774" t="str">
            <v>ARABRy_c</v>
          </cell>
          <cell r="CCD1774" t="str">
            <v>Alternative carbon metabolism</v>
          </cell>
        </row>
        <row r="1775">
          <cell r="S1775" t="str">
            <v>XYLURy_c</v>
          </cell>
          <cell r="CCD1775" t="str">
            <v>Alternative carbon metabolism</v>
          </cell>
        </row>
        <row r="1776">
          <cell r="S1776" t="str">
            <v>XYLURx_c</v>
          </cell>
          <cell r="CCD1776" t="str">
            <v>Alternative carbon metabolism</v>
          </cell>
        </row>
        <row r="1777">
          <cell r="S1777" t="str">
            <v>RBK_D_c</v>
          </cell>
          <cell r="CCD1777" t="str">
            <v>Alternative carbon metabolism</v>
          </cell>
        </row>
        <row r="1778">
          <cell r="S1778" t="str">
            <v>GTPDPDP_c</v>
          </cell>
          <cell r="CCD1778" t="str">
            <v>Purine metabolism</v>
          </cell>
        </row>
        <row r="1779">
          <cell r="S1779" t="str">
            <v>PPGPPDP_c</v>
          </cell>
          <cell r="CCD1779" t="str">
            <v>Purine metabolism</v>
          </cell>
        </row>
        <row r="1780">
          <cell r="S1780" t="str">
            <v>2OGMAH_c</v>
          </cell>
          <cell r="CCD1780" t="str">
            <v>Alanine, aspartate and glutamate metabolism</v>
          </cell>
        </row>
        <row r="1781">
          <cell r="S1781" t="str">
            <v>2OSUCAH_c</v>
          </cell>
          <cell r="CCD1781" t="str">
            <v>Alanine, aspartate and glutamate metabolism</v>
          </cell>
        </row>
        <row r="1782">
          <cell r="S1782" t="str">
            <v>ORNCD_m</v>
          </cell>
          <cell r="CCD1782" t="str">
            <v>Arginine and proline metabolism</v>
          </cell>
        </row>
        <row r="1783">
          <cell r="S1783" t="str">
            <v>GBBOX_c</v>
          </cell>
          <cell r="CCD1783" t="str">
            <v>Lysine metabolism</v>
          </cell>
        </row>
        <row r="1784">
          <cell r="S1784" t="str">
            <v>HACD40y_c</v>
          </cell>
          <cell r="CCD1784" t="str">
            <v>Benzoate degradation</v>
          </cell>
        </row>
        <row r="1785">
          <cell r="S1785" t="str">
            <v>UDPGLDC_c</v>
          </cell>
          <cell r="CCD1785" t="str">
            <v>Amino sugar and nucleotide sugar metabolism</v>
          </cell>
        </row>
        <row r="1786">
          <cell r="S1786" t="str">
            <v>FRMDAH_c</v>
          </cell>
          <cell r="CCD1786" t="str">
            <v>Cyanoamino acid metabolism</v>
          </cell>
        </row>
        <row r="1787">
          <cell r="S1787" t="str">
            <v>MGCH_m</v>
          </cell>
          <cell r="CCD1787" t="str">
            <v>Valine, leucine and isoleucine metabolism</v>
          </cell>
        </row>
        <row r="1788">
          <cell r="S1788" t="str">
            <v>ADPRDP_m</v>
          </cell>
          <cell r="CCD1788" t="str">
            <v>Purine metabolism</v>
          </cell>
        </row>
        <row r="1789">
          <cell r="S1789" t="str">
            <v>G6PE_c</v>
          </cell>
          <cell r="CCD1789" t="str">
            <v>Alternative carbon metabolism</v>
          </cell>
        </row>
        <row r="1790">
          <cell r="S1790" t="str">
            <v>SULFOX2_c</v>
          </cell>
          <cell r="CCD1790" t="str">
            <v>Sulfur metabolism</v>
          </cell>
        </row>
        <row r="1791">
          <cell r="S1791" t="str">
            <v>MANNAN14H_c</v>
          </cell>
          <cell r="CCD1791" t="str">
            <v>Alternative carbon metabolism</v>
          </cell>
        </row>
        <row r="1792">
          <cell r="S1792" t="str">
            <v>AEPI1_c</v>
          </cell>
          <cell r="CCD1792" t="str">
            <v>Alternative carbon metabolism</v>
          </cell>
        </row>
        <row r="1793">
          <cell r="S1793" t="str">
            <v>AEPI2_c</v>
          </cell>
          <cell r="CCD1793" t="str">
            <v>Alternative carbon metabolism</v>
          </cell>
        </row>
        <row r="1794">
          <cell r="S1794" t="str">
            <v>GALOX_e</v>
          </cell>
          <cell r="CCD1794" t="str">
            <v>Alternative carbon metabolism</v>
          </cell>
        </row>
        <row r="1795">
          <cell r="S1795" t="str">
            <v>ACPCS_c</v>
          </cell>
          <cell r="CCD1795" t="str">
            <v>Cysteine and methionine metabolism</v>
          </cell>
        </row>
        <row r="1796">
          <cell r="S1796" t="str">
            <v>CATDOX_c</v>
          </cell>
          <cell r="CCD1796" t="str">
            <v>Benzoate degradation</v>
          </cell>
        </row>
        <row r="1797">
          <cell r="S1797" t="str">
            <v>TMLYSOX_m</v>
          </cell>
          <cell r="CCD1797" t="str">
            <v>Carnitine biosynthesis</v>
          </cell>
        </row>
        <row r="1798">
          <cell r="S1798" t="str">
            <v>BZHYOX_r</v>
          </cell>
          <cell r="CCD1798" t="str">
            <v>Unassigned</v>
          </cell>
        </row>
        <row r="1799">
          <cell r="S1799" t="str">
            <v>ARAB14LO_x</v>
          </cell>
          <cell r="CCD1799" t="str">
            <v>Unassigned</v>
          </cell>
        </row>
        <row r="1800">
          <cell r="S1800" t="str">
            <v>3OAR80_m</v>
          </cell>
          <cell r="CCD1800" t="str">
            <v>Fatty acid biosynthesis</v>
          </cell>
        </row>
        <row r="1801">
          <cell r="S1801" t="str">
            <v>3OAR60_m</v>
          </cell>
          <cell r="CCD1801" t="str">
            <v>Fatty acid biosynthesis</v>
          </cell>
        </row>
        <row r="1802">
          <cell r="S1802" t="str">
            <v>3OAR40_m</v>
          </cell>
          <cell r="CCD1802" t="str">
            <v>Fatty acid biosynthesis</v>
          </cell>
        </row>
        <row r="1803">
          <cell r="S1803" t="str">
            <v>ACHAH_e</v>
          </cell>
          <cell r="CCD1803" t="str">
            <v>Unassigned</v>
          </cell>
        </row>
        <row r="1804">
          <cell r="S1804" t="str">
            <v>BTS1_m</v>
          </cell>
          <cell r="CCD1804" t="str">
            <v>Biotin metabolism</v>
          </cell>
        </row>
        <row r="1805">
          <cell r="S1805" t="str">
            <v>FACOAE120_c</v>
          </cell>
          <cell r="CCD1805" t="str">
            <v>Fatty acid biosynthesis</v>
          </cell>
        </row>
        <row r="1806">
          <cell r="S1806" t="str">
            <v>FACOAE160_c</v>
          </cell>
          <cell r="CCD1806" t="str">
            <v>Fatty acid biosynthesis</v>
          </cell>
        </row>
        <row r="1807">
          <cell r="S1807" t="str">
            <v>FACOAE140_c</v>
          </cell>
          <cell r="CCD1807" t="str">
            <v>Fatty acid biosynthesis</v>
          </cell>
        </row>
        <row r="1808">
          <cell r="S1808" t="str">
            <v>FACOAE180_c</v>
          </cell>
          <cell r="CCD1808" t="str">
            <v>Fatty acid biosynthesis</v>
          </cell>
        </row>
        <row r="1809">
          <cell r="S1809" t="str">
            <v>FACOAE161_c</v>
          </cell>
          <cell r="CCD1809" t="str">
            <v>Fatty acid biosynthesis</v>
          </cell>
        </row>
        <row r="1810">
          <cell r="S1810" t="str">
            <v>FACOAE181_c</v>
          </cell>
          <cell r="CCD1810" t="str">
            <v>Fatty acid biosynthesis</v>
          </cell>
        </row>
        <row r="1811">
          <cell r="S1811" t="str">
            <v>FACOAL200_x</v>
          </cell>
          <cell r="CCD1811" t="str">
            <v>Fatty acid degradation</v>
          </cell>
        </row>
        <row r="1812">
          <cell r="S1812" t="str">
            <v>FACOAL220_x</v>
          </cell>
          <cell r="CCD1812" t="str">
            <v>Fatty acid degradation</v>
          </cell>
        </row>
        <row r="1813">
          <cell r="S1813" t="str">
            <v>FACOAL240_x</v>
          </cell>
          <cell r="CCD1813" t="str">
            <v>Fatty acid degradation</v>
          </cell>
        </row>
        <row r="1814">
          <cell r="S1814" t="str">
            <v>FACOAL260_x</v>
          </cell>
          <cell r="CCD1814" t="str">
            <v>Fatty acid degradation</v>
          </cell>
        </row>
        <row r="1815">
          <cell r="S1815" t="str">
            <v>FUMACACH_m</v>
          </cell>
          <cell r="CCD1815" t="str">
            <v>Unassigned</v>
          </cell>
        </row>
        <row r="1816">
          <cell r="S1816" t="str">
            <v>TYRTA_m</v>
          </cell>
          <cell r="CCD1816" t="str">
            <v>Phenylalanine, tyrosine and tryptophan metabolism</v>
          </cell>
        </row>
        <row r="1817">
          <cell r="S1817" t="str">
            <v>PHETA1_m</v>
          </cell>
          <cell r="CCD1817" t="str">
            <v>Phenylalanine, tyrosine and tryptophan metabolism</v>
          </cell>
        </row>
        <row r="1818">
          <cell r="S1818" t="str">
            <v>EGHLAT_m</v>
          </cell>
          <cell r="CCD1818" t="str">
            <v>Unassigned</v>
          </cell>
        </row>
        <row r="1819">
          <cell r="S1819" t="str">
            <v>ALDD20y_c</v>
          </cell>
          <cell r="CCD1819" t="str">
            <v>Unassigned</v>
          </cell>
        </row>
        <row r="1820">
          <cell r="S1820" t="str">
            <v>STEHz161_rm</v>
          </cell>
          <cell r="CCD1820" t="str">
            <v>Lipid metabolism</v>
          </cell>
        </row>
        <row r="1821">
          <cell r="S1821" t="str">
            <v>STEHz181_rm</v>
          </cell>
          <cell r="CCD1821" t="str">
            <v>Lipid metabolism</v>
          </cell>
        </row>
        <row r="1822">
          <cell r="S1822" t="str">
            <v>MCOATA_m</v>
          </cell>
          <cell r="CCD1822" t="str">
            <v>Fatty acid biosynthesis</v>
          </cell>
        </row>
        <row r="1823">
          <cell r="S1823" t="str">
            <v>ACONTa_m</v>
          </cell>
          <cell r="CCD1823" t="str">
            <v>Citric acid cycle</v>
          </cell>
        </row>
        <row r="1824">
          <cell r="S1824" t="str">
            <v>ACONTb_m</v>
          </cell>
          <cell r="CCD1824" t="str">
            <v>Citric acid cycle</v>
          </cell>
        </row>
        <row r="1825">
          <cell r="S1825" t="str">
            <v>MALT_c</v>
          </cell>
          <cell r="CCD1825" t="str">
            <v>Alternative carbon metabolism</v>
          </cell>
        </row>
        <row r="1826">
          <cell r="S1826" t="str">
            <v>CERS2A24_r</v>
          </cell>
          <cell r="CCD1826" t="str">
            <v>Sphingolipid biosynthesis</v>
          </cell>
        </row>
        <row r="1827">
          <cell r="S1827" t="str">
            <v>ALATA_L_m</v>
          </cell>
          <cell r="CCD1827" t="str">
            <v>Alanine, aspartate and glutamate metabolism</v>
          </cell>
        </row>
        <row r="1828">
          <cell r="S1828" t="str">
            <v>GPIA1_c</v>
          </cell>
          <cell r="CCD1828" t="str">
            <v>GPI biosynthesis</v>
          </cell>
        </row>
        <row r="1829">
          <cell r="S1829" t="str">
            <v>GPIA2_c</v>
          </cell>
          <cell r="CCD1829" t="str">
            <v>GPI biosynthesis</v>
          </cell>
        </row>
        <row r="1830">
          <cell r="S1830" t="str">
            <v>GPIA3_c_r</v>
          </cell>
          <cell r="CCD1830" t="str">
            <v>GPI biosynthesis</v>
          </cell>
        </row>
        <row r="1831">
          <cell r="S1831" t="str">
            <v>GPIA4_r</v>
          </cell>
          <cell r="CCD1831" t="str">
            <v>GPI biosynthesis</v>
          </cell>
        </row>
        <row r="1832">
          <cell r="S1832" t="str">
            <v>GPIA5_r</v>
          </cell>
          <cell r="CCD1832" t="str">
            <v>GPI biosynthesis</v>
          </cell>
        </row>
        <row r="1833">
          <cell r="S1833" t="str">
            <v>GPIA6_r</v>
          </cell>
          <cell r="CCD1833" t="str">
            <v>GPI biosynthesis</v>
          </cell>
        </row>
        <row r="1834">
          <cell r="S1834" t="str">
            <v>GPIA7_r</v>
          </cell>
          <cell r="CCD1834" t="str">
            <v>GPI biosynthesis</v>
          </cell>
        </row>
        <row r="1835">
          <cell r="S1835" t="str">
            <v>GPIA8a_r</v>
          </cell>
          <cell r="CCD1835" t="str">
            <v>GPI biosynthesis</v>
          </cell>
        </row>
        <row r="1836">
          <cell r="S1836" t="str">
            <v>GPIA9a_r</v>
          </cell>
          <cell r="CCD1836" t="str">
            <v>GPI biosynthesis</v>
          </cell>
        </row>
        <row r="1837">
          <cell r="S1837" t="str">
            <v>GPIA10a_r</v>
          </cell>
          <cell r="CCD1837" t="str">
            <v>GPI biosynthesis</v>
          </cell>
        </row>
        <row r="1838">
          <cell r="S1838" t="str">
            <v>GPIA8b_r</v>
          </cell>
          <cell r="CCD1838" t="str">
            <v>GPI biosynthesis</v>
          </cell>
        </row>
        <row r="1839">
          <cell r="S1839" t="str">
            <v>PCOATA140_c</v>
          </cell>
          <cell r="CCD1839" t="str">
            <v>Fatty acid biosynthesis</v>
          </cell>
        </row>
        <row r="1840">
          <cell r="S1840" t="str">
            <v>PCOATA160_c</v>
          </cell>
          <cell r="CCD1840" t="str">
            <v>Fatty acid biosynthesis</v>
          </cell>
        </row>
        <row r="1841">
          <cell r="S1841" t="str">
            <v>PCOATA180_c</v>
          </cell>
          <cell r="CCD1841" t="str">
            <v>Fatty acid biosynthesis</v>
          </cell>
        </row>
        <row r="1842">
          <cell r="S1842" t="str">
            <v>ACCOAC_c</v>
          </cell>
          <cell r="CCD1842" t="str">
            <v>Fatty acid biosynthesis</v>
          </cell>
        </row>
        <row r="1843">
          <cell r="S1843" t="str">
            <v>EAR40y_c</v>
          </cell>
          <cell r="CCD1843" t="str">
            <v>Fatty acid biosynthesis</v>
          </cell>
        </row>
        <row r="1844">
          <cell r="S1844" t="str">
            <v>EAR60y_c</v>
          </cell>
          <cell r="CCD1844" t="str">
            <v>Fatty acid biosynthesis</v>
          </cell>
        </row>
        <row r="1845">
          <cell r="S1845" t="str">
            <v>MCOATA_c</v>
          </cell>
          <cell r="CCD1845" t="str">
            <v>Fatty acid biosynthesis</v>
          </cell>
        </row>
        <row r="1846">
          <cell r="S1846" t="str">
            <v>3HAD40_m</v>
          </cell>
          <cell r="CCD1846" t="str">
            <v>Fatty acid biosynthesis</v>
          </cell>
        </row>
        <row r="1847">
          <cell r="S1847" t="str">
            <v>3HAD60_m</v>
          </cell>
          <cell r="CCD1847" t="str">
            <v>Fatty acid biosynthesis</v>
          </cell>
        </row>
        <row r="1848">
          <cell r="S1848" t="str">
            <v>3HAD80_m</v>
          </cell>
          <cell r="CCD1848" t="str">
            <v>Fatty acid biosynthesis</v>
          </cell>
        </row>
        <row r="1849">
          <cell r="S1849" t="str">
            <v>EX_arach_e</v>
          </cell>
          <cell r="CCD1849" t="str">
            <v>Exchange</v>
          </cell>
        </row>
        <row r="1850">
          <cell r="S1850" t="str">
            <v>ARACHt_c_e</v>
          </cell>
          <cell r="CCD1850" t="str">
            <v>Transport</v>
          </cell>
        </row>
        <row r="1851">
          <cell r="S1851" t="str">
            <v>FACOAL200_rm</v>
          </cell>
          <cell r="CCD1851" t="str">
            <v>Fatty acid degradation</v>
          </cell>
        </row>
        <row r="1852">
          <cell r="S1852" t="str">
            <v>FACOAL200_l</v>
          </cell>
          <cell r="CCD1852" t="str">
            <v>Fatty acid degradation</v>
          </cell>
        </row>
        <row r="1853">
          <cell r="S1853" t="str">
            <v>ACACT180i_m</v>
          </cell>
          <cell r="CCD1853" t="str">
            <v>Fatty acid degradation</v>
          </cell>
        </row>
        <row r="1854">
          <cell r="S1854" t="str">
            <v>ACACT260i_m</v>
          </cell>
          <cell r="CCD1854" t="str">
            <v>Fatty acid degradation</v>
          </cell>
        </row>
        <row r="1855">
          <cell r="S1855" t="str">
            <v>ACACT160i_m</v>
          </cell>
          <cell r="CCD1855" t="str">
            <v>Fatty acid degradation</v>
          </cell>
        </row>
        <row r="1856">
          <cell r="S1856" t="str">
            <v>ACACT140i_m</v>
          </cell>
          <cell r="CCD1856" t="str">
            <v>Fatty acid degradation</v>
          </cell>
        </row>
        <row r="1857">
          <cell r="S1857" t="str">
            <v>ACACT100i_m</v>
          </cell>
          <cell r="CCD1857" t="str">
            <v>Fatty acid degradation</v>
          </cell>
        </row>
        <row r="1858">
          <cell r="S1858" t="str">
            <v>ACACT120i_m</v>
          </cell>
          <cell r="CCD1858" t="str">
            <v>Fatty acid degradation</v>
          </cell>
        </row>
        <row r="1859">
          <cell r="S1859" t="str">
            <v>ACACT40i_m</v>
          </cell>
          <cell r="CCD1859" t="str">
            <v>Fatty acid degradation</v>
          </cell>
        </row>
        <row r="1860">
          <cell r="S1860" t="str">
            <v>ACACT60i_m</v>
          </cell>
          <cell r="CCD1860" t="str">
            <v>Fatty acid degradation</v>
          </cell>
        </row>
        <row r="1861">
          <cell r="S1861" t="str">
            <v>ACACT80i_m</v>
          </cell>
          <cell r="CCD1861" t="str">
            <v>Fatty acid degradation</v>
          </cell>
        </row>
        <row r="1862">
          <cell r="S1862" t="str">
            <v>ACACT200i_m</v>
          </cell>
          <cell r="CCD1862" t="str">
            <v>Fatty acid degradation</v>
          </cell>
        </row>
        <row r="1863">
          <cell r="S1863" t="str">
            <v>ACACT220i_m</v>
          </cell>
          <cell r="CCD1863" t="str">
            <v>Fatty acid degradation</v>
          </cell>
        </row>
        <row r="1864">
          <cell r="S1864" t="str">
            <v>ACACT240i_m</v>
          </cell>
          <cell r="CCD1864" t="str">
            <v>Fatty acid degradation</v>
          </cell>
        </row>
        <row r="1865">
          <cell r="S1865" t="str">
            <v>ACACT161bi_m</v>
          </cell>
          <cell r="CCD1865" t="str">
            <v>Fatty acid degradation</v>
          </cell>
        </row>
        <row r="1866">
          <cell r="S1866" t="str">
            <v>ACACT141bi_m</v>
          </cell>
          <cell r="CCD1866" t="str">
            <v>Fatty acid degradation</v>
          </cell>
        </row>
        <row r="1867">
          <cell r="S1867" t="str">
            <v>ACACT121ai_m</v>
          </cell>
          <cell r="CCD1867" t="str">
            <v>Fatty acid degradation</v>
          </cell>
        </row>
        <row r="1868">
          <cell r="S1868" t="str">
            <v>ACACT181ai_m</v>
          </cell>
          <cell r="CCD1868" t="str">
            <v>Fatty acid degradation</v>
          </cell>
        </row>
        <row r="1869">
          <cell r="S1869" t="str">
            <v>ACACT161ai_m</v>
          </cell>
          <cell r="CCD1869" t="str">
            <v>Fatty acid degradation</v>
          </cell>
        </row>
        <row r="1870">
          <cell r="S1870" t="str">
            <v>ACACT141ai_m</v>
          </cell>
          <cell r="CCD1870" t="str">
            <v>Fatty acid degradation</v>
          </cell>
        </row>
        <row r="1871">
          <cell r="S1871" t="str">
            <v>ECOAH180_m</v>
          </cell>
          <cell r="CCD1871" t="str">
            <v>Fatty acid degradation</v>
          </cell>
        </row>
        <row r="1872">
          <cell r="S1872" t="str">
            <v>ECOAH161b_m</v>
          </cell>
          <cell r="CCD1872" t="str">
            <v>Fatty acid degradation</v>
          </cell>
        </row>
        <row r="1873">
          <cell r="S1873" t="str">
            <v>ECOAH141b_m</v>
          </cell>
          <cell r="CCD1873" t="str">
            <v>Fatty acid degradation</v>
          </cell>
        </row>
        <row r="1874">
          <cell r="S1874" t="str">
            <v>ECOAH121a_m</v>
          </cell>
          <cell r="CCD1874" t="str">
            <v>Fatty acid degradation</v>
          </cell>
        </row>
        <row r="1875">
          <cell r="S1875" t="str">
            <v>ECOAH181a_m</v>
          </cell>
          <cell r="CCD1875" t="str">
            <v>Fatty acid degradation</v>
          </cell>
        </row>
        <row r="1876">
          <cell r="S1876" t="str">
            <v>ECOAH161c_m</v>
          </cell>
          <cell r="CCD1876" t="str">
            <v>Fatty acid degradation</v>
          </cell>
        </row>
        <row r="1877">
          <cell r="S1877" t="str">
            <v>ECOAH141c_m</v>
          </cell>
          <cell r="CCD1877" t="str">
            <v>Fatty acid degradation</v>
          </cell>
        </row>
        <row r="1878">
          <cell r="S1878" t="str">
            <v>HACD40i_m</v>
          </cell>
          <cell r="CCD1878" t="str">
            <v>Fatty acid degradation</v>
          </cell>
        </row>
        <row r="1879">
          <cell r="S1879" t="str">
            <v>HACD60i_m</v>
          </cell>
          <cell r="CCD1879" t="str">
            <v>Fatty acid degradation</v>
          </cell>
        </row>
        <row r="1880">
          <cell r="S1880" t="str">
            <v>HACD80i_m</v>
          </cell>
          <cell r="CCD1880" t="str">
            <v>Fatty acid degradation</v>
          </cell>
        </row>
        <row r="1881">
          <cell r="S1881" t="str">
            <v>HACD100i_m</v>
          </cell>
          <cell r="CCD1881" t="str">
            <v>Fatty acid degradation</v>
          </cell>
        </row>
        <row r="1882">
          <cell r="S1882" t="str">
            <v>HACD120i_m</v>
          </cell>
          <cell r="CCD1882" t="str">
            <v>Fatty acid degradation</v>
          </cell>
        </row>
        <row r="1883">
          <cell r="S1883" t="str">
            <v>HACD140i_m</v>
          </cell>
          <cell r="CCD1883" t="str">
            <v>Fatty acid degradation</v>
          </cell>
        </row>
        <row r="1884">
          <cell r="S1884" t="str">
            <v>HACD160i_m</v>
          </cell>
          <cell r="CCD1884" t="str">
            <v>Fatty acid degradation</v>
          </cell>
        </row>
        <row r="1885">
          <cell r="S1885" t="str">
            <v>HACD180i_m</v>
          </cell>
          <cell r="CCD1885" t="str">
            <v>Fatty acid degradation</v>
          </cell>
        </row>
        <row r="1886">
          <cell r="S1886" t="str">
            <v>HACD121ai_m</v>
          </cell>
          <cell r="CCD1886" t="str">
            <v>Fatty acid degradation</v>
          </cell>
        </row>
        <row r="1887">
          <cell r="S1887" t="str">
            <v>HACD141ai_m</v>
          </cell>
          <cell r="CCD1887" t="str">
            <v>Fatty acid degradation</v>
          </cell>
        </row>
        <row r="1888">
          <cell r="S1888" t="str">
            <v>HACD141bi_m</v>
          </cell>
          <cell r="CCD1888" t="str">
            <v>Fatty acid degradation</v>
          </cell>
        </row>
        <row r="1889">
          <cell r="S1889" t="str">
            <v>HACD161ai_m</v>
          </cell>
          <cell r="CCD1889" t="str">
            <v>Fatty acid degradation</v>
          </cell>
        </row>
        <row r="1890">
          <cell r="S1890" t="str">
            <v>HACD161bi_m</v>
          </cell>
          <cell r="CCD1890" t="str">
            <v>Fatty acid degradation</v>
          </cell>
        </row>
        <row r="1891">
          <cell r="S1891" t="str">
            <v>HACD181ai_m</v>
          </cell>
          <cell r="CCD1891" t="str">
            <v>Fatty acid degradation</v>
          </cell>
        </row>
        <row r="1892">
          <cell r="S1892" t="str">
            <v>NADHcplxI_c_m</v>
          </cell>
          <cell r="CCD1892" t="str">
            <v>Oxidative phosphorylation</v>
          </cell>
        </row>
        <row r="1893">
          <cell r="S1893" t="str">
            <v>PGMT_c</v>
          </cell>
          <cell r="CCD1893" t="str">
            <v>Cell wall biosynthesis</v>
          </cell>
        </row>
        <row r="1894">
          <cell r="S1894" t="str">
            <v>ATPS_m</v>
          </cell>
          <cell r="CCD1894" t="str">
            <v>Oxidative phosphorylation</v>
          </cell>
        </row>
        <row r="1895">
          <cell r="S1895" t="str">
            <v>FECRq9_m</v>
          </cell>
          <cell r="CCD1895" t="str">
            <v>Oxidative phosphorylation</v>
          </cell>
        </row>
        <row r="1896">
          <cell r="S1896" t="str">
            <v>FECOOR_m</v>
          </cell>
          <cell r="CCD1896" t="str">
            <v>Oxidative phosphorylation</v>
          </cell>
        </row>
        <row r="1897">
          <cell r="S1897" t="str">
            <v>ACEST1_x</v>
          </cell>
          <cell r="CCD1897" t="str">
            <v>Unassigned</v>
          </cell>
        </row>
        <row r="1898">
          <cell r="S1898" t="str">
            <v>MDH_c</v>
          </cell>
          <cell r="CCD1898" t="str">
            <v>Glyoxylate metabolism</v>
          </cell>
        </row>
        <row r="1899">
          <cell r="S1899" t="str">
            <v>ASPTAi_m</v>
          </cell>
          <cell r="CCD1899" t="str">
            <v>Oxidative phosphorylation</v>
          </cell>
        </row>
        <row r="1900">
          <cell r="S1900" t="str">
            <v>PHYTOED1_c</v>
          </cell>
          <cell r="CCD1900" t="str">
            <v>Carotenoid biosynthesis</v>
          </cell>
        </row>
        <row r="1901">
          <cell r="S1901" t="str">
            <v>PHYTOED2_c</v>
          </cell>
          <cell r="CCD1901" t="str">
            <v>Carotenoid biosynthesis</v>
          </cell>
        </row>
        <row r="1902">
          <cell r="S1902" t="str">
            <v>PHYTOED3_c</v>
          </cell>
          <cell r="CCD1902" t="str">
            <v>Carotenoid biosynthesis</v>
          </cell>
        </row>
        <row r="1903">
          <cell r="S1903" t="str">
            <v>PHYTOED4_c</v>
          </cell>
          <cell r="CCD1903" t="str">
            <v>Carotenoid biosynthesis</v>
          </cell>
        </row>
        <row r="1904">
          <cell r="S1904" t="str">
            <v>PHYTOED5_c</v>
          </cell>
          <cell r="CCD1904" t="str">
            <v>Carotenoid biosynthesis</v>
          </cell>
        </row>
        <row r="1905">
          <cell r="S1905" t="str">
            <v>CAROMOX1_c</v>
          </cell>
          <cell r="CCD1905" t="str">
            <v>Carotenoid biosynthesis</v>
          </cell>
        </row>
        <row r="1906">
          <cell r="S1906" t="str">
            <v>CAROMOX2_c</v>
          </cell>
          <cell r="CCD1906" t="str">
            <v>Carotenoid biosynthesis</v>
          </cell>
        </row>
        <row r="1907">
          <cell r="S1907" t="str">
            <v>ZEAEPOX1_c</v>
          </cell>
          <cell r="CCD1907" t="str">
            <v>Carotenoid biosynthesis</v>
          </cell>
        </row>
        <row r="1908">
          <cell r="S1908" t="str">
            <v>ZEAEPOX2_c</v>
          </cell>
          <cell r="CCD1908" t="str">
            <v>Carotenoid biosynthesis</v>
          </cell>
        </row>
        <row r="1909">
          <cell r="S1909" t="str">
            <v>C3STKR1_c</v>
          </cell>
          <cell r="CCD1909" t="str">
            <v>Ergosterol biosynthesis</v>
          </cell>
        </row>
        <row r="1910">
          <cell r="S1910" t="str">
            <v>C3STKR2_c</v>
          </cell>
          <cell r="CCD1910" t="str">
            <v>Ergosterol biosynthesis</v>
          </cell>
        </row>
        <row r="1911">
          <cell r="S1911" t="str">
            <v>CERS124_c</v>
          </cell>
          <cell r="CCD1911" t="str">
            <v>Sphingolipid biosynthesis</v>
          </cell>
        </row>
        <row r="1912">
          <cell r="S1912" t="str">
            <v>CERS126_c</v>
          </cell>
          <cell r="CCD1912" t="str">
            <v>Sphingolipid biosynthesis</v>
          </cell>
        </row>
        <row r="1913">
          <cell r="S1913" t="str">
            <v>CERS2A26_r</v>
          </cell>
          <cell r="CCD1913" t="str">
            <v>Sphingolipid biosynthesis</v>
          </cell>
        </row>
        <row r="1914">
          <cell r="S1914" t="str">
            <v>PRAIi_c</v>
          </cell>
          <cell r="CCD1914" t="str">
            <v>Phenylalanine, tyrosine and tryptophan metabolism</v>
          </cell>
        </row>
        <row r="1915">
          <cell r="S1915" t="str">
            <v>PRPPS_c</v>
          </cell>
          <cell r="CCD1915" t="str">
            <v>Histidine metabolism</v>
          </cell>
        </row>
        <row r="1916">
          <cell r="S1916" t="str">
            <v>FCLT_m</v>
          </cell>
          <cell r="CCD1916" t="str">
            <v>Heme metabolism</v>
          </cell>
        </row>
        <row r="1917">
          <cell r="S1917" t="str">
            <v>MTHFC_c</v>
          </cell>
          <cell r="CCD1917" t="str">
            <v>Folate metabolism</v>
          </cell>
        </row>
        <row r="1918">
          <cell r="S1918" t="str">
            <v>FTHFL_c</v>
          </cell>
          <cell r="CCD1918" t="str">
            <v>Folate metabolism</v>
          </cell>
        </row>
        <row r="1919">
          <cell r="S1919" t="str">
            <v>MALS_c</v>
          </cell>
          <cell r="CCD1919" t="str">
            <v>Glyoxylate metabolism</v>
          </cell>
        </row>
        <row r="1920">
          <cell r="S1920" t="str">
            <v>NFTYROX_c</v>
          </cell>
          <cell r="CCD1920" t="str">
            <v>Unassigned</v>
          </cell>
        </row>
        <row r="1921">
          <cell r="S1921" t="str">
            <v>PYDAMK_c</v>
          </cell>
          <cell r="CCD1921" t="str">
            <v>Vitamin B6 metabolism</v>
          </cell>
        </row>
        <row r="1922">
          <cell r="S1922" t="str">
            <v>PYDXK_c</v>
          </cell>
          <cell r="CCD1922" t="str">
            <v>Vitamin B6 metabolism</v>
          </cell>
        </row>
        <row r="1923">
          <cell r="S1923" t="str">
            <v>PYDXNK_c</v>
          </cell>
          <cell r="CCD1923" t="str">
            <v>Vitamin B6 metabolism</v>
          </cell>
        </row>
        <row r="1924">
          <cell r="S1924" t="str">
            <v>THIORDXi_m</v>
          </cell>
          <cell r="CCD1924" t="str">
            <v>Glutathione metabolism</v>
          </cell>
        </row>
        <row r="1925">
          <cell r="S1925" t="str">
            <v>TRDR_m</v>
          </cell>
          <cell r="CCD1925" t="str">
            <v>Unassigned</v>
          </cell>
        </row>
        <row r="1926">
          <cell r="S1926" t="str">
            <v>ARGtpa_v</v>
          </cell>
          <cell r="CCD1926" t="str">
            <v>Transport</v>
          </cell>
        </row>
        <row r="1927">
          <cell r="S1927" t="str">
            <v>TCHOLAtabc_v</v>
          </cell>
          <cell r="CCD1927" t="str">
            <v>Transport</v>
          </cell>
        </row>
        <row r="1928">
          <cell r="S1928" t="str">
            <v>ACt_c_e</v>
          </cell>
          <cell r="CCD1928" t="str">
            <v>Transport</v>
          </cell>
        </row>
        <row r="1929">
          <cell r="S1929" t="str">
            <v>NNATi_c</v>
          </cell>
          <cell r="CCD1929" t="str">
            <v>Nicotinate and nicotinamide metabolism</v>
          </cell>
        </row>
        <row r="1930">
          <cell r="S1930" t="str">
            <v>G3PT_c</v>
          </cell>
          <cell r="CCD1930" t="str">
            <v>Alternative carbon metabolism</v>
          </cell>
        </row>
        <row r="1931">
          <cell r="S1931" t="str">
            <v>ANNAT_n</v>
          </cell>
          <cell r="CCD1931" t="str">
            <v>Nicotinate and nicotinamide metabolism</v>
          </cell>
        </row>
        <row r="1932">
          <cell r="S1932" t="str">
            <v>ANNAT_c</v>
          </cell>
          <cell r="CCD1932" t="str">
            <v>Nicotinate and nicotinamide metabolism</v>
          </cell>
        </row>
        <row r="1933">
          <cell r="S1933" t="str">
            <v>DKMPPH_c</v>
          </cell>
          <cell r="CCD1933" t="str">
            <v>Cysteine and methionine metabolism</v>
          </cell>
        </row>
        <row r="1934">
          <cell r="S1934" t="str">
            <v>DKMEOX_c</v>
          </cell>
          <cell r="CCD1934" t="str">
            <v>Cysteine and methionine metabolism</v>
          </cell>
        </row>
        <row r="1935">
          <cell r="S1935" t="str">
            <v>DOLDPt_c_l</v>
          </cell>
          <cell r="CCD1935" t="str">
            <v>Transport</v>
          </cell>
        </row>
        <row r="1936">
          <cell r="S1936" t="str">
            <v>G00006t_c_r</v>
          </cell>
          <cell r="CCD1936" t="str">
            <v>Transport</v>
          </cell>
        </row>
        <row r="1937">
          <cell r="S1937" t="str">
            <v>G00011t_g_r</v>
          </cell>
          <cell r="CCD1937" t="str">
            <v>Transport</v>
          </cell>
        </row>
        <row r="1938">
          <cell r="S1938" t="str">
            <v>G13027t_g_r</v>
          </cell>
          <cell r="CCD1938" t="str">
            <v>Transport</v>
          </cell>
        </row>
        <row r="1939">
          <cell r="S1939" t="str">
            <v>OGLYCANS2_g</v>
          </cell>
          <cell r="CCD1939" t="str">
            <v>O-Glycan biosynthesis</v>
          </cell>
        </row>
        <row r="1940">
          <cell r="S1940" t="str">
            <v>OGLYCANS3_g</v>
          </cell>
          <cell r="CCD1940" t="str">
            <v>O-Glycan biosynthesis</v>
          </cell>
        </row>
        <row r="1941">
          <cell r="S1941" t="str">
            <v>OGLYCANS4_g</v>
          </cell>
          <cell r="CCD1941" t="str">
            <v>O-Glycan biosynthesis</v>
          </cell>
        </row>
        <row r="1942">
          <cell r="S1942" t="str">
            <v>OGLYCANS5_g</v>
          </cell>
          <cell r="CCD1942" t="str">
            <v>O-Glycan biosynthesis</v>
          </cell>
        </row>
        <row r="1943">
          <cell r="S1943" t="str">
            <v>EX_nad_e</v>
          </cell>
          <cell r="CCD1943" t="str">
            <v>Exchange</v>
          </cell>
        </row>
        <row r="1944">
          <cell r="S1944" t="str">
            <v>EX_nadp_e</v>
          </cell>
          <cell r="CCD1944" t="str">
            <v>Exchange</v>
          </cell>
        </row>
        <row r="1945">
          <cell r="S1945" t="str">
            <v>EX_pydx5p_e</v>
          </cell>
          <cell r="CCD1945" t="str">
            <v>Exchange</v>
          </cell>
        </row>
        <row r="1946">
          <cell r="S1946" t="str">
            <v>EX_q9h2_e</v>
          </cell>
          <cell r="CCD1946" t="str">
            <v>Exchange</v>
          </cell>
        </row>
        <row r="1947">
          <cell r="S1947" t="str">
            <v>EX_ca2_e</v>
          </cell>
          <cell r="CCD1947" t="str">
            <v>Exchange</v>
          </cell>
        </row>
        <row r="1948">
          <cell r="S1948" t="str">
            <v>EX_cl_e</v>
          </cell>
          <cell r="CCD1948" t="str">
            <v>Exchange</v>
          </cell>
        </row>
        <row r="1949">
          <cell r="S1949" t="str">
            <v>EX_cobalt2_e</v>
          </cell>
          <cell r="CCD1949" t="str">
            <v>Exchange</v>
          </cell>
        </row>
        <row r="1950">
          <cell r="S1950" t="str">
            <v>EX_cu2_e</v>
          </cell>
          <cell r="CCD1950" t="str">
            <v>Exchange</v>
          </cell>
        </row>
        <row r="1951">
          <cell r="S1951" t="str">
            <v>EX_mg2_e</v>
          </cell>
          <cell r="CCD1951" t="str">
            <v>Exchange</v>
          </cell>
        </row>
        <row r="1952">
          <cell r="S1952" t="str">
            <v>EX_mn2_e</v>
          </cell>
          <cell r="CCD1952" t="str">
            <v>Exchange</v>
          </cell>
        </row>
        <row r="1953">
          <cell r="S1953" t="str">
            <v>EX_mobd_e</v>
          </cell>
          <cell r="CCD1953" t="str">
            <v>Exchange</v>
          </cell>
        </row>
        <row r="1954">
          <cell r="S1954" t="str">
            <v>EX_ni2_e</v>
          </cell>
          <cell r="CCD1954" t="str">
            <v>Exchange</v>
          </cell>
        </row>
        <row r="1955">
          <cell r="S1955" t="str">
            <v>EX_zn2_e</v>
          </cell>
          <cell r="CCD1955" t="str">
            <v>Exchange</v>
          </cell>
        </row>
        <row r="1956">
          <cell r="S1956" t="str">
            <v>NADt_c_e</v>
          </cell>
          <cell r="CCD1956" t="str">
            <v>Transport</v>
          </cell>
        </row>
        <row r="1957">
          <cell r="S1957" t="str">
            <v>NADPt_c_e</v>
          </cell>
          <cell r="CCD1957" t="str">
            <v>Transport</v>
          </cell>
        </row>
        <row r="1958">
          <cell r="S1958" t="str">
            <v>PYDX5Pt_c_e</v>
          </cell>
          <cell r="CCD1958" t="str">
            <v>Transport</v>
          </cell>
        </row>
        <row r="1959">
          <cell r="S1959" t="str">
            <v>Q9H2t_c_e</v>
          </cell>
          <cell r="CCD1959" t="str">
            <v>Transport</v>
          </cell>
        </row>
        <row r="1960">
          <cell r="S1960" t="str">
            <v>Q9H2t_c_m</v>
          </cell>
          <cell r="CCD1960" t="str">
            <v>Transport</v>
          </cell>
        </row>
        <row r="1961">
          <cell r="S1961" t="str">
            <v>CA2t_c_e</v>
          </cell>
          <cell r="CCD1961" t="str">
            <v>Transport</v>
          </cell>
        </row>
        <row r="1962">
          <cell r="S1962" t="str">
            <v>COBALT2t_c_e</v>
          </cell>
          <cell r="CCD1962" t="str">
            <v>Transport</v>
          </cell>
        </row>
        <row r="1963">
          <cell r="S1963" t="str">
            <v>COBALT2t_c_x</v>
          </cell>
          <cell r="CCD1963" t="str">
            <v>Transport</v>
          </cell>
        </row>
        <row r="1964">
          <cell r="S1964" t="str">
            <v>CU2t_c_e</v>
          </cell>
          <cell r="CCD1964" t="str">
            <v>Transport</v>
          </cell>
        </row>
        <row r="1965">
          <cell r="S1965" t="str">
            <v>Kt_c_e</v>
          </cell>
          <cell r="CCD1965" t="str">
            <v>Transport</v>
          </cell>
        </row>
        <row r="1966">
          <cell r="S1966" t="str">
            <v>MG2t_c_e</v>
          </cell>
          <cell r="CCD1966" t="str">
            <v>Transport</v>
          </cell>
        </row>
        <row r="1967">
          <cell r="S1967" t="str">
            <v>MN2t_c_e</v>
          </cell>
          <cell r="CCD1967" t="str">
            <v>Transport</v>
          </cell>
        </row>
        <row r="1968">
          <cell r="S1968" t="str">
            <v>MOBDt_c_e</v>
          </cell>
          <cell r="CCD1968" t="str">
            <v>Transport</v>
          </cell>
        </row>
        <row r="1969">
          <cell r="S1969" t="str">
            <v>NI2t_c_e</v>
          </cell>
          <cell r="CCD1969" t="str">
            <v>Transport</v>
          </cell>
        </row>
        <row r="1970">
          <cell r="S1970" t="str">
            <v>ZN2t_c_e</v>
          </cell>
          <cell r="CCD1970" t="str">
            <v>Transport</v>
          </cell>
        </row>
        <row r="1971">
          <cell r="S1971" t="str">
            <v>DHAPAT_rm</v>
          </cell>
          <cell r="CCD1971" t="str">
            <v>Glycerophospholipid biosynthesis</v>
          </cell>
        </row>
        <row r="1972">
          <cell r="S1972" t="str">
            <v>DHAPAT_l</v>
          </cell>
          <cell r="CCD1972" t="str">
            <v>Glycerophospholipid biosynthesis</v>
          </cell>
        </row>
        <row r="1973">
          <cell r="S1973" t="str">
            <v>G3PAT_rm</v>
          </cell>
          <cell r="CCD1973" t="str">
            <v>Glycerophospholipid biosynthesis</v>
          </cell>
        </row>
        <row r="1974">
          <cell r="S1974" t="str">
            <v>G3PAT_l</v>
          </cell>
          <cell r="CCD1974" t="str">
            <v>Glycerophospholipid biosynthesis</v>
          </cell>
        </row>
        <row r="1975">
          <cell r="S1975" t="str">
            <v>AGNPR_rm</v>
          </cell>
          <cell r="CCD1975" t="str">
            <v>Glycerophospholipid biosynthesis</v>
          </cell>
        </row>
        <row r="1976">
          <cell r="S1976" t="str">
            <v>AGNPR_l</v>
          </cell>
          <cell r="CCD1976" t="str">
            <v>Glycerophospholipid biosynthesis</v>
          </cell>
        </row>
        <row r="1977">
          <cell r="S1977" t="str">
            <v>AGPAT_rm</v>
          </cell>
          <cell r="CCD1977" t="str">
            <v>Glycerophospholipid biosynthesis</v>
          </cell>
        </row>
        <row r="1978">
          <cell r="S1978" t="str">
            <v>AGPAT_l</v>
          </cell>
          <cell r="CCD1978" t="str">
            <v>Glycerophospholipid biosynthesis</v>
          </cell>
        </row>
        <row r="1979">
          <cell r="S1979" t="str">
            <v>ETHAPT_rm</v>
          </cell>
          <cell r="CCD1979" t="str">
            <v>Glycerophospholipid biosynthesis</v>
          </cell>
        </row>
        <row r="1980">
          <cell r="S1980" t="str">
            <v>CHOLPT_rm</v>
          </cell>
          <cell r="CCD1980" t="str">
            <v>Glycerophospholipid biosynthesis</v>
          </cell>
        </row>
        <row r="1981">
          <cell r="S1981" t="str">
            <v>CDPDAGS_rm</v>
          </cell>
          <cell r="CCD1981" t="str">
            <v>Glycerophospholipid biosynthesis</v>
          </cell>
        </row>
        <row r="1982">
          <cell r="S1982" t="str">
            <v>CDPDAGS_mm</v>
          </cell>
          <cell r="CCD1982" t="str">
            <v>Glycerophospholipid biosynthesis</v>
          </cell>
        </row>
        <row r="1983">
          <cell r="S1983" t="str">
            <v>PSSA_rm</v>
          </cell>
          <cell r="CCD1983" t="str">
            <v>Glycerophospholipid biosynthesis</v>
          </cell>
        </row>
        <row r="1984">
          <cell r="S1984" t="str">
            <v>PAILS_rm</v>
          </cell>
          <cell r="CCD1984" t="str">
            <v>Glycerophospholipid biosynthesis</v>
          </cell>
        </row>
        <row r="1985">
          <cell r="S1985" t="str">
            <v>PGPS_mm</v>
          </cell>
          <cell r="CCD1985" t="str">
            <v>Glycerophospholipid biosynthesis</v>
          </cell>
        </row>
        <row r="1986">
          <cell r="S1986" t="str">
            <v>PGPP_mm</v>
          </cell>
          <cell r="CCD1986" t="str">
            <v>Glycerophospholipid biosynthesis</v>
          </cell>
        </row>
        <row r="1987">
          <cell r="S1987" t="str">
            <v>CLPNS_mm</v>
          </cell>
          <cell r="CCD1987" t="str">
            <v>Glycerophospholipid biosynthesis</v>
          </cell>
        </row>
        <row r="1988">
          <cell r="S1988" t="str">
            <v>CLAH1_mm</v>
          </cell>
          <cell r="CCD1988" t="str">
            <v>Glycerophospholipid biosynthesis</v>
          </cell>
        </row>
        <row r="1989">
          <cell r="S1989" t="str">
            <v>CLAH3_mm</v>
          </cell>
          <cell r="CCD1989" t="str">
            <v>Glycerophospholipid biosynthesis</v>
          </cell>
        </row>
        <row r="1990">
          <cell r="S1990" t="str">
            <v>1MLCLAT_mm</v>
          </cell>
          <cell r="CCD1990" t="str">
            <v>Glycerophospholipid biosynthesis</v>
          </cell>
        </row>
        <row r="1991">
          <cell r="S1991" t="str">
            <v>3MLCLAT_mm</v>
          </cell>
          <cell r="CCD1991" t="str">
            <v>Glycerophospholipid biosynthesis</v>
          </cell>
        </row>
        <row r="1992">
          <cell r="S1992" t="str">
            <v>PAP_rm</v>
          </cell>
          <cell r="CCD1992" t="str">
            <v>Triacylglycerol biosynthesis</v>
          </cell>
        </row>
        <row r="1993">
          <cell r="S1993" t="str">
            <v>PAP_vm</v>
          </cell>
          <cell r="CCD1993" t="str">
            <v>Triacylglycerol biosynthesis</v>
          </cell>
        </row>
        <row r="1994">
          <cell r="S1994" t="str">
            <v>DGAT_rm</v>
          </cell>
          <cell r="CCD1994" t="str">
            <v>Triacylglycerol biosynthesis</v>
          </cell>
        </row>
        <row r="1995">
          <cell r="S1995" t="str">
            <v>DGAT_l</v>
          </cell>
          <cell r="CCD1995" t="str">
            <v>Triacylglycerol biosynthesis</v>
          </cell>
        </row>
        <row r="1996">
          <cell r="S1996" t="str">
            <v>TAGL_l</v>
          </cell>
          <cell r="CCD1996" t="str">
            <v>Triacylglycerol degradation</v>
          </cell>
        </row>
        <row r="1997">
          <cell r="S1997" t="str">
            <v>TAGL_m</v>
          </cell>
          <cell r="CCD1997" t="str">
            <v>Triacylglycerol degradation</v>
          </cell>
        </row>
        <row r="1998">
          <cell r="S1998" t="str">
            <v>DAGL_l</v>
          </cell>
          <cell r="CCD1998" t="str">
            <v>Triacylglycerol degradation</v>
          </cell>
        </row>
        <row r="1999">
          <cell r="S1999" t="str">
            <v>DAGL_m</v>
          </cell>
          <cell r="CCD1999" t="str">
            <v>Triacylglycerol degradation</v>
          </cell>
        </row>
        <row r="2000">
          <cell r="S2000" t="str">
            <v>MAGL_l</v>
          </cell>
          <cell r="CCD2000" t="str">
            <v>Triacylglycerol degradation</v>
          </cell>
        </row>
        <row r="2001">
          <cell r="S2001" t="str">
            <v>DAGK_rm</v>
          </cell>
          <cell r="CCD2001" t="str">
            <v>Glycerophospholipid metabolism</v>
          </cell>
        </row>
        <row r="2002">
          <cell r="S2002" t="str">
            <v>DGPP_vm</v>
          </cell>
          <cell r="CCD2002" t="str">
            <v>Glycerophospholipid metabolism</v>
          </cell>
        </row>
        <row r="2003">
          <cell r="S2003" t="str">
            <v>LPAP_vm</v>
          </cell>
          <cell r="CCD2003" t="str">
            <v>Glycerophospholipid metabolism</v>
          </cell>
        </row>
        <row r="2004">
          <cell r="S2004" t="str">
            <v>PDAGATpe_rm</v>
          </cell>
          <cell r="CCD2004" t="str">
            <v>Glycerophospholipid metabolism</v>
          </cell>
        </row>
        <row r="2005">
          <cell r="S2005" t="str">
            <v>PDAGATpc_rm</v>
          </cell>
          <cell r="CCD2005" t="str">
            <v>Glycerophospholipid metabolism</v>
          </cell>
        </row>
        <row r="2006">
          <cell r="S2006" t="str">
            <v>PSD_mm</v>
          </cell>
          <cell r="CCD2006" t="str">
            <v>Glycerophospholipid metabolism</v>
          </cell>
        </row>
        <row r="2007">
          <cell r="S2007" t="str">
            <v>PSD_gm</v>
          </cell>
          <cell r="CCD2007" t="str">
            <v>Glycerophospholipid metabolism</v>
          </cell>
        </row>
        <row r="2008">
          <cell r="S2008" t="str">
            <v>PSD_vm</v>
          </cell>
          <cell r="CCD2008" t="str">
            <v>Glycerophospholipid metabolism</v>
          </cell>
        </row>
        <row r="2009">
          <cell r="S2009" t="str">
            <v>PEMT_rm</v>
          </cell>
          <cell r="CCD2009" t="str">
            <v>Glycerophospholipid metabolism</v>
          </cell>
        </row>
        <row r="2010">
          <cell r="S2010" t="str">
            <v>PMEMT_rm</v>
          </cell>
          <cell r="CCD2010" t="str">
            <v>Glycerophospholipid metabolism</v>
          </cell>
        </row>
        <row r="2011">
          <cell r="S2011" t="str">
            <v>PDMEMT_rm</v>
          </cell>
          <cell r="CCD2011" t="str">
            <v>Glycerophospholipid metabolism</v>
          </cell>
        </row>
        <row r="2012">
          <cell r="S2012" t="str">
            <v>LPCAT_mm</v>
          </cell>
          <cell r="CCD2012" t="str">
            <v>Glycerophospholipid metabolism</v>
          </cell>
        </row>
        <row r="2013">
          <cell r="S2013" t="str">
            <v>PLAA2pc_rm</v>
          </cell>
          <cell r="CCD2013" t="str">
            <v>Glycerophospholipid metabolism</v>
          </cell>
        </row>
        <row r="2014">
          <cell r="S2014" t="str">
            <v>PLAA2pc_en</v>
          </cell>
          <cell r="CCD2014" t="str">
            <v>Glycerophospholipid metabolism</v>
          </cell>
        </row>
        <row r="2015">
          <cell r="S2015" t="str">
            <v>PLAA2pe_en</v>
          </cell>
          <cell r="CCD2015" t="str">
            <v>Glycerophospholipid metabolism</v>
          </cell>
        </row>
        <row r="2016">
          <cell r="S2016" t="str">
            <v>PLAA2pc_mm</v>
          </cell>
          <cell r="CCD2016" t="str">
            <v>Glycerophospholipid metabolism</v>
          </cell>
        </row>
        <row r="2017">
          <cell r="S2017" t="str">
            <v>PLAA2pe_mm</v>
          </cell>
          <cell r="CCD2017" t="str">
            <v>Glycerophospholipid metabolism</v>
          </cell>
        </row>
        <row r="2018">
          <cell r="S2018" t="str">
            <v>PLAA1lpc_rm</v>
          </cell>
          <cell r="CCD2018" t="str">
            <v>Glycerophospholipid metabolism</v>
          </cell>
        </row>
        <row r="2019">
          <cell r="S2019" t="str">
            <v>PLAA1lpc_en</v>
          </cell>
          <cell r="CCD2019" t="str">
            <v>Glycerophospholipid metabolism</v>
          </cell>
        </row>
        <row r="2020">
          <cell r="S2020" t="str">
            <v>PLAA1lpe_en</v>
          </cell>
          <cell r="CCD2020" t="str">
            <v>Glycerophospholipid metabolism</v>
          </cell>
        </row>
        <row r="2021">
          <cell r="S2021" t="str">
            <v>PLAA1lpc_mm</v>
          </cell>
          <cell r="CCD2021" t="str">
            <v>Glycerophospholipid metabolism</v>
          </cell>
        </row>
        <row r="2022">
          <cell r="S2022" t="str">
            <v>PLAA1lpe_mm</v>
          </cell>
          <cell r="CCD2022" t="str">
            <v>Glycerophospholipid metabolism</v>
          </cell>
        </row>
        <row r="2023">
          <cell r="S2023" t="str">
            <v>PLACipc_r</v>
          </cell>
          <cell r="CCD2023" t="str">
            <v>Sphingolipid metabolism</v>
          </cell>
        </row>
        <row r="2024">
          <cell r="S2024" t="str">
            <v>PLACmipc_r</v>
          </cell>
          <cell r="CCD2024" t="str">
            <v>Sphingolipid metabolism</v>
          </cell>
        </row>
        <row r="2025">
          <cell r="S2025" t="str">
            <v>PLACmip2c_m</v>
          </cell>
          <cell r="CCD2025" t="str">
            <v>Sphingolipid metabolism</v>
          </cell>
        </row>
        <row r="2026">
          <cell r="S2026" t="str">
            <v>PLACipc_m</v>
          </cell>
          <cell r="CCD2026" t="str">
            <v>Sphingolipid metabolism</v>
          </cell>
        </row>
        <row r="2027">
          <cell r="S2027" t="str">
            <v>PLACmipc_m</v>
          </cell>
          <cell r="CCD2027" t="str">
            <v>Sphingolipid metabolism</v>
          </cell>
        </row>
        <row r="2028">
          <cell r="S2028" t="str">
            <v>PLACpail_c</v>
          </cell>
          <cell r="CCD2028" t="str">
            <v>Glycerophospholipid metabolism</v>
          </cell>
        </row>
        <row r="2029">
          <cell r="S2029" t="str">
            <v>PLACpail45p_c</v>
          </cell>
          <cell r="CCD2029" t="str">
            <v>Glycerophospholipid metabolism</v>
          </cell>
        </row>
        <row r="2030">
          <cell r="S2030" t="str">
            <v>PLACpail45p_n</v>
          </cell>
          <cell r="CCD2030" t="str">
            <v>Glycerophospholipid metabolism</v>
          </cell>
        </row>
        <row r="2031">
          <cell r="S2031" t="str">
            <v>PLACpg_mm</v>
          </cell>
          <cell r="CCD2031" t="str">
            <v>Glycerophospholipid metabolism</v>
          </cell>
        </row>
        <row r="2032">
          <cell r="S2032" t="str">
            <v>PLADpc_en</v>
          </cell>
          <cell r="CCD2032" t="str">
            <v>Glycerophospholipid metabolism</v>
          </cell>
        </row>
        <row r="2033">
          <cell r="S2033" t="str">
            <v>PI3PP_en</v>
          </cell>
          <cell r="CCD2033" t="str">
            <v>Inositol phosphate metabolism</v>
          </cell>
        </row>
        <row r="2034">
          <cell r="S2034" t="str">
            <v>PI3PP_c</v>
          </cell>
          <cell r="CCD2034" t="str">
            <v>Inositol phosphate metabolism</v>
          </cell>
        </row>
        <row r="2035">
          <cell r="S2035" t="str">
            <v>PI3PP_rm</v>
          </cell>
          <cell r="CCD2035" t="str">
            <v>Inositol phosphate metabolism</v>
          </cell>
        </row>
        <row r="2036">
          <cell r="S2036" t="str">
            <v>PI3PP_gm</v>
          </cell>
          <cell r="CCD2036" t="str">
            <v>Inositol phosphate metabolism</v>
          </cell>
        </row>
        <row r="2037">
          <cell r="S2037" t="str">
            <v>PI4PP_en</v>
          </cell>
          <cell r="CCD2037" t="str">
            <v>Inositol phosphate metabolism</v>
          </cell>
        </row>
        <row r="2038">
          <cell r="S2038" t="str">
            <v>PI4PP_c</v>
          </cell>
          <cell r="CCD2038" t="str">
            <v>Inositol phosphate metabolism</v>
          </cell>
        </row>
        <row r="2039">
          <cell r="S2039" t="str">
            <v>PI4PP_rm</v>
          </cell>
          <cell r="CCD2039" t="str">
            <v>Inositol phosphate metabolism</v>
          </cell>
        </row>
        <row r="2040">
          <cell r="S2040" t="str">
            <v>PI4PP_gm</v>
          </cell>
          <cell r="CCD2040" t="str">
            <v>Inositol phosphate metabolism</v>
          </cell>
        </row>
        <row r="2041">
          <cell r="S2041" t="str">
            <v>LPIAT_rm</v>
          </cell>
          <cell r="CCD2041" t="str">
            <v>Inositol phosphate metabolism</v>
          </cell>
        </row>
        <row r="2042">
          <cell r="S2042" t="str">
            <v>PAIL4K_en</v>
          </cell>
          <cell r="CCD2042" t="str">
            <v>Inositol phosphate metabolism</v>
          </cell>
        </row>
        <row r="2043">
          <cell r="S2043" t="str">
            <v>PAIL4K_vm</v>
          </cell>
          <cell r="CCD2043" t="str">
            <v>Inositol phosphate metabolism</v>
          </cell>
        </row>
        <row r="2044">
          <cell r="S2044" t="str">
            <v>PAIL4K_gm</v>
          </cell>
          <cell r="CCD2044" t="str">
            <v>Inositol phosphate metabolism</v>
          </cell>
        </row>
        <row r="2045">
          <cell r="S2045" t="str">
            <v>PAIL4K_n</v>
          </cell>
          <cell r="CCD2045" t="str">
            <v>Inositol phosphate metabolism</v>
          </cell>
        </row>
        <row r="2046">
          <cell r="S2046" t="str">
            <v>PAIL3K_vm</v>
          </cell>
          <cell r="CCD2046" t="str">
            <v>Inositol phosphate metabolism</v>
          </cell>
        </row>
        <row r="2047">
          <cell r="S2047" t="str">
            <v>PI4P5K_n</v>
          </cell>
          <cell r="CCD2047" t="str">
            <v>Inositol phosphate metabolism</v>
          </cell>
        </row>
        <row r="2048">
          <cell r="S2048" t="str">
            <v>PI4P5K_en</v>
          </cell>
          <cell r="CCD2048" t="str">
            <v>Inositol phosphate metabolism</v>
          </cell>
        </row>
        <row r="2049">
          <cell r="S2049" t="str">
            <v>PI45P5P_c</v>
          </cell>
          <cell r="CCD2049" t="str">
            <v>Inositol phosphate metabolism</v>
          </cell>
        </row>
        <row r="2050">
          <cell r="S2050" t="str">
            <v>PI45P5P_en</v>
          </cell>
          <cell r="CCD2050" t="str">
            <v>Inositol phosphate metabolism</v>
          </cell>
        </row>
        <row r="2051">
          <cell r="S2051" t="str">
            <v>PI3P5K_vm</v>
          </cell>
          <cell r="CCD2051" t="str">
            <v>Inositol phosphate metabolism</v>
          </cell>
        </row>
        <row r="2052">
          <cell r="S2052" t="str">
            <v>PI35P5P_en</v>
          </cell>
          <cell r="CCD2052" t="str">
            <v>Inositol phosphate metabolism</v>
          </cell>
        </row>
        <row r="2053">
          <cell r="S2053" t="str">
            <v>PI35P5P_c</v>
          </cell>
          <cell r="CCD2053" t="str">
            <v>Inositol phosphate metabolism</v>
          </cell>
        </row>
        <row r="2054">
          <cell r="S2054" t="str">
            <v>PI35P5P_vm</v>
          </cell>
          <cell r="CCD2054" t="str">
            <v>Inositol phosphate metabolism</v>
          </cell>
        </row>
        <row r="2055">
          <cell r="S2055" t="str">
            <v>IPCS_g</v>
          </cell>
          <cell r="CCD2055" t="str">
            <v>Sphingolipid biosynthesis</v>
          </cell>
        </row>
        <row r="2056">
          <cell r="S2056" t="str">
            <v>MIPCS_g</v>
          </cell>
          <cell r="CCD2056" t="str">
            <v>Sphingolipid biosynthesis</v>
          </cell>
        </row>
        <row r="2057">
          <cell r="S2057" t="str">
            <v>IPT_g</v>
          </cell>
          <cell r="CCD2057" t="str">
            <v>Sphingolipid biosynthesis</v>
          </cell>
        </row>
        <row r="2058">
          <cell r="S2058" t="str">
            <v>STATg_rm</v>
          </cell>
          <cell r="CCD2058" t="str">
            <v>Ergosterol biosynthesis</v>
          </cell>
        </row>
        <row r="2059">
          <cell r="S2059" t="str">
            <v>compCER_m</v>
          </cell>
          <cell r="CCD2059" t="str">
            <v>Pseudoreaction</v>
          </cell>
        </row>
        <row r="2060">
          <cell r="S2060" t="str">
            <v>compCER_r</v>
          </cell>
          <cell r="CCD2060" t="str">
            <v>Pseudoreaction</v>
          </cell>
        </row>
        <row r="2061">
          <cell r="S2061" t="str">
            <v>compCER_g</v>
          </cell>
          <cell r="CCD2061" t="str">
            <v>Pseudoreaction</v>
          </cell>
        </row>
        <row r="2062">
          <cell r="S2062" t="str">
            <v>compACYLCOA_c</v>
          </cell>
          <cell r="CCD2062" t="str">
            <v>Pseudoreaction</v>
          </cell>
        </row>
        <row r="2063">
          <cell r="S2063" t="str">
            <v>compACYLCOA_l</v>
          </cell>
          <cell r="CCD2063" t="str">
            <v>Pseudoreaction</v>
          </cell>
        </row>
        <row r="2064">
          <cell r="S2064" t="str">
            <v>compACYLCOA_m</v>
          </cell>
          <cell r="CCD2064" t="str">
            <v>Pseudoreaction</v>
          </cell>
        </row>
        <row r="2065">
          <cell r="S2065" t="str">
            <v>compACYLCOA_r</v>
          </cell>
          <cell r="CCD2065" t="str">
            <v>Pseudoreaction</v>
          </cell>
        </row>
        <row r="2066">
          <cell r="S2066" t="str">
            <v>compACYLCOA_rm</v>
          </cell>
          <cell r="CCD2066" t="str">
            <v>Pseudoreaction</v>
          </cell>
        </row>
        <row r="2067">
          <cell r="S2067" t="str">
            <v>compACYLCOA_x</v>
          </cell>
          <cell r="CCD2067" t="str">
            <v>Pseudoreaction</v>
          </cell>
        </row>
        <row r="2068">
          <cell r="S2068" t="str">
            <v>compFALPD_mm</v>
          </cell>
          <cell r="CCD2068" t="str">
            <v>Pseudoreaction</v>
          </cell>
        </row>
        <row r="2069">
          <cell r="S2069" t="str">
            <v>compFALPD_m</v>
          </cell>
          <cell r="CCD2069" t="str">
            <v>Pseudoreaction</v>
          </cell>
        </row>
        <row r="2070">
          <cell r="S2070" t="str">
            <v>compFALPD_rm</v>
          </cell>
          <cell r="CCD2070" t="str">
            <v>Pseudoreaction</v>
          </cell>
        </row>
        <row r="2071">
          <cell r="S2071" t="str">
            <v>compFALPD_en</v>
          </cell>
          <cell r="CCD2071" t="str">
            <v>Pseudoreaction</v>
          </cell>
        </row>
        <row r="2072">
          <cell r="S2072" t="str">
            <v>PAt_gm_rm</v>
          </cell>
          <cell r="CCD2072" t="str">
            <v>Transport</v>
          </cell>
        </row>
        <row r="2073">
          <cell r="S2073" t="str">
            <v>PAt_l_rm</v>
          </cell>
          <cell r="CCD2073" t="str">
            <v>Transport</v>
          </cell>
        </row>
        <row r="2074">
          <cell r="S2074" t="str">
            <v>PAt_mm_rm</v>
          </cell>
          <cell r="CCD2074" t="str">
            <v>Transport</v>
          </cell>
        </row>
        <row r="2075">
          <cell r="S2075" t="str">
            <v>PAt_rm_vm</v>
          </cell>
          <cell r="CCD2075" t="str">
            <v>Transport</v>
          </cell>
        </row>
        <row r="2076">
          <cell r="S2076" t="str">
            <v>PAt_en_rm</v>
          </cell>
          <cell r="CCD2076" t="str">
            <v>Transport</v>
          </cell>
        </row>
        <row r="2077">
          <cell r="S2077" t="str">
            <v>DAGt_c_l</v>
          </cell>
          <cell r="CCD2077" t="str">
            <v>Transport</v>
          </cell>
        </row>
        <row r="2078">
          <cell r="S2078" t="str">
            <v>DAGt_c_mm</v>
          </cell>
          <cell r="CCD2078" t="str">
            <v>Transport</v>
          </cell>
        </row>
        <row r="2079">
          <cell r="S2079" t="str">
            <v>DAGt_c_n</v>
          </cell>
          <cell r="CCD2079" t="str">
            <v>Transport</v>
          </cell>
        </row>
        <row r="2080">
          <cell r="S2080" t="str">
            <v>DAGt_c_rm</v>
          </cell>
          <cell r="CCD2080" t="str">
            <v>Transport</v>
          </cell>
        </row>
        <row r="2081">
          <cell r="S2081" t="str">
            <v>DAGt_gm_rm</v>
          </cell>
          <cell r="CCD2081" t="str">
            <v>Transport</v>
          </cell>
        </row>
        <row r="2082">
          <cell r="S2082" t="str">
            <v>TAGt_c_rm</v>
          </cell>
          <cell r="CCD2082" t="str">
            <v>Transport</v>
          </cell>
        </row>
        <row r="2083">
          <cell r="S2083" t="str">
            <v>TAGt_l_rm</v>
          </cell>
          <cell r="CCD2083" t="str">
            <v>Transport</v>
          </cell>
        </row>
        <row r="2084">
          <cell r="S2084" t="str">
            <v>1AGPEt_l_rm</v>
          </cell>
          <cell r="CCD2084" t="str">
            <v>Transport</v>
          </cell>
        </row>
        <row r="2085">
          <cell r="S2085" t="str">
            <v>1AGPCt_l_rm</v>
          </cell>
          <cell r="CCD2085" t="str">
            <v>Transport</v>
          </cell>
        </row>
        <row r="2086">
          <cell r="S2086" t="str">
            <v>PSt_c_m</v>
          </cell>
          <cell r="CCD2086" t="str">
            <v>Transport</v>
          </cell>
        </row>
        <row r="2087">
          <cell r="S2087" t="str">
            <v>PSt_c_rm</v>
          </cell>
          <cell r="CCD2087" t="str">
            <v>Transport</v>
          </cell>
        </row>
        <row r="2088">
          <cell r="S2088" t="str">
            <v>PSt_en_rm</v>
          </cell>
          <cell r="CCD2088" t="str">
            <v>Transport</v>
          </cell>
        </row>
        <row r="2089">
          <cell r="S2089" t="str">
            <v>PSt_mm_rm</v>
          </cell>
          <cell r="CCD2089" t="str">
            <v>Transport</v>
          </cell>
        </row>
        <row r="2090">
          <cell r="S2090" t="str">
            <v>PSt_gm_rm</v>
          </cell>
          <cell r="CCD2090" t="str">
            <v>Transport</v>
          </cell>
        </row>
        <row r="2091">
          <cell r="S2091" t="str">
            <v>PSt_rm_vm</v>
          </cell>
          <cell r="CCD2091" t="str">
            <v>Transport</v>
          </cell>
        </row>
        <row r="2092">
          <cell r="S2092" t="str">
            <v>PAILt_c_rm</v>
          </cell>
          <cell r="CCD2092" t="str">
            <v>Transport</v>
          </cell>
        </row>
        <row r="2093">
          <cell r="S2093" t="str">
            <v>PAILt_en_rm</v>
          </cell>
          <cell r="CCD2093" t="str">
            <v>Transport</v>
          </cell>
        </row>
        <row r="2094">
          <cell r="S2094" t="str">
            <v>PAILt_rm_vm</v>
          </cell>
          <cell r="CCD2094" t="str">
            <v>Transport</v>
          </cell>
        </row>
        <row r="2095">
          <cell r="S2095" t="str">
            <v>PAILt_gm_rm</v>
          </cell>
          <cell r="CCD2095" t="str">
            <v>Transport</v>
          </cell>
        </row>
        <row r="2096">
          <cell r="S2096" t="str">
            <v>PAILt_n_rm</v>
          </cell>
          <cell r="CCD2096" t="str">
            <v>Transport</v>
          </cell>
        </row>
        <row r="2097">
          <cell r="S2097" t="str">
            <v>CERt_g_r</v>
          </cell>
          <cell r="CCD2097" t="str">
            <v>Transport</v>
          </cell>
        </row>
        <row r="2098">
          <cell r="S2098" t="str">
            <v>PCt_l_rm</v>
          </cell>
          <cell r="CCD2098" t="str">
            <v>Transport</v>
          </cell>
        </row>
        <row r="2099">
          <cell r="S2099" t="str">
            <v>PCt_en_rm</v>
          </cell>
          <cell r="CCD2099" t="str">
            <v>Transport</v>
          </cell>
        </row>
        <row r="2100">
          <cell r="S2100" t="str">
            <v>PCt_mm_rm</v>
          </cell>
          <cell r="CCD2100" t="str">
            <v>Transport</v>
          </cell>
        </row>
        <row r="2101">
          <cell r="S2101" t="str">
            <v>PCt_c_rm</v>
          </cell>
          <cell r="CCD2101" t="str">
            <v>Transport</v>
          </cell>
        </row>
        <row r="2102">
          <cell r="S2102" t="str">
            <v>PEt_l_rm</v>
          </cell>
          <cell r="CCD2102" t="str">
            <v>Transport</v>
          </cell>
        </row>
        <row r="2103">
          <cell r="S2103" t="str">
            <v>PEt_gm_rm</v>
          </cell>
          <cell r="CCD2103" t="str">
            <v>Transport</v>
          </cell>
        </row>
        <row r="2104">
          <cell r="S2104" t="str">
            <v>PEt_c_rm</v>
          </cell>
          <cell r="CCD2104" t="str">
            <v>Transport</v>
          </cell>
        </row>
        <row r="2105">
          <cell r="S2105" t="str">
            <v>PEt_en_rm</v>
          </cell>
          <cell r="CCD2105" t="str">
            <v>Transport</v>
          </cell>
        </row>
        <row r="2106">
          <cell r="S2106" t="str">
            <v>PEt_mm_rm</v>
          </cell>
          <cell r="CCD2106" t="str">
            <v>Transport</v>
          </cell>
        </row>
        <row r="2107">
          <cell r="S2107" t="str">
            <v>PEt_rm_vm</v>
          </cell>
          <cell r="CCD2107" t="str">
            <v>Transport</v>
          </cell>
        </row>
        <row r="2108">
          <cell r="S2108" t="str">
            <v>PAIL4Pt_c_en</v>
          </cell>
          <cell r="CCD2108" t="str">
            <v>Transport</v>
          </cell>
        </row>
        <row r="2109">
          <cell r="S2109" t="str">
            <v>PAIL4Pt_en_rm</v>
          </cell>
          <cell r="CCD2109" t="str">
            <v>Transport</v>
          </cell>
        </row>
        <row r="2110">
          <cell r="S2110" t="str">
            <v>PAIL45Pt_c_n</v>
          </cell>
          <cell r="CCD2110" t="str">
            <v>Transport</v>
          </cell>
        </row>
        <row r="2111">
          <cell r="S2111" t="str">
            <v>PAIL45Pt_c_en</v>
          </cell>
          <cell r="CCD2111" t="str">
            <v>Transport</v>
          </cell>
        </row>
        <row r="2112">
          <cell r="S2112" t="str">
            <v>PAIL45Pt_en_rm</v>
          </cell>
          <cell r="CCD2112" t="str">
            <v>Transport</v>
          </cell>
        </row>
        <row r="2113">
          <cell r="S2113" t="str">
            <v>PAIL3Pt_gm_vm</v>
          </cell>
          <cell r="CCD2113" t="str">
            <v>Transport</v>
          </cell>
        </row>
        <row r="2114">
          <cell r="S2114" t="str">
            <v>PAIL3Pt_rm_vm</v>
          </cell>
          <cell r="CCD2114" t="str">
            <v>Transport</v>
          </cell>
        </row>
        <row r="2115">
          <cell r="S2115" t="str">
            <v>PAIL35Pt_c_vm</v>
          </cell>
          <cell r="CCD2115" t="str">
            <v>Transport</v>
          </cell>
        </row>
        <row r="2116">
          <cell r="S2116" t="str">
            <v>PAIL35Pt_en_vm</v>
          </cell>
          <cell r="CCD2116" t="str">
            <v>Transport</v>
          </cell>
        </row>
        <row r="2117">
          <cell r="S2117" t="str">
            <v>IPCt_g_r</v>
          </cell>
          <cell r="CCD2117" t="str">
            <v>Transport</v>
          </cell>
        </row>
        <row r="2118">
          <cell r="S2118" t="str">
            <v>MIPCt_g_r</v>
          </cell>
          <cell r="CCD2118" t="str">
            <v>Transport</v>
          </cell>
        </row>
        <row r="2119">
          <cell r="S2119" t="str">
            <v>MIP2Ct_g_r</v>
          </cell>
          <cell r="CCD2119" t="str">
            <v>Transport</v>
          </cell>
        </row>
        <row r="2120">
          <cell r="S2120" t="str">
            <v>ERGSTESTt_l_rm</v>
          </cell>
          <cell r="CCD2120" t="str">
            <v>Transport</v>
          </cell>
        </row>
        <row r="2121">
          <cell r="S2121" t="str">
            <v>ERGSTESTt_c_rm</v>
          </cell>
          <cell r="CCD2121" t="str">
            <v>Transport</v>
          </cell>
        </row>
        <row r="2122">
          <cell r="S2122" t="str">
            <v>FRDPt_c_l</v>
          </cell>
          <cell r="CCD2122" t="str">
            <v>Transport</v>
          </cell>
        </row>
        <row r="2123">
          <cell r="S2123" t="str">
            <v>IPDPt_c_l</v>
          </cell>
          <cell r="CCD2123" t="str">
            <v>Transport</v>
          </cell>
        </row>
        <row r="2124">
          <cell r="S2124" t="str">
            <v>PEt_c_r</v>
          </cell>
          <cell r="CCD2124" t="str">
            <v>Transport</v>
          </cell>
        </row>
        <row r="2125">
          <cell r="S2125" t="str">
            <v>DAGt_c_r</v>
          </cell>
          <cell r="CCD2125" t="str">
            <v>Transport</v>
          </cell>
        </row>
        <row r="2126">
          <cell r="S2126" t="str">
            <v>MANt_c_g</v>
          </cell>
          <cell r="CCD2126" t="str">
            <v>Transport</v>
          </cell>
        </row>
        <row r="2127">
          <cell r="S2127" t="str">
            <v>GLCt_c_r</v>
          </cell>
          <cell r="CCD2127" t="str">
            <v>Transport</v>
          </cell>
        </row>
        <row r="2128">
          <cell r="S2128" t="str">
            <v>DOLGLCPt_c_r</v>
          </cell>
          <cell r="CCD2128" t="str">
            <v>Transport</v>
          </cell>
        </row>
        <row r="2129">
          <cell r="S2129" t="str">
            <v>DOLDPt_c_r</v>
          </cell>
          <cell r="CCD2129" t="str">
            <v>Transport</v>
          </cell>
        </row>
        <row r="2130">
          <cell r="S2130" t="str">
            <v>4CMCOAL_c</v>
          </cell>
          <cell r="CCD2130" t="str">
            <v>Ubiquinone biosynthesis</v>
          </cell>
        </row>
        <row r="2131">
          <cell r="S2131" t="str">
            <v>4HBZF_c</v>
          </cell>
          <cell r="CCD2131" t="str">
            <v>Ubiquinone biosynthesis</v>
          </cell>
        </row>
        <row r="2132">
          <cell r="S2132" t="str">
            <v>SPRMS_c</v>
          </cell>
          <cell r="CCD2132" t="str">
            <v>Cofactors and prosthetic groups biosynthesis</v>
          </cell>
        </row>
        <row r="2133">
          <cell r="S2133" t="str">
            <v>SPMS_c</v>
          </cell>
          <cell r="CCD2133" t="str">
            <v>Cofactors and prosthetic groups biosynthesis</v>
          </cell>
        </row>
        <row r="2134">
          <cell r="S2134" t="str">
            <v>EX_btn_c</v>
          </cell>
          <cell r="CCD2134" t="str">
            <v>Exchange</v>
          </cell>
        </row>
        <row r="2135">
          <cell r="S2135" t="str">
            <v>tpsbtn_c_m</v>
          </cell>
          <cell r="CCD2135" t="str">
            <v/>
          </cell>
        </row>
        <row r="2136">
          <cell r="S2136" t="str">
            <v>ACOADS181_rm</v>
          </cell>
          <cell r="CCD2136" t="str">
            <v>Biosynthesis of unsaturated fatty acids</v>
          </cell>
        </row>
        <row r="2137">
          <cell r="S2137" t="str">
            <v>LINOCOAt_c_rm</v>
          </cell>
          <cell r="CCD2137" t="str">
            <v>Transport</v>
          </cell>
        </row>
        <row r="2138">
          <cell r="S2138" t="str">
            <v>LINOCOAt_c_l</v>
          </cell>
          <cell r="CCD2138" t="str">
            <v>Transport</v>
          </cell>
        </row>
        <row r="2139">
          <cell r="S2139" t="str">
            <v>LINOEAt_c_l</v>
          </cell>
          <cell r="CCD2139" t="str">
            <v>Transport</v>
          </cell>
        </row>
        <row r="2140">
          <cell r="S2140" t="str">
            <v>FACOAL182_l</v>
          </cell>
          <cell r="CCD2140" t="str">
            <v>Fatty acid degradation</v>
          </cell>
        </row>
        <row r="2141">
          <cell r="S2141" t="str">
            <v>FACOAL182_rm</v>
          </cell>
          <cell r="CCD2141" t="str">
            <v>Fatty acid biosynthesis</v>
          </cell>
        </row>
        <row r="2142">
          <cell r="S2142" t="str">
            <v>FACOAL182_x</v>
          </cell>
          <cell r="CCD2142" t="str">
            <v>Fatty acid biosynthesis</v>
          </cell>
        </row>
        <row r="2143">
          <cell r="S2143" t="str">
            <v>FACOAE182_c</v>
          </cell>
          <cell r="CCD2143" t="str">
            <v>Fatty acid biosynthesis</v>
          </cell>
        </row>
        <row r="2144">
          <cell r="S2144" t="str">
            <v>FACOAE182_x</v>
          </cell>
          <cell r="CCD2144" t="str">
            <v>Fatty acid degradation</v>
          </cell>
        </row>
        <row r="2145">
          <cell r="S2145" t="str">
            <v>ACOADS182_rm</v>
          </cell>
          <cell r="CCD2145" t="str">
            <v>Biosynthesis of unsaturated fatty acids</v>
          </cell>
        </row>
        <row r="2146">
          <cell r="S2146" t="str">
            <v>LINOLNCOAt_c_rm</v>
          </cell>
          <cell r="CCD2146" t="str">
            <v>Transport</v>
          </cell>
        </row>
        <row r="2147">
          <cell r="S2147" t="str">
            <v>LINOLNCOAt_c_l</v>
          </cell>
          <cell r="CCD2147" t="str">
            <v>Transport</v>
          </cell>
        </row>
        <row r="2148">
          <cell r="S2148" t="str">
            <v>LINOLENt_c_l</v>
          </cell>
          <cell r="CCD2148" t="str">
            <v>Transport</v>
          </cell>
        </row>
        <row r="2149">
          <cell r="S2149" t="str">
            <v>FACOAL183_l</v>
          </cell>
          <cell r="CCD2149" t="str">
            <v>Fatty acid degradation</v>
          </cell>
        </row>
        <row r="2150">
          <cell r="S2150" t="str">
            <v>FACOAL183_rm</v>
          </cell>
          <cell r="CCD2150" t="str">
            <v>Fatty acid biosynthesis</v>
          </cell>
        </row>
        <row r="2151">
          <cell r="S2151" t="str">
            <v>FACOAL183_x</v>
          </cell>
          <cell r="CCD2151" t="str">
            <v>Fatty acid biosynthesis</v>
          </cell>
        </row>
        <row r="2152">
          <cell r="S2152" t="str">
            <v>FACOAE183_c</v>
          </cell>
          <cell r="CCD2152" t="str">
            <v>Fatty acid biosynthesis</v>
          </cell>
        </row>
        <row r="2153">
          <cell r="S2153" t="str">
            <v>FACOAE183_x</v>
          </cell>
          <cell r="CCD2153" t="str">
            <v>Fatty acid degradation</v>
          </cell>
        </row>
        <row r="2154">
          <cell r="S2154" t="str">
            <v>FE3t_c_e</v>
          </cell>
          <cell r="CCD2154" t="str">
            <v>Transport</v>
          </cell>
        </row>
        <row r="2155">
          <cell r="S2155" t="str">
            <v>FE3t_c_m</v>
          </cell>
          <cell r="CCD2155" t="str">
            <v>Transport</v>
          </cell>
        </row>
        <row r="2156">
          <cell r="S2156" t="str">
            <v>4HPPR_c</v>
          </cell>
          <cell r="CCD2156" t="str">
            <v>Ubiquinone biosynthesis</v>
          </cell>
        </row>
        <row r="2157">
          <cell r="S2157" t="str">
            <v>4HPLH_c</v>
          </cell>
          <cell r="CCD2157" t="str">
            <v>Ubiquinone biosynthesis</v>
          </cell>
        </row>
        <row r="2158">
          <cell r="S2158" t="str">
            <v>4HBZCOAS_c</v>
          </cell>
          <cell r="CCD2158" t="str">
            <v>Ubiquinone biosynthesis</v>
          </cell>
        </row>
        <row r="2159">
          <cell r="S2159" t="str">
            <v>4HBZNPT_m</v>
          </cell>
          <cell r="CCD2159" t="str">
            <v>Ubiquinone biosynthesis</v>
          </cell>
        </row>
        <row r="2160">
          <cell r="S2160" t="str">
            <v>3NPDHBZH_m</v>
          </cell>
          <cell r="CCD2160" t="str">
            <v>Ubiquinone biosynthesis</v>
          </cell>
        </row>
        <row r="2161">
          <cell r="S2161" t="str">
            <v>3NPDHMT_m</v>
          </cell>
          <cell r="CCD2161" t="str">
            <v>Ubiquinone biosynthesis</v>
          </cell>
        </row>
        <row r="2162">
          <cell r="S2162" t="str">
            <v>3NP4H5MOBCL_m</v>
          </cell>
          <cell r="CCD2162" t="str">
            <v>Ubiquinone biosynthesis</v>
          </cell>
        </row>
        <row r="2163">
          <cell r="S2163" t="str">
            <v>Q9MO_m</v>
          </cell>
          <cell r="CCD2163" t="str">
            <v>Ubiquinone biosynthesis</v>
          </cell>
        </row>
        <row r="2164">
          <cell r="S2164" t="str">
            <v>Q9MT1_m</v>
          </cell>
          <cell r="CCD2164" t="str">
            <v>Ubiquinone biosynthesis</v>
          </cell>
        </row>
        <row r="2165">
          <cell r="S2165" t="str">
            <v>Q9OR_m</v>
          </cell>
          <cell r="CCD2165" t="str">
            <v>Ubiquinone biosynthesis</v>
          </cell>
        </row>
        <row r="2166">
          <cell r="S2166" t="str">
            <v>Q9MT2_m</v>
          </cell>
          <cell r="CCD2166" t="str">
            <v>Ubiquinone biosynthesis</v>
          </cell>
        </row>
        <row r="2167">
          <cell r="S2167" t="str">
            <v>PREN9DPt_c_l</v>
          </cell>
          <cell r="CCD2167" t="str">
            <v>Transport</v>
          </cell>
        </row>
        <row r="2168">
          <cell r="S2168" t="str">
            <v>PREN9DPt_c_m</v>
          </cell>
          <cell r="CCD2168" t="str">
            <v>Transport</v>
          </cell>
        </row>
        <row r="2169">
          <cell r="S2169" t="str">
            <v>BIOMASS_RT_CLIM</v>
          </cell>
          <cell r="CCD2169" t="str">
            <v>Pseudoreaction</v>
          </cell>
        </row>
        <row r="2170">
          <cell r="S2170" t="str">
            <v>DM_5mta_c</v>
          </cell>
          <cell r="CCD2170" t="str">
            <v>Pseudoreaction</v>
          </cell>
        </row>
        <row r="2171">
          <cell r="S2171" t="str">
            <v>AMETt_c_e</v>
          </cell>
          <cell r="CCD2171" t="str">
            <v>Transport</v>
          </cell>
        </row>
        <row r="2172">
          <cell r="S2172" t="str">
            <v>FOLR_c</v>
          </cell>
          <cell r="CCD2172" t="str">
            <v>Cofactors and prosthetic groups biosynthesis</v>
          </cell>
        </row>
        <row r="2173">
          <cell r="S2173" t="str">
            <v>FOLR_m</v>
          </cell>
          <cell r="CCD2173" t="str">
            <v>Folate metabolism</v>
          </cell>
        </row>
        <row r="2174">
          <cell r="S2174" t="str">
            <v>DHAD1_c</v>
          </cell>
          <cell r="CCD2174" t="str">
            <v>Valine, leucine and isoleucine metabolism</v>
          </cell>
        </row>
        <row r="2175">
          <cell r="S2175" t="str">
            <v>DHAD2_c</v>
          </cell>
          <cell r="CCD2175" t="str">
            <v>Valine, leucine and isoleucine metabolism</v>
          </cell>
        </row>
        <row r="2176">
          <cell r="S2176" t="str">
            <v>DBTS_c</v>
          </cell>
          <cell r="CCD2176" t="str">
            <v>Biotin metabolism</v>
          </cell>
        </row>
        <row r="2177">
          <cell r="S2177" t="str">
            <v>ATPM_c</v>
          </cell>
          <cell r="CCD2177" t="str">
            <v>Unassigned</v>
          </cell>
        </row>
        <row r="2178">
          <cell r="S2178" t="str">
            <v>ABTLD_c</v>
          </cell>
          <cell r="CCD2178" t="str">
            <v>Alternative carbon metabolism</v>
          </cell>
        </row>
        <row r="2179">
          <cell r="S2179" t="str">
            <v>ABTD4Dx_c</v>
          </cell>
          <cell r="CCD2179" t="str">
            <v>Alternative carbon metabolism</v>
          </cell>
        </row>
        <row r="2180">
          <cell r="S2180" t="str">
            <v>XYLTOR_c</v>
          </cell>
          <cell r="CCD2180" t="str">
            <v>Alternative carbon metabolism</v>
          </cell>
        </row>
        <row r="2181">
          <cell r="S2181" t="str">
            <v>ABTDt_c_e</v>
          </cell>
          <cell r="CCD2181" t="str">
            <v>Transport</v>
          </cell>
        </row>
        <row r="2182">
          <cell r="S2182" t="str">
            <v>EX_abt__D_e</v>
          </cell>
          <cell r="CCD2182" t="str">
            <v>Exchange</v>
          </cell>
        </row>
        <row r="2183">
          <cell r="S2183" t="str">
            <v>EX_tag_c</v>
          </cell>
          <cell r="CCD2183" t="str">
            <v>Exchange</v>
          </cell>
        </row>
        <row r="2184">
          <cell r="S2184" t="str">
            <v>EX_caro_c</v>
          </cell>
          <cell r="CCD2184" t="str">
            <v>Exchange</v>
          </cell>
        </row>
        <row r="2185">
          <cell r="S2185" t="str">
            <v>EX_cellb_e</v>
          </cell>
          <cell r="CCD2185" t="str">
            <v>Exchange</v>
          </cell>
        </row>
        <row r="2186">
          <cell r="S2186" t="str">
            <v>THMtps_e</v>
          </cell>
          <cell r="CCD2186" t="str">
            <v>Transport</v>
          </cell>
        </row>
        <row r="2187">
          <cell r="S2187" t="str">
            <v>PLACmip2c_r</v>
          </cell>
          <cell r="CCD2187" t="str">
            <v>Unassigned</v>
          </cell>
        </row>
        <row r="2188">
          <cell r="S2188" t="str">
            <v>THRtps_e</v>
          </cell>
          <cell r="CCD2188" t="str">
            <v>Transport</v>
          </cell>
        </row>
        <row r="2189">
          <cell r="S2189" t="str">
            <v>ASNN_e</v>
          </cell>
          <cell r="CCD2189" t="str">
            <v>Alanine, aspartate and glutamate metabolism</v>
          </cell>
        </row>
        <row r="2190">
          <cell r="S2190" t="str">
            <v>GLUN_e</v>
          </cell>
          <cell r="CCD2190" t="str">
            <v>Arginine and proline metabolism</v>
          </cell>
        </row>
        <row r="2191">
          <cell r="S2191" t="str">
            <v>FALPDt_c_l</v>
          </cell>
          <cell r="CCD2191" t="str">
            <v>Transport</v>
          </cell>
        </row>
        <row r="2192">
          <cell r="S2192" t="str">
            <v>FALPDt_c_m</v>
          </cell>
          <cell r="CCD2192" t="str">
            <v>Transport</v>
          </cell>
        </row>
        <row r="2193">
          <cell r="S2193" t="str">
            <v>FALPDt_c_en</v>
          </cell>
          <cell r="CCD2193" t="str">
            <v>Transport</v>
          </cell>
        </row>
        <row r="2194">
          <cell r="S2194" t="str">
            <v>FALPDt_c_rm</v>
          </cell>
          <cell r="CCD2194" t="str">
            <v>Transport</v>
          </cell>
        </row>
        <row r="2195">
          <cell r="S2195" t="str">
            <v>FALPDt_c_mm</v>
          </cell>
          <cell r="CCD2195" t="str">
            <v>Transport</v>
          </cell>
        </row>
        <row r="2196">
          <cell r="S2196" t="str">
            <v>compFALPD_c</v>
          </cell>
          <cell r="CCD2196" t="str">
            <v>Pseudoreaction</v>
          </cell>
        </row>
        <row r="2197">
          <cell r="S2197" t="str">
            <v>DOCOSAt_c_l</v>
          </cell>
          <cell r="CCD2197" t="str">
            <v>Transport</v>
          </cell>
        </row>
        <row r="2198">
          <cell r="S2198" t="str">
            <v>TTCOSAt_c_l</v>
          </cell>
          <cell r="CCD2198" t="str">
            <v>Transport</v>
          </cell>
        </row>
        <row r="2199">
          <cell r="S2199" t="str">
            <v>TAGt_c_m</v>
          </cell>
          <cell r="CCD2199" t="str">
            <v>Transport</v>
          </cell>
        </row>
        <row r="2200">
          <cell r="S2200" t="str">
            <v>DOCOSAt_c_e</v>
          </cell>
          <cell r="CCD2200" t="str">
            <v>Transport</v>
          </cell>
        </row>
        <row r="2201">
          <cell r="S2201" t="str">
            <v>TTCOSAt_c_e</v>
          </cell>
          <cell r="CCD2201" t="str">
            <v>Transport</v>
          </cell>
        </row>
        <row r="2202">
          <cell r="S2202" t="str">
            <v>EX_docosa_e</v>
          </cell>
          <cell r="CCD2202" t="str">
            <v>Exchange</v>
          </cell>
        </row>
        <row r="2203">
          <cell r="S2203" t="str">
            <v>EX_ttcosa_e</v>
          </cell>
          <cell r="CCD2203" t="str">
            <v>Exchange</v>
          </cell>
        </row>
        <row r="2204">
          <cell r="S2204" t="str">
            <v>ME2_c</v>
          </cell>
          <cell r="CCD2204" t="str">
            <v>Pyruvate metabolism</v>
          </cell>
        </row>
        <row r="2205">
          <cell r="S2205" t="str">
            <v>FACOA182tabc_x</v>
          </cell>
          <cell r="CCD2205" t="str">
            <v>Transport</v>
          </cell>
        </row>
        <row r="2206">
          <cell r="S2206" t="str">
            <v>FACOA183tabc_x</v>
          </cell>
          <cell r="CCD2206" t="str">
            <v>Transport</v>
          </cell>
        </row>
        <row r="2207">
          <cell r="S2207" t="str">
            <v>MAGL_m</v>
          </cell>
          <cell r="CCD2207" t="str">
            <v>Triacylglycerol degradation</v>
          </cell>
        </row>
        <row r="2208">
          <cell r="S2208" t="str">
            <v>GLYCt_c_m</v>
          </cell>
          <cell r="CCD2208" t="str">
            <v>Transport</v>
          </cell>
        </row>
        <row r="2209">
          <cell r="S2209" t="str">
            <v>CRNAT120_x</v>
          </cell>
          <cell r="CCD2209" t="str">
            <v>Fatty acid degradation</v>
          </cell>
        </row>
        <row r="2210">
          <cell r="S2210" t="str">
            <v>CRN120t_c_x</v>
          </cell>
          <cell r="CCD2210" t="str">
            <v>Transport</v>
          </cell>
        </row>
        <row r="2211">
          <cell r="S2211" t="str">
            <v>ACOAD40f_x</v>
          </cell>
          <cell r="CCD2211" t="str">
            <v>Fatty acid degradation</v>
          </cell>
        </row>
        <row r="2212">
          <cell r="S2212" t="str">
            <v>ACOAD60f_x</v>
          </cell>
          <cell r="CCD2212" t="str">
            <v>Fatty acid degradation</v>
          </cell>
        </row>
        <row r="2213">
          <cell r="S2213" t="str">
            <v>ACOAD80f_x</v>
          </cell>
          <cell r="CCD2213" t="str">
            <v>Fatty acid degradation</v>
          </cell>
        </row>
        <row r="2214">
          <cell r="S2214" t="str">
            <v>ACOAD100f_x</v>
          </cell>
          <cell r="CCD2214" t="str">
            <v>Fatty acid degradation</v>
          </cell>
        </row>
        <row r="2215">
          <cell r="S2215" t="str">
            <v>ACOAD120f_x</v>
          </cell>
          <cell r="CCD2215" t="str">
            <v>Fatty acid degradation</v>
          </cell>
        </row>
        <row r="2216">
          <cell r="S2216" t="str">
            <v>ACOAD140f_x</v>
          </cell>
          <cell r="CCD2216" t="str">
            <v>Fatty acid degradation</v>
          </cell>
        </row>
        <row r="2217">
          <cell r="S2217" t="str">
            <v>ACOAD160f_x</v>
          </cell>
          <cell r="CCD2217" t="str">
            <v>Fatty acid degradation</v>
          </cell>
        </row>
        <row r="2218">
          <cell r="S2218" t="str">
            <v>ARACHt_c_rm</v>
          </cell>
          <cell r="CCD2218" t="str">
            <v>Transport</v>
          </cell>
        </row>
        <row r="2219">
          <cell r="S2219" t="str">
            <v>DOCOSAt_c_rm</v>
          </cell>
          <cell r="CCD2219" t="str">
            <v>Transport</v>
          </cell>
        </row>
        <row r="2220">
          <cell r="S2220" t="str">
            <v>TTCOSAt_c_rm</v>
          </cell>
          <cell r="CCD2220" t="str">
            <v>Transport</v>
          </cell>
        </row>
        <row r="2221">
          <cell r="S2221" t="str">
            <v>EX_hxca_e</v>
          </cell>
          <cell r="CCD2221" t="str">
            <v>Exchange</v>
          </cell>
        </row>
        <row r="2222">
          <cell r="S2222" t="str">
            <v>HXCAt_c_e</v>
          </cell>
          <cell r="CCD2222" t="str">
            <v>Transport</v>
          </cell>
        </row>
        <row r="2223">
          <cell r="S2223" t="str">
            <v>HXCAt_c_rm</v>
          </cell>
          <cell r="CCD2223" t="str">
            <v>Transport</v>
          </cell>
        </row>
        <row r="2224">
          <cell r="S2224" t="str">
            <v>DM_gcald_c</v>
          </cell>
          <cell r="CCD2224" t="str">
            <v>Pseudoreaction</v>
          </cell>
        </row>
        <row r="2225">
          <cell r="S2225" t="str">
            <v>ACOAD100f_m</v>
          </cell>
          <cell r="CCD2225" t="str">
            <v>Fatty acid degradation</v>
          </cell>
        </row>
        <row r="2226">
          <cell r="S2226" t="str">
            <v>ACOAD120f_m</v>
          </cell>
          <cell r="CCD2226" t="str">
            <v>Fatty acid degradation</v>
          </cell>
        </row>
        <row r="2227">
          <cell r="S2227" t="str">
            <v>FADt_c_m</v>
          </cell>
          <cell r="CCD2227" t="str">
            <v>Transport</v>
          </cell>
        </row>
        <row r="2228">
          <cell r="S2228" t="str">
            <v>ACOAD180f_x</v>
          </cell>
          <cell r="CCD2228" t="str">
            <v>Fatty acid degradation</v>
          </cell>
        </row>
        <row r="2229">
          <cell r="S2229" t="str">
            <v>ACOAD161bf_x</v>
          </cell>
          <cell r="CCD2229" t="str">
            <v>Fatty acid degradation</v>
          </cell>
        </row>
        <row r="2230">
          <cell r="S2230" t="str">
            <v>ACOAD141bf_x</v>
          </cell>
          <cell r="CCD2230" t="str">
            <v>Fatty acid degradation</v>
          </cell>
        </row>
        <row r="2231">
          <cell r="S2231" t="str">
            <v>ACOAD121af_x</v>
          </cell>
          <cell r="CCD2231" t="str">
            <v>Fatty acid degradation</v>
          </cell>
        </row>
        <row r="2232">
          <cell r="S2232" t="str">
            <v>ACOAD181af_x</v>
          </cell>
          <cell r="CCD2232" t="str">
            <v>Fatty acid degradation</v>
          </cell>
        </row>
        <row r="2233">
          <cell r="S2233" t="str">
            <v>ACOAD161af_x</v>
          </cell>
          <cell r="CCD2233" t="str">
            <v>Fatty acid degradation</v>
          </cell>
        </row>
        <row r="2234">
          <cell r="S2234" t="str">
            <v>ACOAD141af_x</v>
          </cell>
          <cell r="CCD2234" t="str">
            <v>Fatty acid degradation</v>
          </cell>
        </row>
        <row r="2235">
          <cell r="S2235" t="str">
            <v>HLYSMT_m</v>
          </cell>
          <cell r="CCD2235" t="str">
            <v>Carnitine biosynthesis</v>
          </cell>
        </row>
        <row r="2236">
          <cell r="S2236" t="str">
            <v>GHMT3_m</v>
          </cell>
          <cell r="CCD2236" t="str">
            <v>Carnitine biosynthesis</v>
          </cell>
        </row>
        <row r="2237">
          <cell r="S2237" t="str">
            <v>TMABADH_m</v>
          </cell>
          <cell r="CCD2237" t="str">
            <v>Carnitine biosynthesis</v>
          </cell>
        </row>
        <row r="2238">
          <cell r="S2238" t="str">
            <v>BBOX_m</v>
          </cell>
          <cell r="CCD2238" t="str">
            <v>Carnitine biosynthesis</v>
          </cell>
        </row>
        <row r="2239">
          <cell r="S2239" t="str">
            <v>CRNAT40_m</v>
          </cell>
          <cell r="CCD2239" t="str">
            <v>Fatty acid degradation</v>
          </cell>
        </row>
        <row r="2240">
          <cell r="S2240" t="str">
            <v>CRNAT60_m</v>
          </cell>
          <cell r="CCD2240" t="str">
            <v>Fatty acid degradation</v>
          </cell>
        </row>
        <row r="2241">
          <cell r="S2241" t="str">
            <v>CRNAT80_m</v>
          </cell>
          <cell r="CCD2241" t="str">
            <v>Fatty acid degradation</v>
          </cell>
        </row>
        <row r="2242">
          <cell r="S2242" t="str">
            <v>CRNAT100_m</v>
          </cell>
          <cell r="CCD2242" t="str">
            <v>Fatty acid degradation</v>
          </cell>
        </row>
        <row r="2243">
          <cell r="S2243" t="str">
            <v>CRN40t_c_x</v>
          </cell>
          <cell r="CCD2243" t="str">
            <v>Transport</v>
          </cell>
        </row>
        <row r="2244">
          <cell r="S2244" t="str">
            <v>CRN60t_c_x</v>
          </cell>
          <cell r="CCD2244" t="str">
            <v>Transport</v>
          </cell>
        </row>
        <row r="2245">
          <cell r="S2245" t="str">
            <v>CRN80t_c_x</v>
          </cell>
          <cell r="CCD2245" t="str">
            <v>Transport</v>
          </cell>
        </row>
        <row r="2246">
          <cell r="S2246" t="str">
            <v>CRN100t_c_x</v>
          </cell>
          <cell r="CCD2246" t="str">
            <v>Transport</v>
          </cell>
        </row>
        <row r="2247">
          <cell r="S2247" t="str">
            <v>CRN40t_c_m</v>
          </cell>
          <cell r="CCD2247" t="str">
            <v>Transport</v>
          </cell>
        </row>
        <row r="2248">
          <cell r="S2248" t="str">
            <v>CRN60t_c_m</v>
          </cell>
          <cell r="CCD2248" t="str">
            <v>Transport</v>
          </cell>
        </row>
        <row r="2249">
          <cell r="S2249" t="str">
            <v>CRN80t_c_m</v>
          </cell>
          <cell r="CCD2249" t="str">
            <v>Transport</v>
          </cell>
        </row>
        <row r="2250">
          <cell r="S2250" t="str">
            <v>CRN100t_c_m</v>
          </cell>
          <cell r="CCD2250" t="str">
            <v>Transport</v>
          </cell>
        </row>
        <row r="2251">
          <cell r="S2251" t="str">
            <v>CRN120t_c_m</v>
          </cell>
          <cell r="CCD2251" t="str">
            <v>Transport</v>
          </cell>
        </row>
        <row r="2252">
          <cell r="S2252" t="str">
            <v>CRNAT40_x</v>
          </cell>
          <cell r="CCD2252" t="str">
            <v>Fatty acid degradation</v>
          </cell>
        </row>
        <row r="2253">
          <cell r="S2253" t="str">
            <v>CRNAT60_x</v>
          </cell>
          <cell r="CCD2253" t="str">
            <v>Fatty acid degradation</v>
          </cell>
        </row>
        <row r="2254">
          <cell r="S2254" t="str">
            <v>CRNAT80_x</v>
          </cell>
          <cell r="CCD2254" t="str">
            <v>Fatty acid degradation</v>
          </cell>
        </row>
        <row r="2255">
          <cell r="S2255" t="str">
            <v>CRNAT100_x</v>
          </cell>
          <cell r="CCD2255" t="str">
            <v>Fatty acid degradation</v>
          </cell>
        </row>
        <row r="2256">
          <cell r="S2256" t="str">
            <v>NADPHt_c_x</v>
          </cell>
          <cell r="CCD2256" t="str">
            <v>Transport</v>
          </cell>
        </row>
        <row r="2257">
          <cell r="S2257" t="str">
            <v>NADPt_c_x</v>
          </cell>
          <cell r="CCD2257" t="str">
            <v>Transport</v>
          </cell>
        </row>
        <row r="2258">
          <cell r="S2258" t="str">
            <v>RNDR4_c</v>
          </cell>
          <cell r="CCD2258" t="str">
            <v>Pyrimidine metabolism</v>
          </cell>
        </row>
        <row r="2259">
          <cell r="S2259" t="str">
            <v>RNDR4_n</v>
          </cell>
          <cell r="CCD2259" t="str">
            <v>Pyrimidine metabolism</v>
          </cell>
        </row>
        <row r="2260">
          <cell r="S2260" t="str">
            <v>FACOAL80_c</v>
          </cell>
          <cell r="CCD2260" t="str">
            <v>Fatty acid biosynthesis</v>
          </cell>
        </row>
        <row r="2261">
          <cell r="S2261" t="str">
            <v>FACOAL100_c</v>
          </cell>
          <cell r="CCD2261" t="str">
            <v>Fatty acid biosynthesis</v>
          </cell>
        </row>
        <row r="2262">
          <cell r="S2262" t="str">
            <v>FACOAL120_c</v>
          </cell>
          <cell r="CCD2262" t="str">
            <v>Fatty acid biosynthesis</v>
          </cell>
        </row>
        <row r="2263">
          <cell r="S2263" t="str">
            <v>FACOAL40_c</v>
          </cell>
          <cell r="CCD2263" t="str">
            <v>Butanoate metabolism</v>
          </cell>
        </row>
        <row r="2264">
          <cell r="S2264" t="str">
            <v>FACOAL60_c</v>
          </cell>
          <cell r="CCD2264" t="str">
            <v>Butanoate metabolism</v>
          </cell>
        </row>
        <row r="2265">
          <cell r="S2265" t="str">
            <v>FACOAL40o_x</v>
          </cell>
          <cell r="CCD2265" t="str">
            <v>Valine, leucine and isoleucine metabolism</v>
          </cell>
        </row>
        <row r="2266">
          <cell r="S2266" t="str">
            <v>PKETX_c</v>
          </cell>
          <cell r="CCD2266" t="str">
            <v>Glycolysis / Gluconeogenesis</v>
          </cell>
        </row>
        <row r="2267">
          <cell r="S2267" t="str">
            <v>ACCOATsucac_m</v>
          </cell>
          <cell r="CCD2267" t="str">
            <v>Acetyl-CoA synthesis</v>
          </cell>
        </row>
        <row r="2268">
          <cell r="S2268" t="str">
            <v>ACCOATsucpp_m</v>
          </cell>
          <cell r="CCD2268" t="str">
            <v>Propanoate metabolism</v>
          </cell>
        </row>
        <row r="2269">
          <cell r="S2269" t="str">
            <v>PPAt_c_m</v>
          </cell>
          <cell r="CCD2269" t="str">
            <v>Transport</v>
          </cell>
        </row>
        <row r="2270">
          <cell r="S2270" t="str">
            <v>PPAt_c_e</v>
          </cell>
          <cell r="CCD2270" t="str">
            <v>Transport</v>
          </cell>
        </row>
        <row r="2271">
          <cell r="S2271" t="str">
            <v>EX_ppa_e</v>
          </cell>
          <cell r="CCD2271" t="str">
            <v>Exchange</v>
          </cell>
        </row>
        <row r="2272">
          <cell r="S2272" t="str">
            <v>XU5PFGT_x</v>
          </cell>
          <cell r="CCD2272" t="str">
            <v>Methane metabolism</v>
          </cell>
        </row>
        <row r="2273">
          <cell r="S2273" t="str">
            <v>EX_fald_e</v>
          </cell>
          <cell r="CCD2273" t="str">
            <v>Exchange</v>
          </cell>
        </row>
        <row r="2274">
          <cell r="S2274" t="str">
            <v>LDH_L_x</v>
          </cell>
          <cell r="CCD2274" t="str">
            <v>Glycolysis / Gluconeogenesis</v>
          </cell>
        </row>
        <row r="2275">
          <cell r="S2275" t="str">
            <v>G3PD1i_x</v>
          </cell>
          <cell r="CCD2275" t="str">
            <v>Glycerophospholipid metabolism</v>
          </cell>
        </row>
        <row r="2276">
          <cell r="S2276" t="str">
            <v>DHAPt_c_x</v>
          </cell>
          <cell r="CCD2276" t="str">
            <v>Transport</v>
          </cell>
        </row>
        <row r="2277">
          <cell r="S2277" t="str">
            <v>GLYC3Pt_c_x</v>
          </cell>
          <cell r="CCD2277" t="str">
            <v>Transport</v>
          </cell>
        </row>
        <row r="2278">
          <cell r="S2278" t="str">
            <v>ACOAD182f_x</v>
          </cell>
          <cell r="CCD2278" t="str">
            <v>Fatty acid degradation</v>
          </cell>
        </row>
        <row r="2279">
          <cell r="S2279" t="str">
            <v>ACOAO182_x</v>
          </cell>
          <cell r="CCD2279" t="str">
            <v>Fatty acid degradation</v>
          </cell>
        </row>
        <row r="2280">
          <cell r="S2280" t="str">
            <v>ECOAH182_x</v>
          </cell>
          <cell r="CCD2280" t="str">
            <v>Fatty acid degradation</v>
          </cell>
        </row>
        <row r="2281">
          <cell r="S2281" t="str">
            <v>HACD182i_x</v>
          </cell>
          <cell r="CCD2281" t="str">
            <v>Fatty acid degradation</v>
          </cell>
        </row>
        <row r="2282">
          <cell r="S2282" t="str">
            <v>ACACT182i_x</v>
          </cell>
          <cell r="CCD2282" t="str">
            <v>Fatty acid degradation</v>
          </cell>
        </row>
        <row r="2283">
          <cell r="S2283" t="str">
            <v>ACOAD162f_x</v>
          </cell>
          <cell r="CCD2283" t="str">
            <v>Fatty acid degradation</v>
          </cell>
        </row>
        <row r="2284">
          <cell r="S2284" t="str">
            <v>ACOAO162_x</v>
          </cell>
          <cell r="CCD2284" t="str">
            <v>Fatty acid degradation</v>
          </cell>
        </row>
        <row r="2285">
          <cell r="S2285" t="str">
            <v>ECOAH162_x</v>
          </cell>
          <cell r="CCD2285" t="str">
            <v>Fatty acid degradation</v>
          </cell>
        </row>
        <row r="2286">
          <cell r="S2286" t="str">
            <v>HACD162i_x</v>
          </cell>
          <cell r="CCD2286" t="str">
            <v>Fatty acid degradation</v>
          </cell>
        </row>
        <row r="2287">
          <cell r="S2287" t="str">
            <v>ACACT162i_x</v>
          </cell>
          <cell r="CCD2287" t="str">
            <v>Fatty acid degradation</v>
          </cell>
        </row>
        <row r="2288">
          <cell r="S2288" t="str">
            <v>ACOAD142f_x</v>
          </cell>
          <cell r="CCD2288" t="str">
            <v>Fatty acid degradation</v>
          </cell>
        </row>
        <row r="2289">
          <cell r="S2289" t="str">
            <v>ACOAO142_x</v>
          </cell>
          <cell r="CCD2289" t="str">
            <v>Fatty acid degradation</v>
          </cell>
        </row>
        <row r="2290">
          <cell r="S2290" t="str">
            <v>ECOAH142_x</v>
          </cell>
          <cell r="CCD2290" t="str">
            <v>Fatty acid degradation</v>
          </cell>
        </row>
        <row r="2291">
          <cell r="S2291" t="str">
            <v>HACD142i_x</v>
          </cell>
          <cell r="CCD2291" t="str">
            <v>Fatty acid degradation</v>
          </cell>
        </row>
        <row r="2292">
          <cell r="S2292" t="str">
            <v>ACACT142i_x</v>
          </cell>
          <cell r="CCD2292" t="str">
            <v>Fatty acid degradation</v>
          </cell>
        </row>
        <row r="2293">
          <cell r="S2293" t="str">
            <v>ECOAI122d_x</v>
          </cell>
          <cell r="CCD2293" t="str">
            <v>Fatty acid degradation</v>
          </cell>
        </row>
        <row r="2294">
          <cell r="S2294" t="str">
            <v>ECOAH121d_x</v>
          </cell>
          <cell r="CCD2294" t="str">
            <v>Fatty acid degradation</v>
          </cell>
        </row>
        <row r="2295">
          <cell r="S2295" t="str">
            <v>HACD121di_x</v>
          </cell>
          <cell r="CCD2295" t="str">
            <v>Fatty acid degradation</v>
          </cell>
        </row>
        <row r="2296">
          <cell r="S2296" t="str">
            <v>ACACT121di_x</v>
          </cell>
          <cell r="CCD2296" t="str">
            <v>Fatty acid degradation</v>
          </cell>
        </row>
        <row r="2297">
          <cell r="S2297" t="str">
            <v>ACOAD101df_x</v>
          </cell>
          <cell r="CCD2297" t="str">
            <v>Fatty acid degradation</v>
          </cell>
        </row>
        <row r="2298">
          <cell r="S2298" t="str">
            <v>ACOAO101d_x</v>
          </cell>
          <cell r="CCD2298" t="str">
            <v>Fatty acid degradation</v>
          </cell>
        </row>
        <row r="2299">
          <cell r="S2299" t="str">
            <v>DECOAR102d_x</v>
          </cell>
          <cell r="CCD2299" t="str">
            <v>Fatty acid degradation</v>
          </cell>
        </row>
        <row r="2300">
          <cell r="S2300" t="str">
            <v>ECOAI101d_x</v>
          </cell>
          <cell r="CCD2300" t="str">
            <v>Fatty acid degradation</v>
          </cell>
        </row>
        <row r="2301">
          <cell r="S2301" t="str">
            <v>ACOAD183f_x</v>
          </cell>
          <cell r="CCD2301" t="str">
            <v>Fatty acid degradation</v>
          </cell>
        </row>
        <row r="2302">
          <cell r="S2302" t="str">
            <v>ACOAO183_x</v>
          </cell>
          <cell r="CCD2302" t="str">
            <v>Fatty acid degradation</v>
          </cell>
        </row>
        <row r="2303">
          <cell r="S2303" t="str">
            <v>ECOAH183_x</v>
          </cell>
          <cell r="CCD2303" t="str">
            <v>Fatty acid degradation</v>
          </cell>
        </row>
        <row r="2304">
          <cell r="S2304" t="str">
            <v>HACD183i_x</v>
          </cell>
          <cell r="CCD2304" t="str">
            <v>Fatty acid degradation</v>
          </cell>
        </row>
        <row r="2305">
          <cell r="S2305" t="str">
            <v>ACACT183i_x</v>
          </cell>
          <cell r="CCD2305" t="str">
            <v>Fatty acid degradation</v>
          </cell>
        </row>
        <row r="2306">
          <cell r="S2306" t="str">
            <v>ACOAD163f_x</v>
          </cell>
          <cell r="CCD2306" t="str">
            <v>Fatty acid degradation</v>
          </cell>
        </row>
        <row r="2307">
          <cell r="S2307" t="str">
            <v>ACOAO163_x</v>
          </cell>
          <cell r="CCD2307" t="str">
            <v>Fatty acid degradation</v>
          </cell>
        </row>
        <row r="2308">
          <cell r="S2308" t="str">
            <v>ECOAH163_x</v>
          </cell>
          <cell r="CCD2308" t="str">
            <v>Fatty acid degradation</v>
          </cell>
        </row>
        <row r="2309">
          <cell r="S2309" t="str">
            <v>HACD163i_x</v>
          </cell>
          <cell r="CCD2309" t="str">
            <v>Fatty acid degradation</v>
          </cell>
        </row>
        <row r="2310">
          <cell r="S2310" t="str">
            <v>ACACT163i_x</v>
          </cell>
          <cell r="CCD2310" t="str">
            <v>Fatty acid degradation</v>
          </cell>
        </row>
        <row r="2311">
          <cell r="S2311" t="str">
            <v>ACOAD143f_x</v>
          </cell>
          <cell r="CCD2311" t="str">
            <v>Fatty acid degradation</v>
          </cell>
        </row>
        <row r="2312">
          <cell r="S2312" t="str">
            <v>ACOAO143_x</v>
          </cell>
          <cell r="CCD2312" t="str">
            <v>Fatty acid degradation</v>
          </cell>
        </row>
        <row r="2313">
          <cell r="S2313" t="str">
            <v>ECOAH143_x</v>
          </cell>
          <cell r="CCD2313" t="str">
            <v>Fatty acid degradation</v>
          </cell>
        </row>
        <row r="2314">
          <cell r="S2314" t="str">
            <v>HACD143i_x</v>
          </cell>
          <cell r="CCD2314" t="str">
            <v>Fatty acid degradation</v>
          </cell>
        </row>
        <row r="2315">
          <cell r="S2315" t="str">
            <v>ACACT143i_x</v>
          </cell>
          <cell r="CCD2315" t="str">
            <v>Fatty acid degradation</v>
          </cell>
        </row>
        <row r="2316">
          <cell r="S2316" t="str">
            <v>ECOAI123e_x</v>
          </cell>
          <cell r="CCD2316" t="str">
            <v>Fatty acid degradation</v>
          </cell>
        </row>
        <row r="2317">
          <cell r="S2317" t="str">
            <v>ECOAH122e_x</v>
          </cell>
          <cell r="CCD2317" t="str">
            <v>Fatty acid degradation</v>
          </cell>
        </row>
        <row r="2318">
          <cell r="S2318" t="str">
            <v>HACD122ei_x</v>
          </cell>
          <cell r="CCD2318" t="str">
            <v>Fatty acid degradation</v>
          </cell>
        </row>
        <row r="2319">
          <cell r="S2319" t="str">
            <v>ACACT122ei_x</v>
          </cell>
          <cell r="CCD2319" t="str">
            <v>Fatty acid degradation</v>
          </cell>
        </row>
        <row r="2320">
          <cell r="S2320" t="str">
            <v>ACOAD102ef_x</v>
          </cell>
          <cell r="CCD2320" t="str">
            <v>Fatty acid degradation</v>
          </cell>
        </row>
        <row r="2321">
          <cell r="S2321" t="str">
            <v>ACOAO102e_x</v>
          </cell>
          <cell r="CCD2321" t="str">
            <v>Fatty acid degradation</v>
          </cell>
        </row>
        <row r="2322">
          <cell r="S2322" t="str">
            <v>DECOAR103e_x</v>
          </cell>
          <cell r="CCD2322" t="str">
            <v>Fatty acid degradation</v>
          </cell>
        </row>
        <row r="2323">
          <cell r="S2323" t="str">
            <v>ECOAI102e_x</v>
          </cell>
          <cell r="CCD2323" t="str">
            <v>Fatty acid degradation</v>
          </cell>
        </row>
        <row r="2324">
          <cell r="S2324" t="str">
            <v>ECOAH101e_x</v>
          </cell>
          <cell r="CCD2324" t="str">
            <v>Fatty acid degradation</v>
          </cell>
        </row>
        <row r="2325">
          <cell r="S2325" t="str">
            <v>HACD101ei_x</v>
          </cell>
          <cell r="CCD2325" t="str">
            <v>Fatty acid degradation</v>
          </cell>
        </row>
        <row r="2326">
          <cell r="S2326" t="str">
            <v>ACACT101ei_x</v>
          </cell>
          <cell r="CCD2326" t="str">
            <v>Fatty acid degradation</v>
          </cell>
        </row>
        <row r="2327">
          <cell r="S2327" t="str">
            <v>ACOAD82ef_x</v>
          </cell>
          <cell r="CCD2327" t="str">
            <v>Fatty acid degradation</v>
          </cell>
        </row>
        <row r="2328">
          <cell r="S2328" t="str">
            <v>ACOAO82e_x</v>
          </cell>
          <cell r="CCD2328" t="str">
            <v>Fatty acid degradation</v>
          </cell>
        </row>
        <row r="2329">
          <cell r="S2329" t="str">
            <v>ECOAI82e_x</v>
          </cell>
          <cell r="CCD2329" t="str">
            <v>Fatty acid degradation</v>
          </cell>
        </row>
        <row r="2330">
          <cell r="S2330" t="str">
            <v>DECOAI82e_x</v>
          </cell>
          <cell r="CCD2330" t="str">
            <v>Fatty acid degradation</v>
          </cell>
        </row>
        <row r="2331">
          <cell r="S2331" t="str">
            <v>DECOAR82e_x</v>
          </cell>
          <cell r="CCD2331" t="str">
            <v>Fatty acid degradation</v>
          </cell>
        </row>
        <row r="2332">
          <cell r="S2332" t="str">
            <v>ECOAI81e_x</v>
          </cell>
          <cell r="CCD2332" t="str">
            <v>Fatty acid degradation</v>
          </cell>
        </row>
        <row r="2333">
          <cell r="S2333" t="str">
            <v>PACCOAE_x</v>
          </cell>
          <cell r="CCD2333" t="str">
            <v>Fatty acid degradation</v>
          </cell>
        </row>
        <row r="2334">
          <cell r="S2334" t="str">
            <v>ACS_c</v>
          </cell>
          <cell r="CCD2334" t="str">
            <v>Acetyl-CoA synthesis</v>
          </cell>
        </row>
        <row r="2335">
          <cell r="S2335" t="str">
            <v>ABTD2Dx_c</v>
          </cell>
          <cell r="CCD2335" t="str">
            <v>Alternative carbon metabolism</v>
          </cell>
        </row>
        <row r="2336">
          <cell r="S2336" t="str">
            <v>ABTD4Dy_c</v>
          </cell>
          <cell r="CCD2336" t="str">
            <v>Alternative carbon metabolism</v>
          </cell>
        </row>
        <row r="2337">
          <cell r="S2337" t="str">
            <v>ABTD2Dy_c</v>
          </cell>
          <cell r="CCD2337" t="str">
            <v>Alternative carbon metabolism</v>
          </cell>
        </row>
        <row r="2338">
          <cell r="S2338" t="str">
            <v>AKGDH_m</v>
          </cell>
          <cell r="CCD2338" t="str">
            <v>Citric acid cycle</v>
          </cell>
        </row>
        <row r="2339">
          <cell r="S2339" t="str">
            <v>ALDD2y_c</v>
          </cell>
          <cell r="CCD2339" t="str">
            <v>Pyruvate metabolism</v>
          </cell>
        </row>
        <row r="2340">
          <cell r="S2340" t="str">
            <v>OAADC_c</v>
          </cell>
          <cell r="CCD2340" t="str">
            <v>Pyruvate metabolism</v>
          </cell>
        </row>
        <row r="2341">
          <cell r="S2341" t="str">
            <v>Ktps_e</v>
          </cell>
          <cell r="CCD2341" t="str">
            <v>Transport</v>
          </cell>
        </row>
        <row r="2342">
          <cell r="S2342" t="str">
            <v>G5SADr_m</v>
          </cell>
          <cell r="CCD2342" t="str">
            <v>Arginine and proline metabolism</v>
          </cell>
        </row>
        <row r="2343">
          <cell r="S2343" t="str">
            <v>GHMT2r_m</v>
          </cell>
          <cell r="CCD2343" t="str">
            <v>Glycine, serine and threonine metabolism</v>
          </cell>
        </row>
        <row r="2344">
          <cell r="S2344" t="str">
            <v>ETFOXRq9_c</v>
          </cell>
          <cell r="CCD2344" t="str">
            <v>Oxidative phosphorylation</v>
          </cell>
        </row>
      </sheetData>
    </sheetDataSet>
  </externalBook>
</externalLink>
</file>

<file path=xl/persons/person.xml><?xml version="1.0" encoding="utf-8"?>
<personList xmlns="http://schemas.microsoft.com/office/spreadsheetml/2018/threadedcomments" xmlns:x="http://schemas.openxmlformats.org/spreadsheetml/2006/main">
  <person displayName="Mooney, Eric James" id="{E3D6543B-2081-C142-81F7-FAAD561CFB44}" userId="S::ejm6426@psu.edu::459e8eda-b576-4c3c-9900-d76ade15b4b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oney, Eric James" refreshedDate="45229.630899421296" createdVersion="8" refreshedVersion="8" minRefreshableVersion="3" recordCount="1060" xr:uid="{2DC57B32-D436-0E40-A9EF-00D6836FF94A}">
  <cacheSource type="worksheet">
    <worksheetSource ref="W5:AA1065" sheet="pFBA-results"/>
  </cacheSource>
  <cacheFields count="5">
    <cacheField name="Subsystem" numFmtId="0">
      <sharedItems count="68">
        <s v="N-Glycan biosynthesis"/>
        <s v="Transport"/>
        <s v="Starch and sucrose metabolism"/>
        <s v="Cell wall biosynthesis"/>
        <s v="Sphingolipid biosynthesis"/>
        <s v="Fatty acid elongation"/>
        <s v="Tryptophan metabolism"/>
        <s v="Unassigned"/>
        <s v="Alanine, aspartate and glutamate metabolism"/>
        <s v="Lysine metabolism"/>
        <s v="Arginine and proline metabolism"/>
        <s v="Amino sugar and nucleotide sugar metabolism"/>
        <s v="Valine, leucine and isoleucine metabolism"/>
        <s v="Acetyl-CoA synthesis"/>
        <s v="Fatty acid degradation"/>
        <s v="Citric acid cycle"/>
        <s v="Riboflavin metabolism"/>
        <s v="Purine metabolism"/>
        <s v="Folate metabolism"/>
        <s v="Cysteine and methionine metabolism"/>
        <s v="Glycine, serine and threonine metabolism"/>
        <s v="Aminoacyl-tRNA biosynthesis"/>
        <s v="Pentose and glucuronate interconversions"/>
        <s v="Phenylalanine, tyrosine and tryptophan metabolism"/>
        <s v="Pyruvate metabolism"/>
        <s v="beta-Alanine metabolism"/>
        <s v="Biotin metabolism"/>
        <s v="Nicotinate and nicotinamide metabolism"/>
        <s v="Alternative carbon metabolism"/>
        <s v="Histidine metabolism"/>
        <s v="Pyrimidine metabolism"/>
        <s v="Oxidative phosphorylation"/>
        <s v="Sulfur metabolism"/>
        <s v="Butanoate metabolism"/>
        <s v="Ergosterol biosynthesis"/>
        <s v="Phosphonate and phosphinate metabolism"/>
        <s v="Glycerophospholipid metabolism"/>
        <s v="Glycerophospholipid biosynthesis"/>
        <s v="Heme metabolism"/>
        <s v="Glycerolipid metabolism"/>
        <s v="Terpenoid backbone biosynthesis"/>
        <s v="O-Glycan biosynthesis"/>
        <s v="Glycolysis / Gluconeogenesis"/>
        <s v="Pantothenate and CoA biosynthesis"/>
        <s v="Pentose phosphate pathway"/>
        <s v="Fatty acid biosynthesis"/>
        <s v="Exchange"/>
        <s v="Detoxification"/>
        <s v="Fructose and mannose metabolism"/>
        <s v="Glyoxylate metabolism"/>
        <s v="Galactose metabolism"/>
        <s v="Methylglyoxal metabolism"/>
        <s v="Glutathione metabolism"/>
        <s v="Taurine and hypotaurine metabolism"/>
        <s v="Nitrogen metabolism"/>
        <s v="Thiamine metabolism"/>
        <s v="Synthesis and degradation of ketone bodies"/>
        <s v="Arachidonic acid metabolism"/>
        <s v="Inositol phosphate metabolism"/>
        <s v="Triacylglycerol degradation"/>
        <s v="Vitamin B6 metabolism"/>
        <s v="Carotenoid biosynthesis"/>
        <s v="Sphingolipid metabolism"/>
        <s v="Ubiquinone biosynthesis"/>
        <s v="Lipid metabolism"/>
        <s v="Cofactors and prosthetic groups biosynthesis"/>
        <s v="Tropane, piperidine and pyridine alkaloid biosynthesis"/>
        <s v="Nucleotide metabolism"/>
      </sharedItems>
    </cacheField>
    <cacheField name="Rxn" numFmtId="0">
      <sharedItems count="1060">
        <s v="12AMANTF_g"/>
        <s v="13BDGLUCANt_c_en"/>
        <s v="13BGH_e"/>
        <s v="13GS_c"/>
        <s v="14BMANTF_c"/>
        <s v="14DMLANOSTt_c_e"/>
        <s v="16GS_c"/>
        <s v="2DDA7Pt_c_m"/>
        <s v="2DHPt_c_m"/>
        <s v="2MBALDt_c_e"/>
        <s v="2MBTOHt_c_e"/>
        <s v="2OBUTt_c_m"/>
        <s v="2OXOADPt_c_m"/>
        <s v="2PHETOHt_c_e"/>
        <s v="3C3HMPt_c_e"/>
        <s v="3C4MOPt_c_m"/>
        <s v="3DSPHR_r"/>
        <s v="3HACD200_rm"/>
        <s v="3HACD220_rm"/>
        <s v="3HACD240_rm"/>
        <s v="3HACD260_rm"/>
        <s v="3HAO_c"/>
        <s v="3HXPHBt_c_m"/>
        <s v="3MBALDt_c_e"/>
        <s v="3MOPt_c_e"/>
        <s v="3OACE200_rm"/>
        <s v="3OACE220_rm"/>
        <s v="3OACE240_rm"/>
        <s v="3OACE260_rm"/>
        <s v="3OACR200_rm"/>
        <s v="3OACR220_rm"/>
        <s v="3OACR240_rm"/>
        <s v="3OACR260_rm"/>
        <s v="4ABUTNt_c_m"/>
        <s v="4ABUTt_c_m"/>
        <s v="4ABZt_c_e"/>
        <s v="4DPMIPPH_c"/>
        <s v="4H2OGLTt_c_m"/>
        <s v="4HBZt_c_m"/>
        <s v="4HGLSD_m"/>
        <s v="5AOPt_c_m"/>
        <s v="5FTHFt_c_e"/>
        <s v="6DPMIPPH_c"/>
        <s v="AASADy_c"/>
        <s v="AATA_c"/>
        <s v="ABTA_c"/>
        <s v="ABTDt_c_e"/>
        <s v="ABTt_c_e"/>
        <s v="ABUTD_m"/>
        <s v="ACALDt_c_e"/>
        <s v="ACCOAt_c_n"/>
        <s v="ACGAM6PS_c"/>
        <s v="ACGAMPM_c"/>
        <s v="ACGK_m"/>
        <s v="ACGS_m"/>
        <s v="ACHBS_m"/>
        <s v="ACHLE1_c"/>
        <s v="ACITL_c"/>
        <s v="ACLS_m"/>
        <s v="ACOAO100_x"/>
        <s v="ACOAO120_x"/>
        <s v="ACOAO121a_x"/>
        <s v="ACOAO140_x"/>
        <s v="ACOAO141a_x"/>
        <s v="ACOAO141b_x"/>
        <s v="ACOAO160_x"/>
        <s v="ACOAO161a_x"/>
        <s v="ACOAO161b_x"/>
        <s v="ACOAO180_x"/>
        <s v="ACOAO181a_x"/>
        <s v="ACOAO200_x"/>
        <s v="ACOAO220_x"/>
        <s v="ACOAO240_x"/>
        <s v="ACOAO260_x"/>
        <s v="ACOAO40_x"/>
        <s v="ACOAO60_x"/>
        <s v="ACOAO80_x"/>
        <s v="ACONMT_c"/>
        <s v="ACONTa_m"/>
        <s v="ACONTb_m"/>
        <s v="ACOTAi_m"/>
        <s v="ACP1_e"/>
        <s v="ACRNt_c_x"/>
        <s v="ACS_c"/>
        <s v="ACt_c_e"/>
        <s v="ADA_c"/>
        <s v="ADCL_c"/>
        <s v="ADCS_c"/>
        <s v="ADD_c"/>
        <s v="ADEt_c_m"/>
        <s v="ADK1_c"/>
        <s v="ADK1_m"/>
        <s v="ADMDC_c"/>
        <s v="ADNCYC_c"/>
        <s v="ADNK1_c"/>
        <s v="ADNtps_e"/>
        <s v="ADPATPt_c_m"/>
        <s v="ADPT_c"/>
        <s v="ADPt_c_en"/>
        <s v="ADSK_c"/>
        <s v="ADSL1r_c"/>
        <s v="ADSL2i_c"/>
        <s v="ADSS_c"/>
        <s v="AFAT_c"/>
        <s v="AGPRi_m"/>
        <s v="AGTi_c"/>
        <s v="AHCYSt_c_m"/>
        <s v="AHCi_c"/>
        <s v="AHMMPS4_c"/>
        <s v="AHSERL2_c"/>
        <s v="AICART_c"/>
        <s v="AIRC1_c"/>
        <s v="AKGMALta_m"/>
        <s v="AKGt_c_e"/>
        <s v="AKP1_c"/>
        <s v="ALAS_m"/>
        <s v="ALATRS_c"/>
        <s v="ALAt_c_m"/>
        <s v="ALCD19y_c"/>
        <s v="ALCD22xi_c"/>
        <s v="ALCD22xi_m"/>
        <s v="ALCD22yi_c"/>
        <s v="ALCD23xi_c"/>
        <s v="ALCD23xi_m"/>
        <s v="ALCD23yi_c"/>
        <s v="ALCD24xi_c"/>
        <s v="ALCD24xi_m"/>
        <s v="ALCD24yi_c"/>
        <s v="ALCD25xi_c"/>
        <s v="ALCD25xi_m"/>
        <s v="ALCD25yi_c"/>
        <s v="ALCD26xi_c"/>
        <s v="ALCD26xi_m"/>
        <s v="ALCD2i1_c"/>
        <s v="ALCD2i2_c"/>
        <s v="ALDD20x_m"/>
        <s v="ALDD20y_c"/>
        <s v="ALDD20y_m"/>
        <s v="ALDD22x_c"/>
        <s v="ALDD2x_c"/>
        <s v="ALLTN_c"/>
        <s v="ALLTNt_c"/>
        <s v="ALLTTt_c"/>
        <s v="ALPHNH_c"/>
        <s v="AMAOTr_c"/>
        <s v="AMETt_c_e"/>
        <s v="AMID_c"/>
        <s v="AMPATPt_c_x"/>
        <s v="AMPDA_c"/>
        <s v="AMPt_c_l"/>
        <s v="AMPt_c_n"/>
        <s v="ANNAT_c"/>
        <s v="ANNAT_n"/>
        <s v="ANPRT_c"/>
        <s v="ANS_c"/>
        <s v="AP4AH_c"/>
        <s v="ARAB14LO_c"/>
        <s v="ARAB1Dx_c"/>
        <s v="ARABDt_c"/>
        <s v="ARABLt_c"/>
        <s v="ARABRy_c"/>
        <s v="ARGN_c"/>
        <s v="ARGSL_c"/>
        <s v="ARGSS_c"/>
        <s v="ARGTRS_c"/>
        <s v="ARGtpa_v"/>
        <s v="ARGtps_m"/>
        <s v="ARMT_c"/>
        <s v="ASAD_c"/>
        <s v="ASNN_e"/>
        <s v="ASNS1_c"/>
        <s v="ASNTRS_c"/>
        <s v="ASNTRS_m"/>
        <s v="ASNt_c_m"/>
        <s v="ASNtpa_v"/>
        <s v="ASNtps_v"/>
        <s v="ASPCT_c"/>
        <s v="ASPGLUt_c_m"/>
        <s v="ASPK_c"/>
        <s v="ASPTA_c"/>
        <s v="ASPTA_x"/>
        <s v="ASPTRS_c"/>
        <s v="ATAH_c"/>
        <s v="ATPATF1_c"/>
        <s v="ATPPRT_c"/>
        <s v="ATPS_m"/>
        <s v="ATPt_c_en"/>
        <s v="ATPt_c_l"/>
        <s v="ATPt_c_n"/>
        <s v="BACCL_c"/>
        <s v="BPNT_c"/>
        <s v="BTDDH_c"/>
        <s v="BTDt_c_e"/>
        <s v="BTS1_c"/>
        <s v="BUTt_c_e"/>
        <s v="C14STR_c"/>
        <s v="C22STDSy_c"/>
        <s v="C24STR_r"/>
        <s v="C3STDH2_c"/>
        <s v="C3STKR1_c"/>
        <s v="C4STMO1_c"/>
        <s v="C4STMO4_c"/>
        <s v="C5STDS_c"/>
        <s v="C8STI_c"/>
        <s v="CAT_c"/>
        <s v="CAT_x"/>
        <s v="CBL_c"/>
        <s v="CBPS_c"/>
        <s v="CDPt_c_n"/>
        <s v="CERH124A_r"/>
        <s v="CERH126A_r"/>
        <s v="CERH2A24_r"/>
        <s v="CERH2A26_r"/>
        <s v="CERH324_r"/>
        <s v="CERH326_r"/>
        <s v="CERS2A24_r"/>
        <s v="CERS2A26_r"/>
        <s v="CERt_g_r"/>
        <s v="CHLPCTD_c"/>
        <s v="CHOLK_c"/>
        <s v="CHOLt_c_en"/>
        <s v="CHORM_c"/>
        <s v="CHORS_c"/>
        <s v="CHTNDA_c"/>
        <s v="CHTNS_c"/>
        <s v="CITICITta_m"/>
        <s v="CITICTta_x"/>
        <s v="CITMALta_x"/>
        <s v="CLPNS_mm"/>
        <s v="CO2t_c_e"/>
        <s v="COAt_c_l"/>
        <s v="COAt_c_m"/>
        <s v="CPPPGO_c"/>
        <s v="CRNACRNt_c_m"/>
        <s v="CRNCARt_c_x"/>
        <s v="CRNOAT_c"/>
        <s v="CRNOAT_m"/>
        <s v="CRNOAT_x"/>
        <s v="CRNt_c_m"/>
        <s v="CRNt_c_x"/>
        <s v="CSND_c"/>
        <s v="CSNtps_e"/>
        <s v="CS_m"/>
        <s v="CS_x"/>
        <s v="CTPCMPt_c_m"/>
        <s v="CTPS1_c"/>
        <s v="CTPS2_c"/>
        <s v="CTPt2_m"/>
        <s v="CYSItps_v"/>
        <s v="CYSS_c"/>
        <s v="CYSTGL_c"/>
        <s v="CYSTRS_c"/>
        <s v="CYSTS_c"/>
        <s v="CYTDK2_c"/>
        <s v="CYTDtps_e"/>
        <s v="CYTK1_c"/>
        <s v="CYTK2_c"/>
        <s v="DADA_c"/>
        <s v="DADK_c"/>
        <s v="DADPt_c_n"/>
        <s v="DADt_c_e"/>
        <s v="DANNt_c_e"/>
        <s v="DB4PS_c"/>
        <s v="DCAt_c_e"/>
        <s v="DCAt_c_x"/>
        <s v="DCDPt_c_n"/>
        <s v="DCMPDA_c"/>
        <s v="DDCACOAt_c_l"/>
        <s v="DDPA_c"/>
        <s v="DDPA_m"/>
        <s v="DGDPt_c_n"/>
        <s v="DHAD1_m"/>
        <s v="DHAK_c"/>
        <s v="DHAPAT_rm"/>
        <s v="DHAPt_c_l"/>
        <s v="DHAPt_c_m"/>
        <s v="DHFRi_c"/>
        <s v="DHFRi_m"/>
        <s v="DHFS_1_c"/>
        <s v="DHFt_c_m"/>
        <s v="DHNPA2i_m"/>
        <s v="DHNPTt_c_m"/>
        <s v="DHORDfum_c"/>
        <s v="DHORTS_c"/>
        <s v="DHPPDA2_c"/>
        <s v="DHPTS_m"/>
        <s v="DHPTt_c_m"/>
        <s v="DHQS_c"/>
        <s v="DHQTi_c"/>
        <s v="DINt_c_e"/>
        <s v="DIPS_c"/>
        <s v="DMATT_c"/>
        <s v="DNADt_c_n"/>
        <s v="DNMPPA_c"/>
        <s v="DOCOSCOAt_c_l"/>
        <s v="DOLK_c"/>
        <s v="DOLPMMT_r"/>
        <s v="DOLPMT_c"/>
        <s v="DOLPt_c_r"/>
        <s v="DPGM_c"/>
        <s v="DPMVD_c"/>
        <s v="DPR_c"/>
        <s v="DRAPPRy_c"/>
        <s v="DRBK_c"/>
        <s v="DTMPK_c"/>
        <s v="DTTPt_c"/>
        <s v="DUDPt_c_n"/>
        <s v="DUMPt_c_n"/>
        <s v="DUTPDP_c"/>
        <s v="DXHPSq9_c"/>
        <s v="E4HGLUt_c_m"/>
        <s v="E4Pt_c_m"/>
        <s v="EAR40y_m"/>
        <s v="EAR60y_m"/>
        <s v="ECOAH121a_x"/>
        <s v="ECOAH141b_x"/>
        <s v="ECOAH141c_x"/>
        <s v="ECOAH161b_x"/>
        <s v="ECOAH161c_x"/>
        <s v="ECOAH180_m"/>
        <s v="ECOAH180_x"/>
        <s v="ECOAH181a_x"/>
        <s v="ECOAH200_x"/>
        <s v="ECOAH220_x"/>
        <s v="ECOAH240_x"/>
        <s v="ECOAH260_x"/>
        <s v="ECOAI101a_x"/>
        <s v="ECOAI121a_x"/>
        <s v="ECOAI121b_x"/>
        <s v="ECOAI122c_x"/>
        <s v="ECOAI141a_x"/>
        <s v="ECOAI142c_x"/>
        <s v="ECOAR122_x"/>
        <s v="ECOAR142_x"/>
        <s v="ECOAR200_rm"/>
        <s v="ECOAR220_rm"/>
        <s v="ECOAR240_rm"/>
        <s v="ECOAR260_rm"/>
        <s v="EGHLAT_c"/>
        <s v="EGHLAT_m"/>
        <s v="EGHLAT_x"/>
        <s v="ENO_c"/>
        <s v="EPGALURS_e"/>
        <s v="EPISTt_c_e"/>
        <s v="ERGSTGLCT_c"/>
        <s v="ERGSTt_c_e"/>
        <s v="ERGTETROLt_c_e"/>
        <s v="ERGTETROLt_c_r"/>
        <s v="ETACt_c_e"/>
        <s v="ETHAPT_rm"/>
        <s v="ETHAt_c_e"/>
        <s v="ETOHt_c_e"/>
        <s v="EX_13BDglucan_e"/>
        <s v="EX_14dmlanost_e"/>
        <s v="EX_2mbald_e"/>
        <s v="EX_2mbtoh_e"/>
        <s v="EX_2phetoh_e"/>
        <s v="EX_3c3hmp_e"/>
        <s v="EX_3mbald_e"/>
        <s v="EX_3mop_e"/>
        <s v="EX_4abut_e"/>
        <s v="EX_4abz_e"/>
        <s v="EX_5aop_e"/>
        <s v="EX_5fthf_e"/>
        <s v="EX_8aonn_e"/>
        <s v="EX_abt__D_e"/>
        <s v="EX_abt__L_e"/>
        <s v="EX_ac_e"/>
        <s v="EX_acald_e"/>
        <s v="EX_ade_e"/>
        <s v="EX_adn_e"/>
        <s v="EX_akg_e"/>
        <s v="EX_ala__L_e"/>
        <s v="EX_alltn_e"/>
        <s v="EX_alltt_e"/>
        <s v="EX_amet_e"/>
        <s v="EX_arab__D_e"/>
        <s v="EX_arab__L_e"/>
        <s v="EX_arg__L_e"/>
        <s v="EX_asn__L_e"/>
        <s v="EX_asp__L_e"/>
        <s v="EX_btd_e"/>
        <s v="EX_but_e"/>
        <s v="EX_chol_e"/>
        <s v="EX_cit_e"/>
        <s v="EX_co2_e"/>
        <s v="EX_crn_e"/>
        <s v="EX_csn_e"/>
        <s v="EX_cys__L_e"/>
        <s v="EX_cytd_e"/>
        <s v="EX_dad_2_e"/>
        <s v="EX_dann_e"/>
        <s v="EX_dca_e"/>
        <s v="EX_din_e"/>
        <s v="EX_dttp_e"/>
        <s v="EX_epist_e"/>
        <s v="EX_ergst_e"/>
        <s v="EX_ergtetrol_e"/>
        <s v="EX_etac_e"/>
        <s v="EX_etha_e"/>
        <s v="EX_etoh_e"/>
        <s v="EX_fe2_e"/>
        <s v="EX_fecost_e"/>
        <s v="EX_fmn_e"/>
        <s v="EX_for_e"/>
        <s v="EX_fru_e"/>
        <s v="EX_fum_e"/>
        <s v="EX_g3pc_e"/>
        <s v="EX_g3pi_e"/>
        <s v="EX_gal_e"/>
        <s v="EX_galur_e"/>
        <s v="EX_gam6p_e"/>
        <s v="EX_gcald_e"/>
        <s v="EX_glc__D_e"/>
        <s v="EX_gln__L_e"/>
        <s v="EX_glu__L_e"/>
        <s v="EX_glx_e"/>
        <s v="EX_gly_e"/>
        <s v="EX_glyc_e"/>
        <s v="EX_gsn_e"/>
        <s v="EX_gthox_e"/>
        <s v="EX_gthrd_e"/>
        <s v="EX_gua_e"/>
        <s v="EX_h2o_e"/>
        <s v="EX_h_e"/>
        <s v="EX_hdca_e"/>
        <s v="EX_hdcea_e"/>
        <s v="EX_his__L_e"/>
        <s v="EX_hom__L_e"/>
        <s v="EX_hxa_e"/>
        <s v="EX_hxan_e"/>
        <s v="EX_iamac_e"/>
        <s v="EX_iamoh_e"/>
        <s v="EX_ibtald_e"/>
        <s v="EX_ibutac_e"/>
        <s v="EX_ibutoh_e"/>
        <s v="EX_id3acald_e"/>
        <s v="EX_ile__L_e"/>
        <s v="EX_ind3eth_e"/>
        <s v="EX_inost_e"/>
        <s v="EX_ins_e"/>
        <s v="EX_k_e"/>
        <s v="EX_lac__D_e"/>
        <s v="EX_lac__L_e"/>
        <s v="EX_lanost_e"/>
        <s v="EX_leu__L_e"/>
        <s v="EX_lys__L_e"/>
        <s v="EX_mal__L_e"/>
        <s v="EX_malt_e"/>
        <s v="EX_man_e"/>
        <s v="EX_melib_e"/>
        <s v="EX_met__L_e"/>
        <s v="EX_mev__R_e"/>
        <s v="EX_mmet_e"/>
        <s v="EX_na1_e"/>
        <s v="EX_nac_e"/>
        <s v="EX_nh4_e"/>
        <s v="EX_nmn_e"/>
        <s v="EX_o2_e"/>
        <s v="EX_oaa_e"/>
        <s v="EX_ocdca_e"/>
        <s v="EX_ocdcea_e"/>
        <s v="EX_orn_e"/>
        <s v="EX_pacald_e"/>
        <s v="EX_pap_e"/>
        <s v="EX_pectin_e"/>
        <s v="EX_phe__L_e"/>
        <s v="EX_pi_e"/>
        <s v="EX_pnto__R_e"/>
        <s v="EX_pro__L_e"/>
        <s v="EX_ptrc_e"/>
        <s v="EX_pydxn_e"/>
        <s v="EX_pyr_e"/>
        <s v="EX_raffin_e"/>
        <s v="EX_rib__D_e"/>
        <s v="EX_ribflv_e"/>
        <s v="EX_sbt__D_e"/>
        <s v="EX_sbt__L_e"/>
        <s v="EX_ser__L_e"/>
        <s v="EX_so3_e"/>
        <s v="EX_so4_e"/>
        <s v="EX_spmd_e"/>
        <s v="EX_sprm_e"/>
        <s v="EX_srb__L_e"/>
        <s v="EX_succ_e"/>
        <s v="EX_sucr_e"/>
        <s v="EX_taur_e"/>
        <s v="EX_thm_e"/>
        <s v="EX_thmmp_e"/>
        <s v="EX_thmpp_e"/>
        <s v="EX_thr__L_e"/>
        <s v="EX_tre_e"/>
        <s v="EX_trp__L_e"/>
        <s v="EX_tyr__L_e"/>
        <s v="EX_ura_e"/>
        <s v="EX_urea_e"/>
        <s v="EX_uri_e"/>
        <s v="EX_val__L_e"/>
        <s v="EX_xan_e"/>
        <s v="EX_xyl__D_e"/>
        <s v="EX_xylt_e"/>
        <s v="EX_zymst_e"/>
        <s v="FACOA120tabc_x"/>
        <s v="FACOA140tabc_x"/>
        <s v="FACOA160tabc_x"/>
        <s v="FACOA161tabc_x"/>
        <s v="FACOA180tabc_x"/>
        <s v="FACOA181tabc_x"/>
        <s v="FACOA182tabc_x"/>
        <s v="FACOA183tabc_x"/>
        <s v="FACOA200tabc_x"/>
        <s v="FACOA220tabc_x"/>
        <s v="FACOA240tabc_x"/>
        <s v="FACOA260tabc_x"/>
        <s v="FACOAL100_x"/>
        <s v="FADH2t_c_m"/>
        <s v="FALDH_c"/>
        <s v="FBA2_c"/>
        <s v="FBA3_c"/>
        <s v="FBA_c"/>
        <s v="FBP2_c"/>
        <s v="FBP_c"/>
        <s v="FCLT_m"/>
        <s v="FDH_c"/>
        <s v="FE2t_c_e"/>
        <s v="FECOOR_m"/>
        <s v="FECOSTt_c_rm"/>
        <s v="FECPOR_m"/>
        <s v="FECRq9_m"/>
        <s v="FER_c"/>
        <s v="FORt_c_e"/>
        <s v="FRDPt_c_l"/>
        <s v="FRD_c"/>
        <s v="FRTT_c"/>
        <s v="FRUtps_e"/>
        <s v="FTHFCL_c"/>
        <s v="FTHFL_c"/>
        <s v="FTHFL_m"/>
        <s v="FUM_c"/>
        <s v="FUM_m"/>
        <s v="G3PCt_c_e"/>
        <s v="G3PD1i_m"/>
        <s v="G3PDf_m"/>
        <s v="G3PIt_c_e"/>
        <s v="G3PT_c"/>
        <s v="G5SADr_c"/>
        <s v="G5SDy_c"/>
        <s v="G6PDH2i_c"/>
        <s v="GALKi_c"/>
        <s v="GALT_c"/>
        <s v="GALUi_c"/>
        <s v="GALtps_e"/>
        <s v="GAM6Pt_c"/>
        <s v="GAPD_c"/>
        <s v="GARFT_c"/>
        <s v="GCALDt_c_e"/>
        <s v="GDPMANNt_c_g"/>
        <s v="GDPMANt_c_g"/>
        <s v="GDPt_c_g"/>
        <s v="GF6PTA_c"/>
        <s v="GHMT2r_c"/>
        <s v="GHMT2r_m"/>
        <s v="GLCGSD_c"/>
        <s v="GLCP_c"/>
        <s v="GLCt_c_e"/>
        <s v="GLNS_c"/>
        <s v="GLNTRS_c"/>
        <s v="GLNt_c_n"/>
        <s v="GLU5K_c"/>
        <s v="GLUCYS_c"/>
        <s v="GLUDC_c"/>
        <s v="GLUDxi_c"/>
        <s v="GLUDy_c"/>
        <s v="GLUN_c"/>
        <s v="GLUPRT_c"/>
        <s v="GLUSx_c"/>
        <s v="GLUTRS_c"/>
        <s v="GLUTRS_m"/>
        <s v="GLUt_c_m"/>
        <s v="GLXt_c_e"/>
        <s v="GLYC3Pt_c_l"/>
        <s v="GLYC3Pt_c_m"/>
        <s v="GLYCDy_c"/>
        <s v="GLYCL_m"/>
        <s v="GLYCOGENt_c_v"/>
        <s v="GLYCt_c_l"/>
        <s v="GLYCt_c_m"/>
        <s v="GLYGS_c"/>
        <s v="GLYK_c"/>
        <s v="GLYOX_c"/>
        <s v="GLYOX_m"/>
        <s v="GLYTRS_c"/>
        <s v="GLYt_c_m"/>
        <s v="GMPS2_c"/>
        <s v="GND_c"/>
        <s v="GNK_c"/>
        <s v="GRTT_c"/>
        <s v="GSNt_c_e"/>
        <s v="GTHOXt_c"/>
        <s v="GTHO_c"/>
        <s v="GTHO_m"/>
        <s v="GTHRDt_c_e"/>
        <s v="GTHRDtabc_v"/>
        <s v="GTHS_c"/>
        <s v="GTMLT_c"/>
        <s v="GTPCII2_c"/>
        <s v="GTPCI_c"/>
        <s v="GTPGDPtp_m"/>
        <s v="GUAD_1_c"/>
        <s v="GUAt_c_m"/>
        <s v="H2O2t_c_n"/>
        <s v="H2Ot_c_e"/>
        <s v="H2Ot_c_l"/>
        <s v="HACD100i_m"/>
        <s v="HACD100i_x"/>
        <s v="HACD120i_m"/>
        <s v="HACD120i_x"/>
        <s v="HACD121ai_x"/>
        <s v="HACD140i_m"/>
        <s v="HACD140i_x"/>
        <s v="HACD141ai_x"/>
        <s v="HACD141bi_x"/>
        <s v="HACD160i_m"/>
        <s v="HACD160i_x"/>
        <s v="HACD161ai_x"/>
        <s v="HACD161bi_x"/>
        <s v="HACD180i_m"/>
        <s v="HACD180i_x"/>
        <s v="HACD181ai_x"/>
        <s v="HACD200i_x"/>
        <s v="HACD220i_x"/>
        <s v="HACD240i_x"/>
        <s v="HACD260i_x"/>
        <s v="HACD40i_m"/>
        <s v="HACD40i_x"/>
        <s v="HACD60i_m"/>
        <s v="HACD60i_x"/>
        <s v="HACD80i_m"/>
        <s v="HACD80i_x"/>
        <s v="HACNH_m"/>
        <s v="HCITR_m"/>
        <s v="HCITS_m"/>
        <s v="HCITS_n"/>
        <s v="HCO3E_c"/>
        <s v="HCO3t_c_n"/>
        <s v="HCYSMT_c"/>
        <s v="HDCAt_c_e"/>
        <s v="HDCAt_c_l"/>
        <s v="HDCEAt_c_e"/>
        <s v="HDCEAt_c_l"/>
        <s v="HDCOAt_c_l"/>
        <s v="HEMEAt_c_m"/>
        <s v="HEMEOS_m"/>
        <s v="HETZK_c"/>
        <s v="HEX1_c"/>
        <s v="HEX4_c"/>
        <s v="HEX7_c"/>
        <s v="HICITD_m"/>
        <s v="HISTD_c"/>
        <s v="HISTP_c"/>
        <s v="HISTRS_c"/>
        <s v="HISTRS_m"/>
        <s v="HISt_c_m"/>
        <s v="HKYNH_c"/>
        <s v="HMGCOAR_c"/>
        <s v="HMGCOAS_c"/>
        <s v="HMGCOAS_m"/>
        <s v="HMGCOAt_c_m"/>
        <s v="HMPK1_c"/>
        <s v="HOMOX_m"/>
        <s v="HPPK2_m"/>
        <s v="HPRORy_c"/>
        <s v="HSDx_c"/>
        <s v="HSERTA_c"/>
        <s v="HSK_c"/>
        <s v="HSTPT_c"/>
        <s v="HXANt_c_e"/>
        <s v="HXAt_c_e"/>
        <s v="HXCCOAt_c_en"/>
        <s v="HXCCOAt_c_l"/>
        <s v="Ht_c_e"/>
        <s v="Ht_c_m"/>
        <s v="IAMACt_c_e"/>
        <s v="IAMOHt_c_e"/>
        <s v="IBTALDt_c_e"/>
        <s v="IBUTACt_c_e"/>
        <s v="IBUTOHt_c_e"/>
        <s v="ICDHx_m"/>
        <s v="ICDHyi_m"/>
        <s v="ICL_1_c"/>
        <s v="ID3ACALDt_c_e"/>
        <s v="IG3PS_c"/>
        <s v="IGPDH_c"/>
        <s v="IGPS_c"/>
        <s v="ILETA_c"/>
        <s v="ILETA_m"/>
        <s v="ILETRS_c"/>
        <s v="ILETRS_m"/>
        <s v="ILEt_c_m"/>
        <s v="IMPC_c"/>
        <s v="IMPD_c"/>
        <s v="IND3ACt_c_m"/>
        <s v="IND3ETHt_c_e"/>
        <s v="INOSHPt_c_n"/>
        <s v="INOSTtps_e"/>
        <s v="INSt_c_e"/>
        <s v="IPCt_g_r"/>
        <s v="IPDDI_c"/>
        <s v="IPDPt_c_l"/>
        <s v="IPMD_c"/>
        <s v="IPPMIa_c"/>
        <s v="IPPMIb_c"/>
        <s v="IPPS_c"/>
        <s v="IPPYP2_c"/>
        <s v="IPPYP3_c"/>
        <s v="ITCOAL_m"/>
        <s v="KARA1i_m"/>
        <s v="KYN3OX_c"/>
        <s v="KYNAT2_c"/>
        <s v="KYN_c"/>
        <s v="Kt_c_m"/>
        <s v="LACDtps_c"/>
        <s v="LACLtps_c"/>
        <s v="LACPYRt_c_m"/>
        <s v="LALDO3_c"/>
        <s v="LANOSTt_c_e"/>
        <s v="LCADi_c"/>
        <s v="LEUTA_c"/>
        <s v="LEUTA_m"/>
        <s v="LEUTRS_c"/>
        <s v="LEUt_c_v"/>
        <s v="LGTHL_c"/>
        <s v="LLFC2O_c"/>
        <s v="LNS14DMy_c"/>
        <s v="LNSTLS_c"/>
        <s v="LTA4H2_c"/>
        <s v="LTA4H2_n"/>
        <s v="LYSTRS_c"/>
        <s v="LYSt_c_m"/>
        <s v="LYStpa_v"/>
        <s v="M1PS_c"/>
        <s v="MAGL_l"/>
        <s v="MALOAAta_x"/>
        <s v="MALS_c"/>
        <s v="MALT_c"/>
        <s v="MALTtps_e"/>
        <s v="MALt2_m"/>
        <s v="MALt_c_e"/>
        <s v="MAN1PT_c"/>
        <s v="MAN6PI_c"/>
        <s v="MANNANt_c_r"/>
        <s v="MANt_c_g"/>
        <s v="MCOATA_m"/>
        <s v="MDH_c"/>
        <s v="MDH_m"/>
        <s v="MDRPD_c"/>
        <s v="ME1_m"/>
        <s v="ME2_c"/>
        <s v="METAT_c"/>
        <s v="METB1_c"/>
        <s v="METTRS_c"/>
        <s v="METTRS_m"/>
        <s v="METt_c_m"/>
        <s v="METtps_e"/>
        <s v="MEVK1_c"/>
        <s v="MEVK2_c"/>
        <s v="MEVK3_c"/>
        <s v="MEVK4_c"/>
        <s v="MEVt_c_e"/>
        <s v="MI13456Pt_c_n"/>
        <s v="MI1PP_c"/>
        <s v="MI1Pt_c_r"/>
        <s v="MIP2Ct_g_r"/>
        <s v="MIPCt_g_r"/>
        <s v="MTAP_c"/>
        <s v="MTHFC_c"/>
        <s v="MTHFD2i_c"/>
        <s v="MTHFD_c"/>
        <s v="MTHFD_m"/>
        <s v="MTHFR3_c"/>
        <s v="MTMOHT_m"/>
        <s v="MTRI_c"/>
        <s v="NACt_c_e"/>
        <s v="NADDP_x"/>
        <s v="NADHK1_c"/>
        <s v="NADK_c"/>
        <s v="NADK_m"/>
        <s v="NADPHt_c_l"/>
        <s v="NADPHt_c_r"/>
        <s v="NADPt_c_l"/>
        <s v="NADPt_c_r"/>
        <s v="NADS2_c"/>
        <s v="NADS2_n"/>
        <s v="NADt1_m"/>
        <s v="NAMNPP_c"/>
        <s v="NAMNPP_m"/>
        <s v="NAtpa_c"/>
        <s v="NCAMt_c_n"/>
        <s v="NDP10_c"/>
        <s v="NDP3_g"/>
        <s v="NDPK10_c"/>
        <s v="NDPK2_c"/>
        <s v="NH4t_c_e"/>
        <s v="NH4t_c_m"/>
        <s v="NMNt_c_e"/>
        <s v="NNAM_c"/>
        <s v="NNATi_c"/>
        <s v="NNDPR_c"/>
        <s v="NNDPR_m"/>
        <s v="NNMT_c"/>
        <s v="NTD2pp_c"/>
        <s v="NTD4pp_c"/>
        <s v="NTP10_c"/>
        <s v="O2t_c_e"/>
        <s v="OAAt_c_e"/>
        <s v="OCBT_c"/>
        <s v="OCDCAt_c_e"/>
        <s v="OCDCAt_c_l"/>
        <s v="OCDCEAt_c_e"/>
        <s v="OCDCEAt_c_l"/>
        <s v="ODECOAt_c_l"/>
        <s v="OMCDC_c"/>
        <s v="OMCDC_m"/>
        <s v="OMPDC_c"/>
        <s v="OPAH_c"/>
        <s v="ORNDC_c"/>
        <s v="ORNTACi_m"/>
        <s v="ORNTA_c"/>
        <s v="ORNtpa_m"/>
        <s v="ORNtps_e"/>
        <s v="ORPT_c"/>
        <s v="P5CR_c"/>
        <s v="PACALDt_c_e"/>
        <s v="PAN4Pt_c_m"/>
        <s v="PAPSR_c"/>
        <s v="PAPt_c"/>
        <s v="PAPt_c_m"/>
        <s v="PBAL_c"/>
        <s v="PC_c"/>
        <s v="PDE1_c"/>
        <s v="PDH_m"/>
        <s v="PDX5POi_c"/>
        <s v="PENDPt_c_m"/>
        <s v="PGAMT_c"/>
        <s v="PGCD_c"/>
        <s v="PGI_c"/>
        <s v="PGK_c"/>
        <s v="PGL_c"/>
        <s v="PGMT_c"/>
        <s v="PGM_c"/>
        <s v="PHCD_m"/>
        <s v="PHETA1_c"/>
        <s v="PHETRS_c"/>
        <s v="PHETRS_m"/>
        <s v="PHEt_c_m"/>
        <s v="PHEtps_e"/>
        <s v="PHYTOES_c"/>
        <s v="PIt_c_en"/>
        <s v="PKETX_c"/>
        <s v="PLADpc_en"/>
        <s v="PMANM_c"/>
        <s v="PMDPHT_c"/>
        <s v="PMEVK_c"/>
        <s v="PMPK_c"/>
        <s v="PMTCOAt_c_l"/>
        <s v="PMTCOAt_c_r"/>
        <s v="PNP_c"/>
        <s v="PNTK_c"/>
        <s v="PNTOtps_e"/>
        <s v="POLYAO2_c"/>
        <s v="PPA_c"/>
        <s v="PPBNGD_c"/>
        <s v="PPBNGS_1_c"/>
        <s v="PPCDC_c"/>
        <s v="PPCK_c"/>
        <s v="PPIt_c_l"/>
        <s v="PPIt_c_m"/>
        <s v="PPIt_c_rm"/>
        <s v="PPNCL2_c"/>
        <s v="PPND2_c"/>
        <s v="PPNDH_c"/>
        <s v="PPPG9t_c_m"/>
        <s v="PPPGO_m"/>
        <s v="PPTT_m"/>
        <s v="PRAGSi_c"/>
        <s v="PRAIS_c"/>
        <s v="PRAIi_c"/>
        <s v="PRAMPC_c"/>
        <s v="PRASCSi_c"/>
        <s v="PRATPP_c"/>
        <s v="PRENT10_l"/>
        <s v="PRENT11_l"/>
        <s v="PRENT12_l"/>
        <s v="PRENT13_l"/>
        <s v="PRENT14_l"/>
        <s v="PRENT15_l"/>
        <s v="PRENT16_l"/>
        <s v="PRENT17_l"/>
        <s v="PRENT18_l"/>
        <s v="PRENT19_l"/>
        <s v="PRENT20_l"/>
        <s v="PRENT21_l"/>
        <s v="PRENT6_l"/>
        <s v="PRENT7_l"/>
        <s v="PRENT8_l"/>
        <s v="PRENT9_l"/>
        <s v="PRFGS_c"/>
        <s v="PRMICI_c"/>
        <s v="PROTRS_c"/>
        <s v="PROt_c_m"/>
        <s v="PRPPS_c"/>
        <s v="PRPPt_c_m"/>
        <s v="PSCIT_c"/>
        <s v="PSERT_c"/>
        <s v="PSPHPL_r"/>
        <s v="PSPHS_r"/>
        <s v="PSP_L_c"/>
        <s v="PSSA_rm"/>
        <s v="PTPAT_c"/>
        <s v="PTRCtpa_e"/>
        <s v="PYAM5PO_c"/>
        <s v="PYDXNOR_c"/>
        <s v="PYDXNO_c"/>
        <s v="PYDXO_c"/>
        <s v="PYK_c"/>
        <s v="PYRDC_c"/>
        <s v="PYRtps_e"/>
        <s v="Q9OR_m"/>
        <s v="QULNt_c_m"/>
        <s v="RAFH_e"/>
        <s v="RBFK_c"/>
        <s v="RBFK_m"/>
        <s v="RBFSa_c"/>
        <s v="RBK_c"/>
        <s v="RIBFLVt_c_m"/>
        <s v="RIBt_c_e"/>
        <s v="RLFC2O_c"/>
        <s v="RLFC2O_m"/>
        <s v="RNMK_c"/>
        <s v="RPE_c"/>
        <s v="RPI_c"/>
        <s v="SACCD1_c"/>
        <s v="SACCD2_c"/>
        <s v="SADT_c"/>
        <s v="SAM24MT_c"/>
        <s v="SBPP1_r"/>
        <s v="SBPP2_r"/>
        <s v="SBTD_D2_c"/>
        <s v="SBTD_L_c"/>
        <s v="SBTDt_c"/>
        <s v="SBTLt_c"/>
        <s v="SERAT_c"/>
        <s v="SERD_L_c"/>
        <s v="SERPT_r"/>
        <s v="SERTRS_c"/>
        <s v="SERt_c_m"/>
        <s v="SFGTHi_c"/>
        <s v="SHCHD2_c"/>
        <s v="SHCHF_c"/>
        <s v="SHK3Di_c"/>
        <s v="SHKK_c"/>
        <s v="SHSL1_c"/>
        <s v="SLCBK1_r"/>
        <s v="SO3R_c"/>
        <s v="SO3t_c_e"/>
        <s v="SO4t_c_e"/>
        <s v="SPHGLpK_r"/>
        <s v="SPMDtpa_e"/>
        <s v="SPMS_c"/>
        <s v="SPRMS_c"/>
        <s v="SPRMtpa_e"/>
        <s v="SQLEx_r"/>
        <s v="SQLEy_r"/>
        <s v="SQLS_c"/>
        <s v="SQLt_c_r"/>
        <s v="SRBt_c_e"/>
        <s v="SSALy_c"/>
        <s v="SSQ23EPXt_c_r"/>
        <s v="STCOAt_c_l"/>
        <s v="SUCCt2_m"/>
        <s v="SUCFUMt_c_m"/>
        <s v="SUCOAS_m"/>
        <s v="SUCR_e"/>
        <s v="TALA_c"/>
        <s v="TAUDO_c"/>
        <s v="TAURt_c_e"/>
        <s v="TCHOLAtabc_v"/>
        <s v="TDCOAt_c_l"/>
        <s v="THFGLUS_c"/>
        <s v="THIORDXi_m"/>
        <s v="THIORDXi_x"/>
        <s v="THMtps_e"/>
        <s v="THRA_c"/>
        <s v="THRD_L_m"/>
        <s v="THRTRS_c"/>
        <s v="THRt_c_m"/>
        <s v="THRtps_e"/>
        <s v="TKT1_c"/>
        <s v="TKT2_c"/>
        <s v="TMDPK_c"/>
        <s v="TMDPPK_c"/>
        <s v="TMDS_c"/>
        <s v="TMPPP_c"/>
        <s v="TPI_c"/>
        <s v="TRDOXt_c_x"/>
        <s v="TRDRDt_c_x"/>
        <s v="TRDR_c"/>
        <s v="TRDR_m"/>
        <s v="TRE6PP_c"/>
        <s v="TRE6PS_c"/>
        <s v="TREH_v"/>
        <s v="TREtps_e"/>
        <s v="TROPNDH_c"/>
        <s v="TRPO2_c"/>
        <s v="TRPS1_c"/>
        <s v="TRPTA_c"/>
        <s v="TRPTRS_c"/>
        <s v="TRPTRS_m"/>
        <s v="TRPt_c_m"/>
        <s v="TTCCOAt_c_en"/>
        <s v="TTCCOAt_c_l"/>
        <s v="TYRTA_c"/>
        <s v="TYRTRS_c"/>
        <s v="TYRTRS_m"/>
        <s v="TYRt_c_m"/>
        <s v="TYRt_c_v"/>
        <s v="UAGDP_c"/>
        <s v="UDPG4E_c"/>
        <s v="UDPGALt_c_g"/>
        <s v="UGLT_c"/>
        <s v="UMPK_c"/>
        <s v="UMPK_n"/>
        <s v="UMPt_c_n"/>
        <s v="UNK3_c"/>
        <s v="UPP3MT_2_c"/>
        <s v="UPP3S_c"/>
        <s v="UPPDC1_c"/>
        <s v="UPPRT_c"/>
        <s v="URAtps_e"/>
        <s v="UREASE_c"/>
        <s v="UREAtps_e"/>
        <s v="URIDK2_n"/>
        <s v="URIH_c"/>
        <s v="URIK1_c"/>
        <s v="URIK2_c"/>
        <s v="URItps_e"/>
        <s v="UTPUMPtp_m"/>
        <s v="UTPt_c_m"/>
        <s v="VALTA_c"/>
        <s v="VALTRS_c"/>
        <s v="VALTRS_m"/>
        <s v="VALt_c_m"/>
        <s v="VALtps_e"/>
        <s v="XANt_c_e"/>
        <s v="XYLK_c"/>
        <s v="XYLRy_c"/>
        <s v="XYLTt_c_e"/>
        <s v="XYLt_c_e"/>
        <s v="YUMPS_c"/>
        <s v="ZYMSTt_c_en"/>
      </sharedItems>
    </cacheField>
    <cacheField name="iRhtoC" numFmtId="0">
      <sharedItems containsSemiMixedTypes="0" containsString="0" containsNumber="1" minValue="-3.0788424048721392" maxValue="9.3109159152836689"/>
    </cacheField>
    <cacheField name="C-lim glc" numFmtId="0">
      <sharedItems containsSemiMixedTypes="0" containsString="0" containsNumber="1" minValue="-3.8531953379357824" maxValue="11.77444079030851"/>
    </cacheField>
    <cacheField name="(iRhtoC - C-lim glc)^2)" numFmtId="0">
      <sharedItems containsSemiMixedTypes="0" containsString="0" containsNumber="1" minValue="0" maxValue="72.440489422561939" count="216">
        <n v="0"/>
        <n v="8.2989194333010566E-3"/>
        <n v="3.0430267626322923E-3"/>
        <n v="1.4328817677008879E-4"/>
        <n v="1.3263078999291209E-5"/>
        <n v="2.5978715623220344E-5"/>
        <n v="5.407255410374006E-7"/>
        <n v="4.6839334460701662E-6"/>
        <n v="3.1341634901329553E-6"/>
        <n v="1.351813852593505E-7"/>
        <n v="3.8433258314946053E-2"/>
        <n v="8.2803114113349544E-11"/>
        <n v="5.2993993032514806E-9"/>
        <n v="4.7648404718596259E-7"/>
        <n v="4.2525434583047781E-5"/>
        <n v="2.2401005860575027E-8"/>
        <n v="3.8138213247758922E-5"/>
        <n v="2.4850554305701886E-24"/>
        <n v="1.064827324098853E-4"/>
        <n v="0.12321452032292277"/>
        <n v="0.11932180985864597"/>
        <n v="3.7080847618614139E-2"/>
        <n v="8.2803114113304385E-11"/>
        <n v="1.2988181635474941E-4"/>
        <n v="6.0689548098661614"/>
        <n v="4.3914802541418229E-5"/>
        <n v="6.4276982396690248E-5"/>
        <n v="9.5366595537322827E-6"/>
        <n v="3.2537552124928287E-2"/>
        <n v="1.2988181627258212E-4"/>
        <n v="2.1372709445740088E-5"/>
        <n v="3.0032041707072627E-5"/>
        <n v="0.23717164408226737"/>
        <n v="5.2155012811239949E-9"/>
        <n v="1.0606014650411572E-4"/>
        <n v="1.2353574829591831E-3"/>
        <n v="3.784403470965611E-2"/>
        <n v="0.10380892998853296"/>
        <n v="4.1365221773744759E-8"/>
        <n v="9.680445199722181E-6"/>
        <n v="2.2623065016905499E-4"/>
        <n v="8.6184387653809756E-7"/>
        <n v="3.6211747446966851E-5"/>
        <n v="1.7853751429107604E-5"/>
        <n v="0.34606389865368636"/>
        <n v="0.3741575114211545"/>
        <n v="4.3302028179469053E-5"/>
        <n v="5.7216714080192694E-6"/>
        <n v="72.440489422561939"/>
        <n v="4.3914802011720836E-5"/>
        <n v="7.656085052321647E-5"/>
        <n v="3.4066737184080189E-7"/>
        <n v="1.169771115827779E-4"/>
        <n v="3.3795346314837538E-8"/>
        <n v="9.875785365751866E-6"/>
        <n v="3.9111485515218475E-5"/>
        <n v="4.6388089844216512E-6"/>
        <n v="4.4993258229650372"/>
        <n v="8.149220751756242E-11"/>
        <n v="8.0707655845809183E-4"/>
        <n v="0.35167669230291404"/>
        <n v="2.368783370010045E-5"/>
        <n v="5.5140355870802632E-5"/>
        <n v="3.7503799587016892E-10"/>
        <n v="1.3205168063829387E-5"/>
        <n v="1.3263078208884318E-5"/>
        <n v="1.9768892571641529E-4"/>
        <n v="1.882771942630338E-7"/>
        <n v="2.7666287712540245E-8"/>
        <n v="1.140443506004301E-8"/>
        <n v="1.6847803055590136E-6"/>
        <n v="2.38520804213147E-7"/>
        <n v="2.8511087650107524E-9"/>
        <n v="3.5794949081630653E-4"/>
        <n v="1.1649454833634405E-3"/>
        <n v="5.5691429392819151E-4"/>
        <n v="6.0714289321973794E-3"/>
        <n v="4.1682280314274533E-7"/>
        <n v="0.68501401898430303"/>
        <n v="8.2811659398275982E-9"/>
        <n v="0.57867992429781978"/>
        <n v="4.8231345964739601E-9"/>
        <n v="0.14494798035360068"/>
        <n v="6.5345055197958494E-6"/>
        <n v="2.1138368164355393E-5"/>
        <n v="0.59962171528619623"/>
        <n v="0.26208157964387913"/>
        <n v="1.8295878301356117E-5"/>
        <n v="3.0172901865093459E-3"/>
        <n v="3.3121245645581075E-10"/>
        <n v="0.59509879681071221"/>
        <n v="9.1202880691097332E-5"/>
        <n v="8.2803114112385568E-11"/>
        <n v="5.2572169419479115E-3"/>
        <n v="2.7436401858420546E-5"/>
        <n v="1.8597041061537791E-3"/>
        <n v="4.9035833860177028E-2"/>
        <n v="5.0633605467837729E-8"/>
        <n v="0.4267807002543767"/>
        <n v="64.302644945076395"/>
        <n v="2.9805653467331195"/>
        <n v="0.16223103860162386"/>
        <n v="1.9903190059304602E-6"/>
        <n v="1.0830455527018898"/>
        <n v="4.8659064325979343E-4"/>
        <n v="5.3496591536087428E-2"/>
        <n v="0.13748876065410989"/>
        <n v="1.9026356198362537E-5"/>
        <n v="9.2861751474742813E-4"/>
        <n v="0.10875214310706295"/>
        <n v="2.1851695082951753E-3"/>
        <n v="6.2737252943819016E-2"/>
        <n v="1.3490049589884914E-5"/>
        <n v="3.0255501990684687E-4"/>
        <n v="1.0979005412516296"/>
        <n v="0.19434039503907122"/>
        <n v="1.5832678348743628E-4"/>
        <n v="1.5748148328959897E-4"/>
        <n v="0.11606378737463666"/>
        <n v="6.2525321691209215E-7"/>
        <n v="7.3301197472041973E-3"/>
        <n v="4.0641749129522341E-11"/>
        <n v="9.375949896754223E-11"/>
        <n v="0.18289253469101802"/>
        <n v="5.5567196447138727E-8"/>
        <n v="2.0553536472872771E-4"/>
        <n v="3.0802220433665054E-6"/>
        <n v="1.0579357602216612"/>
        <n v="6.4370942025215179E-6"/>
        <n v="0.59962246494426708"/>
        <n v="7.3330939736830171E-6"/>
        <n v="2.0540185355063231E-5"/>
        <n v="2.3147623152458083E-2"/>
        <n v="6.4247896596452203E-21"/>
        <n v="4.3914803368037323E-5"/>
        <n v="3.194822861537873E-5"/>
        <n v="7.3539580256716239E-2"/>
        <n v="7.6365232013283126E-3"/>
        <n v="3.8943355420119952E-2"/>
        <n v="2.2541312638568319E-4"/>
        <n v="4.4898978098734501E-4"/>
        <n v="4.4777586601264211E-4"/>
        <n v="1.0988804419489468E-4"/>
        <n v="8.3036444121742891E-4"/>
        <n v="8.6394322047754304E-9"/>
        <n v="7.2020488489292089E-7"/>
        <n v="0.81560860772372767"/>
        <n v="1.5669583009509881E-3"/>
        <n v="3.7998504613219713E-4"/>
        <n v="1.3029696539890566E-4"/>
        <n v="8.7908664490422751E-6"/>
        <n v="6.2590798471783117E-3"/>
        <n v="1.4370686609049442E-6"/>
        <n v="1.0792871871740564"/>
        <n v="7.1245930688659264E-5"/>
        <n v="8.2803114113952222E-11"/>
        <n v="8.5918980843112527E-5"/>
        <n v="3.5008220740189748E-3"/>
        <n v="0.20669762811220016"/>
        <n v="2.6900086360847477"/>
        <n v="6.8910424715980351E-6"/>
        <n v="2.2595699877743281E-4"/>
        <n v="5.8252037949325887E-3"/>
        <n v="0.30605770520981995"/>
        <n v="0.3331386923838911"/>
        <n v="8.6213405713550337E-2"/>
        <n v="2.1854509496398479E-3"/>
        <n v="4.6537558716695801E-7"/>
        <n v="2.9774246391948484E-4"/>
        <n v="0.12292063955770695"/>
        <n v="4.6650810562007922E-12"/>
        <n v="5.2042162955470897E-6"/>
        <n v="1.5680964737819045"/>
        <n v="1.3038753202809987E-9"/>
        <n v="4.3920971173050778E-4"/>
        <n v="0.82796692271674954"/>
        <n v="2.0211958249842616E-4"/>
        <n v="6.0535278467299858E-6"/>
        <n v="2.0373051879390605E-11"/>
        <n v="1.9901149600561831E-6"/>
        <n v="1.5724365116493282E-6"/>
        <n v="1.2038967042315158E-6"/>
        <n v="8.8449553780274506E-7"/>
        <n v="6.1423301236301607E-7"/>
        <n v="3.9310912791232909E-7"/>
        <n v="2.2112388445068809E-7"/>
        <n v="9.827728197808349E-8"/>
        <n v="2.4569320494520796E-8"/>
        <n v="2.3383579616214169E-4"/>
        <n v="2.3047902823633166E-4"/>
        <n v="1.8825379220817542E-5"/>
        <n v="9.5525634272026168E-5"/>
        <n v="0.66446610176060816"/>
        <n v="4.3154007983391314E-3"/>
        <n v="7.2546315287938604E-2"/>
        <n v="1.1287564094346714E-5"/>
        <n v="3.7203815135310978E-4"/>
        <n v="0.26444650335136916"/>
        <n v="4.3914799814536649E-5"/>
        <n v="2.0686965095151631E-12"/>
        <n v="3.7293534158261143E-2"/>
        <n v="0.13697733401795159"/>
        <n v="1.2374994441190718E-3"/>
        <n v="9.6047964968057402E-5"/>
        <n v="1.7206982144029608E-5"/>
        <n v="7.012621228609639E-2"/>
        <n v="6.6853079616320851E-2"/>
        <n v="2.297153531973055E-7"/>
        <n v="4.8825176532830791E-2"/>
        <n v="1.7569514076819E-5"/>
        <n v="3.3604094939696477E-5"/>
        <n v="3.8459324933058353E-13"/>
        <n v="1.0660320413357956E-2"/>
        <n v="6.3667536920029066E-5"/>
        <n v="2.6798597065434789E-8"/>
        <n v="8.3982577256977984E-4"/>
      </sharedItems>
    </cacheField>
  </cacheFields>
  <extLst>
    <ext xmlns:x14="http://schemas.microsoft.com/office/spreadsheetml/2009/9/main" uri="{725AE2AE-9491-48be-B2B4-4EB974FC3084}">
      <x14:pivotCacheDefinition pivotCacheId="12988387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oney, Eric James" refreshedDate="45229.840125000002" createdVersion="8" refreshedVersion="8" minRefreshableVersion="3" recordCount="1060" xr:uid="{3A04C23D-E773-7048-8154-1436B297A3AE}">
  <cacheSource type="worksheet">
    <worksheetSource ref="W5:AC1065" sheet="pFBA-results"/>
  </cacheSource>
  <cacheFields count="7">
    <cacheField name="Subsystem" numFmtId="0">
      <sharedItems count="86">
        <s v="N-Glycan biosynthesis"/>
        <s v="Transport"/>
        <s v="Starch and sucrose metabolism"/>
        <s v="Cell wall biosynthesis"/>
        <s v="Glycerophospholipid biosynthesis"/>
        <s v="Alternative carbon metabolism"/>
        <s v="Alanine, aspartate and glutamate metabolism"/>
        <s v="Phenylalanine, tyrosine and tryptophan metabolism"/>
        <s v="Sphingolipid biosynthesis"/>
        <s v="Fatty acid elongation"/>
        <s v="Fatty acid biosynthesis"/>
        <s v="Tryptophan metabolism"/>
        <s v="Unassigned"/>
        <s v="Synthesis and degradation of ketone bodies"/>
        <s v="Ubiquinone biosynthesis"/>
        <s v="Benzoate degradation"/>
        <s v="Thiamine metabolism"/>
        <s v="Tyrosine metabolism"/>
        <s v="Glycine, serine and threonine metabolism"/>
        <s v="Methylglyoxal metabolism"/>
        <s v="Lysine metabolism"/>
        <s v="Arginine and proline metabolism"/>
        <s v="Fatty acid degradation"/>
        <s v="Terpenoid backbone biosynthesis"/>
        <s v="Acetyl-CoA synthesis"/>
        <s v="Propanoate metabolism"/>
        <s v="Amino sugar and nucleotide sugar metabolism"/>
        <s v="Glycosaminoglycan degradation"/>
        <s v="Glycerophospholipid metabolism"/>
        <s v="Valine, leucine and isoleucine metabolism"/>
        <s v="Pyruvate metabolism"/>
        <s v="Biosynthesis of unsaturated fatty acids"/>
        <s v="C5-Branched dibasic acid metabolism"/>
        <s v="Citric acid cycle"/>
        <s v="Riboflavin metabolism"/>
        <s v="Cysteine and methionine metabolism"/>
        <s v="Styrene degradation"/>
        <s v="Purine metabolism"/>
        <s v="Folate metabolism"/>
        <s v="Aflatoxin biosynthesis"/>
        <s v="Butanoate metabolism"/>
        <s v="Aminoacyl-tRNA biosynthesis"/>
        <s v="Pentose and glucuronate interconversions"/>
        <s v="beta-Alanine metabolism"/>
        <s v="Biotin metabolism"/>
        <s v="Nicotinate and nicotinamide metabolism"/>
        <s v="Histidine metabolism"/>
        <s v="Steroid hormone biosynthesis"/>
        <s v="Ascorbate and aldarate metabolism"/>
        <s v="Pyrimidine metabolism"/>
        <s v="Oxidative phosphorylation"/>
        <s v="Carnitine biosynthesis"/>
        <s v="Pseudoreaction"/>
        <s v="Sulfur metabolism"/>
        <s v="Ergosterol biosynthesis"/>
        <s v="Carotenoid biosynthesis"/>
        <s v="Penicillin and cephalosporin biosynthesis"/>
        <s v="Phosphonate and phosphinate metabolism"/>
        <s v="Steroid biosynthesis"/>
        <s v="Carbon fixation pathways in prokaryotes"/>
        <s v="Chlorocyclohexane and chlorobenzene degradation"/>
        <s v="Heme metabolism"/>
        <s v="Triacylglycerol degradation"/>
        <s v="D-Arginine and D-ornithine metabolism"/>
        <s v="Triacylglycerol biosynthesis"/>
        <s v="Glycerolipid metabolism"/>
        <s v="O-Glycan biosynthesis"/>
        <s v="Pantothenate and CoA biosynthesis"/>
        <s v="Glycolysis / Gluconeogenesis"/>
        <s v="Pentose phosphate pathway"/>
        <s v="Nitrogen metabolism"/>
        <s v="Exchange"/>
        <s v="Detoxification" u="1"/>
        <s v="Fructose and mannose metabolism" u="1"/>
        <s v="Glyoxylate metabolism" u="1"/>
        <s v="Galactose metabolism" u="1"/>
        <s v="Glutathione metabolism" u="1"/>
        <s v="Taurine and hypotaurine metabolism" u="1"/>
        <s v="Arachidonic acid metabolism" u="1"/>
        <s v="Inositol phosphate metabolism" u="1"/>
        <s v="Vitamin B6 metabolism" u="1"/>
        <s v="Sphingolipid metabolism" u="1"/>
        <s v="Lipid metabolism" u="1"/>
        <s v="Cofactors and prosthetic groups biosynthesis" u="1"/>
        <s v="Tropane, piperidine and pyridine alkaloid biosynthesis" u="1"/>
        <s v="Nucleotide metabolism" u="1"/>
      </sharedItems>
    </cacheField>
    <cacheField name="Rxn" numFmtId="0">
      <sharedItems/>
    </cacheField>
    <cacheField name="iRhtoC" numFmtId="0">
      <sharedItems containsSemiMixedTypes="0" containsString="0" containsNumber="1" minValue="-1.6407082466160618" maxValue="9.3109159152834309"/>
    </cacheField>
    <cacheField name="C-lim glc" numFmtId="0">
      <sharedItems containsSemiMixedTypes="0" containsString="0" containsNumber="1" minValue="-2.4121347154455077" maxValue="11.77444079030851"/>
    </cacheField>
    <cacheField name="(iRhtoC - C-lim glc)^2)" numFmtId="0">
      <sharedItems containsSemiMixedTypes="0" containsString="0" containsNumber="1" minValue="0" maxValue="72.440489422563331"/>
    </cacheField>
    <cacheField name="Modified Weighted Sum of squared residuals" numFmtId="0">
      <sharedItems containsSemiMixedTypes="0" containsString="0" containsNumber="1" minValue="0" maxValue="5.5007966003002655E+31"/>
    </cacheField>
    <cacheField name="(Difference / Sum of Absolute Values)^2" numFmtId="0">
      <sharedItems containsSemiMixedTypes="0" containsString="0" containsNumber="1" minValue="0" maxValue="1"/>
    </cacheField>
  </cacheFields>
  <extLst>
    <ext xmlns:x14="http://schemas.microsoft.com/office/spreadsheetml/2009/9/main" uri="{725AE2AE-9491-48be-B2B4-4EB974FC3084}">
      <x14:pivotCacheDefinition pivotCacheId="476282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0">
  <r>
    <x v="0"/>
    <x v="0"/>
    <n v="0"/>
    <n v="0"/>
    <x v="0"/>
  </r>
  <r>
    <x v="1"/>
    <x v="1"/>
    <n v="9.1098405218209264E-2"/>
    <n v="0"/>
    <x v="1"/>
  </r>
  <r>
    <x v="2"/>
    <x v="2"/>
    <n v="0"/>
    <n v="0"/>
    <x v="0"/>
  </r>
  <r>
    <x v="2"/>
    <x v="3"/>
    <n v="9.1098405218209264E-2"/>
    <n v="3.5934768983527522E-2"/>
    <x v="2"/>
  </r>
  <r>
    <x v="0"/>
    <x v="4"/>
    <n v="0"/>
    <n v="0"/>
    <x v="0"/>
  </r>
  <r>
    <x v="1"/>
    <x v="5"/>
    <n v="0"/>
    <n v="0"/>
    <x v="0"/>
  </r>
  <r>
    <x v="3"/>
    <x v="6"/>
    <n v="2.3973317213127839E-2"/>
    <n v="1.2003013258336684E-2"/>
    <x v="3"/>
  </r>
  <r>
    <x v="1"/>
    <x v="7"/>
    <n v="0"/>
    <n v="0"/>
    <x v="0"/>
  </r>
  <r>
    <x v="1"/>
    <x v="8"/>
    <n v="0"/>
    <n v="0"/>
    <x v="0"/>
  </r>
  <r>
    <x v="1"/>
    <x v="9"/>
    <n v="0"/>
    <n v="0"/>
    <x v="0"/>
  </r>
  <r>
    <x v="1"/>
    <x v="10"/>
    <n v="0"/>
    <n v="0"/>
    <x v="0"/>
  </r>
  <r>
    <x v="1"/>
    <x v="11"/>
    <n v="5.1276367979214842E-4"/>
    <n v="4.1546147200313297E-3"/>
    <x v="4"/>
  </r>
  <r>
    <x v="1"/>
    <x v="12"/>
    <n v="2.3635630253818391E-2"/>
    <n v="1.8538698272398554E-2"/>
    <x v="5"/>
  </r>
  <r>
    <x v="1"/>
    <x v="13"/>
    <n v="0"/>
    <n v="0"/>
    <x v="0"/>
  </r>
  <r>
    <x v="1"/>
    <x v="14"/>
    <n v="0"/>
    <n v="0"/>
    <x v="0"/>
  </r>
  <r>
    <x v="1"/>
    <x v="15"/>
    <n v="0"/>
    <n v="0"/>
    <x v="0"/>
  </r>
  <r>
    <x v="4"/>
    <x v="16"/>
    <n v="7.353404252707725E-4"/>
    <n v="0"/>
    <x v="6"/>
  </r>
  <r>
    <x v="5"/>
    <x v="17"/>
    <n v="2.1642396923793276E-3"/>
    <n v="0"/>
    <x v="7"/>
  </r>
  <r>
    <x v="5"/>
    <x v="18"/>
    <n v="2.1642396923793276E-3"/>
    <n v="0"/>
    <x v="7"/>
  </r>
  <r>
    <x v="5"/>
    <x v="19"/>
    <n v="1.7703568821378799E-3"/>
    <n v="0"/>
    <x v="8"/>
  </r>
  <r>
    <x v="5"/>
    <x v="20"/>
    <n v="3.6767021263538674E-4"/>
    <n v="0"/>
    <x v="9"/>
  </r>
  <r>
    <x v="6"/>
    <x v="21"/>
    <n v="0"/>
    <n v="0"/>
    <x v="0"/>
  </r>
  <r>
    <x v="1"/>
    <x v="22"/>
    <n v="0"/>
    <n v="0"/>
    <x v="0"/>
  </r>
  <r>
    <x v="1"/>
    <x v="23"/>
    <n v="0"/>
    <n v="0"/>
    <x v="0"/>
  </r>
  <r>
    <x v="1"/>
    <x v="24"/>
    <n v="0"/>
    <n v="0"/>
    <x v="0"/>
  </r>
  <r>
    <x v="5"/>
    <x v="25"/>
    <n v="2.1642396923793276E-3"/>
    <n v="0"/>
    <x v="7"/>
  </r>
  <r>
    <x v="5"/>
    <x v="26"/>
    <n v="2.1642396923793276E-3"/>
    <n v="0"/>
    <x v="7"/>
  </r>
  <r>
    <x v="5"/>
    <x v="27"/>
    <n v="1.7703568821378799E-3"/>
    <n v="0"/>
    <x v="8"/>
  </r>
  <r>
    <x v="5"/>
    <x v="28"/>
    <n v="3.6767021263538674E-4"/>
    <n v="0"/>
    <x v="9"/>
  </r>
  <r>
    <x v="5"/>
    <x v="29"/>
    <n v="2.1642396923793276E-3"/>
    <n v="0"/>
    <x v="7"/>
  </r>
  <r>
    <x v="5"/>
    <x v="30"/>
    <n v="2.1642396923793276E-3"/>
    <n v="0"/>
    <x v="7"/>
  </r>
  <r>
    <x v="5"/>
    <x v="31"/>
    <n v="1.7703568821378799E-3"/>
    <n v="0"/>
    <x v="8"/>
  </r>
  <r>
    <x v="5"/>
    <x v="32"/>
    <n v="3.6767021263538674E-4"/>
    <n v="0"/>
    <x v="9"/>
  </r>
  <r>
    <x v="1"/>
    <x v="33"/>
    <n v="0"/>
    <n v="0.19604402137006385"/>
    <x v="10"/>
  </r>
  <r>
    <x v="1"/>
    <x v="34"/>
    <n v="0"/>
    <n v="0"/>
    <x v="0"/>
  </r>
  <r>
    <x v="1"/>
    <x v="35"/>
    <n v="-9.0996216467141945E-6"/>
    <n v="0"/>
    <x v="11"/>
  </r>
  <r>
    <x v="7"/>
    <x v="36"/>
    <n v="0"/>
    <n v="0"/>
    <x v="0"/>
  </r>
  <r>
    <x v="1"/>
    <x v="37"/>
    <n v="0"/>
    <n v="0"/>
    <x v="0"/>
  </r>
  <r>
    <x v="1"/>
    <x v="38"/>
    <n v="0"/>
    <n v="0"/>
    <x v="0"/>
  </r>
  <r>
    <x v="8"/>
    <x v="39"/>
    <n v="0"/>
    <n v="0"/>
    <x v="0"/>
  </r>
  <r>
    <x v="1"/>
    <x v="40"/>
    <n v="-7.2796973173693702E-5"/>
    <n v="0"/>
    <x v="12"/>
  </r>
  <r>
    <x v="1"/>
    <x v="41"/>
    <n v="0"/>
    <n v="0"/>
    <x v="0"/>
  </r>
  <r>
    <x v="7"/>
    <x v="42"/>
    <n v="0"/>
    <n v="0"/>
    <x v="0"/>
  </r>
  <r>
    <x v="9"/>
    <x v="43"/>
    <n v="2.3635630253818391E-2"/>
    <n v="1.8538698272398554E-2"/>
    <x v="5"/>
  </r>
  <r>
    <x v="9"/>
    <x v="44"/>
    <n v="2.3635630253818391E-2"/>
    <n v="1.8538698272398554E-2"/>
    <x v="5"/>
  </r>
  <r>
    <x v="8"/>
    <x v="45"/>
    <n v="0"/>
    <n v="0"/>
    <x v="0"/>
  </r>
  <r>
    <x v="1"/>
    <x v="46"/>
    <n v="0"/>
    <n v="0"/>
    <x v="0"/>
  </r>
  <r>
    <x v="1"/>
    <x v="47"/>
    <n v="0"/>
    <n v="0"/>
    <x v="0"/>
  </r>
  <r>
    <x v="10"/>
    <x v="48"/>
    <n v="0"/>
    <n v="0.19604402137006385"/>
    <x v="10"/>
  </r>
  <r>
    <x v="1"/>
    <x v="49"/>
    <n v="0"/>
    <n v="-6.9027823896307394E-4"/>
    <x v="13"/>
  </r>
  <r>
    <x v="1"/>
    <x v="50"/>
    <n v="0"/>
    <n v="0"/>
    <x v="0"/>
  </r>
  <r>
    <x v="11"/>
    <x v="51"/>
    <n v="6.5211528568994443E-3"/>
    <n v="0"/>
    <x v="14"/>
  </r>
  <r>
    <x v="11"/>
    <x v="52"/>
    <n v="6.5211528568994443E-3"/>
    <n v="0"/>
    <x v="14"/>
  </r>
  <r>
    <x v="10"/>
    <x v="53"/>
    <n v="2.9077022006119072E-2"/>
    <n v="2.8927352350341506E-2"/>
    <x v="15"/>
  </r>
  <r>
    <x v="10"/>
    <x v="54"/>
    <n v="0"/>
    <n v="0"/>
    <x v="0"/>
  </r>
  <r>
    <x v="12"/>
    <x v="55"/>
    <n v="2.1189378966532856E-2"/>
    <n v="1.5013764564081961E-2"/>
    <x v="16"/>
  </r>
  <r>
    <x v="7"/>
    <x v="56"/>
    <n v="0"/>
    <n v="0"/>
    <x v="0"/>
  </r>
  <r>
    <x v="13"/>
    <x v="57"/>
    <n v="-1.5764058584546647E-12"/>
    <n v="0"/>
    <x v="17"/>
  </r>
  <r>
    <x v="12"/>
    <x v="58"/>
    <n v="5.5185838427297178E-2"/>
    <n v="6.5504885496183204E-2"/>
    <x v="18"/>
  </r>
  <r>
    <x v="14"/>
    <x v="59"/>
    <n v="0"/>
    <n v="0"/>
    <x v="0"/>
  </r>
  <r>
    <x v="14"/>
    <x v="60"/>
    <n v="0"/>
    <n v="0"/>
    <x v="0"/>
  </r>
  <r>
    <x v="14"/>
    <x v="61"/>
    <n v="0"/>
    <n v="0"/>
    <x v="0"/>
  </r>
  <r>
    <x v="14"/>
    <x v="62"/>
    <n v="0"/>
    <n v="0"/>
    <x v="0"/>
  </r>
  <r>
    <x v="14"/>
    <x v="63"/>
    <n v="0"/>
    <n v="0"/>
    <x v="0"/>
  </r>
  <r>
    <x v="14"/>
    <x v="64"/>
    <n v="0"/>
    <n v="0"/>
    <x v="0"/>
  </r>
  <r>
    <x v="14"/>
    <x v="65"/>
    <n v="0"/>
    <n v="0"/>
    <x v="0"/>
  </r>
  <r>
    <x v="14"/>
    <x v="66"/>
    <n v="0"/>
    <n v="0"/>
    <x v="0"/>
  </r>
  <r>
    <x v="14"/>
    <x v="67"/>
    <n v="0"/>
    <n v="0"/>
    <x v="0"/>
  </r>
  <r>
    <x v="14"/>
    <x v="68"/>
    <n v="0"/>
    <n v="0"/>
    <x v="0"/>
  </r>
  <r>
    <x v="14"/>
    <x v="69"/>
    <n v="0"/>
    <n v="0"/>
    <x v="0"/>
  </r>
  <r>
    <x v="14"/>
    <x v="70"/>
    <n v="0"/>
    <n v="0"/>
    <x v="0"/>
  </r>
  <r>
    <x v="14"/>
    <x v="71"/>
    <n v="0"/>
    <n v="0"/>
    <x v="0"/>
  </r>
  <r>
    <x v="14"/>
    <x v="72"/>
    <n v="0"/>
    <n v="0"/>
    <x v="0"/>
  </r>
  <r>
    <x v="14"/>
    <x v="73"/>
    <n v="0"/>
    <n v="0"/>
    <x v="0"/>
  </r>
  <r>
    <x v="14"/>
    <x v="74"/>
    <n v="0"/>
    <n v="0"/>
    <x v="0"/>
  </r>
  <r>
    <x v="14"/>
    <x v="75"/>
    <n v="0"/>
    <n v="0"/>
    <x v="0"/>
  </r>
  <r>
    <x v="14"/>
    <x v="76"/>
    <n v="0"/>
    <n v="0"/>
    <x v="0"/>
  </r>
  <r>
    <x v="7"/>
    <x v="77"/>
    <n v="0"/>
    <n v="0"/>
    <x v="0"/>
  </r>
  <r>
    <x v="15"/>
    <x v="78"/>
    <n v="0.10848405134020017"/>
    <n v="0.45950331053109239"/>
    <x v="19"/>
  </r>
  <r>
    <x v="15"/>
    <x v="79"/>
    <n v="0.10848405134020017"/>
    <n v="0.45950331053109239"/>
    <x v="19"/>
  </r>
  <r>
    <x v="10"/>
    <x v="80"/>
    <n v="2.9077022006119072E-2"/>
    <n v="2.8927352350341506E-2"/>
    <x v="15"/>
  </r>
  <r>
    <x v="16"/>
    <x v="81"/>
    <n v="0"/>
    <n v="0"/>
    <x v="0"/>
  </r>
  <r>
    <x v="1"/>
    <x v="82"/>
    <n v="0"/>
    <n v="0"/>
    <x v="0"/>
  </r>
  <r>
    <x v="13"/>
    <x v="83"/>
    <n v="0.50190062130152324"/>
    <n v="0.15647072992174416"/>
    <x v="20"/>
  </r>
  <r>
    <x v="1"/>
    <x v="84"/>
    <n v="0"/>
    <n v="0"/>
    <x v="0"/>
  </r>
  <r>
    <x v="17"/>
    <x v="85"/>
    <n v="0"/>
    <n v="0"/>
    <x v="0"/>
  </r>
  <r>
    <x v="18"/>
    <x v="86"/>
    <n v="0"/>
    <n v="0"/>
    <x v="0"/>
  </r>
  <r>
    <x v="18"/>
    <x v="87"/>
    <n v="0"/>
    <n v="0"/>
    <x v="0"/>
  </r>
  <r>
    <x v="17"/>
    <x v="88"/>
    <n v="0"/>
    <n v="0"/>
    <x v="0"/>
  </r>
  <r>
    <x v="1"/>
    <x v="89"/>
    <n v="0"/>
    <n v="0"/>
    <x v="0"/>
  </r>
  <r>
    <x v="17"/>
    <x v="90"/>
    <n v="0.97551773127838615"/>
    <n v="0.78295385195878442"/>
    <x v="21"/>
  </r>
  <r>
    <x v="17"/>
    <x v="91"/>
    <n v="0"/>
    <n v="0"/>
    <x v="0"/>
  </r>
  <r>
    <x v="19"/>
    <x v="92"/>
    <n v="9.0996216467117127E-6"/>
    <n v="0"/>
    <x v="22"/>
  </r>
  <r>
    <x v="17"/>
    <x v="93"/>
    <n v="0"/>
    <n v="0"/>
    <x v="0"/>
  </r>
  <r>
    <x v="17"/>
    <x v="94"/>
    <n v="2.057142366050467E-2"/>
    <n v="9.1748532836435064E-3"/>
    <x v="23"/>
  </r>
  <r>
    <x v="1"/>
    <x v="95"/>
    <n v="0"/>
    <n v="0"/>
    <x v="0"/>
  </r>
  <r>
    <x v="1"/>
    <x v="96"/>
    <n v="9.3109159152836689"/>
    <n v="11.77444079030851"/>
    <x v="24"/>
  </r>
  <r>
    <x v="17"/>
    <x v="97"/>
    <n v="9.0996216467117127E-6"/>
    <n v="0"/>
    <x v="22"/>
  </r>
  <r>
    <x v="1"/>
    <x v="98"/>
    <n v="0"/>
    <n v="0"/>
    <x v="0"/>
  </r>
  <r>
    <x v="17"/>
    <x v="99"/>
    <n v="4.6230627776118385E-3"/>
    <n v="1.1249887246497236E-2"/>
    <x v="25"/>
  </r>
  <r>
    <x v="17"/>
    <x v="100"/>
    <n v="3.9575164503736788E-3"/>
    <n v="1.1974809160303275E-2"/>
    <x v="26"/>
  </r>
  <r>
    <x v="17"/>
    <x v="101"/>
    <n v="3.672880285264538E-3"/>
    <n v="6.7610285255101845E-3"/>
    <x v="27"/>
  </r>
  <r>
    <x v="17"/>
    <x v="102"/>
    <n v="3.9575164503736788E-3"/>
    <n v="1.1974809160303275E-2"/>
    <x v="26"/>
  </r>
  <r>
    <x v="16"/>
    <x v="103"/>
    <n v="9.0996216467117127E-6"/>
    <n v="0"/>
    <x v="22"/>
  </r>
  <r>
    <x v="10"/>
    <x v="104"/>
    <n v="2.9077022006119072E-2"/>
    <n v="2.8927352350341506E-2"/>
    <x v="15"/>
  </r>
  <r>
    <x v="20"/>
    <x v="105"/>
    <n v="0"/>
    <n v="0.18038168456062353"/>
    <x v="28"/>
  </r>
  <r>
    <x v="1"/>
    <x v="106"/>
    <n v="0"/>
    <n v="0"/>
    <x v="0"/>
  </r>
  <r>
    <x v="19"/>
    <x v="107"/>
    <n v="2.057142366050467E-2"/>
    <n v="9.1748532872484197E-3"/>
    <x v="29"/>
  </r>
  <r>
    <x v="7"/>
    <x v="108"/>
    <n v="0"/>
    <n v="0"/>
    <x v="0"/>
  </r>
  <r>
    <x v="19"/>
    <x v="109"/>
    <n v="4.6230627776118385E-3"/>
    <n v="0"/>
    <x v="30"/>
  </r>
  <r>
    <x v="17"/>
    <x v="110"/>
    <n v="1.0616073594138468E-2"/>
    <n v="1.6096223382882625E-2"/>
    <x v="31"/>
  </r>
  <r>
    <x v="17"/>
    <x v="111"/>
    <n v="3.672880285264538E-3"/>
    <n v="6.7610285255101845E-3"/>
    <x v="27"/>
  </r>
  <r>
    <x v="1"/>
    <x v="112"/>
    <n v="2.3594993071357488"/>
    <n v="1.8724965924797961"/>
    <x v="32"/>
  </r>
  <r>
    <x v="1"/>
    <x v="113"/>
    <n v="0"/>
    <n v="0"/>
    <x v="0"/>
  </r>
  <r>
    <x v="18"/>
    <x v="114"/>
    <n v="9.0996216467141945E-6"/>
    <n v="0"/>
    <x v="11"/>
  </r>
  <r>
    <x v="20"/>
    <x v="115"/>
    <n v="7.2796973173693702E-5"/>
    <n v="5.7854560064282842E-7"/>
    <x v="33"/>
  </r>
  <r>
    <x v="21"/>
    <x v="116"/>
    <n v="3.5147652595289819E-2"/>
    <n v="4.5446203294495786E-2"/>
    <x v="34"/>
  </r>
  <r>
    <x v="1"/>
    <x v="117"/>
    <n v="3.5147652595289819E-2"/>
    <n v="0"/>
    <x v="35"/>
  </r>
  <r>
    <x v="22"/>
    <x v="118"/>
    <n v="0"/>
    <n v="0"/>
    <x v="0"/>
  </r>
  <r>
    <x v="7"/>
    <x v="119"/>
    <n v="0"/>
    <n v="0"/>
    <x v="0"/>
  </r>
  <r>
    <x v="7"/>
    <x v="120"/>
    <n v="0"/>
    <n v="0"/>
    <x v="0"/>
  </r>
  <r>
    <x v="7"/>
    <x v="121"/>
    <n v="0"/>
    <n v="0"/>
    <x v="0"/>
  </r>
  <r>
    <x v="7"/>
    <x v="122"/>
    <n v="0"/>
    <n v="0"/>
    <x v="0"/>
  </r>
  <r>
    <x v="7"/>
    <x v="123"/>
    <n v="0"/>
    <n v="0"/>
    <x v="0"/>
  </r>
  <r>
    <x v="7"/>
    <x v="124"/>
    <n v="0"/>
    <n v="0"/>
    <x v="0"/>
  </r>
  <r>
    <x v="7"/>
    <x v="125"/>
    <n v="0"/>
    <n v="0"/>
    <x v="0"/>
  </r>
  <r>
    <x v="7"/>
    <x v="126"/>
    <n v="0"/>
    <n v="0"/>
    <x v="0"/>
  </r>
  <r>
    <x v="7"/>
    <x v="127"/>
    <n v="0"/>
    <n v="0"/>
    <x v="0"/>
  </r>
  <r>
    <x v="23"/>
    <x v="128"/>
    <n v="0"/>
    <n v="0"/>
    <x v="0"/>
  </r>
  <r>
    <x v="23"/>
    <x v="129"/>
    <n v="0"/>
    <n v="0"/>
    <x v="0"/>
  </r>
  <r>
    <x v="7"/>
    <x v="130"/>
    <n v="0"/>
    <n v="0"/>
    <x v="0"/>
  </r>
  <r>
    <x v="6"/>
    <x v="131"/>
    <n v="0"/>
    <n v="0"/>
    <x v="0"/>
  </r>
  <r>
    <x v="6"/>
    <x v="132"/>
    <n v="0"/>
    <n v="0"/>
    <x v="0"/>
  </r>
  <r>
    <x v="24"/>
    <x v="133"/>
    <n v="0"/>
    <n v="0"/>
    <x v="0"/>
  </r>
  <r>
    <x v="24"/>
    <x v="134"/>
    <n v="0"/>
    <n v="0"/>
    <x v="0"/>
  </r>
  <r>
    <x v="6"/>
    <x v="135"/>
    <n v="0"/>
    <n v="0"/>
    <x v="0"/>
  </r>
  <r>
    <x v="7"/>
    <x v="136"/>
    <n v="0"/>
    <n v="0"/>
    <x v="0"/>
  </r>
  <r>
    <x v="7"/>
    <x v="137"/>
    <n v="0"/>
    <n v="0"/>
    <x v="0"/>
  </r>
  <r>
    <x v="25"/>
    <x v="138"/>
    <n v="0"/>
    <n v="0"/>
    <x v="0"/>
  </r>
  <r>
    <x v="24"/>
    <x v="139"/>
    <n v="0"/>
    <n v="0.19453543304410154"/>
    <x v="36"/>
  </r>
  <r>
    <x v="17"/>
    <x v="140"/>
    <n v="0"/>
    <n v="0"/>
    <x v="0"/>
  </r>
  <r>
    <x v="1"/>
    <x v="141"/>
    <n v="0"/>
    <n v="0"/>
    <x v="0"/>
  </r>
  <r>
    <x v="1"/>
    <x v="142"/>
    <n v="0"/>
    <n v="0"/>
    <x v="0"/>
  </r>
  <r>
    <x v="10"/>
    <x v="143"/>
    <n v="0"/>
    <n v="0.32219393226523207"/>
    <x v="37"/>
  </r>
  <r>
    <x v="26"/>
    <x v="144"/>
    <n v="0"/>
    <n v="0"/>
    <x v="0"/>
  </r>
  <r>
    <x v="1"/>
    <x v="145"/>
    <n v="0"/>
    <n v="0"/>
    <x v="0"/>
  </r>
  <r>
    <x v="10"/>
    <x v="146"/>
    <n v="0"/>
    <n v="0"/>
    <x v="0"/>
  </r>
  <r>
    <x v="1"/>
    <x v="147"/>
    <n v="0"/>
    <n v="0"/>
    <x v="0"/>
  </r>
  <r>
    <x v="17"/>
    <x v="148"/>
    <n v="0"/>
    <n v="0"/>
    <x v="0"/>
  </r>
  <r>
    <x v="1"/>
    <x v="149"/>
    <n v="-1.2750176332822375E-5"/>
    <n v="-2.1613459504218359E-4"/>
    <x v="38"/>
  </r>
  <r>
    <x v="1"/>
    <x v="150"/>
    <n v="0"/>
    <n v="0"/>
    <x v="0"/>
  </r>
  <r>
    <x v="27"/>
    <x v="151"/>
    <n v="0"/>
    <n v="0"/>
    <x v="0"/>
  </r>
  <r>
    <x v="27"/>
    <x v="152"/>
    <n v="0"/>
    <n v="0"/>
    <x v="0"/>
  </r>
  <r>
    <x v="23"/>
    <x v="153"/>
    <n v="2.3384207707719761E-3"/>
    <n v="5.4497621534752919E-3"/>
    <x v="39"/>
  </r>
  <r>
    <x v="23"/>
    <x v="154"/>
    <n v="2.3384207707719761E-3"/>
    <n v="5.4497621534752919E-3"/>
    <x v="39"/>
  </r>
  <r>
    <x v="17"/>
    <x v="155"/>
    <n v="0"/>
    <n v="0"/>
    <x v="0"/>
  </r>
  <r>
    <x v="7"/>
    <x v="156"/>
    <n v="0"/>
    <n v="0"/>
    <x v="0"/>
  </r>
  <r>
    <x v="7"/>
    <x v="157"/>
    <n v="0"/>
    <n v="0"/>
    <x v="0"/>
  </r>
  <r>
    <x v="1"/>
    <x v="158"/>
    <n v="0"/>
    <n v="0"/>
    <x v="0"/>
  </r>
  <r>
    <x v="1"/>
    <x v="159"/>
    <n v="0"/>
    <n v="0"/>
    <x v="0"/>
  </r>
  <r>
    <x v="28"/>
    <x v="160"/>
    <n v="0"/>
    <n v="0"/>
    <x v="0"/>
  </r>
  <r>
    <x v="10"/>
    <x v="161"/>
    <n v="0"/>
    <n v="0"/>
    <x v="0"/>
  </r>
  <r>
    <x v="10"/>
    <x v="162"/>
    <n v="1.3886386617747904E-2"/>
    <n v="2.8927352350341506E-2"/>
    <x v="40"/>
  </r>
  <r>
    <x v="10"/>
    <x v="163"/>
    <n v="1.3886386617747904E-2"/>
    <n v="2.8927352350341506E-2"/>
    <x v="40"/>
  </r>
  <r>
    <x v="21"/>
    <x v="164"/>
    <n v="1.3886386617747904E-2"/>
    <n v="2.8927352350341506E-2"/>
    <x v="40"/>
  </r>
  <r>
    <x v="1"/>
    <x v="165"/>
    <n v="0"/>
    <n v="0"/>
    <x v="0"/>
  </r>
  <r>
    <x v="1"/>
    <x v="166"/>
    <n v="0"/>
    <n v="0"/>
    <x v="0"/>
  </r>
  <r>
    <x v="29"/>
    <x v="167"/>
    <n v="0"/>
    <n v="0"/>
    <x v="0"/>
  </r>
  <r>
    <x v="20"/>
    <x v="168"/>
    <n v="4.5337863896359937E-2"/>
    <n v="4.6266219365206918E-2"/>
    <x v="41"/>
  </r>
  <r>
    <x v="8"/>
    <x v="169"/>
    <n v="0"/>
    <n v="0"/>
    <x v="0"/>
  </r>
  <r>
    <x v="8"/>
    <x v="170"/>
    <n v="1.6692436944944412E-2"/>
    <n v="1.0674817195660909E-2"/>
    <x v="42"/>
  </r>
  <r>
    <x v="21"/>
    <x v="171"/>
    <n v="1.6692436944944412E-2"/>
    <n v="1.0674817195660909E-2"/>
    <x v="42"/>
  </r>
  <r>
    <x v="21"/>
    <x v="172"/>
    <n v="0"/>
    <n v="0"/>
    <x v="0"/>
  </r>
  <r>
    <x v="1"/>
    <x v="173"/>
    <n v="0"/>
    <n v="0"/>
    <x v="0"/>
  </r>
  <r>
    <x v="1"/>
    <x v="174"/>
    <n v="0"/>
    <n v="0"/>
    <x v="0"/>
  </r>
  <r>
    <x v="1"/>
    <x v="175"/>
    <n v="0"/>
    <n v="0"/>
    <x v="0"/>
  </r>
  <r>
    <x v="30"/>
    <x v="176"/>
    <n v="1.1435494523422587E-2"/>
    <n v="7.2101245480112501E-3"/>
    <x v="43"/>
  </r>
  <r>
    <x v="1"/>
    <x v="177"/>
    <n v="2.1104881607734836"/>
    <n v="1.5222162010017413"/>
    <x v="44"/>
  </r>
  <r>
    <x v="20"/>
    <x v="178"/>
    <n v="4.5337863896359937E-2"/>
    <n v="4.6266219365206918E-2"/>
    <x v="41"/>
  </r>
  <r>
    <x v="31"/>
    <x v="179"/>
    <n v="1.9988131451104254"/>
    <n v="1.3871289852524522"/>
    <x v="45"/>
  </r>
  <r>
    <x v="10"/>
    <x v="180"/>
    <n v="0"/>
    <n v="0"/>
    <x v="0"/>
  </r>
  <r>
    <x v="21"/>
    <x v="181"/>
    <n v="1.6692436944944412E-2"/>
    <n v="2.3272864604258741E-2"/>
    <x v="46"/>
  </r>
  <r>
    <x v="17"/>
    <x v="182"/>
    <n v="0"/>
    <n v="0"/>
    <x v="0"/>
  </r>
  <r>
    <x v="17"/>
    <x v="183"/>
    <n v="0"/>
    <n v="0"/>
    <x v="0"/>
  </r>
  <r>
    <x v="29"/>
    <x v="184"/>
    <n v="6.9431933088739285E-3"/>
    <n v="9.3351948573724385E-3"/>
    <x v="47"/>
  </r>
  <r>
    <x v="31"/>
    <x v="185"/>
    <n v="3.1133309790966059"/>
    <n v="11.624528863211506"/>
    <x v="48"/>
  </r>
  <r>
    <x v="1"/>
    <x v="186"/>
    <n v="0"/>
    <n v="0"/>
    <x v="0"/>
  </r>
  <r>
    <x v="1"/>
    <x v="187"/>
    <n v="1.2750176332822375E-5"/>
    <n v="2.1613459504218359E-4"/>
    <x v="38"/>
  </r>
  <r>
    <x v="1"/>
    <x v="188"/>
    <n v="0"/>
    <n v="0"/>
    <x v="0"/>
  </r>
  <r>
    <x v="26"/>
    <x v="189"/>
    <n v="0"/>
    <n v="0"/>
    <x v="0"/>
  </r>
  <r>
    <x v="32"/>
    <x v="190"/>
    <n v="4.6230627776118385E-3"/>
    <n v="1.1249887206531081E-2"/>
    <x v="49"/>
  </r>
  <r>
    <x v="33"/>
    <x v="191"/>
    <n v="0"/>
    <n v="0"/>
    <x v="0"/>
  </r>
  <r>
    <x v="1"/>
    <x v="192"/>
    <n v="0"/>
    <n v="0"/>
    <x v="0"/>
  </r>
  <r>
    <x v="26"/>
    <x v="193"/>
    <n v="0"/>
    <n v="0"/>
    <x v="0"/>
  </r>
  <r>
    <x v="1"/>
    <x v="194"/>
    <n v="0"/>
    <n v="0"/>
    <x v="0"/>
  </r>
  <r>
    <x v="34"/>
    <x v="195"/>
    <n v="9.333572919248646E-3"/>
    <n v="5.8366717557251915E-4"/>
    <x v="50"/>
  </r>
  <r>
    <x v="34"/>
    <x v="196"/>
    <n v="0"/>
    <n v="5.8366717557251915E-4"/>
    <x v="51"/>
  </r>
  <r>
    <x v="34"/>
    <x v="197"/>
    <n v="0"/>
    <n v="5.8366717557251915E-4"/>
    <x v="51"/>
  </r>
  <r>
    <x v="34"/>
    <x v="198"/>
    <n v="9.333572919248646E-3"/>
    <n v="5.8366717557251915E-4"/>
    <x v="50"/>
  </r>
  <r>
    <x v="34"/>
    <x v="199"/>
    <n v="9.333572919248646E-3"/>
    <n v="5.8366717557251915E-4"/>
    <x v="50"/>
  </r>
  <r>
    <x v="34"/>
    <x v="200"/>
    <n v="9.333572919248646E-3"/>
    <n v="5.8366717557251915E-4"/>
    <x v="50"/>
  </r>
  <r>
    <x v="34"/>
    <x v="201"/>
    <n v="9.333572919248646E-3"/>
    <n v="5.8366717557251915E-4"/>
    <x v="50"/>
  </r>
  <r>
    <x v="34"/>
    <x v="202"/>
    <n v="0"/>
    <n v="5.8366717557251915E-4"/>
    <x v="51"/>
  </r>
  <r>
    <x v="34"/>
    <x v="203"/>
    <n v="9.333572919248646E-3"/>
    <n v="5.8366717557251915E-4"/>
    <x v="50"/>
  </r>
  <r>
    <x v="14"/>
    <x v="204"/>
    <n v="0"/>
    <n v="0"/>
    <x v="0"/>
  </r>
  <r>
    <x v="14"/>
    <x v="205"/>
    <n v="0"/>
    <n v="0"/>
    <x v="0"/>
  </r>
  <r>
    <x v="19"/>
    <x v="206"/>
    <n v="0"/>
    <n v="0"/>
    <x v="0"/>
  </r>
  <r>
    <x v="30"/>
    <x v="207"/>
    <n v="2.5321881141170541E-2"/>
    <n v="3.6137476898352755E-2"/>
    <x v="52"/>
  </r>
  <r>
    <x v="1"/>
    <x v="208"/>
    <n v="0"/>
    <n v="0"/>
    <x v="0"/>
  </r>
  <r>
    <x v="4"/>
    <x v="209"/>
    <n v="0"/>
    <n v="0"/>
    <x v="0"/>
  </r>
  <r>
    <x v="4"/>
    <x v="210"/>
    <n v="1.8383510631769312E-4"/>
    <n v="0"/>
    <x v="53"/>
  </r>
  <r>
    <x v="4"/>
    <x v="211"/>
    <n v="0"/>
    <n v="0"/>
    <x v="0"/>
  </r>
  <r>
    <x v="4"/>
    <x v="212"/>
    <n v="0"/>
    <n v="0"/>
    <x v="0"/>
  </r>
  <r>
    <x v="4"/>
    <x v="213"/>
    <n v="0"/>
    <n v="0"/>
    <x v="0"/>
  </r>
  <r>
    <x v="4"/>
    <x v="214"/>
    <n v="0"/>
    <n v="0"/>
    <x v="0"/>
  </r>
  <r>
    <x v="4"/>
    <x v="215"/>
    <n v="1.8383510631769312E-4"/>
    <n v="0"/>
    <x v="53"/>
  </r>
  <r>
    <x v="4"/>
    <x v="216"/>
    <n v="0"/>
    <n v="0"/>
    <x v="0"/>
  </r>
  <r>
    <x v="1"/>
    <x v="217"/>
    <n v="7.353404252707725E-4"/>
    <n v="0"/>
    <x v="6"/>
  </r>
  <r>
    <x v="35"/>
    <x v="218"/>
    <n v="0"/>
    <n v="0"/>
    <x v="0"/>
  </r>
  <r>
    <x v="36"/>
    <x v="219"/>
    <n v="0"/>
    <n v="0"/>
    <x v="0"/>
  </r>
  <r>
    <x v="1"/>
    <x v="220"/>
    <n v="0"/>
    <n v="0"/>
    <x v="0"/>
  </r>
  <r>
    <x v="23"/>
    <x v="221"/>
    <n v="2.0577793395657362E-2"/>
    <n v="2.3720369626355969E-2"/>
    <x v="54"/>
  </r>
  <r>
    <x v="23"/>
    <x v="222"/>
    <n v="2.2916214166429361E-2"/>
    <n v="2.9170131779831257E-2"/>
    <x v="55"/>
  </r>
  <r>
    <x v="11"/>
    <x v="223"/>
    <n v="0"/>
    <n v="0"/>
    <x v="0"/>
  </r>
  <r>
    <x v="11"/>
    <x v="224"/>
    <n v="2.1537894475601952E-3"/>
    <n v="0"/>
    <x v="56"/>
  </r>
  <r>
    <x v="1"/>
    <x v="225"/>
    <n v="0"/>
    <n v="0"/>
    <x v="0"/>
  </r>
  <r>
    <x v="1"/>
    <x v="226"/>
    <n v="0"/>
    <n v="0"/>
    <x v="0"/>
  </r>
  <r>
    <x v="1"/>
    <x v="227"/>
    <n v="0"/>
    <n v="0"/>
    <x v="0"/>
  </r>
  <r>
    <x v="37"/>
    <x v="228"/>
    <n v="0"/>
    <n v="0"/>
    <x v="0"/>
  </r>
  <r>
    <x v="1"/>
    <x v="229"/>
    <n v="2.1211614325564749"/>
    <n v="0"/>
    <x v="57"/>
  </r>
  <r>
    <x v="1"/>
    <x v="230"/>
    <n v="0"/>
    <n v="0"/>
    <x v="0"/>
  </r>
  <r>
    <x v="1"/>
    <x v="231"/>
    <n v="0"/>
    <n v="0"/>
    <x v="0"/>
  </r>
  <r>
    <x v="38"/>
    <x v="232"/>
    <n v="9.0996216467117127E-6"/>
    <n v="7.2318200080353553E-8"/>
    <x v="58"/>
  </r>
  <r>
    <x v="1"/>
    <x v="233"/>
    <n v="0"/>
    <n v="2.8409092883407802E-2"/>
    <x v="59"/>
  </r>
  <r>
    <x v="1"/>
    <x v="234"/>
    <n v="0"/>
    <n v="0"/>
    <x v="0"/>
  </r>
  <r>
    <x v="14"/>
    <x v="235"/>
    <n v="0"/>
    <n v="2.8409092883407802E-2"/>
    <x v="59"/>
  </r>
  <r>
    <x v="14"/>
    <x v="236"/>
    <n v="0"/>
    <n v="2.8409092883407802E-2"/>
    <x v="59"/>
  </r>
  <r>
    <x v="14"/>
    <x v="237"/>
    <n v="0"/>
    <n v="0"/>
    <x v="0"/>
  </r>
  <r>
    <x v="1"/>
    <x v="238"/>
    <n v="0"/>
    <n v="0"/>
    <x v="0"/>
  </r>
  <r>
    <x v="1"/>
    <x v="239"/>
    <n v="0"/>
    <n v="0"/>
    <x v="0"/>
  </r>
  <r>
    <x v="30"/>
    <x v="240"/>
    <n v="0"/>
    <n v="0"/>
    <x v="0"/>
  </r>
  <r>
    <x v="1"/>
    <x v="241"/>
    <n v="0"/>
    <n v="0"/>
    <x v="0"/>
  </r>
  <r>
    <x v="15"/>
    <x v="242"/>
    <n v="0.10848405133862403"/>
    <n v="0.70150740020687397"/>
    <x v="60"/>
  </r>
  <r>
    <x v="15"/>
    <x v="243"/>
    <n v="0"/>
    <n v="0"/>
    <x v="0"/>
  </r>
  <r>
    <x v="1"/>
    <x v="244"/>
    <n v="0"/>
    <n v="0"/>
    <x v="0"/>
  </r>
  <r>
    <x v="30"/>
    <x v="245"/>
    <n v="0"/>
    <n v="4.8670148654077943E-3"/>
    <x v="61"/>
  </r>
  <r>
    <x v="30"/>
    <x v="246"/>
    <n v="7.4256552485826213E-3"/>
    <n v="0"/>
    <x v="62"/>
  </r>
  <r>
    <x v="1"/>
    <x v="247"/>
    <n v="0"/>
    <n v="1.9365897755337059E-5"/>
    <x v="63"/>
  </r>
  <r>
    <x v="1"/>
    <x v="248"/>
    <n v="0"/>
    <n v="0"/>
    <x v="0"/>
  </r>
  <r>
    <x v="19"/>
    <x v="249"/>
    <n v="0"/>
    <n v="0"/>
    <x v="0"/>
  </r>
  <r>
    <x v="20"/>
    <x v="250"/>
    <n v="5.1276367979214842E-4"/>
    <n v="4.1546147200313297E-3"/>
    <x v="4"/>
  </r>
  <r>
    <x v="21"/>
    <x v="251"/>
    <n v="5.0366405814549257E-4"/>
    <n v="4.1375556448372845E-3"/>
    <x v="64"/>
  </r>
  <r>
    <x v="20"/>
    <x v="252"/>
    <n v="5.1276367979214842E-4"/>
    <n v="4.1546146115141371E-3"/>
    <x v="65"/>
  </r>
  <r>
    <x v="30"/>
    <x v="253"/>
    <n v="0"/>
    <n v="0"/>
    <x v="0"/>
  </r>
  <r>
    <x v="1"/>
    <x v="254"/>
    <n v="0"/>
    <n v="0"/>
    <x v="0"/>
  </r>
  <r>
    <x v="30"/>
    <x v="255"/>
    <n v="1.406018939120008E-2"/>
    <n v="0"/>
    <x v="66"/>
  </r>
  <r>
    <x v="30"/>
    <x v="256"/>
    <n v="0"/>
    <n v="-4.3390920048212136E-4"/>
    <x v="67"/>
  </r>
  <r>
    <x v="17"/>
    <x v="257"/>
    <n v="0"/>
    <n v="0"/>
    <x v="0"/>
  </r>
  <r>
    <x v="17"/>
    <x v="258"/>
    <n v="0"/>
    <n v="-1.6633186018481319E-4"/>
    <x v="68"/>
  </r>
  <r>
    <x v="1"/>
    <x v="259"/>
    <n v="0"/>
    <n v="0"/>
    <x v="0"/>
  </r>
  <r>
    <x v="1"/>
    <x v="260"/>
    <n v="0"/>
    <n v="0"/>
    <x v="0"/>
  </r>
  <r>
    <x v="1"/>
    <x v="261"/>
    <n v="0"/>
    <n v="0"/>
    <x v="0"/>
  </r>
  <r>
    <x v="16"/>
    <x v="262"/>
    <n v="3.6398486586846851E-5"/>
    <n v="1.4319003615910004E-4"/>
    <x v="69"/>
  </r>
  <r>
    <x v="1"/>
    <x v="263"/>
    <n v="0"/>
    <n v="0"/>
    <x v="0"/>
  </r>
  <r>
    <x v="1"/>
    <x v="264"/>
    <n v="0"/>
    <n v="0"/>
    <x v="0"/>
  </r>
  <r>
    <x v="1"/>
    <x v="265"/>
    <n v="0"/>
    <n v="0"/>
    <x v="0"/>
  </r>
  <r>
    <x v="30"/>
    <x v="266"/>
    <n v="0"/>
    <n v="1.6633186018481319E-4"/>
    <x v="68"/>
  </r>
  <r>
    <x v="1"/>
    <x v="267"/>
    <n v="0"/>
    <n v="0"/>
    <x v="0"/>
  </r>
  <r>
    <x v="23"/>
    <x v="268"/>
    <n v="2.2916214166429361E-2"/>
    <n v="2.9170131779831257E-2"/>
    <x v="55"/>
  </r>
  <r>
    <x v="23"/>
    <x v="269"/>
    <n v="0"/>
    <n v="0"/>
    <x v="0"/>
  </r>
  <r>
    <x v="1"/>
    <x v="270"/>
    <n v="0"/>
    <n v="0"/>
    <x v="0"/>
  </r>
  <r>
    <x v="12"/>
    <x v="271"/>
    <n v="5.5185838427297178E-2"/>
    <n v="6.5504885496183204E-2"/>
    <x v="18"/>
  </r>
  <r>
    <x v="39"/>
    <x v="272"/>
    <n v="0"/>
    <n v="0"/>
    <x v="0"/>
  </r>
  <r>
    <x v="37"/>
    <x v="273"/>
    <n v="0"/>
    <n v="1.2979908726793935E-3"/>
    <x v="70"/>
  </r>
  <r>
    <x v="1"/>
    <x v="274"/>
    <n v="0"/>
    <n v="0"/>
    <x v="0"/>
  </r>
  <r>
    <x v="1"/>
    <x v="275"/>
    <n v="0"/>
    <n v="0"/>
    <x v="0"/>
  </r>
  <r>
    <x v="18"/>
    <x v="276"/>
    <n v="6.5471777748090699E-4"/>
    <n v="1.6633186018481319E-4"/>
    <x v="71"/>
  </r>
  <r>
    <x v="18"/>
    <x v="277"/>
    <n v="0"/>
    <n v="0"/>
    <x v="0"/>
  </r>
  <r>
    <x v="18"/>
    <x v="278"/>
    <n v="9.0996216467141945E-6"/>
    <n v="0"/>
    <x v="11"/>
  </r>
  <r>
    <x v="1"/>
    <x v="279"/>
    <n v="0"/>
    <n v="0"/>
    <x v="0"/>
  </r>
  <r>
    <x v="18"/>
    <x v="280"/>
    <n v="9.0996216467141945E-6"/>
    <n v="0"/>
    <x v="11"/>
  </r>
  <r>
    <x v="1"/>
    <x v="281"/>
    <n v="9.0996216467141945E-6"/>
    <n v="0"/>
    <x v="11"/>
  </r>
  <r>
    <x v="30"/>
    <x v="282"/>
    <n v="1.1435494523422587E-2"/>
    <n v="7.2101245480112501E-3"/>
    <x v="43"/>
  </r>
  <r>
    <x v="30"/>
    <x v="283"/>
    <n v="-1.1435494523422587E-2"/>
    <n v="-7.2101245480112501E-3"/>
    <x v="43"/>
  </r>
  <r>
    <x v="16"/>
    <x v="284"/>
    <n v="1.8199243293423425E-5"/>
    <n v="7.1595018079550018E-5"/>
    <x v="72"/>
  </r>
  <r>
    <x v="18"/>
    <x v="285"/>
    <n v="9.0996216467141945E-6"/>
    <n v="0"/>
    <x v="11"/>
  </r>
  <r>
    <x v="1"/>
    <x v="286"/>
    <n v="-9.0996216467141945E-6"/>
    <n v="0"/>
    <x v="11"/>
  </r>
  <r>
    <x v="23"/>
    <x v="287"/>
    <n v="2.2916214166429361E-2"/>
    <n v="2.9170131779831257E-2"/>
    <x v="55"/>
  </r>
  <r>
    <x v="23"/>
    <x v="288"/>
    <n v="2.2916214166429361E-2"/>
    <n v="2.9170131779831257E-2"/>
    <x v="55"/>
  </r>
  <r>
    <x v="1"/>
    <x v="289"/>
    <n v="0"/>
    <n v="0"/>
    <x v="0"/>
  </r>
  <r>
    <x v="7"/>
    <x v="290"/>
    <n v="0"/>
    <n v="0"/>
    <x v="0"/>
  </r>
  <r>
    <x v="40"/>
    <x v="291"/>
    <n v="2.0086959804033754E-2"/>
    <n v="1.1674066693451186E-3"/>
    <x v="73"/>
  </r>
  <r>
    <x v="1"/>
    <x v="292"/>
    <n v="0"/>
    <n v="0"/>
    <x v="0"/>
  </r>
  <r>
    <x v="18"/>
    <x v="293"/>
    <n v="0"/>
    <n v="0"/>
    <x v="0"/>
  </r>
  <r>
    <x v="1"/>
    <x v="294"/>
    <n v="0"/>
    <n v="0"/>
    <x v="0"/>
  </r>
  <r>
    <x v="0"/>
    <x v="295"/>
    <n v="0"/>
    <n v="0"/>
    <x v="0"/>
  </r>
  <r>
    <x v="41"/>
    <x v="296"/>
    <n v="0"/>
    <n v="3.4131297709923666E-2"/>
    <x v="74"/>
  </r>
  <r>
    <x v="0"/>
    <x v="297"/>
    <n v="1.0532266078769998E-2"/>
    <n v="3.4131297709923666E-2"/>
    <x v="75"/>
  </r>
  <r>
    <x v="1"/>
    <x v="298"/>
    <n v="-1.0532266078769998E-2"/>
    <n v="-3.4131297709923666E-2"/>
    <x v="75"/>
  </r>
  <r>
    <x v="42"/>
    <x v="299"/>
    <n v="0"/>
    <n v="0"/>
    <x v="0"/>
  </r>
  <r>
    <x v="40"/>
    <x v="300"/>
    <n v="8.1421594570446842E-2"/>
    <n v="3.5022200080353557E-3"/>
    <x v="76"/>
  </r>
  <r>
    <x v="43"/>
    <x v="301"/>
    <n v="0"/>
    <n v="0"/>
    <x v="0"/>
  </r>
  <r>
    <x v="16"/>
    <x v="302"/>
    <n v="1.8199243293423425E-5"/>
    <n v="7.1595018079550018E-5"/>
    <x v="72"/>
  </r>
  <r>
    <x v="44"/>
    <x v="303"/>
    <n v="0"/>
    <n v="0"/>
    <x v="0"/>
  </r>
  <r>
    <x v="30"/>
    <x v="304"/>
    <n v="6.4561815583419379E-4"/>
    <n v="0"/>
    <x v="77"/>
  </r>
  <r>
    <x v="1"/>
    <x v="305"/>
    <n v="0"/>
    <n v="0"/>
    <x v="0"/>
  </r>
  <r>
    <x v="1"/>
    <x v="306"/>
    <n v="0"/>
    <n v="0"/>
    <x v="0"/>
  </r>
  <r>
    <x v="1"/>
    <x v="307"/>
    <n v="0"/>
    <n v="0"/>
    <x v="0"/>
  </r>
  <r>
    <x v="30"/>
    <x v="308"/>
    <n v="6.4561815583419379E-4"/>
    <n v="0"/>
    <x v="77"/>
  </r>
  <r>
    <x v="7"/>
    <x v="309"/>
    <n v="0"/>
    <n v="0"/>
    <x v="0"/>
  </r>
  <r>
    <x v="1"/>
    <x v="310"/>
    <n v="0"/>
    <n v="0"/>
    <x v="0"/>
  </r>
  <r>
    <x v="1"/>
    <x v="311"/>
    <n v="0"/>
    <n v="0"/>
    <x v="0"/>
  </r>
  <r>
    <x v="45"/>
    <x v="312"/>
    <n v="0"/>
    <n v="0"/>
    <x v="0"/>
  </r>
  <r>
    <x v="45"/>
    <x v="313"/>
    <n v="0"/>
    <n v="0"/>
    <x v="0"/>
  </r>
  <r>
    <x v="14"/>
    <x v="314"/>
    <n v="0"/>
    <n v="0"/>
    <x v="0"/>
  </r>
  <r>
    <x v="14"/>
    <x v="315"/>
    <n v="0"/>
    <n v="0"/>
    <x v="0"/>
  </r>
  <r>
    <x v="14"/>
    <x v="316"/>
    <n v="0"/>
    <n v="0"/>
    <x v="0"/>
  </r>
  <r>
    <x v="14"/>
    <x v="317"/>
    <n v="0"/>
    <n v="0"/>
    <x v="0"/>
  </r>
  <r>
    <x v="14"/>
    <x v="318"/>
    <n v="0"/>
    <n v="0"/>
    <x v="0"/>
  </r>
  <r>
    <x v="14"/>
    <x v="319"/>
    <n v="0"/>
    <n v="0"/>
    <x v="0"/>
  </r>
  <r>
    <x v="14"/>
    <x v="320"/>
    <n v="0"/>
    <n v="0"/>
    <x v="0"/>
  </r>
  <r>
    <x v="14"/>
    <x v="321"/>
    <n v="0"/>
    <n v="0"/>
    <x v="0"/>
  </r>
  <r>
    <x v="14"/>
    <x v="322"/>
    <n v="0"/>
    <n v="0"/>
    <x v="0"/>
  </r>
  <r>
    <x v="14"/>
    <x v="323"/>
    <n v="0"/>
    <n v="0"/>
    <x v="0"/>
  </r>
  <r>
    <x v="14"/>
    <x v="324"/>
    <n v="0"/>
    <n v="0"/>
    <x v="0"/>
  </r>
  <r>
    <x v="14"/>
    <x v="325"/>
    <n v="0"/>
    <n v="0"/>
    <x v="0"/>
  </r>
  <r>
    <x v="14"/>
    <x v="326"/>
    <n v="0"/>
    <n v="0"/>
    <x v="0"/>
  </r>
  <r>
    <x v="14"/>
    <x v="327"/>
    <n v="0"/>
    <n v="0"/>
    <x v="0"/>
  </r>
  <r>
    <x v="14"/>
    <x v="328"/>
    <n v="0"/>
    <n v="0"/>
    <x v="0"/>
  </r>
  <r>
    <x v="14"/>
    <x v="329"/>
    <n v="0"/>
    <n v="0"/>
    <x v="0"/>
  </r>
  <r>
    <x v="14"/>
    <x v="330"/>
    <n v="0"/>
    <n v="0"/>
    <x v="0"/>
  </r>
  <r>
    <x v="14"/>
    <x v="331"/>
    <n v="0"/>
    <n v="0"/>
    <x v="0"/>
  </r>
  <r>
    <x v="14"/>
    <x v="332"/>
    <n v="0"/>
    <n v="0"/>
    <x v="0"/>
  </r>
  <r>
    <x v="14"/>
    <x v="333"/>
    <n v="0"/>
    <n v="0"/>
    <x v="0"/>
  </r>
  <r>
    <x v="5"/>
    <x v="334"/>
    <n v="2.1642396923793276E-3"/>
    <n v="0"/>
    <x v="7"/>
  </r>
  <r>
    <x v="5"/>
    <x v="335"/>
    <n v="2.1642396923793276E-3"/>
    <n v="0"/>
    <x v="7"/>
  </r>
  <r>
    <x v="5"/>
    <x v="336"/>
    <n v="1.7703568821378799E-3"/>
    <n v="0"/>
    <x v="8"/>
  </r>
  <r>
    <x v="5"/>
    <x v="337"/>
    <n v="3.6767021263538674E-4"/>
    <n v="0"/>
    <x v="9"/>
  </r>
  <r>
    <x v="10"/>
    <x v="338"/>
    <n v="0"/>
    <n v="0"/>
    <x v="0"/>
  </r>
  <r>
    <x v="7"/>
    <x v="339"/>
    <n v="0"/>
    <n v="0"/>
    <x v="0"/>
  </r>
  <r>
    <x v="10"/>
    <x v="340"/>
    <n v="0"/>
    <n v="0"/>
    <x v="0"/>
  </r>
  <r>
    <x v="42"/>
    <x v="341"/>
    <n v="0.54096468122081875"/>
    <n v="1.3686204182179733"/>
    <x v="78"/>
  </r>
  <r>
    <x v="22"/>
    <x v="342"/>
    <n v="0"/>
    <n v="0"/>
    <x v="0"/>
  </r>
  <r>
    <x v="1"/>
    <x v="343"/>
    <n v="0"/>
    <n v="0"/>
    <x v="0"/>
  </r>
  <r>
    <x v="7"/>
    <x v="344"/>
    <n v="0"/>
    <n v="0"/>
    <x v="0"/>
  </r>
  <r>
    <x v="1"/>
    <x v="345"/>
    <n v="0"/>
    <n v="0"/>
    <x v="0"/>
  </r>
  <r>
    <x v="1"/>
    <x v="346"/>
    <n v="0"/>
    <n v="0"/>
    <x v="0"/>
  </r>
  <r>
    <x v="1"/>
    <x v="347"/>
    <n v="0"/>
    <n v="5.8366717557251915E-4"/>
    <x v="51"/>
  </r>
  <r>
    <x v="1"/>
    <x v="348"/>
    <n v="0"/>
    <n v="0"/>
    <x v="0"/>
  </r>
  <r>
    <x v="37"/>
    <x v="349"/>
    <n v="0"/>
    <n v="0"/>
    <x v="0"/>
  </r>
  <r>
    <x v="1"/>
    <x v="350"/>
    <n v="0"/>
    <n v="0"/>
    <x v="0"/>
  </r>
  <r>
    <x v="1"/>
    <x v="351"/>
    <n v="0"/>
    <n v="0"/>
    <x v="0"/>
  </r>
  <r>
    <x v="46"/>
    <x v="352"/>
    <n v="0"/>
    <n v="0"/>
    <x v="0"/>
  </r>
  <r>
    <x v="46"/>
    <x v="353"/>
    <n v="0"/>
    <n v="0"/>
    <x v="0"/>
  </r>
  <r>
    <x v="46"/>
    <x v="354"/>
    <n v="0"/>
    <n v="0"/>
    <x v="0"/>
  </r>
  <r>
    <x v="46"/>
    <x v="355"/>
    <n v="0"/>
    <n v="0"/>
    <x v="0"/>
  </r>
  <r>
    <x v="46"/>
    <x v="356"/>
    <n v="0"/>
    <n v="0"/>
    <x v="0"/>
  </r>
  <r>
    <x v="46"/>
    <x v="357"/>
    <n v="0"/>
    <n v="0"/>
    <x v="0"/>
  </r>
  <r>
    <x v="46"/>
    <x v="358"/>
    <n v="0"/>
    <n v="0"/>
    <x v="0"/>
  </r>
  <r>
    <x v="46"/>
    <x v="359"/>
    <n v="0"/>
    <n v="0"/>
    <x v="0"/>
  </r>
  <r>
    <x v="46"/>
    <x v="360"/>
    <n v="0"/>
    <n v="0"/>
    <x v="0"/>
  </r>
  <r>
    <x v="46"/>
    <x v="361"/>
    <n v="-9.0996216467141945E-6"/>
    <n v="0"/>
    <x v="11"/>
  </r>
  <r>
    <x v="46"/>
    <x v="362"/>
    <n v="0"/>
    <n v="0"/>
    <x v="0"/>
  </r>
  <r>
    <x v="46"/>
    <x v="363"/>
    <n v="0"/>
    <n v="0"/>
    <x v="0"/>
  </r>
  <r>
    <x v="46"/>
    <x v="364"/>
    <n v="0"/>
    <n v="0"/>
    <x v="0"/>
  </r>
  <r>
    <x v="46"/>
    <x v="365"/>
    <n v="0"/>
    <n v="0"/>
    <x v="0"/>
  </r>
  <r>
    <x v="46"/>
    <x v="366"/>
    <n v="0"/>
    <n v="0"/>
    <x v="0"/>
  </r>
  <r>
    <x v="46"/>
    <x v="367"/>
    <n v="0"/>
    <n v="0"/>
    <x v="0"/>
  </r>
  <r>
    <x v="46"/>
    <x v="368"/>
    <n v="0"/>
    <n v="0"/>
    <x v="0"/>
  </r>
  <r>
    <x v="46"/>
    <x v="369"/>
    <n v="0"/>
    <n v="0"/>
    <x v="0"/>
  </r>
  <r>
    <x v="46"/>
    <x v="370"/>
    <n v="0"/>
    <n v="0"/>
    <x v="0"/>
  </r>
  <r>
    <x v="46"/>
    <x v="371"/>
    <n v="0"/>
    <n v="0"/>
    <x v="0"/>
  </r>
  <r>
    <x v="46"/>
    <x v="372"/>
    <n v="0"/>
    <n v="0"/>
    <x v="0"/>
  </r>
  <r>
    <x v="46"/>
    <x v="373"/>
    <n v="0"/>
    <n v="0"/>
    <x v="0"/>
  </r>
  <r>
    <x v="46"/>
    <x v="374"/>
    <n v="0"/>
    <n v="0"/>
    <x v="0"/>
  </r>
  <r>
    <x v="46"/>
    <x v="375"/>
    <n v="0"/>
    <n v="0"/>
    <x v="0"/>
  </r>
  <r>
    <x v="46"/>
    <x v="376"/>
    <n v="0"/>
    <n v="0"/>
    <x v="0"/>
  </r>
  <r>
    <x v="46"/>
    <x v="377"/>
    <n v="0"/>
    <n v="0"/>
    <x v="0"/>
  </r>
  <r>
    <x v="46"/>
    <x v="378"/>
    <n v="0"/>
    <n v="0"/>
    <x v="0"/>
  </r>
  <r>
    <x v="46"/>
    <x v="379"/>
    <n v="0"/>
    <n v="0"/>
    <x v="0"/>
  </r>
  <r>
    <x v="46"/>
    <x v="380"/>
    <n v="0"/>
    <n v="0"/>
    <x v="0"/>
  </r>
  <r>
    <x v="46"/>
    <x v="381"/>
    <n v="0"/>
    <n v="0"/>
    <x v="0"/>
  </r>
  <r>
    <x v="46"/>
    <x v="382"/>
    <n v="0"/>
    <n v="0"/>
    <x v="0"/>
  </r>
  <r>
    <x v="46"/>
    <x v="383"/>
    <n v="0"/>
    <n v="9.100091175272695E-5"/>
    <x v="79"/>
  </r>
  <r>
    <x v="46"/>
    <x v="384"/>
    <n v="0"/>
    <n v="0"/>
    <x v="0"/>
  </r>
  <r>
    <x v="46"/>
    <x v="385"/>
    <n v="2.1211614325564749"/>
    <n v="2.881871577288238"/>
    <x v="80"/>
  </r>
  <r>
    <x v="46"/>
    <x v="386"/>
    <n v="0"/>
    <n v="0"/>
    <x v="0"/>
  </r>
  <r>
    <x v="46"/>
    <x v="387"/>
    <n v="0"/>
    <n v="0"/>
    <x v="0"/>
  </r>
  <r>
    <x v="46"/>
    <x v="388"/>
    <n v="0"/>
    <n v="0"/>
    <x v="0"/>
  </r>
  <r>
    <x v="46"/>
    <x v="389"/>
    <n v="0"/>
    <n v="0"/>
    <x v="0"/>
  </r>
  <r>
    <x v="46"/>
    <x v="390"/>
    <n v="0"/>
    <n v="0"/>
    <x v="0"/>
  </r>
  <r>
    <x v="46"/>
    <x v="391"/>
    <n v="0"/>
    <n v="0"/>
    <x v="0"/>
  </r>
  <r>
    <x v="46"/>
    <x v="392"/>
    <n v="0"/>
    <n v="0"/>
    <x v="0"/>
  </r>
  <r>
    <x v="46"/>
    <x v="393"/>
    <n v="0"/>
    <n v="0"/>
    <x v="0"/>
  </r>
  <r>
    <x v="46"/>
    <x v="394"/>
    <n v="0"/>
    <n v="0"/>
    <x v="0"/>
  </r>
  <r>
    <x v="46"/>
    <x v="395"/>
    <n v="0"/>
    <n v="0"/>
    <x v="0"/>
  </r>
  <r>
    <x v="46"/>
    <x v="396"/>
    <n v="0"/>
    <n v="0"/>
    <x v="0"/>
  </r>
  <r>
    <x v="46"/>
    <x v="397"/>
    <n v="0"/>
    <n v="0"/>
    <x v="0"/>
  </r>
  <r>
    <x v="46"/>
    <x v="398"/>
    <n v="0"/>
    <n v="0"/>
    <x v="0"/>
  </r>
  <r>
    <x v="46"/>
    <x v="399"/>
    <n v="0"/>
    <n v="0"/>
    <x v="0"/>
  </r>
  <r>
    <x v="46"/>
    <x v="400"/>
    <n v="0"/>
    <n v="0"/>
    <x v="0"/>
  </r>
  <r>
    <x v="46"/>
    <x v="401"/>
    <n v="-6.9521109380877444E-5"/>
    <n v="-7.2318200080353553E-8"/>
    <x v="81"/>
  </r>
  <r>
    <x v="46"/>
    <x v="402"/>
    <n v="0"/>
    <n v="0"/>
    <x v="0"/>
  </r>
  <r>
    <x v="46"/>
    <x v="403"/>
    <n v="0"/>
    <n v="0"/>
    <x v="0"/>
  </r>
  <r>
    <x v="46"/>
    <x v="404"/>
    <n v="0.38072034402380006"/>
    <n v="0"/>
    <x v="82"/>
  </r>
  <r>
    <x v="46"/>
    <x v="405"/>
    <n v="0"/>
    <n v="0"/>
    <x v="0"/>
  </r>
  <r>
    <x v="46"/>
    <x v="406"/>
    <n v="0"/>
    <n v="0"/>
    <x v="0"/>
  </r>
  <r>
    <x v="46"/>
    <x v="407"/>
    <n v="0"/>
    <n v="2.5562678888950293E-3"/>
    <x v="83"/>
  </r>
  <r>
    <x v="46"/>
    <x v="408"/>
    <n v="0"/>
    <n v="0"/>
    <x v="0"/>
  </r>
  <r>
    <x v="46"/>
    <x v="409"/>
    <n v="0"/>
    <n v="0"/>
    <x v="0"/>
  </r>
  <r>
    <x v="46"/>
    <x v="410"/>
    <n v="0"/>
    <n v="0"/>
    <x v="0"/>
  </r>
  <r>
    <x v="46"/>
    <x v="411"/>
    <n v="0"/>
    <n v="0"/>
    <x v="0"/>
  </r>
  <r>
    <x v="46"/>
    <x v="412"/>
    <n v="0"/>
    <n v="0"/>
    <x v="0"/>
  </r>
  <r>
    <x v="46"/>
    <x v="413"/>
    <n v="-1"/>
    <n v="-1"/>
    <x v="0"/>
  </r>
  <r>
    <x v="46"/>
    <x v="414"/>
    <n v="0"/>
    <n v="0"/>
    <x v="0"/>
  </r>
  <r>
    <x v="46"/>
    <x v="415"/>
    <n v="0"/>
    <n v="0"/>
    <x v="0"/>
  </r>
  <r>
    <x v="46"/>
    <x v="416"/>
    <n v="0"/>
    <n v="0"/>
    <x v="0"/>
  </r>
  <r>
    <x v="46"/>
    <x v="417"/>
    <n v="0"/>
    <n v="0"/>
    <x v="0"/>
  </r>
  <r>
    <x v="46"/>
    <x v="418"/>
    <n v="2.3488850209589355E-2"/>
    <n v="1.8891202097308969E-2"/>
    <x v="84"/>
  </r>
  <r>
    <x v="46"/>
    <x v="419"/>
    <n v="0"/>
    <n v="0"/>
    <x v="0"/>
  </r>
  <r>
    <x v="46"/>
    <x v="420"/>
    <n v="0"/>
    <n v="0"/>
    <x v="0"/>
  </r>
  <r>
    <x v="46"/>
    <x v="421"/>
    <n v="0"/>
    <n v="0"/>
    <x v="0"/>
  </r>
  <r>
    <x v="46"/>
    <x v="422"/>
    <n v="0"/>
    <n v="0"/>
    <x v="0"/>
  </r>
  <r>
    <x v="46"/>
    <x v="423"/>
    <n v="3.0788424048721392"/>
    <n v="3.8531948538811136"/>
    <x v="85"/>
  </r>
  <r>
    <x v="46"/>
    <x v="424"/>
    <n v="0"/>
    <n v="-0.51193903899183069"/>
    <x v="86"/>
  </r>
  <r>
    <x v="46"/>
    <x v="425"/>
    <n v="0"/>
    <n v="0"/>
    <x v="0"/>
  </r>
  <r>
    <x v="46"/>
    <x v="426"/>
    <n v="0"/>
    <n v="0"/>
    <x v="0"/>
  </r>
  <r>
    <x v="46"/>
    <x v="427"/>
    <n v="0"/>
    <n v="0"/>
    <x v="0"/>
  </r>
  <r>
    <x v="46"/>
    <x v="428"/>
    <n v="0"/>
    <n v="0"/>
    <x v="0"/>
  </r>
  <r>
    <x v="46"/>
    <x v="429"/>
    <n v="0"/>
    <n v="0"/>
    <x v="0"/>
  </r>
  <r>
    <x v="46"/>
    <x v="430"/>
    <n v="0"/>
    <n v="0"/>
    <x v="0"/>
  </r>
  <r>
    <x v="46"/>
    <x v="431"/>
    <n v="0"/>
    <n v="0"/>
    <x v="0"/>
  </r>
  <r>
    <x v="46"/>
    <x v="432"/>
    <n v="0"/>
    <n v="0"/>
    <x v="0"/>
  </r>
  <r>
    <x v="46"/>
    <x v="433"/>
    <n v="0"/>
    <n v="0"/>
    <x v="0"/>
  </r>
  <r>
    <x v="46"/>
    <x v="434"/>
    <n v="0"/>
    <n v="0"/>
    <x v="0"/>
  </r>
  <r>
    <x v="46"/>
    <x v="435"/>
    <n v="0"/>
    <n v="0"/>
    <x v="0"/>
  </r>
  <r>
    <x v="46"/>
    <x v="436"/>
    <n v="0"/>
    <n v="0"/>
    <x v="0"/>
  </r>
  <r>
    <x v="46"/>
    <x v="437"/>
    <n v="0"/>
    <n v="0"/>
    <x v="0"/>
  </r>
  <r>
    <x v="46"/>
    <x v="438"/>
    <n v="0"/>
    <n v="0"/>
    <x v="0"/>
  </r>
  <r>
    <x v="46"/>
    <x v="439"/>
    <n v="-4.2773681512533052E-3"/>
    <n v="0"/>
    <x v="87"/>
  </r>
  <r>
    <x v="46"/>
    <x v="440"/>
    <n v="0"/>
    <n v="0"/>
    <x v="0"/>
  </r>
  <r>
    <x v="46"/>
    <x v="441"/>
    <n v="-5.4929866070375102E-2"/>
    <n v="0"/>
    <x v="88"/>
  </r>
  <r>
    <x v="46"/>
    <x v="442"/>
    <n v="0"/>
    <n v="0"/>
    <x v="0"/>
  </r>
  <r>
    <x v="46"/>
    <x v="443"/>
    <n v="0"/>
    <n v="0"/>
    <x v="0"/>
  </r>
  <r>
    <x v="46"/>
    <x v="444"/>
    <n v="0"/>
    <n v="0"/>
    <x v="0"/>
  </r>
  <r>
    <x v="46"/>
    <x v="445"/>
    <n v="0"/>
    <n v="0"/>
    <x v="0"/>
  </r>
  <r>
    <x v="46"/>
    <x v="446"/>
    <n v="0"/>
    <n v="0"/>
    <x v="0"/>
  </r>
  <r>
    <x v="46"/>
    <x v="447"/>
    <n v="0"/>
    <n v="0"/>
    <x v="0"/>
  </r>
  <r>
    <x v="46"/>
    <x v="448"/>
    <n v="0"/>
    <n v="0"/>
    <x v="0"/>
  </r>
  <r>
    <x v="46"/>
    <x v="449"/>
    <n v="0"/>
    <n v="0"/>
    <x v="0"/>
  </r>
  <r>
    <x v="46"/>
    <x v="450"/>
    <n v="0"/>
    <n v="0"/>
    <x v="0"/>
  </r>
  <r>
    <x v="46"/>
    <x v="451"/>
    <n v="0"/>
    <n v="0"/>
    <x v="0"/>
  </r>
  <r>
    <x v="46"/>
    <x v="452"/>
    <n v="0"/>
    <n v="0"/>
    <x v="0"/>
  </r>
  <r>
    <x v="46"/>
    <x v="453"/>
    <n v="0"/>
    <n v="0"/>
    <x v="0"/>
  </r>
  <r>
    <x v="46"/>
    <x v="454"/>
    <n v="0"/>
    <n v="0"/>
    <x v="0"/>
  </r>
  <r>
    <x v="46"/>
    <x v="455"/>
    <n v="-1.8199243293494671E-5"/>
    <n v="0"/>
    <x v="89"/>
  </r>
  <r>
    <x v="46"/>
    <x v="456"/>
    <n v="0"/>
    <n v="0"/>
    <x v="0"/>
  </r>
  <r>
    <x v="46"/>
    <x v="457"/>
    <n v="0"/>
    <n v="0"/>
    <x v="0"/>
  </r>
  <r>
    <x v="46"/>
    <x v="458"/>
    <n v="-1.6407082466160332"/>
    <n v="-2.4121347154455077"/>
    <x v="90"/>
  </r>
  <r>
    <x v="46"/>
    <x v="459"/>
    <n v="0"/>
    <n v="0"/>
    <x v="0"/>
  </r>
  <r>
    <x v="46"/>
    <x v="460"/>
    <n v="0"/>
    <n v="0"/>
    <x v="0"/>
  </r>
  <r>
    <x v="46"/>
    <x v="461"/>
    <n v="0"/>
    <n v="0"/>
    <x v="0"/>
  </r>
  <r>
    <x v="46"/>
    <x v="462"/>
    <n v="0"/>
    <n v="0"/>
    <x v="0"/>
  </r>
  <r>
    <x v="46"/>
    <x v="463"/>
    <n v="0"/>
    <n v="0"/>
    <x v="0"/>
  </r>
  <r>
    <x v="46"/>
    <x v="464"/>
    <n v="0"/>
    <n v="0"/>
    <x v="0"/>
  </r>
  <r>
    <x v="46"/>
    <x v="465"/>
    <n v="0"/>
    <n v="0"/>
    <x v="0"/>
  </r>
  <r>
    <x v="46"/>
    <x v="466"/>
    <n v="0"/>
    <n v="0"/>
    <x v="0"/>
  </r>
  <r>
    <x v="46"/>
    <x v="467"/>
    <n v="-7.7051956255772634E-3"/>
    <n v="-1.7255215557027529E-2"/>
    <x v="91"/>
  </r>
  <r>
    <x v="46"/>
    <x v="468"/>
    <n v="-9.0996216466612262E-6"/>
    <n v="0"/>
    <x v="92"/>
  </r>
  <r>
    <x v="46"/>
    <x v="469"/>
    <n v="0"/>
    <n v="0"/>
    <x v="0"/>
  </r>
  <r>
    <x v="46"/>
    <x v="470"/>
    <n v="0"/>
    <n v="0"/>
    <x v="0"/>
  </r>
  <r>
    <x v="46"/>
    <x v="471"/>
    <n v="0"/>
    <n v="0"/>
    <x v="0"/>
  </r>
  <r>
    <x v="46"/>
    <x v="472"/>
    <n v="0"/>
    <n v="7.2506668258498205E-2"/>
    <x v="93"/>
  </r>
  <r>
    <x v="46"/>
    <x v="473"/>
    <n v="0"/>
    <n v="0"/>
    <x v="0"/>
  </r>
  <r>
    <x v="46"/>
    <x v="474"/>
    <n v="0"/>
    <n v="0"/>
    <x v="0"/>
  </r>
  <r>
    <x v="46"/>
    <x v="475"/>
    <n v="0"/>
    <n v="0"/>
    <x v="0"/>
  </r>
  <r>
    <x v="46"/>
    <x v="476"/>
    <n v="0"/>
    <n v="0"/>
    <x v="0"/>
  </r>
  <r>
    <x v="46"/>
    <x v="477"/>
    <n v="0"/>
    <n v="0"/>
    <x v="0"/>
  </r>
  <r>
    <x v="46"/>
    <x v="478"/>
    <n v="0"/>
    <n v="0"/>
    <x v="0"/>
  </r>
  <r>
    <x v="46"/>
    <x v="479"/>
    <n v="0"/>
    <n v="0"/>
    <x v="0"/>
  </r>
  <r>
    <x v="46"/>
    <x v="480"/>
    <n v="-7.4642376443646149E-3"/>
    <n v="-1.2702214530378961E-2"/>
    <x v="94"/>
  </r>
  <r>
    <x v="46"/>
    <x v="481"/>
    <n v="0"/>
    <n v="0"/>
    <x v="0"/>
  </r>
  <r>
    <x v="46"/>
    <x v="482"/>
    <n v="0"/>
    <n v="0"/>
    <x v="0"/>
  </r>
  <r>
    <x v="46"/>
    <x v="483"/>
    <n v="0"/>
    <n v="0"/>
    <x v="0"/>
  </r>
  <r>
    <x v="46"/>
    <x v="484"/>
    <n v="0"/>
    <n v="0"/>
    <x v="0"/>
  </r>
  <r>
    <x v="46"/>
    <x v="485"/>
    <n v="0"/>
    <n v="0"/>
    <x v="0"/>
  </r>
  <r>
    <x v="46"/>
    <x v="486"/>
    <n v="0"/>
    <n v="0"/>
    <x v="0"/>
  </r>
  <r>
    <x v="46"/>
    <x v="487"/>
    <n v="-9.0996216467117127E-6"/>
    <n v="0"/>
    <x v="22"/>
  </r>
  <r>
    <x v="46"/>
    <x v="488"/>
    <n v="0"/>
    <n v="0"/>
    <x v="0"/>
  </r>
  <r>
    <x v="46"/>
    <x v="489"/>
    <n v="0"/>
    <n v="0"/>
    <x v="0"/>
  </r>
  <r>
    <x v="46"/>
    <x v="490"/>
    <n v="0"/>
    <n v="0"/>
    <x v="0"/>
  </r>
  <r>
    <x v="46"/>
    <x v="491"/>
    <n v="0"/>
    <n v="0"/>
    <x v="0"/>
  </r>
  <r>
    <x v="46"/>
    <x v="492"/>
    <n v="0"/>
    <n v="0"/>
    <x v="0"/>
  </r>
  <r>
    <x v="46"/>
    <x v="493"/>
    <n v="0"/>
    <n v="0"/>
    <x v="0"/>
  </r>
  <r>
    <x v="46"/>
    <x v="494"/>
    <n v="0"/>
    <n v="0"/>
    <x v="0"/>
  </r>
  <r>
    <x v="46"/>
    <x v="495"/>
    <n v="-0.2754040074731518"/>
    <n v="-0.31852829420526807"/>
    <x v="95"/>
  </r>
  <r>
    <x v="46"/>
    <x v="496"/>
    <n v="0"/>
    <n v="0"/>
    <x v="0"/>
  </r>
  <r>
    <x v="46"/>
    <x v="497"/>
    <n v="0"/>
    <n v="0"/>
    <x v="0"/>
  </r>
  <r>
    <x v="46"/>
    <x v="498"/>
    <n v="0"/>
    <n v="0"/>
    <x v="0"/>
  </r>
  <r>
    <x v="46"/>
    <x v="499"/>
    <n v="0"/>
    <n v="0"/>
    <x v="0"/>
  </r>
  <r>
    <x v="46"/>
    <x v="500"/>
    <n v="0"/>
    <n v="0"/>
    <x v="0"/>
  </r>
  <r>
    <x v="46"/>
    <x v="501"/>
    <n v="0"/>
    <n v="0"/>
    <x v="0"/>
  </r>
  <r>
    <x v="1"/>
    <x v="502"/>
    <n v="0"/>
    <n v="0"/>
    <x v="0"/>
  </r>
  <r>
    <x v="1"/>
    <x v="503"/>
    <n v="0"/>
    <n v="0"/>
    <x v="0"/>
  </r>
  <r>
    <x v="1"/>
    <x v="504"/>
    <n v="0"/>
    <n v="0"/>
    <x v="0"/>
  </r>
  <r>
    <x v="1"/>
    <x v="505"/>
    <n v="0"/>
    <n v="0"/>
    <x v="0"/>
  </r>
  <r>
    <x v="1"/>
    <x v="506"/>
    <n v="0"/>
    <n v="0"/>
    <x v="0"/>
  </r>
  <r>
    <x v="1"/>
    <x v="507"/>
    <n v="0"/>
    <n v="0"/>
    <x v="0"/>
  </r>
  <r>
    <x v="1"/>
    <x v="508"/>
    <n v="0"/>
    <n v="0"/>
    <x v="0"/>
  </r>
  <r>
    <x v="1"/>
    <x v="509"/>
    <n v="0"/>
    <n v="0"/>
    <x v="0"/>
  </r>
  <r>
    <x v="1"/>
    <x v="510"/>
    <n v="0"/>
    <n v="0"/>
    <x v="0"/>
  </r>
  <r>
    <x v="1"/>
    <x v="511"/>
    <n v="0"/>
    <n v="0"/>
    <x v="0"/>
  </r>
  <r>
    <x v="1"/>
    <x v="512"/>
    <n v="0"/>
    <n v="0"/>
    <x v="0"/>
  </r>
  <r>
    <x v="1"/>
    <x v="513"/>
    <n v="0"/>
    <n v="0"/>
    <x v="0"/>
  </r>
  <r>
    <x v="14"/>
    <x v="514"/>
    <n v="0"/>
    <n v="0"/>
    <x v="0"/>
  </r>
  <r>
    <x v="1"/>
    <x v="515"/>
    <n v="0"/>
    <n v="0"/>
    <x v="0"/>
  </r>
  <r>
    <x v="47"/>
    <x v="516"/>
    <n v="0"/>
    <n v="0"/>
    <x v="0"/>
  </r>
  <r>
    <x v="42"/>
    <x v="517"/>
    <n v="0"/>
    <n v="0"/>
    <x v="0"/>
  </r>
  <r>
    <x v="44"/>
    <x v="518"/>
    <n v="0"/>
    <n v="0.22144036185884683"/>
    <x v="96"/>
  </r>
  <r>
    <x v="42"/>
    <x v="519"/>
    <n v="0.35841087877729061"/>
    <n v="0.35863589789973987"/>
    <x v="97"/>
  </r>
  <r>
    <x v="48"/>
    <x v="520"/>
    <n v="0"/>
    <n v="0"/>
    <x v="0"/>
  </r>
  <r>
    <x v="42"/>
    <x v="521"/>
    <n v="0"/>
    <n v="0"/>
    <x v="0"/>
  </r>
  <r>
    <x v="38"/>
    <x v="522"/>
    <n v="9.0996216467117127E-6"/>
    <n v="7.2318200080353553E-8"/>
    <x v="58"/>
  </r>
  <r>
    <x v="47"/>
    <x v="523"/>
    <n v="0.65328454769294575"/>
    <n v="0"/>
    <x v="98"/>
  </r>
  <r>
    <x v="1"/>
    <x v="524"/>
    <n v="6.9521109380877444E-5"/>
    <n v="7.2318200080353553E-8"/>
    <x v="81"/>
  </r>
  <r>
    <x v="31"/>
    <x v="525"/>
    <n v="1.5220100728707522"/>
    <n v="9.5409030728475201"/>
    <x v="99"/>
  </r>
  <r>
    <x v="1"/>
    <x v="526"/>
    <n v="0"/>
    <n v="0"/>
    <x v="0"/>
  </r>
  <r>
    <x v="7"/>
    <x v="527"/>
    <n v="0"/>
    <n v="0"/>
    <x v="0"/>
  </r>
  <r>
    <x v="31"/>
    <x v="528"/>
    <n v="3.0440201457415097"/>
    <n v="4.7704515364237805"/>
    <x v="100"/>
  </r>
  <r>
    <x v="7"/>
    <x v="529"/>
    <n v="0"/>
    <n v="0"/>
    <x v="0"/>
  </r>
  <r>
    <x v="1"/>
    <x v="530"/>
    <n v="-0.38072034402380006"/>
    <n v="2.2058799678581639E-2"/>
    <x v="101"/>
  </r>
  <r>
    <x v="1"/>
    <x v="531"/>
    <n v="-1.4107143438897129E-3"/>
    <n v="7.2318200080353553E-8"/>
    <x v="102"/>
  </r>
  <r>
    <x v="49"/>
    <x v="532"/>
    <n v="0"/>
    <n v="0"/>
    <x v="0"/>
  </r>
  <r>
    <x v="40"/>
    <x v="533"/>
    <n v="0"/>
    <n v="0"/>
    <x v="0"/>
  </r>
  <r>
    <x v="1"/>
    <x v="534"/>
    <n v="0"/>
    <n v="0"/>
    <x v="0"/>
  </r>
  <r>
    <x v="18"/>
    <x v="535"/>
    <n v="0"/>
    <n v="0"/>
    <x v="0"/>
  </r>
  <r>
    <x v="18"/>
    <x v="536"/>
    <n v="-1.0245985218243228"/>
    <n v="1.6096223382882625E-2"/>
    <x v="103"/>
  </r>
  <r>
    <x v="18"/>
    <x v="537"/>
    <n v="0"/>
    <n v="-2.2058799678581639E-2"/>
    <x v="104"/>
  </r>
  <r>
    <x v="49"/>
    <x v="538"/>
    <n v="2.1516783353386141E-2"/>
    <n v="0.25281008532317389"/>
    <x v="105"/>
  </r>
  <r>
    <x v="15"/>
    <x v="539"/>
    <n v="0"/>
    <n v="0.37079476891416618"/>
    <x v="106"/>
  </r>
  <r>
    <x v="1"/>
    <x v="540"/>
    <n v="0"/>
    <n v="-2.5562678888950293E-3"/>
    <x v="83"/>
  </r>
  <r>
    <x v="36"/>
    <x v="541"/>
    <n v="0"/>
    <n v="0"/>
    <x v="0"/>
  </r>
  <r>
    <x v="36"/>
    <x v="542"/>
    <n v="0"/>
    <n v="0"/>
    <x v="0"/>
  </r>
  <r>
    <x v="1"/>
    <x v="543"/>
    <n v="0"/>
    <n v="0"/>
    <x v="0"/>
  </r>
  <r>
    <x v="28"/>
    <x v="544"/>
    <n v="2.3253123256427109E-2"/>
    <n v="1.8891202097308969E-2"/>
    <x v="107"/>
  </r>
  <r>
    <x v="10"/>
    <x v="545"/>
    <n v="0"/>
    <n v="3.0473226195259145E-2"/>
    <x v="108"/>
  </r>
  <r>
    <x v="10"/>
    <x v="546"/>
    <n v="0"/>
    <n v="3.0473226195259145E-2"/>
    <x v="108"/>
  </r>
  <r>
    <x v="44"/>
    <x v="547"/>
    <n v="0.39174386460424676"/>
    <n v="0.72151976291560449"/>
    <x v="109"/>
  </r>
  <r>
    <x v="50"/>
    <x v="548"/>
    <n v="0"/>
    <n v="0"/>
    <x v="0"/>
  </r>
  <r>
    <x v="50"/>
    <x v="549"/>
    <n v="0"/>
    <n v="0"/>
    <x v="0"/>
  </r>
  <r>
    <x v="22"/>
    <x v="550"/>
    <n v="0.1150717224313372"/>
    <n v="6.8325925740135379E-2"/>
    <x v="110"/>
  </r>
  <r>
    <x v="1"/>
    <x v="551"/>
    <n v="0"/>
    <n v="0"/>
    <x v="0"/>
  </r>
  <r>
    <x v="1"/>
    <x v="552"/>
    <n v="0"/>
    <n v="0"/>
    <x v="0"/>
  </r>
  <r>
    <x v="42"/>
    <x v="553"/>
    <n v="1.1234708444992623"/>
    <n v="1.3739449009279052"/>
    <x v="111"/>
  </r>
  <r>
    <x v="17"/>
    <x v="554"/>
    <n v="3.672880285264538E-3"/>
    <n v="0"/>
    <x v="112"/>
  </r>
  <r>
    <x v="1"/>
    <x v="555"/>
    <n v="0"/>
    <n v="0"/>
    <x v="0"/>
  </r>
  <r>
    <x v="1"/>
    <x v="556"/>
    <n v="1.7394108770122339E-2"/>
    <n v="0"/>
    <x v="113"/>
  </r>
  <r>
    <x v="1"/>
    <x v="557"/>
    <n v="0"/>
    <n v="0"/>
    <x v="0"/>
  </r>
  <r>
    <x v="1"/>
    <x v="558"/>
    <n v="1.7394108770122339E-2"/>
    <n v="0"/>
    <x v="113"/>
  </r>
  <r>
    <x v="8"/>
    <x v="559"/>
    <n v="6.5211528568994443E-3"/>
    <n v="0"/>
    <x v="14"/>
  </r>
  <r>
    <x v="20"/>
    <x v="560"/>
    <n v="1.0642148166178831"/>
    <n v="1.6407324159640805E-2"/>
    <x v="114"/>
  </r>
  <r>
    <x v="20"/>
    <x v="561"/>
    <n v="-0.5142436225675231"/>
    <n v="-7.3403067446886308E-2"/>
    <x v="115"/>
  </r>
  <r>
    <x v="2"/>
    <x v="562"/>
    <n v="0"/>
    <n v="0"/>
    <x v="0"/>
  </r>
  <r>
    <x v="2"/>
    <x v="563"/>
    <n v="0"/>
    <n v="0"/>
    <x v="0"/>
  </r>
  <r>
    <x v="1"/>
    <x v="564"/>
    <n v="1"/>
    <n v="1"/>
    <x v="0"/>
  </r>
  <r>
    <x v="8"/>
    <x v="565"/>
    <n v="0.1071191080931982"/>
    <n v="9.4536310968256695E-2"/>
    <x v="116"/>
  </r>
  <r>
    <x v="21"/>
    <x v="566"/>
    <n v="2.7844751242721347E-2"/>
    <n v="1.5295588589795099E-2"/>
    <x v="117"/>
  </r>
  <r>
    <x v="1"/>
    <x v="567"/>
    <n v="0"/>
    <n v="0"/>
    <x v="0"/>
  </r>
  <r>
    <x v="10"/>
    <x v="568"/>
    <n v="0"/>
    <n v="3.0473226195259145E-2"/>
    <x v="108"/>
  </r>
  <r>
    <x v="19"/>
    <x v="569"/>
    <n v="0"/>
    <n v="0"/>
    <x v="0"/>
  </r>
  <r>
    <x v="8"/>
    <x v="570"/>
    <n v="0"/>
    <n v="0"/>
    <x v="0"/>
  </r>
  <r>
    <x v="10"/>
    <x v="571"/>
    <n v="0"/>
    <n v="0"/>
    <x v="0"/>
  </r>
  <r>
    <x v="10"/>
    <x v="572"/>
    <n v="0.99435804188376342"/>
    <n v="0.65367668434473303"/>
    <x v="118"/>
  </r>
  <r>
    <x v="10"/>
    <x v="573"/>
    <n v="0"/>
    <n v="0"/>
    <x v="0"/>
  </r>
  <r>
    <x v="17"/>
    <x v="574"/>
    <n v="3.672880285264538E-3"/>
    <n v="6.7610285255101845E-3"/>
    <x v="27"/>
  </r>
  <r>
    <x v="8"/>
    <x v="575"/>
    <n v="0"/>
    <n v="0"/>
    <x v="0"/>
  </r>
  <r>
    <x v="21"/>
    <x v="576"/>
    <n v="2.7844751242721347E-2"/>
    <n v="2.7054021695460027E-2"/>
    <x v="119"/>
  </r>
  <r>
    <x v="21"/>
    <x v="577"/>
    <n v="0"/>
    <n v="0"/>
    <x v="0"/>
  </r>
  <r>
    <x v="1"/>
    <x v="578"/>
    <n v="0.16967691400135812"/>
    <n v="8.4060795500200888E-2"/>
    <x v="120"/>
  </r>
  <r>
    <x v="1"/>
    <x v="579"/>
    <n v="0"/>
    <n v="0"/>
    <x v="0"/>
  </r>
  <r>
    <x v="1"/>
    <x v="580"/>
    <n v="6.3750881664116883E-6"/>
    <n v="0"/>
    <x v="121"/>
  </r>
  <r>
    <x v="1"/>
    <x v="581"/>
    <n v="0"/>
    <n v="9.6829488776685295E-6"/>
    <x v="122"/>
  </r>
  <r>
    <x v="39"/>
    <x v="582"/>
    <n v="0"/>
    <n v="0"/>
    <x v="0"/>
  </r>
  <r>
    <x v="20"/>
    <x v="583"/>
    <n v="0.5142436225675231"/>
    <n v="8.6584254973385122E-2"/>
    <x v="123"/>
  </r>
  <r>
    <x v="1"/>
    <x v="584"/>
    <n v="0"/>
    <n v="0"/>
    <x v="0"/>
  </r>
  <r>
    <x v="1"/>
    <x v="585"/>
    <n v="2.3572695316220995E-4"/>
    <n v="0"/>
    <x v="124"/>
  </r>
  <r>
    <x v="1"/>
    <x v="586"/>
    <n v="0"/>
    <n v="0"/>
    <x v="0"/>
  </r>
  <r>
    <x v="2"/>
    <x v="587"/>
    <n v="0"/>
    <n v="1.4336504620329451E-2"/>
    <x v="125"/>
  </r>
  <r>
    <x v="39"/>
    <x v="588"/>
    <n v="0"/>
    <n v="0"/>
    <x v="0"/>
  </r>
  <r>
    <x v="51"/>
    <x v="589"/>
    <n v="0"/>
    <n v="0"/>
    <x v="0"/>
  </r>
  <r>
    <x v="24"/>
    <x v="590"/>
    <n v="0"/>
    <n v="0"/>
    <x v="0"/>
  </r>
  <r>
    <x v="21"/>
    <x v="591"/>
    <n v="3.1981894224398816E-2"/>
    <n v="3.0226838087585379E-2"/>
    <x v="126"/>
  </r>
  <r>
    <x v="1"/>
    <x v="592"/>
    <n v="1.0285600421082191"/>
    <n v="0"/>
    <x v="127"/>
  </r>
  <r>
    <x v="17"/>
    <x v="593"/>
    <n v="6.658557143764815E-3"/>
    <n v="4.1214142225793494E-3"/>
    <x v="128"/>
  </r>
  <r>
    <x v="44"/>
    <x v="594"/>
    <n v="0.39174386460424676"/>
    <n v="0.72151976291560449"/>
    <x v="109"/>
  </r>
  <r>
    <x v="44"/>
    <x v="595"/>
    <n v="0"/>
    <n v="0"/>
    <x v="0"/>
  </r>
  <r>
    <x v="40"/>
    <x v="596"/>
    <n v="2.0086959804033754E-2"/>
    <n v="1.1674066693451186E-3"/>
    <x v="73"/>
  </r>
  <r>
    <x v="1"/>
    <x v="597"/>
    <n v="0"/>
    <n v="0"/>
    <x v="0"/>
  </r>
  <r>
    <x v="1"/>
    <x v="598"/>
    <n v="0"/>
    <n v="0"/>
    <x v="0"/>
  </r>
  <r>
    <x v="52"/>
    <x v="599"/>
    <n v="0"/>
    <n v="0"/>
    <x v="0"/>
  </r>
  <r>
    <x v="52"/>
    <x v="600"/>
    <n v="0"/>
    <n v="0"/>
    <x v="0"/>
  </r>
  <r>
    <x v="1"/>
    <x v="601"/>
    <n v="0"/>
    <n v="0"/>
    <x v="0"/>
  </r>
  <r>
    <x v="1"/>
    <x v="602"/>
    <n v="0"/>
    <n v="0"/>
    <x v="0"/>
  </r>
  <r>
    <x v="19"/>
    <x v="603"/>
    <n v="0"/>
    <n v="0"/>
    <x v="0"/>
  </r>
  <r>
    <x v="53"/>
    <x v="604"/>
    <n v="0"/>
    <n v="0"/>
    <x v="0"/>
  </r>
  <r>
    <x v="16"/>
    <x v="605"/>
    <n v="1.8199243293423425E-5"/>
    <n v="7.1595018079550018E-5"/>
    <x v="72"/>
  </r>
  <r>
    <x v="18"/>
    <x v="606"/>
    <n v="9.0996216467141945E-6"/>
    <n v="0"/>
    <x v="11"/>
  </r>
  <r>
    <x v="1"/>
    <x v="607"/>
    <n v="0"/>
    <n v="0"/>
    <x v="0"/>
  </r>
  <r>
    <x v="17"/>
    <x v="608"/>
    <n v="0"/>
    <n v="0"/>
    <x v="0"/>
  </r>
  <r>
    <x v="1"/>
    <x v="609"/>
    <n v="0"/>
    <n v="0"/>
    <x v="0"/>
  </r>
  <r>
    <x v="1"/>
    <x v="610"/>
    <n v="0"/>
    <n v="0"/>
    <x v="0"/>
  </r>
  <r>
    <x v="1"/>
    <x v="611"/>
    <n v="-3.0788424048721392"/>
    <n v="-3.8531953379357824"/>
    <x v="129"/>
  </r>
  <r>
    <x v="1"/>
    <x v="612"/>
    <n v="4.7145390632441991E-4"/>
    <n v="3.1794225128047491E-3"/>
    <x v="130"/>
  </r>
  <r>
    <x v="14"/>
    <x v="613"/>
    <n v="0"/>
    <n v="0"/>
    <x v="0"/>
  </r>
  <r>
    <x v="14"/>
    <x v="614"/>
    <n v="0"/>
    <n v="0"/>
    <x v="0"/>
  </r>
  <r>
    <x v="14"/>
    <x v="615"/>
    <n v="0"/>
    <n v="0"/>
    <x v="0"/>
  </r>
  <r>
    <x v="14"/>
    <x v="616"/>
    <n v="0"/>
    <n v="0"/>
    <x v="0"/>
  </r>
  <r>
    <x v="14"/>
    <x v="617"/>
    <n v="0"/>
    <n v="0"/>
    <x v="0"/>
  </r>
  <r>
    <x v="14"/>
    <x v="618"/>
    <n v="0"/>
    <n v="0"/>
    <x v="0"/>
  </r>
  <r>
    <x v="14"/>
    <x v="619"/>
    <n v="0"/>
    <n v="0"/>
    <x v="0"/>
  </r>
  <r>
    <x v="14"/>
    <x v="620"/>
    <n v="0"/>
    <n v="0"/>
    <x v="0"/>
  </r>
  <r>
    <x v="14"/>
    <x v="621"/>
    <n v="0"/>
    <n v="0"/>
    <x v="0"/>
  </r>
  <r>
    <x v="14"/>
    <x v="622"/>
    <n v="0"/>
    <n v="0"/>
    <x v="0"/>
  </r>
  <r>
    <x v="14"/>
    <x v="623"/>
    <n v="0"/>
    <n v="0"/>
    <x v="0"/>
  </r>
  <r>
    <x v="14"/>
    <x v="624"/>
    <n v="0"/>
    <n v="0"/>
    <x v="0"/>
  </r>
  <r>
    <x v="14"/>
    <x v="625"/>
    <n v="0"/>
    <n v="0"/>
    <x v="0"/>
  </r>
  <r>
    <x v="14"/>
    <x v="626"/>
    <n v="0"/>
    <n v="0"/>
    <x v="0"/>
  </r>
  <r>
    <x v="14"/>
    <x v="627"/>
    <n v="0"/>
    <n v="0"/>
    <x v="0"/>
  </r>
  <r>
    <x v="14"/>
    <x v="628"/>
    <n v="0"/>
    <n v="0"/>
    <x v="0"/>
  </r>
  <r>
    <x v="14"/>
    <x v="629"/>
    <n v="0"/>
    <n v="0"/>
    <x v="0"/>
  </r>
  <r>
    <x v="14"/>
    <x v="630"/>
    <n v="0"/>
    <n v="0"/>
    <x v="0"/>
  </r>
  <r>
    <x v="14"/>
    <x v="631"/>
    <n v="0"/>
    <n v="0"/>
    <x v="0"/>
  </r>
  <r>
    <x v="14"/>
    <x v="632"/>
    <n v="0"/>
    <n v="0"/>
    <x v="0"/>
  </r>
  <r>
    <x v="14"/>
    <x v="633"/>
    <n v="0"/>
    <n v="0"/>
    <x v="0"/>
  </r>
  <r>
    <x v="14"/>
    <x v="634"/>
    <n v="0"/>
    <n v="0"/>
    <x v="0"/>
  </r>
  <r>
    <x v="14"/>
    <x v="635"/>
    <n v="0"/>
    <n v="0"/>
    <x v="0"/>
  </r>
  <r>
    <x v="14"/>
    <x v="636"/>
    <n v="0"/>
    <n v="0"/>
    <x v="0"/>
  </r>
  <r>
    <x v="14"/>
    <x v="637"/>
    <n v="0"/>
    <n v="0"/>
    <x v="0"/>
  </r>
  <r>
    <x v="14"/>
    <x v="638"/>
    <n v="0"/>
    <n v="0"/>
    <x v="0"/>
  </r>
  <r>
    <x v="9"/>
    <x v="639"/>
    <n v="2.3635630253818391E-2"/>
    <n v="1.9103502127312783E-2"/>
    <x v="131"/>
  </r>
  <r>
    <x v="9"/>
    <x v="640"/>
    <n v="2.3635630253818391E-2"/>
    <n v="1.9103502127312783E-2"/>
    <x v="131"/>
  </r>
  <r>
    <x v="9"/>
    <x v="641"/>
    <n v="2.3635630253818391E-2"/>
    <n v="1.9103502127312783E-2"/>
    <x v="131"/>
  </r>
  <r>
    <x v="9"/>
    <x v="642"/>
    <n v="0"/>
    <n v="0"/>
    <x v="0"/>
  </r>
  <r>
    <x v="54"/>
    <x v="643"/>
    <n v="0.55804919969746625"/>
    <n v="0.71019262923833759"/>
    <x v="132"/>
  </r>
  <r>
    <x v="1"/>
    <x v="644"/>
    <n v="0"/>
    <n v="0"/>
    <x v="0"/>
  </r>
  <r>
    <x v="19"/>
    <x v="645"/>
    <n v="0"/>
    <n v="0"/>
    <x v="0"/>
  </r>
  <r>
    <x v="1"/>
    <x v="646"/>
    <n v="0"/>
    <n v="0"/>
    <x v="0"/>
  </r>
  <r>
    <x v="1"/>
    <x v="647"/>
    <n v="0"/>
    <n v="-8.0154785631584223E-11"/>
    <x v="133"/>
  </r>
  <r>
    <x v="1"/>
    <x v="648"/>
    <n v="0"/>
    <n v="0"/>
    <x v="0"/>
  </r>
  <r>
    <x v="1"/>
    <x v="649"/>
    <n v="0"/>
    <n v="0"/>
    <x v="0"/>
  </r>
  <r>
    <x v="1"/>
    <x v="650"/>
    <n v="0"/>
    <n v="0"/>
    <x v="0"/>
  </r>
  <r>
    <x v="1"/>
    <x v="651"/>
    <n v="9.0996216467117127E-6"/>
    <n v="7.2318200080353553E-8"/>
    <x v="58"/>
  </r>
  <r>
    <x v="38"/>
    <x v="652"/>
    <n v="9.0996216467117127E-6"/>
    <n v="7.2318200080353553E-8"/>
    <x v="58"/>
  </r>
  <r>
    <x v="55"/>
    <x v="653"/>
    <n v="0"/>
    <n v="0"/>
    <x v="0"/>
  </r>
  <r>
    <x v="42"/>
    <x v="654"/>
    <n v="1"/>
    <n v="1"/>
    <x v="0"/>
  </r>
  <r>
    <x v="42"/>
    <x v="655"/>
    <n v="0"/>
    <n v="0"/>
    <x v="0"/>
  </r>
  <r>
    <x v="42"/>
    <x v="656"/>
    <n v="0"/>
    <n v="0"/>
    <x v="0"/>
  </r>
  <r>
    <x v="9"/>
    <x v="657"/>
    <n v="2.3635630253818391E-2"/>
    <n v="1.9103502127312783E-2"/>
    <x v="131"/>
  </r>
  <r>
    <x v="29"/>
    <x v="658"/>
    <n v="6.9431933088739285E-3"/>
    <n v="9.3351948573724385E-3"/>
    <x v="47"/>
  </r>
  <r>
    <x v="29"/>
    <x v="659"/>
    <n v="6.9431933088739285E-3"/>
    <n v="9.3351948573724385E-3"/>
    <x v="47"/>
  </r>
  <r>
    <x v="21"/>
    <x v="660"/>
    <n v="6.9431933088739285E-3"/>
    <n v="9.3351948573724385E-3"/>
    <x v="47"/>
  </r>
  <r>
    <x v="21"/>
    <x v="661"/>
    <n v="0"/>
    <n v="0"/>
    <x v="0"/>
  </r>
  <r>
    <x v="1"/>
    <x v="662"/>
    <n v="0"/>
    <n v="0"/>
    <x v="0"/>
  </r>
  <r>
    <x v="6"/>
    <x v="663"/>
    <n v="0"/>
    <n v="0"/>
    <x v="0"/>
  </r>
  <r>
    <x v="40"/>
    <x v="664"/>
    <n v="8.1421594570446842E-2"/>
    <n v="3.5022200080353557E-3"/>
    <x v="76"/>
  </r>
  <r>
    <x v="40"/>
    <x v="665"/>
    <n v="8.1421594570446842E-2"/>
    <n v="3.5022200080353557E-3"/>
    <x v="76"/>
  </r>
  <r>
    <x v="56"/>
    <x v="666"/>
    <n v="0"/>
    <n v="0"/>
    <x v="0"/>
  </r>
  <r>
    <x v="1"/>
    <x v="667"/>
    <n v="0"/>
    <n v="0"/>
    <x v="0"/>
  </r>
  <r>
    <x v="55"/>
    <x v="668"/>
    <n v="0"/>
    <n v="0"/>
    <x v="0"/>
  </r>
  <r>
    <x v="38"/>
    <x v="669"/>
    <n v="9.0996216467117127E-6"/>
    <n v="7.2318200080353553E-8"/>
    <x v="58"/>
  </r>
  <r>
    <x v="18"/>
    <x v="670"/>
    <n v="0"/>
    <n v="0"/>
    <x v="0"/>
  </r>
  <r>
    <x v="10"/>
    <x v="671"/>
    <n v="0"/>
    <n v="0"/>
    <x v="0"/>
  </r>
  <r>
    <x v="20"/>
    <x v="672"/>
    <n v="4.5337863896359937E-2"/>
    <n v="4.6266219365206918E-2"/>
    <x v="41"/>
  </r>
  <r>
    <x v="19"/>
    <x v="673"/>
    <n v="4.6230627776118385E-3"/>
    <n v="1.1249887308866406E-2"/>
    <x v="134"/>
  </r>
  <r>
    <x v="20"/>
    <x v="674"/>
    <n v="4.0714801118748103E-2"/>
    <n v="3.5062524708718359E-2"/>
    <x v="135"/>
  </r>
  <r>
    <x v="29"/>
    <x v="675"/>
    <n v="6.9431933088739285E-3"/>
    <n v="9.3351948573724385E-3"/>
    <x v="47"/>
  </r>
  <r>
    <x v="1"/>
    <x v="676"/>
    <n v="0"/>
    <n v="0"/>
    <x v="0"/>
  </r>
  <r>
    <x v="1"/>
    <x v="677"/>
    <n v="0"/>
    <n v="0"/>
    <x v="0"/>
  </r>
  <r>
    <x v="1"/>
    <x v="678"/>
    <n v="0"/>
    <n v="0"/>
    <x v="0"/>
  </r>
  <r>
    <x v="1"/>
    <x v="679"/>
    <n v="0"/>
    <n v="0"/>
    <x v="0"/>
  </r>
  <r>
    <x v="1"/>
    <x v="680"/>
    <n v="0"/>
    <n v="0"/>
    <x v="0"/>
  </r>
  <r>
    <x v="1"/>
    <x v="681"/>
    <n v="0"/>
    <n v="0"/>
    <x v="0"/>
  </r>
  <r>
    <x v="1"/>
    <x v="682"/>
    <n v="0"/>
    <n v="0"/>
    <x v="0"/>
  </r>
  <r>
    <x v="1"/>
    <x v="683"/>
    <n v="0"/>
    <n v="0"/>
    <x v="0"/>
  </r>
  <r>
    <x v="1"/>
    <x v="684"/>
    <n v="0"/>
    <n v="0"/>
    <x v="0"/>
  </r>
  <r>
    <x v="1"/>
    <x v="685"/>
    <n v="0"/>
    <n v="0"/>
    <x v="0"/>
  </r>
  <r>
    <x v="1"/>
    <x v="686"/>
    <n v="0"/>
    <n v="0"/>
    <x v="0"/>
  </r>
  <r>
    <x v="15"/>
    <x v="687"/>
    <n v="0.10848405134020017"/>
    <n v="0.37966587273816232"/>
    <x v="136"/>
  </r>
  <r>
    <x v="15"/>
    <x v="688"/>
    <n v="0"/>
    <n v="8.7387202732026575E-2"/>
    <x v="137"/>
  </r>
  <r>
    <x v="49"/>
    <x v="689"/>
    <n v="0"/>
    <n v="0.19734070897845674"/>
    <x v="138"/>
  </r>
  <r>
    <x v="1"/>
    <x v="690"/>
    <n v="0"/>
    <n v="0"/>
    <x v="0"/>
  </r>
  <r>
    <x v="29"/>
    <x v="691"/>
    <n v="6.9431933088739285E-3"/>
    <n v="9.3351948573724385E-3"/>
    <x v="47"/>
  </r>
  <r>
    <x v="29"/>
    <x v="692"/>
    <n v="6.9431933088739285E-3"/>
    <n v="9.3351948573724385E-3"/>
    <x v="47"/>
  </r>
  <r>
    <x v="23"/>
    <x v="693"/>
    <n v="2.3384207707719761E-3"/>
    <n v="5.4497621534752919E-3"/>
    <x v="39"/>
  </r>
  <r>
    <x v="19"/>
    <x v="694"/>
    <n v="0"/>
    <n v="-1.5013764564081961E-2"/>
    <x v="139"/>
  </r>
  <r>
    <x v="19"/>
    <x v="695"/>
    <n v="-2.1189378966532856E-2"/>
    <n v="0"/>
    <x v="140"/>
  </r>
  <r>
    <x v="21"/>
    <x v="696"/>
    <n v="2.1189378966532856E-2"/>
    <n v="1.5013764564081961E-2"/>
    <x v="16"/>
  </r>
  <r>
    <x v="21"/>
    <x v="697"/>
    <n v="0"/>
    <n v="0"/>
    <x v="0"/>
  </r>
  <r>
    <x v="1"/>
    <x v="698"/>
    <n v="2.1189378966532856E-2"/>
    <n v="0"/>
    <x v="140"/>
  </r>
  <r>
    <x v="17"/>
    <x v="699"/>
    <n v="1.0616073594138468E-2"/>
    <n v="1.6096223382882625E-2"/>
    <x v="31"/>
  </r>
  <r>
    <x v="17"/>
    <x v="700"/>
    <n v="6.658557143764815E-3"/>
    <n v="4.1214142225793494E-3"/>
    <x v="128"/>
  </r>
  <r>
    <x v="1"/>
    <x v="701"/>
    <n v="0"/>
    <n v="0"/>
    <x v="0"/>
  </r>
  <r>
    <x v="1"/>
    <x v="702"/>
    <n v="0"/>
    <n v="0"/>
    <x v="0"/>
  </r>
  <r>
    <x v="1"/>
    <x v="703"/>
    <n v="0"/>
    <n v="0"/>
    <x v="0"/>
  </r>
  <r>
    <x v="1"/>
    <x v="704"/>
    <n v="4.2773681512533052E-3"/>
    <n v="0"/>
    <x v="87"/>
  </r>
  <r>
    <x v="1"/>
    <x v="705"/>
    <n v="0"/>
    <n v="0"/>
    <x v="0"/>
  </r>
  <r>
    <x v="1"/>
    <x v="706"/>
    <n v="0"/>
    <n v="0"/>
    <x v="0"/>
  </r>
  <r>
    <x v="40"/>
    <x v="707"/>
    <n v="2.0086959804033754E-2"/>
    <n v="1.1674066693451186E-3"/>
    <x v="73"/>
  </r>
  <r>
    <x v="1"/>
    <x v="708"/>
    <n v="-2.1160715158345715E-2"/>
    <n v="0"/>
    <x v="141"/>
  </r>
  <r>
    <x v="12"/>
    <x v="709"/>
    <n v="2.8816044857291379E-2"/>
    <n v="3.9298794696665335E-2"/>
    <x v="142"/>
  </r>
  <r>
    <x v="12"/>
    <x v="710"/>
    <n v="-2.8816044857291379E-2"/>
    <n v="-3.9298794696665335E-2"/>
    <x v="142"/>
  </r>
  <r>
    <x v="12"/>
    <x v="711"/>
    <n v="-2.8816044857291379E-2"/>
    <n v="-3.9298794696665335E-2"/>
    <x v="142"/>
  </r>
  <r>
    <x v="12"/>
    <x v="712"/>
    <n v="2.8816044857291379E-2"/>
    <n v="0"/>
    <x v="143"/>
  </r>
  <r>
    <x v="7"/>
    <x v="713"/>
    <n v="0"/>
    <n v="0"/>
    <x v="0"/>
  </r>
  <r>
    <x v="7"/>
    <x v="714"/>
    <n v="0"/>
    <n v="0"/>
    <x v="0"/>
  </r>
  <r>
    <x v="15"/>
    <x v="715"/>
    <n v="0"/>
    <n v="0"/>
    <x v="0"/>
  </r>
  <r>
    <x v="12"/>
    <x v="716"/>
    <n v="5.5185838427297178E-2"/>
    <n v="6.5504885496183204E-2"/>
    <x v="18"/>
  </r>
  <r>
    <x v="6"/>
    <x v="717"/>
    <n v="0"/>
    <n v="0"/>
    <x v="0"/>
  </r>
  <r>
    <x v="6"/>
    <x v="718"/>
    <n v="0"/>
    <n v="0"/>
    <x v="0"/>
  </r>
  <r>
    <x v="6"/>
    <x v="719"/>
    <n v="0"/>
    <n v="0"/>
    <x v="0"/>
  </r>
  <r>
    <x v="1"/>
    <x v="720"/>
    <n v="0"/>
    <n v="0"/>
    <x v="0"/>
  </r>
  <r>
    <x v="1"/>
    <x v="721"/>
    <n v="0"/>
    <n v="0"/>
    <x v="0"/>
  </r>
  <r>
    <x v="1"/>
    <x v="722"/>
    <n v="0"/>
    <n v="0"/>
    <x v="0"/>
  </r>
  <r>
    <x v="1"/>
    <x v="723"/>
    <n v="0"/>
    <n v="0"/>
    <x v="0"/>
  </r>
  <r>
    <x v="51"/>
    <x v="724"/>
    <n v="0"/>
    <n v="0"/>
    <x v="0"/>
  </r>
  <r>
    <x v="1"/>
    <x v="725"/>
    <n v="0"/>
    <n v="0"/>
    <x v="0"/>
  </r>
  <r>
    <x v="51"/>
    <x v="726"/>
    <n v="0"/>
    <n v="0"/>
    <x v="0"/>
  </r>
  <r>
    <x v="19"/>
    <x v="727"/>
    <n v="-2.8816044857291379E-2"/>
    <n v="-3.9298794696665335E-2"/>
    <x v="142"/>
  </r>
  <r>
    <x v="19"/>
    <x v="728"/>
    <n v="0"/>
    <n v="0"/>
    <x v="0"/>
  </r>
  <r>
    <x v="21"/>
    <x v="729"/>
    <n v="2.8816044857291379E-2"/>
    <n v="3.9298794696665335E-2"/>
    <x v="142"/>
  </r>
  <r>
    <x v="1"/>
    <x v="730"/>
    <n v="0"/>
    <n v="0"/>
    <x v="0"/>
  </r>
  <r>
    <x v="51"/>
    <x v="731"/>
    <n v="0"/>
    <n v="0"/>
    <x v="0"/>
  </r>
  <r>
    <x v="51"/>
    <x v="732"/>
    <n v="0"/>
    <n v="0"/>
    <x v="0"/>
  </r>
  <r>
    <x v="34"/>
    <x v="733"/>
    <n v="9.333572919248646E-3"/>
    <n v="5.8366717557251915E-4"/>
    <x v="50"/>
  </r>
  <r>
    <x v="34"/>
    <x v="734"/>
    <n v="9.333572919248646E-3"/>
    <n v="5.8366717557251915E-4"/>
    <x v="50"/>
  </r>
  <r>
    <x v="57"/>
    <x v="735"/>
    <n v="0"/>
    <n v="0"/>
    <x v="0"/>
  </r>
  <r>
    <x v="57"/>
    <x v="736"/>
    <n v="0"/>
    <n v="0"/>
    <x v="0"/>
  </r>
  <r>
    <x v="21"/>
    <x v="737"/>
    <n v="2.3635630253818391E-2"/>
    <n v="1.8538698272398554E-2"/>
    <x v="5"/>
  </r>
  <r>
    <x v="1"/>
    <x v="738"/>
    <n v="0"/>
    <n v="0"/>
    <x v="0"/>
  </r>
  <r>
    <x v="1"/>
    <x v="739"/>
    <n v="0"/>
    <n v="0"/>
    <x v="0"/>
  </r>
  <r>
    <x v="58"/>
    <x v="740"/>
    <n v="0"/>
    <n v="9.294854600678501E-5"/>
    <x v="144"/>
  </r>
  <r>
    <x v="59"/>
    <x v="741"/>
    <n v="2.3572695316220995E-4"/>
    <n v="0"/>
    <x v="124"/>
  </r>
  <r>
    <x v="1"/>
    <x v="742"/>
    <n v="0"/>
    <n v="0"/>
    <x v="0"/>
  </r>
  <r>
    <x v="49"/>
    <x v="743"/>
    <n v="0"/>
    <n v="0"/>
    <x v="0"/>
  </r>
  <r>
    <x v="28"/>
    <x v="744"/>
    <n v="0"/>
    <n v="0"/>
    <x v="0"/>
  </r>
  <r>
    <x v="1"/>
    <x v="745"/>
    <n v="0"/>
    <n v="0"/>
    <x v="0"/>
  </r>
  <r>
    <x v="1"/>
    <x v="746"/>
    <n v="0"/>
    <n v="0"/>
    <x v="0"/>
  </r>
  <r>
    <x v="1"/>
    <x v="747"/>
    <n v="0"/>
    <n v="0"/>
    <x v="0"/>
  </r>
  <r>
    <x v="48"/>
    <x v="748"/>
    <n v="3.4979946568340928E-2"/>
    <n v="3.4131297709923666E-2"/>
    <x v="145"/>
  </r>
  <r>
    <x v="48"/>
    <x v="749"/>
    <n v="-3.4979946568340928E-2"/>
    <n v="-3.4131297709923666E-2"/>
    <x v="145"/>
  </r>
  <r>
    <x v="1"/>
    <x v="750"/>
    <n v="0"/>
    <n v="-3.4131297709923666E-2"/>
    <x v="74"/>
  </r>
  <r>
    <x v="1"/>
    <x v="751"/>
    <n v="0"/>
    <n v="0"/>
    <x v="0"/>
  </r>
  <r>
    <x v="45"/>
    <x v="752"/>
    <n v="0"/>
    <n v="0"/>
    <x v="0"/>
  </r>
  <r>
    <x v="49"/>
    <x v="753"/>
    <n v="-2.3379825237807874"/>
    <n v="-1.4348720057799573"/>
    <x v="146"/>
  </r>
  <r>
    <x v="15"/>
    <x v="754"/>
    <n v="2.2189722121121074"/>
    <n v="2.1793873879878172"/>
    <x v="147"/>
  </r>
  <r>
    <x v="19"/>
    <x v="755"/>
    <n v="9.0996216467117127E-6"/>
    <n v="0"/>
    <x v="22"/>
  </r>
  <r>
    <x v="15"/>
    <x v="756"/>
    <n v="3.5074855622116152E-2"/>
    <n v="5.4568060749344387E-2"/>
    <x v="148"/>
  </r>
  <r>
    <x v="24"/>
    <x v="757"/>
    <n v="0"/>
    <n v="0"/>
    <x v="0"/>
  </r>
  <r>
    <x v="19"/>
    <x v="758"/>
    <n v="2.0589622903798097E-2"/>
    <n v="9.1748532872484197E-3"/>
    <x v="149"/>
  </r>
  <r>
    <x v="19"/>
    <x v="759"/>
    <n v="0"/>
    <n v="0"/>
    <x v="0"/>
  </r>
  <r>
    <x v="21"/>
    <x v="760"/>
    <n v="4.1011994761729672E-3"/>
    <n v="7.0661390116512667E-3"/>
    <x v="150"/>
  </r>
  <r>
    <x v="21"/>
    <x v="761"/>
    <n v="0"/>
    <n v="0"/>
    <x v="0"/>
  </r>
  <r>
    <x v="1"/>
    <x v="762"/>
    <n v="0"/>
    <n v="0"/>
    <x v="0"/>
  </r>
  <r>
    <x v="1"/>
    <x v="763"/>
    <n v="0"/>
    <n v="0"/>
    <x v="0"/>
  </r>
  <r>
    <x v="40"/>
    <x v="764"/>
    <n v="8.1421594570446842E-2"/>
    <n v="2.3072479120921957E-3"/>
    <x v="151"/>
  </r>
  <r>
    <x v="40"/>
    <x v="765"/>
    <n v="0"/>
    <n v="1.1987779864949741E-3"/>
    <x v="152"/>
  </r>
  <r>
    <x v="40"/>
    <x v="766"/>
    <n v="0"/>
    <n v="0"/>
    <x v="0"/>
  </r>
  <r>
    <x v="40"/>
    <x v="767"/>
    <n v="0"/>
    <n v="0"/>
    <x v="0"/>
  </r>
  <r>
    <x v="1"/>
    <x v="768"/>
    <n v="0"/>
    <n v="0"/>
    <x v="0"/>
  </r>
  <r>
    <x v="1"/>
    <x v="769"/>
    <n v="0"/>
    <n v="0"/>
    <x v="0"/>
  </r>
  <r>
    <x v="58"/>
    <x v="770"/>
    <n v="0"/>
    <n v="9.294854600678501E-5"/>
    <x v="144"/>
  </r>
  <r>
    <x v="1"/>
    <x v="771"/>
    <n v="0"/>
    <n v="0"/>
    <x v="0"/>
  </r>
  <r>
    <x v="1"/>
    <x v="772"/>
    <n v="0"/>
    <n v="0"/>
    <x v="0"/>
  </r>
  <r>
    <x v="1"/>
    <x v="773"/>
    <n v="0"/>
    <n v="0"/>
    <x v="0"/>
  </r>
  <r>
    <x v="19"/>
    <x v="774"/>
    <n v="9.0996216467117127E-6"/>
    <n v="0"/>
    <x v="22"/>
  </r>
  <r>
    <x v="18"/>
    <x v="775"/>
    <n v="1.0388874757037243"/>
    <n v="0"/>
    <x v="153"/>
  </r>
  <r>
    <x v="18"/>
    <x v="776"/>
    <n v="0"/>
    <n v="0"/>
    <x v="0"/>
  </r>
  <r>
    <x v="18"/>
    <x v="777"/>
    <n v="1.0388874757037243"/>
    <n v="0"/>
    <x v="153"/>
  </r>
  <r>
    <x v="18"/>
    <x v="778"/>
    <n v="0"/>
    <n v="2.2058799678581639E-2"/>
    <x v="104"/>
  </r>
  <r>
    <x v="18"/>
    <x v="779"/>
    <n v="2.4681722758324347E-2"/>
    <n v="1.6240992298899685E-2"/>
    <x v="154"/>
  </r>
  <r>
    <x v="43"/>
    <x v="780"/>
    <n v="0"/>
    <n v="0"/>
    <x v="0"/>
  </r>
  <r>
    <x v="19"/>
    <x v="781"/>
    <n v="9.0996216467117127E-6"/>
    <n v="0"/>
    <x v="22"/>
  </r>
  <r>
    <x v="1"/>
    <x v="782"/>
    <n v="1.8199243293494671E-5"/>
    <n v="0"/>
    <x v="89"/>
  </r>
  <r>
    <x v="17"/>
    <x v="783"/>
    <n v="0"/>
    <n v="0"/>
    <x v="0"/>
  </r>
  <r>
    <x v="27"/>
    <x v="784"/>
    <n v="9.0996216467473101E-6"/>
    <n v="0"/>
    <x v="155"/>
  </r>
  <r>
    <x v="27"/>
    <x v="785"/>
    <n v="0"/>
    <n v="0"/>
    <x v="0"/>
  </r>
  <r>
    <x v="27"/>
    <x v="786"/>
    <n v="0"/>
    <n v="0"/>
    <x v="0"/>
  </r>
  <r>
    <x v="1"/>
    <x v="787"/>
    <n v="0"/>
    <n v="0"/>
    <x v="0"/>
  </r>
  <r>
    <x v="1"/>
    <x v="788"/>
    <n v="1.0436583557154796E-2"/>
    <n v="1.1673343511450383E-3"/>
    <x v="156"/>
  </r>
  <r>
    <x v="1"/>
    <x v="789"/>
    <n v="0"/>
    <n v="0"/>
    <x v="0"/>
  </r>
  <r>
    <x v="1"/>
    <x v="790"/>
    <n v="-1.0436583557154796E-2"/>
    <n v="-1.1673343511450383E-3"/>
    <x v="156"/>
  </r>
  <r>
    <x v="27"/>
    <x v="791"/>
    <n v="1.8199243293494671E-5"/>
    <n v="0"/>
    <x v="89"/>
  </r>
  <r>
    <x v="27"/>
    <x v="792"/>
    <n v="0"/>
    <n v="0"/>
    <x v="0"/>
  </r>
  <r>
    <x v="1"/>
    <x v="793"/>
    <n v="0"/>
    <n v="0"/>
    <x v="0"/>
  </r>
  <r>
    <x v="27"/>
    <x v="794"/>
    <n v="1.8199243293494671E-5"/>
    <n v="0"/>
    <x v="89"/>
  </r>
  <r>
    <x v="27"/>
    <x v="795"/>
    <n v="0"/>
    <n v="0"/>
    <x v="0"/>
  </r>
  <r>
    <x v="1"/>
    <x v="796"/>
    <n v="0"/>
    <n v="0"/>
    <x v="0"/>
  </r>
  <r>
    <x v="1"/>
    <x v="797"/>
    <n v="0"/>
    <n v="0"/>
    <x v="0"/>
  </r>
  <r>
    <x v="17"/>
    <x v="798"/>
    <n v="0"/>
    <n v="0"/>
    <x v="0"/>
  </r>
  <r>
    <x v="17"/>
    <x v="799"/>
    <n v="0"/>
    <n v="0"/>
    <x v="0"/>
  </r>
  <r>
    <x v="17"/>
    <x v="800"/>
    <n v="0"/>
    <n v="0"/>
    <x v="0"/>
  </r>
  <r>
    <x v="17"/>
    <x v="801"/>
    <n v="0.132382751655825"/>
    <n v="7.321500643920402E-2"/>
    <x v="157"/>
  </r>
  <r>
    <x v="1"/>
    <x v="802"/>
    <n v="0"/>
    <n v="0"/>
    <x v="0"/>
  </r>
  <r>
    <x v="1"/>
    <x v="803"/>
    <n v="-0.55010177362098811"/>
    <n v="-9.5461665280115751E-2"/>
    <x v="158"/>
  </r>
  <r>
    <x v="1"/>
    <x v="804"/>
    <n v="0"/>
    <n v="0"/>
    <x v="0"/>
  </r>
  <r>
    <x v="27"/>
    <x v="805"/>
    <n v="0"/>
    <n v="0"/>
    <x v="0"/>
  </r>
  <r>
    <x v="27"/>
    <x v="806"/>
    <n v="1.8199243293494671E-5"/>
    <n v="0"/>
    <x v="89"/>
  </r>
  <r>
    <x v="27"/>
    <x v="807"/>
    <n v="0"/>
    <n v="0"/>
    <x v="0"/>
  </r>
  <r>
    <x v="27"/>
    <x v="808"/>
    <n v="0"/>
    <n v="0"/>
    <x v="0"/>
  </r>
  <r>
    <x v="27"/>
    <x v="809"/>
    <n v="0"/>
    <n v="0"/>
    <x v="0"/>
  </r>
  <r>
    <x v="17"/>
    <x v="810"/>
    <n v="0"/>
    <n v="0"/>
    <x v="0"/>
  </r>
  <r>
    <x v="17"/>
    <x v="811"/>
    <n v="0"/>
    <n v="0"/>
    <x v="0"/>
  </r>
  <r>
    <x v="17"/>
    <x v="812"/>
    <n v="0"/>
    <n v="0"/>
    <x v="0"/>
  </r>
  <r>
    <x v="1"/>
    <x v="813"/>
    <n v="1.6407082466160332"/>
    <n v="5.8366717557251915E-4"/>
    <x v="159"/>
  </r>
  <r>
    <x v="1"/>
    <x v="814"/>
    <n v="0"/>
    <n v="0"/>
    <x v="0"/>
  </r>
  <r>
    <x v="10"/>
    <x v="815"/>
    <n v="1.3886386617747904E-2"/>
    <n v="2.8927352350341506E-2"/>
    <x v="40"/>
  </r>
  <r>
    <x v="1"/>
    <x v="816"/>
    <n v="0"/>
    <n v="0"/>
    <x v="0"/>
  </r>
  <r>
    <x v="1"/>
    <x v="817"/>
    <n v="0"/>
    <n v="0"/>
    <x v="0"/>
  </r>
  <r>
    <x v="1"/>
    <x v="818"/>
    <n v="0"/>
    <n v="0"/>
    <x v="0"/>
  </r>
  <r>
    <x v="1"/>
    <x v="819"/>
    <n v="2.6409312736410763E-6"/>
    <n v="-2.6224385859216067E-3"/>
    <x v="160"/>
  </r>
  <r>
    <x v="1"/>
    <x v="820"/>
    <n v="0"/>
    <n v="0"/>
    <x v="0"/>
  </r>
  <r>
    <x v="19"/>
    <x v="821"/>
    <n v="2.8816044857291379E-2"/>
    <n v="3.9298794696665335E-2"/>
    <x v="142"/>
  </r>
  <r>
    <x v="19"/>
    <x v="822"/>
    <n v="0"/>
    <n v="0"/>
    <x v="0"/>
  </r>
  <r>
    <x v="30"/>
    <x v="823"/>
    <n v="1.1435494523422587E-2"/>
    <n v="7.2101245480112501E-3"/>
    <x v="43"/>
  </r>
  <r>
    <x v="52"/>
    <x v="824"/>
    <n v="0"/>
    <n v="0"/>
    <x v="0"/>
  </r>
  <r>
    <x v="10"/>
    <x v="825"/>
    <n v="9.0996216467117127E-6"/>
    <n v="0"/>
    <x v="22"/>
  </r>
  <r>
    <x v="10"/>
    <x v="826"/>
    <n v="2.9077022006119072E-2"/>
    <n v="2.8927352350341506E-2"/>
    <x v="15"/>
  </r>
  <r>
    <x v="10"/>
    <x v="827"/>
    <n v="0"/>
    <n v="0"/>
    <x v="0"/>
  </r>
  <r>
    <x v="1"/>
    <x v="828"/>
    <n v="1.3895486239394642E-2"/>
    <n v="2.8927352350341506E-2"/>
    <x v="161"/>
  </r>
  <r>
    <x v="1"/>
    <x v="829"/>
    <n v="0"/>
    <n v="0"/>
    <x v="0"/>
  </r>
  <r>
    <x v="30"/>
    <x v="830"/>
    <n v="-1.1435494523422587E-2"/>
    <n v="-7.2101245480112501E-3"/>
    <x v="43"/>
  </r>
  <r>
    <x v="10"/>
    <x v="831"/>
    <n v="0"/>
    <n v="3.0473226195259145E-2"/>
    <x v="108"/>
  </r>
  <r>
    <x v="1"/>
    <x v="832"/>
    <n v="0"/>
    <n v="0"/>
    <x v="0"/>
  </r>
  <r>
    <x v="1"/>
    <x v="833"/>
    <n v="0"/>
    <n v="0"/>
    <x v="0"/>
  </r>
  <r>
    <x v="32"/>
    <x v="834"/>
    <n v="4.6230627776118385E-3"/>
    <n v="1.1249887206531081E-2"/>
    <x v="49"/>
  </r>
  <r>
    <x v="1"/>
    <x v="835"/>
    <n v="0"/>
    <n v="0"/>
    <x v="0"/>
  </r>
  <r>
    <x v="1"/>
    <x v="836"/>
    <n v="0"/>
    <n v="0"/>
    <x v="0"/>
  </r>
  <r>
    <x v="25"/>
    <x v="837"/>
    <n v="0"/>
    <n v="0"/>
    <x v="0"/>
  </r>
  <r>
    <x v="13"/>
    <x v="838"/>
    <n v="0.33916937867193703"/>
    <n v="0.2628463559662515"/>
    <x v="162"/>
  </r>
  <r>
    <x v="17"/>
    <x v="839"/>
    <n v="0"/>
    <n v="0"/>
    <x v="0"/>
  </r>
  <r>
    <x v="13"/>
    <x v="840"/>
    <n v="0.13211968159244239"/>
    <n v="0.68534450497785404"/>
    <x v="163"/>
  </r>
  <r>
    <x v="60"/>
    <x v="841"/>
    <n v="0"/>
    <n v="0"/>
    <x v="0"/>
  </r>
  <r>
    <x v="1"/>
    <x v="842"/>
    <n v="0"/>
    <n v="0"/>
    <x v="0"/>
  </r>
  <r>
    <x v="11"/>
    <x v="843"/>
    <n v="0"/>
    <n v="0"/>
    <x v="0"/>
  </r>
  <r>
    <x v="20"/>
    <x v="844"/>
    <n v="0.5825061632784434"/>
    <n v="5.3244827099320248E-3"/>
    <x v="164"/>
  </r>
  <r>
    <x v="42"/>
    <x v="845"/>
    <n v="0.49318441296441262"/>
    <n v="0.19956321871312849"/>
    <x v="165"/>
  </r>
  <r>
    <x v="42"/>
    <x v="846"/>
    <n v="1.1234708444992623"/>
    <n v="1.3739449009279052"/>
    <x v="111"/>
  </r>
  <r>
    <x v="44"/>
    <x v="847"/>
    <n v="0.39174386460424676"/>
    <n v="0.72151976291560449"/>
    <x v="109"/>
  </r>
  <r>
    <x v="3"/>
    <x v="848"/>
    <n v="0.1150717224313372"/>
    <n v="6.8322915498541067E-2"/>
    <x v="166"/>
  </r>
  <r>
    <x v="42"/>
    <x v="849"/>
    <n v="0.54096468122081875"/>
    <n v="1.3686204182179733"/>
    <x v="78"/>
  </r>
  <r>
    <x v="10"/>
    <x v="850"/>
    <n v="0"/>
    <n v="0"/>
    <x v="0"/>
  </r>
  <r>
    <x v="23"/>
    <x v="851"/>
    <n v="-1.3526678574053414E-2"/>
    <n v="-1.4208862997187627E-2"/>
    <x v="167"/>
  </r>
  <r>
    <x v="21"/>
    <x v="852"/>
    <n v="1.3526678574053414E-2"/>
    <n v="1.4208862997187627E-2"/>
    <x v="167"/>
  </r>
  <r>
    <x v="21"/>
    <x v="853"/>
    <n v="0"/>
    <n v="0"/>
    <x v="0"/>
  </r>
  <r>
    <x v="1"/>
    <x v="854"/>
    <n v="0"/>
    <n v="0"/>
    <x v="0"/>
  </r>
  <r>
    <x v="1"/>
    <x v="855"/>
    <n v="0"/>
    <n v="0"/>
    <x v="0"/>
  </r>
  <r>
    <x v="61"/>
    <x v="856"/>
    <n v="0"/>
    <n v="0"/>
    <x v="0"/>
  </r>
  <r>
    <x v="1"/>
    <x v="857"/>
    <n v="0"/>
    <n v="1.7255215557027529E-2"/>
    <x v="168"/>
  </r>
  <r>
    <x v="42"/>
    <x v="858"/>
    <n v="0.49573162380234936"/>
    <n v="0.14513122511788273"/>
    <x v="169"/>
  </r>
  <r>
    <x v="36"/>
    <x v="859"/>
    <n v="0"/>
    <n v="0"/>
    <x v="0"/>
  </r>
  <r>
    <x v="48"/>
    <x v="860"/>
    <n v="-3.4979946568340928E-2"/>
    <n v="-3.4131297709923666E-2"/>
    <x v="145"/>
  </r>
  <r>
    <x v="16"/>
    <x v="861"/>
    <n v="1.8199243293423425E-5"/>
    <n v="7.1595018079550018E-5"/>
    <x v="72"/>
  </r>
  <r>
    <x v="40"/>
    <x v="862"/>
    <n v="8.1421594570446842E-2"/>
    <n v="3.5022200080353557E-3"/>
    <x v="76"/>
  </r>
  <r>
    <x v="55"/>
    <x v="863"/>
    <n v="0"/>
    <n v="0"/>
    <x v="0"/>
  </r>
  <r>
    <x v="1"/>
    <x v="864"/>
    <n v="2.1598798707800376E-6"/>
    <n v="0"/>
    <x v="170"/>
  </r>
  <r>
    <x v="1"/>
    <x v="865"/>
    <n v="2.2812751468306251E-3"/>
    <n v="0"/>
    <x v="171"/>
  </r>
  <r>
    <x v="30"/>
    <x v="866"/>
    <n v="0"/>
    <n v="0"/>
    <x v="0"/>
  </r>
  <r>
    <x v="43"/>
    <x v="867"/>
    <n v="9.0996216466612262E-6"/>
    <n v="0"/>
    <x v="92"/>
  </r>
  <r>
    <x v="1"/>
    <x v="868"/>
    <n v="9.0996216466612262E-6"/>
    <n v="0"/>
    <x v="92"/>
  </r>
  <r>
    <x v="7"/>
    <x v="869"/>
    <n v="0"/>
    <n v="0"/>
    <x v="0"/>
  </r>
  <r>
    <x v="31"/>
    <x v="870"/>
    <n v="1.2522365885813689"/>
    <n v="0"/>
    <x v="172"/>
  </r>
  <r>
    <x v="38"/>
    <x v="871"/>
    <n v="9.0996216467117127E-6"/>
    <n v="7.2318200080353553E-8"/>
    <x v="58"/>
  </r>
  <r>
    <x v="38"/>
    <x v="872"/>
    <n v="3.6398486586846851E-5"/>
    <n v="2.8927280032141421E-7"/>
    <x v="173"/>
  </r>
  <r>
    <x v="43"/>
    <x v="873"/>
    <n v="9.0996216466612262E-6"/>
    <n v="0"/>
    <x v="92"/>
  </r>
  <r>
    <x v="24"/>
    <x v="874"/>
    <n v="0"/>
    <n v="0"/>
    <x v="0"/>
  </r>
  <r>
    <x v="1"/>
    <x v="875"/>
    <n v="-2.1173465334678558E-2"/>
    <n v="-2.1613459504218359E-4"/>
    <x v="174"/>
  </r>
  <r>
    <x v="1"/>
    <x v="876"/>
    <n v="-9.0996216467117127E-6"/>
    <n v="0.90991777805410889"/>
    <x v="175"/>
  </r>
  <r>
    <x v="1"/>
    <x v="877"/>
    <n v="-1.4216876678737358E-2"/>
    <n v="0"/>
    <x v="176"/>
  </r>
  <r>
    <x v="43"/>
    <x v="878"/>
    <n v="9.0996216466612262E-6"/>
    <n v="0"/>
    <x v="92"/>
  </r>
  <r>
    <x v="23"/>
    <x v="879"/>
    <n v="7.0511148216039479E-3"/>
    <n v="9.5115066291683419E-3"/>
    <x v="177"/>
  </r>
  <r>
    <x v="23"/>
    <x v="880"/>
    <n v="1.3526678574053414E-2"/>
    <n v="1.4208862997187627E-2"/>
    <x v="167"/>
  </r>
  <r>
    <x v="1"/>
    <x v="881"/>
    <n v="9.0996216467117127E-6"/>
    <n v="7.2318200080353553E-8"/>
    <x v="58"/>
  </r>
  <r>
    <x v="38"/>
    <x v="882"/>
    <n v="4.5498108233558564E-6"/>
    <n v="3.6159100040176776E-8"/>
    <x v="178"/>
  </r>
  <r>
    <x v="40"/>
    <x v="883"/>
    <n v="0"/>
    <n v="0"/>
    <x v="0"/>
  </r>
  <r>
    <x v="17"/>
    <x v="884"/>
    <n v="3.672880285264538E-3"/>
    <n v="6.7610285255101845E-3"/>
    <x v="27"/>
  </r>
  <r>
    <x v="17"/>
    <x v="885"/>
    <n v="3.672880285264538E-3"/>
    <n v="6.7610285255101845E-3"/>
    <x v="27"/>
  </r>
  <r>
    <x v="23"/>
    <x v="886"/>
    <n v="2.3384207707719761E-3"/>
    <n v="5.4497621534752919E-3"/>
    <x v="39"/>
  </r>
  <r>
    <x v="29"/>
    <x v="887"/>
    <n v="6.9431933088739285E-3"/>
    <n v="9.3351948573724385E-3"/>
    <x v="47"/>
  </r>
  <r>
    <x v="17"/>
    <x v="888"/>
    <n v="3.672880285264538E-3"/>
    <n v="6.7610285255101845E-3"/>
    <x v="27"/>
  </r>
  <r>
    <x v="29"/>
    <x v="889"/>
    <n v="6.9431933088739285E-3"/>
    <n v="9.3351948573724385E-3"/>
    <x v="47"/>
  </r>
  <r>
    <x v="40"/>
    <x v="890"/>
    <n v="1.4107143438897129E-3"/>
    <n v="0"/>
    <x v="179"/>
  </r>
  <r>
    <x v="40"/>
    <x v="891"/>
    <n v="1.4107143438897129E-3"/>
    <n v="0"/>
    <x v="179"/>
  </r>
  <r>
    <x v="40"/>
    <x v="892"/>
    <n v="1.4107143438897129E-3"/>
    <n v="0"/>
    <x v="179"/>
  </r>
  <r>
    <x v="40"/>
    <x v="893"/>
    <n v="1.4107143438897129E-3"/>
    <n v="0"/>
    <x v="179"/>
  </r>
  <r>
    <x v="40"/>
    <x v="894"/>
    <n v="1.2539683056797442E-3"/>
    <n v="0"/>
    <x v="180"/>
  </r>
  <r>
    <x v="40"/>
    <x v="895"/>
    <n v="1.0972222674697756E-3"/>
    <n v="0"/>
    <x v="181"/>
  </r>
  <r>
    <x v="40"/>
    <x v="896"/>
    <n v="9.4047622925980698E-4"/>
    <n v="0"/>
    <x v="182"/>
  </r>
  <r>
    <x v="40"/>
    <x v="897"/>
    <n v="7.8373019104983834E-4"/>
    <n v="0"/>
    <x v="183"/>
  </r>
  <r>
    <x v="40"/>
    <x v="898"/>
    <n v="6.2698415283986969E-4"/>
    <n v="0"/>
    <x v="184"/>
  </r>
  <r>
    <x v="40"/>
    <x v="899"/>
    <n v="4.7023811462990544E-4"/>
    <n v="0"/>
    <x v="185"/>
  </r>
  <r>
    <x v="40"/>
    <x v="900"/>
    <n v="3.134920764199368E-4"/>
    <n v="0"/>
    <x v="186"/>
  </r>
  <r>
    <x v="40"/>
    <x v="901"/>
    <n v="1.5674603820996816E-4"/>
    <n v="0"/>
    <x v="187"/>
  </r>
  <r>
    <x v="40"/>
    <x v="902"/>
    <n v="1.4107143438897129E-3"/>
    <n v="0"/>
    <x v="179"/>
  </r>
  <r>
    <x v="40"/>
    <x v="903"/>
    <n v="1.4107143438897129E-3"/>
    <n v="0"/>
    <x v="179"/>
  </r>
  <r>
    <x v="40"/>
    <x v="904"/>
    <n v="1.4107143438897129E-3"/>
    <n v="0"/>
    <x v="179"/>
  </r>
  <r>
    <x v="40"/>
    <x v="905"/>
    <n v="1.4107143438897129E-3"/>
    <n v="0"/>
    <x v="179"/>
  </r>
  <r>
    <x v="17"/>
    <x v="906"/>
    <n v="3.672880285264538E-3"/>
    <n v="6.7610285255101845E-3"/>
    <x v="27"/>
  </r>
  <r>
    <x v="29"/>
    <x v="907"/>
    <n v="6.9431933088739285E-3"/>
    <n v="9.3351948573724385E-3"/>
    <x v="47"/>
  </r>
  <r>
    <x v="21"/>
    <x v="908"/>
    <n v="1.5181535766724381E-2"/>
    <n v="3.0473226195259145E-2"/>
    <x v="188"/>
  </r>
  <r>
    <x v="1"/>
    <x v="909"/>
    <n v="-1.5181535766724381E-2"/>
    <n v="0"/>
    <x v="189"/>
  </r>
  <r>
    <x v="29"/>
    <x v="910"/>
    <n v="2.4417287753273266E-2"/>
    <n v="2.8756110084369291E-2"/>
    <x v="190"/>
  </r>
  <r>
    <x v="1"/>
    <x v="911"/>
    <n v="0"/>
    <n v="0"/>
    <x v="0"/>
  </r>
  <r>
    <x v="23"/>
    <x v="912"/>
    <n v="2.2916214166429361E-2"/>
    <n v="2.9170131779831257E-2"/>
    <x v="55"/>
  </r>
  <r>
    <x v="20"/>
    <x v="913"/>
    <n v="0.5825061632784434"/>
    <n v="5.3244827099320248E-3"/>
    <x v="164"/>
  </r>
  <r>
    <x v="62"/>
    <x v="914"/>
    <n v="0"/>
    <n v="0"/>
    <x v="0"/>
  </r>
  <r>
    <x v="4"/>
    <x v="915"/>
    <n v="1.8383510631769312E-4"/>
    <n v="0"/>
    <x v="53"/>
  </r>
  <r>
    <x v="20"/>
    <x v="916"/>
    <n v="0.5825061632784434"/>
    <n v="5.3244827099320248E-3"/>
    <x v="164"/>
  </r>
  <r>
    <x v="37"/>
    <x v="917"/>
    <n v="9.7737216183000717E-3"/>
    <n v="0"/>
    <x v="191"/>
  </r>
  <r>
    <x v="43"/>
    <x v="918"/>
    <n v="9.0996216466612262E-6"/>
    <n v="0"/>
    <x v="92"/>
  </r>
  <r>
    <x v="1"/>
    <x v="919"/>
    <n v="0"/>
    <n v="0"/>
    <x v="0"/>
  </r>
  <r>
    <x v="60"/>
    <x v="920"/>
    <n v="0"/>
    <n v="0"/>
    <x v="0"/>
  </r>
  <r>
    <x v="60"/>
    <x v="921"/>
    <n v="0"/>
    <n v="0"/>
    <x v="0"/>
  </r>
  <r>
    <x v="60"/>
    <x v="922"/>
    <n v="0"/>
    <n v="0"/>
    <x v="0"/>
  </r>
  <r>
    <x v="60"/>
    <x v="923"/>
    <n v="0"/>
    <n v="0"/>
    <x v="0"/>
  </r>
  <r>
    <x v="42"/>
    <x v="924"/>
    <n v="0.49513225288795853"/>
    <n v="1.3102801546583109"/>
    <x v="192"/>
  </r>
  <r>
    <x v="24"/>
    <x v="925"/>
    <n v="0"/>
    <n v="0"/>
    <x v="0"/>
  </r>
  <r>
    <x v="1"/>
    <x v="926"/>
    <n v="0"/>
    <n v="-7.2506668258498205E-2"/>
    <x v="93"/>
  </r>
  <r>
    <x v="63"/>
    <x v="927"/>
    <n v="0"/>
    <n v="0"/>
    <x v="0"/>
  </r>
  <r>
    <x v="1"/>
    <x v="928"/>
    <n v="0"/>
    <n v="0"/>
    <x v="0"/>
  </r>
  <r>
    <x v="50"/>
    <x v="929"/>
    <n v="0"/>
    <n v="0"/>
    <x v="0"/>
  </r>
  <r>
    <x v="16"/>
    <x v="930"/>
    <n v="9.0996216467117127E-6"/>
    <n v="0"/>
    <x v="22"/>
  </r>
  <r>
    <x v="16"/>
    <x v="931"/>
    <n v="0"/>
    <n v="0"/>
    <x v="0"/>
  </r>
  <r>
    <x v="16"/>
    <x v="932"/>
    <n v="3.6398486586846851E-5"/>
    <n v="1.4319003615910004E-4"/>
    <x v="69"/>
  </r>
  <r>
    <x v="44"/>
    <x v="933"/>
    <n v="0"/>
    <n v="0"/>
    <x v="0"/>
  </r>
  <r>
    <x v="1"/>
    <x v="934"/>
    <n v="0"/>
    <n v="0"/>
    <x v="0"/>
  </r>
  <r>
    <x v="1"/>
    <x v="935"/>
    <n v="0"/>
    <n v="0"/>
    <x v="0"/>
  </r>
  <r>
    <x v="51"/>
    <x v="936"/>
    <n v="0"/>
    <n v="0"/>
    <x v="0"/>
  </r>
  <r>
    <x v="24"/>
    <x v="937"/>
    <n v="0"/>
    <n v="0"/>
    <x v="0"/>
  </r>
  <r>
    <x v="27"/>
    <x v="938"/>
    <n v="0"/>
    <n v="0"/>
    <x v="0"/>
  </r>
  <r>
    <x v="44"/>
    <x v="939"/>
    <n v="0.40245918904046751"/>
    <n v="0.46815089931154458"/>
    <x v="193"/>
  </r>
  <r>
    <x v="44"/>
    <x v="940"/>
    <n v="-1.075172292280736E-2"/>
    <n v="0.25859250903313896"/>
    <x v="194"/>
  </r>
  <r>
    <x v="9"/>
    <x v="941"/>
    <n v="2.3635630253818391E-2"/>
    <n v="1.8538698272398554E-2"/>
    <x v="5"/>
  </r>
  <r>
    <x v="9"/>
    <x v="942"/>
    <n v="2.3635630253818391E-2"/>
    <n v="1.8538698272398554E-2"/>
    <x v="5"/>
  </r>
  <r>
    <x v="17"/>
    <x v="943"/>
    <n v="4.6230627776118385E-3"/>
    <n v="1.2633657534224974E-3"/>
    <x v="195"/>
  </r>
  <r>
    <x v="34"/>
    <x v="944"/>
    <n v="9.333572919248646E-3"/>
    <n v="5.8366717557251915E-4"/>
    <x v="50"/>
  </r>
  <r>
    <x v="39"/>
    <x v="945"/>
    <n v="0"/>
    <n v="0"/>
    <x v="0"/>
  </r>
  <r>
    <x v="64"/>
    <x v="946"/>
    <n v="0"/>
    <n v="0"/>
    <x v="0"/>
  </r>
  <r>
    <x v="22"/>
    <x v="947"/>
    <n v="0"/>
    <n v="0"/>
    <x v="0"/>
  </r>
  <r>
    <x v="22"/>
    <x v="948"/>
    <n v="0"/>
    <n v="0"/>
    <x v="0"/>
  </r>
  <r>
    <x v="1"/>
    <x v="949"/>
    <n v="0"/>
    <n v="0"/>
    <x v="0"/>
  </r>
  <r>
    <x v="1"/>
    <x v="950"/>
    <n v="0"/>
    <n v="0"/>
    <x v="0"/>
  </r>
  <r>
    <x v="19"/>
    <x v="951"/>
    <n v="0"/>
    <n v="0"/>
    <x v="0"/>
  </r>
  <r>
    <x v="20"/>
    <x v="952"/>
    <n v="0"/>
    <n v="0"/>
    <x v="0"/>
  </r>
  <r>
    <x v="4"/>
    <x v="953"/>
    <n v="7.353404252707725E-4"/>
    <n v="0"/>
    <x v="6"/>
  </r>
  <r>
    <x v="21"/>
    <x v="954"/>
    <n v="1.9174722733950916E-2"/>
    <n v="3.8463013258336683E-2"/>
    <x v="196"/>
  </r>
  <r>
    <x v="1"/>
    <x v="955"/>
    <n v="-0.5142436225675231"/>
    <n v="0"/>
    <x v="197"/>
  </r>
  <r>
    <x v="47"/>
    <x v="956"/>
    <n v="0"/>
    <n v="0"/>
    <x v="0"/>
  </r>
  <r>
    <x v="38"/>
    <x v="957"/>
    <n v="0"/>
    <n v="0"/>
    <x v="0"/>
  </r>
  <r>
    <x v="38"/>
    <x v="958"/>
    <n v="0"/>
    <n v="0"/>
    <x v="0"/>
  </r>
  <r>
    <x v="23"/>
    <x v="959"/>
    <n v="2.2916214166429361E-2"/>
    <n v="2.9170131779831257E-2"/>
    <x v="55"/>
  </r>
  <r>
    <x v="23"/>
    <x v="960"/>
    <n v="2.2916214166429361E-2"/>
    <n v="2.9170131779831257E-2"/>
    <x v="55"/>
  </r>
  <r>
    <x v="19"/>
    <x v="961"/>
    <n v="0"/>
    <n v="0"/>
    <x v="0"/>
  </r>
  <r>
    <x v="62"/>
    <x v="962"/>
    <n v="0"/>
    <n v="0"/>
    <x v="0"/>
  </r>
  <r>
    <x v="32"/>
    <x v="963"/>
    <n v="4.6230627776118385E-3"/>
    <n v="1.124988704075151E-2"/>
    <x v="198"/>
  </r>
  <r>
    <x v="1"/>
    <x v="964"/>
    <n v="0"/>
    <n v="0"/>
    <x v="0"/>
  </r>
  <r>
    <x v="1"/>
    <x v="965"/>
    <n v="7.4642376443646149E-3"/>
    <n v="1.2702214530378961E-2"/>
    <x v="94"/>
  </r>
  <r>
    <x v="62"/>
    <x v="966"/>
    <n v="0"/>
    <n v="0"/>
    <x v="0"/>
  </r>
  <r>
    <x v="1"/>
    <x v="967"/>
    <n v="0"/>
    <n v="0"/>
    <x v="0"/>
  </r>
  <r>
    <x v="65"/>
    <x v="968"/>
    <n v="9.0996216467117127E-6"/>
    <n v="0"/>
    <x v="22"/>
  </r>
  <r>
    <x v="65"/>
    <x v="969"/>
    <n v="0"/>
    <n v="0"/>
    <x v="0"/>
  </r>
  <r>
    <x v="1"/>
    <x v="970"/>
    <n v="0"/>
    <n v="0"/>
    <x v="0"/>
  </r>
  <r>
    <x v="34"/>
    <x v="971"/>
    <n v="0"/>
    <n v="0"/>
    <x v="0"/>
  </r>
  <r>
    <x v="34"/>
    <x v="972"/>
    <n v="9.333572919248646E-3"/>
    <n v="5.8366717557251915E-4"/>
    <x v="50"/>
  </r>
  <r>
    <x v="34"/>
    <x v="973"/>
    <n v="9.333572919248646E-3"/>
    <n v="5.8366717557251915E-4"/>
    <x v="50"/>
  </r>
  <r>
    <x v="1"/>
    <x v="974"/>
    <n v="9.333572919248646E-3"/>
    <n v="5.8366717557251915E-4"/>
    <x v="50"/>
  </r>
  <r>
    <x v="1"/>
    <x v="975"/>
    <n v="0"/>
    <n v="0"/>
    <x v="0"/>
  </r>
  <r>
    <x v="8"/>
    <x v="976"/>
    <n v="0"/>
    <n v="0"/>
    <x v="0"/>
  </r>
  <r>
    <x v="1"/>
    <x v="977"/>
    <n v="9.333572919248646E-3"/>
    <n v="5.8366717557251915E-4"/>
    <x v="50"/>
  </r>
  <r>
    <x v="1"/>
    <x v="978"/>
    <n v="1.4382963914003133E-6"/>
    <n v="0"/>
    <x v="199"/>
  </r>
  <r>
    <x v="1"/>
    <x v="979"/>
    <n v="0"/>
    <n v="0"/>
    <x v="0"/>
  </r>
  <r>
    <x v="1"/>
    <x v="980"/>
    <n v="1.1435494523422587E-2"/>
    <n v="0.204550833526468"/>
    <x v="200"/>
  </r>
  <r>
    <x v="15"/>
    <x v="981"/>
    <n v="0"/>
    <n v="0.37010449067520323"/>
    <x v="201"/>
  </r>
  <r>
    <x v="50"/>
    <x v="982"/>
    <n v="0"/>
    <n v="0"/>
    <x v="0"/>
  </r>
  <r>
    <x v="44"/>
    <x v="983"/>
    <n v="-3.5178110297727362E-2"/>
    <n v="0"/>
    <x v="202"/>
  </r>
  <r>
    <x v="53"/>
    <x v="984"/>
    <n v="0"/>
    <n v="0"/>
    <x v="0"/>
  </r>
  <r>
    <x v="1"/>
    <x v="985"/>
    <n v="0"/>
    <n v="0"/>
    <x v="0"/>
  </r>
  <r>
    <x v="1"/>
    <x v="986"/>
    <n v="0"/>
    <n v="0"/>
    <x v="0"/>
  </r>
  <r>
    <x v="1"/>
    <x v="987"/>
    <n v="0"/>
    <n v="0"/>
    <x v="0"/>
  </r>
  <r>
    <x v="18"/>
    <x v="988"/>
    <n v="0"/>
    <n v="0"/>
    <x v="0"/>
  </r>
  <r>
    <x v="52"/>
    <x v="989"/>
    <n v="0"/>
    <n v="0"/>
    <x v="0"/>
  </r>
  <r>
    <x v="52"/>
    <x v="990"/>
    <n v="0"/>
    <n v="0"/>
    <x v="0"/>
  </r>
  <r>
    <x v="1"/>
    <x v="991"/>
    <n v="9.0996216467117127E-6"/>
    <n v="0"/>
    <x v="22"/>
  </r>
  <r>
    <x v="20"/>
    <x v="992"/>
    <n v="0"/>
    <n v="0"/>
    <x v="0"/>
  </r>
  <r>
    <x v="20"/>
    <x v="993"/>
    <n v="2.0676615286740741E-2"/>
    <n v="1.0876208919244677E-2"/>
    <x v="203"/>
  </r>
  <r>
    <x v="21"/>
    <x v="994"/>
    <n v="2.0038185832007359E-2"/>
    <n v="2.4186315789473688E-2"/>
    <x v="204"/>
  </r>
  <r>
    <x v="1"/>
    <x v="995"/>
    <n v="2.0676615286740741E-2"/>
    <n v="1.0876208919244677E-2"/>
    <x v="203"/>
  </r>
  <r>
    <x v="1"/>
    <x v="996"/>
    <n v="0"/>
    <n v="0"/>
    <x v="0"/>
  </r>
  <r>
    <x v="44"/>
    <x v="997"/>
    <n v="-3.5178110297727362E-2"/>
    <n v="0.2296354321922601"/>
    <x v="205"/>
  </r>
  <r>
    <x v="44"/>
    <x v="998"/>
    <n v="-5.809432446415673E-2"/>
    <n v="0.20046530041242924"/>
    <x v="206"/>
  </r>
  <r>
    <x v="55"/>
    <x v="999"/>
    <n v="9.0996216467117127E-6"/>
    <n v="0"/>
    <x v="22"/>
  </r>
  <r>
    <x v="55"/>
    <x v="1000"/>
    <n v="0"/>
    <n v="0"/>
    <x v="0"/>
  </r>
  <r>
    <x v="30"/>
    <x v="1001"/>
    <n v="6.4561815583419379E-4"/>
    <n v="1.6633186018481319E-4"/>
    <x v="207"/>
  </r>
  <r>
    <x v="55"/>
    <x v="1002"/>
    <n v="0"/>
    <n v="0"/>
    <x v="0"/>
  </r>
  <r>
    <x v="42"/>
    <x v="1003"/>
    <n v="0.32509334523465472"/>
    <n v="0.54605754263511774"/>
    <x v="208"/>
  </r>
  <r>
    <x v="1"/>
    <x v="1004"/>
    <n v="0"/>
    <n v="0"/>
    <x v="0"/>
  </r>
  <r>
    <x v="1"/>
    <x v="1005"/>
    <n v="0"/>
    <n v="0"/>
    <x v="0"/>
  </r>
  <r>
    <x v="7"/>
    <x v="1006"/>
    <n v="7.9296832915939364E-3"/>
    <n v="1.212128371110186E-2"/>
    <x v="209"/>
  </r>
  <r>
    <x v="7"/>
    <x v="1007"/>
    <n v="0"/>
    <n v="0"/>
    <x v="0"/>
  </r>
  <r>
    <x v="2"/>
    <x v="1008"/>
    <n v="0"/>
    <n v="5.7969039098208688E-3"/>
    <x v="210"/>
  </r>
  <r>
    <x v="2"/>
    <x v="1009"/>
    <n v="0"/>
    <n v="5.7969039098208688E-3"/>
    <x v="210"/>
  </r>
  <r>
    <x v="2"/>
    <x v="1010"/>
    <n v="0"/>
    <n v="0"/>
    <x v="0"/>
  </r>
  <r>
    <x v="1"/>
    <x v="1011"/>
    <n v="0"/>
    <n v="0"/>
    <x v="0"/>
  </r>
  <r>
    <x v="66"/>
    <x v="1012"/>
    <n v="0"/>
    <n v="0"/>
    <x v="0"/>
  </r>
  <r>
    <x v="6"/>
    <x v="1013"/>
    <n v="0"/>
    <n v="0"/>
    <x v="0"/>
  </r>
  <r>
    <x v="20"/>
    <x v="1014"/>
    <n v="2.3384207707719761E-3"/>
    <n v="5.4497621534752919E-3"/>
    <x v="39"/>
  </r>
  <r>
    <x v="6"/>
    <x v="1015"/>
    <n v="0"/>
    <n v="0"/>
    <x v="0"/>
  </r>
  <r>
    <x v="21"/>
    <x v="1016"/>
    <n v="2.3384207707719761E-3"/>
    <n v="5.4497621534752919E-3"/>
    <x v="39"/>
  </r>
  <r>
    <x v="21"/>
    <x v="1017"/>
    <n v="0"/>
    <n v="0"/>
    <x v="0"/>
  </r>
  <r>
    <x v="1"/>
    <x v="1018"/>
    <n v="0"/>
    <n v="0"/>
    <x v="0"/>
  </r>
  <r>
    <x v="1"/>
    <x v="1019"/>
    <n v="0"/>
    <n v="0"/>
    <x v="0"/>
  </r>
  <r>
    <x v="1"/>
    <x v="1020"/>
    <n v="-6.2015582665212745E-7"/>
    <n v="0"/>
    <x v="211"/>
  </r>
  <r>
    <x v="10"/>
    <x v="1021"/>
    <n v="7.0511148216039479E-3"/>
    <n v="0.11029994248254137"/>
    <x v="212"/>
  </r>
  <r>
    <x v="21"/>
    <x v="1022"/>
    <n v="7.0511148216039479E-3"/>
    <n v="9.5115066291683419E-3"/>
    <x v="177"/>
  </r>
  <r>
    <x v="21"/>
    <x v="1023"/>
    <n v="0"/>
    <n v="0"/>
    <x v="0"/>
  </r>
  <r>
    <x v="1"/>
    <x v="1024"/>
    <n v="0"/>
    <n v="0"/>
    <x v="0"/>
  </r>
  <r>
    <x v="1"/>
    <x v="1025"/>
    <n v="0"/>
    <n v="0"/>
    <x v="0"/>
  </r>
  <r>
    <x v="11"/>
    <x v="1026"/>
    <n v="6.5211528568994443E-3"/>
    <n v="0"/>
    <x v="14"/>
  </r>
  <r>
    <x v="50"/>
    <x v="1027"/>
    <n v="0"/>
    <n v="0"/>
    <x v="0"/>
  </r>
  <r>
    <x v="1"/>
    <x v="1028"/>
    <n v="0"/>
    <n v="0"/>
    <x v="0"/>
  </r>
  <r>
    <x v="50"/>
    <x v="1029"/>
    <n v="0"/>
    <n v="0"/>
    <x v="0"/>
  </r>
  <r>
    <x v="30"/>
    <x v="1030"/>
    <n v="1.2846208867312315E-2"/>
    <n v="4.8670148654077943E-3"/>
    <x v="213"/>
  </r>
  <r>
    <x v="67"/>
    <x v="1031"/>
    <n v="0"/>
    <n v="0"/>
    <x v="0"/>
  </r>
  <r>
    <x v="1"/>
    <x v="1032"/>
    <n v="0"/>
    <n v="0"/>
    <x v="0"/>
  </r>
  <r>
    <x v="19"/>
    <x v="1033"/>
    <n v="9.0996216467117127E-6"/>
    <n v="0"/>
    <x v="22"/>
  </r>
  <r>
    <x v="38"/>
    <x v="1034"/>
    <n v="0"/>
    <n v="0"/>
    <x v="0"/>
  </r>
  <r>
    <x v="38"/>
    <x v="1035"/>
    <n v="9.0996216467117127E-6"/>
    <n v="7.2318200080353553E-8"/>
    <x v="58"/>
  </r>
  <r>
    <x v="38"/>
    <x v="1036"/>
    <n v="9.0996216467117127E-6"/>
    <n v="7.2318200080353553E-8"/>
    <x v="58"/>
  </r>
  <r>
    <x v="30"/>
    <x v="1037"/>
    <n v="0"/>
    <n v="0"/>
    <x v="0"/>
  </r>
  <r>
    <x v="1"/>
    <x v="1038"/>
    <n v="0"/>
    <n v="0"/>
    <x v="0"/>
  </r>
  <r>
    <x v="10"/>
    <x v="1039"/>
    <n v="0"/>
    <n v="0.32219393226523207"/>
    <x v="37"/>
  </r>
  <r>
    <x v="1"/>
    <x v="1040"/>
    <n v="0.2754040074731518"/>
    <n v="0.31852829420526807"/>
    <x v="95"/>
  </r>
  <r>
    <x v="30"/>
    <x v="1041"/>
    <n v="0"/>
    <n v="0"/>
    <x v="0"/>
  </r>
  <r>
    <x v="30"/>
    <x v="1042"/>
    <n v="0"/>
    <n v="0"/>
    <x v="0"/>
  </r>
  <r>
    <x v="30"/>
    <x v="1043"/>
    <n v="0"/>
    <n v="0"/>
    <x v="0"/>
  </r>
  <r>
    <x v="30"/>
    <x v="1044"/>
    <n v="0"/>
    <n v="0"/>
    <x v="0"/>
  </r>
  <r>
    <x v="1"/>
    <x v="1045"/>
    <n v="0"/>
    <n v="0"/>
    <x v="0"/>
  </r>
  <r>
    <x v="1"/>
    <x v="1046"/>
    <n v="0"/>
    <n v="0"/>
    <x v="0"/>
  </r>
  <r>
    <x v="1"/>
    <x v="1047"/>
    <n v="0"/>
    <n v="0"/>
    <x v="0"/>
  </r>
  <r>
    <x v="12"/>
    <x v="1048"/>
    <n v="2.8816044857291379E-2"/>
    <n v="0"/>
    <x v="143"/>
  </r>
  <r>
    <x v="21"/>
    <x v="1049"/>
    <n v="2.6369793570005844E-2"/>
    <n v="2.620609079951788E-2"/>
    <x v="214"/>
  </r>
  <r>
    <x v="21"/>
    <x v="1050"/>
    <n v="0"/>
    <n v="0"/>
    <x v="0"/>
  </r>
  <r>
    <x v="1"/>
    <x v="1051"/>
    <n v="-5.5185838427297178E-2"/>
    <n v="-2.620609079951788E-2"/>
    <x v="215"/>
  </r>
  <r>
    <x v="1"/>
    <x v="1052"/>
    <n v="0"/>
    <n v="0"/>
    <x v="0"/>
  </r>
  <r>
    <x v="1"/>
    <x v="1053"/>
    <n v="0"/>
    <n v="0"/>
    <x v="0"/>
  </r>
  <r>
    <x v="22"/>
    <x v="1054"/>
    <n v="0"/>
    <n v="0"/>
    <x v="0"/>
  </r>
  <r>
    <x v="28"/>
    <x v="1055"/>
    <n v="0"/>
    <n v="0"/>
    <x v="0"/>
  </r>
  <r>
    <x v="1"/>
    <x v="1056"/>
    <n v="0"/>
    <n v="0"/>
    <x v="0"/>
  </r>
  <r>
    <x v="1"/>
    <x v="1057"/>
    <n v="0"/>
    <n v="0"/>
    <x v="0"/>
  </r>
  <r>
    <x v="30"/>
    <x v="1058"/>
    <n v="0"/>
    <n v="0"/>
    <x v="0"/>
  </r>
  <r>
    <x v="1"/>
    <x v="1059"/>
    <n v="0"/>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0">
  <r>
    <x v="0"/>
    <s v="12AMANTF_g"/>
    <n v="0"/>
    <n v="0"/>
    <n v="0"/>
    <n v="0"/>
    <n v="0"/>
  </r>
  <r>
    <x v="1"/>
    <s v="13BDGLUCANt_c_en"/>
    <n v="9.1098405218209264E-2"/>
    <n v="0"/>
    <n v="8.2989194333010566E-3"/>
    <n v="0.32704412301003388"/>
    <n v="1"/>
  </r>
  <r>
    <x v="2"/>
    <s v="13BGH_e"/>
    <n v="0"/>
    <n v="0"/>
    <n v="0"/>
    <n v="0"/>
    <n v="0"/>
  </r>
  <r>
    <x v="2"/>
    <s v="13GS_c"/>
    <n v="9.1098405218209264E-2"/>
    <n v="3.5934768983527522E-2"/>
    <n v="3.0430267626322923E-3"/>
    <n v="328097.25524062495"/>
    <n v="0.18856950969034278"/>
  </r>
  <r>
    <x v="0"/>
    <s v="14BMANTF_c"/>
    <n v="0"/>
    <n v="0"/>
    <n v="0"/>
    <n v="0"/>
    <n v="0"/>
  </r>
  <r>
    <x v="1"/>
    <s v="14DMLANOSTt_c_e"/>
    <n v="0"/>
    <n v="0"/>
    <n v="0"/>
    <n v="0"/>
    <n v="0"/>
  </r>
  <r>
    <x v="3"/>
    <s v="16GS_c"/>
    <n v="2.3973317213127839E-2"/>
    <n v="1.2003013258336684E-2"/>
    <n v="1.4328817677008879E-4"/>
    <n v="138470.20170149047"/>
    <n v="0.11070739425789189"/>
  </r>
  <r>
    <x v="1"/>
    <s v="1AGPCt_l_rm"/>
    <n v="0"/>
    <n v="0"/>
    <n v="0"/>
    <n v="0"/>
    <n v="0"/>
  </r>
  <r>
    <x v="1"/>
    <s v="1AGPEt_l_rm"/>
    <n v="0"/>
    <n v="0"/>
    <n v="0"/>
    <n v="0"/>
    <n v="0"/>
  </r>
  <r>
    <x v="4"/>
    <s v="1MLCLAT_mm"/>
    <n v="0"/>
    <n v="0"/>
    <n v="0"/>
    <n v="0"/>
    <n v="0"/>
  </r>
  <r>
    <x v="1"/>
    <s v="2DDA7Pt_c_m"/>
    <n v="0"/>
    <n v="0"/>
    <n v="0"/>
    <n v="0"/>
    <n v="0"/>
  </r>
  <r>
    <x v="1"/>
    <s v="2DHPt_c_m"/>
    <n v="0"/>
    <n v="0"/>
    <n v="0"/>
    <n v="0"/>
    <n v="0"/>
  </r>
  <r>
    <x v="5"/>
    <s v="2DOXG6PP_c"/>
    <n v="0"/>
    <n v="0"/>
    <n v="0"/>
    <n v="0"/>
    <n v="0"/>
  </r>
  <r>
    <x v="1"/>
    <s v="2MBACt_c_e"/>
    <n v="0"/>
    <n v="0"/>
    <n v="0"/>
    <n v="0"/>
    <n v="0"/>
  </r>
  <r>
    <x v="1"/>
    <s v="2MBALDt_c_e"/>
    <n v="0"/>
    <n v="0"/>
    <n v="0"/>
    <n v="0"/>
    <n v="0"/>
  </r>
  <r>
    <x v="1"/>
    <s v="2MBALDt_c_m"/>
    <n v="0"/>
    <n v="0"/>
    <n v="0"/>
    <n v="0"/>
    <n v="0"/>
  </r>
  <r>
    <x v="1"/>
    <s v="2MBTOHt_c_e"/>
    <n v="0"/>
    <n v="0"/>
    <n v="0"/>
    <n v="0"/>
    <n v="0"/>
  </r>
  <r>
    <x v="1"/>
    <s v="2MBTOHt_c_m"/>
    <n v="0"/>
    <n v="0"/>
    <n v="0"/>
    <n v="0"/>
    <n v="0"/>
  </r>
  <r>
    <x v="1"/>
    <s v="2OBUTt_c_m"/>
    <n v="5.1276367979214842E-4"/>
    <n v="4.1546147200313297E-3"/>
    <n v="1.3263078999291209E-5"/>
    <n v="7.1813598734465175E-2"/>
    <n v="0.60883320800148433"/>
  </r>
  <r>
    <x v="6"/>
    <s v="2OGMAH_c"/>
    <n v="0"/>
    <n v="0"/>
    <n v="0"/>
    <n v="0"/>
    <n v="0"/>
  </r>
  <r>
    <x v="6"/>
    <s v="2OSUCAH_c"/>
    <n v="0"/>
    <n v="0"/>
    <n v="0"/>
    <n v="0"/>
    <n v="0"/>
  </r>
  <r>
    <x v="1"/>
    <s v="2OXOADPt_c_m"/>
    <n v="2.3635630253818391E-2"/>
    <n v="1.8538698272398554E-2"/>
    <n v="2.5978715623220344E-5"/>
    <n v="14.608246217870795"/>
    <n v="1.4605664567195451E-2"/>
  </r>
  <r>
    <x v="1"/>
    <s v="2PHETOHt_c_e"/>
    <n v="0"/>
    <n v="0"/>
    <n v="0"/>
    <n v="0"/>
    <n v="0"/>
  </r>
  <r>
    <x v="1"/>
    <s v="2PHETOHt_c_m"/>
    <n v="0"/>
    <n v="0"/>
    <n v="0"/>
    <n v="0"/>
    <n v="0"/>
  </r>
  <r>
    <x v="1"/>
    <s v="3C3HMPt_c_e"/>
    <n v="0"/>
    <n v="0"/>
    <n v="0"/>
    <n v="0"/>
    <n v="0"/>
  </r>
  <r>
    <x v="1"/>
    <s v="3C3HMPt_c_m"/>
    <n v="0"/>
    <n v="0"/>
    <n v="0"/>
    <n v="0"/>
    <n v="0"/>
  </r>
  <r>
    <x v="1"/>
    <s v="3C4MOPt_c_m"/>
    <n v="0"/>
    <n v="0"/>
    <n v="0"/>
    <n v="0"/>
    <n v="0"/>
  </r>
  <r>
    <x v="7"/>
    <s v="3DHSKD_c"/>
    <n v="0"/>
    <n v="0"/>
    <n v="0"/>
    <n v="0"/>
    <n v="0"/>
  </r>
  <r>
    <x v="8"/>
    <s v="3DSPHR_r"/>
    <n v="7.353404252707725E-4"/>
    <n v="0"/>
    <n v="5.407255410374006E-7"/>
    <n v="2.1308932057840302E-5"/>
    <n v="1"/>
  </r>
  <r>
    <x v="9"/>
    <s v="3HACD200_rm"/>
    <n v="2.1642396923793276E-3"/>
    <n v="0"/>
    <n v="4.6839334460701662E-6"/>
    <n v="0.4636298248051951"/>
    <n v="1"/>
  </r>
  <r>
    <x v="9"/>
    <s v="3HACD220_rm"/>
    <n v="2.1642396923793276E-3"/>
    <n v="0"/>
    <n v="4.6839334460701662E-6"/>
    <n v="0.56615059150483016"/>
    <n v="1"/>
  </r>
  <r>
    <x v="9"/>
    <s v="3HACD240_rm"/>
    <n v="1.7703568821378799E-3"/>
    <n v="0"/>
    <n v="3.1341634901329553E-6"/>
    <n v="0.46725025205119647"/>
    <n v="1"/>
  </r>
  <r>
    <x v="9"/>
    <s v="3HACD260_rm"/>
    <n v="3.6767021263538674E-4"/>
    <n v="0"/>
    <n v="1.351813852593505E-7"/>
    <n v="2.7963368400586934E-2"/>
    <n v="1"/>
  </r>
  <r>
    <x v="10"/>
    <s v="3HAD100_c"/>
    <n v="2.4117637212444712E-2"/>
    <n v="0"/>
    <n v="5.816604247110979E-4"/>
    <n v="2.2922095462929167E-2"/>
    <n v="1"/>
  </r>
  <r>
    <x v="10"/>
    <s v="3HAD120_c"/>
    <n v="2.4117637212444712E-2"/>
    <n v="0"/>
    <n v="5.816604247110979E-4"/>
    <n v="2.2922095462929167E-2"/>
    <n v="1"/>
  </r>
  <r>
    <x v="10"/>
    <s v="3HAD140_c"/>
    <n v="2.4117637212444712E-2"/>
    <n v="0"/>
    <n v="5.816604247110979E-4"/>
    <n v="2.2922095462929167E-2"/>
    <n v="1"/>
  </r>
  <r>
    <x v="10"/>
    <s v="3HAD160_c"/>
    <n v="2.4117637212444712E-2"/>
    <n v="0"/>
    <n v="5.816604247110979E-4"/>
    <n v="2.2922095462929167E-2"/>
    <n v="1"/>
  </r>
  <r>
    <x v="10"/>
    <s v="3HAD180_c"/>
    <n v="1.8267972917713465E-2"/>
    <n v="0"/>
    <n v="3.3371883452231257E-4"/>
    <n v="1.315120413512286E-2"/>
    <n v="1"/>
  </r>
  <r>
    <x v="10"/>
    <s v="3HAD40_c"/>
    <n v="2.4117637212444712E-2"/>
    <n v="0"/>
    <n v="5.816604247110979E-4"/>
    <n v="2.2922095462929167E-2"/>
    <n v="1"/>
  </r>
  <r>
    <x v="10"/>
    <s v="3HAD40_m"/>
    <n v="0"/>
    <n v="0"/>
    <n v="0"/>
    <n v="0"/>
    <n v="0"/>
  </r>
  <r>
    <x v="10"/>
    <s v="3HAD60_c"/>
    <n v="2.4117637212444712E-2"/>
    <n v="0"/>
    <n v="5.816604247110979E-4"/>
    <n v="2.2922095462929167E-2"/>
    <n v="1"/>
  </r>
  <r>
    <x v="10"/>
    <s v="3HAD60_m"/>
    <n v="0"/>
    <n v="0"/>
    <n v="0"/>
    <n v="0"/>
    <n v="0"/>
  </r>
  <r>
    <x v="10"/>
    <s v="3HAD80_c"/>
    <n v="2.4117637212444712E-2"/>
    <n v="0"/>
    <n v="5.816604247110979E-4"/>
    <n v="2.2922095462929167E-2"/>
    <n v="1"/>
  </r>
  <r>
    <x v="10"/>
    <s v="3HAD80_m"/>
    <n v="0"/>
    <n v="0"/>
    <n v="0"/>
    <n v="0"/>
    <n v="0"/>
  </r>
  <r>
    <x v="11"/>
    <s v="3HAO_c"/>
    <n v="0"/>
    <n v="0"/>
    <n v="0"/>
    <n v="0"/>
    <n v="0"/>
  </r>
  <r>
    <x v="12"/>
    <s v="3HBHYOX_c"/>
    <n v="0"/>
    <n v="0"/>
    <n v="0"/>
    <n v="0"/>
    <n v="0"/>
  </r>
  <r>
    <x v="13"/>
    <s v="3HBRDH_c"/>
    <n v="0"/>
    <n v="0"/>
    <n v="0"/>
    <n v="0"/>
    <n v="0"/>
  </r>
  <r>
    <x v="7"/>
    <s v="3HCINNMH_c"/>
    <n v="0"/>
    <n v="0"/>
    <n v="0"/>
    <n v="0"/>
    <n v="0"/>
  </r>
  <r>
    <x v="7"/>
    <s v="3HPPPNH_c"/>
    <n v="0"/>
    <n v="0"/>
    <n v="0"/>
    <n v="0"/>
    <n v="0"/>
  </r>
  <r>
    <x v="1"/>
    <s v="3HXPHBt_c_m"/>
    <n v="0"/>
    <n v="0"/>
    <n v="0"/>
    <n v="0"/>
    <n v="0"/>
  </r>
  <r>
    <x v="11"/>
    <s v="3INDACNLAH_c"/>
    <n v="0"/>
    <n v="0"/>
    <n v="0"/>
    <n v="0"/>
    <n v="0"/>
  </r>
  <r>
    <x v="12"/>
    <s v="3IPM3MT_c"/>
    <n v="0"/>
    <n v="0"/>
    <n v="0"/>
    <n v="0"/>
    <n v="0"/>
  </r>
  <r>
    <x v="1"/>
    <s v="3MBALDt_c_e"/>
    <n v="0"/>
    <n v="0"/>
    <n v="0"/>
    <n v="0"/>
    <n v="0"/>
  </r>
  <r>
    <x v="1"/>
    <s v="3MBALDt_c_m"/>
    <n v="0"/>
    <n v="0"/>
    <n v="0"/>
    <n v="0"/>
    <n v="0"/>
  </r>
  <r>
    <x v="4"/>
    <s v="3MLCLAT_mm"/>
    <n v="0"/>
    <n v="0"/>
    <n v="0"/>
    <n v="0"/>
    <n v="0"/>
  </r>
  <r>
    <x v="12"/>
    <s v="3MOBDC_c"/>
    <n v="0"/>
    <n v="0"/>
    <n v="0"/>
    <n v="0"/>
    <n v="0"/>
  </r>
  <r>
    <x v="12"/>
    <s v="3MOBR_m"/>
    <n v="0"/>
    <n v="0"/>
    <n v="0"/>
    <n v="0"/>
    <n v="0"/>
  </r>
  <r>
    <x v="12"/>
    <s v="3MOPDC_c"/>
    <n v="0"/>
    <n v="0"/>
    <n v="0"/>
    <n v="0"/>
    <n v="0"/>
  </r>
  <r>
    <x v="12"/>
    <s v="3MOPR_m"/>
    <n v="0"/>
    <n v="0"/>
    <n v="0"/>
    <n v="0"/>
    <n v="0"/>
  </r>
  <r>
    <x v="1"/>
    <s v="3MOPt_c_e"/>
    <n v="0"/>
    <n v="0"/>
    <n v="0"/>
    <n v="0"/>
    <n v="0"/>
  </r>
  <r>
    <x v="14"/>
    <s v="3NP4H5MOBCL_m"/>
    <n v="0"/>
    <n v="0"/>
    <n v="0"/>
    <n v="0"/>
    <n v="0"/>
  </r>
  <r>
    <x v="14"/>
    <s v="3NPDHBZH_m"/>
    <n v="0"/>
    <n v="0"/>
    <n v="0"/>
    <n v="0"/>
    <n v="0"/>
  </r>
  <r>
    <x v="14"/>
    <s v="3NPDHMT_m"/>
    <n v="0"/>
    <n v="0"/>
    <n v="0"/>
    <n v="0"/>
    <n v="0"/>
  </r>
  <r>
    <x v="9"/>
    <s v="3OACE200_rm"/>
    <n v="2.1642396923793276E-3"/>
    <n v="0"/>
    <n v="4.6839334460701662E-6"/>
    <n v="0.4636298248051951"/>
    <n v="1"/>
  </r>
  <r>
    <x v="9"/>
    <s v="3OACE220_rm"/>
    <n v="2.1642396923793276E-3"/>
    <n v="0"/>
    <n v="4.6839334460701662E-6"/>
    <n v="0.56615059150483016"/>
    <n v="1"/>
  </r>
  <r>
    <x v="9"/>
    <s v="3OACE240_rm"/>
    <n v="1.7703568821378799E-3"/>
    <n v="0"/>
    <n v="3.1341634901329553E-6"/>
    <n v="0.46725025205119647"/>
    <n v="1"/>
  </r>
  <r>
    <x v="9"/>
    <s v="3OACE260_rm"/>
    <n v="3.6767021263538674E-4"/>
    <n v="0"/>
    <n v="1.351813852593505E-7"/>
    <n v="2.7963368400586934E-2"/>
    <n v="1"/>
  </r>
  <r>
    <x v="9"/>
    <s v="3OACR200_rm"/>
    <n v="2.1642396923793276E-3"/>
    <n v="0"/>
    <n v="4.6839334460701662E-6"/>
    <n v="0.4636298248051951"/>
    <n v="1"/>
  </r>
  <r>
    <x v="9"/>
    <s v="3OACR220_rm"/>
    <n v="2.1642396923793276E-3"/>
    <n v="0"/>
    <n v="4.6839334460701662E-6"/>
    <n v="0.56615059150483016"/>
    <n v="1"/>
  </r>
  <r>
    <x v="9"/>
    <s v="3OACR240_rm"/>
    <n v="1.7703568821378799E-3"/>
    <n v="0"/>
    <n v="3.1341634901329553E-6"/>
    <n v="0.46725025205119647"/>
    <n v="1"/>
  </r>
  <r>
    <x v="9"/>
    <s v="3OACR260_rm"/>
    <n v="3.6767021263538674E-4"/>
    <n v="0"/>
    <n v="1.351813852593505E-7"/>
    <n v="2.7963368400586934E-2"/>
    <n v="1"/>
  </r>
  <r>
    <x v="15"/>
    <s v="3OADPCOAT_m"/>
    <n v="0"/>
    <n v="0"/>
    <n v="0"/>
    <n v="0"/>
    <n v="0"/>
  </r>
  <r>
    <x v="10"/>
    <s v="3OAR100_c"/>
    <n v="2.4117637212444712E-2"/>
    <n v="0"/>
    <n v="5.816604247110979E-4"/>
    <n v="2.2922095462929167E-2"/>
    <n v="1"/>
  </r>
  <r>
    <x v="10"/>
    <s v="3OAR120_c"/>
    <n v="2.4117637212444712E-2"/>
    <n v="0"/>
    <n v="5.816604247110979E-4"/>
    <n v="2.2922095462929167E-2"/>
    <n v="1"/>
  </r>
  <r>
    <x v="10"/>
    <s v="3OAR140_c"/>
    <n v="2.4117637212444712E-2"/>
    <n v="0"/>
    <n v="5.816604247110979E-4"/>
    <n v="2.2922095462929167E-2"/>
    <n v="1"/>
  </r>
  <r>
    <x v="10"/>
    <s v="3OAR160_c"/>
    <n v="2.4117637212444712E-2"/>
    <n v="0"/>
    <n v="5.816604247110979E-4"/>
    <n v="2.2922095462929167E-2"/>
    <n v="1"/>
  </r>
  <r>
    <x v="10"/>
    <s v="3OAR180_c"/>
    <n v="1.8267972917713465E-2"/>
    <n v="0"/>
    <n v="3.3371883452231257E-4"/>
    <n v="1.315120413512286E-2"/>
    <n v="1"/>
  </r>
  <r>
    <x v="10"/>
    <s v="3OAR40_c"/>
    <n v="2.4117637212444712E-2"/>
    <n v="0"/>
    <n v="5.816604247110979E-4"/>
    <n v="2.2922095462929167E-2"/>
    <n v="1"/>
  </r>
  <r>
    <x v="10"/>
    <s v="3OAR40_m"/>
    <n v="0"/>
    <n v="0"/>
    <n v="0"/>
    <n v="0"/>
    <n v="0"/>
  </r>
  <r>
    <x v="10"/>
    <s v="3OAR60_c"/>
    <n v="2.4117637212444712E-2"/>
    <n v="0"/>
    <n v="5.816604247110979E-4"/>
    <n v="2.2922095462929167E-2"/>
    <n v="1"/>
  </r>
  <r>
    <x v="10"/>
    <s v="3OAR60_m"/>
    <n v="0"/>
    <n v="0"/>
    <n v="0"/>
    <n v="0"/>
    <n v="0"/>
  </r>
  <r>
    <x v="10"/>
    <s v="3OAR80_c"/>
    <n v="2.4117637212444712E-2"/>
    <n v="0"/>
    <n v="5.816604247110979E-4"/>
    <n v="2.2922095462929167E-2"/>
    <n v="1"/>
  </r>
  <r>
    <x v="10"/>
    <s v="3OAR80_m"/>
    <n v="0"/>
    <n v="0"/>
    <n v="0"/>
    <n v="0"/>
    <n v="0"/>
  </r>
  <r>
    <x v="10"/>
    <s v="3OAS100_c"/>
    <n v="2.4117637212444712E-2"/>
    <n v="0"/>
    <n v="5.816604247110979E-4"/>
    <n v="2.2922095462929167E-2"/>
    <n v="1"/>
  </r>
  <r>
    <x v="10"/>
    <s v="3OAS120_c"/>
    <n v="2.4117637212444712E-2"/>
    <n v="0"/>
    <n v="5.816604247110979E-4"/>
    <n v="2.2922095462929167E-2"/>
    <n v="1"/>
  </r>
  <r>
    <x v="10"/>
    <s v="3OAS140_c"/>
    <n v="2.4117637212444712E-2"/>
    <n v="0"/>
    <n v="5.816604247110979E-4"/>
    <n v="2.2922095462929167E-2"/>
    <n v="1"/>
  </r>
  <r>
    <x v="10"/>
    <s v="3OAS160_c"/>
    <n v="2.4117637212444712E-2"/>
    <n v="0"/>
    <n v="5.816604247110979E-4"/>
    <n v="2.2922095462929167E-2"/>
    <n v="1"/>
  </r>
  <r>
    <x v="10"/>
    <s v="3OAS180_c"/>
    <n v="1.8267972917713465E-2"/>
    <n v="0"/>
    <n v="3.3371883452231257E-4"/>
    <n v="1.315120413512286E-2"/>
    <n v="1"/>
  </r>
  <r>
    <x v="10"/>
    <s v="3OAS40_c"/>
    <n v="2.4117637212444712E-2"/>
    <n v="0"/>
    <n v="5.816604247110979E-4"/>
    <n v="2.2922095462929167E-2"/>
    <n v="1"/>
  </r>
  <r>
    <x v="10"/>
    <s v="3OAS60_c"/>
    <n v="2.4117637212444712E-2"/>
    <n v="0"/>
    <n v="5.816604247110979E-4"/>
    <n v="2.2922095462929167E-2"/>
    <n v="1"/>
  </r>
  <r>
    <x v="10"/>
    <s v="3OAS80_c"/>
    <n v="2.4117637212444712E-2"/>
    <n v="0"/>
    <n v="5.816604247110979E-4"/>
    <n v="2.2922095462929167E-2"/>
    <n v="1"/>
  </r>
  <r>
    <x v="1"/>
    <s v="4ABUTNt_c_m"/>
    <n v="0"/>
    <n v="0.19604402137006385"/>
    <n v="3.8433258314946053E-2"/>
    <n v="2.3095537748393697E-2"/>
    <n v="1"/>
  </r>
  <r>
    <x v="1"/>
    <s v="4ABUTt_c_m"/>
    <n v="0"/>
    <n v="0"/>
    <n v="0"/>
    <n v="0"/>
    <n v="0"/>
  </r>
  <r>
    <x v="1"/>
    <s v="4ABUTtps_e"/>
    <n v="0"/>
    <n v="0"/>
    <n v="0"/>
    <n v="0"/>
    <n v="0"/>
  </r>
  <r>
    <x v="1"/>
    <s v="4ABZt_c_e"/>
    <n v="-9.0996216467166763E-6"/>
    <n v="0"/>
    <n v="8.2803114113394716E-11"/>
    <n v="3.2631081739449094E-9"/>
    <n v="1"/>
  </r>
  <r>
    <x v="1"/>
    <s v="4ABZt_c_m"/>
    <n v="9.0996216467166763E-6"/>
    <n v="0"/>
    <n v="8.2803114113394716E-11"/>
    <n v="3.2631081739449094E-9"/>
    <n v="1"/>
  </r>
  <r>
    <x v="16"/>
    <s v="4AMPMS_c"/>
    <n v="0"/>
    <n v="0"/>
    <n v="0"/>
    <n v="0"/>
    <n v="0"/>
  </r>
  <r>
    <x v="14"/>
    <s v="4CMCOAL_c"/>
    <n v="0"/>
    <n v="0"/>
    <n v="0"/>
    <n v="0"/>
    <n v="0"/>
  </r>
  <r>
    <x v="14"/>
    <s v="4CMCOAL_x"/>
    <n v="0"/>
    <n v="0"/>
    <n v="0"/>
    <n v="0"/>
    <n v="0"/>
  </r>
  <r>
    <x v="12"/>
    <s v="4DPMIPPH_c"/>
    <n v="0"/>
    <n v="0"/>
    <n v="0"/>
    <n v="0"/>
    <n v="0"/>
  </r>
  <r>
    <x v="1"/>
    <s v="4H2OGLTt_c_m"/>
    <n v="0"/>
    <n v="0"/>
    <n v="0"/>
    <n v="0"/>
    <n v="0"/>
  </r>
  <r>
    <x v="1"/>
    <s v="4H2OGLTt_c_x"/>
    <n v="0"/>
    <n v="0"/>
    <n v="0"/>
    <n v="0"/>
    <n v="0"/>
  </r>
  <r>
    <x v="14"/>
    <s v="4HBZCOAS_c"/>
    <n v="0"/>
    <n v="0"/>
    <n v="0"/>
    <n v="0"/>
    <n v="0"/>
  </r>
  <r>
    <x v="14"/>
    <s v="4HBZF_c"/>
    <n v="0"/>
    <n v="0"/>
    <n v="0"/>
    <n v="0"/>
    <n v="0"/>
  </r>
  <r>
    <x v="14"/>
    <s v="4HBZNPT_m"/>
    <n v="0"/>
    <n v="0"/>
    <n v="0"/>
    <n v="0"/>
    <n v="0"/>
  </r>
  <r>
    <x v="1"/>
    <s v="4HBZt_c_m"/>
    <n v="0"/>
    <n v="0"/>
    <n v="0"/>
    <n v="0"/>
    <n v="0"/>
  </r>
  <r>
    <x v="6"/>
    <s v="4HGLSD_m"/>
    <n v="0"/>
    <n v="0"/>
    <n v="0"/>
    <n v="0"/>
    <n v="0"/>
  </r>
  <r>
    <x v="17"/>
    <s v="4HPEOR_c"/>
    <n v="0"/>
    <n v="0"/>
    <n v="0"/>
    <n v="0"/>
    <n v="0"/>
  </r>
  <r>
    <x v="14"/>
    <s v="4HPLH_c"/>
    <n v="0"/>
    <n v="0"/>
    <n v="0"/>
    <n v="0"/>
    <n v="0"/>
  </r>
  <r>
    <x v="17"/>
    <s v="4HPPCL_c"/>
    <n v="0"/>
    <n v="0"/>
    <n v="0"/>
    <n v="0"/>
    <n v="0"/>
  </r>
  <r>
    <x v="14"/>
    <s v="4HPPR_c"/>
    <n v="0"/>
    <n v="0"/>
    <n v="0"/>
    <n v="0"/>
    <n v="0"/>
  </r>
  <r>
    <x v="18"/>
    <s v="4HTHRS_c"/>
    <n v="0"/>
    <n v="0"/>
    <n v="0"/>
    <n v="0"/>
    <n v="0"/>
  </r>
  <r>
    <x v="12"/>
    <s v="4MOPR_m"/>
    <n v="0"/>
    <n v="0"/>
    <n v="0"/>
    <n v="0"/>
    <n v="0"/>
  </r>
  <r>
    <x v="1"/>
    <s v="5AOPt_c_m"/>
    <n v="-7.2796973173693702E-5"/>
    <n v="0"/>
    <n v="5.2993993032514806E-9"/>
    <n v="2.0883892313224637E-7"/>
    <n v="1"/>
  </r>
  <r>
    <x v="1"/>
    <s v="5AOPtps_e"/>
    <n v="0"/>
    <n v="0"/>
    <n v="0"/>
    <n v="0"/>
    <n v="0"/>
  </r>
  <r>
    <x v="1"/>
    <s v="5FTHFt_c_e"/>
    <n v="0"/>
    <n v="0"/>
    <n v="0"/>
    <n v="0"/>
    <n v="0"/>
  </r>
  <r>
    <x v="12"/>
    <s v="6DPMIPPH_c"/>
    <n v="0"/>
    <n v="0"/>
    <n v="0"/>
    <n v="0"/>
    <n v="0"/>
  </r>
  <r>
    <x v="19"/>
    <s v="AACTOOR_c"/>
    <n v="0"/>
    <n v="0"/>
    <n v="0"/>
    <n v="0"/>
    <n v="0"/>
  </r>
  <r>
    <x v="20"/>
    <s v="AASADy_c"/>
    <n v="2.3635630253818391E-2"/>
    <n v="1.8538698272398554E-2"/>
    <n v="2.5978715623220344E-5"/>
    <n v="14.608246217870795"/>
    <n v="1.4605664567195451E-2"/>
  </r>
  <r>
    <x v="20"/>
    <s v="AATA_c"/>
    <n v="2.3635630253818391E-2"/>
    <n v="1.8538698272398554E-2"/>
    <n v="2.5978715623220344E-5"/>
    <n v="14.608246217870795"/>
    <n v="1.4605664567195451E-2"/>
  </r>
  <r>
    <x v="6"/>
    <s v="ABTA_c"/>
    <n v="0"/>
    <n v="0"/>
    <n v="0"/>
    <n v="0"/>
    <n v="0"/>
  </r>
  <r>
    <x v="5"/>
    <s v="ABTD2Dx_c"/>
    <n v="0"/>
    <n v="0"/>
    <n v="0"/>
    <n v="0"/>
    <n v="0"/>
  </r>
  <r>
    <x v="5"/>
    <s v="ABTD2Dy_c"/>
    <n v="0"/>
    <n v="0"/>
    <n v="0"/>
    <n v="0"/>
    <n v="0"/>
  </r>
  <r>
    <x v="5"/>
    <s v="ABTD4Dx_c"/>
    <n v="0"/>
    <n v="0"/>
    <n v="0"/>
    <n v="0"/>
    <n v="0"/>
  </r>
  <r>
    <x v="5"/>
    <s v="ABTD4Dy_c"/>
    <n v="0"/>
    <n v="0"/>
    <n v="0"/>
    <n v="0"/>
    <n v="0"/>
  </r>
  <r>
    <x v="1"/>
    <s v="ABTDt_c_e"/>
    <n v="0"/>
    <n v="0"/>
    <n v="0"/>
    <n v="0"/>
    <n v="0"/>
  </r>
  <r>
    <x v="5"/>
    <s v="ABTLD_c"/>
    <n v="0"/>
    <n v="0"/>
    <n v="0"/>
    <n v="0"/>
    <n v="0"/>
  </r>
  <r>
    <x v="1"/>
    <s v="ABTt_c_e"/>
    <n v="0"/>
    <n v="0"/>
    <n v="0"/>
    <n v="0"/>
    <n v="0"/>
  </r>
  <r>
    <x v="21"/>
    <s v="ABUTD_m"/>
    <n v="0"/>
    <n v="0.19604402137006385"/>
    <n v="3.8433258314946053E-2"/>
    <n v="2.3095537748393697E-2"/>
    <n v="1"/>
  </r>
  <r>
    <x v="22"/>
    <s v="ACACT100i_m"/>
    <n v="0"/>
    <n v="0"/>
    <n v="0"/>
    <n v="0"/>
    <n v="0"/>
  </r>
  <r>
    <x v="22"/>
    <s v="ACACT100i_x"/>
    <n v="0"/>
    <n v="0"/>
    <n v="0"/>
    <n v="0"/>
    <n v="0"/>
  </r>
  <r>
    <x v="22"/>
    <s v="ACACT101ei_x"/>
    <n v="0"/>
    <n v="0"/>
    <n v="0"/>
    <n v="0"/>
    <n v="0"/>
  </r>
  <r>
    <x v="22"/>
    <s v="ACACT120i_m"/>
    <n v="0"/>
    <n v="0"/>
    <n v="0"/>
    <n v="0"/>
    <n v="0"/>
  </r>
  <r>
    <x v="22"/>
    <s v="ACACT120i_x"/>
    <n v="0"/>
    <n v="0"/>
    <n v="0"/>
    <n v="0"/>
    <n v="0"/>
  </r>
  <r>
    <x v="22"/>
    <s v="ACACT121ai_m"/>
    <n v="0"/>
    <n v="0"/>
    <n v="0"/>
    <n v="0"/>
    <n v="0"/>
  </r>
  <r>
    <x v="22"/>
    <s v="ACACT121ai_x"/>
    <n v="0"/>
    <n v="0"/>
    <n v="0"/>
    <n v="0"/>
    <n v="0"/>
  </r>
  <r>
    <x v="22"/>
    <s v="ACACT121di_x"/>
    <n v="0"/>
    <n v="0"/>
    <n v="0"/>
    <n v="0"/>
    <n v="0"/>
  </r>
  <r>
    <x v="22"/>
    <s v="ACACT122ei_x"/>
    <n v="0"/>
    <n v="0"/>
    <n v="0"/>
    <n v="0"/>
    <n v="0"/>
  </r>
  <r>
    <x v="22"/>
    <s v="ACACT140i_m"/>
    <n v="0"/>
    <n v="0"/>
    <n v="0"/>
    <n v="0"/>
    <n v="0"/>
  </r>
  <r>
    <x v="22"/>
    <s v="ACACT140i_x"/>
    <n v="0"/>
    <n v="0"/>
    <n v="0"/>
    <n v="0"/>
    <n v="0"/>
  </r>
  <r>
    <x v="22"/>
    <s v="ACACT141ai_m"/>
    <n v="0"/>
    <n v="0"/>
    <n v="0"/>
    <n v="0"/>
    <n v="0"/>
  </r>
  <r>
    <x v="22"/>
    <s v="ACACT141ai_x"/>
    <n v="0"/>
    <n v="0"/>
    <n v="0"/>
    <n v="0"/>
    <n v="0"/>
  </r>
  <r>
    <x v="22"/>
    <s v="ACACT141bi_m"/>
    <n v="0"/>
    <n v="0"/>
    <n v="0"/>
    <n v="0"/>
    <n v="0"/>
  </r>
  <r>
    <x v="22"/>
    <s v="ACACT141bi_x"/>
    <n v="0"/>
    <n v="0"/>
    <n v="0"/>
    <n v="0"/>
    <n v="0"/>
  </r>
  <r>
    <x v="22"/>
    <s v="ACACT142i_x"/>
    <n v="0"/>
    <n v="0"/>
    <n v="0"/>
    <n v="0"/>
    <n v="0"/>
  </r>
  <r>
    <x v="22"/>
    <s v="ACACT143i_x"/>
    <n v="0"/>
    <n v="0"/>
    <n v="0"/>
    <n v="0"/>
    <n v="0"/>
  </r>
  <r>
    <x v="22"/>
    <s v="ACACT160i_m"/>
    <n v="0"/>
    <n v="0"/>
    <n v="0"/>
    <n v="0"/>
    <n v="0"/>
  </r>
  <r>
    <x v="22"/>
    <s v="ACACT160i_x"/>
    <n v="0"/>
    <n v="0"/>
    <n v="0"/>
    <n v="0"/>
    <n v="0"/>
  </r>
  <r>
    <x v="22"/>
    <s v="ACACT161ai_m"/>
    <n v="0"/>
    <n v="0"/>
    <n v="0"/>
    <n v="0"/>
    <n v="0"/>
  </r>
  <r>
    <x v="22"/>
    <s v="ACACT161ai_x"/>
    <n v="0"/>
    <n v="0"/>
    <n v="0"/>
    <n v="0"/>
    <n v="0"/>
  </r>
  <r>
    <x v="22"/>
    <s v="ACACT161bi_m"/>
    <n v="0"/>
    <n v="0"/>
    <n v="0"/>
    <n v="0"/>
    <n v="0"/>
  </r>
  <r>
    <x v="22"/>
    <s v="ACACT161bi_x"/>
    <n v="0"/>
    <n v="0"/>
    <n v="0"/>
    <n v="0"/>
    <n v="0"/>
  </r>
  <r>
    <x v="22"/>
    <s v="ACACT162i_x"/>
    <n v="0"/>
    <n v="0"/>
    <n v="0"/>
    <n v="0"/>
    <n v="0"/>
  </r>
  <r>
    <x v="22"/>
    <s v="ACACT163i_x"/>
    <n v="0"/>
    <n v="0"/>
    <n v="0"/>
    <n v="0"/>
    <n v="0"/>
  </r>
  <r>
    <x v="22"/>
    <s v="ACACT180i_m"/>
    <n v="0"/>
    <n v="0"/>
    <n v="0"/>
    <n v="0"/>
    <n v="0"/>
  </r>
  <r>
    <x v="22"/>
    <s v="ACACT180i_x"/>
    <n v="0"/>
    <n v="0"/>
    <n v="0"/>
    <n v="0"/>
    <n v="0"/>
  </r>
  <r>
    <x v="22"/>
    <s v="ACACT181ai_m"/>
    <n v="0"/>
    <n v="0"/>
    <n v="0"/>
    <n v="0"/>
    <n v="0"/>
  </r>
  <r>
    <x v="22"/>
    <s v="ACACT181ai_x"/>
    <n v="0"/>
    <n v="0"/>
    <n v="0"/>
    <n v="0"/>
    <n v="0"/>
  </r>
  <r>
    <x v="22"/>
    <s v="ACACT182i_x"/>
    <n v="0"/>
    <n v="0"/>
    <n v="0"/>
    <n v="0"/>
    <n v="0"/>
  </r>
  <r>
    <x v="22"/>
    <s v="ACACT183i_x"/>
    <n v="0"/>
    <n v="0"/>
    <n v="0"/>
    <n v="0"/>
    <n v="0"/>
  </r>
  <r>
    <x v="22"/>
    <s v="ACACT200i_m"/>
    <n v="0"/>
    <n v="0"/>
    <n v="0"/>
    <n v="0"/>
    <n v="0"/>
  </r>
  <r>
    <x v="22"/>
    <s v="ACACT200i_x"/>
    <n v="0"/>
    <n v="0"/>
    <n v="0"/>
    <n v="0"/>
    <n v="0"/>
  </r>
  <r>
    <x v="22"/>
    <s v="ACACT220i_m"/>
    <n v="0"/>
    <n v="0"/>
    <n v="0"/>
    <n v="0"/>
    <n v="0"/>
  </r>
  <r>
    <x v="22"/>
    <s v="ACACT220i_x"/>
    <n v="0"/>
    <n v="0"/>
    <n v="0"/>
    <n v="0"/>
    <n v="0"/>
  </r>
  <r>
    <x v="22"/>
    <s v="ACACT240i_m"/>
    <n v="0"/>
    <n v="0"/>
    <n v="0"/>
    <n v="0"/>
    <n v="0"/>
  </r>
  <r>
    <x v="22"/>
    <s v="ACACT240i_x"/>
    <n v="0"/>
    <n v="0"/>
    <n v="0"/>
    <n v="0"/>
    <n v="0"/>
  </r>
  <r>
    <x v="22"/>
    <s v="ACACT260i_m"/>
    <n v="0"/>
    <n v="0"/>
    <n v="0"/>
    <n v="0"/>
    <n v="0"/>
  </r>
  <r>
    <x v="22"/>
    <s v="ACACT260i_x"/>
    <n v="0"/>
    <n v="0"/>
    <n v="0"/>
    <n v="0"/>
    <n v="0"/>
  </r>
  <r>
    <x v="22"/>
    <s v="ACACT40i_m"/>
    <n v="0"/>
    <n v="0"/>
    <n v="0"/>
    <n v="0"/>
    <n v="0"/>
  </r>
  <r>
    <x v="22"/>
    <s v="ACACT40i_x"/>
    <n v="0"/>
    <n v="0"/>
    <n v="0"/>
    <n v="0"/>
    <n v="0"/>
  </r>
  <r>
    <x v="23"/>
    <s v="ACACT40ir_c"/>
    <n v="8.1421594570446842E-2"/>
    <n v="0"/>
    <n v="6.6294760623942187E-3"/>
    <n v="0.26125463709668928"/>
    <n v="1"/>
  </r>
  <r>
    <x v="22"/>
    <s v="ACACT60i_m"/>
    <n v="0"/>
    <n v="0"/>
    <n v="0"/>
    <n v="0"/>
    <n v="0"/>
  </r>
  <r>
    <x v="22"/>
    <s v="ACACT60i_x"/>
    <n v="0"/>
    <n v="0"/>
    <n v="0"/>
    <n v="0"/>
    <n v="0"/>
  </r>
  <r>
    <x v="22"/>
    <s v="ACACT80i_m"/>
    <n v="0"/>
    <n v="0"/>
    <n v="0"/>
    <n v="0"/>
    <n v="0"/>
  </r>
  <r>
    <x v="22"/>
    <s v="ACACT80i_x"/>
    <n v="0"/>
    <n v="0"/>
    <n v="0"/>
    <n v="0"/>
    <n v="0"/>
  </r>
  <r>
    <x v="12"/>
    <s v="ACALDCD_c"/>
    <n v="0"/>
    <n v="0"/>
    <n v="0"/>
    <n v="0"/>
    <n v="0"/>
  </r>
  <r>
    <x v="1"/>
    <s v="ACALDt_c_e"/>
    <n v="0"/>
    <n v="-6.9027823896307394E-4"/>
    <n v="4.7648404718596259E-7"/>
    <n v="1.2542717563668289E-5"/>
    <n v="1"/>
  </r>
  <r>
    <x v="1"/>
    <s v="ACALDt_c_m"/>
    <n v="0"/>
    <n v="0"/>
    <n v="0"/>
    <n v="0"/>
    <n v="0"/>
  </r>
  <r>
    <x v="10"/>
    <s v="ACCOAC_c"/>
    <n v="0.19355793988435843"/>
    <n v="0"/>
    <n v="3.7464676092276911E-2"/>
    <n v="1.4764093367731339"/>
    <n v="1"/>
  </r>
  <r>
    <x v="1"/>
    <s v="ACCOAt_c_n"/>
    <n v="0"/>
    <n v="0"/>
    <n v="0"/>
    <n v="0"/>
    <n v="0"/>
  </r>
  <r>
    <x v="1"/>
    <s v="ACCOAt_c_r"/>
    <n v="0"/>
    <n v="0"/>
    <n v="0"/>
    <n v="0"/>
    <n v="0"/>
  </r>
  <r>
    <x v="24"/>
    <s v="ACCOATsucac_m"/>
    <n v="0"/>
    <n v="0"/>
    <n v="0"/>
    <n v="0"/>
    <n v="0"/>
  </r>
  <r>
    <x v="25"/>
    <s v="ACCOATsucpp_m"/>
    <n v="0"/>
    <n v="0"/>
    <n v="0"/>
    <n v="0"/>
    <n v="0"/>
  </r>
  <r>
    <x v="12"/>
    <s v="ACEST1_m"/>
    <n v="0"/>
    <n v="0"/>
    <n v="0"/>
    <n v="0"/>
    <n v="0"/>
  </r>
  <r>
    <x v="12"/>
    <s v="ACEST1_x"/>
    <n v="0"/>
    <n v="0"/>
    <n v="0"/>
    <n v="0"/>
    <n v="0"/>
  </r>
  <r>
    <x v="26"/>
    <s v="ACGAM6PS_c"/>
    <n v="6.5211528568994443E-3"/>
    <n v="0"/>
    <n v="4.2525434583047781E-5"/>
    <n v="5.5007966003002655E+31"/>
    <n v="1"/>
  </r>
  <r>
    <x v="27"/>
    <s v="ACGAM6S1_r"/>
    <n v="0"/>
    <n v="0"/>
    <n v="0"/>
    <n v="0"/>
    <n v="0"/>
  </r>
  <r>
    <x v="27"/>
    <s v="ACGAM6S2_r"/>
    <n v="0"/>
    <n v="0"/>
    <n v="0"/>
    <n v="0"/>
    <n v="0"/>
  </r>
  <r>
    <x v="26"/>
    <s v="ACGAMPM_c"/>
    <n v="6.5211528568994443E-3"/>
    <n v="0"/>
    <n v="4.2525434583047781E-5"/>
    <n v="1.6758438939684188E-3"/>
    <n v="1"/>
  </r>
  <r>
    <x v="21"/>
    <s v="ACGK_m"/>
    <n v="2.9077022006119072E-2"/>
    <n v="2.8927352350341506E-2"/>
    <n v="2.2401005860575027E-8"/>
    <n v="1.4499026651204974"/>
    <n v="6.6580342680762794E-6"/>
  </r>
  <r>
    <x v="21"/>
    <s v="ACGS_m"/>
    <n v="0"/>
    <n v="0"/>
    <n v="0"/>
    <n v="0"/>
    <n v="0"/>
  </r>
  <r>
    <x v="28"/>
    <s v="ACHAH_c"/>
    <n v="0"/>
    <n v="0"/>
    <n v="0"/>
    <n v="0"/>
    <n v="0"/>
  </r>
  <r>
    <x v="12"/>
    <s v="ACHAH_e"/>
    <n v="0"/>
    <n v="0"/>
    <n v="0"/>
    <n v="0"/>
    <n v="0"/>
  </r>
  <r>
    <x v="29"/>
    <s v="ACHBS_m"/>
    <n v="2.1189378966532856E-2"/>
    <n v="1.5013764564081961E-2"/>
    <n v="3.8138213247758922E-5"/>
    <n v="579.99819400743672"/>
    <n v="2.9098310818212795E-2"/>
  </r>
  <r>
    <x v="12"/>
    <s v="ACHLE1_c"/>
    <n v="0"/>
    <n v="0"/>
    <n v="0"/>
    <n v="0"/>
    <n v="0"/>
  </r>
  <r>
    <x v="12"/>
    <s v="ACHLE2_c"/>
    <n v="0"/>
    <n v="0"/>
    <n v="0"/>
    <n v="0"/>
    <n v="0"/>
  </r>
  <r>
    <x v="12"/>
    <s v="ACHLE3_c"/>
    <n v="0"/>
    <n v="0"/>
    <n v="0"/>
    <n v="0"/>
    <n v="0"/>
  </r>
  <r>
    <x v="24"/>
    <s v="ACITL_c"/>
    <n v="-6.0606543287811758E-13"/>
    <n v="0"/>
    <n v="3.6731530892974006E-25"/>
    <n v="7.4382767441059023E-21"/>
    <n v="1"/>
  </r>
  <r>
    <x v="30"/>
    <s v="ACKr_c"/>
    <n v="-0.49573162380138075"/>
    <n v="0"/>
    <n v="0.24574984283675369"/>
    <n v="9.6845188673473626"/>
    <n v="1"/>
  </r>
  <r>
    <x v="29"/>
    <s v="ACLS_m"/>
    <n v="5.5185838427297178E-2"/>
    <n v="6.5504885496183204E-2"/>
    <n v="1.064827324098853E-4"/>
    <n v="628.68585299617905"/>
    <n v="7.3102360772818358E-3"/>
  </r>
  <r>
    <x v="22"/>
    <s v="ACOAD100f_m"/>
    <n v="0"/>
    <n v="0"/>
    <n v="0"/>
    <n v="0"/>
    <n v="0"/>
  </r>
  <r>
    <x v="22"/>
    <s v="ACOAD100f_x"/>
    <n v="0"/>
    <n v="0"/>
    <n v="0"/>
    <n v="0"/>
    <n v="0"/>
  </r>
  <r>
    <x v="22"/>
    <s v="ACOAD101df_x"/>
    <n v="0"/>
    <n v="0"/>
    <n v="0"/>
    <n v="0"/>
    <n v="0"/>
  </r>
  <r>
    <x v="22"/>
    <s v="ACOAD102ef_x"/>
    <n v="0"/>
    <n v="0"/>
    <n v="0"/>
    <n v="0"/>
    <n v="0"/>
  </r>
  <r>
    <x v="22"/>
    <s v="ACOAD120f_m"/>
    <n v="0"/>
    <n v="0"/>
    <n v="0"/>
    <n v="0"/>
    <n v="0"/>
  </r>
  <r>
    <x v="22"/>
    <s v="ACOAD120f_x"/>
    <n v="0"/>
    <n v="0"/>
    <n v="0"/>
    <n v="0"/>
    <n v="0"/>
  </r>
  <r>
    <x v="22"/>
    <s v="ACOAD121af_x"/>
    <n v="0"/>
    <n v="0"/>
    <n v="0"/>
    <n v="0"/>
    <n v="0"/>
  </r>
  <r>
    <x v="22"/>
    <s v="ACOAD140f_x"/>
    <n v="0"/>
    <n v="0"/>
    <n v="0"/>
    <n v="0"/>
    <n v="0"/>
  </r>
  <r>
    <x v="22"/>
    <s v="ACOAD141af_x"/>
    <n v="0"/>
    <n v="0"/>
    <n v="0"/>
    <n v="0"/>
    <n v="0"/>
  </r>
  <r>
    <x v="22"/>
    <s v="ACOAD141bf_x"/>
    <n v="0"/>
    <n v="0"/>
    <n v="0"/>
    <n v="0"/>
    <n v="0"/>
  </r>
  <r>
    <x v="22"/>
    <s v="ACOAD142f_x"/>
    <n v="0"/>
    <n v="0"/>
    <n v="0"/>
    <n v="0"/>
    <n v="0"/>
  </r>
  <r>
    <x v="22"/>
    <s v="ACOAD143f_x"/>
    <n v="0"/>
    <n v="0"/>
    <n v="0"/>
    <n v="0"/>
    <n v="0"/>
  </r>
  <r>
    <x v="22"/>
    <s v="ACOAD160f_x"/>
    <n v="0"/>
    <n v="0"/>
    <n v="0"/>
    <n v="0"/>
    <n v="0"/>
  </r>
  <r>
    <x v="22"/>
    <s v="ACOAD161af_x"/>
    <n v="0"/>
    <n v="0"/>
    <n v="0"/>
    <n v="0"/>
    <n v="0"/>
  </r>
  <r>
    <x v="22"/>
    <s v="ACOAD161bf_x"/>
    <n v="0"/>
    <n v="0"/>
    <n v="0"/>
    <n v="0"/>
    <n v="0"/>
  </r>
  <r>
    <x v="22"/>
    <s v="ACOAD162f_x"/>
    <n v="0"/>
    <n v="0"/>
    <n v="0"/>
    <n v="0"/>
    <n v="0"/>
  </r>
  <r>
    <x v="22"/>
    <s v="ACOAD163f_x"/>
    <n v="0"/>
    <n v="0"/>
    <n v="0"/>
    <n v="0"/>
    <n v="0"/>
  </r>
  <r>
    <x v="22"/>
    <s v="ACOAD180f_x"/>
    <n v="0"/>
    <n v="0"/>
    <n v="0"/>
    <n v="0"/>
    <n v="0"/>
  </r>
  <r>
    <x v="22"/>
    <s v="ACOAD181af_x"/>
    <n v="0"/>
    <n v="0"/>
    <n v="0"/>
    <n v="0"/>
    <n v="0"/>
  </r>
  <r>
    <x v="22"/>
    <s v="ACOAD182f_x"/>
    <n v="0"/>
    <n v="0"/>
    <n v="0"/>
    <n v="0"/>
    <n v="0"/>
  </r>
  <r>
    <x v="22"/>
    <s v="ACOAD183f_x"/>
    <n v="0"/>
    <n v="0"/>
    <n v="0"/>
    <n v="0"/>
    <n v="0"/>
  </r>
  <r>
    <x v="22"/>
    <s v="ACOAD40f_m"/>
    <n v="0"/>
    <n v="0"/>
    <n v="0"/>
    <n v="0"/>
    <n v="0"/>
  </r>
  <r>
    <x v="22"/>
    <s v="ACOAD40f_x"/>
    <n v="0"/>
    <n v="0"/>
    <n v="0"/>
    <n v="0"/>
    <n v="0"/>
  </r>
  <r>
    <x v="22"/>
    <s v="ACOAD60f_m"/>
    <n v="0"/>
    <n v="0"/>
    <n v="0"/>
    <n v="0"/>
    <n v="0"/>
  </r>
  <r>
    <x v="22"/>
    <s v="ACOAD60f_x"/>
    <n v="0"/>
    <n v="0"/>
    <n v="0"/>
    <n v="0"/>
    <n v="0"/>
  </r>
  <r>
    <x v="22"/>
    <s v="ACOAD80f_m"/>
    <n v="0"/>
    <n v="0"/>
    <n v="0"/>
    <n v="0"/>
    <n v="0"/>
  </r>
  <r>
    <x v="22"/>
    <s v="ACOAD80f_x"/>
    <n v="0"/>
    <n v="0"/>
    <n v="0"/>
    <n v="0"/>
    <n v="0"/>
  </r>
  <r>
    <x v="22"/>
    <s v="ACOAD82ef_x"/>
    <n v="0"/>
    <n v="0"/>
    <n v="0"/>
    <n v="0"/>
    <n v="0"/>
  </r>
  <r>
    <x v="22"/>
    <s v="ACOADm30f_m"/>
    <n v="0"/>
    <n v="0"/>
    <n v="0"/>
    <n v="0"/>
    <n v="0"/>
  </r>
  <r>
    <x v="22"/>
    <s v="ACOADm40f_m"/>
    <n v="0"/>
    <n v="0"/>
    <n v="0"/>
    <n v="0"/>
    <n v="0"/>
  </r>
  <r>
    <x v="22"/>
    <s v="ACOADm50f_m"/>
    <n v="0"/>
    <n v="0"/>
    <n v="0"/>
    <n v="0"/>
    <n v="0"/>
  </r>
  <r>
    <x v="31"/>
    <s v="ACOADS160_rm"/>
    <n v="0"/>
    <n v="0"/>
    <n v="0"/>
    <n v="0"/>
    <n v="0"/>
  </r>
  <r>
    <x v="31"/>
    <s v="ACOADS180_rm"/>
    <n v="1.3727517356225034E-2"/>
    <n v="0"/>
    <n v="1.8844473276545954E-4"/>
    <n v="7.4262369768090973E-3"/>
    <n v="1"/>
  </r>
  <r>
    <x v="31"/>
    <s v="ACOADS181_rm"/>
    <n v="9.3644136226426165E-3"/>
    <n v="0"/>
    <n v="8.7692242495934615E-5"/>
    <n v="3.455779125506998E-3"/>
    <n v="1"/>
  </r>
  <r>
    <x v="31"/>
    <s v="ACOADS182_rm"/>
    <n v="1.8527954422339055E-3"/>
    <n v="0"/>
    <n v="3.4328509507627336E-6"/>
    <n v="1.3528191683742925E-4"/>
    <n v="1"/>
  </r>
  <r>
    <x v="22"/>
    <s v="ACOAO100_x"/>
    <n v="0"/>
    <n v="0"/>
    <n v="0"/>
    <n v="0"/>
    <n v="0"/>
  </r>
  <r>
    <x v="22"/>
    <s v="ACOAO101d_x"/>
    <n v="0"/>
    <n v="0"/>
    <n v="0"/>
    <n v="0"/>
    <n v="0"/>
  </r>
  <r>
    <x v="22"/>
    <s v="ACOAO102e_x"/>
    <n v="0"/>
    <n v="0"/>
    <n v="0"/>
    <n v="0"/>
    <n v="0"/>
  </r>
  <r>
    <x v="22"/>
    <s v="ACOAO120_x"/>
    <n v="0"/>
    <n v="0"/>
    <n v="0"/>
    <n v="0"/>
    <n v="0"/>
  </r>
  <r>
    <x v="22"/>
    <s v="ACOAO121a_x"/>
    <n v="0"/>
    <n v="0"/>
    <n v="0"/>
    <n v="0"/>
    <n v="0"/>
  </r>
  <r>
    <x v="22"/>
    <s v="ACOAO140_x"/>
    <n v="0"/>
    <n v="0"/>
    <n v="0"/>
    <n v="0"/>
    <n v="0"/>
  </r>
  <r>
    <x v="22"/>
    <s v="ACOAO141a_x"/>
    <n v="0"/>
    <n v="0"/>
    <n v="0"/>
    <n v="0"/>
    <n v="0"/>
  </r>
  <r>
    <x v="22"/>
    <s v="ACOAO141b_x"/>
    <n v="0"/>
    <n v="0"/>
    <n v="0"/>
    <n v="0"/>
    <n v="0"/>
  </r>
  <r>
    <x v="22"/>
    <s v="ACOAO142_x"/>
    <n v="0"/>
    <n v="0"/>
    <n v="0"/>
    <n v="0"/>
    <n v="0"/>
  </r>
  <r>
    <x v="22"/>
    <s v="ACOAO143_x"/>
    <n v="0"/>
    <n v="0"/>
    <n v="0"/>
    <n v="0"/>
    <n v="0"/>
  </r>
  <r>
    <x v="22"/>
    <s v="ACOAO160_x"/>
    <n v="0"/>
    <n v="0"/>
    <n v="0"/>
    <n v="0"/>
    <n v="0"/>
  </r>
  <r>
    <x v="22"/>
    <s v="ACOAO161a_x"/>
    <n v="0"/>
    <n v="0"/>
    <n v="0"/>
    <n v="0"/>
    <n v="0"/>
  </r>
  <r>
    <x v="22"/>
    <s v="ACOAO161b_x"/>
    <n v="0"/>
    <n v="0"/>
    <n v="0"/>
    <n v="0"/>
    <n v="0"/>
  </r>
  <r>
    <x v="22"/>
    <s v="ACOAO162_x"/>
    <n v="0"/>
    <n v="0"/>
    <n v="0"/>
    <n v="0"/>
    <n v="0"/>
  </r>
  <r>
    <x v="22"/>
    <s v="ACOAO163_x"/>
    <n v="0"/>
    <n v="0"/>
    <n v="0"/>
    <n v="0"/>
    <n v="0"/>
  </r>
  <r>
    <x v="22"/>
    <s v="ACOAO180_x"/>
    <n v="0"/>
    <n v="0"/>
    <n v="0"/>
    <n v="0"/>
    <n v="0"/>
  </r>
  <r>
    <x v="22"/>
    <s v="ACOAO181a_x"/>
    <n v="0"/>
    <n v="0"/>
    <n v="0"/>
    <n v="0"/>
    <n v="0"/>
  </r>
  <r>
    <x v="22"/>
    <s v="ACOAO182_x"/>
    <n v="0"/>
    <n v="0"/>
    <n v="0"/>
    <n v="0"/>
    <n v="0"/>
  </r>
  <r>
    <x v="22"/>
    <s v="ACOAO183_x"/>
    <n v="0"/>
    <n v="0"/>
    <n v="0"/>
    <n v="0"/>
    <n v="0"/>
  </r>
  <r>
    <x v="22"/>
    <s v="ACOAO200_x"/>
    <n v="0"/>
    <n v="0"/>
    <n v="0"/>
    <n v="0"/>
    <n v="0"/>
  </r>
  <r>
    <x v="22"/>
    <s v="ACOAO220_x"/>
    <n v="0"/>
    <n v="0"/>
    <n v="0"/>
    <n v="0"/>
    <n v="0"/>
  </r>
  <r>
    <x v="22"/>
    <s v="ACOAO240_x"/>
    <n v="0"/>
    <n v="0"/>
    <n v="0"/>
    <n v="0"/>
    <n v="0"/>
  </r>
  <r>
    <x v="22"/>
    <s v="ACOAO260_x"/>
    <n v="0"/>
    <n v="0"/>
    <n v="0"/>
    <n v="0"/>
    <n v="0"/>
  </r>
  <r>
    <x v="22"/>
    <s v="ACOAO40_x"/>
    <n v="0"/>
    <n v="0"/>
    <n v="0"/>
    <n v="0"/>
    <n v="0"/>
  </r>
  <r>
    <x v="22"/>
    <s v="ACOAO60_x"/>
    <n v="0"/>
    <n v="0"/>
    <n v="0"/>
    <n v="0"/>
    <n v="0"/>
  </r>
  <r>
    <x v="22"/>
    <s v="ACOAO80_x"/>
    <n v="0"/>
    <n v="0"/>
    <n v="0"/>
    <n v="0"/>
    <n v="0"/>
  </r>
  <r>
    <x v="22"/>
    <s v="ACOAO82e_x"/>
    <n v="0"/>
    <n v="0"/>
    <n v="0"/>
    <n v="0"/>
    <n v="0"/>
  </r>
  <r>
    <x v="10"/>
    <s v="ACOATA_c"/>
    <n v="2.4117637212444712E-2"/>
    <n v="0"/>
    <n v="5.816604247110979E-4"/>
    <n v="2.2922095462929167E-2"/>
    <n v="1"/>
  </r>
  <r>
    <x v="10"/>
    <s v="ACOATA_m"/>
    <n v="0"/>
    <n v="0"/>
    <n v="0"/>
    <n v="0"/>
    <n v="0"/>
  </r>
  <r>
    <x v="32"/>
    <s v="ACONIs_c"/>
    <n v="0"/>
    <n v="0"/>
    <n v="0"/>
    <n v="0"/>
    <n v="0"/>
  </r>
  <r>
    <x v="32"/>
    <s v="ACONIs_m"/>
    <n v="0"/>
    <n v="0"/>
    <n v="0"/>
    <n v="0"/>
    <n v="0"/>
  </r>
  <r>
    <x v="12"/>
    <s v="ACONMT_c"/>
    <n v="0"/>
    <n v="0"/>
    <n v="0"/>
    <n v="0"/>
    <n v="0"/>
  </r>
  <r>
    <x v="33"/>
    <s v="ACONT2_m"/>
    <n v="0"/>
    <n v="0"/>
    <n v="0"/>
    <n v="0"/>
    <n v="0"/>
  </r>
  <r>
    <x v="33"/>
    <s v="ACONTa_m"/>
    <n v="0.10848405134020017"/>
    <n v="0.45950331053109239"/>
    <n v="0.12321452032292277"/>
    <n v="0.72646450750965441"/>
    <n v="0.38193067970121009"/>
  </r>
  <r>
    <x v="33"/>
    <s v="ACONTb_m"/>
    <n v="0.10848405134020017"/>
    <n v="0.45950331053109239"/>
    <n v="0.12321452032292277"/>
    <n v="0.72646450750965441"/>
    <n v="0.38193067970121009"/>
  </r>
  <r>
    <x v="21"/>
    <s v="ACOTAi_m"/>
    <n v="2.9077022006119072E-2"/>
    <n v="2.8927352350341506E-2"/>
    <n v="2.2401005860575027E-8"/>
    <n v="1.4499026651204974"/>
    <n v="6.6580342680762794E-6"/>
  </r>
  <r>
    <x v="34"/>
    <s v="ACP1_e"/>
    <n v="0"/>
    <n v="0"/>
    <n v="0"/>
    <n v="0"/>
    <n v="0"/>
  </r>
  <r>
    <x v="35"/>
    <s v="ACPCS_c"/>
    <n v="0"/>
    <n v="0"/>
    <n v="0"/>
    <n v="0"/>
    <n v="0"/>
  </r>
  <r>
    <x v="36"/>
    <s v="ACRNAH_x"/>
    <n v="0"/>
    <n v="0"/>
    <n v="0"/>
    <n v="0"/>
    <n v="0"/>
  </r>
  <r>
    <x v="1"/>
    <s v="ACRNt_c_m"/>
    <n v="0"/>
    <n v="0"/>
    <n v="0"/>
    <n v="0"/>
    <n v="0"/>
  </r>
  <r>
    <x v="1"/>
    <s v="ACRNt_c_x"/>
    <n v="0"/>
    <n v="0"/>
    <n v="0"/>
    <n v="0"/>
    <n v="0"/>
  </r>
  <r>
    <x v="24"/>
    <s v="ACS_c"/>
    <n v="0.50190062130054969"/>
    <n v="0.15647072992174416"/>
    <n v="0.11932180985797339"/>
    <n v="1.6893592895042238"/>
    <n v="0.27528210665027991"/>
  </r>
  <r>
    <x v="30"/>
    <s v="ACS_n"/>
    <n v="0"/>
    <n v="0"/>
    <n v="0"/>
    <n v="0"/>
    <n v="0"/>
  </r>
  <r>
    <x v="1"/>
    <s v="ACt_c_e"/>
    <n v="0"/>
    <n v="0"/>
    <n v="0"/>
    <n v="0"/>
    <n v="0"/>
  </r>
  <r>
    <x v="1"/>
    <s v="ACt_c_m"/>
    <n v="0"/>
    <n v="0"/>
    <n v="0"/>
    <n v="0"/>
    <n v="0"/>
  </r>
  <r>
    <x v="1"/>
    <s v="ACt_c_n"/>
    <n v="0"/>
    <n v="0"/>
    <n v="0"/>
    <n v="0"/>
    <n v="0"/>
  </r>
  <r>
    <x v="37"/>
    <s v="ADA_c"/>
    <n v="0"/>
    <n v="0"/>
    <n v="0"/>
    <n v="0"/>
    <n v="0"/>
  </r>
  <r>
    <x v="38"/>
    <s v="ADCL_c"/>
    <n v="0"/>
    <n v="0"/>
    <n v="0"/>
    <n v="0"/>
    <n v="0"/>
  </r>
  <r>
    <x v="38"/>
    <s v="ADCS_c"/>
    <n v="0"/>
    <n v="0"/>
    <n v="0"/>
    <n v="0"/>
    <n v="0"/>
  </r>
  <r>
    <x v="37"/>
    <s v="ADD_c"/>
    <n v="0"/>
    <n v="0"/>
    <n v="0"/>
    <n v="0"/>
    <n v="0"/>
  </r>
  <r>
    <x v="1"/>
    <s v="ADEt_c_m"/>
    <n v="0"/>
    <n v="0"/>
    <n v="0"/>
    <n v="0"/>
    <n v="0"/>
  </r>
  <r>
    <x v="1"/>
    <s v="ADEtps_e"/>
    <n v="0"/>
    <n v="0"/>
    <n v="0"/>
    <n v="0"/>
    <n v="0"/>
  </r>
  <r>
    <x v="37"/>
    <s v="ADK1_c"/>
    <n v="0.97551773127740771"/>
    <n v="0.78295385195878442"/>
    <n v="3.7080847618237316E-2"/>
    <n v="0.21793986316833039"/>
    <n v="1.1991649988981216E-2"/>
  </r>
  <r>
    <x v="37"/>
    <s v="ADK1_m"/>
    <n v="0"/>
    <n v="0"/>
    <n v="0"/>
    <n v="0"/>
    <n v="0"/>
  </r>
  <r>
    <x v="37"/>
    <s v="ADK3_m"/>
    <n v="0"/>
    <n v="0"/>
    <n v="0"/>
    <n v="0"/>
    <n v="0"/>
  </r>
  <r>
    <x v="35"/>
    <s v="ADMDC_c"/>
    <n v="9.0996216467117127E-6"/>
    <n v="0"/>
    <n v="8.2803114113304385E-11"/>
    <n v="3.2078682196845566E-3"/>
    <n v="1"/>
  </r>
  <r>
    <x v="37"/>
    <s v="ADNCYC_c"/>
    <n v="0"/>
    <n v="0"/>
    <n v="0"/>
    <n v="0"/>
    <n v="0"/>
  </r>
  <r>
    <x v="37"/>
    <s v="ADNK1_c"/>
    <n v="2.057142366050467E-2"/>
    <n v="9.1748532836435064E-3"/>
    <n v="1.2988181635474941E-4"/>
    <n v="0.41784257399079339"/>
    <n v="0.14678548747567202"/>
  </r>
  <r>
    <x v="1"/>
    <s v="ADNtps_e"/>
    <n v="0"/>
    <n v="0"/>
    <n v="0"/>
    <n v="0"/>
    <n v="0"/>
  </r>
  <r>
    <x v="1"/>
    <s v="ADPATPt_c_m"/>
    <n v="9.3109159152834309"/>
    <n v="11.77444079030851"/>
    <n v="6.0689548098673338"/>
    <n v="13.228625563962451"/>
    <n v="1.3650608107358493E-2"/>
  </r>
  <r>
    <x v="1"/>
    <s v="ADPATPt_c_x"/>
    <n v="0"/>
    <n v="0"/>
    <n v="0"/>
    <n v="0"/>
    <n v="0"/>
  </r>
  <r>
    <x v="37"/>
    <s v="ADPh_c"/>
    <n v="0"/>
    <n v="0"/>
    <n v="0"/>
    <n v="0"/>
    <n v="0"/>
  </r>
  <r>
    <x v="37"/>
    <s v="ADPh_m"/>
    <n v="0"/>
    <n v="0"/>
    <n v="0"/>
    <n v="0"/>
    <n v="0"/>
  </r>
  <r>
    <x v="37"/>
    <s v="ADPRDP_m"/>
    <n v="0"/>
    <n v="0"/>
    <n v="0"/>
    <n v="0"/>
    <n v="0"/>
  </r>
  <r>
    <x v="37"/>
    <s v="ADPT_c"/>
    <n v="9.0996216467117127E-6"/>
    <n v="0"/>
    <n v="8.2803114113304385E-11"/>
    <n v="3.207868219684397E-3"/>
    <n v="1"/>
  </r>
  <r>
    <x v="1"/>
    <s v="ADPt_c_en"/>
    <n v="0"/>
    <n v="0"/>
    <n v="0"/>
    <n v="0"/>
    <n v="0"/>
  </r>
  <r>
    <x v="1"/>
    <s v="ADPt_c_gm"/>
    <n v="0"/>
    <n v="0"/>
    <n v="0"/>
    <n v="0"/>
    <n v="0"/>
  </r>
  <r>
    <x v="1"/>
    <s v="ADPt_c_n"/>
    <n v="0"/>
    <n v="0"/>
    <n v="0"/>
    <n v="0"/>
    <n v="0"/>
  </r>
  <r>
    <x v="1"/>
    <s v="ADPt_c_r"/>
    <n v="0"/>
    <n v="0"/>
    <n v="0"/>
    <n v="0"/>
    <n v="0"/>
  </r>
  <r>
    <x v="1"/>
    <s v="ADPt_c_vm"/>
    <n v="0"/>
    <n v="0"/>
    <n v="0"/>
    <n v="0"/>
    <n v="0"/>
  </r>
  <r>
    <x v="37"/>
    <s v="ADSK_c"/>
    <n v="4.6230627776118298E-3"/>
    <n v="1.1249887246497236E-2"/>
    <n v="4.3914802541418344E-5"/>
    <n v="0.24385416904967161"/>
    <n v="0.17429929743858213"/>
  </r>
  <r>
    <x v="37"/>
    <s v="ADSL1r_c"/>
    <n v="3.9575164503703386E-3"/>
    <n v="1.1974809160303275E-2"/>
    <n v="6.4276982396743821E-5"/>
    <n v="22930.967353881366"/>
    <n v="0.25321949171584412"/>
  </r>
  <r>
    <x v="37"/>
    <s v="ADSL2i_c"/>
    <n v="3.6728802852612026E-3"/>
    <n v="6.7610285255101845E-3"/>
    <n v="9.5366595537528842E-6"/>
    <n v="12169.12559325799"/>
    <n v="8.7599616637552682E-2"/>
  </r>
  <r>
    <x v="37"/>
    <s v="ADSS_c"/>
    <n v="3.9575164503703386E-3"/>
    <n v="1.1974809160303275E-2"/>
    <n v="6.4276982396743821E-5"/>
    <n v="22930.967353881631"/>
    <n v="0.25321949171584412"/>
  </r>
  <r>
    <x v="5"/>
    <s v="AEPI1_c"/>
    <n v="0"/>
    <n v="0"/>
    <n v="0"/>
    <n v="0"/>
    <n v="0"/>
  </r>
  <r>
    <x v="5"/>
    <s v="AEPI2_c"/>
    <n v="0"/>
    <n v="0"/>
    <n v="0"/>
    <n v="0"/>
    <n v="0"/>
  </r>
  <r>
    <x v="34"/>
    <s v="AFAT_c"/>
    <n v="9.0996216467117127E-6"/>
    <n v="0"/>
    <n v="8.2803114113304385E-11"/>
    <n v="3.2631081739413496E-9"/>
    <n v="1"/>
  </r>
  <r>
    <x v="39"/>
    <s v="AFLTXNB1S_c"/>
    <n v="0"/>
    <n v="0"/>
    <n v="0"/>
    <n v="0"/>
    <n v="0"/>
  </r>
  <r>
    <x v="39"/>
    <s v="AFLTXNB2S_c"/>
    <n v="0"/>
    <n v="0"/>
    <n v="0"/>
    <n v="0"/>
    <n v="0"/>
  </r>
  <r>
    <x v="21"/>
    <s v="AGMT_e"/>
    <n v="0"/>
    <n v="0"/>
    <n v="0"/>
    <n v="0"/>
    <n v="0"/>
  </r>
  <r>
    <x v="4"/>
    <s v="AGNPR_l"/>
    <n v="0"/>
    <n v="0"/>
    <n v="0"/>
    <n v="0"/>
    <n v="0"/>
  </r>
  <r>
    <x v="4"/>
    <s v="AGNPR_rm"/>
    <n v="0"/>
    <n v="0"/>
    <n v="0"/>
    <n v="0"/>
    <n v="0"/>
  </r>
  <r>
    <x v="4"/>
    <s v="AGPAT_l"/>
    <n v="6.3750881664116883E-6"/>
    <n v="0"/>
    <n v="4.0641749129522341E-11"/>
    <n v="1.6016115481641E-9"/>
    <n v="1"/>
  </r>
  <r>
    <x v="4"/>
    <s v="AGPAT_rm"/>
    <n v="1.0058035198042041E-2"/>
    <n v="0"/>
    <n v="1.011640720450526E-4"/>
    <n v="3.9866774810871806E-3"/>
    <n v="1"/>
  </r>
  <r>
    <x v="21"/>
    <s v="AGPRi_m"/>
    <n v="2.9077022006119072E-2"/>
    <n v="2.8927352350341506E-2"/>
    <n v="2.2401005860575027E-8"/>
    <n v="1.4499026651204974"/>
    <n v="6.6580342680762794E-6"/>
  </r>
  <r>
    <x v="18"/>
    <s v="AGTi_c"/>
    <n v="0"/>
    <n v="0.18038168456062353"/>
    <n v="3.2537552124928287E-2"/>
    <n v="0.65973038683970853"/>
    <n v="1"/>
  </r>
  <r>
    <x v="35"/>
    <s v="AHCi_c"/>
    <n v="2.057142366050467E-2"/>
    <n v="9.1748532872484197E-3"/>
    <n v="1.2988181627258212E-4"/>
    <n v="0.41786809230536004"/>
    <n v="0.14678548734723348"/>
  </r>
  <r>
    <x v="1"/>
    <s v="AHCYSt_c_m"/>
    <n v="0"/>
    <n v="0"/>
    <n v="0"/>
    <n v="0"/>
    <n v="0"/>
  </r>
  <r>
    <x v="1"/>
    <s v="AHCYSt_c_rm"/>
    <n v="-1.1237850741256022E-2"/>
    <n v="0"/>
    <n v="1.2628928928274852E-4"/>
    <n v="4.9768129683611375E-3"/>
    <n v="1"/>
  </r>
  <r>
    <x v="40"/>
    <s v="AHGDf_m"/>
    <n v="0"/>
    <n v="0"/>
    <n v="0"/>
    <n v="0"/>
    <n v="0"/>
  </r>
  <r>
    <x v="12"/>
    <s v="AHMMPS4_c"/>
    <n v="0"/>
    <n v="0"/>
    <n v="0"/>
    <n v="0"/>
    <n v="0"/>
  </r>
  <r>
    <x v="35"/>
    <s v="AHSERL_c"/>
    <n v="0"/>
    <n v="0"/>
    <n v="0"/>
    <n v="0"/>
    <n v="0"/>
  </r>
  <r>
    <x v="35"/>
    <s v="AHSERL2_c"/>
    <n v="4.6230627776118298E-3"/>
    <n v="0"/>
    <n v="2.1372709445740007E-5"/>
    <n v="8.4225652185298671E-4"/>
    <n v="1"/>
  </r>
  <r>
    <x v="37"/>
    <s v="AICART_c"/>
    <n v="1.0616073594135174E-2"/>
    <n v="1.6096223382882625E-2"/>
    <n v="3.0032041707108734E-5"/>
    <n v="11295.006627972236"/>
    <n v="4.208839741854481E-2"/>
  </r>
  <r>
    <x v="37"/>
    <s v="AIRC1_c"/>
    <n v="3.6728802852612026E-3"/>
    <n v="6.7610285255101845E-3"/>
    <n v="9.5366595537528842E-6"/>
    <n v="12169.125593258163"/>
    <n v="8.7599616637552682E-2"/>
  </r>
  <r>
    <x v="1"/>
    <s v="AKGCITta_m"/>
    <n v="0"/>
    <n v="0"/>
    <n v="0"/>
    <n v="0"/>
    <n v="0"/>
  </r>
  <r>
    <x v="33"/>
    <s v="AKGDH_m"/>
    <n v="7.2796973173693702E-5"/>
    <n v="0"/>
    <n v="5.2993993032514806E-9"/>
    <n v="2.0883892313224637E-7"/>
    <n v="1"/>
  </r>
  <r>
    <x v="1"/>
    <s v="AKGMALta_m"/>
    <n v="2.3594993071342407"/>
    <n v="1.8724965924797961"/>
    <n v="0.23717164408079847"/>
    <n v="0.88035800936744812"/>
    <n v="1.3242570316314033E-2"/>
  </r>
  <r>
    <x v="1"/>
    <s v="AKGt_c_e"/>
    <n v="0"/>
    <n v="0"/>
    <n v="0"/>
    <n v="0"/>
    <n v="0"/>
  </r>
  <r>
    <x v="1"/>
    <s v="AKGt_c_n"/>
    <n v="0"/>
    <n v="0"/>
    <n v="0"/>
    <n v="0"/>
    <n v="0"/>
  </r>
  <r>
    <x v="1"/>
    <s v="AKGt_c_x"/>
    <n v="0"/>
    <n v="0"/>
    <n v="0"/>
    <n v="0"/>
    <n v="0"/>
  </r>
  <r>
    <x v="38"/>
    <s v="AKP1_c"/>
    <n v="9.0996216467166763E-6"/>
    <n v="0"/>
    <n v="8.2803114113394716E-11"/>
    <n v="3.2631081739449094E-9"/>
    <n v="1"/>
  </r>
  <r>
    <x v="18"/>
    <s v="ALAS_m"/>
    <n v="7.2796973173693702E-5"/>
    <n v="5.7854560064282842E-7"/>
    <n v="5.2155012811239949E-9"/>
    <n v="2169438693.7564068"/>
    <n v="0.96870978556657039"/>
  </r>
  <r>
    <x v="1"/>
    <s v="ALAt_c_m"/>
    <n v="3.5147652595289819E-2"/>
    <n v="0"/>
    <n v="1.2353574829591831E-3"/>
    <n v="17.763037499968576"/>
    <n v="1"/>
  </r>
  <r>
    <x v="6"/>
    <s v="ALATA_L_m"/>
    <n v="-3.5147652595289819E-2"/>
    <n v="0"/>
    <n v="1.2353574829591831E-3"/>
    <n v="4.8683013236286293E-2"/>
    <n v="1"/>
  </r>
  <r>
    <x v="1"/>
    <s v="ALAtps_e"/>
    <n v="0"/>
    <n v="0"/>
    <n v="0"/>
    <n v="0"/>
    <n v="0"/>
  </r>
  <r>
    <x v="41"/>
    <s v="ALATRS_c"/>
    <n v="3.5147652595289819E-2"/>
    <n v="4.5446203294495786E-2"/>
    <n v="1.0606014650411572E-4"/>
    <n v="7149.6296952788734"/>
    <n v="1.6328577574218239E-2"/>
  </r>
  <r>
    <x v="42"/>
    <s v="ALCD19y_c"/>
    <n v="0"/>
    <n v="0"/>
    <n v="0"/>
    <n v="0"/>
    <n v="0"/>
  </r>
  <r>
    <x v="12"/>
    <s v="ALCD22xi_c"/>
    <n v="0"/>
    <n v="0"/>
    <n v="0"/>
    <n v="0"/>
    <n v="0"/>
  </r>
  <r>
    <x v="12"/>
    <s v="ALCD22xi_m"/>
    <n v="0"/>
    <n v="0"/>
    <n v="0"/>
    <n v="0"/>
    <n v="0"/>
  </r>
  <r>
    <x v="12"/>
    <s v="ALCD22yi_c"/>
    <n v="0"/>
    <n v="0"/>
    <n v="0"/>
    <n v="0"/>
    <n v="0"/>
  </r>
  <r>
    <x v="12"/>
    <s v="ALCD23xi_c"/>
    <n v="0"/>
    <n v="0"/>
    <n v="0"/>
    <n v="0"/>
    <n v="0"/>
  </r>
  <r>
    <x v="12"/>
    <s v="ALCD23xi_m"/>
    <n v="0"/>
    <n v="0"/>
    <n v="0"/>
    <n v="0"/>
    <n v="0"/>
  </r>
  <r>
    <x v="12"/>
    <s v="ALCD23yi_c"/>
    <n v="0"/>
    <n v="0"/>
    <n v="0"/>
    <n v="0"/>
    <n v="0"/>
  </r>
  <r>
    <x v="12"/>
    <s v="ALCD24xi_c"/>
    <n v="0"/>
    <n v="0"/>
    <n v="0"/>
    <n v="0"/>
    <n v="0"/>
  </r>
  <r>
    <x v="12"/>
    <s v="ALCD24xi_m"/>
    <n v="0"/>
    <n v="0"/>
    <n v="0"/>
    <n v="0"/>
    <n v="0"/>
  </r>
  <r>
    <x v="12"/>
    <s v="ALCD24yi_c"/>
    <n v="0"/>
    <n v="0"/>
    <n v="0"/>
    <n v="0"/>
    <n v="0"/>
  </r>
  <r>
    <x v="7"/>
    <s v="ALCD25xi_c"/>
    <n v="0"/>
    <n v="0"/>
    <n v="0"/>
    <n v="0"/>
    <n v="0"/>
  </r>
  <r>
    <x v="7"/>
    <s v="ALCD25xi_m"/>
    <n v="0"/>
    <n v="0"/>
    <n v="0"/>
    <n v="0"/>
    <n v="0"/>
  </r>
  <r>
    <x v="12"/>
    <s v="ALCD25yi_c"/>
    <n v="0"/>
    <n v="0"/>
    <n v="0"/>
    <n v="0"/>
    <n v="0"/>
  </r>
  <r>
    <x v="11"/>
    <s v="ALCD26xi_c"/>
    <n v="0"/>
    <n v="0"/>
    <n v="0"/>
    <n v="0"/>
    <n v="0"/>
  </r>
  <r>
    <x v="11"/>
    <s v="ALCD26xi_m"/>
    <n v="0"/>
    <n v="0"/>
    <n v="0"/>
    <n v="0"/>
    <n v="0"/>
  </r>
  <r>
    <x v="30"/>
    <s v="ALCD2i1_c"/>
    <n v="0"/>
    <n v="0"/>
    <n v="0"/>
    <n v="0"/>
    <n v="0"/>
  </r>
  <r>
    <x v="30"/>
    <s v="ALCD2i2_c"/>
    <n v="0"/>
    <n v="0"/>
    <n v="0"/>
    <n v="0"/>
    <n v="0"/>
  </r>
  <r>
    <x v="30"/>
    <s v="ALCD2i2_m"/>
    <n v="0"/>
    <n v="0"/>
    <n v="0"/>
    <n v="0"/>
    <n v="0"/>
  </r>
  <r>
    <x v="11"/>
    <s v="ALDD20x_m"/>
    <n v="0"/>
    <n v="0"/>
    <n v="0"/>
    <n v="0"/>
    <n v="0"/>
  </r>
  <r>
    <x v="12"/>
    <s v="ALDD20y_c"/>
    <n v="0"/>
    <n v="0"/>
    <n v="0"/>
    <n v="0"/>
    <n v="0"/>
  </r>
  <r>
    <x v="12"/>
    <s v="ALDD20y_m"/>
    <n v="0"/>
    <n v="0"/>
    <n v="0"/>
    <n v="0"/>
    <n v="0"/>
  </r>
  <r>
    <x v="43"/>
    <s v="ALDD22x_c"/>
    <n v="0"/>
    <n v="0"/>
    <n v="0"/>
    <n v="0"/>
    <n v="0"/>
  </r>
  <r>
    <x v="30"/>
    <s v="ALDD2x_c"/>
    <n v="0"/>
    <n v="0.19453543304410154"/>
    <n v="3.784403470965611E-2"/>
    <n v="0.59854313978156182"/>
    <n v="1"/>
  </r>
  <r>
    <x v="30"/>
    <s v="ALDD2y_c"/>
    <n v="0"/>
    <n v="0"/>
    <n v="0"/>
    <n v="0"/>
    <n v="0"/>
  </r>
  <r>
    <x v="37"/>
    <s v="ALLTN_c"/>
    <n v="0"/>
    <n v="0"/>
    <n v="0"/>
    <n v="0"/>
    <n v="0"/>
  </r>
  <r>
    <x v="1"/>
    <s v="ALLTNt_c"/>
    <n v="0"/>
    <n v="0"/>
    <n v="0"/>
    <n v="0"/>
    <n v="0"/>
  </r>
  <r>
    <x v="1"/>
    <s v="ALLTTt_c"/>
    <n v="0"/>
    <n v="0"/>
    <n v="0"/>
    <n v="0"/>
    <n v="0"/>
  </r>
  <r>
    <x v="21"/>
    <s v="ALPHNH_c"/>
    <n v="0"/>
    <n v="0.32219393226523207"/>
    <n v="0.10380892998853296"/>
    <n v="114.71247468959788"/>
    <n v="1"/>
  </r>
  <r>
    <x v="44"/>
    <s v="AMAOTr_c"/>
    <n v="0"/>
    <n v="0"/>
    <n v="0"/>
    <n v="0"/>
    <n v="0"/>
  </r>
  <r>
    <x v="1"/>
    <s v="AMETt_c_e"/>
    <n v="0"/>
    <n v="0"/>
    <n v="0"/>
    <n v="0"/>
    <n v="0"/>
  </r>
  <r>
    <x v="1"/>
    <s v="AMETt_c_m"/>
    <n v="0"/>
    <n v="0"/>
    <n v="0"/>
    <n v="0"/>
    <n v="0"/>
  </r>
  <r>
    <x v="1"/>
    <s v="AMETt_c_rm"/>
    <n v="1.1237850741256022E-2"/>
    <n v="0"/>
    <n v="1.2628928928274852E-4"/>
    <n v="4.9768129683611375E-3"/>
    <n v="1"/>
  </r>
  <r>
    <x v="21"/>
    <s v="AMID_c"/>
    <n v="0"/>
    <n v="0"/>
    <n v="0"/>
    <n v="0"/>
    <n v="0"/>
  </r>
  <r>
    <x v="1"/>
    <s v="AMPATPt_c_x"/>
    <n v="0"/>
    <n v="0"/>
    <n v="0"/>
    <n v="0"/>
    <n v="0"/>
  </r>
  <r>
    <x v="37"/>
    <s v="AMPDA_c"/>
    <n v="0"/>
    <n v="0"/>
    <n v="0"/>
    <n v="0"/>
    <n v="0"/>
  </r>
  <r>
    <x v="1"/>
    <s v="AMPt_c_l"/>
    <n v="-1.2750176332822375E-5"/>
    <n v="-2.1613459504218359E-4"/>
    <n v="4.1365221773744759E-8"/>
    <n v="2.4224333488482266E-6"/>
    <n v="0.78958985651970892"/>
  </r>
  <r>
    <x v="1"/>
    <s v="AMPt_c_n"/>
    <n v="0"/>
    <n v="0"/>
    <n v="0"/>
    <n v="0"/>
    <n v="0"/>
  </r>
  <r>
    <x v="1"/>
    <s v="AMPt_c_rm"/>
    <n v="-1.6578690918394849E-4"/>
    <n v="0"/>
    <n v="2.7485299256766785E-8"/>
    <n v="1.083141686498108E-6"/>
    <n v="1"/>
  </r>
  <r>
    <x v="45"/>
    <s v="ANNAT_c"/>
    <n v="0"/>
    <n v="0"/>
    <n v="0"/>
    <n v="0"/>
    <n v="0"/>
  </r>
  <r>
    <x v="45"/>
    <s v="ANNAT_n"/>
    <n v="0"/>
    <n v="0"/>
    <n v="0"/>
    <n v="0"/>
    <n v="0"/>
  </r>
  <r>
    <x v="7"/>
    <s v="ANPRT_c"/>
    <n v="2.3384207707719761E-3"/>
    <n v="5.4497621534752919E-3"/>
    <n v="9.680445199722181E-6"/>
    <n v="20507.095463914309"/>
    <n v="0.15959638278872829"/>
  </r>
  <r>
    <x v="7"/>
    <s v="ANS_c"/>
    <n v="2.3384207707719761E-3"/>
    <n v="5.4497621534752919E-3"/>
    <n v="9.680445199722181E-6"/>
    <n v="20507.095463914309"/>
    <n v="0.15959638278872829"/>
  </r>
  <r>
    <x v="18"/>
    <s v="AOBUTDs_c"/>
    <n v="0"/>
    <n v="0"/>
    <n v="0"/>
    <n v="0"/>
    <n v="0"/>
  </r>
  <r>
    <x v="44"/>
    <s v="AOXS_c"/>
    <n v="0"/>
    <n v="0"/>
    <n v="0"/>
    <n v="0"/>
    <n v="0"/>
  </r>
  <r>
    <x v="37"/>
    <s v="AP4AH_c"/>
    <n v="0"/>
    <n v="0"/>
    <n v="0"/>
    <n v="0"/>
    <n v="0"/>
  </r>
  <r>
    <x v="12"/>
    <s v="ARAB14LO_c"/>
    <n v="0"/>
    <n v="0"/>
    <n v="0"/>
    <n v="0"/>
    <n v="0"/>
  </r>
  <r>
    <x v="12"/>
    <s v="ARAB14LO_x"/>
    <n v="0"/>
    <n v="0"/>
    <n v="0"/>
    <n v="0"/>
    <n v="0"/>
  </r>
  <r>
    <x v="12"/>
    <s v="ARAB1Dx_c"/>
    <n v="0"/>
    <n v="0"/>
    <n v="0"/>
    <n v="0"/>
    <n v="0"/>
  </r>
  <r>
    <x v="1"/>
    <s v="ARABDt_c"/>
    <n v="0"/>
    <n v="0"/>
    <n v="0"/>
    <n v="0"/>
    <n v="0"/>
  </r>
  <r>
    <x v="1"/>
    <s v="ARABLt_c"/>
    <n v="0"/>
    <n v="0"/>
    <n v="0"/>
    <n v="0"/>
    <n v="0"/>
  </r>
  <r>
    <x v="5"/>
    <s v="ARABRy_c"/>
    <n v="0"/>
    <n v="0"/>
    <n v="0"/>
    <n v="0"/>
    <n v="0"/>
  </r>
  <r>
    <x v="1"/>
    <s v="ARACHt_c_e"/>
    <n v="0"/>
    <n v="0"/>
    <n v="0"/>
    <n v="0"/>
    <n v="0"/>
  </r>
  <r>
    <x v="1"/>
    <s v="ARACHt_c_rm"/>
    <n v="0"/>
    <n v="0"/>
    <n v="0"/>
    <n v="0"/>
    <n v="0"/>
  </r>
  <r>
    <x v="5"/>
    <s v="ARAI2_c"/>
    <n v="0"/>
    <n v="0"/>
    <n v="0"/>
    <n v="0"/>
    <n v="0"/>
  </r>
  <r>
    <x v="5"/>
    <s v="ARAK_c"/>
    <n v="0"/>
    <n v="0"/>
    <n v="0"/>
    <n v="0"/>
    <n v="0"/>
  </r>
  <r>
    <x v="21"/>
    <s v="ARGN_c"/>
    <n v="0"/>
    <n v="0"/>
    <n v="0"/>
    <n v="0"/>
    <n v="0"/>
  </r>
  <r>
    <x v="21"/>
    <s v="ARGSL_c"/>
    <n v="1.3886386617747904E-2"/>
    <n v="2.8927352350341506E-2"/>
    <n v="2.2623065016905499E-4"/>
    <n v="0.88141485833760558"/>
    <n v="0.12341988286071542"/>
  </r>
  <r>
    <x v="21"/>
    <s v="ARGSS_c"/>
    <n v="1.3886386617747904E-2"/>
    <n v="2.8927352350341506E-2"/>
    <n v="2.2623065016905499E-4"/>
    <n v="0.88141485833760558"/>
    <n v="0.12341988286071542"/>
  </r>
  <r>
    <x v="1"/>
    <s v="ARGtpa_v"/>
    <n v="0"/>
    <n v="0"/>
    <n v="0"/>
    <n v="0"/>
    <n v="0"/>
  </r>
  <r>
    <x v="1"/>
    <s v="ARGtps_e"/>
    <n v="0"/>
    <n v="0"/>
    <n v="0"/>
    <n v="0"/>
    <n v="0"/>
  </r>
  <r>
    <x v="1"/>
    <s v="ARGtps_m"/>
    <n v="0"/>
    <n v="0"/>
    <n v="0"/>
    <n v="0"/>
    <n v="0"/>
  </r>
  <r>
    <x v="41"/>
    <s v="ARGTRS_c"/>
    <n v="1.3886386617747904E-2"/>
    <n v="2.8927352350341506E-2"/>
    <n v="2.2623065016905499E-4"/>
    <n v="37640.953162601982"/>
    <n v="0.12341988286071542"/>
  </r>
  <r>
    <x v="46"/>
    <s v="ARMT_c"/>
    <n v="0"/>
    <n v="0"/>
    <n v="0"/>
    <n v="0"/>
    <n v="0"/>
  </r>
  <r>
    <x v="7"/>
    <s v="AROHL_c"/>
    <n v="0"/>
    <n v="0"/>
    <n v="0"/>
    <n v="0"/>
    <n v="0"/>
  </r>
  <r>
    <x v="47"/>
    <s v="ARSO4H_c"/>
    <n v="0"/>
    <n v="0"/>
    <n v="0"/>
    <n v="0"/>
    <n v="0"/>
  </r>
  <r>
    <x v="18"/>
    <s v="ASAD_c"/>
    <n v="4.5337863896359937E-2"/>
    <n v="4.6266219365206918E-2"/>
    <n v="8.6184387653809756E-7"/>
    <n v="0.44683068989116842"/>
    <n v="1.0270673765387931E-4"/>
  </r>
  <r>
    <x v="48"/>
    <s v="ASCBOX_c"/>
    <n v="0"/>
    <n v="0"/>
    <n v="0"/>
    <n v="0"/>
    <n v="0"/>
  </r>
  <r>
    <x v="6"/>
    <s v="ASNN_e"/>
    <n v="0"/>
    <n v="0"/>
    <n v="0"/>
    <n v="0"/>
    <n v="0"/>
  </r>
  <r>
    <x v="6"/>
    <s v="ASNS1_c"/>
    <n v="1.6692436944944412E-2"/>
    <n v="1.0674817195660909E-2"/>
    <n v="3.6211747446966851E-5"/>
    <n v="0.89438766614795251"/>
    <n v="4.8348948385437011E-2"/>
  </r>
  <r>
    <x v="1"/>
    <s v="ASNt_c_m"/>
    <n v="0"/>
    <n v="0"/>
    <n v="0"/>
    <n v="0"/>
    <n v="0"/>
  </r>
  <r>
    <x v="1"/>
    <s v="ASNtpa_v"/>
    <n v="0"/>
    <n v="0"/>
    <n v="0"/>
    <n v="0"/>
    <n v="0"/>
  </r>
  <r>
    <x v="1"/>
    <s v="ASNtps_v"/>
    <n v="0"/>
    <n v="0"/>
    <n v="0"/>
    <n v="0"/>
    <n v="0"/>
  </r>
  <r>
    <x v="41"/>
    <s v="ASNTRS_c"/>
    <n v="1.6692436944944412E-2"/>
    <n v="1.0674817195660909E-2"/>
    <n v="3.6211747446966851E-5"/>
    <n v="44244.075982553295"/>
    <n v="4.8348948385437011E-2"/>
  </r>
  <r>
    <x v="41"/>
    <s v="ASNTRS_m"/>
    <n v="0"/>
    <n v="0"/>
    <n v="0"/>
    <n v="0"/>
    <n v="0"/>
  </r>
  <r>
    <x v="49"/>
    <s v="ASPCT_c"/>
    <n v="1.1435494523422587E-2"/>
    <n v="7.2101245480112501E-3"/>
    <n v="1.7853751429107604E-5"/>
    <n v="30824.962814069171"/>
    <n v="5.1354188303888937E-2"/>
  </r>
  <r>
    <x v="1"/>
    <s v="ASPGLUt_c_m"/>
    <n v="2.110488160771971"/>
    <n v="1.5222162010017413"/>
    <n v="0.34606389865190679"/>
    <n v="3.1414436178939429"/>
    <n v="2.6223833895191073E-2"/>
  </r>
  <r>
    <x v="1"/>
    <s v="ASPGLUt_c_x"/>
    <n v="0"/>
    <n v="0"/>
    <n v="0"/>
    <n v="0"/>
    <n v="0"/>
  </r>
  <r>
    <x v="18"/>
    <s v="ASPK_c"/>
    <n v="4.5337863896359937E-2"/>
    <n v="4.6266219365206918E-2"/>
    <n v="8.6184387653809756E-7"/>
    <n v="0.44683068989116842"/>
    <n v="1.0270673765387931E-4"/>
  </r>
  <r>
    <x v="50"/>
    <s v="ASPTA_c"/>
    <n v="1.9988131451089219"/>
    <n v="1.3871289852524522"/>
    <n v="0.37415751141931519"/>
    <n v="3.4287994475781205"/>
    <n v="3.2635885881821348E-2"/>
  </r>
  <r>
    <x v="21"/>
    <s v="ASPTA_x"/>
    <n v="0"/>
    <n v="0"/>
    <n v="0"/>
    <n v="0"/>
    <n v="0"/>
  </r>
  <r>
    <x v="35"/>
    <s v="ASPTA4_c"/>
    <n v="0"/>
    <n v="0"/>
    <n v="0"/>
    <n v="0"/>
    <n v="0"/>
  </r>
  <r>
    <x v="50"/>
    <s v="ASPTAi_m"/>
    <n v="2.110488160771971"/>
    <n v="0"/>
    <n v="4.4541602767586568"/>
    <n v="175.52971241211714"/>
    <n v="1"/>
  </r>
  <r>
    <x v="1"/>
    <s v="ASPtps_e"/>
    <n v="0"/>
    <n v="0"/>
    <n v="0"/>
    <n v="0"/>
    <n v="0"/>
  </r>
  <r>
    <x v="1"/>
    <s v="ASPtps_v"/>
    <n v="0"/>
    <n v="0"/>
    <n v="0"/>
    <n v="0"/>
    <n v="0"/>
  </r>
  <r>
    <x v="41"/>
    <s v="ASPTRS_c"/>
    <n v="1.6692436944944412E-2"/>
    <n v="2.3272864604258741E-2"/>
    <n v="4.3302028179469053E-5"/>
    <n v="11131.023311566514"/>
    <n v="2.7110782318919051E-2"/>
  </r>
  <r>
    <x v="37"/>
    <s v="ATAH_c"/>
    <n v="0"/>
    <n v="0"/>
    <n v="0"/>
    <n v="0"/>
    <n v="0"/>
  </r>
  <r>
    <x v="18"/>
    <s v="ATHRDHr_c"/>
    <n v="0"/>
    <n v="0"/>
    <n v="0"/>
    <n v="0"/>
    <n v="0"/>
  </r>
  <r>
    <x v="50"/>
    <s v="ATPASEP2e_c"/>
    <n v="0.53931992775681137"/>
    <n v="0"/>
    <n v="0.29086598447561224"/>
    <n v="11.462457440490962"/>
    <n v="1"/>
  </r>
  <r>
    <x v="37"/>
    <s v="ATPASEV_v"/>
    <n v="0"/>
    <n v="0"/>
    <n v="0"/>
    <n v="0"/>
    <n v="0"/>
  </r>
  <r>
    <x v="37"/>
    <s v="ATPATF1_c"/>
    <n v="0"/>
    <n v="0"/>
    <n v="0"/>
    <n v="0"/>
    <n v="0"/>
  </r>
  <r>
    <x v="37"/>
    <s v="ATPHs_c"/>
    <n v="0"/>
    <n v="0"/>
    <n v="0"/>
    <n v="0"/>
    <n v="0"/>
  </r>
  <r>
    <x v="12"/>
    <s v="ATPM_c"/>
    <n v="7.2711247524771254"/>
    <n v="0"/>
    <n v="52.869255166085537"/>
    <n v="2083.4735568831138"/>
    <n v="1"/>
  </r>
  <r>
    <x v="46"/>
    <s v="ATPPRT_c"/>
    <n v="6.9431933088739285E-3"/>
    <n v="9.3351948573724385E-3"/>
    <n v="5.7216714080192694E-6"/>
    <n v="5939.5262574996323"/>
    <n v="2.1592360002160686E-2"/>
  </r>
  <r>
    <x v="50"/>
    <s v="ATPS_m"/>
    <n v="3.1133309790965251"/>
    <n v="11.624528863211506"/>
    <n v="72.440489422563331"/>
    <n v="142.26454803285344"/>
    <n v="0.33351281937731325"/>
  </r>
  <r>
    <x v="1"/>
    <s v="ATPt_c_en"/>
    <n v="0"/>
    <n v="0"/>
    <n v="0"/>
    <n v="0"/>
    <n v="0"/>
  </r>
  <r>
    <x v="1"/>
    <s v="ATPt_c_gm"/>
    <n v="0"/>
    <n v="0"/>
    <n v="0"/>
    <n v="0"/>
    <n v="0"/>
  </r>
  <r>
    <x v="1"/>
    <s v="ATPt_c_l"/>
    <n v="1.2750176332822375E-5"/>
    <n v="2.1613459504218359E-4"/>
    <n v="4.1365221773744759E-8"/>
    <n v="2.4224333488482266E-6"/>
    <n v="0.78958985651970892"/>
  </r>
  <r>
    <x v="1"/>
    <s v="ATPt_c_n"/>
    <n v="0"/>
    <n v="0"/>
    <n v="0"/>
    <n v="0"/>
    <n v="0"/>
  </r>
  <r>
    <x v="1"/>
    <s v="ATPt_c_r"/>
    <n v="0"/>
    <n v="0"/>
    <n v="0"/>
    <n v="0"/>
    <n v="0"/>
  </r>
  <r>
    <x v="1"/>
    <s v="ATPt_c_rm"/>
    <n v="1.6578690918394849E-4"/>
    <n v="0"/>
    <n v="2.7485299256766785E-8"/>
    <n v="1.083141686498108E-6"/>
    <n v="1"/>
  </r>
  <r>
    <x v="1"/>
    <s v="ATPt_c_vm"/>
    <n v="0"/>
    <n v="0"/>
    <n v="0"/>
    <n v="0"/>
    <n v="0"/>
  </r>
  <r>
    <x v="39"/>
    <s v="AVNORy_c"/>
    <n v="0"/>
    <n v="0"/>
    <n v="0"/>
    <n v="0"/>
    <n v="0"/>
  </r>
  <r>
    <x v="44"/>
    <s v="BACCL_c"/>
    <n v="0"/>
    <n v="0"/>
    <n v="0"/>
    <n v="0"/>
    <n v="0"/>
  </r>
  <r>
    <x v="51"/>
    <s v="BBOX_m"/>
    <n v="0"/>
    <n v="0"/>
    <n v="0"/>
    <n v="0"/>
    <n v="0"/>
  </r>
  <r>
    <x v="18"/>
    <s v="BETALDHx_x"/>
    <n v="0"/>
    <n v="0"/>
    <n v="0"/>
    <n v="0"/>
    <n v="0"/>
  </r>
  <r>
    <x v="52"/>
    <s v="BIOMASS_RT_CLIM"/>
    <n v="9.0996216467117128E-2"/>
    <n v="0"/>
    <n v="8.2803114113304387E-3"/>
    <n v="0.32631081739413498"/>
    <n v="1"/>
  </r>
  <r>
    <x v="53"/>
    <s v="BPNT_c"/>
    <n v="4.6230627776118298E-3"/>
    <n v="1.1249887206531081E-2"/>
    <n v="4.3914802011720951E-5"/>
    <n v="0.24464375456170975"/>
    <n v="0.17429929621392454"/>
  </r>
  <r>
    <x v="40"/>
    <s v="BTDDH_c"/>
    <n v="0"/>
    <n v="0"/>
    <n v="0"/>
    <n v="0"/>
    <n v="0"/>
  </r>
  <r>
    <x v="1"/>
    <s v="BTDt_c_e"/>
    <n v="0"/>
    <n v="0"/>
    <n v="0"/>
    <n v="0"/>
    <n v="0"/>
  </r>
  <r>
    <x v="44"/>
    <s v="BTS1_c"/>
    <n v="0"/>
    <n v="0"/>
    <n v="0"/>
    <n v="0"/>
    <n v="0"/>
  </r>
  <r>
    <x v="44"/>
    <s v="BTS1_m"/>
    <n v="0"/>
    <n v="0"/>
    <n v="0"/>
    <n v="0"/>
    <n v="0"/>
  </r>
  <r>
    <x v="1"/>
    <s v="BUTt_c_e"/>
    <n v="0"/>
    <n v="0"/>
    <n v="0"/>
    <n v="0"/>
    <n v="0"/>
  </r>
  <r>
    <x v="1"/>
    <s v="BUTt_c_x"/>
    <n v="0"/>
    <n v="0"/>
    <n v="0"/>
    <n v="0"/>
    <n v="0"/>
  </r>
  <r>
    <x v="15"/>
    <s v="BZHYOX_c"/>
    <n v="0"/>
    <n v="0"/>
    <n v="0"/>
    <n v="0"/>
    <n v="0"/>
  </r>
  <r>
    <x v="12"/>
    <s v="BZHYOX_r"/>
    <n v="0"/>
    <n v="0"/>
    <n v="0"/>
    <n v="0"/>
    <n v="0"/>
  </r>
  <r>
    <x v="54"/>
    <s v="C14STR_c"/>
    <n v="9.333572919248646E-3"/>
    <n v="5.8366717557251915E-4"/>
    <n v="7.656085052321647E-5"/>
    <n v="17960795.603399768"/>
    <n v="0.77843991095455645"/>
  </r>
  <r>
    <x v="54"/>
    <s v="C22STDSy_c"/>
    <n v="0"/>
    <n v="5.8366717557251915E-4"/>
    <n v="3.4066737184080189E-7"/>
    <n v="129221.50730066396"/>
    <n v="1"/>
  </r>
  <r>
    <x v="54"/>
    <s v="C24STR_r"/>
    <n v="0"/>
    <n v="5.8366717557251915E-4"/>
    <n v="3.4066737184080189E-7"/>
    <n v="139227.98565211197"/>
    <n v="1"/>
  </r>
  <r>
    <x v="54"/>
    <s v="C3STDH1_c"/>
    <n v="9.333572919248646E-3"/>
    <n v="0"/>
    <n v="8.7115583438931697E-5"/>
    <n v="3.4330541241271145E-3"/>
    <n v="1"/>
  </r>
  <r>
    <x v="54"/>
    <s v="C3STDH2_c"/>
    <n v="9.333572919248646E-3"/>
    <n v="5.8366717557251915E-4"/>
    <n v="7.656085052321647E-5"/>
    <n v="21170583.258269083"/>
    <n v="0.77843991095455645"/>
  </r>
  <r>
    <x v="54"/>
    <s v="C3STKR1_c"/>
    <n v="9.333572919248646E-3"/>
    <n v="5.8366717557251915E-4"/>
    <n v="7.656085052321647E-5"/>
    <n v="21170583.258273758"/>
    <n v="0.77843991095455645"/>
  </r>
  <r>
    <x v="54"/>
    <s v="C3STKR2_c"/>
    <n v="9.333572919248646E-3"/>
    <n v="0"/>
    <n v="8.7115583438931697E-5"/>
    <n v="3.4330541241271145E-3"/>
    <n v="1"/>
  </r>
  <r>
    <x v="54"/>
    <s v="C4STMO1_c"/>
    <n v="9.333572919248646E-3"/>
    <n v="5.8366717557251915E-4"/>
    <n v="7.656085052321647E-5"/>
    <n v="21170583.258273758"/>
    <n v="0.77843991095455645"/>
  </r>
  <r>
    <x v="54"/>
    <s v="C4STMO2_c"/>
    <n v="9.333572919248646E-3"/>
    <n v="0"/>
    <n v="8.7115583438931697E-5"/>
    <n v="3.4330541241271145E-3"/>
    <n v="1"/>
  </r>
  <r>
    <x v="54"/>
    <s v="C4STMO3_c"/>
    <n v="9.333572919248646E-3"/>
    <n v="0"/>
    <n v="8.7115583438931697E-5"/>
    <n v="3.4330541241271145E-3"/>
    <n v="1"/>
  </r>
  <r>
    <x v="54"/>
    <s v="C4STMO4_c"/>
    <n v="9.333572919248646E-3"/>
    <n v="5.8366717557251915E-4"/>
    <n v="7.656085052321647E-5"/>
    <n v="21170583.258273758"/>
    <n v="0.77843991095455645"/>
  </r>
  <r>
    <x v="54"/>
    <s v="C5STDS_c"/>
    <n v="0"/>
    <n v="5.8366717557251915E-4"/>
    <n v="3.4066737184080189E-7"/>
    <n v="129221.50730066396"/>
    <n v="1"/>
  </r>
  <r>
    <x v="54"/>
    <s v="C8STI_c"/>
    <n v="9.333572919248646E-3"/>
    <n v="5.8366717557251915E-4"/>
    <n v="7.656085052321647E-5"/>
    <n v="27053232.607579574"/>
    <n v="0.77843991095455645"/>
  </r>
  <r>
    <x v="1"/>
    <s v="CA2t_c_e"/>
    <n v="1.1702113437671241E-4"/>
    <n v="0"/>
    <n v="1.3693945890812584E-8"/>
    <n v="5.3965152456314881E-7"/>
    <n v="1"/>
  </r>
  <r>
    <x v="55"/>
    <s v="CAROL1_c"/>
    <n v="0"/>
    <n v="0"/>
    <n v="0"/>
    <n v="0"/>
    <n v="0"/>
  </r>
  <r>
    <x v="55"/>
    <s v="CAROL2_c"/>
    <n v="0"/>
    <n v="0"/>
    <n v="0"/>
    <n v="0"/>
    <n v="0"/>
  </r>
  <r>
    <x v="55"/>
    <s v="CAROL3_c"/>
    <n v="0"/>
    <n v="0"/>
    <n v="0"/>
    <n v="0"/>
    <n v="0"/>
  </r>
  <r>
    <x v="55"/>
    <s v="CAROMOX1_c"/>
    <n v="0"/>
    <n v="0"/>
    <n v="0"/>
    <n v="0"/>
    <n v="0"/>
  </r>
  <r>
    <x v="55"/>
    <s v="CAROMOX2_c"/>
    <n v="0"/>
    <n v="0"/>
    <n v="0"/>
    <n v="0"/>
    <n v="0"/>
  </r>
  <r>
    <x v="22"/>
    <s v="CAT_c"/>
    <n v="0"/>
    <n v="0"/>
    <n v="0"/>
    <n v="0"/>
    <n v="0"/>
  </r>
  <r>
    <x v="22"/>
    <s v="CAT_x"/>
    <n v="0"/>
    <n v="0"/>
    <n v="0"/>
    <n v="0"/>
    <n v="0"/>
  </r>
  <r>
    <x v="15"/>
    <s v="CATDOX_c"/>
    <n v="0"/>
    <n v="0"/>
    <n v="0"/>
    <n v="0"/>
    <n v="0"/>
  </r>
  <r>
    <x v="17"/>
    <s v="CATOX_e"/>
    <n v="0"/>
    <n v="0"/>
    <n v="0"/>
    <n v="0"/>
    <n v="0"/>
  </r>
  <r>
    <x v="35"/>
    <s v="CBL_c"/>
    <n v="0"/>
    <n v="0"/>
    <n v="0"/>
    <n v="0"/>
    <n v="0"/>
  </r>
  <r>
    <x v="12"/>
    <s v="CBMHL_c"/>
    <n v="0"/>
    <n v="0"/>
    <n v="0"/>
    <n v="0"/>
    <n v="0"/>
  </r>
  <r>
    <x v="49"/>
    <s v="CBPS_c"/>
    <n v="2.5321881141170541E-2"/>
    <n v="3.6137476898352755E-2"/>
    <n v="1.169771115827779E-4"/>
    <n v="0.45579084399706798"/>
    <n v="3.0968834008099612E-2"/>
  </r>
  <r>
    <x v="1"/>
    <s v="CDPCHOLt_c_rm"/>
    <n v="0"/>
    <n v="0"/>
    <n v="0"/>
    <n v="0"/>
    <n v="0"/>
  </r>
  <r>
    <x v="4"/>
    <s v="CDPDAGS_mm"/>
    <n v="0"/>
    <n v="0"/>
    <n v="0"/>
    <n v="0"/>
    <n v="0"/>
  </r>
  <r>
    <x v="4"/>
    <s v="CDPDAGS_rm"/>
    <n v="1.4051089769553391E-2"/>
    <n v="0"/>
    <n v="1.9743312371204796E-4"/>
    <n v="7.780451818635686E-3"/>
    <n v="1"/>
  </r>
  <r>
    <x v="1"/>
    <s v="CDPEAt_c_rm"/>
    <n v="0"/>
    <n v="0"/>
    <n v="0"/>
    <n v="0"/>
    <n v="0"/>
  </r>
  <r>
    <x v="1"/>
    <s v="CDPt_c_n"/>
    <n v="0"/>
    <n v="0"/>
    <n v="0"/>
    <n v="0"/>
    <n v="0"/>
  </r>
  <r>
    <x v="1"/>
    <s v="CDPt_c_rm"/>
    <n v="-3.9866794833449577E-3"/>
    <n v="0"/>
    <n v="1.5893613302923619E-5"/>
    <n v="6.2633609904171484E-4"/>
    <n v="1"/>
  </r>
  <r>
    <x v="5"/>
    <s v="CELLBH_e"/>
    <n v="0"/>
    <n v="0"/>
    <n v="0"/>
    <n v="0"/>
    <n v="0"/>
  </r>
  <r>
    <x v="56"/>
    <s v="CEPHSCOX_x"/>
    <n v="0"/>
    <n v="0"/>
    <n v="0"/>
    <n v="0"/>
    <n v="0"/>
  </r>
  <r>
    <x v="8"/>
    <s v="CERH124A_r"/>
    <n v="0"/>
    <n v="0"/>
    <n v="0"/>
    <n v="0"/>
    <n v="0"/>
  </r>
  <r>
    <x v="8"/>
    <s v="CERH124B_r"/>
    <n v="0"/>
    <n v="0"/>
    <n v="0"/>
    <n v="0"/>
    <n v="0"/>
  </r>
  <r>
    <x v="8"/>
    <s v="CERH126A_r"/>
    <n v="1.8383510631769312E-4"/>
    <n v="0"/>
    <n v="3.3795346314837538E-8"/>
    <n v="1.3318082536150188E-6"/>
    <n v="1"/>
  </r>
  <r>
    <x v="8"/>
    <s v="CERH126B_r"/>
    <n v="0"/>
    <n v="0"/>
    <n v="0"/>
    <n v="0"/>
    <n v="0"/>
  </r>
  <r>
    <x v="8"/>
    <s v="CERH2A24_r"/>
    <n v="0"/>
    <n v="0"/>
    <n v="0"/>
    <n v="0"/>
    <n v="0"/>
  </r>
  <r>
    <x v="8"/>
    <s v="CERH2A26_r"/>
    <n v="0"/>
    <n v="0"/>
    <n v="0"/>
    <n v="0"/>
    <n v="0"/>
  </r>
  <r>
    <x v="8"/>
    <s v="CERH324_r"/>
    <n v="0"/>
    <n v="0"/>
    <n v="0"/>
    <n v="0"/>
    <n v="0"/>
  </r>
  <r>
    <x v="8"/>
    <s v="CERH326_r"/>
    <n v="0"/>
    <n v="0"/>
    <n v="0"/>
    <n v="0"/>
    <n v="0"/>
  </r>
  <r>
    <x v="8"/>
    <s v="CERS124_c"/>
    <n v="1.8383510631769312E-4"/>
    <n v="0"/>
    <n v="3.3795346314837538E-8"/>
    <n v="1.3318082536150188E-6"/>
    <n v="1"/>
  </r>
  <r>
    <x v="8"/>
    <s v="CERS126_c"/>
    <n v="3.6767021263538674E-4"/>
    <n v="0"/>
    <n v="1.351813852593505E-7"/>
    <n v="5.3272330144600889E-6"/>
    <n v="1"/>
  </r>
  <r>
    <x v="8"/>
    <s v="CERS2A24_r"/>
    <n v="1.8383510631769312E-4"/>
    <n v="0"/>
    <n v="3.3795346314837538E-8"/>
    <n v="1.3318082536150188E-6"/>
    <n v="1"/>
  </r>
  <r>
    <x v="8"/>
    <s v="CERS2A26_r"/>
    <n v="0"/>
    <n v="0"/>
    <n v="0"/>
    <n v="0"/>
    <n v="0"/>
  </r>
  <r>
    <x v="1"/>
    <s v="CERt_g_r"/>
    <n v="7.353404252707725E-4"/>
    <n v="0"/>
    <n v="5.407255410374006E-7"/>
    <n v="3.150856548013433E-2"/>
    <n v="1"/>
  </r>
  <r>
    <x v="7"/>
    <s v="CFCOAMT_c"/>
    <n v="0"/>
    <n v="0"/>
    <n v="0"/>
    <n v="0"/>
    <n v="0"/>
  </r>
  <r>
    <x v="5"/>
    <s v="CHITOSNSE_c"/>
    <n v="0"/>
    <n v="0"/>
    <n v="0"/>
    <n v="0"/>
    <n v="0"/>
  </r>
  <r>
    <x v="57"/>
    <s v="CHLPCTD_c"/>
    <n v="0"/>
    <n v="0"/>
    <n v="0"/>
    <n v="0"/>
    <n v="0"/>
  </r>
  <r>
    <x v="58"/>
    <s v="CHLSTI2_c"/>
    <n v="0"/>
    <n v="0"/>
    <n v="0"/>
    <n v="0"/>
    <n v="0"/>
  </r>
  <r>
    <x v="18"/>
    <s v="CHOLD_c"/>
    <n v="0"/>
    <n v="0"/>
    <n v="0"/>
    <n v="0"/>
    <n v="0"/>
  </r>
  <r>
    <x v="28"/>
    <s v="CHOLK_c"/>
    <n v="0"/>
    <n v="0"/>
    <n v="0"/>
    <n v="0"/>
    <n v="0"/>
  </r>
  <r>
    <x v="4"/>
    <s v="CHOLPT_rm"/>
    <n v="0"/>
    <n v="0"/>
    <n v="0"/>
    <n v="0"/>
    <n v="0"/>
  </r>
  <r>
    <x v="1"/>
    <s v="CHOLt_c_en"/>
    <n v="0"/>
    <n v="0"/>
    <n v="0"/>
    <n v="0"/>
    <n v="0"/>
  </r>
  <r>
    <x v="1"/>
    <s v="CHOLtps_e"/>
    <n v="0"/>
    <n v="0"/>
    <n v="0"/>
    <n v="0"/>
    <n v="0"/>
  </r>
  <r>
    <x v="7"/>
    <s v="CHORM_c"/>
    <n v="2.0577793395657362E-2"/>
    <n v="2.3720369626355969E-2"/>
    <n v="9.875785365751866E-6"/>
    <n v="996.04333100449321"/>
    <n v="5.0326903324720727E-3"/>
  </r>
  <r>
    <x v="7"/>
    <s v="CHORS_c"/>
    <n v="2.2916214166429361E-2"/>
    <n v="2.9170131779831257E-2"/>
    <n v="3.9111485515218475E-5"/>
    <n v="3226.0544301401583"/>
    <n v="1.4416390221560807E-2"/>
  </r>
  <r>
    <x v="14"/>
    <s v="CHRPL_c"/>
    <n v="0"/>
    <n v="0"/>
    <n v="0"/>
    <n v="0"/>
    <n v="0"/>
  </r>
  <r>
    <x v="26"/>
    <s v="CHTNDA_c"/>
    <n v="0"/>
    <n v="0"/>
    <n v="0"/>
    <n v="0"/>
    <n v="0"/>
  </r>
  <r>
    <x v="5"/>
    <s v="CHTNH_e"/>
    <n v="0"/>
    <n v="0"/>
    <n v="0"/>
    <n v="0"/>
    <n v="0"/>
  </r>
  <r>
    <x v="5"/>
    <s v="CHTNH_v"/>
    <n v="0"/>
    <n v="0"/>
    <n v="0"/>
    <n v="0"/>
    <n v="0"/>
  </r>
  <r>
    <x v="26"/>
    <s v="CHTNS_c"/>
    <n v="2.1537894475601952E-3"/>
    <n v="0"/>
    <n v="4.6388089844216512E-6"/>
    <n v="1.8280635549172824E-4"/>
    <n v="1"/>
  </r>
  <r>
    <x v="59"/>
    <s v="CITCOAL_c"/>
    <n v="0"/>
    <n v="0"/>
    <n v="0"/>
    <n v="0"/>
    <n v="0"/>
  </r>
  <r>
    <x v="1"/>
    <s v="CITICITta_m"/>
    <n v="0"/>
    <n v="0"/>
    <n v="0"/>
    <n v="0"/>
    <n v="0"/>
  </r>
  <r>
    <x v="1"/>
    <s v="CITICTta_x"/>
    <n v="0"/>
    <n v="0"/>
    <n v="0"/>
    <n v="0"/>
    <n v="0"/>
  </r>
  <r>
    <x v="1"/>
    <s v="CITMALta_m"/>
    <n v="-6.0606543287811758E-13"/>
    <n v="0"/>
    <n v="3.6731530892974006E-25"/>
    <n v="1.4475175237278227E-23"/>
    <n v="1"/>
  </r>
  <r>
    <x v="1"/>
    <s v="CITMALta_x"/>
    <n v="0"/>
    <n v="0"/>
    <n v="0"/>
    <n v="0"/>
    <n v="0"/>
  </r>
  <r>
    <x v="1"/>
    <s v="CITt_c_e"/>
    <n v="0"/>
    <n v="0"/>
    <n v="0"/>
    <n v="0"/>
    <n v="0"/>
  </r>
  <r>
    <x v="1"/>
    <s v="CITt3_m"/>
    <n v="0"/>
    <n v="0"/>
    <n v="0"/>
    <n v="0"/>
    <n v="0"/>
  </r>
  <r>
    <x v="4"/>
    <s v="CLAH1_mm"/>
    <n v="0"/>
    <n v="0"/>
    <n v="0"/>
    <n v="0"/>
    <n v="0"/>
  </r>
  <r>
    <x v="4"/>
    <s v="CLAH3_mm"/>
    <n v="0"/>
    <n v="0"/>
    <n v="0"/>
    <n v="0"/>
    <n v="0"/>
  </r>
  <r>
    <x v="4"/>
    <s v="CLPNS_mm"/>
    <n v="0"/>
    <n v="0"/>
    <n v="0"/>
    <n v="0"/>
    <n v="0"/>
  </r>
  <r>
    <x v="1"/>
    <s v="CLt_c_e"/>
    <n v="0"/>
    <n v="0"/>
    <n v="0"/>
    <n v="0"/>
    <n v="0"/>
  </r>
  <r>
    <x v="60"/>
    <s v="CMBOLHcis_c"/>
    <n v="0"/>
    <n v="0"/>
    <n v="0"/>
    <n v="0"/>
    <n v="0"/>
  </r>
  <r>
    <x v="12"/>
    <s v="CMBOLHtrans_c"/>
    <n v="0"/>
    <n v="0"/>
    <n v="0"/>
    <n v="0"/>
    <n v="0"/>
  </r>
  <r>
    <x v="21"/>
    <s v="CMPA_c"/>
    <n v="0"/>
    <n v="0"/>
    <n v="0"/>
    <n v="0"/>
    <n v="0"/>
  </r>
  <r>
    <x v="49"/>
    <s v="CMPN_c"/>
    <n v="0"/>
    <n v="0"/>
    <n v="0"/>
    <n v="0"/>
    <n v="0"/>
  </r>
  <r>
    <x v="1"/>
    <s v="CMPt_c_rm"/>
    <n v="-1.4051089769553391E-2"/>
    <n v="0"/>
    <n v="1.9743312371204796E-4"/>
    <n v="7.780451818635686E-3"/>
    <n v="1"/>
  </r>
  <r>
    <x v="1"/>
    <s v="CMPt_m_mm"/>
    <n v="0"/>
    <n v="0"/>
    <n v="0"/>
    <n v="0"/>
    <n v="0"/>
  </r>
  <r>
    <x v="15"/>
    <s v="CMUCOC_c"/>
    <n v="0"/>
    <n v="0"/>
    <n v="0"/>
    <n v="0"/>
    <n v="0"/>
  </r>
  <r>
    <x v="1"/>
    <s v="CO2t_c_e"/>
    <n v="2.1211614325565082"/>
    <n v="0"/>
    <n v="4.4993258229651785"/>
    <n v="177.30959792228475"/>
    <n v="1"/>
  </r>
  <r>
    <x v="1"/>
    <s v="CO2t_c_gm"/>
    <n v="0"/>
    <n v="0"/>
    <n v="0"/>
    <n v="0"/>
    <n v="0"/>
  </r>
  <r>
    <x v="1"/>
    <s v="CO2t_c_m"/>
    <n v="-0.99553089211682111"/>
    <n v="0"/>
    <n v="0.99108175715891367"/>
    <n v="39.056586427463635"/>
    <n v="1"/>
  </r>
  <r>
    <x v="1"/>
    <s v="CO2t_c_mm"/>
    <n v="-9.2885297920974295E-3"/>
    <n v="0"/>
    <n v="8.6276785698681516E-5"/>
    <n v="3.3999987518527263E-3"/>
    <n v="1"/>
  </r>
  <r>
    <x v="1"/>
    <s v="CO2t_c_n"/>
    <n v="0"/>
    <n v="0"/>
    <n v="0"/>
    <n v="0"/>
    <n v="0"/>
  </r>
  <r>
    <x v="1"/>
    <s v="CO2t_c_r"/>
    <n v="-7.353404252707725E-4"/>
    <n v="0"/>
    <n v="5.407255410374006E-7"/>
    <n v="2.1308932057840302E-5"/>
    <n v="1"/>
  </r>
  <r>
    <x v="1"/>
    <s v="CO2t_c_rm"/>
    <n v="-6.4665064795318876E-3"/>
    <n v="0"/>
    <n v="4.1815706049827889E-5"/>
    <n v="1.6478748857634831E-3"/>
    <n v="1"/>
  </r>
  <r>
    <x v="1"/>
    <s v="CO2t_c_vm"/>
    <n v="0"/>
    <n v="0"/>
    <n v="0"/>
    <n v="0"/>
    <n v="0"/>
  </r>
  <r>
    <x v="1"/>
    <s v="CO2t_c_x"/>
    <n v="0"/>
    <n v="0"/>
    <n v="0"/>
    <n v="0"/>
    <n v="0"/>
  </r>
  <r>
    <x v="1"/>
    <s v="COAt_c_l"/>
    <n v="0"/>
    <n v="0"/>
    <n v="0"/>
    <n v="0"/>
    <n v="0"/>
  </r>
  <r>
    <x v="1"/>
    <s v="COAt_c_m"/>
    <n v="0"/>
    <n v="0"/>
    <n v="0"/>
    <n v="0"/>
    <n v="0"/>
  </r>
  <r>
    <x v="1"/>
    <s v="COAt_c_mm"/>
    <n v="0"/>
    <n v="0"/>
    <n v="0"/>
    <n v="0"/>
    <n v="0"/>
  </r>
  <r>
    <x v="1"/>
    <s v="COAt_c_n"/>
    <n v="0"/>
    <n v="0"/>
    <n v="0"/>
    <n v="0"/>
    <n v="0"/>
  </r>
  <r>
    <x v="1"/>
    <s v="COAt_c_r"/>
    <n v="-3.0166155721013978E-3"/>
    <n v="0"/>
    <n v="9.099969509844643E-6"/>
    <n v="3.5861193396130977E-4"/>
    <n v="1"/>
  </r>
  <r>
    <x v="1"/>
    <s v="COAt_c_rm"/>
    <n v="-2.7567528119875222E-2"/>
    <n v="0"/>
    <n v="7.5996860664011105E-4"/>
    <n v="2.994887087063931E-2"/>
    <n v="1"/>
  </r>
  <r>
    <x v="1"/>
    <s v="COAt_c_x"/>
    <n v="0"/>
    <n v="0"/>
    <n v="0"/>
    <n v="0"/>
    <n v="0"/>
  </r>
  <r>
    <x v="1"/>
    <s v="COBALT2t_c_e"/>
    <n v="0"/>
    <n v="0"/>
    <n v="0"/>
    <n v="0"/>
    <n v="0"/>
  </r>
  <r>
    <x v="1"/>
    <s v="COBALT2t_c_x"/>
    <n v="0"/>
    <n v="0"/>
    <n v="0"/>
    <n v="0"/>
    <n v="0"/>
  </r>
  <r>
    <x v="52"/>
    <s v="compACYLCOA_c"/>
    <n v="0"/>
    <n v="0"/>
    <n v="0"/>
    <n v="0"/>
    <n v="0"/>
  </r>
  <r>
    <x v="52"/>
    <s v="compACYLCOA_l"/>
    <n v="1.2750176332821945E-5"/>
    <n v="0"/>
    <n v="1.6256699651805286E-10"/>
    <n v="6.4064461926549616E-9"/>
    <n v="1"/>
  </r>
  <r>
    <x v="52"/>
    <s v="compACYLCOA_m"/>
    <n v="0"/>
    <n v="0"/>
    <n v="0"/>
    <n v="0"/>
    <n v="0"/>
  </r>
  <r>
    <x v="52"/>
    <s v="compACYLCOA_r"/>
    <n v="0"/>
    <n v="0"/>
    <n v="0"/>
    <n v="0"/>
    <n v="0"/>
  </r>
  <r>
    <x v="52"/>
    <s v="compACYLCOA_rm"/>
    <n v="2.1266808549527252E-2"/>
    <n v="0"/>
    <n v="4.5227714588224542E-4"/>
    <n v="1.7823354440459269E-2"/>
    <n v="1"/>
  </r>
  <r>
    <x v="52"/>
    <s v="compACYLCOA_x"/>
    <n v="0"/>
    <n v="0"/>
    <n v="0"/>
    <n v="0"/>
    <n v="0"/>
  </r>
  <r>
    <x v="52"/>
    <s v="compCER_g"/>
    <n v="0"/>
    <n v="0"/>
    <n v="0"/>
    <n v="0"/>
    <n v="0"/>
  </r>
  <r>
    <x v="52"/>
    <s v="compCER_m"/>
    <n v="0"/>
    <n v="0"/>
    <n v="0"/>
    <n v="0"/>
    <n v="0"/>
  </r>
  <r>
    <x v="52"/>
    <s v="compCER_r"/>
    <n v="7.353404252707725E-4"/>
    <n v="0"/>
    <n v="5.407255410374006E-7"/>
    <n v="2.1308932057840302E-5"/>
    <n v="1"/>
  </r>
  <r>
    <x v="52"/>
    <s v="compFALPD_c"/>
    <n v="-3.3963113254745095E-4"/>
    <n v="0"/>
    <n v="1.1534930619546419E-7"/>
    <n v="4.5456897114984848E-6"/>
    <n v="1"/>
  </r>
  <r>
    <x v="52"/>
    <s v="compFALPD_en"/>
    <n v="0"/>
    <n v="0"/>
    <n v="0"/>
    <n v="0"/>
    <n v="0"/>
  </r>
  <r>
    <x v="52"/>
    <s v="compFALPD_m"/>
    <n v="0"/>
    <n v="0"/>
    <n v="0"/>
    <n v="0"/>
    <n v="0"/>
  </r>
  <r>
    <x v="52"/>
    <s v="compFALPD_mm"/>
    <n v="0"/>
    <n v="0"/>
    <n v="0"/>
    <n v="0"/>
    <n v="0"/>
  </r>
  <r>
    <x v="52"/>
    <s v="compFALPD_rm"/>
    <n v="-1.318227737769695E-4"/>
    <n v="0"/>
    <n v="1.7377243686254079E-8"/>
    <n v="6.8480305988969447E-7"/>
    <n v="1"/>
  </r>
  <r>
    <x v="56"/>
    <s v="CPLSPNEST_e"/>
    <n v="0"/>
    <n v="0"/>
    <n v="0"/>
    <n v="0"/>
    <n v="0"/>
  </r>
  <r>
    <x v="61"/>
    <s v="CPPPGO_c"/>
    <n v="9.0996216467117127E-6"/>
    <n v="7.2318200080353553E-8"/>
    <n v="8.149220751756242E-11"/>
    <n v="2169438693.7564068"/>
    <n v="0.96870978556657039"/>
  </r>
  <r>
    <x v="1"/>
    <s v="CRN100t_c_m"/>
    <n v="0"/>
    <n v="0"/>
    <n v="0"/>
    <n v="0"/>
    <n v="0"/>
  </r>
  <r>
    <x v="1"/>
    <s v="CRN100t_c_x"/>
    <n v="0"/>
    <n v="0"/>
    <n v="0"/>
    <n v="0"/>
    <n v="0"/>
  </r>
  <r>
    <x v="1"/>
    <s v="CRN120t_c_m"/>
    <n v="0"/>
    <n v="0"/>
    <n v="0"/>
    <n v="0"/>
    <n v="0"/>
  </r>
  <r>
    <x v="1"/>
    <s v="CRN120t_c_x"/>
    <n v="0"/>
    <n v="0"/>
    <n v="0"/>
    <n v="0"/>
    <n v="0"/>
  </r>
  <r>
    <x v="1"/>
    <s v="CRN40t_c_m"/>
    <n v="0"/>
    <n v="0"/>
    <n v="0"/>
    <n v="0"/>
    <n v="0"/>
  </r>
  <r>
    <x v="1"/>
    <s v="CRN40t_c_x"/>
    <n v="0"/>
    <n v="0"/>
    <n v="0"/>
    <n v="0"/>
    <n v="0"/>
  </r>
  <r>
    <x v="1"/>
    <s v="CRN60t_c_m"/>
    <n v="0"/>
    <n v="0"/>
    <n v="0"/>
    <n v="0"/>
    <n v="0"/>
  </r>
  <r>
    <x v="1"/>
    <s v="CRN60t_c_x"/>
    <n v="0"/>
    <n v="0"/>
    <n v="0"/>
    <n v="0"/>
    <n v="0"/>
  </r>
  <r>
    <x v="1"/>
    <s v="CRN80t_c_m"/>
    <n v="0"/>
    <n v="0"/>
    <n v="0"/>
    <n v="0"/>
    <n v="0"/>
  </r>
  <r>
    <x v="1"/>
    <s v="CRN80t_c_x"/>
    <n v="0"/>
    <n v="0"/>
    <n v="0"/>
    <n v="0"/>
    <n v="0"/>
  </r>
  <r>
    <x v="1"/>
    <s v="CRNACRNt_c_m"/>
    <n v="0"/>
    <n v="2.8409092883407802E-2"/>
    <n v="8.0707655845809183E-4"/>
    <n v="1.0772785605671196"/>
    <n v="1"/>
  </r>
  <r>
    <x v="22"/>
    <s v="CRNAT100_m"/>
    <n v="0"/>
    <n v="0"/>
    <n v="0"/>
    <n v="0"/>
    <n v="0"/>
  </r>
  <r>
    <x v="22"/>
    <s v="CRNAT100_x"/>
    <n v="0"/>
    <n v="0"/>
    <n v="0"/>
    <n v="0"/>
    <n v="0"/>
  </r>
  <r>
    <x v="22"/>
    <s v="CRNAT120_m"/>
    <n v="0"/>
    <n v="0"/>
    <n v="0"/>
    <n v="0"/>
    <n v="0"/>
  </r>
  <r>
    <x v="22"/>
    <s v="CRNAT120_x"/>
    <n v="0"/>
    <n v="0"/>
    <n v="0"/>
    <n v="0"/>
    <n v="0"/>
  </r>
  <r>
    <x v="22"/>
    <s v="CRNAT40_m"/>
    <n v="0"/>
    <n v="0"/>
    <n v="0"/>
    <n v="0"/>
    <n v="0"/>
  </r>
  <r>
    <x v="22"/>
    <s v="CRNAT40_x"/>
    <n v="0"/>
    <n v="0"/>
    <n v="0"/>
    <n v="0"/>
    <n v="0"/>
  </r>
  <r>
    <x v="22"/>
    <s v="CRNAT60_m"/>
    <n v="0"/>
    <n v="0"/>
    <n v="0"/>
    <n v="0"/>
    <n v="0"/>
  </r>
  <r>
    <x v="22"/>
    <s v="CRNAT60_x"/>
    <n v="0"/>
    <n v="0"/>
    <n v="0"/>
    <n v="0"/>
    <n v="0"/>
  </r>
  <r>
    <x v="22"/>
    <s v="CRNAT80_m"/>
    <n v="0"/>
    <n v="0"/>
    <n v="0"/>
    <n v="0"/>
    <n v="0"/>
  </r>
  <r>
    <x v="22"/>
    <s v="CRNAT80_x"/>
    <n v="0"/>
    <n v="0"/>
    <n v="0"/>
    <n v="0"/>
    <n v="0"/>
  </r>
  <r>
    <x v="1"/>
    <s v="CRNCARt_c_x"/>
    <n v="0"/>
    <n v="0"/>
    <n v="0"/>
    <n v="0"/>
    <n v="0"/>
  </r>
  <r>
    <x v="22"/>
    <s v="CRNOAT_c"/>
    <n v="0"/>
    <n v="2.8409092883407802E-2"/>
    <n v="8.0707655845809183E-4"/>
    <n v="3.3765702721603441"/>
    <n v="1"/>
  </r>
  <r>
    <x v="22"/>
    <s v="CRNOAT_m"/>
    <n v="0"/>
    <n v="2.8409092883407802E-2"/>
    <n v="8.0707655845809183E-4"/>
    <n v="1.1100589978016684"/>
    <n v="1"/>
  </r>
  <r>
    <x v="22"/>
    <s v="CRNOAT_x"/>
    <n v="0"/>
    <n v="0"/>
    <n v="0"/>
    <n v="0"/>
    <n v="0"/>
  </r>
  <r>
    <x v="1"/>
    <s v="CRNt_c_m"/>
    <n v="0"/>
    <n v="0"/>
    <n v="0"/>
    <n v="0"/>
    <n v="0"/>
  </r>
  <r>
    <x v="1"/>
    <s v="CRNt_c_x"/>
    <n v="0"/>
    <n v="0"/>
    <n v="0"/>
    <n v="0"/>
    <n v="0"/>
  </r>
  <r>
    <x v="33"/>
    <s v="CS_m"/>
    <n v="0.10848405133959416"/>
    <n v="0.70150740020687397"/>
    <n v="0.35167669230176346"/>
    <n v="6.2396017608500847"/>
    <n v="0.53602212370392288"/>
  </r>
  <r>
    <x v="33"/>
    <s v="CS_x"/>
    <n v="0"/>
    <n v="0"/>
    <n v="0"/>
    <n v="0"/>
    <n v="0"/>
  </r>
  <r>
    <x v="49"/>
    <s v="CSND_c"/>
    <n v="0"/>
    <n v="0"/>
    <n v="0"/>
    <n v="0"/>
    <n v="0"/>
  </r>
  <r>
    <x v="1"/>
    <s v="CSNPURt_c_e"/>
    <n v="0"/>
    <n v="0"/>
    <n v="0"/>
    <n v="0"/>
    <n v="0"/>
  </r>
  <r>
    <x v="1"/>
    <s v="CSNtps_e"/>
    <n v="0"/>
    <n v="0"/>
    <n v="0"/>
    <n v="0"/>
    <n v="0"/>
  </r>
  <r>
    <x v="1"/>
    <s v="CTPCMPt_c_m"/>
    <n v="0"/>
    <n v="0"/>
    <n v="0"/>
    <n v="0"/>
    <n v="0"/>
  </r>
  <r>
    <x v="49"/>
    <s v="CTPS1_c"/>
    <n v="0"/>
    <n v="4.8670148654077943E-3"/>
    <n v="2.368783370010045E-5"/>
    <n v="90.931717752260766"/>
    <n v="1"/>
  </r>
  <r>
    <x v="49"/>
    <s v="CTPS2_c"/>
    <n v="7.4256552485826213E-3"/>
    <n v="0"/>
    <n v="5.5140355870802632E-5"/>
    <n v="250.09657759532206"/>
    <n v="1"/>
  </r>
  <r>
    <x v="1"/>
    <s v="CTPt_c_rm"/>
    <n v="1.8037769252898343E-2"/>
    <n v="0"/>
    <n v="3.2536111962080488E-4"/>
    <n v="1.2821842998133942E-2"/>
    <n v="1"/>
  </r>
  <r>
    <x v="1"/>
    <s v="CTPt_m_mm"/>
    <n v="0"/>
    <n v="0"/>
    <n v="0"/>
    <n v="0"/>
    <n v="0"/>
  </r>
  <r>
    <x v="1"/>
    <s v="CTPt2_m"/>
    <n v="0"/>
    <n v="1.9365897755337059E-5"/>
    <n v="3.7503799587016892E-10"/>
    <n v="1.0391314909031734E-5"/>
    <n v="1"/>
  </r>
  <r>
    <x v="1"/>
    <s v="CU2t_c_e"/>
    <n v="1.0373568677251315E-5"/>
    <n v="0"/>
    <n v="1.0761092710164959E-10"/>
    <n v="4.2407353828541471E-9"/>
    <n v="1"/>
  </r>
  <r>
    <x v="1"/>
    <s v="CYSItps_v"/>
    <n v="0"/>
    <n v="0"/>
    <n v="0"/>
    <n v="0"/>
    <n v="0"/>
  </r>
  <r>
    <x v="35"/>
    <s v="CYSS_c"/>
    <n v="0"/>
    <n v="0"/>
    <n v="0"/>
    <n v="0"/>
    <n v="0"/>
  </r>
  <r>
    <x v="18"/>
    <s v="CYSTGL_c"/>
    <n v="5.1276367979214842E-4"/>
    <n v="4.1546147200313297E-3"/>
    <n v="1.3263078999291209E-5"/>
    <n v="7.1283236767022376E-2"/>
    <n v="0.60883320800148433"/>
  </r>
  <r>
    <x v="1"/>
    <s v="CYStps_e"/>
    <n v="0"/>
    <n v="0"/>
    <n v="0"/>
    <n v="0"/>
    <n v="0"/>
  </r>
  <r>
    <x v="41"/>
    <s v="CYSTRS_c"/>
    <n v="5.0366405814549257E-4"/>
    <n v="4.1375556448372845E-3"/>
    <n v="1.3205168063829387E-5"/>
    <n v="107394.68230891718"/>
    <n v="0.61302710658130954"/>
  </r>
  <r>
    <x v="18"/>
    <s v="CYSTS_c"/>
    <n v="5.1276367979214842E-4"/>
    <n v="4.1546146115141371E-3"/>
    <n v="1.3263078208884318E-5"/>
    <n v="7.0828636516393623E-2"/>
    <n v="0.60883320002927033"/>
  </r>
  <r>
    <x v="49"/>
    <s v="CYTD_c"/>
    <n v="0"/>
    <n v="0"/>
    <n v="0"/>
    <n v="0"/>
    <n v="0"/>
  </r>
  <r>
    <x v="49"/>
    <s v="CYTDK2_c"/>
    <n v="0"/>
    <n v="0"/>
    <n v="0"/>
    <n v="0"/>
    <n v="0"/>
  </r>
  <r>
    <x v="1"/>
    <s v="CYTDtps_e"/>
    <n v="0"/>
    <n v="0"/>
    <n v="0"/>
    <n v="0"/>
    <n v="0"/>
  </r>
  <r>
    <x v="49"/>
    <s v="CYTK1_c"/>
    <n v="1.406018939120008E-2"/>
    <n v="0"/>
    <n v="1.9768892571641529E-4"/>
    <n v="2.1290091060373983"/>
    <n v="1"/>
  </r>
  <r>
    <x v="49"/>
    <s v="CYTK2_c"/>
    <n v="0"/>
    <n v="-4.3390920048212136E-4"/>
    <n v="1.882771942630338E-7"/>
    <n v="2.0721649337139488E-2"/>
    <n v="1"/>
  </r>
  <r>
    <x v="37"/>
    <s v="DADA_c"/>
    <n v="0"/>
    <n v="0"/>
    <n v="0"/>
    <n v="0"/>
    <n v="0"/>
  </r>
  <r>
    <x v="37"/>
    <s v="DADK_c"/>
    <n v="0"/>
    <n v="-1.6633186018481319E-4"/>
    <n v="2.7666287712540245E-8"/>
    <n v="1.6889894038524308E-5"/>
    <n v="1"/>
  </r>
  <r>
    <x v="1"/>
    <s v="DADPt_c_n"/>
    <n v="0"/>
    <n v="0"/>
    <n v="0"/>
    <n v="0"/>
    <n v="0"/>
  </r>
  <r>
    <x v="1"/>
    <s v="DADt_c_e"/>
    <n v="0"/>
    <n v="0"/>
    <n v="0"/>
    <n v="0"/>
    <n v="0"/>
  </r>
  <r>
    <x v="1"/>
    <s v="DAG3Pabct_c_m"/>
    <n v="0"/>
    <n v="0"/>
    <n v="0"/>
    <n v="0"/>
    <n v="0"/>
  </r>
  <r>
    <x v="28"/>
    <s v="DAGK_rm"/>
    <n v="3.9866794833449577E-3"/>
    <n v="0"/>
    <n v="1.5893613302923619E-5"/>
    <n v="6.2633609904171484E-4"/>
    <n v="1"/>
  </r>
  <r>
    <x v="62"/>
    <s v="DAGL_l"/>
    <n v="2.3572695316220995E-4"/>
    <n v="0"/>
    <n v="5.5567196447138727E-8"/>
    <n v="2.1897941263603903E-6"/>
    <n v="1"/>
  </r>
  <r>
    <x v="62"/>
    <s v="DAGL_m"/>
    <n v="0"/>
    <n v="0"/>
    <n v="0"/>
    <n v="0"/>
    <n v="0"/>
  </r>
  <r>
    <x v="1"/>
    <s v="DAGt_c_l"/>
    <n v="2.3572695316220995E-4"/>
    <n v="0"/>
    <n v="5.5567196447138727E-8"/>
    <n v="2.1897941263603903E-6"/>
    <n v="1"/>
  </r>
  <r>
    <x v="1"/>
    <s v="DAGt_c_mm"/>
    <n v="0"/>
    <n v="0"/>
    <n v="0"/>
    <n v="0"/>
    <n v="0"/>
  </r>
  <r>
    <x v="1"/>
    <s v="DAGt_c_n"/>
    <n v="0"/>
    <n v="0"/>
    <n v="0"/>
    <n v="0"/>
    <n v="0"/>
  </r>
  <r>
    <x v="1"/>
    <s v="DAGt_c_r"/>
    <n v="-4.6378041646795579E-3"/>
    <n v="0"/>
    <n v="2.150922746991905E-5"/>
    <n v="8.4763642918327619E-4"/>
    <n v="1"/>
  </r>
  <r>
    <x v="1"/>
    <s v="DAGt_c_rm"/>
    <n v="4.4020772115173443E-3"/>
    <n v="0"/>
    <n v="1.9378283776160319E-5"/>
    <n v="7.6366012153139236E-4"/>
    <n v="1"/>
  </r>
  <r>
    <x v="1"/>
    <s v="DAGt_gm_rm"/>
    <n v="7.353404252707725E-4"/>
    <n v="0"/>
    <n v="5.407255410374006E-7"/>
    <n v="2.1308932057840302E-5"/>
    <n v="1"/>
  </r>
  <r>
    <x v="1"/>
    <s v="DANNt_c_e"/>
    <n v="0"/>
    <n v="0"/>
    <n v="0"/>
    <n v="0"/>
    <n v="0"/>
  </r>
  <r>
    <x v="21"/>
    <s v="DAO4hpro_x"/>
    <n v="0"/>
    <n v="0"/>
    <n v="0"/>
    <n v="0"/>
    <n v="0"/>
  </r>
  <r>
    <x v="18"/>
    <s v="DAOala_x"/>
    <n v="0"/>
    <n v="0"/>
    <n v="0"/>
    <n v="0"/>
    <n v="0"/>
  </r>
  <r>
    <x v="63"/>
    <s v="DAOarg_x"/>
    <n v="0"/>
    <n v="0"/>
    <n v="0"/>
    <n v="0"/>
    <n v="0"/>
  </r>
  <r>
    <x v="18"/>
    <s v="DAOgly_x"/>
    <n v="0"/>
    <n v="0"/>
    <n v="0"/>
    <n v="0"/>
    <n v="0"/>
  </r>
  <r>
    <x v="63"/>
    <s v="DAOorn_x"/>
    <n v="0"/>
    <n v="0"/>
    <n v="0"/>
    <n v="0"/>
    <n v="0"/>
  </r>
  <r>
    <x v="21"/>
    <s v="DAOpro_x"/>
    <n v="0"/>
    <n v="0"/>
    <n v="0"/>
    <n v="0"/>
    <n v="0"/>
  </r>
  <r>
    <x v="34"/>
    <s v="DB4PS_c"/>
    <n v="3.6398486586846851E-5"/>
    <n v="1.4319003615910004E-4"/>
    <n v="1.140443506004301E-8"/>
    <n v="77441.671611765254"/>
    <n v="0.3536035532425052"/>
  </r>
  <r>
    <x v="44"/>
    <s v="DBTS_c"/>
    <n v="0"/>
    <n v="0"/>
    <n v="0"/>
    <n v="0"/>
    <n v="0"/>
  </r>
  <r>
    <x v="1"/>
    <s v="DCAt_c_e"/>
    <n v="0"/>
    <n v="0"/>
    <n v="0"/>
    <n v="0"/>
    <n v="0"/>
  </r>
  <r>
    <x v="1"/>
    <s v="DCAt_c_x"/>
    <n v="0"/>
    <n v="0"/>
    <n v="0"/>
    <n v="0"/>
    <n v="0"/>
  </r>
  <r>
    <x v="1"/>
    <s v="DCDPt_c_n"/>
    <n v="0"/>
    <n v="0"/>
    <n v="0"/>
    <n v="0"/>
    <n v="0"/>
  </r>
  <r>
    <x v="49"/>
    <s v="DCMPDA_c"/>
    <n v="0"/>
    <n v="1.6633186018481319E-4"/>
    <n v="2.7666287712540245E-8"/>
    <n v="3.0449763406865272E-3"/>
    <n v="1"/>
  </r>
  <r>
    <x v="49"/>
    <s v="DCTPD_c"/>
    <n v="0"/>
    <n v="0"/>
    <n v="0"/>
    <n v="0"/>
    <n v="0"/>
  </r>
  <r>
    <x v="49"/>
    <s v="DCYTD_c"/>
    <n v="0"/>
    <n v="0"/>
    <n v="0"/>
    <n v="0"/>
    <n v="0"/>
  </r>
  <r>
    <x v="1"/>
    <s v="DCYTt_c_e"/>
    <n v="0"/>
    <n v="0"/>
    <n v="0"/>
    <n v="0"/>
    <n v="0"/>
  </r>
  <r>
    <x v="1"/>
    <s v="DDCACOAt_c_l"/>
    <n v="0"/>
    <n v="0"/>
    <n v="0"/>
    <n v="0"/>
    <n v="0"/>
  </r>
  <r>
    <x v="1"/>
    <s v="DDCACOAt_c_rm"/>
    <n v="0"/>
    <n v="0"/>
    <n v="0"/>
    <n v="0"/>
    <n v="0"/>
  </r>
  <r>
    <x v="1"/>
    <s v="DDCAt_c_e"/>
    <n v="0"/>
    <n v="0"/>
    <n v="0"/>
    <n v="0"/>
    <n v="0"/>
  </r>
  <r>
    <x v="1"/>
    <s v="DDCAt_c_rm"/>
    <n v="0"/>
    <n v="0"/>
    <n v="0"/>
    <n v="0"/>
    <n v="0"/>
  </r>
  <r>
    <x v="1"/>
    <s v="DDCAt_c_x"/>
    <n v="0"/>
    <n v="0"/>
    <n v="0"/>
    <n v="0"/>
    <n v="0"/>
  </r>
  <r>
    <x v="1"/>
    <s v="DDCAt_l_rm"/>
    <n v="0"/>
    <n v="0"/>
    <n v="0"/>
    <n v="0"/>
    <n v="0"/>
  </r>
  <r>
    <x v="7"/>
    <s v="DDPA_c"/>
    <n v="2.2916214166429361E-2"/>
    <n v="2.9170131779831257E-2"/>
    <n v="3.9111485515218475E-5"/>
    <n v="3226.0544301400996"/>
    <n v="1.4416390221560807E-2"/>
  </r>
  <r>
    <x v="7"/>
    <s v="DDPA_m"/>
    <n v="0"/>
    <n v="0"/>
    <n v="0"/>
    <n v="0"/>
    <n v="0"/>
  </r>
  <r>
    <x v="22"/>
    <s v="DECOAI82e_x"/>
    <n v="0"/>
    <n v="0"/>
    <n v="0"/>
    <n v="0"/>
    <n v="0"/>
  </r>
  <r>
    <x v="22"/>
    <s v="DECOAR102d_x"/>
    <n v="0"/>
    <n v="0"/>
    <n v="0"/>
    <n v="0"/>
    <n v="0"/>
  </r>
  <r>
    <x v="22"/>
    <s v="DECOAR103e_x"/>
    <n v="0"/>
    <n v="0"/>
    <n v="0"/>
    <n v="0"/>
    <n v="0"/>
  </r>
  <r>
    <x v="22"/>
    <s v="DECOAR82e_x"/>
    <n v="0"/>
    <n v="0"/>
    <n v="0"/>
    <n v="0"/>
    <n v="0"/>
  </r>
  <r>
    <x v="64"/>
    <s v="DGAT_l"/>
    <n v="0"/>
    <n v="0"/>
    <n v="0"/>
    <n v="0"/>
    <n v="0"/>
  </r>
  <r>
    <x v="64"/>
    <s v="DGAT_rm"/>
    <n v="1.1507381534431595E-3"/>
    <n v="0"/>
    <n v="1.3241982977897727E-6"/>
    <n v="5.2184055342705422E-5"/>
    <n v="1"/>
  </r>
  <r>
    <x v="1"/>
    <s v="DGDPt_c_n"/>
    <n v="0"/>
    <n v="0"/>
    <n v="0"/>
    <n v="0"/>
    <n v="0"/>
  </r>
  <r>
    <x v="37"/>
    <s v="DGK1_c"/>
    <n v="0"/>
    <n v="0"/>
    <n v="0"/>
    <n v="0"/>
    <n v="0"/>
  </r>
  <r>
    <x v="12"/>
    <s v="DGLCND3H_c"/>
    <n v="0"/>
    <n v="0"/>
    <n v="0"/>
    <n v="0"/>
    <n v="0"/>
  </r>
  <r>
    <x v="42"/>
    <s v="DGLCND5H_c"/>
    <n v="0"/>
    <n v="0"/>
    <n v="0"/>
    <n v="0"/>
    <n v="0"/>
  </r>
  <r>
    <x v="28"/>
    <s v="DGPP_vm"/>
    <n v="0"/>
    <n v="0"/>
    <n v="0"/>
    <n v="0"/>
    <n v="0"/>
  </r>
  <r>
    <x v="1"/>
    <s v="DGSNt_c_e"/>
    <n v="0"/>
    <n v="0"/>
    <n v="0"/>
    <n v="0"/>
    <n v="0"/>
  </r>
  <r>
    <x v="29"/>
    <s v="DHAD1_c"/>
    <n v="0"/>
    <n v="0"/>
    <n v="0"/>
    <n v="0"/>
    <n v="0"/>
  </r>
  <r>
    <x v="29"/>
    <s v="DHAD1_m"/>
    <n v="5.5185838427297178E-2"/>
    <n v="6.5504885496183204E-2"/>
    <n v="1.064827324098853E-4"/>
    <n v="628.68585299617905"/>
    <n v="7.3102360772818358E-3"/>
  </r>
  <r>
    <x v="29"/>
    <s v="DHAD2_c"/>
    <n v="0"/>
    <n v="0"/>
    <n v="0"/>
    <n v="0"/>
    <n v="0"/>
  </r>
  <r>
    <x v="29"/>
    <s v="DHAD2_m"/>
    <n v="2.1189378966532856E-2"/>
    <n v="0"/>
    <n v="4.4898978098734501E-4"/>
    <n v="1.7693805843475355E-2"/>
    <n v="1"/>
  </r>
  <r>
    <x v="65"/>
    <s v="DHAK_c"/>
    <n v="0"/>
    <n v="0"/>
    <n v="0"/>
    <n v="0"/>
    <n v="0"/>
  </r>
  <r>
    <x v="4"/>
    <s v="DHAPAT_l"/>
    <n v="0"/>
    <n v="0"/>
    <n v="0"/>
    <n v="0"/>
    <n v="0"/>
  </r>
  <r>
    <x v="4"/>
    <s v="DHAPAT_rm"/>
    <n v="0"/>
    <n v="1.2979908726793935E-3"/>
    <n v="1.6847803055590136E-6"/>
    <n v="0.38714121764460829"/>
    <n v="1"/>
  </r>
  <r>
    <x v="1"/>
    <s v="DHAPt_c_l"/>
    <n v="0"/>
    <n v="0"/>
    <n v="0"/>
    <n v="0"/>
    <n v="0"/>
  </r>
  <r>
    <x v="1"/>
    <s v="DHAPt_c_m"/>
    <n v="0"/>
    <n v="0"/>
    <n v="0"/>
    <n v="0"/>
    <n v="0"/>
  </r>
  <r>
    <x v="1"/>
    <s v="DHAPt_c_rm"/>
    <n v="0"/>
    <n v="0"/>
    <n v="0"/>
    <n v="0"/>
    <n v="0"/>
  </r>
  <r>
    <x v="1"/>
    <s v="DHAPt_c_x"/>
    <n v="0"/>
    <n v="0"/>
    <n v="0"/>
    <n v="0"/>
    <n v="0"/>
  </r>
  <r>
    <x v="38"/>
    <s v="DHFRi_c"/>
    <n v="6.5471777748091176E-4"/>
    <n v="1.6633186018481319E-4"/>
    <n v="2.3852080421315166E-7"/>
    <n v="1085.1187640875339"/>
    <n v="0.35382412181105399"/>
  </r>
  <r>
    <x v="38"/>
    <s v="DHFRi_m"/>
    <n v="0"/>
    <n v="0"/>
    <n v="0"/>
    <n v="0"/>
    <n v="0"/>
  </r>
  <r>
    <x v="38"/>
    <s v="DHFS_1_c"/>
    <n v="9.0996216467166763E-6"/>
    <n v="0"/>
    <n v="8.2803114113394716E-11"/>
    <n v="3.2631081739449094E-9"/>
    <n v="1"/>
  </r>
  <r>
    <x v="1"/>
    <s v="DHFt_c_m"/>
    <n v="0"/>
    <n v="0"/>
    <n v="0"/>
    <n v="0"/>
    <n v="0"/>
  </r>
  <r>
    <x v="38"/>
    <s v="DHNPA2i_m"/>
    <n v="9.0996216467166763E-6"/>
    <n v="0"/>
    <n v="8.2803114113394716E-11"/>
    <n v="3.2631081739449094E-9"/>
    <n v="1"/>
  </r>
  <r>
    <x v="1"/>
    <s v="DHNPTt_c_m"/>
    <n v="9.0996216467166763E-6"/>
    <n v="0"/>
    <n v="8.2803114113394716E-11"/>
    <n v="3.2631081739449094E-9"/>
    <n v="1"/>
  </r>
  <r>
    <x v="49"/>
    <s v="DHORDfum_c"/>
    <n v="1.1435494523422587E-2"/>
    <n v="7.2101245480112501E-3"/>
    <n v="1.7853751429107604E-5"/>
    <n v="30824.962814069426"/>
    <n v="5.1354188303888937E-2"/>
  </r>
  <r>
    <x v="49"/>
    <s v="DHORTS_c"/>
    <n v="-1.1435494523422587E-2"/>
    <n v="-7.2101245480112501E-3"/>
    <n v="1.7853751429107604E-5"/>
    <n v="30824.962814069171"/>
    <n v="5.1354188303888937E-2"/>
  </r>
  <r>
    <x v="49"/>
    <s v="DHPM2_c"/>
    <n v="0"/>
    <n v="0"/>
    <n v="0"/>
    <n v="0"/>
    <n v="0"/>
  </r>
  <r>
    <x v="34"/>
    <s v="DHPPDA2_c"/>
    <n v="1.8199243293423425E-5"/>
    <n v="7.1595018079550018E-5"/>
    <n v="2.8511087650107524E-9"/>
    <n v="77441.671611765662"/>
    <n v="0.3536035532425052"/>
  </r>
  <r>
    <x v="38"/>
    <s v="DHPTS_m"/>
    <n v="9.0996216467166763E-6"/>
    <n v="0"/>
    <n v="8.2803114113394716E-11"/>
    <n v="3.2631081739449094E-9"/>
    <n v="1"/>
  </r>
  <r>
    <x v="1"/>
    <s v="DHPTt_c_m"/>
    <n v="-9.0996216467166763E-6"/>
    <n v="0"/>
    <n v="8.2803114113394716E-11"/>
    <n v="3.2631081739449094E-9"/>
    <n v="1"/>
  </r>
  <r>
    <x v="7"/>
    <s v="DHQS_c"/>
    <n v="2.2916214166429361E-2"/>
    <n v="2.9170131779831257E-2"/>
    <n v="3.9111485515218475E-5"/>
    <n v="3226.0544301401583"/>
    <n v="1.4416390221560807E-2"/>
  </r>
  <r>
    <x v="7"/>
    <s v="DHQTi_c"/>
    <n v="2.2916214166429361E-2"/>
    <n v="2.9170131779831257E-2"/>
    <n v="3.9111485515218475E-5"/>
    <n v="3226.0544301401583"/>
    <n v="1.4416390221560807E-2"/>
  </r>
  <r>
    <x v="1"/>
    <s v="DINt_c_e"/>
    <n v="0"/>
    <n v="0"/>
    <n v="0"/>
    <n v="0"/>
    <n v="0"/>
  </r>
  <r>
    <x v="12"/>
    <s v="DIPS_c"/>
    <n v="0"/>
    <n v="0"/>
    <n v="0"/>
    <n v="0"/>
    <n v="0"/>
  </r>
  <r>
    <x v="35"/>
    <s v="DKMEOX_c"/>
    <n v="9.0996216467117127E-6"/>
    <n v="0"/>
    <n v="8.2803114113304385E-11"/>
    <n v="3.2631081739413496E-9"/>
    <n v="1"/>
  </r>
  <r>
    <x v="35"/>
    <s v="DKMPPH_c"/>
    <n v="9.0996216467117127E-6"/>
    <n v="0"/>
    <n v="8.2803114113304385E-11"/>
    <n v="3.2631081739413496E-9"/>
    <n v="1"/>
  </r>
  <r>
    <x v="52"/>
    <s v="DM_5mta_c"/>
    <n v="0"/>
    <n v="0"/>
    <n v="0"/>
    <n v="0"/>
    <n v="0"/>
  </r>
  <r>
    <x v="52"/>
    <s v="DM_gcald_c"/>
    <n v="9.0996216467166763E-6"/>
    <n v="0"/>
    <n v="8.2803114113394716E-11"/>
    <n v="3.2631081739449094E-9"/>
    <n v="1"/>
  </r>
  <r>
    <x v="23"/>
    <s v="DMATT_c"/>
    <n v="2.0086959804033754E-2"/>
    <n v="1.1674066693451186E-3"/>
    <n v="3.5794949081630653E-4"/>
    <n v="15707979.187264763"/>
    <n v="0.79236524829690369"/>
  </r>
  <r>
    <x v="1"/>
    <s v="DNADt_c_n"/>
    <n v="0"/>
    <n v="0"/>
    <n v="0"/>
    <n v="0"/>
    <n v="0"/>
  </r>
  <r>
    <x v="38"/>
    <s v="DNMPPA_c"/>
    <n v="0"/>
    <n v="0"/>
    <n v="0"/>
    <n v="0"/>
    <n v="0"/>
  </r>
  <r>
    <x v="37"/>
    <s v="DNTP_c"/>
    <n v="0"/>
    <n v="0"/>
    <n v="0"/>
    <n v="0"/>
    <n v="0"/>
  </r>
  <r>
    <x v="38"/>
    <s v="DNTPPA_c"/>
    <n v="0"/>
    <n v="0"/>
    <n v="0"/>
    <n v="0"/>
    <n v="0"/>
  </r>
  <r>
    <x v="1"/>
    <s v="DOCOSAt_c_e"/>
    <n v="0"/>
    <n v="0"/>
    <n v="0"/>
    <n v="0"/>
    <n v="0"/>
  </r>
  <r>
    <x v="1"/>
    <s v="DOCOSAt_c_l"/>
    <n v="2.3906580624041158E-7"/>
    <n v="0"/>
    <n v="5.7152459713378005E-14"/>
    <n v="2.2522662396052618E-12"/>
    <n v="1"/>
  </r>
  <r>
    <x v="1"/>
    <s v="DOCOSAt_c_rm"/>
    <n v="2.3981730538724953E-6"/>
    <n v="0"/>
    <n v="5.7512339963201305E-12"/>
    <n v="2.2664484137591414E-10"/>
    <n v="1"/>
  </r>
  <r>
    <x v="1"/>
    <s v="DOCOSCOAt_c_en"/>
    <n v="0"/>
    <n v="0"/>
    <n v="0"/>
    <n v="0"/>
    <n v="0"/>
  </r>
  <r>
    <x v="1"/>
    <s v="DOCOSCOAt_c_l"/>
    <n v="0"/>
    <n v="0"/>
    <n v="0"/>
    <n v="0"/>
    <n v="0"/>
  </r>
  <r>
    <x v="1"/>
    <s v="DOCOSCOAt_c_rm"/>
    <n v="0"/>
    <n v="0"/>
    <n v="0"/>
    <n v="0"/>
    <n v="0"/>
  </r>
  <r>
    <x v="0"/>
    <s v="DOLDPP_c"/>
    <n v="1.4107143438897129E-3"/>
    <n v="0"/>
    <n v="1.9901149600561831E-6"/>
    <n v="7.8426523721755495E-5"/>
    <n v="1"/>
  </r>
  <r>
    <x v="1"/>
    <s v="DOLDPt_c_l"/>
    <n v="1.4107143438897129E-3"/>
    <n v="0"/>
    <n v="1.9901149600561831E-6"/>
    <n v="7.8426523721755495E-5"/>
    <n v="1"/>
  </r>
  <r>
    <x v="1"/>
    <s v="DOLDPt_c_r"/>
    <n v="0"/>
    <n v="0"/>
    <n v="0"/>
    <n v="0"/>
    <n v="0"/>
  </r>
  <r>
    <x v="1"/>
    <s v="DOLGLCPt_c_r"/>
    <n v="0"/>
    <n v="0"/>
    <n v="0"/>
    <n v="0"/>
    <n v="0"/>
  </r>
  <r>
    <x v="0"/>
    <s v="DOLK_c"/>
    <n v="0"/>
    <n v="0"/>
    <n v="0"/>
    <n v="0"/>
    <n v="0"/>
  </r>
  <r>
    <x v="66"/>
    <s v="DOLPMMT_r"/>
    <n v="0"/>
    <n v="3.4131297709923666E-2"/>
    <n v="1.1649454833634405E-3"/>
    <n v="139227.98564217307"/>
    <n v="1"/>
  </r>
  <r>
    <x v="0"/>
    <s v="DOLPMT_c"/>
    <n v="1.0532266078769998E-2"/>
    <n v="3.4131297709923666E-2"/>
    <n v="5.5691429392819151E-4"/>
    <n v="66559.385332850725"/>
    <n v="0.27917827417471558"/>
  </r>
  <r>
    <x v="1"/>
    <s v="DOLPt_c_r"/>
    <n v="-1.0532266078769998E-2"/>
    <n v="-3.4131297709923666E-2"/>
    <n v="5.5691429392819151E-4"/>
    <n v="66559.385332850725"/>
    <n v="0.27917827417471558"/>
  </r>
  <r>
    <x v="67"/>
    <s v="DPCOAK_c"/>
    <n v="9.0996216466612262E-6"/>
    <n v="0"/>
    <n v="8.2803114112385568E-11"/>
    <n v="3.2631081739051406E-9"/>
    <n v="1"/>
  </r>
  <r>
    <x v="68"/>
    <s v="DPGM_c"/>
    <n v="0"/>
    <n v="0"/>
    <n v="0"/>
    <n v="0"/>
    <n v="0"/>
  </r>
  <r>
    <x v="0"/>
    <s v="DPGT_c"/>
    <n v="0"/>
    <n v="0"/>
    <n v="0"/>
    <n v="0"/>
    <n v="0"/>
  </r>
  <r>
    <x v="23"/>
    <s v="DPMVD_c"/>
    <n v="8.1421594570446842E-2"/>
    <n v="3.5022200080353557E-3"/>
    <n v="6.0714289321973794E-3"/>
    <n v="29603766.810292285"/>
    <n v="0.84184459715989535"/>
  </r>
  <r>
    <x v="67"/>
    <s v="DPR_c"/>
    <n v="0"/>
    <n v="0"/>
    <n v="0"/>
    <n v="0"/>
    <n v="0"/>
  </r>
  <r>
    <x v="34"/>
    <s v="DRAPPRy_c"/>
    <n v="1.8199243293423425E-5"/>
    <n v="7.1595018079550018E-5"/>
    <n v="2.8511087650107524E-9"/>
    <n v="77441.671611765662"/>
    <n v="0.3536035532425052"/>
  </r>
  <r>
    <x v="69"/>
    <s v="DRBK_c"/>
    <n v="0"/>
    <n v="0"/>
    <n v="0"/>
    <n v="0"/>
    <n v="0"/>
  </r>
  <r>
    <x v="49"/>
    <s v="DTMPK_c"/>
    <n v="6.4561815583419379E-4"/>
    <n v="0"/>
    <n v="4.1682280314274533E-7"/>
    <n v="5.8323279073222425E-3"/>
    <n v="1"/>
  </r>
  <r>
    <x v="1"/>
    <s v="DTTPt_c"/>
    <n v="0"/>
    <n v="0"/>
    <n v="0"/>
    <n v="0"/>
    <n v="0"/>
  </r>
  <r>
    <x v="1"/>
    <s v="DUDPt_c_n"/>
    <n v="0"/>
    <n v="0"/>
    <n v="0"/>
    <n v="0"/>
    <n v="0"/>
  </r>
  <r>
    <x v="1"/>
    <s v="DUMPt_c_n"/>
    <n v="0"/>
    <n v="0"/>
    <n v="0"/>
    <n v="0"/>
    <n v="0"/>
  </r>
  <r>
    <x v="49"/>
    <s v="DURIK1_c"/>
    <n v="0"/>
    <n v="0"/>
    <n v="0"/>
    <n v="0"/>
    <n v="0"/>
  </r>
  <r>
    <x v="1"/>
    <s v="DURIt_c_e"/>
    <n v="0"/>
    <n v="0"/>
    <n v="0"/>
    <n v="0"/>
    <n v="0"/>
  </r>
  <r>
    <x v="49"/>
    <s v="DUTPDP_c"/>
    <n v="6.4561815583419379E-4"/>
    <n v="0"/>
    <n v="4.1682280314274533E-7"/>
    <n v="1.4215879185043285E-2"/>
    <n v="1"/>
  </r>
  <r>
    <x v="12"/>
    <s v="DXHPSq9_c"/>
    <n v="0"/>
    <n v="0"/>
    <n v="0"/>
    <n v="0"/>
    <n v="0"/>
  </r>
  <r>
    <x v="1"/>
    <s v="E4HGLUt_c_m"/>
    <n v="0"/>
    <n v="0"/>
    <n v="0"/>
    <n v="0"/>
    <n v="0"/>
  </r>
  <r>
    <x v="1"/>
    <s v="E4HGLUt_c_x"/>
    <n v="0"/>
    <n v="0"/>
    <n v="0"/>
    <n v="0"/>
    <n v="0"/>
  </r>
  <r>
    <x v="1"/>
    <s v="E4Pt_c_m"/>
    <n v="0"/>
    <n v="0"/>
    <n v="0"/>
    <n v="0"/>
    <n v="0"/>
  </r>
  <r>
    <x v="10"/>
    <s v="EAR100y_c"/>
    <n v="2.4117637212444712E-2"/>
    <n v="0"/>
    <n v="5.816604247110979E-4"/>
    <n v="2.2922095462929167E-2"/>
    <n v="1"/>
  </r>
  <r>
    <x v="10"/>
    <s v="EAR120y_c"/>
    <n v="2.4117637212444712E-2"/>
    <n v="0"/>
    <n v="5.816604247110979E-4"/>
    <n v="2.2922095462929167E-2"/>
    <n v="1"/>
  </r>
  <r>
    <x v="10"/>
    <s v="EAR140y_c"/>
    <n v="2.4117637212444712E-2"/>
    <n v="0"/>
    <n v="5.816604247110979E-4"/>
    <n v="2.2922095462929167E-2"/>
    <n v="1"/>
  </r>
  <r>
    <x v="10"/>
    <s v="EAR160y_c"/>
    <n v="2.4117637212444712E-2"/>
    <n v="0"/>
    <n v="5.816604247110979E-4"/>
    <n v="2.2922095462929167E-2"/>
    <n v="1"/>
  </r>
  <r>
    <x v="10"/>
    <s v="EAR180y_c"/>
    <n v="1.8267972917713465E-2"/>
    <n v="0"/>
    <n v="3.3371883452231257E-4"/>
    <n v="1.315120413512286E-2"/>
    <n v="1"/>
  </r>
  <r>
    <x v="10"/>
    <s v="EAR40y_c"/>
    <n v="2.4117637212444712E-2"/>
    <n v="0"/>
    <n v="5.816604247110979E-4"/>
    <n v="2.2922095462929167E-2"/>
    <n v="1"/>
  </r>
  <r>
    <x v="10"/>
    <s v="EAR40y_m"/>
    <n v="0"/>
    <n v="0"/>
    <n v="0"/>
    <n v="0"/>
    <n v="0"/>
  </r>
  <r>
    <x v="10"/>
    <s v="EAR60y_c"/>
    <n v="2.4117637212444712E-2"/>
    <n v="0"/>
    <n v="5.816604247110979E-4"/>
    <n v="2.2922095462929167E-2"/>
    <n v="1"/>
  </r>
  <r>
    <x v="10"/>
    <s v="EAR60y_m"/>
    <n v="0"/>
    <n v="0"/>
    <n v="0"/>
    <n v="0"/>
    <n v="0"/>
  </r>
  <r>
    <x v="10"/>
    <s v="EAR80y_c"/>
    <n v="2.4117637212444712E-2"/>
    <n v="0"/>
    <n v="5.816604247110979E-4"/>
    <n v="2.2922095462929167E-2"/>
    <n v="1"/>
  </r>
  <r>
    <x v="10"/>
    <s v="EAR80y_m"/>
    <n v="0"/>
    <n v="0"/>
    <n v="0"/>
    <n v="0"/>
    <n v="0"/>
  </r>
  <r>
    <x v="22"/>
    <s v="ECOAH100_m"/>
    <n v="0"/>
    <n v="0"/>
    <n v="0"/>
    <n v="0"/>
    <n v="0"/>
  </r>
  <r>
    <x v="22"/>
    <s v="ECOAH100_x"/>
    <n v="0"/>
    <n v="0"/>
    <n v="0"/>
    <n v="0"/>
    <n v="0"/>
  </r>
  <r>
    <x v="22"/>
    <s v="ECOAH101e_x"/>
    <n v="0"/>
    <n v="0"/>
    <n v="0"/>
    <n v="0"/>
    <n v="0"/>
  </r>
  <r>
    <x v="22"/>
    <s v="ECOAH120_m"/>
    <n v="0"/>
    <n v="0"/>
    <n v="0"/>
    <n v="0"/>
    <n v="0"/>
  </r>
  <r>
    <x v="22"/>
    <s v="ECOAH120_x"/>
    <n v="0"/>
    <n v="0"/>
    <n v="0"/>
    <n v="0"/>
    <n v="0"/>
  </r>
  <r>
    <x v="22"/>
    <s v="ECOAH121a_m"/>
    <n v="0"/>
    <n v="0"/>
    <n v="0"/>
    <n v="0"/>
    <n v="0"/>
  </r>
  <r>
    <x v="22"/>
    <s v="ECOAH121a_x"/>
    <n v="0"/>
    <n v="0"/>
    <n v="0"/>
    <n v="0"/>
    <n v="0"/>
  </r>
  <r>
    <x v="22"/>
    <s v="ECOAH121d_x"/>
    <n v="0"/>
    <n v="0"/>
    <n v="0"/>
    <n v="0"/>
    <n v="0"/>
  </r>
  <r>
    <x v="22"/>
    <s v="ECOAH122e_x"/>
    <n v="0"/>
    <n v="0"/>
    <n v="0"/>
    <n v="0"/>
    <n v="0"/>
  </r>
  <r>
    <x v="22"/>
    <s v="ECOAH140_m"/>
    <n v="0"/>
    <n v="0"/>
    <n v="0"/>
    <n v="0"/>
    <n v="0"/>
  </r>
  <r>
    <x v="22"/>
    <s v="ECOAH140_x"/>
    <n v="0"/>
    <n v="0"/>
    <n v="0"/>
    <n v="0"/>
    <n v="0"/>
  </r>
  <r>
    <x v="22"/>
    <s v="ECOAH141b_m"/>
    <n v="0"/>
    <n v="0"/>
    <n v="0"/>
    <n v="0"/>
    <n v="0"/>
  </r>
  <r>
    <x v="22"/>
    <s v="ECOAH141b_x"/>
    <n v="0"/>
    <n v="0"/>
    <n v="0"/>
    <n v="0"/>
    <n v="0"/>
  </r>
  <r>
    <x v="22"/>
    <s v="ECOAH141c_m"/>
    <n v="0"/>
    <n v="0"/>
    <n v="0"/>
    <n v="0"/>
    <n v="0"/>
  </r>
  <r>
    <x v="22"/>
    <s v="ECOAH141c_x"/>
    <n v="0"/>
    <n v="0"/>
    <n v="0"/>
    <n v="0"/>
    <n v="0"/>
  </r>
  <r>
    <x v="22"/>
    <s v="ECOAH142_x"/>
    <n v="0"/>
    <n v="0"/>
    <n v="0"/>
    <n v="0"/>
    <n v="0"/>
  </r>
  <r>
    <x v="22"/>
    <s v="ECOAH143_x"/>
    <n v="0"/>
    <n v="0"/>
    <n v="0"/>
    <n v="0"/>
    <n v="0"/>
  </r>
  <r>
    <x v="22"/>
    <s v="ECOAH160_m"/>
    <n v="0"/>
    <n v="0"/>
    <n v="0"/>
    <n v="0"/>
    <n v="0"/>
  </r>
  <r>
    <x v="22"/>
    <s v="ECOAH160_x"/>
    <n v="0"/>
    <n v="0"/>
    <n v="0"/>
    <n v="0"/>
    <n v="0"/>
  </r>
  <r>
    <x v="22"/>
    <s v="ECOAH161b_m"/>
    <n v="0"/>
    <n v="0"/>
    <n v="0"/>
    <n v="0"/>
    <n v="0"/>
  </r>
  <r>
    <x v="22"/>
    <s v="ECOAH161b_x"/>
    <n v="0"/>
    <n v="0"/>
    <n v="0"/>
    <n v="0"/>
    <n v="0"/>
  </r>
  <r>
    <x v="22"/>
    <s v="ECOAH161c_m"/>
    <n v="0"/>
    <n v="0"/>
    <n v="0"/>
    <n v="0"/>
    <n v="0"/>
  </r>
  <r>
    <x v="22"/>
    <s v="ECOAH161c_x"/>
    <n v="0"/>
    <n v="0"/>
    <n v="0"/>
    <n v="0"/>
    <n v="0"/>
  </r>
  <r>
    <x v="22"/>
    <s v="ECOAH162_x"/>
    <n v="0"/>
    <n v="0"/>
    <n v="0"/>
    <n v="0"/>
    <n v="0"/>
  </r>
  <r>
    <x v="22"/>
    <s v="ECOAH163_x"/>
    <n v="0"/>
    <n v="0"/>
    <n v="0"/>
    <n v="0"/>
    <n v="0"/>
  </r>
  <r>
    <x v="22"/>
    <s v="ECOAH180_m"/>
    <n v="0"/>
    <n v="0"/>
    <n v="0"/>
    <n v="0"/>
    <n v="0"/>
  </r>
  <r>
    <x v="22"/>
    <s v="ECOAH180_x"/>
    <n v="0"/>
    <n v="0"/>
    <n v="0"/>
    <n v="0"/>
    <n v="0"/>
  </r>
  <r>
    <x v="22"/>
    <s v="ECOAH181a_m"/>
    <n v="0"/>
    <n v="0"/>
    <n v="0"/>
    <n v="0"/>
    <n v="0"/>
  </r>
  <r>
    <x v="22"/>
    <s v="ECOAH181a_x"/>
    <n v="0"/>
    <n v="0"/>
    <n v="0"/>
    <n v="0"/>
    <n v="0"/>
  </r>
  <r>
    <x v="22"/>
    <s v="ECOAH182_x"/>
    <n v="0"/>
    <n v="0"/>
    <n v="0"/>
    <n v="0"/>
    <n v="0"/>
  </r>
  <r>
    <x v="22"/>
    <s v="ECOAH183_x"/>
    <n v="0"/>
    <n v="0"/>
    <n v="0"/>
    <n v="0"/>
    <n v="0"/>
  </r>
  <r>
    <x v="22"/>
    <s v="ECOAH200_x"/>
    <n v="0"/>
    <n v="0"/>
    <n v="0"/>
    <n v="0"/>
    <n v="0"/>
  </r>
  <r>
    <x v="22"/>
    <s v="ECOAH220_x"/>
    <n v="0"/>
    <n v="0"/>
    <n v="0"/>
    <n v="0"/>
    <n v="0"/>
  </r>
  <r>
    <x v="22"/>
    <s v="ECOAH240_x"/>
    <n v="0"/>
    <n v="0"/>
    <n v="0"/>
    <n v="0"/>
    <n v="0"/>
  </r>
  <r>
    <x v="22"/>
    <s v="ECOAH260_x"/>
    <n v="0"/>
    <n v="0"/>
    <n v="0"/>
    <n v="0"/>
    <n v="0"/>
  </r>
  <r>
    <x v="22"/>
    <s v="ECOAH40_m"/>
    <n v="0"/>
    <n v="0"/>
    <n v="0"/>
    <n v="0"/>
    <n v="0"/>
  </r>
  <r>
    <x v="22"/>
    <s v="ECOAH40_x"/>
    <n v="0"/>
    <n v="0"/>
    <n v="0"/>
    <n v="0"/>
    <n v="0"/>
  </r>
  <r>
    <x v="22"/>
    <s v="ECOAH60_m"/>
    <n v="0"/>
    <n v="0"/>
    <n v="0"/>
    <n v="0"/>
    <n v="0"/>
  </r>
  <r>
    <x v="22"/>
    <s v="ECOAH60_x"/>
    <n v="0"/>
    <n v="0"/>
    <n v="0"/>
    <n v="0"/>
    <n v="0"/>
  </r>
  <r>
    <x v="22"/>
    <s v="ECOAH80_m"/>
    <n v="0"/>
    <n v="0"/>
    <n v="0"/>
    <n v="0"/>
    <n v="0"/>
  </r>
  <r>
    <x v="22"/>
    <s v="ECOAH80_x"/>
    <n v="0"/>
    <n v="0"/>
    <n v="0"/>
    <n v="0"/>
    <n v="0"/>
  </r>
  <r>
    <x v="22"/>
    <s v="ECOAI101a_x"/>
    <n v="0"/>
    <n v="0"/>
    <n v="0"/>
    <n v="0"/>
    <n v="0"/>
  </r>
  <r>
    <x v="22"/>
    <s v="ECOAI101d_x"/>
    <n v="0"/>
    <n v="0"/>
    <n v="0"/>
    <n v="0"/>
    <n v="0"/>
  </r>
  <r>
    <x v="22"/>
    <s v="ECOAI102e_x"/>
    <n v="0"/>
    <n v="0"/>
    <n v="0"/>
    <n v="0"/>
    <n v="0"/>
  </r>
  <r>
    <x v="22"/>
    <s v="ECOAI121a_x"/>
    <n v="0"/>
    <n v="0"/>
    <n v="0"/>
    <n v="0"/>
    <n v="0"/>
  </r>
  <r>
    <x v="22"/>
    <s v="ECOAI121b_x"/>
    <n v="0"/>
    <n v="0"/>
    <n v="0"/>
    <n v="0"/>
    <n v="0"/>
  </r>
  <r>
    <x v="22"/>
    <s v="ECOAI122c_x"/>
    <n v="0"/>
    <n v="0"/>
    <n v="0"/>
    <n v="0"/>
    <n v="0"/>
  </r>
  <r>
    <x v="22"/>
    <s v="ECOAI122d_x"/>
    <n v="0"/>
    <n v="0"/>
    <n v="0"/>
    <n v="0"/>
    <n v="0"/>
  </r>
  <r>
    <x v="22"/>
    <s v="ECOAI123e_x"/>
    <n v="0"/>
    <n v="0"/>
    <n v="0"/>
    <n v="0"/>
    <n v="0"/>
  </r>
  <r>
    <x v="22"/>
    <s v="ECOAI141a_x"/>
    <n v="0"/>
    <n v="0"/>
    <n v="0"/>
    <n v="0"/>
    <n v="0"/>
  </r>
  <r>
    <x v="22"/>
    <s v="ECOAI142c_x"/>
    <n v="0"/>
    <n v="0"/>
    <n v="0"/>
    <n v="0"/>
    <n v="0"/>
  </r>
  <r>
    <x v="22"/>
    <s v="ECOAI81e_x"/>
    <n v="0"/>
    <n v="0"/>
    <n v="0"/>
    <n v="0"/>
    <n v="0"/>
  </r>
  <r>
    <x v="22"/>
    <s v="ECOAI82e_x"/>
    <n v="0"/>
    <n v="0"/>
    <n v="0"/>
    <n v="0"/>
    <n v="0"/>
  </r>
  <r>
    <x v="22"/>
    <s v="ECOAR122_x"/>
    <n v="0"/>
    <n v="0"/>
    <n v="0"/>
    <n v="0"/>
    <n v="0"/>
  </r>
  <r>
    <x v="22"/>
    <s v="ECOAR142_x"/>
    <n v="0"/>
    <n v="0"/>
    <n v="0"/>
    <n v="0"/>
    <n v="0"/>
  </r>
  <r>
    <x v="9"/>
    <s v="ECOAR200_rm"/>
    <n v="2.1642396923793276E-3"/>
    <n v="0"/>
    <n v="4.6839334460701662E-6"/>
    <n v="0.4636298248051951"/>
    <n v="1"/>
  </r>
  <r>
    <x v="9"/>
    <s v="ECOAR220_rm"/>
    <n v="2.1642396923793276E-3"/>
    <n v="0"/>
    <n v="4.6839334460701662E-6"/>
    <n v="0.56615059150483016"/>
    <n v="1"/>
  </r>
  <r>
    <x v="9"/>
    <s v="ECOAR240_rm"/>
    <n v="1.7703568821378799E-3"/>
    <n v="0"/>
    <n v="3.1341634901329553E-6"/>
    <n v="0.46725025205119647"/>
    <n v="1"/>
  </r>
  <r>
    <x v="9"/>
    <s v="ECOAR260_rm"/>
    <n v="3.6767021263538674E-4"/>
    <n v="0"/>
    <n v="1.351813852593505E-7"/>
    <n v="2.7963368400586934E-2"/>
    <n v="1"/>
  </r>
  <r>
    <x v="21"/>
    <s v="EGHLAT_c"/>
    <n v="0"/>
    <n v="0"/>
    <n v="0"/>
    <n v="0"/>
    <n v="0"/>
  </r>
  <r>
    <x v="12"/>
    <s v="EGHLAT_m"/>
    <n v="0"/>
    <n v="0"/>
    <n v="0"/>
    <n v="0"/>
    <n v="0"/>
  </r>
  <r>
    <x v="21"/>
    <s v="EGHLAT_x"/>
    <n v="0"/>
    <n v="0"/>
    <n v="0"/>
    <n v="0"/>
    <n v="0"/>
  </r>
  <r>
    <x v="68"/>
    <s v="ENO_c"/>
    <n v="0.54096468122178742"/>
    <n v="1.3686204182179733"/>
    <n v="0.68501401898269965"/>
    <n v="8.082165291083319"/>
    <n v="0.18785442309792813"/>
  </r>
  <r>
    <x v="42"/>
    <s v="EPGALURS_e"/>
    <n v="0"/>
    <n v="0"/>
    <n v="0"/>
    <n v="0"/>
    <n v="0"/>
  </r>
  <r>
    <x v="1"/>
    <s v="EPISTt_c_e"/>
    <n v="0"/>
    <n v="0"/>
    <n v="0"/>
    <n v="0"/>
    <n v="0"/>
  </r>
  <r>
    <x v="1"/>
    <s v="EPISTt_c_rm"/>
    <n v="0"/>
    <n v="0"/>
    <n v="0"/>
    <n v="0"/>
    <n v="0"/>
  </r>
  <r>
    <x v="1"/>
    <s v="EPISTt_l_rm"/>
    <n v="0"/>
    <n v="0"/>
    <n v="0"/>
    <n v="0"/>
    <n v="0"/>
  </r>
  <r>
    <x v="1"/>
    <s v="ERGSTESTt_c_rm"/>
    <n v="0"/>
    <n v="0"/>
    <n v="0"/>
    <n v="0"/>
    <n v="0"/>
  </r>
  <r>
    <x v="1"/>
    <s v="ERGSTESTt_l_rm"/>
    <n v="0"/>
    <n v="0"/>
    <n v="0"/>
    <n v="0"/>
    <n v="0"/>
  </r>
  <r>
    <x v="12"/>
    <s v="ERGSTGLCT_c"/>
    <n v="0"/>
    <n v="0"/>
    <n v="0"/>
    <n v="0"/>
    <n v="0"/>
  </r>
  <r>
    <x v="1"/>
    <s v="ERGSTt_c_e"/>
    <n v="0"/>
    <n v="0"/>
    <n v="0"/>
    <n v="0"/>
    <n v="0"/>
  </r>
  <r>
    <x v="1"/>
    <s v="ERGSTt_c_en"/>
    <n v="0"/>
    <n v="0"/>
    <n v="0"/>
    <n v="0"/>
    <n v="0"/>
  </r>
  <r>
    <x v="1"/>
    <s v="ERGSTt_c_l"/>
    <n v="0"/>
    <n v="0"/>
    <n v="0"/>
    <n v="0"/>
    <n v="0"/>
  </r>
  <r>
    <x v="1"/>
    <s v="ERGSTt_c_r"/>
    <n v="0"/>
    <n v="0"/>
    <n v="0"/>
    <n v="0"/>
    <n v="0"/>
  </r>
  <r>
    <x v="1"/>
    <s v="ERGSTt_c_rm"/>
    <n v="0"/>
    <n v="0"/>
    <n v="0"/>
    <n v="0"/>
    <n v="0"/>
  </r>
  <r>
    <x v="1"/>
    <s v="ERGTETROLt_c_e"/>
    <n v="0"/>
    <n v="0"/>
    <n v="0"/>
    <n v="0"/>
    <n v="0"/>
  </r>
  <r>
    <x v="1"/>
    <s v="ERGTETROLt_c_r"/>
    <n v="0"/>
    <n v="5.8366717557251915E-4"/>
    <n v="3.4066737184080189E-7"/>
    <n v="139227.98565211197"/>
    <n v="1"/>
  </r>
  <r>
    <x v="1"/>
    <s v="ETACt_c_e"/>
    <n v="0"/>
    <n v="0"/>
    <n v="0"/>
    <n v="0"/>
    <n v="0"/>
  </r>
  <r>
    <x v="50"/>
    <s v="ETFOXRq9_c"/>
    <n v="0"/>
    <n v="0"/>
    <n v="0"/>
    <n v="0"/>
    <n v="0"/>
  </r>
  <r>
    <x v="50"/>
    <s v="ETFOXRq9_m"/>
    <n v="0"/>
    <n v="0"/>
    <n v="0"/>
    <n v="0"/>
    <n v="0"/>
  </r>
  <r>
    <x v="28"/>
    <s v="ETHAK_c"/>
    <n v="0"/>
    <n v="0"/>
    <n v="0"/>
    <n v="0"/>
    <n v="0"/>
  </r>
  <r>
    <x v="4"/>
    <s v="ETHAPT_rm"/>
    <n v="0"/>
    <n v="0"/>
    <n v="0"/>
    <n v="0"/>
    <n v="0"/>
  </r>
  <r>
    <x v="1"/>
    <s v="ETHAt_c_e"/>
    <n v="0"/>
    <n v="0"/>
    <n v="0"/>
    <n v="0"/>
    <n v="0"/>
  </r>
  <r>
    <x v="70"/>
    <s v="ETNO2OX_c"/>
    <n v="0"/>
    <n v="0"/>
    <n v="0"/>
    <n v="0"/>
    <n v="0"/>
  </r>
  <r>
    <x v="1"/>
    <s v="ETOHt_c_e"/>
    <n v="0"/>
    <n v="0"/>
    <n v="0"/>
    <n v="0"/>
    <n v="0"/>
  </r>
  <r>
    <x v="1"/>
    <s v="ETOHt_c_m"/>
    <n v="0"/>
    <n v="0"/>
    <n v="0"/>
    <n v="0"/>
    <n v="0"/>
  </r>
  <r>
    <x v="71"/>
    <s v="EX_13BDglucan_e"/>
    <n v="0"/>
    <n v="0"/>
    <n v="0"/>
    <n v="0"/>
    <n v="0"/>
  </r>
  <r>
    <x v="71"/>
    <s v="EX_14dmlanost_e"/>
    <n v="0"/>
    <n v="0"/>
    <n v="0"/>
    <n v="0"/>
    <n v="0"/>
  </r>
  <r>
    <x v="71"/>
    <s v="EX_2mbac_e"/>
    <n v="0"/>
    <n v="0"/>
    <n v="0"/>
    <n v="0"/>
    <n v="0"/>
  </r>
  <r>
    <x v="71"/>
    <s v="EX_2mbald_e"/>
    <n v="0"/>
    <n v="0"/>
    <n v="0"/>
    <n v="0"/>
    <n v="0"/>
  </r>
  <r>
    <x v="71"/>
    <s v="EX_2mbtoh_e"/>
    <n v="0"/>
    <n v="0"/>
    <n v="0"/>
    <n v="0"/>
    <n v="0"/>
  </r>
  <r>
    <x v="71"/>
    <s v="EX_2phetoh_e"/>
    <n v="0"/>
    <n v="0"/>
    <n v="0"/>
    <n v="0"/>
    <n v="0"/>
  </r>
  <r>
    <x v="71"/>
    <s v="EX_3c3hmp_e"/>
    <n v="0"/>
    <n v="0"/>
    <n v="0"/>
    <n v="0"/>
    <n v="0"/>
  </r>
  <r>
    <x v="71"/>
    <s v="EX_3mbald_e"/>
    <n v="0"/>
    <n v="0"/>
    <n v="0"/>
    <n v="0"/>
    <n v="0"/>
  </r>
  <r>
    <x v="71"/>
    <s v="EX_3mop_e"/>
    <n v="0"/>
    <n v="0"/>
    <n v="0"/>
    <n v="0"/>
    <n v="0"/>
  </r>
  <r>
    <x v="71"/>
    <s v="EX_4abut_e"/>
    <n v="0"/>
    <n v="0"/>
    <n v="0"/>
    <n v="0"/>
    <n v="0"/>
  </r>
  <r>
    <x v="71"/>
    <s v="EX_4abz_e"/>
    <n v="-9.0996216467166763E-6"/>
    <n v="0"/>
    <n v="8.2803114113394716E-11"/>
    <n v="3.2631081739449094E-9"/>
    <n v="1"/>
  </r>
  <r>
    <x v="71"/>
    <s v="EX_5aop_e"/>
    <n v="0"/>
    <n v="0"/>
    <n v="0"/>
    <n v="0"/>
    <n v="0"/>
  </r>
  <r>
    <x v="71"/>
    <s v="EX_5fthf_e"/>
    <n v="0"/>
    <n v="0"/>
    <n v="0"/>
    <n v="0"/>
    <n v="0"/>
  </r>
  <r>
    <x v="71"/>
    <s v="EX_8aonn_e"/>
    <n v="0"/>
    <n v="0"/>
    <n v="0"/>
    <n v="0"/>
    <n v="0"/>
  </r>
  <r>
    <x v="71"/>
    <s v="EX_abt__D_e"/>
    <n v="0"/>
    <n v="0"/>
    <n v="0"/>
    <n v="0"/>
    <n v="0"/>
  </r>
  <r>
    <x v="71"/>
    <s v="EX_abt__L_e"/>
    <n v="0"/>
    <n v="0"/>
    <n v="0"/>
    <n v="0"/>
    <n v="0"/>
  </r>
  <r>
    <x v="71"/>
    <s v="EX_ac_e"/>
    <n v="0"/>
    <n v="0"/>
    <n v="0"/>
    <n v="0"/>
    <n v="0"/>
  </r>
  <r>
    <x v="71"/>
    <s v="EX_acald_e"/>
    <n v="0"/>
    <n v="0"/>
    <n v="0"/>
    <n v="0"/>
    <n v="0"/>
  </r>
  <r>
    <x v="71"/>
    <s v="EX_ade_e"/>
    <n v="0"/>
    <n v="0"/>
    <n v="0"/>
    <n v="0"/>
    <n v="0"/>
  </r>
  <r>
    <x v="71"/>
    <s v="EX_adn_e"/>
    <n v="0"/>
    <n v="0"/>
    <n v="0"/>
    <n v="0"/>
    <n v="0"/>
  </r>
  <r>
    <x v="71"/>
    <s v="EX_akg_e"/>
    <n v="0"/>
    <n v="0"/>
    <n v="0"/>
    <n v="0"/>
    <n v="0"/>
  </r>
  <r>
    <x v="71"/>
    <s v="EX_ala__L_e"/>
    <n v="0"/>
    <n v="0"/>
    <n v="0"/>
    <n v="0"/>
    <n v="0"/>
  </r>
  <r>
    <x v="71"/>
    <s v="EX_alltn_e"/>
    <n v="0"/>
    <n v="0"/>
    <n v="0"/>
    <n v="0"/>
    <n v="0"/>
  </r>
  <r>
    <x v="71"/>
    <s v="EX_alltt_e"/>
    <n v="0"/>
    <n v="0"/>
    <n v="0"/>
    <n v="0"/>
    <n v="0"/>
  </r>
  <r>
    <x v="71"/>
    <s v="EX_amet_e"/>
    <n v="0"/>
    <n v="0"/>
    <n v="0"/>
    <n v="0"/>
    <n v="0"/>
  </r>
  <r>
    <x v="71"/>
    <s v="EX_arab__D_e"/>
    <n v="0"/>
    <n v="0"/>
    <n v="0"/>
    <n v="0"/>
    <n v="0"/>
  </r>
  <r>
    <x v="71"/>
    <s v="EX_arab__L_e"/>
    <n v="0"/>
    <n v="0"/>
    <n v="0"/>
    <n v="0"/>
    <n v="0"/>
  </r>
  <r>
    <x v="71"/>
    <s v="EX_arach_e"/>
    <n v="0"/>
    <n v="0"/>
    <n v="0"/>
    <n v="0"/>
    <n v="0"/>
  </r>
  <r>
    <x v="71"/>
    <s v="EX_arg__L_e"/>
    <n v="0"/>
    <n v="0"/>
    <n v="0"/>
    <n v="0"/>
    <n v="0"/>
  </r>
  <r>
    <x v="71"/>
    <s v="EX_asn__L_e"/>
    <n v="0"/>
    <n v="0"/>
    <n v="0"/>
    <n v="0"/>
    <n v="0"/>
  </r>
  <r>
    <x v="71"/>
    <s v="EX_asp__L_e"/>
    <n v="0"/>
    <n v="0"/>
    <n v="0"/>
    <n v="0"/>
    <n v="0"/>
  </r>
  <r>
    <x v="71"/>
    <s v="EX_btd_e"/>
    <n v="0"/>
    <n v="0"/>
    <n v="0"/>
    <n v="0"/>
    <n v="0"/>
  </r>
  <r>
    <x v="71"/>
    <s v="EX_btn_c"/>
    <n v="-9.0996216467117127E-6"/>
    <n v="0"/>
    <n v="8.2803114113304385E-11"/>
    <n v="3.2631081739413496E-9"/>
    <n v="1"/>
  </r>
  <r>
    <x v="71"/>
    <s v="EX_but_e"/>
    <n v="0"/>
    <n v="0"/>
    <n v="0"/>
    <n v="0"/>
    <n v="0"/>
  </r>
  <r>
    <x v="71"/>
    <s v="EX_ca2_e"/>
    <n v="-1.1702113437671241E-4"/>
    <n v="0"/>
    <n v="1.3693945890812584E-8"/>
    <n v="5.3965152456314881E-7"/>
    <n v="1"/>
  </r>
  <r>
    <x v="71"/>
    <s v="EX_caro_c"/>
    <n v="0"/>
    <n v="0"/>
    <n v="0"/>
    <n v="0"/>
    <n v="0"/>
  </r>
  <r>
    <x v="71"/>
    <s v="EX_cellb_e"/>
    <n v="0"/>
    <n v="0"/>
    <n v="0"/>
    <n v="0"/>
    <n v="0"/>
  </r>
  <r>
    <x v="71"/>
    <s v="EX_chol_e"/>
    <n v="0"/>
    <n v="9.100091175272695E-5"/>
    <n v="8.2811659398275982E-9"/>
    <n v="2.4536658195323149E-4"/>
    <n v="1"/>
  </r>
  <r>
    <x v="71"/>
    <s v="EX_cit_e"/>
    <n v="0"/>
    <n v="0"/>
    <n v="0"/>
    <n v="0"/>
    <n v="0"/>
  </r>
  <r>
    <x v="71"/>
    <s v="EX_cl_e"/>
    <n v="0"/>
    <n v="0"/>
    <n v="0"/>
    <n v="0"/>
    <n v="0"/>
  </r>
  <r>
    <x v="71"/>
    <s v="EX_co2_e"/>
    <n v="2.1211614325565082"/>
    <n v="2.881871577288238"/>
    <n v="0.57867992429776915"/>
    <n v="14.001092910062768"/>
    <n v="2.3119140232883036E-2"/>
  </r>
  <r>
    <x v="71"/>
    <s v="EX_cobalt2_e"/>
    <n v="0"/>
    <n v="0"/>
    <n v="0"/>
    <n v="0"/>
    <n v="0"/>
  </r>
  <r>
    <x v="71"/>
    <s v="EX_crn_e"/>
    <n v="0"/>
    <n v="0"/>
    <n v="0"/>
    <n v="0"/>
    <n v="0"/>
  </r>
  <r>
    <x v="71"/>
    <s v="EX_csn_e"/>
    <n v="0"/>
    <n v="0"/>
    <n v="0"/>
    <n v="0"/>
    <n v="0"/>
  </r>
  <r>
    <x v="71"/>
    <s v="EX_cu2_e"/>
    <n v="-1.0373568677251315E-5"/>
    <n v="0"/>
    <n v="1.0761092710164959E-10"/>
    <n v="4.2407353828541471E-9"/>
    <n v="1"/>
  </r>
  <r>
    <x v="71"/>
    <s v="EX_cys__L_e"/>
    <n v="0"/>
    <n v="0"/>
    <n v="0"/>
    <n v="0"/>
    <n v="0"/>
  </r>
  <r>
    <x v="71"/>
    <s v="EX_cytd_e"/>
    <n v="0"/>
    <n v="0"/>
    <n v="0"/>
    <n v="0"/>
    <n v="0"/>
  </r>
  <r>
    <x v="71"/>
    <s v="EX_dad_2_e"/>
    <n v="0"/>
    <n v="0"/>
    <n v="0"/>
    <n v="0"/>
    <n v="0"/>
  </r>
  <r>
    <x v="71"/>
    <s v="EX_dann_e"/>
    <n v="0"/>
    <n v="0"/>
    <n v="0"/>
    <n v="0"/>
    <n v="0"/>
  </r>
  <r>
    <x v="71"/>
    <s v="EX_dca_e"/>
    <n v="0"/>
    <n v="0"/>
    <n v="0"/>
    <n v="0"/>
    <n v="0"/>
  </r>
  <r>
    <x v="71"/>
    <s v="EX_dcyt_e"/>
    <n v="0"/>
    <n v="0"/>
    <n v="0"/>
    <n v="0"/>
    <n v="0"/>
  </r>
  <r>
    <x v="71"/>
    <s v="EX_ddca_e"/>
    <n v="0"/>
    <n v="0"/>
    <n v="0"/>
    <n v="0"/>
    <n v="0"/>
  </r>
  <r>
    <x v="71"/>
    <s v="EX_dgsn_e"/>
    <n v="0"/>
    <n v="0"/>
    <n v="0"/>
    <n v="0"/>
    <n v="0"/>
  </r>
  <r>
    <x v="71"/>
    <s v="EX_din_e"/>
    <n v="0"/>
    <n v="0"/>
    <n v="0"/>
    <n v="0"/>
    <n v="0"/>
  </r>
  <r>
    <x v="71"/>
    <s v="EX_docosa_e"/>
    <n v="0"/>
    <n v="0"/>
    <n v="0"/>
    <n v="0"/>
    <n v="0"/>
  </r>
  <r>
    <x v="71"/>
    <s v="EX_dttp_e"/>
    <n v="0"/>
    <n v="0"/>
    <n v="0"/>
    <n v="0"/>
    <n v="0"/>
  </r>
  <r>
    <x v="71"/>
    <s v="EX_duri_e"/>
    <n v="0"/>
    <n v="0"/>
    <n v="0"/>
    <n v="0"/>
    <n v="0"/>
  </r>
  <r>
    <x v="71"/>
    <s v="EX_epist_e"/>
    <n v="0"/>
    <n v="0"/>
    <n v="0"/>
    <n v="0"/>
    <n v="0"/>
  </r>
  <r>
    <x v="71"/>
    <s v="EX_ergst_e"/>
    <n v="0"/>
    <n v="0"/>
    <n v="0"/>
    <n v="0"/>
    <n v="0"/>
  </r>
  <r>
    <x v="71"/>
    <s v="EX_ergtetrol_e"/>
    <n v="0"/>
    <n v="0"/>
    <n v="0"/>
    <n v="0"/>
    <n v="0"/>
  </r>
  <r>
    <x v="71"/>
    <s v="EX_etac_e"/>
    <n v="0"/>
    <n v="0"/>
    <n v="0"/>
    <n v="0"/>
    <n v="0"/>
  </r>
  <r>
    <x v="71"/>
    <s v="EX_etha_e"/>
    <n v="0"/>
    <n v="0"/>
    <n v="0"/>
    <n v="0"/>
    <n v="0"/>
  </r>
  <r>
    <x v="71"/>
    <s v="EX_etoh_e"/>
    <n v="0"/>
    <n v="0"/>
    <n v="0"/>
    <n v="0"/>
    <n v="0"/>
  </r>
  <r>
    <x v="71"/>
    <s v="EX_fald_e"/>
    <n v="0"/>
    <n v="0"/>
    <n v="0"/>
    <n v="0"/>
    <n v="0"/>
  </r>
  <r>
    <x v="71"/>
    <s v="EX_fe2_e"/>
    <n v="-6.9521109380877444E-5"/>
    <n v="-7.2318200080353553E-8"/>
    <n v="4.8231345964739601E-9"/>
    <n v="128398716119.87309"/>
    <n v="0.99584770844393589"/>
  </r>
  <r>
    <x v="71"/>
    <s v="EX_fe3_e"/>
    <n v="0"/>
    <n v="0"/>
    <n v="0"/>
    <n v="0"/>
    <n v="0"/>
  </r>
  <r>
    <x v="71"/>
    <s v="EX_fecost_e"/>
    <n v="0"/>
    <n v="0"/>
    <n v="0"/>
    <n v="0"/>
    <n v="0"/>
  </r>
  <r>
    <x v="71"/>
    <s v="EX_fmn_e"/>
    <n v="0"/>
    <n v="0"/>
    <n v="0"/>
    <n v="0"/>
    <n v="0"/>
  </r>
  <r>
    <x v="71"/>
    <s v="EX_fol_e"/>
    <n v="0"/>
    <n v="0"/>
    <n v="0"/>
    <n v="0"/>
    <n v="0"/>
  </r>
  <r>
    <x v="71"/>
    <s v="EX_for_e"/>
    <n v="0.38072034402379429"/>
    <n v="0"/>
    <n v="0.14494798035359627"/>
    <n v="2562.3698641092387"/>
    <n v="1"/>
  </r>
  <r>
    <x v="71"/>
    <s v="EX_fru_e"/>
    <n v="0"/>
    <n v="0"/>
    <n v="0"/>
    <n v="0"/>
    <n v="0"/>
  </r>
  <r>
    <x v="71"/>
    <s v="EX_fum_e"/>
    <n v="0"/>
    <n v="0"/>
    <n v="0"/>
    <n v="0"/>
    <n v="0"/>
  </r>
  <r>
    <x v="71"/>
    <s v="EX_g3pc_e"/>
    <n v="0"/>
    <n v="2.5562678888950293E-3"/>
    <n v="6.5345055197958494E-6"/>
    <n v="23.146363660327356"/>
    <n v="1"/>
  </r>
  <r>
    <x v="71"/>
    <s v="EX_g3pi_e"/>
    <n v="0"/>
    <n v="0"/>
    <n v="0"/>
    <n v="0"/>
    <n v="0"/>
  </r>
  <r>
    <x v="71"/>
    <s v="EX_gal_e"/>
    <n v="0"/>
    <n v="0"/>
    <n v="0"/>
    <n v="0"/>
    <n v="0"/>
  </r>
  <r>
    <x v="71"/>
    <s v="EX_galur_e"/>
    <n v="0"/>
    <n v="0"/>
    <n v="0"/>
    <n v="0"/>
    <n v="0"/>
  </r>
  <r>
    <x v="71"/>
    <s v="EX_gam6p_e"/>
    <n v="0"/>
    <n v="0"/>
    <n v="0"/>
    <n v="0"/>
    <n v="0"/>
  </r>
  <r>
    <x v="71"/>
    <s v="EX_gcald_e"/>
    <n v="0"/>
    <n v="0"/>
    <n v="0"/>
    <n v="0"/>
    <n v="0"/>
  </r>
  <r>
    <x v="71"/>
    <s v="EX_glc__D_e"/>
    <n v="-1"/>
    <n v="-1"/>
    <n v="0"/>
    <n v="0"/>
    <n v="0"/>
  </r>
  <r>
    <x v="71"/>
    <s v="EX_gln__L_e"/>
    <n v="0"/>
    <n v="0"/>
    <n v="0"/>
    <n v="0"/>
    <n v="0"/>
  </r>
  <r>
    <x v="71"/>
    <s v="EX_glu__L_e"/>
    <n v="0"/>
    <n v="0"/>
    <n v="0"/>
    <n v="0"/>
    <n v="0"/>
  </r>
  <r>
    <x v="71"/>
    <s v="EX_glx_e"/>
    <n v="0"/>
    <n v="0"/>
    <n v="0"/>
    <n v="0"/>
    <n v="0"/>
  </r>
  <r>
    <x v="71"/>
    <s v="EX_gly_e"/>
    <n v="0"/>
    <n v="0"/>
    <n v="0"/>
    <n v="0"/>
    <n v="0"/>
  </r>
  <r>
    <x v="71"/>
    <s v="EX_glyc_e"/>
    <n v="2.3488850209589355E-2"/>
    <n v="1.8891202097308969E-2"/>
    <n v="2.1138368164355393E-5"/>
    <n v="88.621485012465655"/>
    <n v="1.1769241673631164E-2"/>
  </r>
  <r>
    <x v="71"/>
    <s v="EX_gsn_e"/>
    <n v="0"/>
    <n v="0"/>
    <n v="0"/>
    <n v="0"/>
    <n v="0"/>
  </r>
  <r>
    <x v="71"/>
    <s v="EX_gthox_e"/>
    <n v="0"/>
    <n v="0"/>
    <n v="0"/>
    <n v="0"/>
    <n v="0"/>
  </r>
  <r>
    <x v="71"/>
    <s v="EX_gthrd_e"/>
    <n v="0"/>
    <n v="0"/>
    <n v="0"/>
    <n v="0"/>
    <n v="0"/>
  </r>
  <r>
    <x v="71"/>
    <s v="EX_gua_e"/>
    <n v="0"/>
    <n v="0"/>
    <n v="0"/>
    <n v="0"/>
    <n v="0"/>
  </r>
  <r>
    <x v="71"/>
    <s v="EX_h_e"/>
    <n v="0"/>
    <n v="-0.51193903899183069"/>
    <n v="0.26208157964387913"/>
    <n v="2.0671925497139028"/>
    <n v="1"/>
  </r>
  <r>
    <x v="71"/>
    <s v="EX_h2o_e"/>
    <n v="3.0788424048721392"/>
    <n v="3.8531948538811136"/>
    <n v="0.59962171528619623"/>
    <n v="36.21405385727482"/>
    <n v="1.2478304400898333E-2"/>
  </r>
  <r>
    <x v="71"/>
    <s v="EX_hco3_e"/>
    <n v="0"/>
    <n v="0"/>
    <n v="0"/>
    <n v="0"/>
    <n v="0"/>
  </r>
  <r>
    <x v="71"/>
    <s v="EX_hdca_e"/>
    <n v="0"/>
    <n v="0"/>
    <n v="0"/>
    <n v="0"/>
    <n v="0"/>
  </r>
  <r>
    <x v="71"/>
    <s v="EX_hdcea_e"/>
    <n v="0"/>
    <n v="0"/>
    <n v="0"/>
    <n v="0"/>
    <n v="0"/>
  </r>
  <r>
    <x v="71"/>
    <s v="EX_his__L_e"/>
    <n v="0"/>
    <n v="0"/>
    <n v="0"/>
    <n v="0"/>
    <n v="0"/>
  </r>
  <r>
    <x v="71"/>
    <s v="EX_hom__L_e"/>
    <n v="0"/>
    <n v="0"/>
    <n v="0"/>
    <n v="0"/>
    <n v="0"/>
  </r>
  <r>
    <x v="71"/>
    <s v="EX_hxa_e"/>
    <n v="0"/>
    <n v="0"/>
    <n v="0"/>
    <n v="0"/>
    <n v="0"/>
  </r>
  <r>
    <x v="71"/>
    <s v="EX_hxan_e"/>
    <n v="0"/>
    <n v="0"/>
    <n v="0"/>
    <n v="0"/>
    <n v="0"/>
  </r>
  <r>
    <x v="71"/>
    <s v="EX_hxca_e"/>
    <n v="0"/>
    <n v="0"/>
    <n v="0"/>
    <n v="0"/>
    <n v="0"/>
  </r>
  <r>
    <x v="71"/>
    <s v="EX_hxdcal_e"/>
    <n v="0"/>
    <n v="0"/>
    <n v="0"/>
    <n v="0"/>
    <n v="0"/>
  </r>
  <r>
    <x v="71"/>
    <s v="EX_iamac_e"/>
    <n v="0"/>
    <n v="0"/>
    <n v="0"/>
    <n v="0"/>
    <n v="0"/>
  </r>
  <r>
    <x v="71"/>
    <s v="EX_iamoh_e"/>
    <n v="0"/>
    <n v="0"/>
    <n v="0"/>
    <n v="0"/>
    <n v="0"/>
  </r>
  <r>
    <x v="71"/>
    <s v="EX_ibtald_e"/>
    <n v="0"/>
    <n v="0"/>
    <n v="0"/>
    <n v="0"/>
    <n v="0"/>
  </r>
  <r>
    <x v="71"/>
    <s v="EX_ibutac_e"/>
    <n v="0"/>
    <n v="0"/>
    <n v="0"/>
    <n v="0"/>
    <n v="0"/>
  </r>
  <r>
    <x v="71"/>
    <s v="EX_ibutoh_e"/>
    <n v="0"/>
    <n v="0"/>
    <n v="0"/>
    <n v="0"/>
    <n v="0"/>
  </r>
  <r>
    <x v="71"/>
    <s v="EX_id3acald_e"/>
    <n v="0"/>
    <n v="0"/>
    <n v="0"/>
    <n v="0"/>
    <n v="0"/>
  </r>
  <r>
    <x v="71"/>
    <s v="EX_ile__L_e"/>
    <n v="0"/>
    <n v="0"/>
    <n v="0"/>
    <n v="0"/>
    <n v="0"/>
  </r>
  <r>
    <x v="71"/>
    <s v="EX_ind3eth_e"/>
    <n v="0"/>
    <n v="0"/>
    <n v="0"/>
    <n v="0"/>
    <n v="0"/>
  </r>
  <r>
    <x v="71"/>
    <s v="EX_inost_e"/>
    <n v="-4.2773681512533052E-3"/>
    <n v="0"/>
    <n v="1.8295878301356117E-5"/>
    <n v="7.2100464667184294E-4"/>
    <n v="1"/>
  </r>
  <r>
    <x v="71"/>
    <s v="EX_ins_e"/>
    <n v="0"/>
    <n v="0"/>
    <n v="0"/>
    <n v="0"/>
    <n v="0"/>
  </r>
  <r>
    <x v="71"/>
    <s v="EX_k_e"/>
    <n v="-5.4929866070375102E-2"/>
    <n v="0"/>
    <n v="3.0172901865093459E-3"/>
    <n v="0.11890548291793897"/>
    <n v="1"/>
  </r>
  <r>
    <x v="71"/>
    <s v="EX_lac__D_e"/>
    <n v="0"/>
    <n v="0"/>
    <n v="0"/>
    <n v="0"/>
    <n v="0"/>
  </r>
  <r>
    <x v="71"/>
    <s v="EX_lac__L_e"/>
    <n v="0"/>
    <n v="0"/>
    <n v="0"/>
    <n v="0"/>
    <n v="0"/>
  </r>
  <r>
    <x v="71"/>
    <s v="EX_lanost_e"/>
    <n v="0"/>
    <n v="0"/>
    <n v="0"/>
    <n v="0"/>
    <n v="0"/>
  </r>
  <r>
    <x v="71"/>
    <s v="EX_leu__L_e"/>
    <n v="0"/>
    <n v="0"/>
    <n v="0"/>
    <n v="0"/>
    <n v="0"/>
  </r>
  <r>
    <x v="71"/>
    <s v="EX_lys__L_e"/>
    <n v="0"/>
    <n v="0"/>
    <n v="0"/>
    <n v="0"/>
    <n v="0"/>
  </r>
  <r>
    <x v="71"/>
    <s v="EX_mal__L_e"/>
    <n v="0"/>
    <n v="0"/>
    <n v="0"/>
    <n v="0"/>
    <n v="0"/>
  </r>
  <r>
    <x v="71"/>
    <s v="EX_malt_e"/>
    <n v="0"/>
    <n v="0"/>
    <n v="0"/>
    <n v="0"/>
    <n v="0"/>
  </r>
  <r>
    <x v="71"/>
    <s v="EX_man_e"/>
    <n v="0"/>
    <n v="0"/>
    <n v="0"/>
    <n v="0"/>
    <n v="0"/>
  </r>
  <r>
    <x v="71"/>
    <s v="EX_melib_e"/>
    <n v="0"/>
    <n v="0"/>
    <n v="0"/>
    <n v="0"/>
    <n v="0"/>
  </r>
  <r>
    <x v="71"/>
    <s v="EX_met__L_e"/>
    <n v="0"/>
    <n v="0"/>
    <n v="0"/>
    <n v="0"/>
    <n v="0"/>
  </r>
  <r>
    <x v="71"/>
    <s v="EX_mev__R_e"/>
    <n v="0"/>
    <n v="0"/>
    <n v="0"/>
    <n v="0"/>
    <n v="0"/>
  </r>
  <r>
    <x v="71"/>
    <s v="EX_mg2_e"/>
    <n v="-5.7879963408238987E-3"/>
    <n v="0"/>
    <n v="3.3500901641390843E-5"/>
    <n v="1.3202047670676086E-3"/>
    <n v="1"/>
  </r>
  <r>
    <x v="71"/>
    <s v="EX_mmet_e"/>
    <n v="0"/>
    <n v="0"/>
    <n v="0"/>
    <n v="0"/>
    <n v="0"/>
  </r>
  <r>
    <x v="71"/>
    <s v="EX_mn2_e"/>
    <n v="-8.553644347908972E-6"/>
    <n v="0"/>
    <n v="7.31648316305151E-11"/>
    <n v="2.8832823824945508E-9"/>
    <n v="1"/>
  </r>
  <r>
    <x v="71"/>
    <s v="EX_mobd_e"/>
    <n v="0"/>
    <n v="0"/>
    <n v="0"/>
    <n v="0"/>
    <n v="0"/>
  </r>
  <r>
    <x v="71"/>
    <s v="EX_na1_e"/>
    <n v="0"/>
    <n v="0"/>
    <n v="0"/>
    <n v="0"/>
    <n v="0"/>
  </r>
  <r>
    <x v="71"/>
    <s v="EX_nac_e"/>
    <n v="-1.8199243293547638E-5"/>
    <n v="0"/>
    <n v="3.3121245645773865E-10"/>
    <n v="1.3052432695943566E-8"/>
    <n v="1"/>
  </r>
  <r>
    <x v="71"/>
    <s v="EX_nad_e"/>
    <n v="0"/>
    <n v="0"/>
    <n v="0"/>
    <n v="0"/>
    <n v="0"/>
  </r>
  <r>
    <x v="71"/>
    <s v="EX_nadp_e"/>
    <n v="0"/>
    <n v="0"/>
    <n v="0"/>
    <n v="0"/>
    <n v="0"/>
  </r>
  <r>
    <x v="71"/>
    <s v="EX_Nfortyr2_e"/>
    <n v="0"/>
    <n v="0"/>
    <n v="0"/>
    <n v="0"/>
    <n v="0"/>
  </r>
  <r>
    <x v="71"/>
    <s v="EX_nh4_e"/>
    <n v="0"/>
    <n v="0"/>
    <n v="0"/>
    <n v="0"/>
    <n v="0"/>
  </r>
  <r>
    <x v="71"/>
    <s v="EX_ni2_e"/>
    <n v="0"/>
    <n v="0"/>
    <n v="0"/>
    <n v="0"/>
    <n v="0"/>
  </r>
  <r>
    <x v="71"/>
    <s v="EX_nmn_e"/>
    <n v="0"/>
    <n v="0"/>
    <n v="0"/>
    <n v="0"/>
    <n v="0"/>
  </r>
  <r>
    <x v="71"/>
    <s v="EX_o2_e"/>
    <n v="-1.6407082466160618"/>
    <n v="-2.4121347154455077"/>
    <n v="0.59509879681066802"/>
    <n v="29.493312907891308"/>
    <n v="3.6230098919671674E-2"/>
  </r>
  <r>
    <x v="71"/>
    <s v="EX_oaa_e"/>
    <n v="0"/>
    <n v="0"/>
    <n v="0"/>
    <n v="0"/>
    <n v="0"/>
  </r>
  <r>
    <x v="71"/>
    <s v="EX_ocdca_e"/>
    <n v="0"/>
    <n v="0"/>
    <n v="0"/>
    <n v="0"/>
    <n v="0"/>
  </r>
  <r>
    <x v="71"/>
    <s v="EX_ocdcea_e"/>
    <n v="0"/>
    <n v="0"/>
    <n v="0"/>
    <n v="0"/>
    <n v="0"/>
  </r>
  <r>
    <x v="71"/>
    <s v="EX_octa_e"/>
    <n v="0"/>
    <n v="0"/>
    <n v="0"/>
    <n v="0"/>
    <n v="0"/>
  </r>
  <r>
    <x v="71"/>
    <s v="EX_orn_e"/>
    <n v="0"/>
    <n v="0"/>
    <n v="0"/>
    <n v="0"/>
    <n v="0"/>
  </r>
  <r>
    <x v="71"/>
    <s v="EX_pacald_e"/>
    <n v="0"/>
    <n v="0"/>
    <n v="0"/>
    <n v="0"/>
    <n v="0"/>
  </r>
  <r>
    <x v="71"/>
    <s v="EX_pap_e"/>
    <n v="0"/>
    <n v="0"/>
    <n v="0"/>
    <n v="0"/>
    <n v="0"/>
  </r>
  <r>
    <x v="71"/>
    <s v="EX_pectin_e"/>
    <n v="0"/>
    <n v="0"/>
    <n v="0"/>
    <n v="0"/>
    <n v="0"/>
  </r>
  <r>
    <x v="71"/>
    <s v="EX_phe__L_e"/>
    <n v="0"/>
    <n v="0"/>
    <n v="0"/>
    <n v="0"/>
    <n v="0"/>
  </r>
  <r>
    <x v="71"/>
    <s v="EX_pheac_e"/>
    <n v="0"/>
    <n v="0"/>
    <n v="0"/>
    <n v="0"/>
    <n v="0"/>
  </r>
  <r>
    <x v="71"/>
    <s v="EX_pi_e"/>
    <n v="-7.7051956255687701E-3"/>
    <n v="-1.7255215557027529E-2"/>
    <n v="9.1202880691259556E-5"/>
    <n v="3.6240052351327217"/>
    <n v="0.14638786782361901"/>
  </r>
  <r>
    <x v="71"/>
    <s v="EX_pnto__R_e"/>
    <n v="-9.0996216466612262E-6"/>
    <n v="0"/>
    <n v="8.2803114112385568E-11"/>
    <n v="2.2883208511075325E-3"/>
    <n v="1"/>
  </r>
  <r>
    <x v="71"/>
    <s v="EX_ppa_e"/>
    <n v="0"/>
    <n v="0"/>
    <n v="0"/>
    <n v="0"/>
    <n v="0"/>
  </r>
  <r>
    <x v="71"/>
    <s v="EX_pro__L_e"/>
    <n v="0"/>
    <n v="0"/>
    <n v="0"/>
    <n v="0"/>
    <n v="0"/>
  </r>
  <r>
    <x v="71"/>
    <s v="EX_ptrc_e"/>
    <n v="0"/>
    <n v="0"/>
    <n v="0"/>
    <n v="0"/>
    <n v="0"/>
  </r>
  <r>
    <x v="71"/>
    <s v="EX_pydx5p_e"/>
    <n v="0"/>
    <n v="0"/>
    <n v="0"/>
    <n v="0"/>
    <n v="0"/>
  </r>
  <r>
    <x v="71"/>
    <s v="EX_pydxn_e"/>
    <n v="0"/>
    <n v="0"/>
    <n v="0"/>
    <n v="0"/>
    <n v="0"/>
  </r>
  <r>
    <x v="71"/>
    <s v="EX_pyr_e"/>
    <n v="0"/>
    <n v="7.2506668258498205E-2"/>
    <n v="5.2572169419479115E-3"/>
    <n v="0.40381572428260448"/>
    <n v="1"/>
  </r>
  <r>
    <x v="71"/>
    <s v="EX_q9h2_e"/>
    <n v="0"/>
    <n v="0"/>
    <n v="0"/>
    <n v="0"/>
    <n v="0"/>
  </r>
  <r>
    <x v="71"/>
    <s v="EX_raffin_e"/>
    <n v="0"/>
    <n v="0"/>
    <n v="0"/>
    <n v="0"/>
    <n v="0"/>
  </r>
  <r>
    <x v="71"/>
    <s v="EX_rib__D_e"/>
    <n v="0"/>
    <n v="0"/>
    <n v="0"/>
    <n v="0"/>
    <n v="0"/>
  </r>
  <r>
    <x v="71"/>
    <s v="EX_ribflv_e"/>
    <n v="0"/>
    <n v="0"/>
    <n v="0"/>
    <n v="0"/>
    <n v="0"/>
  </r>
  <r>
    <x v="71"/>
    <s v="EX_sbt__D_e"/>
    <n v="0"/>
    <n v="0"/>
    <n v="0"/>
    <n v="0"/>
    <n v="0"/>
  </r>
  <r>
    <x v="71"/>
    <s v="EX_sbt__L_e"/>
    <n v="0"/>
    <n v="0"/>
    <n v="0"/>
    <n v="0"/>
    <n v="0"/>
  </r>
  <r>
    <x v="71"/>
    <s v="EX_ser__L_e"/>
    <n v="0"/>
    <n v="0"/>
    <n v="0"/>
    <n v="0"/>
    <n v="0"/>
  </r>
  <r>
    <x v="71"/>
    <s v="EX_so3_e"/>
    <n v="0"/>
    <n v="0"/>
    <n v="0"/>
    <n v="0"/>
    <n v="0"/>
  </r>
  <r>
    <x v="71"/>
    <s v="EX_so4_e"/>
    <n v="-7.4642376443646149E-3"/>
    <n v="-1.2702214530378961E-2"/>
    <n v="2.7436401858420546E-5"/>
    <n v="0.15282293491310964"/>
    <n v="6.7463388958579354E-2"/>
  </r>
  <r>
    <x v="71"/>
    <s v="EX_spmd_e"/>
    <n v="0"/>
    <n v="0"/>
    <n v="0"/>
    <n v="0"/>
    <n v="0"/>
  </r>
  <r>
    <x v="71"/>
    <s v="EX_sprm_e"/>
    <n v="0"/>
    <n v="0"/>
    <n v="0"/>
    <n v="0"/>
    <n v="0"/>
  </r>
  <r>
    <x v="71"/>
    <s v="EX_srb__L_e"/>
    <n v="0"/>
    <n v="0"/>
    <n v="0"/>
    <n v="0"/>
    <n v="0"/>
  </r>
  <r>
    <x v="71"/>
    <s v="EX_succ_e"/>
    <n v="0"/>
    <n v="0"/>
    <n v="0"/>
    <n v="0"/>
    <n v="0"/>
  </r>
  <r>
    <x v="71"/>
    <s v="EX_sucr_e"/>
    <n v="0"/>
    <n v="0"/>
    <n v="0"/>
    <n v="0"/>
    <n v="0"/>
  </r>
  <r>
    <x v="71"/>
    <s v="EX_tag_c"/>
    <n v="0"/>
    <n v="0"/>
    <n v="0"/>
    <n v="0"/>
    <n v="0"/>
  </r>
  <r>
    <x v="71"/>
    <s v="EX_taur_e"/>
    <n v="0"/>
    <n v="0"/>
    <n v="0"/>
    <n v="0"/>
    <n v="0"/>
  </r>
  <r>
    <x v="71"/>
    <s v="EX_thm_e"/>
    <n v="-9.0996216467117127E-6"/>
    <n v="0"/>
    <n v="8.2803114113304385E-11"/>
    <n v="3.2631081739413496E-9"/>
    <n v="1"/>
  </r>
  <r>
    <x v="71"/>
    <s v="EX_thmmp_e"/>
    <n v="0"/>
    <n v="0"/>
    <n v="0"/>
    <n v="0"/>
    <n v="0"/>
  </r>
  <r>
    <x v="71"/>
    <s v="EX_thmpp_e"/>
    <n v="0"/>
    <n v="0"/>
    <n v="0"/>
    <n v="0"/>
    <n v="0"/>
  </r>
  <r>
    <x v="71"/>
    <s v="EX_thr__L_e"/>
    <n v="0"/>
    <n v="0"/>
    <n v="0"/>
    <n v="0"/>
    <n v="0"/>
  </r>
  <r>
    <x v="71"/>
    <s v="EX_thymd_e"/>
    <n v="0"/>
    <n v="0"/>
    <n v="0"/>
    <n v="0"/>
    <n v="0"/>
  </r>
  <r>
    <x v="71"/>
    <s v="EX_tre_e"/>
    <n v="0"/>
    <n v="0"/>
    <n v="0"/>
    <n v="0"/>
    <n v="0"/>
  </r>
  <r>
    <x v="71"/>
    <s v="EX_trp__L_e"/>
    <n v="0"/>
    <n v="0"/>
    <n v="0"/>
    <n v="0"/>
    <n v="0"/>
  </r>
  <r>
    <x v="71"/>
    <s v="EX_ttcosa_e"/>
    <n v="0"/>
    <n v="0"/>
    <n v="0"/>
    <n v="0"/>
    <n v="0"/>
  </r>
  <r>
    <x v="71"/>
    <s v="EX_ttdca_e"/>
    <n v="0"/>
    <n v="0"/>
    <n v="0"/>
    <n v="0"/>
    <n v="0"/>
  </r>
  <r>
    <x v="71"/>
    <s v="EX_tyr__L_e"/>
    <n v="0"/>
    <n v="0"/>
    <n v="0"/>
    <n v="0"/>
    <n v="0"/>
  </r>
  <r>
    <x v="71"/>
    <s v="EX_ura_e"/>
    <n v="0"/>
    <n v="0"/>
    <n v="0"/>
    <n v="0"/>
    <n v="0"/>
  </r>
  <r>
    <x v="71"/>
    <s v="EX_urea_e"/>
    <n v="-0.27540400747314325"/>
    <n v="-0.31852829420526807"/>
    <n v="1.8597041061545166E-3"/>
    <n v="4.7225350219204296"/>
    <n v="5.2719339309887708E-3"/>
  </r>
  <r>
    <x v="71"/>
    <s v="EX_uri_e"/>
    <n v="0"/>
    <n v="0"/>
    <n v="0"/>
    <n v="0"/>
    <n v="0"/>
  </r>
  <r>
    <x v="71"/>
    <s v="EX_val__L_e"/>
    <n v="0"/>
    <n v="0"/>
    <n v="0"/>
    <n v="0"/>
    <n v="0"/>
  </r>
  <r>
    <x v="71"/>
    <s v="EX_xan_e"/>
    <n v="0"/>
    <n v="0"/>
    <n v="0"/>
    <n v="0"/>
    <n v="0"/>
  </r>
  <r>
    <x v="71"/>
    <s v="EX_xtsn_e"/>
    <n v="0"/>
    <n v="0"/>
    <n v="0"/>
    <n v="0"/>
    <n v="0"/>
  </r>
  <r>
    <x v="71"/>
    <s v="EX_xyl__D_e"/>
    <n v="0"/>
    <n v="0"/>
    <n v="0"/>
    <n v="0"/>
    <n v="0"/>
  </r>
  <r>
    <x v="71"/>
    <s v="EX_xylt_e"/>
    <n v="0"/>
    <n v="0"/>
    <n v="0"/>
    <n v="0"/>
    <n v="0"/>
  </r>
  <r>
    <x v="71"/>
    <s v="EX_zn2_e"/>
    <n v="-1.4341003715217623E-4"/>
    <n v="0"/>
    <n v="2.0566438755988566E-8"/>
    <n v="8.1048297678393078E-7"/>
    <n v="1"/>
  </r>
  <r>
    <x v="71"/>
    <s v="EX_zymst_e"/>
    <n v="0"/>
    <n v="0"/>
    <n v="0"/>
    <n v="0"/>
    <n v="0"/>
  </r>
  <r>
    <x v="5"/>
    <s v="F1PP_c"/>
    <n v="0"/>
    <n v="0"/>
    <n v="0"/>
    <n v="0"/>
    <n v="0"/>
  </r>
  <r>
    <x v="1"/>
    <s v="FACOA120tabc_x"/>
    <n v="0"/>
    <n v="0"/>
    <n v="0"/>
    <n v="0"/>
    <n v="0"/>
  </r>
  <r>
    <x v="1"/>
    <s v="FACOA140tabc_x"/>
    <n v="0"/>
    <n v="0"/>
    <n v="0"/>
    <n v="0"/>
    <n v="0"/>
  </r>
  <r>
    <x v="1"/>
    <s v="FACOA160tabc_x"/>
    <n v="0"/>
    <n v="0"/>
    <n v="0"/>
    <n v="0"/>
    <n v="0"/>
  </r>
  <r>
    <x v="1"/>
    <s v="FACOA161tabc_x"/>
    <n v="0"/>
    <n v="0"/>
    <n v="0"/>
    <n v="0"/>
    <n v="0"/>
  </r>
  <r>
    <x v="1"/>
    <s v="FACOA180tabc_x"/>
    <n v="0"/>
    <n v="0"/>
    <n v="0"/>
    <n v="0"/>
    <n v="0"/>
  </r>
  <r>
    <x v="1"/>
    <s v="FACOA181tabc_x"/>
    <n v="0"/>
    <n v="0"/>
    <n v="0"/>
    <n v="0"/>
    <n v="0"/>
  </r>
  <r>
    <x v="1"/>
    <s v="FACOA182tabc_x"/>
    <n v="0"/>
    <n v="0"/>
    <n v="0"/>
    <n v="0"/>
    <n v="0"/>
  </r>
  <r>
    <x v="1"/>
    <s v="FACOA183tabc_x"/>
    <n v="0"/>
    <n v="0"/>
    <n v="0"/>
    <n v="0"/>
    <n v="0"/>
  </r>
  <r>
    <x v="1"/>
    <s v="FACOA200tabc_x"/>
    <n v="0"/>
    <n v="0"/>
    <n v="0"/>
    <n v="0"/>
    <n v="0"/>
  </r>
  <r>
    <x v="1"/>
    <s v="FACOA220tabc_x"/>
    <n v="0"/>
    <n v="0"/>
    <n v="0"/>
    <n v="0"/>
    <n v="0"/>
  </r>
  <r>
    <x v="1"/>
    <s v="FACOA240tabc_x"/>
    <n v="0"/>
    <n v="0"/>
    <n v="0"/>
    <n v="0"/>
    <n v="0"/>
  </r>
  <r>
    <x v="1"/>
    <s v="FACOA260tabc_x"/>
    <n v="0"/>
    <n v="0"/>
    <n v="0"/>
    <n v="0"/>
    <n v="0"/>
  </r>
  <r>
    <x v="22"/>
    <s v="FACOAE100_x"/>
    <n v="0"/>
    <n v="0"/>
    <n v="0"/>
    <n v="0"/>
    <n v="0"/>
  </r>
  <r>
    <x v="10"/>
    <s v="FACOAE120_c"/>
    <n v="0"/>
    <n v="0"/>
    <n v="0"/>
    <n v="0"/>
    <n v="0"/>
  </r>
  <r>
    <x v="22"/>
    <s v="FACOAE120_x"/>
    <n v="0"/>
    <n v="0"/>
    <n v="0"/>
    <n v="0"/>
    <n v="0"/>
  </r>
  <r>
    <x v="10"/>
    <s v="FACOAE140_c"/>
    <n v="0"/>
    <n v="0"/>
    <n v="0"/>
    <n v="0"/>
    <n v="0"/>
  </r>
  <r>
    <x v="22"/>
    <s v="FACOAE140_x"/>
    <n v="0"/>
    <n v="0"/>
    <n v="0"/>
    <n v="0"/>
    <n v="0"/>
  </r>
  <r>
    <x v="10"/>
    <s v="FACOAE160_c"/>
    <n v="0"/>
    <n v="0"/>
    <n v="0"/>
    <n v="0"/>
    <n v="0"/>
  </r>
  <r>
    <x v="22"/>
    <s v="FACOAE160_x"/>
    <n v="0"/>
    <n v="0"/>
    <n v="0"/>
    <n v="0"/>
    <n v="0"/>
  </r>
  <r>
    <x v="10"/>
    <s v="FACOAE161_c"/>
    <n v="0"/>
    <n v="0"/>
    <n v="0"/>
    <n v="0"/>
    <n v="0"/>
  </r>
  <r>
    <x v="22"/>
    <s v="FACOAE161_x"/>
    <n v="0"/>
    <n v="0"/>
    <n v="0"/>
    <n v="0"/>
    <n v="0"/>
  </r>
  <r>
    <x v="10"/>
    <s v="FACOAE180_c"/>
    <n v="0"/>
    <n v="0"/>
    <n v="0"/>
    <n v="0"/>
    <n v="0"/>
  </r>
  <r>
    <x v="22"/>
    <s v="FACOAE180_x"/>
    <n v="0"/>
    <n v="0"/>
    <n v="0"/>
    <n v="0"/>
    <n v="0"/>
  </r>
  <r>
    <x v="10"/>
    <s v="FACOAE181_c"/>
    <n v="0"/>
    <n v="0"/>
    <n v="0"/>
    <n v="0"/>
    <n v="0"/>
  </r>
  <r>
    <x v="22"/>
    <s v="FACOAE181_x"/>
    <n v="0"/>
    <n v="0"/>
    <n v="0"/>
    <n v="0"/>
    <n v="0"/>
  </r>
  <r>
    <x v="10"/>
    <s v="FACOAE182_c"/>
    <n v="0"/>
    <n v="0"/>
    <n v="0"/>
    <n v="0"/>
    <n v="0"/>
  </r>
  <r>
    <x v="22"/>
    <s v="FACOAE182_x"/>
    <n v="0"/>
    <n v="0"/>
    <n v="0"/>
    <n v="0"/>
    <n v="0"/>
  </r>
  <r>
    <x v="10"/>
    <s v="FACOAE183_c"/>
    <n v="0"/>
    <n v="0"/>
    <n v="0"/>
    <n v="0"/>
    <n v="0"/>
  </r>
  <r>
    <x v="22"/>
    <s v="FACOAE183_x"/>
    <n v="0"/>
    <n v="0"/>
    <n v="0"/>
    <n v="0"/>
    <n v="0"/>
  </r>
  <r>
    <x v="22"/>
    <s v="FACOAE40_x"/>
    <n v="0"/>
    <n v="0"/>
    <n v="0"/>
    <n v="0"/>
    <n v="0"/>
  </r>
  <r>
    <x v="22"/>
    <s v="FACOAE60_x"/>
    <n v="0"/>
    <n v="0"/>
    <n v="0"/>
    <n v="0"/>
    <n v="0"/>
  </r>
  <r>
    <x v="22"/>
    <s v="FACOAE80_x"/>
    <n v="0"/>
    <n v="0"/>
    <n v="0"/>
    <n v="0"/>
    <n v="0"/>
  </r>
  <r>
    <x v="10"/>
    <s v="FACOAL100_c"/>
    <n v="0"/>
    <n v="0"/>
    <n v="0"/>
    <n v="0"/>
    <n v="0"/>
  </r>
  <r>
    <x v="22"/>
    <s v="FACOAL100_x"/>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DA9681-640D-9449-A951-F247B75ABED9}" name="PivotTable4" cacheId="0" applyNumberFormats="0" applyBorderFormats="0" applyFontFormats="0" applyPatternFormats="0" applyAlignmentFormats="0" applyWidthHeightFormats="1" dataCaption="Values" updatedVersion="8" minRefreshableVersion="3" useAutoFormatting="1" pageOverThenDown="1" rowGrandTotals="0" itemPrintTitles="1" createdVersion="8" indent="0" compact="0" compactData="0">
  <location ref="A3:D8" firstHeaderRow="0" firstDataRow="1" firstDataCol="2"/>
  <pivotFields count="5">
    <pivotField axis="axisRow" compact="0" outline="0" defaultSubtotal="0">
      <items count="68">
        <item h="1" x="13"/>
        <item h="1" x="8"/>
        <item h="1" x="28"/>
        <item h="1" x="11"/>
        <item h="1" x="21"/>
        <item h="1" x="57"/>
        <item h="1" x="10"/>
        <item h="1" x="25"/>
        <item h="1" x="26"/>
        <item h="1" x="33"/>
        <item h="1" x="61"/>
        <item h="1" x="3"/>
        <item h="1" x="15"/>
        <item h="1" x="65"/>
        <item h="1" x="19"/>
        <item h="1" x="47"/>
        <item h="1" x="34"/>
        <item h="1" x="46"/>
        <item h="1" x="45"/>
        <item h="1" x="14"/>
        <item h="1" x="5"/>
        <item h="1" x="18"/>
        <item h="1" x="48"/>
        <item h="1" x="50"/>
        <item h="1" x="52"/>
        <item h="1" x="39"/>
        <item h="1" x="37"/>
        <item h="1" x="36"/>
        <item h="1" x="20"/>
        <item h="1" x="42"/>
        <item x="49"/>
        <item h="1" x="38"/>
        <item h="1" x="29"/>
        <item h="1" x="58"/>
        <item h="1" x="64"/>
        <item h="1" x="9"/>
        <item h="1" x="51"/>
        <item h="1" x="0"/>
        <item h="1" x="27"/>
        <item h="1" x="54"/>
        <item h="1" x="67"/>
        <item h="1" x="41"/>
        <item h="1" x="31"/>
        <item h="1" x="43"/>
        <item h="1" x="22"/>
        <item h="1" x="44"/>
        <item h="1" x="23"/>
        <item h="1" x="35"/>
        <item h="1" x="17"/>
        <item h="1" x="30"/>
        <item h="1" x="24"/>
        <item h="1" x="16"/>
        <item h="1" x="4"/>
        <item h="1" x="62"/>
        <item h="1" x="2"/>
        <item h="1" x="32"/>
        <item h="1" x="56"/>
        <item h="1" x="53"/>
        <item h="1" x="40"/>
        <item h="1" x="55"/>
        <item h="1" x="1"/>
        <item h="1" x="59"/>
        <item h="1" x="66"/>
        <item h="1" x="6"/>
        <item h="1" x="63"/>
        <item h="1" x="7"/>
        <item h="1" x="12"/>
        <item h="1" x="60"/>
      </items>
    </pivotField>
    <pivotField axis="axisRow" compact="0" outline="0" showAll="0" defaultSubtotal="0">
      <items count="10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7"/>
        <item x="106"/>
        <item x="108"/>
        <item x="109"/>
        <item x="110"/>
        <item x="111"/>
        <item x="112"/>
        <item x="113"/>
        <item x="114"/>
        <item x="115"/>
        <item x="117"/>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5"/>
        <item x="166"/>
        <item x="164"/>
        <item x="167"/>
        <item x="168"/>
        <item x="169"/>
        <item x="170"/>
        <item x="173"/>
        <item x="174"/>
        <item x="175"/>
        <item x="171"/>
        <item x="172"/>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2"/>
        <item x="243"/>
        <item x="240"/>
        <item x="241"/>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4"/>
        <item x="423"/>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9"/>
        <item x="517"/>
        <item x="518"/>
        <item x="521"/>
        <item x="520"/>
        <item x="522"/>
        <item x="523"/>
        <item x="524"/>
        <item x="525"/>
        <item x="526"/>
        <item x="527"/>
        <item x="528"/>
        <item x="529"/>
        <item x="530"/>
        <item x="532"/>
        <item x="531"/>
        <item x="533"/>
        <item x="534"/>
        <item x="535"/>
        <item x="536"/>
        <item x="537"/>
        <item x="538"/>
        <item x="539"/>
        <item x="540"/>
        <item x="541"/>
        <item x="542"/>
        <item x="543"/>
        <item x="544"/>
        <item x="545"/>
        <item x="546"/>
        <item x="547"/>
        <item x="548"/>
        <item x="549"/>
        <item x="551"/>
        <item x="550"/>
        <item x="552"/>
        <item x="553"/>
        <item x="554"/>
        <item x="555"/>
        <item x="556"/>
        <item x="557"/>
        <item x="558"/>
        <item x="559"/>
        <item x="560"/>
        <item x="561"/>
        <item x="562"/>
        <item x="563"/>
        <item x="564"/>
        <item x="565"/>
        <item x="567"/>
        <item x="566"/>
        <item x="568"/>
        <item x="569"/>
        <item x="570"/>
        <item x="571"/>
        <item x="572"/>
        <item x="573"/>
        <item x="574"/>
        <item x="575"/>
        <item x="578"/>
        <item x="576"/>
        <item x="577"/>
        <item x="579"/>
        <item x="580"/>
        <item x="581"/>
        <item x="582"/>
        <item x="583"/>
        <item x="584"/>
        <item x="585"/>
        <item x="586"/>
        <item x="587"/>
        <item x="588"/>
        <item x="589"/>
        <item x="590"/>
        <item x="592"/>
        <item x="591"/>
        <item x="593"/>
        <item x="594"/>
        <item x="595"/>
        <item x="596"/>
        <item x="597"/>
        <item x="599"/>
        <item x="600"/>
        <item x="598"/>
        <item x="601"/>
        <item x="602"/>
        <item x="603"/>
        <item x="604"/>
        <item x="606"/>
        <item x="605"/>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62"/>
        <item x="658"/>
        <item x="659"/>
        <item x="660"/>
        <item x="661"/>
        <item x="663"/>
        <item x="664"/>
        <item x="665"/>
        <item x="666"/>
        <item x="667"/>
        <item x="668"/>
        <item x="669"/>
        <item x="670"/>
        <item x="671"/>
        <item x="672"/>
        <item x="673"/>
        <item x="674"/>
        <item x="675"/>
        <item x="680"/>
        <item x="681"/>
        <item x="676"/>
        <item x="677"/>
        <item x="678"/>
        <item x="679"/>
        <item x="682"/>
        <item x="683"/>
        <item x="684"/>
        <item x="685"/>
        <item x="686"/>
        <item x="687"/>
        <item x="688"/>
        <item x="689"/>
        <item x="690"/>
        <item x="691"/>
        <item x="692"/>
        <item x="693"/>
        <item x="698"/>
        <item x="694"/>
        <item x="695"/>
        <item x="696"/>
        <item x="697"/>
        <item x="699"/>
        <item x="700"/>
        <item x="701"/>
        <item x="702"/>
        <item x="703"/>
        <item x="704"/>
        <item x="705"/>
        <item x="706"/>
        <item x="707"/>
        <item x="708"/>
        <item x="709"/>
        <item x="710"/>
        <item x="711"/>
        <item x="712"/>
        <item x="713"/>
        <item x="714"/>
        <item x="715"/>
        <item x="716"/>
        <item x="720"/>
        <item x="719"/>
        <item x="717"/>
        <item x="718"/>
        <item x="721"/>
        <item x="722"/>
        <item x="723"/>
        <item x="724"/>
        <item x="725"/>
        <item x="726"/>
        <item x="730"/>
        <item x="727"/>
        <item x="728"/>
        <item x="729"/>
        <item x="731"/>
        <item x="732"/>
        <item x="733"/>
        <item x="734"/>
        <item x="735"/>
        <item x="736"/>
        <item x="738"/>
        <item x="739"/>
        <item x="737"/>
        <item x="740"/>
        <item x="741"/>
        <item x="742"/>
        <item x="743"/>
        <item x="744"/>
        <item x="747"/>
        <item x="746"/>
        <item x="745"/>
        <item x="748"/>
        <item x="749"/>
        <item x="750"/>
        <item x="751"/>
        <item x="752"/>
        <item x="753"/>
        <item x="754"/>
        <item x="755"/>
        <item x="756"/>
        <item x="757"/>
        <item x="758"/>
        <item x="759"/>
        <item x="762"/>
        <item x="763"/>
        <item x="760"/>
        <item x="761"/>
        <item x="764"/>
        <item x="765"/>
        <item x="766"/>
        <item x="767"/>
        <item x="768"/>
        <item x="769"/>
        <item x="770"/>
        <item x="771"/>
        <item x="772"/>
        <item x="773"/>
        <item x="774"/>
        <item x="775"/>
        <item x="777"/>
        <item x="778"/>
        <item x="776"/>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7"/>
        <item x="826"/>
        <item x="828"/>
        <item x="829"/>
        <item x="830"/>
        <item x="831"/>
        <item x="832"/>
        <item x="833"/>
        <item x="834"/>
        <item x="835"/>
        <item x="836"/>
        <item x="837"/>
        <item x="838"/>
        <item x="839"/>
        <item x="840"/>
        <item x="841"/>
        <item x="842"/>
        <item x="843"/>
        <item x="844"/>
        <item x="845"/>
        <item x="846"/>
        <item x="847"/>
        <item x="849"/>
        <item x="848"/>
        <item x="850"/>
        <item x="854"/>
        <item x="851"/>
        <item x="855"/>
        <item x="852"/>
        <item x="853"/>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6"/>
        <item x="885"/>
        <item x="887"/>
        <item x="888"/>
        <item x="889"/>
        <item x="890"/>
        <item x="891"/>
        <item x="892"/>
        <item x="893"/>
        <item x="894"/>
        <item x="895"/>
        <item x="896"/>
        <item x="897"/>
        <item x="898"/>
        <item x="899"/>
        <item x="900"/>
        <item x="901"/>
        <item x="902"/>
        <item x="903"/>
        <item x="904"/>
        <item x="905"/>
        <item x="906"/>
        <item x="907"/>
        <item x="909"/>
        <item x="908"/>
        <item x="910"/>
        <item x="911"/>
        <item x="912"/>
        <item x="913"/>
        <item x="916"/>
        <item x="914"/>
        <item x="915"/>
        <item x="917"/>
        <item x="918"/>
        <item x="919"/>
        <item x="920"/>
        <item x="922"/>
        <item x="921"/>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5"/>
        <item x="954"/>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5"/>
        <item x="996"/>
        <item x="994"/>
        <item x="997"/>
        <item x="998"/>
        <item x="999"/>
        <item x="1000"/>
        <item x="1001"/>
        <item x="1002"/>
        <item x="1003"/>
        <item x="1004"/>
        <item x="1006"/>
        <item x="1007"/>
        <item x="1005"/>
        <item x="1008"/>
        <item x="1009"/>
        <item x="1010"/>
        <item x="1011"/>
        <item x="1012"/>
        <item x="1013"/>
        <item x="1014"/>
        <item x="1018"/>
        <item x="1015"/>
        <item x="1016"/>
        <item x="1017"/>
        <item x="1019"/>
        <item x="1020"/>
        <item x="1024"/>
        <item x="1025"/>
        <item x="1021"/>
        <item x="1022"/>
        <item x="1023"/>
        <item x="1026"/>
        <item x="1027"/>
        <item x="1028"/>
        <item x="1029"/>
        <item x="1030"/>
        <item x="1031"/>
        <item x="1032"/>
        <item x="1033"/>
        <item x="1034"/>
        <item x="1035"/>
        <item x="1036"/>
        <item x="1037"/>
        <item x="1038"/>
        <item x="1039"/>
        <item x="1040"/>
        <item x="1041"/>
        <item x="1042"/>
        <item x="1043"/>
        <item x="1044"/>
        <item x="1045"/>
        <item x="1047"/>
        <item x="1046"/>
        <item x="1051"/>
        <item x="1048"/>
        <item x="1052"/>
        <item x="1049"/>
        <item x="1050"/>
        <item x="1053"/>
        <item x="1054"/>
        <item x="1055"/>
        <item x="1057"/>
        <item x="1056"/>
        <item x="1058"/>
        <item x="1059"/>
      </items>
    </pivotField>
    <pivotField dataField="1" compact="0" outline="0" showAll="0" defaultSubtotal="0"/>
    <pivotField dataField="1" compact="0" outline="0" showAll="0" defaultSubtotal="0"/>
    <pivotField compact="0" outline="0" showAll="0" defaultSubtotal="0"/>
  </pivotFields>
  <rowFields count="2">
    <field x="0"/>
    <field x="1"/>
  </rowFields>
  <rowItems count="5">
    <i>
      <x v="30"/>
      <x v="531"/>
    </i>
    <i r="1">
      <x v="538"/>
    </i>
    <i r="1">
      <x v="689"/>
    </i>
    <i r="1">
      <x v="743"/>
    </i>
    <i r="1">
      <x v="753"/>
    </i>
  </rowItems>
  <colFields count="1">
    <field x="-2"/>
  </colFields>
  <colItems count="2">
    <i>
      <x/>
    </i>
    <i i="1">
      <x v="1"/>
    </i>
  </colItems>
  <dataFields count="2">
    <dataField name="Sum of iRhtoC" fld="2" baseField="0" baseItem="0"/>
    <dataField name="Sum of C-lim glc"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DE28E0-B3EB-154D-9E0B-05B08D4B5029}" name="PivotTable4" cacheId="1" applyNumberFormats="0" applyBorderFormats="0" applyFontFormats="0" applyPatternFormats="0" applyAlignmentFormats="0" applyWidthHeightFormats="1" dataCaption="Values" updatedVersion="8" minRefreshableVersion="3" useAutoFormatting="1" pageOverThenDown="1" rowGrandTotals="0" itemPrintTitles="1" createdVersion="8" indent="0" compact="0" compactData="0">
  <location ref="A3:E89" firstHeaderRow="0" firstDataRow="1" firstDataCol="1"/>
  <pivotFields count="7">
    <pivotField axis="axisRow" compact="0" outline="0">
      <items count="87">
        <item x="24"/>
        <item x="6"/>
        <item x="5"/>
        <item x="26"/>
        <item x="41"/>
        <item m="1" x="78"/>
        <item x="21"/>
        <item x="43"/>
        <item x="44"/>
        <item x="40"/>
        <item x="55"/>
        <item x="3"/>
        <item x="33"/>
        <item m="1" x="83"/>
        <item x="35"/>
        <item m="1" x="72"/>
        <item x="54"/>
        <item x="71"/>
        <item x="10"/>
        <item x="22"/>
        <item x="9"/>
        <item x="38"/>
        <item m="1" x="73"/>
        <item m="1" x="75"/>
        <item m="1" x="76"/>
        <item x="65"/>
        <item x="4"/>
        <item x="28"/>
        <item x="18"/>
        <item x="68"/>
        <item m="1" x="74"/>
        <item x="61"/>
        <item x="46"/>
        <item m="1" x="79"/>
        <item m="1" x="82"/>
        <item x="20"/>
        <item x="19"/>
        <item x="0"/>
        <item x="45"/>
        <item x="70"/>
        <item m="1" x="85"/>
        <item x="66"/>
        <item x="50"/>
        <item x="67"/>
        <item x="42"/>
        <item x="69"/>
        <item x="7"/>
        <item x="57"/>
        <item x="37"/>
        <item x="49"/>
        <item x="30"/>
        <item x="34"/>
        <item x="8"/>
        <item m="1" x="81"/>
        <item x="2"/>
        <item x="53"/>
        <item x="13"/>
        <item m="1" x="77"/>
        <item x="23"/>
        <item x="16"/>
        <item x="1"/>
        <item x="62"/>
        <item m="1" x="84"/>
        <item x="11"/>
        <item x="14"/>
        <item x="12"/>
        <item x="29"/>
        <item m="1" x="80"/>
        <item x="15"/>
        <item x="17"/>
        <item x="25"/>
        <item x="27"/>
        <item x="31"/>
        <item x="32"/>
        <item x="36"/>
        <item x="39"/>
        <item x="47"/>
        <item x="48"/>
        <item x="51"/>
        <item x="52"/>
        <item x="56"/>
        <item x="58"/>
        <item x="59"/>
        <item x="60"/>
        <item x="63"/>
        <item x="64"/>
        <item t="default"/>
      </items>
    </pivotField>
    <pivotField dataField="1" compact="0" outline="0" showAll="0"/>
    <pivotField compact="0" outline="0" showAll="0"/>
    <pivotField compact="0" outline="0" showAll="0"/>
    <pivotField dataField="1" compact="0" outline="0" showAll="0"/>
    <pivotField compact="0" outline="0" showAll="0"/>
    <pivotField dataField="1" compact="0" outline="0" showAll="0"/>
  </pivotFields>
  <rowFields count="1">
    <field x="0"/>
  </rowFields>
  <rowItems count="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rowItems>
  <colFields count="1">
    <field x="-2"/>
  </colFields>
  <colItems count="4">
    <i>
      <x/>
    </i>
    <i i="1">
      <x v="1"/>
    </i>
    <i i="2">
      <x v="2"/>
    </i>
    <i i="3">
      <x v="3"/>
    </i>
  </colItems>
  <dataFields count="4">
    <dataField name="Average of (iRhtoC - C-lim glc)^2)" fld="4" subtotal="average" baseField="0" baseItem="0"/>
    <dataField name="Sum of (iRhtoC - C-lim glc)^2)" fld="4" baseField="0" baseItem="0"/>
    <dataField name="Average of (Difference / Sum of Absolute Values)^2" fld="6" subtotal="average" baseField="0" baseItem="0"/>
    <dataField name="Count of Rxn" fld="1" subtotal="count" baseField="0"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13</v>
    <v>1</v>
  </rv>
</rvData>
</file>

<file path=xl/richData/rdrichvaluestructure.xml><?xml version="1.0" encoding="utf-8"?>
<rvStructures xmlns="http://schemas.microsoft.com/office/spreadsheetml/2017/richdata" count="2">
  <s t="_error">
    <k n="errorType" t="i"/>
    <k n="subType" t="i"/>
  </s>
  <s t="_error">
    <k n="errorType" t="i"/>
    <k n="propagated" t="b"/>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ystem" xr10:uid="{4E9EBC10-94B7-9E42-B3C0-900B048FE6EC}" sourceName="Subsystem">
  <pivotTables>
    <pivotTable tabId="12" name="PivotTable4"/>
  </pivotTables>
  <data>
    <tabular pivotCacheId="1298838781">
      <items count="68">
        <i x="13"/>
        <i x="8"/>
        <i x="28"/>
        <i x="11"/>
        <i x="21"/>
        <i x="57"/>
        <i x="10"/>
        <i x="25"/>
        <i x="26"/>
        <i x="33"/>
        <i x="61"/>
        <i x="3"/>
        <i x="15"/>
        <i x="65"/>
        <i x="19"/>
        <i x="47"/>
        <i x="34"/>
        <i x="46"/>
        <i x="45"/>
        <i x="14"/>
        <i x="5"/>
        <i x="18"/>
        <i x="48"/>
        <i x="50"/>
        <i x="52"/>
        <i x="39"/>
        <i x="37"/>
        <i x="36"/>
        <i x="20"/>
        <i x="42"/>
        <i x="49" s="1"/>
        <i x="38"/>
        <i x="29"/>
        <i x="58"/>
        <i x="64"/>
        <i x="9"/>
        <i x="51"/>
        <i x="0"/>
        <i x="27"/>
        <i x="54"/>
        <i x="67"/>
        <i x="41"/>
        <i x="31"/>
        <i x="43"/>
        <i x="22"/>
        <i x="44"/>
        <i x="23"/>
        <i x="35"/>
        <i x="17"/>
        <i x="30"/>
        <i x="24"/>
        <i x="16"/>
        <i x="4"/>
        <i x="62"/>
        <i x="2"/>
        <i x="32"/>
        <i x="56"/>
        <i x="53"/>
        <i x="40"/>
        <i x="55"/>
        <i x="1"/>
        <i x="59"/>
        <i x="66"/>
        <i x="6"/>
        <i x="63"/>
        <i x="7"/>
        <i x="12"/>
        <i x="6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ystem1" xr10:uid="{872DDACB-6576-B448-9169-D3AF5D2CB8A2}" sourceName="Subsystem">
  <pivotTables>
    <pivotTable tabId="13" name="PivotTable4"/>
  </pivotTables>
  <data>
    <tabular pivotCacheId="476282539">
      <items count="86">
        <i x="24" s="1"/>
        <i x="39" s="1"/>
        <i x="6" s="1"/>
        <i x="5" s="1"/>
        <i x="26" s="1"/>
        <i x="41" s="1"/>
        <i x="21" s="1"/>
        <i x="48" s="1"/>
        <i x="15" s="1"/>
        <i x="43" s="1"/>
        <i x="31" s="1"/>
        <i x="44" s="1"/>
        <i x="40" s="1"/>
        <i x="32" s="1"/>
        <i x="59" s="1"/>
        <i x="51" s="1"/>
        <i x="55" s="1"/>
        <i x="3" s="1"/>
        <i x="60" s="1"/>
        <i x="33" s="1"/>
        <i x="35" s="1"/>
        <i x="63" s="1"/>
        <i x="54" s="1"/>
        <i x="71" s="1"/>
        <i x="10" s="1"/>
        <i x="22" s="1"/>
        <i x="9" s="1"/>
        <i x="38" s="1"/>
        <i x="65" s="1"/>
        <i x="4" s="1"/>
        <i x="28" s="1"/>
        <i x="18" s="1"/>
        <i x="68" s="1"/>
        <i x="27" s="1"/>
        <i x="61" s="1"/>
        <i x="46" s="1"/>
        <i x="20" s="1"/>
        <i x="19" s="1"/>
        <i x="0" s="1"/>
        <i x="45" s="1"/>
        <i x="70" s="1"/>
        <i x="66" s="1"/>
        <i x="50" s="1"/>
        <i x="67" s="1"/>
        <i x="56" s="1"/>
        <i x="42" s="1"/>
        <i x="69" s="1"/>
        <i x="7" s="1"/>
        <i x="57" s="1"/>
        <i x="25" s="1"/>
        <i x="52" s="1"/>
        <i x="37" s="1"/>
        <i x="49" s="1"/>
        <i x="30" s="1"/>
        <i x="34" s="1"/>
        <i x="8" s="1"/>
        <i x="2" s="1"/>
        <i x="58" s="1"/>
        <i x="47" s="1"/>
        <i x="36" s="1"/>
        <i x="53" s="1"/>
        <i x="13" s="1"/>
        <i x="23" s="1"/>
        <i x="16" s="1"/>
        <i x="1" s="1"/>
        <i x="64" s="1"/>
        <i x="62" s="1"/>
        <i x="11" s="1"/>
        <i x="17" s="1"/>
        <i x="14" s="1"/>
        <i x="12" s="1"/>
        <i x="29" s="1"/>
        <i x="78" s="1" nd="1"/>
        <i x="83" s="1" nd="1"/>
        <i x="72" s="1" nd="1"/>
        <i x="73" s="1" nd="1"/>
        <i x="75" s="1" nd="1"/>
        <i x="76" s="1" nd="1"/>
        <i x="74" s="1" nd="1"/>
        <i x="79" s="1" nd="1"/>
        <i x="82" s="1" nd="1"/>
        <i x="85" s="1" nd="1"/>
        <i x="81" s="1" nd="1"/>
        <i x="77" s="1" nd="1"/>
        <i x="84" s="1" nd="1"/>
        <i x="8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ystem" xr10:uid="{81EC70C9-737A-0645-9021-4D3C595A4BEF}" cache="Slicer_Subsystem" caption="Subsystem" startItem="24"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ystem 1" xr10:uid="{2AD8FDFE-A47E-3A4C-ACC8-C137DE9288F9}" cache="Slicer_Subsystem1" caption="Subsystem" startItem="24"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6" dT="2023-10-12T20:24:50.07" personId="{E3D6543B-2081-C142-81F7-FAAD561CFB44}" id="{B75C98F2-0FDD-2542-BE39-6D6EDC5902EC}">
    <text>NOTE: Unlike the others, I subtracted here since lower substrate uptakes would likely lead to lower growth.</text>
  </threadedComment>
  <threadedComment ref="C25" dT="2023-10-24T21:49:03.92" personId="{E3D6543B-2081-C142-81F7-FAAD561CFB44}" id="{FB6DBC06-CFF5-9F4E-9547-0AF6000FCD89}">
    <text>Use the case with the lowest absolute value (i.e., lowest production or consumption)</text>
  </threadedComment>
</ThreadedComments>
</file>

<file path=xl/threadedComments/threadedComment2.xml><?xml version="1.0" encoding="utf-8"?>
<ThreadedComments xmlns="http://schemas.microsoft.com/office/spreadsheetml/2018/threadedcomments" xmlns:x="http://schemas.openxmlformats.org/spreadsheetml/2006/main">
  <threadedComment ref="AB5" dT="2023-10-30T19:58:10.76" personId="{E3D6543B-2081-C142-81F7-FAAD561CFB44}" id="{F16D2767-CBD2-254C-8208-B3C15132E88B}">
    <text>Used median of SDs to prevent numbers from getting too large.</text>
  </threadedComment>
</ThreadedComments>
</file>

<file path=xl/threadedComments/threadedComment3.xml><?xml version="1.0" encoding="utf-8"?>
<ThreadedComments xmlns="http://schemas.microsoft.com/office/spreadsheetml/2018/threadedcomments" xmlns:x="http://schemas.openxmlformats.org/spreadsheetml/2006/main">
  <threadedComment ref="B1770" dT="2023-10-24T20:19:03.73" personId="{E3D6543B-2081-C142-81F7-FAAD561CFB44}" id="{71B5715E-1F1C-A047-85CA-272752EE624E}">
    <text>USE “growth” FOR CONSTRAINTS SINCE IT’S THE DEMAND RXN FOR BIOMASS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github.com/alinarekena/ecRhtoGEM/blob/21da0953d7bbaaa76d471604c7b4a9ada77546b2/customGECKO/changeMedia_batch.m" TargetMode="Externa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CF7F2-74A3-504C-811C-DB1A0CA8A89D}">
  <sheetPr codeName="Sheet1"/>
  <dimension ref="A1:AA65"/>
  <sheetViews>
    <sheetView workbookViewId="0">
      <pane xSplit="3" ySplit="1" topLeftCell="Q6" activePane="bottomRight" state="frozen"/>
      <selection pane="topRight" activeCell="C1" sqref="C1"/>
      <selection pane="bottomLeft" activeCell="A2" sqref="A2"/>
      <selection pane="bottomRight" activeCell="R14" sqref="R14"/>
    </sheetView>
  </sheetViews>
  <sheetFormatPr baseColWidth="10" defaultRowHeight="16" x14ac:dyDescent="0.2"/>
  <cols>
    <col min="2" max="2" width="39.5" bestFit="1" customWidth="1"/>
    <col min="3" max="3" width="39.5" customWidth="1"/>
    <col min="17" max="17" width="11.83203125" bestFit="1" customWidth="1"/>
    <col min="18" max="18" width="14.1640625" customWidth="1"/>
    <col min="22" max="22" width="10.83203125" customWidth="1"/>
  </cols>
  <sheetData>
    <row r="1" spans="1:27" x14ac:dyDescent="0.2">
      <c r="D1" s="138" t="s">
        <v>64</v>
      </c>
      <c r="E1" s="138"/>
      <c r="F1" s="138"/>
      <c r="G1" s="138"/>
      <c r="H1" s="138"/>
      <c r="I1" s="138"/>
      <c r="J1" s="138" t="s">
        <v>65</v>
      </c>
      <c r="K1" s="138"/>
      <c r="L1" s="138"/>
      <c r="M1" s="138"/>
      <c r="N1" s="138"/>
      <c r="O1" s="138"/>
      <c r="P1" t="s">
        <v>66</v>
      </c>
      <c r="Q1" s="86" t="s">
        <v>71</v>
      </c>
      <c r="R1" s="85" t="s">
        <v>69</v>
      </c>
      <c r="S1" s="87" t="s">
        <v>72</v>
      </c>
      <c r="T1" s="85" t="s">
        <v>73</v>
      </c>
      <c r="U1" s="87" t="s">
        <v>72</v>
      </c>
      <c r="V1" s="85" t="s">
        <v>74</v>
      </c>
      <c r="W1" s="87" t="s">
        <v>72</v>
      </c>
    </row>
    <row r="2" spans="1:27" ht="17" thickBot="1" x14ac:dyDescent="0.25">
      <c r="A2" s="82" t="s">
        <v>88</v>
      </c>
      <c r="B2" s="82" t="s">
        <v>62</v>
      </c>
      <c r="C2" s="82" t="s">
        <v>63</v>
      </c>
      <c r="D2" s="82" t="str" cm="1">
        <f t="array" ref="D2:I2">TRANSPOSE('RekenaEtAl2023-S1 Table'!A9:A14)</f>
        <v>Gexp</v>
      </c>
      <c r="E2" s="82" t="str">
        <v>GNlim</v>
      </c>
      <c r="F2" s="82" t="str">
        <v>Xexp</v>
      </c>
      <c r="G2" s="82" t="str">
        <v>XNlim</v>
      </c>
      <c r="H2" s="82" t="str">
        <v>Aexp</v>
      </c>
      <c r="I2" s="82" t="str">
        <v>ANlim</v>
      </c>
      <c r="J2" s="83" t="str" cm="1">
        <f t="array" ref="J2:O2">_xlfn.ANCHORARRAY(D2)</f>
        <v>Gexp</v>
      </c>
      <c r="K2" s="83" t="str">
        <v>GNlim</v>
      </c>
      <c r="L2" s="83" t="str">
        <v>Xexp</v>
      </c>
      <c r="M2" s="83" t="str">
        <v>XNlim</v>
      </c>
      <c r="N2" s="83" t="str">
        <v>Aexp</v>
      </c>
      <c r="O2" s="83" t="str">
        <v>ANlim</v>
      </c>
      <c r="Q2" s="86" t="s">
        <v>70</v>
      </c>
      <c r="R2" t="str" cm="1">
        <f t="array" ref="R2:W2">_xlfn.ANCHORARRAY(J2)</f>
        <v>Gexp</v>
      </c>
      <c r="S2" t="str">
        <v>GNlim</v>
      </c>
      <c r="T2" t="str">
        <v>Xexp</v>
      </c>
      <c r="U2" t="str">
        <v>XNlim</v>
      </c>
      <c r="V2" t="str">
        <v>Aexp</v>
      </c>
      <c r="W2" t="str">
        <v>ANlim</v>
      </c>
    </row>
    <row r="3" spans="1:27" x14ac:dyDescent="0.2">
      <c r="B3" t="str" cm="1">
        <f t="array" ref="B3:B11">'RekenaEtAl2023-S1 Table'!B23:B31</f>
        <v xml:space="preserve">Specific growth rate </v>
      </c>
      <c r="C3" t="str" cm="1">
        <f t="array" ref="C3:I3">TRANSPOSE('RekenaEtAl2023-S1 Table'!T8:T14)</f>
        <v>µ_average (h-1)</v>
      </c>
      <c r="D3">
        <v>0.19069533756447046</v>
      </c>
      <c r="E3">
        <v>2.1077812681505728E-2</v>
      </c>
      <c r="F3">
        <v>5.3826805331985028E-2</v>
      </c>
      <c r="G3">
        <v>2.0530425788152864E-2</v>
      </c>
      <c r="H3">
        <v>7.2983314478610076E-2</v>
      </c>
      <c r="I3">
        <v>1.2336524004378915E-2</v>
      </c>
      <c r="J3" s="84" cm="1">
        <f t="array" ref="J3:O3">D3:I3</f>
        <v>0.19069533756447046</v>
      </c>
      <c r="K3" s="84">
        <v>2.1077812681505728E-2</v>
      </c>
      <c r="L3" s="84">
        <v>5.3826805331985028E-2</v>
      </c>
      <c r="M3" s="84">
        <v>2.0530425788152864E-2</v>
      </c>
      <c r="N3" s="84">
        <v>7.2983314478610076E-2</v>
      </c>
      <c r="O3" s="84">
        <v>1.2336524004378915E-2</v>
      </c>
      <c r="P3" t="s">
        <v>67</v>
      </c>
      <c r="R3" s="125" t="str">
        <f>_xlfn.LET(_xlpm.rxn,IF(RIGHT(R$2,3)="exp","BIOMASS_RT_CLIM","BIOMASS_RT_NLIM"),"model.reactions.get_by_id('"&amp;_xlpm.rxn&amp;"').bounds = ("&amp;J3&amp;", "&amp;J3&amp;")")</f>
        <v>model.reactions.get_by_id('BIOMASS_RT_CLIM').bounds = (0.19069533756447, 0.19069533756447)</v>
      </c>
      <c r="S3" s="125" t="str">
        <f t="shared" ref="S3:W3" si="0">_xlfn.LET(_xlpm.rxn,IF(RIGHT(S$2,3)="exp","BIOMASS_RT_CLIM","BIOMASS_RT_NLIM"),"model.reactions.get_by_id('"&amp;_xlpm.rxn&amp;"').bounds = ("&amp;K3&amp;", "&amp;K3&amp;")")</f>
        <v>model.reactions.get_by_id('BIOMASS_RT_NLIM').bounds = (0.0210778126815057, 0.0210778126815057)</v>
      </c>
      <c r="T3" s="125" t="str">
        <f t="shared" si="0"/>
        <v>model.reactions.get_by_id('BIOMASS_RT_CLIM').bounds = (0.053826805331985, 0.053826805331985)</v>
      </c>
      <c r="U3" s="125" t="str">
        <f t="shared" si="0"/>
        <v>model.reactions.get_by_id('BIOMASS_RT_NLIM').bounds = (0.0205304257881529, 0.0205304257881529)</v>
      </c>
      <c r="V3" s="125" t="str">
        <f t="shared" si="0"/>
        <v>model.reactions.get_by_id('BIOMASS_RT_CLIM').bounds = (0.0729833144786101, 0.0729833144786101)</v>
      </c>
      <c r="W3" s="125" t="str">
        <f t="shared" si="0"/>
        <v>model.reactions.get_by_id('BIOMASS_RT_NLIM').bounds = (0.0123365240043789, 0.0123365240043789)</v>
      </c>
    </row>
    <row r="4" spans="1:27" x14ac:dyDescent="0.2">
      <c r="A4" t="s">
        <v>8823</v>
      </c>
      <c r="B4" t="str">
        <v xml:space="preserve">Specific CO2 production rate </v>
      </c>
      <c r="C4" t="str" cm="1">
        <f t="array" ref="C4:I4">TRANSPOSE('RekenaEtAl2023-S1 Table'!D8:D14)</f>
        <v>rCO2 (mmol/gDCW.h)</v>
      </c>
      <c r="D4">
        <v>2.6845159601518196</v>
      </c>
      <c r="E4">
        <v>1.5474206349149688</v>
      </c>
      <c r="F4">
        <v>2.8452307999999999</v>
      </c>
      <c r="G4">
        <v>1.2773624128764354</v>
      </c>
      <c r="H4">
        <v>5.2244290809865372</v>
      </c>
      <c r="I4">
        <v>2.2292828637875024</v>
      </c>
      <c r="J4" s="84" cm="1">
        <f t="array" ref="J4:O4">D4:I4</f>
        <v>2.6845159601518196</v>
      </c>
      <c r="K4" s="84">
        <v>1.5474206349149688</v>
      </c>
      <c r="L4" s="84">
        <v>2.8452307999999999</v>
      </c>
      <c r="M4" s="84">
        <v>1.2773624128764354</v>
      </c>
      <c r="N4" s="84">
        <v>5.2244290809865372</v>
      </c>
      <c r="O4" s="84">
        <v>2.2292828637875024</v>
      </c>
      <c r="P4" t="s">
        <v>67</v>
      </c>
      <c r="R4" t="str">
        <f>_xlfn.LET(_xlpm.rxn,"EX_co2_e","model.reactions.get_by_id('"&amp;_xlpm.rxn&amp;"').lower_bound = "&amp;J4&amp;"; model.reactions.get_by_id('"&amp;_xlpm.rxn&amp;"').upper_bound = "&amp;J4)</f>
        <v>model.reactions.get_by_id('EX_co2_e').lower_bound = 2.68451596015182; model.reactions.get_by_id('EX_co2_e').upper_bound = 2.68451596015182</v>
      </c>
      <c r="S4" t="str">
        <f t="shared" ref="S4:W4" si="1">_xlfn.LET(_xlpm.rxn,"EX_co2_e","model.reactions.get_by_id('"&amp;_xlpm.rxn&amp;"').lower_bound = "&amp;K4&amp;"; model.reactions.get_by_id('"&amp;_xlpm.rxn&amp;"').upper_bound = "&amp;K4)</f>
        <v>model.reactions.get_by_id('EX_co2_e').lower_bound = 1.54742063491497; model.reactions.get_by_id('EX_co2_e').upper_bound = 1.54742063491497</v>
      </c>
      <c r="T4" t="str">
        <f t="shared" si="1"/>
        <v>model.reactions.get_by_id('EX_co2_e').lower_bound = 2.8452308; model.reactions.get_by_id('EX_co2_e').upper_bound = 2.8452308</v>
      </c>
      <c r="U4" t="str">
        <f t="shared" si="1"/>
        <v>model.reactions.get_by_id('EX_co2_e').lower_bound = 1.27736241287644; model.reactions.get_by_id('EX_co2_e').upper_bound = 1.27736241287644</v>
      </c>
      <c r="V4" t="str">
        <f t="shared" si="1"/>
        <v>model.reactions.get_by_id('EX_co2_e').lower_bound = 5.22442908098654; model.reactions.get_by_id('EX_co2_e').upper_bound = 5.22442908098654</v>
      </c>
      <c r="W4" t="str">
        <f t="shared" si="1"/>
        <v>model.reactions.get_by_id('EX_co2_e').lower_bound = 2.2292828637875; model.reactions.get_by_id('EX_co2_e').upper_bound = 2.2292828637875</v>
      </c>
    </row>
    <row r="5" spans="1:27" x14ac:dyDescent="0.2">
      <c r="A5" t="s">
        <v>90</v>
      </c>
      <c r="B5" t="str">
        <v xml:space="preserve">Specific O2 consumption rate </v>
      </c>
      <c r="C5" t="str" cm="1">
        <f t="array" ref="C5:I5">TRANSPOSE('RekenaEtAl2023-S1 Table'!F8:F14)</f>
        <v>rO2 (mmol/gDCW.h)</v>
      </c>
      <c r="D5">
        <v>-1.4225523563227127</v>
      </c>
      <c r="E5">
        <v>-0.70403040501002367</v>
      </c>
      <c r="F5">
        <v>-2.6780273999999999</v>
      </c>
      <c r="G5">
        <v>-1.0282594864481949</v>
      </c>
      <c r="H5">
        <v>-7.1442637316997608</v>
      </c>
      <c r="I5">
        <v>-2.2646483874024819</v>
      </c>
      <c r="J5" s="84" cm="1">
        <f t="array" ref="J5:O5">D5:I5</f>
        <v>-1.4225523563227127</v>
      </c>
      <c r="K5" s="84">
        <v>-0.70403040501002367</v>
      </c>
      <c r="L5" s="84">
        <v>-2.6780273999999999</v>
      </c>
      <c r="M5" s="84">
        <v>-1.0282594864481949</v>
      </c>
      <c r="N5" s="84">
        <v>-7.1442637316997608</v>
      </c>
      <c r="O5" s="84">
        <v>-2.2646483874024819</v>
      </c>
      <c r="P5" t="s">
        <v>67</v>
      </c>
      <c r="R5" t="str">
        <f>_xlfn.LET(_xlpm.rxn,"EX_o2_e","model.reactions.get_by_id('"&amp;_xlpm.rxn&amp;"').lower_bound = "&amp;J5&amp;"; model.reactions.get_by_id('"&amp;_xlpm.rxn&amp;"').upper_bound = "&amp;J5)</f>
        <v>model.reactions.get_by_id('EX_o2_e').lower_bound = -1.42255235632271; model.reactions.get_by_id('EX_o2_e').upper_bound = -1.42255235632271</v>
      </c>
      <c r="S5" t="str">
        <f t="shared" ref="S5:W5" si="2">_xlfn.LET(_xlpm.rxn,"EX_o2_e","model.reactions.get_by_id('"&amp;_xlpm.rxn&amp;"').lower_bound = "&amp;K5&amp;"; model.reactions.get_by_id('"&amp;_xlpm.rxn&amp;"').upper_bound = "&amp;K5)</f>
        <v>model.reactions.get_by_id('EX_o2_e').lower_bound = -0.704030405010024; model.reactions.get_by_id('EX_o2_e').upper_bound = -0.704030405010024</v>
      </c>
      <c r="T5" t="str">
        <f t="shared" si="2"/>
        <v>model.reactions.get_by_id('EX_o2_e').lower_bound = -2.6780274; model.reactions.get_by_id('EX_o2_e').upper_bound = -2.6780274</v>
      </c>
      <c r="U5" t="str">
        <f t="shared" si="2"/>
        <v>model.reactions.get_by_id('EX_o2_e').lower_bound = -1.02825948644819; model.reactions.get_by_id('EX_o2_e').upper_bound = -1.02825948644819</v>
      </c>
      <c r="V5" t="str">
        <f t="shared" si="2"/>
        <v>model.reactions.get_by_id('EX_o2_e').lower_bound = -7.14426373169976; model.reactions.get_by_id('EX_o2_e').upper_bound = -7.14426373169976</v>
      </c>
      <c r="W5" t="str">
        <f t="shared" si="2"/>
        <v>model.reactions.get_by_id('EX_o2_e').lower_bound = -2.26464838740248; model.reactions.get_by_id('EX_o2_e').upper_bound = -2.26464838740248</v>
      </c>
    </row>
    <row r="6" spans="1:27" x14ac:dyDescent="0.2">
      <c r="B6" t="str">
        <v xml:space="preserve">Respiratory quotient </v>
      </c>
      <c r="C6" t="str" cm="1">
        <f t="array" ref="C6:I6">TRANSPOSE('RekenaEtAl2023-S1 Table'!H8:H14)</f>
        <v>RQ (mmolCO2/mmolO2)</v>
      </c>
      <c r="D6">
        <v>2.5708690822697333</v>
      </c>
      <c r="E6">
        <v>2.8586720914984678</v>
      </c>
      <c r="F6">
        <v>0.99823522391289288</v>
      </c>
      <c r="G6">
        <v>1.1235115308569741</v>
      </c>
      <c r="H6">
        <v>0.83256267681201834</v>
      </c>
      <c r="I6">
        <v>0.89698915675334256</v>
      </c>
      <c r="J6" s="84" cm="1">
        <f t="array" ref="J6:O6">D6:I6</f>
        <v>2.5708690822697333</v>
      </c>
      <c r="K6" s="84">
        <v>2.8586720914984678</v>
      </c>
      <c r="L6" s="84">
        <v>0.99823522391289288</v>
      </c>
      <c r="M6" s="84">
        <v>1.1235115308569741</v>
      </c>
      <c r="N6" s="84">
        <v>0.83256267681201834</v>
      </c>
      <c r="O6" s="84">
        <v>0.89698915675334256</v>
      </c>
      <c r="P6" t="s">
        <v>75</v>
      </c>
    </row>
    <row r="7" spans="1:27" x14ac:dyDescent="0.2">
      <c r="B7" t="str">
        <v>Specific substrate consumption rate</v>
      </c>
      <c r="C7" t="str" cm="1">
        <f t="array" ref="C7:I7">TRANSPOSE('RekenaEtAl2023-S1 Table'!P8:P14)</f>
        <v>rsubstrate (mmol/gDCW.h)</v>
      </c>
      <c r="D7">
        <v>-2.0956402910815632</v>
      </c>
      <c r="E7">
        <v>-0.41022361038536748</v>
      </c>
      <c r="F7">
        <v>-1.8592068847230727</v>
      </c>
      <c r="G7">
        <v>-0.43449687110924273</v>
      </c>
      <c r="H7">
        <v>-6.6268092972370223</v>
      </c>
      <c r="I7">
        <v>-1.9706411903077625</v>
      </c>
      <c r="J7" s="84" cm="1">
        <f t="array" ref="J7:O7">D7:I7</f>
        <v>-2.0956402910815632</v>
      </c>
      <c r="K7" s="84">
        <v>-0.41022361038536748</v>
      </c>
      <c r="L7" s="84">
        <v>-1.8592068847230727</v>
      </c>
      <c r="M7" s="84">
        <v>-0.43449687110924273</v>
      </c>
      <c r="N7" s="84">
        <v>-6.6268092972370223</v>
      </c>
      <c r="O7" s="84">
        <v>-1.9706411903077625</v>
      </c>
      <c r="P7" t="s">
        <v>67</v>
      </c>
      <c r="R7" s="124" t="str" cm="1">
        <f t="array" ref="R7">_xlfn.LET(_xlpm.rxn,_xlfn.SWITCH(LEFT(R$2,1),"G",$R$1,"X",$T$1,"A",$V$1),"model.reactions.get_by_id('"&amp;_xlpm.rxn&amp;"').bounds = ("&amp;J7&amp;", "&amp;J7&amp;")")</f>
        <v>model.reactions.get_by_id('EX_glc__D_e').bounds = (-2.09564029108156, -2.09564029108156)</v>
      </c>
      <c r="S7" s="124" t="str" cm="1">
        <f t="array" ref="S7">_xlfn.LET(_xlpm.rxn,_xlfn.SWITCH(LEFT(S$2,1),"G",$R$1,"X",$T$1,"A",$V$1),"model.reactions.get_by_id('"&amp;_xlpm.rxn&amp;"').bounds = ("&amp;K7&amp;", "&amp;K7&amp;")")</f>
        <v>model.reactions.get_by_id('EX_glc__D_e').bounds = (-0.410223610385367, -0.410223610385367)</v>
      </c>
      <c r="T7" s="124" t="str" cm="1">
        <f t="array" ref="T7">_xlfn.LET(_xlpm.rxn,_xlfn.SWITCH(LEFT(T$2,1),"G",$R$1,"X",$T$1,"A",$V$1),"model.reactions.get_by_id('"&amp;_xlpm.rxn&amp;"').bounds = ("&amp;L7&amp;", "&amp;L7&amp;")")</f>
        <v>model.reactions.get_by_id('EX_xyl__D_e').bounds = (-1.85920688472307, -1.85920688472307)</v>
      </c>
      <c r="U7" s="124" t="str" cm="1">
        <f t="array" ref="U7">_xlfn.LET(_xlpm.rxn,_xlfn.SWITCH(LEFT(U$2,1),"G",$R$1,"X",$T$1,"A",$V$1),"model.reactions.get_by_id('"&amp;_xlpm.rxn&amp;"').bounds = ("&amp;M7&amp;", "&amp;M7&amp;")")</f>
        <v>model.reactions.get_by_id('EX_xyl__D_e').bounds = (-0.434496871109243, -0.434496871109243)</v>
      </c>
      <c r="V7" s="124" t="str" cm="1">
        <f t="array" ref="V7">_xlfn.LET(_xlpm.rxn,_xlfn.SWITCH(LEFT(V$2,1),"G",$R$1,"X",$T$1,"A",$V$1),"model.reactions.get_by_id('"&amp;_xlpm.rxn&amp;"').bounds = ("&amp;N7&amp;", "&amp;N7&amp;")")</f>
        <v>model.reactions.get_by_id('EX_ac_e').bounds = (-6.62680929723702, -6.62680929723702)</v>
      </c>
      <c r="W7" s="124" t="str" cm="1">
        <f t="array" ref="W7">_xlfn.LET(_xlpm.rxn,_xlfn.SWITCH(LEFT(W$2,1),"G",$R$1,"X",$T$1,"A",$V$1),"model.reactions.get_by_id('"&amp;_xlpm.rxn&amp;"').bounds = ("&amp;O7&amp;", "&amp;O7&amp;")")</f>
        <v>model.reactions.get_by_id('EX_ac_e').bounds = (-1.97064119030776, -1.97064119030776)</v>
      </c>
    </row>
    <row r="8" spans="1:27" x14ac:dyDescent="0.2">
      <c r="A8" t="s">
        <v>8945</v>
      </c>
      <c r="B8" t="str">
        <v>Specific xylitol production/consumption rate</v>
      </c>
      <c r="C8" t="str" cm="1">
        <f t="array" ref="C8:I8">TRANSPOSE('RekenaEtAl2023-S1 Table'!V8:V14)</f>
        <v>rxylitol (mmol/gDCW.h)</v>
      </c>
      <c r="D8" t="str">
        <v xml:space="preserve">  -</v>
      </c>
      <c r="E8" t="str">
        <v xml:space="preserve"> -</v>
      </c>
      <c r="F8">
        <v>0.22302502501875157</v>
      </c>
      <c r="G8">
        <v>3.9533428031011866E-3</v>
      </c>
      <c r="H8" t="str">
        <v xml:space="preserve"> -</v>
      </c>
      <c r="I8" t="str">
        <v xml:space="preserve"> -</v>
      </c>
      <c r="J8" s="84" cm="1">
        <f t="array" ref="J8:O8">IFERROR(_xlfn.NUMBERVALUE(D8:I8),0)</f>
        <v>0</v>
      </c>
      <c r="K8" s="84">
        <v>0</v>
      </c>
      <c r="L8" s="84">
        <v>0.22302502501875199</v>
      </c>
      <c r="M8" s="84">
        <v>3.95334280310119E-3</v>
      </c>
      <c r="N8" s="84">
        <v>0</v>
      </c>
      <c r="O8" s="84">
        <v>0</v>
      </c>
      <c r="P8" t="s">
        <v>67</v>
      </c>
      <c r="R8" s="91" t="str">
        <f>_xlfn.LET(_xlpm.rxn,"EX_xylt_e","model.reactions.get_by_id('"&amp;_xlpm.rxn&amp;"').bounds = ("&amp;J8&amp;", "&amp;J8&amp;")")</f>
        <v>model.reactions.get_by_id('EX_xylt_e').bounds = (0, 0)</v>
      </c>
      <c r="S8" s="91" t="str">
        <f t="shared" ref="S8:W8" si="3">_xlfn.LET(_xlpm.rxn,"EX_xylt_e","model.reactions.get_by_id('"&amp;_xlpm.rxn&amp;"').bounds = ("&amp;K8&amp;", "&amp;K8&amp;")")</f>
        <v>model.reactions.get_by_id('EX_xylt_e').bounds = (0, 0)</v>
      </c>
      <c r="T8" s="91" t="str">
        <f t="shared" si="3"/>
        <v>model.reactions.get_by_id('EX_xylt_e').bounds = (0.223025025018752, 0.223025025018752)</v>
      </c>
      <c r="U8" s="91" t="str">
        <f t="shared" si="3"/>
        <v>model.reactions.get_by_id('EX_xylt_e').bounds = (0.00395334280310119, 0.00395334280310119)</v>
      </c>
      <c r="V8" s="91" t="str">
        <f t="shared" si="3"/>
        <v>model.reactions.get_by_id('EX_xylt_e').bounds = (0, 0)</v>
      </c>
      <c r="W8" s="91" t="str">
        <f t="shared" si="3"/>
        <v>model.reactions.get_by_id('EX_xylt_e').bounds = (0, 0)</v>
      </c>
    </row>
    <row r="9" spans="1:27" x14ac:dyDescent="0.2">
      <c r="A9" t="s">
        <v>8801</v>
      </c>
      <c r="B9" t="str">
        <v>Specific arabitol production/consumption rate</v>
      </c>
      <c r="C9" t="str" cm="1">
        <f t="array" ref="C9:I9">TRANSPOSE('RekenaEtAl2023-S1 Table'!X8:X14)</f>
        <v>rarabinitol (mmol/gDCW.h)</v>
      </c>
      <c r="D9" t="str">
        <v xml:space="preserve"> -</v>
      </c>
      <c r="E9" t="str">
        <v xml:space="preserve"> -</v>
      </c>
      <c r="F9">
        <v>0.36742971747693609</v>
      </c>
      <c r="G9">
        <v>7.7370938358179986E-2</v>
      </c>
      <c r="H9" t="str">
        <v xml:space="preserve"> -</v>
      </c>
      <c r="I9" t="str">
        <v xml:space="preserve"> -</v>
      </c>
      <c r="J9" s="84" cm="1">
        <f t="array" ref="J9:O9">IFERROR(_xlfn.NUMBERVALUE(D9:I9),0)</f>
        <v>0</v>
      </c>
      <c r="K9" s="84">
        <v>0</v>
      </c>
      <c r="L9" s="84">
        <v>0.36742971747693598</v>
      </c>
      <c r="M9" s="84">
        <v>7.737093835818E-2</v>
      </c>
      <c r="N9" s="84">
        <v>0</v>
      </c>
      <c r="O9" s="84">
        <v>0</v>
      </c>
      <c r="P9" t="s">
        <v>67</v>
      </c>
      <c r="R9" s="91" t="str">
        <f>_xlfn.LET(_xlpm.rxn,"EX_abt__D_e","model.reactions.get_by_id('"&amp;_xlpm.rxn&amp;"').bounds = ("&amp;J9&amp;", "&amp;J9&amp;")")</f>
        <v>model.reactions.get_by_id('EX_abt__D_e').bounds = (0, 0)</v>
      </c>
      <c r="S9" s="91" t="str">
        <f t="shared" ref="S9" si="4">_xlfn.LET(_xlpm.rxn,"EX_abt__D_e","model.reactions.get_by_id('"&amp;_xlpm.rxn&amp;"').bounds = ("&amp;K9&amp;", "&amp;K9&amp;")")</f>
        <v>model.reactions.get_by_id('EX_abt__D_e').bounds = (0, 0)</v>
      </c>
      <c r="T9" s="91" t="str">
        <f t="shared" ref="T9" si="5">_xlfn.LET(_xlpm.rxn,"EX_abt__D_e","model.reactions.get_by_id('"&amp;_xlpm.rxn&amp;"').bounds = ("&amp;L9&amp;", "&amp;L9&amp;")")</f>
        <v>model.reactions.get_by_id('EX_abt__D_e').bounds = (0.367429717476936, 0.367429717476936)</v>
      </c>
      <c r="U9" s="91" t="str">
        <f t="shared" ref="U9" si="6">_xlfn.LET(_xlpm.rxn,"EX_abt__D_e","model.reactions.get_by_id('"&amp;_xlpm.rxn&amp;"').bounds = ("&amp;M9&amp;", "&amp;M9&amp;")")</f>
        <v>model.reactions.get_by_id('EX_abt__D_e').bounds = (0.07737093835818, 0.07737093835818)</v>
      </c>
      <c r="V9" s="91" t="str">
        <f t="shared" ref="V9:W9" si="7">_xlfn.LET(_xlpm.rxn,"EX_abt__D_e","model.reactions.get_by_id('"&amp;_xlpm.rxn&amp;"').bounds = ("&amp;N9&amp;", "&amp;N9&amp;")")</f>
        <v>model.reactions.get_by_id('EX_abt__D_e').bounds = (0, 0)</v>
      </c>
      <c r="W9" s="91" t="str">
        <f t="shared" si="7"/>
        <v>model.reactions.get_by_id('EX_abt__D_e').bounds = (0, 0)</v>
      </c>
    </row>
    <row r="10" spans="1:27" x14ac:dyDescent="0.2">
      <c r="B10" t="str">
        <v>Specific lipid production rate</v>
      </c>
      <c r="C10" t="str" cm="1">
        <f t="array" ref="C10:I10">TRANSPOSE('RekenaEtAl2023-S1 Table'!R8:R14)</f>
        <v>rlipid (g/gDCW.h)</v>
      </c>
      <c r="D10">
        <v>1.1456714740222779E-2</v>
      </c>
      <c r="E10">
        <v>1.2688072613074072E-2</v>
      </c>
      <c r="F10">
        <v>1.090831435136164E-2</v>
      </c>
      <c r="G10">
        <v>5.9175665144343154E-3</v>
      </c>
      <c r="H10">
        <v>1.2762334268063062E-2</v>
      </c>
      <c r="I10">
        <v>4.1978486818480161E-3</v>
      </c>
      <c r="J10" s="84" cm="1">
        <f t="array" ref="J10:O10">IFERROR(_xlfn.NUMBERVALUE(D10:I10),0)</f>
        <v>1.14567147402228E-2</v>
      </c>
      <c r="K10" s="84">
        <v>1.26880726130741E-2</v>
      </c>
      <c r="L10" s="84">
        <v>1.09083143513616E-2</v>
      </c>
      <c r="M10" s="84">
        <v>5.9175665144343198E-3</v>
      </c>
      <c r="N10" s="84">
        <v>1.27623342680631E-2</v>
      </c>
      <c r="O10" s="84">
        <v>4.1978486818480196E-3</v>
      </c>
      <c r="P10" t="s">
        <v>68</v>
      </c>
    </row>
    <row r="11" spans="1:27" x14ac:dyDescent="0.2">
      <c r="B11" t="str">
        <v>Lipid yield on substrate</v>
      </c>
      <c r="C11" t="str" cm="1">
        <f t="array" ref="C11:I11">TRANSPOSE('RekenaEtAl2023-S1 Table'!J8:J14)</f>
        <v>Yxs (gDCW/gsub)</v>
      </c>
      <c r="D11">
        <v>0.51523633331611252</v>
      </c>
      <c r="E11">
        <v>0.23621018884009751</v>
      </c>
      <c r="F11">
        <v>0.19287900698080293</v>
      </c>
      <c r="G11">
        <v>0.31575236230607762</v>
      </c>
      <c r="H11">
        <v>0.18540327102991741</v>
      </c>
      <c r="I11">
        <v>0.1086340996798256</v>
      </c>
      <c r="J11" s="84" cm="1">
        <f t="array" ref="J11:O11">IFERROR(_xlfn.NUMBERVALUE(D11:I11),0)</f>
        <v>0.51523633331611296</v>
      </c>
      <c r="K11" s="84">
        <v>0.23621018884009801</v>
      </c>
      <c r="L11" s="84">
        <v>0.19287900698080301</v>
      </c>
      <c r="M11" s="84">
        <v>0.315752362306078</v>
      </c>
      <c r="N11" s="84">
        <v>0.18540327102991699</v>
      </c>
      <c r="O11" s="84">
        <v>0.108634099679826</v>
      </c>
      <c r="P11" t="s">
        <v>68</v>
      </c>
    </row>
    <row r="12" spans="1:27" x14ac:dyDescent="0.2">
      <c r="A12" t="str">
        <f>B12</f>
        <v>EX_cit_e</v>
      </c>
      <c r="B12" s="85" t="s">
        <v>8822</v>
      </c>
      <c r="C12" t="str" cm="1">
        <f t="array" ref="C12:I12">TRANSPOSE('RekenaEtAl2023-S1 Table'!Z8:Z14)</f>
        <v>rcitrate (mmol/gDCW.h)</v>
      </c>
      <c r="D12" t="str">
        <v xml:space="preserve">  -</v>
      </c>
      <c r="E12" t="str">
        <v xml:space="preserve"> -</v>
      </c>
      <c r="F12" t="str">
        <v xml:space="preserve"> -</v>
      </c>
      <c r="G12" t="str">
        <v xml:space="preserve"> -</v>
      </c>
      <c r="H12">
        <v>0.12162242573008547</v>
      </c>
      <c r="I12">
        <v>-4.3292827280864761E-2</v>
      </c>
      <c r="J12" s="84" cm="1">
        <f t="array" ref="J12:O12">IFERROR(_xlfn.NUMBERVALUE(D12:I12),0)</f>
        <v>0</v>
      </c>
      <c r="K12" s="88">
        <v>0</v>
      </c>
      <c r="L12" s="88">
        <v>0</v>
      </c>
      <c r="M12" s="88">
        <v>0</v>
      </c>
      <c r="N12" s="88">
        <v>0.121622425730085</v>
      </c>
      <c r="O12" s="88">
        <v>-4.3292827280864803E-2</v>
      </c>
      <c r="R12" s="91" t="str">
        <f>_xlfn.LET(_xlpm.rxn,$B12,"model.reactions.get_by_id('"&amp;_xlpm.rxn&amp;"').bounds = ("&amp;J12&amp;", "&amp;J12&amp;")")</f>
        <v>model.reactions.get_by_id('EX_cit_e').bounds = (0, 0)</v>
      </c>
      <c r="S12" s="91" t="str">
        <f t="shared" ref="S12:W13" si="8">_xlfn.LET(_xlpm.rxn,$B12,"model.reactions.get_by_id('"&amp;_xlpm.rxn&amp;"').bounds = ("&amp;K12&amp;", "&amp;K12&amp;")")</f>
        <v>model.reactions.get_by_id('EX_cit_e').bounds = (0, 0)</v>
      </c>
      <c r="T12" s="91" t="str">
        <f t="shared" si="8"/>
        <v>model.reactions.get_by_id('EX_cit_e').bounds = (0, 0)</v>
      </c>
      <c r="U12" s="91" t="str">
        <f t="shared" si="8"/>
        <v>model.reactions.get_by_id('EX_cit_e').bounds = (0, 0)</v>
      </c>
      <c r="V12" s="91" t="str">
        <f t="shared" si="8"/>
        <v>model.reactions.get_by_id('EX_cit_e').bounds = (0.121622425730085, 0.121622425730085)</v>
      </c>
      <c r="W12" s="91" t="str">
        <f t="shared" si="8"/>
        <v>model.reactions.get_by_id('EX_cit_e').bounds = (-0.0432928272808648, -0.0432928272808648)</v>
      </c>
    </row>
    <row r="13" spans="1:27" x14ac:dyDescent="0.2">
      <c r="A13" t="str">
        <f>B13</f>
        <v>EX_glyc_e</v>
      </c>
      <c r="B13" s="85" t="s">
        <v>8862</v>
      </c>
      <c r="C13" t="str" cm="1">
        <f t="array" ref="C13:I13">TRANSPOSE('RekenaEtAl2023-S1 Table'!AB8:AB14)</f>
        <v>rglycerol (mmol/gDCW.h)</v>
      </c>
      <c r="D13">
        <v>4.9224180890395028E-2</v>
      </c>
      <c r="E13">
        <v>-6.5992117396686412E-3</v>
      </c>
      <c r="F13" t="str">
        <v xml:space="preserve"> -</v>
      </c>
      <c r="G13" t="str">
        <v xml:space="preserve"> -</v>
      </c>
      <c r="H13" t="str">
        <v xml:space="preserve"> -</v>
      </c>
      <c r="I13" t="str">
        <v xml:space="preserve"> -</v>
      </c>
      <c r="J13" s="84" cm="1">
        <f t="array" ref="J13:O13">IFERROR(_xlfn.NUMBERVALUE(D13:I13),0)</f>
        <v>4.9224180890395E-2</v>
      </c>
      <c r="K13" s="88">
        <v>-6.5992117396686404E-3</v>
      </c>
      <c r="L13" s="88">
        <v>0</v>
      </c>
      <c r="M13" s="88">
        <v>0</v>
      </c>
      <c r="N13" s="88">
        <v>0</v>
      </c>
      <c r="O13" s="88">
        <v>0</v>
      </c>
      <c r="R13" s="91" t="str">
        <f>_xlfn.LET(_xlpm.rxn,$B13,"model.reactions.get_by_id('"&amp;_xlpm.rxn&amp;"').bounds = ("&amp;J13&amp;", "&amp;J13&amp;")")</f>
        <v>model.reactions.get_by_id('EX_glyc_e').bounds = (0.049224180890395, 0.049224180890395)</v>
      </c>
      <c r="S13" s="91" t="str">
        <f t="shared" si="8"/>
        <v>model.reactions.get_by_id('EX_glyc_e').bounds = (-0.00659921173966864, -0.00659921173966864)</v>
      </c>
      <c r="T13" s="91" t="str">
        <f t="shared" si="8"/>
        <v>model.reactions.get_by_id('EX_glyc_e').bounds = (0, 0)</v>
      </c>
      <c r="U13" s="91" t="str">
        <f t="shared" si="8"/>
        <v>model.reactions.get_by_id('EX_glyc_e').bounds = (0, 0)</v>
      </c>
      <c r="V13" s="91" t="str">
        <f t="shared" si="8"/>
        <v>model.reactions.get_by_id('EX_glyc_e').bounds = (0, 0)</v>
      </c>
      <c r="W13" s="91" t="str">
        <f>_xlfn.LET(_xlpm.rxn,$B13,"model.reactions.get_by_id('"&amp;_xlpm.rxn&amp;"').bounds = ("&amp;O13&amp;", "&amp;O13&amp;")")</f>
        <v>model.reactions.get_by_id('EX_glyc_e').bounds = (0, 0)</v>
      </c>
    </row>
    <row r="14" spans="1:27" x14ac:dyDescent="0.2">
      <c r="B14" s="88" t="s">
        <v>76</v>
      </c>
      <c r="C14" s="88"/>
      <c r="R14" t="str">
        <f>_xlfn.TEXTJOIN("; ",TRUE,R$15,R3,R7:R13)</f>
        <v>slope = 104.6479; intercept = 0; model.reactions.get_by_id('BIOMASS_RT_CLIM').bounds = (0.19069533756447, 0.19069533756447); model.reactions.get_by_id('EX_glc__D_e').bounds = (-2.09564029108156, -2.09564029108156); model.reactions.get_by_id('EX_xylt_e').bounds = (0, 0); model.reactions.get_by_id('EX_abt__D_e').bounds = (0, 0); model.reactions.get_by_id('EX_cit_e').bounds = (0, 0); model.reactions.get_by_id('EX_glyc_e').bounds = (0.049224180890395, 0.049224180890395)</v>
      </c>
      <c r="S14" t="str">
        <f t="shared" ref="S14:W14" si="9">_xlfn.TEXTJOIN("; ",TRUE,S$15,S3,S7:S13)</f>
        <v>slope = 104.6479; intercept = 0; model.reactions.get_by_id('BIOMASS_RT_NLIM').bounds = (0.0210778126815057, 0.0210778126815057); model.reactions.get_by_id('EX_glc__D_e').bounds = (-0.410223610385367, -0.410223610385367); model.reactions.get_by_id('EX_xylt_e').bounds = (0, 0); model.reactions.get_by_id('EX_abt__D_e').bounds = (0, 0); model.reactions.get_by_id('EX_cit_e').bounds = (0, 0); model.reactions.get_by_id('EX_glyc_e').bounds = (-0.00659921173966864, -0.00659921173966864)</v>
      </c>
      <c r="T14" t="str">
        <f t="shared" si="9"/>
        <v>slope = -499.0768; intercept = 16.049; model.reactions.get_by_id('BIOMASS_RT_CLIM').bounds = (0.053826805331985, 0.053826805331985); model.reactions.get_by_id('EX_xyl__D_e').bounds = (-1.85920688472307, -1.85920688472307); model.reactions.get_by_id('EX_xylt_e').bounds = (0.223025025018752, 0.223025025018752); model.reactions.get_by_id('EX_abt__D_e').bounds = (0.367429717476936, 0.367429717476936); model.reactions.get_by_id('EX_cit_e').bounds = (0, 0); model.reactions.get_by_id('EX_glyc_e').bounds = (0, 0)</v>
      </c>
      <c r="U14" t="str">
        <f t="shared" si="9"/>
        <v>slope = -499.0768; intercept = 16.049; model.reactions.get_by_id('BIOMASS_RT_NLIM').bounds = (0.0205304257881529, 0.0205304257881529); model.reactions.get_by_id('EX_xyl__D_e').bounds = (-0.434496871109243, -0.434496871109243); model.reactions.get_by_id('EX_xylt_e').bounds = (0.00395334280310119, 0.00395334280310119); model.reactions.get_by_id('EX_abt__D_e').bounds = (0.07737093835818, 0.07737093835818); model.reactions.get_by_id('EX_cit_e').bounds = (0, 0); model.reactions.get_by_id('EX_glyc_e').bounds = (0, 0)</v>
      </c>
      <c r="V14" t="str">
        <f t="shared" si="9"/>
        <v>slope = 375.6585; intercept = 208.0832; model.reactions.get_by_id('BIOMASS_RT_CLIM').bounds = (0.0729833144786101, 0.0729833144786101); model.reactions.get_by_id('EX_ac_e').bounds = (-6.62680929723702, -6.62680929723702); model.reactions.get_by_id('EX_xylt_e').bounds = (0, 0); model.reactions.get_by_id('EX_abt__D_e').bounds = (0, 0); model.reactions.get_by_id('EX_cit_e').bounds = (0.121622425730085, 0.121622425730085); model.reactions.get_by_id('EX_glyc_e').bounds = (0, 0)</v>
      </c>
      <c r="W14" t="str">
        <f t="shared" si="9"/>
        <v>slope = 375.6585; intercept = 208.0832; model.reactions.get_by_id('BIOMASS_RT_NLIM').bounds = (0.0123365240043789, 0.0123365240043789); model.reactions.get_by_id('EX_ac_e').bounds = (-1.97064119030776, -1.97064119030776); model.reactions.get_by_id('EX_xylt_e').bounds = (0, 0); model.reactions.get_by_id('EX_abt__D_e').bounds = (0, 0); model.reactions.get_by_id('EX_cit_e').bounds = (-0.0432928272808648, -0.0432928272808648); model.reactions.get_by_id('EX_glyc_e').bounds = (0, 0)</v>
      </c>
    </row>
    <row r="15" spans="1:27" ht="17" thickBot="1" x14ac:dyDescent="0.25">
      <c r="B15" s="82" t="s">
        <v>98</v>
      </c>
      <c r="R15" t="str" cm="1">
        <f t="array" ref="R15:AA15">TRANSPOSE(_xlfn._xlws.FILTER('GAM and NGAM'!G2:G11,ISERROR(FIND("slope = ;",'GAM and NGAM'!G2:G11))))</f>
        <v>slope = 104.6479; intercept = 0</v>
      </c>
      <c r="S15" t="str">
        <v>slope = 104.6479; intercept = 0</v>
      </c>
      <c r="T15" t="str">
        <v>slope = -499.0768; intercept = 16.049</v>
      </c>
      <c r="U15" t="str">
        <v>slope = -499.0768; intercept = 16.049</v>
      </c>
      <c r="V15" t="str">
        <v>slope = 375.6585; intercept = 208.0832</v>
      </c>
      <c r="W15" t="str">
        <v>slope = 375.6585; intercept = 208.0832</v>
      </c>
      <c r="X15" t="str">
        <v>slope = 76.0209; intercept = 0</v>
      </c>
      <c r="Y15" t="str">
        <v>slope = 76.0209; intercept = 0</v>
      </c>
      <c r="Z15" t="str">
        <v>slope = 1548.1735; intercept = 136.0995</v>
      </c>
      <c r="AA15" t="str">
        <v>slope = 1548.1735; intercept = 136.0995</v>
      </c>
    </row>
    <row r="16" spans="1:27" x14ac:dyDescent="0.2">
      <c r="A16" cm="1">
        <f t="array" ref="A16:A26">A3:A13</f>
        <v>0</v>
      </c>
      <c r="B16" t="str" cm="1">
        <f t="array" ref="B16:B24">_xlfn.ANCHORARRAY(B3)</f>
        <v xml:space="preserve">Specific growth rate </v>
      </c>
      <c r="C16" t="str" cm="1">
        <f t="array" ref="C16">_xlfn.TAKE(_xlfn.ANCHORARRAY(C3),,1)</f>
        <v>µ_average (h-1)</v>
      </c>
      <c r="D16" cm="1">
        <f t="array" aca="1" ref="D16:I16" ca="1">_xlfn.LET(_xlpm.cells,'RekenaEtAl2023-S1 Table'!T8:T14,_xlfn.DROP(TRANSPOSE(_xlpm.cells-OFFSET(_xlpm.cells,,1)),,1))</f>
        <v>0.16613038986025122</v>
      </c>
      <c r="E16">
        <f ca="1"/>
        <v>1.366371049455864E-2</v>
      </c>
      <c r="F16">
        <f ca="1"/>
        <v>5.2779159260089241E-2</v>
      </c>
      <c r="G16">
        <f ca="1"/>
        <v>1.9576987413645806E-2</v>
      </c>
      <c r="H16">
        <f ca="1"/>
        <v>6.9693334618083705E-2</v>
      </c>
      <c r="I16">
        <f ca="1"/>
        <v>1.1920456823889262E-2</v>
      </c>
      <c r="J16" s="84" cm="1">
        <f t="array" aca="1" ref="J16:O16" ca="1">IFERROR(_xlfn.NUMBERVALUE(D16:I16),0)</f>
        <v>0.166130389860251</v>
      </c>
      <c r="K16">
        <f ca="1"/>
        <v>1.36637104945586E-2</v>
      </c>
      <c r="L16">
        <f ca="1"/>
        <v>5.2779159260089199E-2</v>
      </c>
      <c r="M16">
        <f ca="1"/>
        <v>1.9576987413645799E-2</v>
      </c>
      <c r="N16">
        <f ca="1"/>
        <v>6.9693334618083705E-2</v>
      </c>
      <c r="O16">
        <f ca="1"/>
        <v>1.19204568238893E-2</v>
      </c>
      <c r="R16" s="125" t="str">
        <f ca="1">_xlfn.LET(_xlpm.rxn,IF(RIGHT(R$2,3)="exp","BIOMASS_RT_CLIM","BIOMASS_RT_NLIM"),"model.reactions.get_by_id('"&amp;_xlpm.rxn&amp;"').bounds = ("&amp;J16&amp;", "&amp;J16&amp;")")</f>
        <v>model.reactions.get_by_id('BIOMASS_RT_CLIM').bounds = (0.166130389860251, 0.166130389860251)</v>
      </c>
      <c r="S16" s="125" t="str">
        <f t="shared" ref="S16:W16" ca="1" si="10">_xlfn.LET(_xlpm.rxn,IF(RIGHT(S$2,3)="exp","BIOMASS_RT_CLIM","BIOMASS_RT_NLIM"),"model.reactions.get_by_id('"&amp;_xlpm.rxn&amp;"').bounds = ("&amp;K16&amp;", "&amp;K16&amp;")")</f>
        <v>model.reactions.get_by_id('BIOMASS_RT_NLIM').bounds = (0.0136637104945586, 0.0136637104945586)</v>
      </c>
      <c r="T16" s="125" t="str">
        <f t="shared" ca="1" si="10"/>
        <v>model.reactions.get_by_id('BIOMASS_RT_CLIM').bounds = (0.0527791592600892, 0.0527791592600892)</v>
      </c>
      <c r="U16" s="125" t="str">
        <f t="shared" ca="1" si="10"/>
        <v>model.reactions.get_by_id('BIOMASS_RT_NLIM').bounds = (0.0195769874136458, 0.0195769874136458)</v>
      </c>
      <c r="V16" s="125" t="str">
        <f t="shared" ca="1" si="10"/>
        <v>model.reactions.get_by_id('BIOMASS_RT_CLIM').bounds = (0.0696933346180837, 0.0696933346180837)</v>
      </c>
      <c r="W16" s="125" t="str">
        <f t="shared" ca="1" si="10"/>
        <v>model.reactions.get_by_id('BIOMASS_RT_NLIM').bounds = (0.0119204568238893, 0.0119204568238893)</v>
      </c>
    </row>
    <row r="17" spans="1:23" x14ac:dyDescent="0.2">
      <c r="A17" t="str">
        <v>EX_co2_e</v>
      </c>
      <c r="B17" t="str">
        <v xml:space="preserve">Specific CO2 production rate </v>
      </c>
      <c r="C17" t="str" cm="1">
        <f t="array" ref="C17">_xlfn.TAKE(_xlfn.ANCHORARRAY(C4),,1)</f>
        <v>rCO2 (mmol/gDCW.h)</v>
      </c>
      <c r="D17" cm="1">
        <f t="array" aca="1" ref="D17:I17" ca="1">_xlfn.LET(_xlpm.cells,'RekenaEtAl2023-S1 Table'!D8:D14,_xlfn.DROP(TRANSPOSE(_xlpm.cells-OFFSET(_xlpm.cells,,1)),,1))</f>
        <v>2.1000944692074928</v>
      </c>
      <c r="E17">
        <f ca="1"/>
        <v>1.0281970210909694</v>
      </c>
      <c r="F17">
        <f ca="1"/>
        <v>2.5198773935258707</v>
      </c>
      <c r="G17">
        <f ca="1"/>
        <v>1.1380943284964318</v>
      </c>
      <c r="H17">
        <f ca="1"/>
        <v>4.5008108256581023</v>
      </c>
      <c r="I17">
        <f ca="1"/>
        <v>2.0313650473589693</v>
      </c>
      <c r="J17" s="84" cm="1">
        <f t="array" aca="1" ref="J17:O17" ca="1">IFERROR(_xlfn.NUMBERVALUE(D17:I17),0)</f>
        <v>2.1000944692074901</v>
      </c>
      <c r="K17">
        <f ca="1"/>
        <v>1.0281970210909701</v>
      </c>
      <c r="L17">
        <f ca="1"/>
        <v>2.5198773935258698</v>
      </c>
      <c r="M17">
        <f ca="1"/>
        <v>1.13809432849643</v>
      </c>
      <c r="N17">
        <f ca="1"/>
        <v>4.5008108256580996</v>
      </c>
      <c r="O17">
        <f ca="1"/>
        <v>2.0313650473589702</v>
      </c>
      <c r="R17" s="91" t="str">
        <f ca="1">_xlfn.LET(_xlpm.rxn,"EX_co2_e","model.reactions.get_by_id('"&amp;_xlpm.rxn&amp;"').bounds = ("&amp;J17&amp;", "&amp;J17&amp;")")</f>
        <v>model.reactions.get_by_id('EX_co2_e').bounds = (2.10009446920749, 2.10009446920749)</v>
      </c>
      <c r="S17" s="91" t="str">
        <f t="shared" ref="S17:W17" ca="1" si="11">_xlfn.LET(_xlpm.rxn,"EX_co2_e","model.reactions.get_by_id('"&amp;_xlpm.rxn&amp;"').bounds = ("&amp;K17&amp;", "&amp;K17&amp;")")</f>
        <v>model.reactions.get_by_id('EX_co2_e').bounds = (1.02819702109097, 1.02819702109097)</v>
      </c>
      <c r="T17" s="91" t="str">
        <f t="shared" ca="1" si="11"/>
        <v>model.reactions.get_by_id('EX_co2_e').bounds = (2.51987739352587, 2.51987739352587)</v>
      </c>
      <c r="U17" s="91" t="str">
        <f t="shared" ca="1" si="11"/>
        <v>model.reactions.get_by_id('EX_co2_e').bounds = (1.13809432849643, 1.13809432849643)</v>
      </c>
      <c r="V17" s="91" t="str">
        <f t="shared" ca="1" si="11"/>
        <v>model.reactions.get_by_id('EX_co2_e').bounds = (4.5008108256581, 4.5008108256581)</v>
      </c>
      <c r="W17" s="91" t="str">
        <f t="shared" ca="1" si="11"/>
        <v>model.reactions.get_by_id('EX_co2_e').bounds = (2.03136504735897, 2.03136504735897)</v>
      </c>
    </row>
    <row r="18" spans="1:23" x14ac:dyDescent="0.2">
      <c r="A18" t="str">
        <v>EX_o2_e</v>
      </c>
      <c r="B18" t="str">
        <v xml:space="preserve">Specific O2 consumption rate </v>
      </c>
      <c r="C18" t="str" cm="1">
        <f t="array" ref="C18">_xlfn.TAKE(_xlfn.ANCHORARRAY(C5),,1)</f>
        <v>rO2 (mmol/gDCW.h)</v>
      </c>
      <c r="D18" cm="1">
        <f t="array" aca="1" ref="D18:I18" ca="1">_xlfn.LET(_xlpm.cells,'RekenaEtAl2023-S1 Table'!F8:F14,_xlfn.DROP(TRANSPOSE(_xlpm.cells+OFFSET(_xlpm.cells,,1)),,1))</f>
        <v>-0.64344520792721482</v>
      </c>
      <c r="E18">
        <f ca="1"/>
        <v>-0.36564529383674577</v>
      </c>
      <c r="F18">
        <f ca="1"/>
        <v>-2.6656069279671022</v>
      </c>
      <c r="G18">
        <f ca="1"/>
        <v>-1.0164710520852263</v>
      </c>
      <c r="H18">
        <f ca="1"/>
        <v>-7.1442637316997608</v>
      </c>
      <c r="I18">
        <f ca="1"/>
        <v>-2.2646483874024819</v>
      </c>
      <c r="J18" s="84" cm="1">
        <f t="array" aca="1" ref="J18:O18" ca="1">IFERROR(_xlfn.NUMBERVALUE(D18:I18),0)</f>
        <v>-0.64344520792721505</v>
      </c>
      <c r="K18">
        <f ca="1"/>
        <v>-0.36564529383674599</v>
      </c>
      <c r="L18">
        <f ca="1"/>
        <v>-2.6656069279671</v>
      </c>
      <c r="M18">
        <f ca="1"/>
        <v>-1.01647105208523</v>
      </c>
      <c r="N18">
        <f ca="1"/>
        <v>-7.1442637316997599</v>
      </c>
      <c r="O18">
        <f ca="1"/>
        <v>-2.2646483874024801</v>
      </c>
      <c r="R18" s="91" t="str">
        <f ca="1">_xlfn.LET(_xlpm.rxn,"EX_o2_e","model.reactions.get_by_id('"&amp;_xlpm.rxn&amp;"').bounds = ("&amp;J18&amp;", "&amp;J18&amp;")")</f>
        <v>model.reactions.get_by_id('EX_o2_e').bounds = (-0.643445207927215, -0.643445207927215)</v>
      </c>
      <c r="S18" s="91" t="str">
        <f t="shared" ref="S18:W18" ca="1" si="12">_xlfn.LET(_xlpm.rxn,"EX_o2_e","model.reactions.get_by_id('"&amp;_xlpm.rxn&amp;"').bounds = ("&amp;K18&amp;", "&amp;K18&amp;")")</f>
        <v>model.reactions.get_by_id('EX_o2_e').bounds = (-0.365645293836746, -0.365645293836746)</v>
      </c>
      <c r="T18" s="91" t="str">
        <f t="shared" ca="1" si="12"/>
        <v>model.reactions.get_by_id('EX_o2_e').bounds = (-2.6656069279671, -2.6656069279671)</v>
      </c>
      <c r="U18" s="91" t="str">
        <f t="shared" ca="1" si="12"/>
        <v>model.reactions.get_by_id('EX_o2_e').bounds = (-1.01647105208523, -1.01647105208523)</v>
      </c>
      <c r="V18" s="91" t="str">
        <f t="shared" ca="1" si="12"/>
        <v>model.reactions.get_by_id('EX_o2_e').bounds = (-7.14426373169976, -7.14426373169976)</v>
      </c>
      <c r="W18" s="91" t="str">
        <f t="shared" ca="1" si="12"/>
        <v>model.reactions.get_by_id('EX_o2_e').bounds = (-2.26464838740248, -2.26464838740248)</v>
      </c>
    </row>
    <row r="19" spans="1:23" x14ac:dyDescent="0.2">
      <c r="A19">
        <v>0</v>
      </c>
      <c r="B19" t="str">
        <v xml:space="preserve">Respiratory quotient </v>
      </c>
      <c r="C19" t="str" cm="1">
        <f t="array" ref="C19">_xlfn.TAKE(_xlfn.ANCHORARRAY(C6),,1)</f>
        <v>RQ (mmolCO2/mmolO2)</v>
      </c>
      <c r="D19" cm="1">
        <f t="array" aca="1" ref="D19:I19" ca="1">_xlfn.LET(_xlpm.cells,'RekenaEtAl2023-S1 Table'!H8:H14,_xlfn.DROP(TRANSPOSE(_xlpm.cells+OFFSET(_xlpm.cells,,1)),,1))</f>
        <v>4.2738330266302587</v>
      </c>
      <c r="E19">
        <f ca="1"/>
        <v>4.8541887050406274</v>
      </c>
      <c r="F19">
        <f ca="1"/>
        <v>1.0243886125614818</v>
      </c>
      <c r="G19">
        <f ca="1"/>
        <v>1.1429640589037378</v>
      </c>
      <c r="H19" t="e">
        <f ca="1"/>
        <v>#VALUE!</v>
      </c>
      <c r="I19" t="e">
        <f ca="1"/>
        <v>#VALUE!</v>
      </c>
      <c r="J19" s="84" cm="1">
        <f t="array" aca="1" ref="J19:O19" ca="1">IFERROR(_xlfn.NUMBERVALUE(D19:I19),0)</f>
        <v>4.2738330266302604</v>
      </c>
      <c r="K19">
        <f ca="1"/>
        <v>4.85418870504063</v>
      </c>
      <c r="L19">
        <f ca="1"/>
        <v>1.0243886125614801</v>
      </c>
      <c r="M19">
        <f ca="1"/>
        <v>1.14296405890374</v>
      </c>
      <c r="N19">
        <f ca="1"/>
        <v>0</v>
      </c>
      <c r="O19">
        <f ca="1"/>
        <v>0</v>
      </c>
      <c r="R19" s="91"/>
      <c r="S19" s="91"/>
      <c r="T19" s="91"/>
      <c r="U19" s="91"/>
      <c r="V19" s="91"/>
      <c r="W19" s="91"/>
    </row>
    <row r="20" spans="1:23" x14ac:dyDescent="0.2">
      <c r="A20">
        <v>0</v>
      </c>
      <c r="B20" t="str">
        <v>Specific substrate consumption rate</v>
      </c>
      <c r="C20" t="str" cm="1">
        <f t="array" ref="C20">_xlfn.TAKE(_xlfn.ANCHORARRAY(C7),,1)</f>
        <v>rsubstrate (mmol/gDCW.h)</v>
      </c>
      <c r="D20" cm="1">
        <f t="array" aca="1" ref="D20:I20" ca="1">_xlfn.LET(_xlpm.cells,'RekenaEtAl2023-S1 Table'!P8:P14,_xlfn.DROP(TRANSPOSE(_xlpm.cells+OFFSET(_xlpm.cells,,1)),,1))</f>
        <v>-1.5388907456496868</v>
      </c>
      <c r="E20">
        <f ca="1"/>
        <v>-0.4036250496323639</v>
      </c>
      <c r="F20">
        <f ca="1"/>
        <v>-1.8369800108998477</v>
      </c>
      <c r="G20">
        <f ca="1"/>
        <v>-0.40823880982541705</v>
      </c>
      <c r="H20">
        <f ca="1"/>
        <v>-6.0695074961619584</v>
      </c>
      <c r="I20">
        <f ca="1"/>
        <v>-1.5413914644538793</v>
      </c>
      <c r="J20" s="84" cm="1">
        <f t="array" aca="1" ref="J20:O20" ca="1">IFERROR(_xlfn.NUMBERVALUE(D20:I20),0)</f>
        <v>-1.5388907456496901</v>
      </c>
      <c r="K20">
        <f ca="1"/>
        <v>-0.40362504963236401</v>
      </c>
      <c r="L20">
        <f ca="1"/>
        <v>-1.83698001089985</v>
      </c>
      <c r="M20">
        <f ca="1"/>
        <v>-0.40823880982541699</v>
      </c>
      <c r="N20">
        <f ca="1"/>
        <v>-6.0695074961619602</v>
      </c>
      <c r="O20">
        <f ca="1"/>
        <v>-1.54139146445388</v>
      </c>
      <c r="R20" s="124" t="str" cm="1">
        <f t="array" aca="1" ref="R20" ca="1">_xlfn.LET(_xlpm.rxn,_xlfn.SWITCH(LEFT(R$2,1),"G",$R$1,"X",$T$1,"A",$V$1),"model.reactions.get_by_id('"&amp;_xlpm.rxn&amp;"').bounds = ("&amp;J20&amp;", "&amp;J20&amp;")")</f>
        <v>model.reactions.get_by_id('EX_glc__D_e').bounds = (-1.53889074564969, -1.53889074564969)</v>
      </c>
      <c r="S20" s="124" t="str" cm="1">
        <f t="array" aca="1" ref="S20" ca="1">_xlfn.LET(_xlpm.rxn,_xlfn.SWITCH(LEFT(S$2,1),"G",$R$1,"X",$T$1,"A",$V$1),"model.reactions.get_by_id('"&amp;_xlpm.rxn&amp;"').bounds = ("&amp;K20&amp;", "&amp;K20&amp;")")</f>
        <v>model.reactions.get_by_id('EX_glc__D_e').bounds = (-0.403625049632364, -0.403625049632364)</v>
      </c>
      <c r="T20" s="124" t="str" cm="1">
        <f t="array" aca="1" ref="T20" ca="1">_xlfn.LET(_xlpm.rxn,_xlfn.SWITCH(LEFT(T$2,1),"G",$R$1,"X",$T$1,"A",$V$1),"model.reactions.get_by_id('"&amp;_xlpm.rxn&amp;"').bounds = ("&amp;L20&amp;", "&amp;L20&amp;")")</f>
        <v>model.reactions.get_by_id('EX_xyl__D_e').bounds = (-1.83698001089985, -1.83698001089985)</v>
      </c>
      <c r="U20" s="124" t="str" cm="1">
        <f t="array" aca="1" ref="U20" ca="1">_xlfn.LET(_xlpm.rxn,_xlfn.SWITCH(LEFT(U$2,1),"G",$R$1,"X",$T$1,"A",$V$1),"model.reactions.get_by_id('"&amp;_xlpm.rxn&amp;"').bounds = ("&amp;M20&amp;", "&amp;M20&amp;")")</f>
        <v>model.reactions.get_by_id('EX_xyl__D_e').bounds = (-0.408238809825417, -0.408238809825417)</v>
      </c>
      <c r="V20" s="124" t="str" cm="1">
        <f t="array" aca="1" ref="V20" ca="1">_xlfn.LET(_xlpm.rxn,_xlfn.SWITCH(LEFT(V$2,1),"G",$R$1,"X",$T$1,"A",$V$1),"model.reactions.get_by_id('"&amp;_xlpm.rxn&amp;"').bounds = ("&amp;N20&amp;", "&amp;N20&amp;")")</f>
        <v>model.reactions.get_by_id('EX_ac_e').bounds = (-6.06950749616196, -6.06950749616196)</v>
      </c>
      <c r="W20" s="124" t="str" cm="1">
        <f t="array" aca="1" ref="W20" ca="1">_xlfn.LET(_xlpm.rxn,_xlfn.SWITCH(LEFT(W$2,1),"G",$R$1,"X",$T$1,"A",$V$1),"model.reactions.get_by_id('"&amp;_xlpm.rxn&amp;"').bounds = ("&amp;O20&amp;", "&amp;O20&amp;")")</f>
        <v>model.reactions.get_by_id('EX_ac_e').bounds = (-1.54139146445388, -1.54139146445388)</v>
      </c>
    </row>
    <row r="21" spans="1:23" x14ac:dyDescent="0.2">
      <c r="A21" t="str">
        <v>EX_xylt_e</v>
      </c>
      <c r="B21" t="str">
        <v>Specific xylitol production/consumption rate</v>
      </c>
      <c r="C21" t="str" cm="1">
        <f t="array" ref="C21">_xlfn.TAKE(_xlfn.ANCHORARRAY(C8),,1)</f>
        <v>rxylitol (mmol/gDCW.h)</v>
      </c>
      <c r="D21" t="e" cm="1">
        <f t="array" aca="1" ref="D21:I21" ca="1">_xlfn.LET(_xlpm.cells,'RekenaEtAl2023-S1 Table'!V8:V14,_xlfn.DROP(TRANSPOSE(_xlpm.cells-OFFSET(_xlpm.cells,,1)),,1))</f>
        <v>#VALUE!</v>
      </c>
      <c r="E21" t="e">
        <f ca="1"/>
        <v>#VALUE!</v>
      </c>
      <c r="F21">
        <f ca="1"/>
        <v>0.19671315273595955</v>
      </c>
      <c r="G21">
        <f ca="1"/>
        <v>-3.6733418728155266E-4</v>
      </c>
      <c r="H21" t="e">
        <f ca="1"/>
        <v>#VALUE!</v>
      </c>
      <c r="I21" t="e">
        <f ca="1"/>
        <v>#VALUE!</v>
      </c>
      <c r="J21" s="84" cm="1">
        <f t="array" aca="1" ref="J21:O21" ca="1">IFERROR(_xlfn.NUMBERVALUE(D21:I21),0)</f>
        <v>0</v>
      </c>
      <c r="K21">
        <f ca="1"/>
        <v>0</v>
      </c>
      <c r="L21">
        <f ca="1"/>
        <v>0.19671315273595999</v>
      </c>
      <c r="M21">
        <f ca="1"/>
        <v>-3.6733418728155298E-4</v>
      </c>
      <c r="N21">
        <f ca="1"/>
        <v>0</v>
      </c>
      <c r="O21">
        <f ca="1"/>
        <v>0</v>
      </c>
      <c r="R21" s="91" t="str">
        <f t="shared" ref="R21:R22" ca="1" si="13">_xlfn.LET(_xlpm.rxn,$A21,_xlpm.min,J21,_xlpm.max,IF(_xlpm.rxn=$A33,J33,J9),IF(_xlpm.min&lt;_xlpm.max,"model.reactions.get_by_id('"&amp;_xlpm.rxn&amp;"').bounds = ("&amp;_xlpm.min&amp;", "&amp;_xlpm.max&amp;")","model.reactions.get_by_id('"&amp;_xlpm.rxn&amp;"').bounds = ("&amp;_xlpm.max&amp;", "&amp;_xlpm.min&amp;")"))</f>
        <v>model.reactions.get_by_id('EX_xylt_e').bounds = (0, 0)</v>
      </c>
      <c r="S21" s="91" t="str">
        <f t="shared" ref="S21:S22" ca="1" si="14">_xlfn.LET(_xlpm.rxn,$A21,_xlpm.min,K21,_xlpm.max,IF(_xlpm.rxn=$A33,K33,K9),IF(_xlpm.min&lt;_xlpm.max,"model.reactions.get_by_id('"&amp;_xlpm.rxn&amp;"').bounds = ("&amp;_xlpm.min&amp;", "&amp;_xlpm.max&amp;")","model.reactions.get_by_id('"&amp;_xlpm.rxn&amp;"').bounds = ("&amp;_xlpm.max&amp;", "&amp;_xlpm.min&amp;")"))</f>
        <v>model.reactions.get_by_id('EX_xylt_e').bounds = (0, 0)</v>
      </c>
      <c r="T21" s="91" t="str">
        <f t="shared" ref="T21:T22" ca="1" si="15">_xlfn.LET(_xlpm.rxn,$A21,_xlpm.min,L21,_xlpm.max,IF(_xlpm.rxn=$A33,L33,L9),IF(_xlpm.min&lt;_xlpm.max,"model.reactions.get_by_id('"&amp;_xlpm.rxn&amp;"').bounds = ("&amp;_xlpm.min&amp;", "&amp;_xlpm.max&amp;")","model.reactions.get_by_id('"&amp;_xlpm.rxn&amp;"').bounds = ("&amp;_xlpm.max&amp;", "&amp;_xlpm.min&amp;")"))</f>
        <v>model.reactions.get_by_id('EX_xylt_e').bounds = (0.19671315273596, 0.249336897301544)</v>
      </c>
      <c r="U21" s="91" t="str">
        <f t="shared" ref="U21:U22" ca="1" si="16">_xlfn.LET(_xlpm.rxn,$A21,_xlpm.min,M21,_xlpm.max,IF(_xlpm.rxn=$A33,M33,M9),IF(_xlpm.min&lt;_xlpm.max,"model.reactions.get_by_id('"&amp;_xlpm.rxn&amp;"').bounds = ("&amp;_xlpm.min&amp;", "&amp;_xlpm.max&amp;")","model.reactions.get_by_id('"&amp;_xlpm.rxn&amp;"').bounds = ("&amp;_xlpm.max&amp;", "&amp;_xlpm.min&amp;")"))</f>
        <v>model.reactions.get_by_id('EX_xylt_e').bounds = (-0.000367334187281553, 0.00827401979348392)</v>
      </c>
      <c r="V21" s="91" t="str">
        <f t="shared" ref="V21:V22" ca="1" si="17">_xlfn.LET(_xlpm.rxn,$A21,_xlpm.min,N21,_xlpm.max,IF(_xlpm.rxn=$A33,N33,N9),IF(_xlpm.min&lt;_xlpm.max,"model.reactions.get_by_id('"&amp;_xlpm.rxn&amp;"').bounds = ("&amp;_xlpm.min&amp;", "&amp;_xlpm.max&amp;")","model.reactions.get_by_id('"&amp;_xlpm.rxn&amp;"').bounds = ("&amp;_xlpm.max&amp;", "&amp;_xlpm.min&amp;")"))</f>
        <v>model.reactions.get_by_id('EX_xylt_e').bounds = (0, 0)</v>
      </c>
      <c r="W21" s="91" t="str">
        <f ca="1">_xlfn.LET(_xlpm.rxn,$A21,_xlpm.min,O21,_xlpm.max,IF(_xlpm.rxn=$A33,O33,O9),IF(_xlpm.min&lt;_xlpm.max,"model.reactions.get_by_id('"&amp;_xlpm.rxn&amp;"').bounds = ("&amp;_xlpm.min&amp;", "&amp;_xlpm.max&amp;")","model.reactions.get_by_id('"&amp;_xlpm.rxn&amp;"').bounds = ("&amp;_xlpm.max&amp;", "&amp;_xlpm.min&amp;")"))</f>
        <v>model.reactions.get_by_id('EX_xylt_e').bounds = (0, 0)</v>
      </c>
    </row>
    <row r="22" spans="1:23" x14ac:dyDescent="0.2">
      <c r="A22" t="str">
        <v>EX_abt__D_e</v>
      </c>
      <c r="B22" t="str">
        <v>Specific arabitol production/consumption rate</v>
      </c>
      <c r="C22" t="str" cm="1">
        <f t="array" ref="C22">_xlfn.TAKE(_xlfn.ANCHORARRAY(C9),,1)</f>
        <v>rarabinitol (mmol/gDCW.h)</v>
      </c>
      <c r="D22" t="e" cm="1">
        <f t="array" aca="1" ref="D22:I22" ca="1">_xlfn.LET(_xlpm.cells,'RekenaEtAl2023-S1 Table'!X8:X14,_xlfn.DROP(TRANSPOSE(_xlpm.cells-OFFSET(_xlpm.cells,,1)),,1))</f>
        <v>#VALUE!</v>
      </c>
      <c r="E22" t="e">
        <f ca="1"/>
        <v>#VALUE!</v>
      </c>
      <c r="F22">
        <f ca="1"/>
        <v>0.3240813811261492</v>
      </c>
      <c r="G22">
        <f ca="1"/>
        <v>6.5606187410148398E-2</v>
      </c>
      <c r="H22" t="e">
        <f ca="1"/>
        <v>#VALUE!</v>
      </c>
      <c r="I22" t="e">
        <f ca="1"/>
        <v>#VALUE!</v>
      </c>
      <c r="J22" s="84" cm="1">
        <f t="array" aca="1" ref="J22:O22" ca="1">IFERROR(_xlfn.NUMBERVALUE(D22:I22),0)</f>
        <v>0</v>
      </c>
      <c r="K22">
        <f ca="1"/>
        <v>0</v>
      </c>
      <c r="L22">
        <f ca="1"/>
        <v>0.32408138112614898</v>
      </c>
      <c r="M22">
        <f ca="1"/>
        <v>6.5606187410148398E-2</v>
      </c>
      <c r="N22">
        <f ca="1"/>
        <v>0</v>
      </c>
      <c r="O22">
        <f ca="1"/>
        <v>0</v>
      </c>
      <c r="R22" s="91" t="str">
        <f t="shared" ca="1" si="13"/>
        <v>model.reactions.get_by_id('EX_abt__D_e').bounds = (0, 0)</v>
      </c>
      <c r="S22" s="91" t="str">
        <f t="shared" ca="1" si="14"/>
        <v>model.reactions.get_by_id('EX_abt__D_e').bounds = (0, 0)</v>
      </c>
      <c r="T22" s="91" t="str">
        <f t="shared" ca="1" si="15"/>
        <v>model.reactions.get_by_id('EX_abt__D_e').bounds = (0.324081381126149, 0.410778053827723)</v>
      </c>
      <c r="U22" s="91" t="str">
        <f t="shared" ca="1" si="16"/>
        <v>model.reactions.get_by_id('EX_abt__D_e').bounds = (0.0656061874101484, 0.0891356893062116)</v>
      </c>
      <c r="V22" s="91" t="str">
        <f t="shared" ca="1" si="17"/>
        <v>model.reactions.get_by_id('EX_abt__D_e').bounds = (0, 0)</v>
      </c>
      <c r="W22" s="91" t="str">
        <f ca="1">_xlfn.LET(_xlpm.rxn,$A22,_xlpm.min,O22,_xlpm.max,IF(_xlpm.rxn=$A34,O34,O10),IF(_xlpm.min&lt;_xlpm.max,"model.reactions.get_by_id('"&amp;_xlpm.rxn&amp;"').bounds = ("&amp;_xlpm.min&amp;", "&amp;_xlpm.max&amp;")","model.reactions.get_by_id('"&amp;_xlpm.rxn&amp;"').bounds = ("&amp;_xlpm.max&amp;", "&amp;_xlpm.min&amp;")"))</f>
        <v>model.reactions.get_by_id('EX_abt__D_e').bounds = (0, 0)</v>
      </c>
    </row>
    <row r="23" spans="1:23" x14ac:dyDescent="0.2">
      <c r="A23">
        <v>0</v>
      </c>
      <c r="B23" t="str">
        <v>Specific lipid production rate</v>
      </c>
      <c r="C23" t="str" cm="1">
        <f t="array" ref="C23">_xlfn.TAKE(_xlfn.ANCHORARRAY(C10),,1)</f>
        <v>rlipid (g/gDCW.h)</v>
      </c>
      <c r="D23" cm="1">
        <f t="array" aca="1" ref="D23:I23" ca="1">_xlfn.LET(_xlpm.cells,'RekenaEtAl2023-S1 Table'!R8:R14,_xlfn.DROP(TRANSPOSE(_xlpm.cells-OFFSET(_xlpm.cells,,1)),,1))</f>
        <v>1.029738772969847E-2</v>
      </c>
      <c r="E23">
        <f ca="1"/>
        <v>1.0494283248054894E-2</v>
      </c>
      <c r="F23">
        <f ca="1"/>
        <v>9.3406214027245416E-3</v>
      </c>
      <c r="G23">
        <f ca="1"/>
        <v>5.8099747556688616E-3</v>
      </c>
      <c r="H23">
        <f ca="1"/>
        <v>1.2179863256847801E-2</v>
      </c>
      <c r="I23">
        <f ca="1"/>
        <v>4.1587884281740241E-3</v>
      </c>
      <c r="J23" s="84" cm="1">
        <f t="array" aca="1" ref="J23:O23" ca="1">IFERROR(_xlfn.NUMBERVALUE(D23:I23),0)</f>
        <v>1.0297387729698499E-2</v>
      </c>
      <c r="K23">
        <f ca="1"/>
        <v>1.04942832480549E-2</v>
      </c>
      <c r="L23">
        <f ca="1"/>
        <v>9.3406214027245398E-3</v>
      </c>
      <c r="M23">
        <f ca="1"/>
        <v>5.8099747556688598E-3</v>
      </c>
      <c r="N23">
        <f ca="1"/>
        <v>1.2179863256847801E-2</v>
      </c>
      <c r="O23">
        <f ca="1"/>
        <v>4.1587884281740197E-3</v>
      </c>
      <c r="R23" s="91"/>
      <c r="S23" s="91"/>
      <c r="T23" s="91"/>
      <c r="U23" s="91"/>
      <c r="V23" s="91"/>
      <c r="W23" s="91"/>
    </row>
    <row r="24" spans="1:23" ht="17" thickBot="1" x14ac:dyDescent="0.25">
      <c r="A24">
        <v>0</v>
      </c>
      <c r="B24" t="str">
        <v>Lipid yield on substrate</v>
      </c>
      <c r="C24" t="str" cm="1">
        <f t="array" ref="C24">_xlfn.TAKE(_xlfn.ANCHORARRAY(C11),,1)</f>
        <v>Yxs (gDCW/gsub)</v>
      </c>
      <c r="D24" cm="1">
        <f t="array" aca="1" ref="D24:I24" ca="1">_xlfn.LET(_xlpm.cells,'RekenaEtAl2023-S1 Table'!J8:J14,_xlfn.DROP(TRANSPOSE(_xlpm.cells-OFFSET(_xlpm.cells,,1)),,1))</f>
        <v>0.48807403370333158</v>
      </c>
      <c r="E24">
        <f ca="1"/>
        <v>0.20698722352167623</v>
      </c>
      <c r="F24">
        <f ca="1"/>
        <v>0.18681977991731449</v>
      </c>
      <c r="G24">
        <f ca="1"/>
        <v>0.28205408344924537</v>
      </c>
      <c r="H24">
        <f ca="1"/>
        <v>0.16154396156853981</v>
      </c>
      <c r="I24">
        <f ca="1"/>
        <v>8.848699763593379E-2</v>
      </c>
      <c r="J24" s="84" cm="1">
        <f t="array" aca="1" ref="J24:O24" ca="1">IFERROR(_xlfn.NUMBERVALUE(D24:I24),0)</f>
        <v>0.48807403370333202</v>
      </c>
      <c r="K24">
        <f ca="1"/>
        <v>0.20698722352167601</v>
      </c>
      <c r="L24">
        <f ca="1"/>
        <v>0.18681977991731399</v>
      </c>
      <c r="M24">
        <f ca="1"/>
        <v>0.28205408344924499</v>
      </c>
      <c r="N24">
        <f ca="1"/>
        <v>0.16154396156854001</v>
      </c>
      <c r="O24">
        <f ca="1"/>
        <v>8.8486997635933803E-2</v>
      </c>
      <c r="R24" s="92"/>
      <c r="S24" s="92"/>
      <c r="T24" s="92"/>
      <c r="U24" s="92"/>
      <c r="V24" s="92"/>
      <c r="W24" s="92"/>
    </row>
    <row r="25" spans="1:23" x14ac:dyDescent="0.2">
      <c r="A25" t="str">
        <v>EX_cit_e</v>
      </c>
      <c r="B25" s="85" t="s">
        <v>8822</v>
      </c>
      <c r="C25" t="str" cm="1">
        <f t="array" ref="C25">_xlfn.TAKE(_xlfn.ANCHORARRAY(C12),,1)</f>
        <v>rcitrate (mmol/gDCW.h)</v>
      </c>
      <c r="D25" t="e" cm="1">
        <f t="array" aca="1" ref="D25:I25" ca="1">_xlfn.LET(_xlpm.cells,'RekenaEtAl2023-S1 Table'!Z8:Z14,_xlfn.DROP(TRANSPOSE(_xlpm.cells+IF(_xlpm.cells&lt;0,OFFSET(_xlpm.cells,,1),-OFFSET(_xlpm.cells,,1))),,1))</f>
        <v>#VALUE!</v>
      </c>
      <c r="E25" t="e">
        <f ca="1"/>
        <v>#VALUE!</v>
      </c>
      <c r="F25" t="e">
        <f ca="1"/>
        <v>#VALUE!</v>
      </c>
      <c r="G25" t="e">
        <f ca="1"/>
        <v>#VALUE!</v>
      </c>
      <c r="H25">
        <f ca="1"/>
        <v>0.10520356432761713</v>
      </c>
      <c r="I25">
        <f ca="1"/>
        <v>-4.1917431516599796E-2</v>
      </c>
      <c r="J25" s="84" cm="1">
        <f t="array" aca="1" ref="J25:O25" ca="1">IFERROR(_xlfn.NUMBERVALUE(D25:I25),0)</f>
        <v>0</v>
      </c>
      <c r="K25">
        <f ca="1"/>
        <v>0</v>
      </c>
      <c r="L25">
        <f ca="1"/>
        <v>0</v>
      </c>
      <c r="M25">
        <f ca="1"/>
        <v>0</v>
      </c>
      <c r="N25">
        <f ca="1"/>
        <v>0.105203564327617</v>
      </c>
      <c r="O25">
        <f ca="1"/>
        <v>-4.1917431516599803E-2</v>
      </c>
      <c r="R25" s="91" t="str">
        <f t="shared" ref="R25:R26" ca="1" si="18">_xlfn.LET(_xlpm.rxn,$A25,_xlpm.min,J25,_xlpm.max,IF(_xlpm.rxn=$A37,J37,J13),IF(_xlpm.min&lt;_xlpm.max,"model.reactions.get_by_id('"&amp;_xlpm.rxn&amp;"').bounds = ("&amp;_xlpm.min&amp;", "&amp;_xlpm.max&amp;")","model.reactions.get_by_id('"&amp;_xlpm.rxn&amp;"').bounds = ("&amp;_xlpm.max&amp;", "&amp;_xlpm.min&amp;")"))</f>
        <v>model.reactions.get_by_id('EX_cit_e').bounds = (0, 0)</v>
      </c>
      <c r="S25" s="91" t="str">
        <f t="shared" ref="S25:S26" ca="1" si="19">_xlfn.LET(_xlpm.rxn,$A25,_xlpm.min,K25,_xlpm.max,IF(_xlpm.rxn=$A37,K37,K13),IF(_xlpm.min&lt;_xlpm.max,"model.reactions.get_by_id('"&amp;_xlpm.rxn&amp;"').bounds = ("&amp;_xlpm.min&amp;", "&amp;_xlpm.max&amp;")","model.reactions.get_by_id('"&amp;_xlpm.rxn&amp;"').bounds = ("&amp;_xlpm.max&amp;", "&amp;_xlpm.min&amp;")"))</f>
        <v>model.reactions.get_by_id('EX_cit_e').bounds = (0, 0)</v>
      </c>
      <c r="T25" s="91" t="str">
        <f t="shared" ref="T25:T26" ca="1" si="20">_xlfn.LET(_xlpm.rxn,$A25,_xlpm.min,L25,_xlpm.max,IF(_xlpm.rxn=$A37,L37,L13),IF(_xlpm.min&lt;_xlpm.max,"model.reactions.get_by_id('"&amp;_xlpm.rxn&amp;"').bounds = ("&amp;_xlpm.min&amp;", "&amp;_xlpm.max&amp;")","model.reactions.get_by_id('"&amp;_xlpm.rxn&amp;"').bounds = ("&amp;_xlpm.max&amp;", "&amp;_xlpm.min&amp;")"))</f>
        <v>model.reactions.get_by_id('EX_cit_e').bounds = (0, 0)</v>
      </c>
      <c r="U25" s="91" t="str">
        <f t="shared" ref="U25:U26" ca="1" si="21">_xlfn.LET(_xlpm.rxn,$A25,_xlpm.min,M25,_xlpm.max,IF(_xlpm.rxn=$A37,M37,M13),IF(_xlpm.min&lt;_xlpm.max,"model.reactions.get_by_id('"&amp;_xlpm.rxn&amp;"').bounds = ("&amp;_xlpm.min&amp;", "&amp;_xlpm.max&amp;")","model.reactions.get_by_id('"&amp;_xlpm.rxn&amp;"').bounds = ("&amp;_xlpm.max&amp;", "&amp;_xlpm.min&amp;")"))</f>
        <v>model.reactions.get_by_id('EX_cit_e').bounds = (0, 0)</v>
      </c>
      <c r="V25" s="91" t="str">
        <f t="shared" ref="V25:V26" ca="1" si="22">_xlfn.LET(_xlpm.rxn,$A25,_xlpm.min,N25,_xlpm.max,IF(_xlpm.rxn=$A37,N37,N13),IF(_xlpm.min&lt;_xlpm.max,"model.reactions.get_by_id('"&amp;_xlpm.rxn&amp;"').bounds = ("&amp;_xlpm.min&amp;", "&amp;_xlpm.max&amp;")","model.reactions.get_by_id('"&amp;_xlpm.rxn&amp;"').bounds = ("&amp;_xlpm.max&amp;", "&amp;_xlpm.min&amp;")"))</f>
        <v>model.reactions.get_by_id('EX_cit_e').bounds = (0.105203564327617, 0.138041287132554)</v>
      </c>
      <c r="W25" s="91" t="str">
        <f ca="1">_xlfn.LET(_xlpm.rxn,$A25,_xlpm.min,O25,_xlpm.max,IF(_xlpm.rxn=$A37,O37,O13),IF(_xlpm.min&lt;_xlpm.max,"model.reactions.get_by_id('"&amp;_xlpm.rxn&amp;"').bounds = ("&amp;_xlpm.min&amp;", "&amp;_xlpm.max&amp;")","model.reactions.get_by_id('"&amp;_xlpm.rxn&amp;"').bounds = ("&amp;_xlpm.max&amp;", "&amp;_xlpm.min&amp;")"))</f>
        <v>model.reactions.get_by_id('EX_cit_e').bounds = (-0.0446682230451297, -0.0419174315165998)</v>
      </c>
    </row>
    <row r="26" spans="1:23" x14ac:dyDescent="0.2">
      <c r="A26" t="str">
        <v>EX_glyc_e</v>
      </c>
      <c r="B26" s="85" t="s">
        <v>8862</v>
      </c>
      <c r="C26" t="str" cm="1">
        <f t="array" ref="C26">_xlfn.TAKE(_xlfn.ANCHORARRAY(C13),,1)</f>
        <v>rglycerol (mmol/gDCW.h)</v>
      </c>
      <c r="D26" cm="1">
        <f t="array" aca="1" ref="D26:I26" ca="1">_xlfn.LET(_xlpm.cells,'RekenaEtAl2023-S1 Table'!AB8:AB14,_xlfn.DROP(TRANSPOSE(_xlpm.cells+IF(_xlpm.cells&lt;0,OFFSET(_xlpm.cells,,1),-OFFSET(_xlpm.cells,,1))),,1))</f>
        <v>3.3015555702734595E-2</v>
      </c>
      <c r="E26">
        <f ca="1"/>
        <v>-6.2330556934088758E-3</v>
      </c>
      <c r="F26" t="e">
        <f ca="1"/>
        <v>#VALUE!</v>
      </c>
      <c r="G26" t="e">
        <f ca="1"/>
        <v>#VALUE!</v>
      </c>
      <c r="H26" t="e">
        <f ca="1"/>
        <v>#VALUE!</v>
      </c>
      <c r="I26" t="e">
        <f ca="1"/>
        <v>#VALUE!</v>
      </c>
      <c r="J26" s="84" cm="1">
        <f t="array" aca="1" ref="J26:O26" ca="1">IFERROR(_xlfn.NUMBERVALUE(D26:I26),0)</f>
        <v>3.3015555702734602E-2</v>
      </c>
      <c r="K26">
        <f ca="1"/>
        <v>-6.2330556934088802E-3</v>
      </c>
      <c r="L26">
        <f ca="1"/>
        <v>0</v>
      </c>
      <c r="M26">
        <f ca="1"/>
        <v>0</v>
      </c>
      <c r="N26">
        <f ca="1"/>
        <v>0</v>
      </c>
      <c r="O26">
        <f ca="1"/>
        <v>0</v>
      </c>
      <c r="R26" s="91" t="str">
        <f t="shared" ca="1" si="18"/>
        <v>model.reactions.get_by_id('EX_glyc_e').bounds = (0.0330155557027346, 0.0654328060780555)</v>
      </c>
      <c r="S26" s="91" t="str">
        <f t="shared" ca="1" si="19"/>
        <v>model.reactions.get_by_id('EX_glyc_e').bounds = (-0.00696536778592841, -0.00623305569340888)</v>
      </c>
      <c r="T26" s="91" t="str">
        <f t="shared" ca="1" si="20"/>
        <v>model.reactions.get_by_id('EX_glyc_e').bounds = (0, 0)</v>
      </c>
      <c r="U26" s="91" t="str">
        <f t="shared" ca="1" si="21"/>
        <v>model.reactions.get_by_id('EX_glyc_e').bounds = (0, 0)</v>
      </c>
      <c r="V26" s="91" t="str">
        <f t="shared" ca="1" si="22"/>
        <v>model.reactions.get_by_id('EX_glyc_e').bounds = (0, 0)</v>
      </c>
      <c r="W26" s="91" t="str">
        <f ca="1">_xlfn.LET(_xlpm.rxn,$A26,_xlpm.min,O26,_xlpm.max,IF(_xlpm.rxn=$A38,O38,O14),IF(_xlpm.min&lt;_xlpm.max,"model.reactions.get_by_id('"&amp;_xlpm.rxn&amp;"').bounds = ("&amp;_xlpm.min&amp;", "&amp;_xlpm.max&amp;")","model.reactions.get_by_id('"&amp;_xlpm.rxn&amp;"').bounds = ("&amp;_xlpm.max&amp;", "&amp;_xlpm.min&amp;")"))</f>
        <v>model.reactions.get_by_id('EX_glyc_e').bounds = (0, 0)</v>
      </c>
    </row>
    <row r="27" spans="1:23" ht="17" thickBot="1" x14ac:dyDescent="0.25">
      <c r="B27" s="82" t="s">
        <v>99</v>
      </c>
      <c r="R27" t="str">
        <f ca="1">_xlfn.TEXTJOIN("; ",TRUE,R16,R20:R26)</f>
        <v>model.reactions.get_by_id('BIOMASS_RT_CLIM').bounds = (0.166130389860251, 0.166130389860251); model.reactions.get_by_id('EX_glc__D_e').bounds = (-1.53889074564969, -1.53889074564969); model.reactions.get_by_id('EX_xylt_e').bounds = (0, 0); model.reactions.get_by_id('EX_abt__D_e').bounds = (0, 0); model.reactions.get_by_id('EX_cit_e').bounds = (0, 0); model.reactions.get_by_id('EX_glyc_e').bounds = (0.0330155557027346, 0.0654328060780555)</v>
      </c>
      <c r="S27" t="str">
        <f ca="1">_xlfn.TEXTJOIN("; ",TRUE,S16,S20:S26)</f>
        <v>model.reactions.get_by_id('BIOMASS_RT_NLIM').bounds = (0.0136637104945586, 0.0136637104945586); model.reactions.get_by_id('EX_glc__D_e').bounds = (-0.403625049632364, -0.403625049632364); model.reactions.get_by_id('EX_xylt_e').bounds = (0, 0); model.reactions.get_by_id('EX_abt__D_e').bounds = (0, 0); model.reactions.get_by_id('EX_cit_e').bounds = (0, 0); model.reactions.get_by_id('EX_glyc_e').bounds = (-0.00696536778592841, -0.00623305569340888)</v>
      </c>
      <c r="T27" t="str">
        <f t="shared" ref="T27" ca="1" si="23">_xlfn.TEXTJOIN("; ",TRUE,T16,T20:T26)</f>
        <v>model.reactions.get_by_id('BIOMASS_RT_CLIM').bounds = (0.0527791592600892, 0.0527791592600892); model.reactions.get_by_id('EX_xyl__D_e').bounds = (-1.83698001089985, -1.83698001089985); model.reactions.get_by_id('EX_xylt_e').bounds = (0.19671315273596, 0.249336897301544); model.reactions.get_by_id('EX_abt__D_e').bounds = (0.324081381126149, 0.410778053827723); model.reactions.get_by_id('EX_cit_e').bounds = (0, 0); model.reactions.get_by_id('EX_glyc_e').bounds = (0, 0)</v>
      </c>
      <c r="U27" t="str">
        <f t="shared" ref="U27" ca="1" si="24">_xlfn.TEXTJOIN("; ",TRUE,U16,U20:U26)</f>
        <v>model.reactions.get_by_id('BIOMASS_RT_NLIM').bounds = (0.0195769874136458, 0.0195769874136458); model.reactions.get_by_id('EX_xyl__D_e').bounds = (-0.408238809825417, -0.408238809825417); model.reactions.get_by_id('EX_xylt_e').bounds = (-0.000367334187281553, 0.00827401979348392); model.reactions.get_by_id('EX_abt__D_e').bounds = (0.0656061874101484, 0.0891356893062116); model.reactions.get_by_id('EX_cit_e').bounds = (0, 0); model.reactions.get_by_id('EX_glyc_e').bounds = (0, 0)</v>
      </c>
      <c r="V27" t="str">
        <f t="shared" ref="V27" ca="1" si="25">_xlfn.TEXTJOIN("; ",TRUE,V16,V20:V26)</f>
        <v>model.reactions.get_by_id('BIOMASS_RT_CLIM').bounds = (0.0696933346180837, 0.0696933346180837); model.reactions.get_by_id('EX_ac_e').bounds = (-6.06950749616196, -6.06950749616196); model.reactions.get_by_id('EX_xylt_e').bounds = (0, 0); model.reactions.get_by_id('EX_abt__D_e').bounds = (0, 0); model.reactions.get_by_id('EX_cit_e').bounds = (0.105203564327617, 0.138041287132554); model.reactions.get_by_id('EX_glyc_e').bounds = (0, 0)</v>
      </c>
      <c r="W27" t="str">
        <f ca="1">_xlfn.TEXTJOIN("; ",TRUE,W16,W20:W26)</f>
        <v>model.reactions.get_by_id('BIOMASS_RT_NLIM').bounds = (0.0119204568238893, 0.0119204568238893); model.reactions.get_by_id('EX_ac_e').bounds = (-1.54139146445388, -1.54139146445388); model.reactions.get_by_id('EX_xylt_e').bounds = (0, 0); model.reactions.get_by_id('EX_abt__D_e').bounds = (0, 0); model.reactions.get_by_id('EX_cit_e').bounds = (-0.0446682230451297, -0.0419174315165998); model.reactions.get_by_id('EX_glyc_e').bounds = (0, 0)</v>
      </c>
    </row>
    <row r="28" spans="1:23" x14ac:dyDescent="0.2">
      <c r="A28" cm="1">
        <f t="array" ref="A28:A38">A3:A13</f>
        <v>0</v>
      </c>
      <c r="B28" t="str" cm="1">
        <f t="array" ref="B28:B36">_xlfn.ANCHORARRAY(B3)</f>
        <v xml:space="preserve">Specific growth rate </v>
      </c>
      <c r="C28" t="str" cm="1">
        <f t="array" ref="C28">_xlfn.TAKE(_xlfn.ANCHORARRAY(C3),,1)</f>
        <v>µ_average (h-1)</v>
      </c>
      <c r="D28" cm="1">
        <f t="array" aca="1" ref="D28:I28" ca="1">_xlfn.LET(_xlpm.mean,D3:I3,_xlpm.meansd,_xlfn.ANCHORARRAY(D16),_xlpm.mean-(_xlpm.meansd-_xlpm.mean))</f>
        <v>0.21526028526868971</v>
      </c>
      <c r="E28">
        <f ca="1"/>
        <v>2.8491914868452817E-2</v>
      </c>
      <c r="F28">
        <f ca="1"/>
        <v>5.4874451403880815E-2</v>
      </c>
      <c r="G28">
        <f ca="1"/>
        <v>2.1483864162659922E-2</v>
      </c>
      <c r="H28">
        <f ca="1"/>
        <v>7.6273294339136447E-2</v>
      </c>
      <c r="I28">
        <f ca="1"/>
        <v>1.2752591184868569E-2</v>
      </c>
      <c r="J28" s="84" cm="1">
        <f t="array" aca="1" ref="J28:O28" ca="1">IFERROR(_xlfn.NUMBERVALUE(D28:I28),0)</f>
        <v>0.21526028526869001</v>
      </c>
      <c r="K28">
        <f ca="1"/>
        <v>2.8491914868452799E-2</v>
      </c>
      <c r="L28">
        <f ca="1"/>
        <v>5.4874451403880802E-2</v>
      </c>
      <c r="M28">
        <f ca="1"/>
        <v>2.1483864162659901E-2</v>
      </c>
      <c r="N28">
        <f ca="1"/>
        <v>7.6273294339136405E-2</v>
      </c>
      <c r="O28">
        <f ca="1"/>
        <v>1.27525911848686E-2</v>
      </c>
      <c r="R28" s="125" t="str">
        <f ca="1">_xlfn.LET(_xlpm.rxn,IF(RIGHT(R$2,3)="exp","BIOMASS_RT_CLIM","BIOMASS_RT_NLIM"),"model.reactions.get_by_id('"&amp;_xlpm.rxn&amp;"').bounds = ("&amp;J28&amp;", "&amp;J28&amp;")")</f>
        <v>model.reactions.get_by_id('BIOMASS_RT_CLIM').bounds = (0.21526028526869, 0.21526028526869)</v>
      </c>
      <c r="S28" s="125" t="str">
        <f t="shared" ref="S28:W28" ca="1" si="26">_xlfn.LET(_xlpm.rxn,IF(RIGHT(S$2,3)="exp","BIOMASS_RT_CLIM","BIOMASS_RT_NLIM"),"model.reactions.get_by_id('"&amp;_xlpm.rxn&amp;"').bounds = ("&amp;K28&amp;", "&amp;K28&amp;")")</f>
        <v>model.reactions.get_by_id('BIOMASS_RT_NLIM').bounds = (0.0284919148684528, 0.0284919148684528)</v>
      </c>
      <c r="T28" s="125" t="str">
        <f t="shared" ca="1" si="26"/>
        <v>model.reactions.get_by_id('BIOMASS_RT_CLIM').bounds = (0.0548744514038808, 0.0548744514038808)</v>
      </c>
      <c r="U28" s="125" t="str">
        <f t="shared" ca="1" si="26"/>
        <v>model.reactions.get_by_id('BIOMASS_RT_NLIM').bounds = (0.0214838641626599, 0.0214838641626599)</v>
      </c>
      <c r="V28" s="125" t="str">
        <f t="shared" ca="1" si="26"/>
        <v>model.reactions.get_by_id('BIOMASS_RT_CLIM').bounds = (0.0762732943391364, 0.0762732943391364)</v>
      </c>
      <c r="W28" s="125" t="str">
        <f t="shared" ca="1" si="26"/>
        <v>model.reactions.get_by_id('BIOMASS_RT_NLIM').bounds = (0.0127525911848686, 0.0127525911848686)</v>
      </c>
    </row>
    <row r="29" spans="1:23" x14ac:dyDescent="0.2">
      <c r="A29" t="str">
        <v>EX_co2_e</v>
      </c>
      <c r="B29" t="str">
        <v xml:space="preserve">Specific CO2 production rate </v>
      </c>
      <c r="C29" t="str" cm="1">
        <f t="array" ref="C29">_xlfn.TAKE(_xlfn.ANCHORARRAY(C4),,1)</f>
        <v>rCO2 (mmol/gDCW.h)</v>
      </c>
      <c r="D29" cm="1">
        <f t="array" aca="1" ref="D29:I29" ca="1">_xlfn.LET(_xlpm.mean,D4:I4,_xlpm.meansd,_xlfn.ANCHORARRAY(D17),_xlpm.mean-(_xlpm.meansd-_xlpm.mean))</f>
        <v>3.2689374510961464</v>
      </c>
      <c r="E29">
        <f ca="1"/>
        <v>2.0666442487389682</v>
      </c>
      <c r="F29">
        <f ca="1"/>
        <v>3.1705842064741292</v>
      </c>
      <c r="G29">
        <f ca="1"/>
        <v>1.416630497256439</v>
      </c>
      <c r="H29">
        <f ca="1"/>
        <v>5.9480473363149722</v>
      </c>
      <c r="I29">
        <f ca="1"/>
        <v>2.4272006802160355</v>
      </c>
      <c r="J29" s="84" cm="1">
        <f t="array" aca="1" ref="J29:O29" ca="1">IFERROR(_xlfn.NUMBERVALUE(D29:I29),0)</f>
        <v>3.26893745109615</v>
      </c>
      <c r="K29">
        <f ca="1"/>
        <v>2.06664424873897</v>
      </c>
      <c r="L29">
        <f ca="1"/>
        <v>3.1705842064741301</v>
      </c>
      <c r="M29">
        <f ca="1"/>
        <v>1.4166304972564401</v>
      </c>
      <c r="N29">
        <f ca="1"/>
        <v>5.9480473363149704</v>
      </c>
      <c r="O29">
        <f ca="1"/>
        <v>2.42720068021604</v>
      </c>
      <c r="R29" s="91"/>
      <c r="S29" s="91"/>
      <c r="T29" s="91"/>
      <c r="U29" s="91"/>
      <c r="V29" s="91"/>
      <c r="W29" s="91"/>
    </row>
    <row r="30" spans="1:23" x14ac:dyDescent="0.2">
      <c r="A30" t="str">
        <v>EX_o2_e</v>
      </c>
      <c r="B30" t="str">
        <v xml:space="preserve">Specific O2 consumption rate </v>
      </c>
      <c r="C30" t="str" cm="1">
        <f t="array" ref="C30">_xlfn.TAKE(_xlfn.ANCHORARRAY(C5),,1)</f>
        <v>rO2 (mmol/gDCW.h)</v>
      </c>
      <c r="D30" cm="1">
        <f t="array" aca="1" ref="D30:I30" ca="1">_xlfn.LET(_xlpm.mean,D5:I5,_xlpm.meansd,_xlfn.ANCHORARRAY(D18),_xlpm.mean-(_xlpm.meansd-_xlpm.mean))</f>
        <v>-2.2016595047182106</v>
      </c>
      <c r="E30">
        <f ca="1"/>
        <v>-1.0424155161833015</v>
      </c>
      <c r="F30">
        <f ca="1"/>
        <v>-2.6904478720328977</v>
      </c>
      <c r="G30">
        <f ca="1"/>
        <v>-1.0400479208111635</v>
      </c>
      <c r="H30">
        <f ca="1"/>
        <v>-7.1442637316997608</v>
      </c>
      <c r="I30">
        <f ca="1"/>
        <v>-2.2646483874024819</v>
      </c>
      <c r="J30" s="84" cm="1">
        <f t="array" aca="1" ref="J30:O30" ca="1">IFERROR(_xlfn.NUMBERVALUE(D30:I30),0)</f>
        <v>-2.2016595047182101</v>
      </c>
      <c r="K30">
        <f ca="1"/>
        <v>-1.0424155161833</v>
      </c>
      <c r="L30">
        <f ca="1"/>
        <v>-2.6904478720328999</v>
      </c>
      <c r="M30">
        <f ca="1"/>
        <v>-1.0400479208111599</v>
      </c>
      <c r="N30">
        <f ca="1"/>
        <v>-7.1442637316997599</v>
      </c>
      <c r="O30">
        <f ca="1"/>
        <v>-2.2646483874024801</v>
      </c>
      <c r="R30" s="91"/>
      <c r="S30" s="91"/>
      <c r="T30" s="91"/>
      <c r="U30" s="91"/>
      <c r="V30" s="91"/>
      <c r="W30" s="91"/>
    </row>
    <row r="31" spans="1:23" x14ac:dyDescent="0.2">
      <c r="A31">
        <v>0</v>
      </c>
      <c r="B31" t="str">
        <v xml:space="preserve">Respiratory quotient </v>
      </c>
      <c r="C31" t="str" cm="1">
        <f t="array" ref="C31">_xlfn.TAKE(_xlfn.ANCHORARRAY(C6),,1)</f>
        <v>RQ (mmolCO2/mmolO2)</v>
      </c>
      <c r="D31" cm="1">
        <f t="array" aca="1" ref="D31:I31" ca="1">_xlfn.LET(_xlpm.mean,D6:I6,_xlpm.meansd,_xlfn.ANCHORARRAY(D19),_xlpm.mean-(_xlpm.meansd-_xlpm.mean))</f>
        <v>0.86790513790920798</v>
      </c>
      <c r="E31">
        <f ca="1"/>
        <v>0.8631554779563082</v>
      </c>
      <c r="F31">
        <f ca="1"/>
        <v>0.97208183526430392</v>
      </c>
      <c r="G31">
        <f ca="1"/>
        <v>1.1040590028102104</v>
      </c>
      <c r="H31" t="e">
        <f ca="1"/>
        <v>#VALUE!</v>
      </c>
      <c r="I31" t="e">
        <f ca="1"/>
        <v>#VALUE!</v>
      </c>
      <c r="J31" s="84" cm="1">
        <f t="array" aca="1" ref="J31:O31" ca="1">IFERROR(_xlfn.NUMBERVALUE(D31:I31),0)</f>
        <v>0.86790513790920798</v>
      </c>
      <c r="K31">
        <f ca="1"/>
        <v>0.86315547795630798</v>
      </c>
      <c r="L31">
        <f ca="1"/>
        <v>0.97208183526430403</v>
      </c>
      <c r="M31">
        <f ca="1"/>
        <v>1.10405900281021</v>
      </c>
      <c r="N31">
        <f ca="1"/>
        <v>0</v>
      </c>
      <c r="O31">
        <f ca="1"/>
        <v>0</v>
      </c>
      <c r="R31" s="91"/>
      <c r="S31" s="91"/>
      <c r="T31" s="91"/>
      <c r="U31" s="91"/>
      <c r="V31" s="91"/>
      <c r="W31" s="91"/>
    </row>
    <row r="32" spans="1:23" x14ac:dyDescent="0.2">
      <c r="A32">
        <v>0</v>
      </c>
      <c r="B32" t="str">
        <v>Specific substrate consumption rate</v>
      </c>
      <c r="C32" t="str" cm="1">
        <f t="array" ref="C32">_xlfn.TAKE(_xlfn.ANCHORARRAY(C7),,1)</f>
        <v>rsubstrate (mmol/gDCW.h)</v>
      </c>
      <c r="D32" cm="1">
        <f t="array" aca="1" ref="D32:I32" ca="1">_xlfn.LET(_xlpm.mean,D7:I7,_xlpm.meansd,_xlfn.ANCHORARRAY(D20),_xlpm.mean-(_xlpm.meansd-_xlpm.mean))</f>
        <v>-2.6523898365134397</v>
      </c>
      <c r="E32">
        <f ca="1"/>
        <v>-0.41682217113837106</v>
      </c>
      <c r="F32">
        <f ca="1"/>
        <v>-1.8814337585462977</v>
      </c>
      <c r="G32">
        <f ca="1"/>
        <v>-0.46075493239306842</v>
      </c>
      <c r="H32">
        <f ca="1"/>
        <v>-7.1841110983120862</v>
      </c>
      <c r="I32">
        <f ca="1"/>
        <v>-2.3998909161616457</v>
      </c>
      <c r="J32" s="84" cm="1">
        <f t="array" aca="1" ref="J32:O32" ca="1">IFERROR(_xlfn.NUMBERVALUE(D32:I32),0)</f>
        <v>-2.6523898365134402</v>
      </c>
      <c r="K32">
        <f ca="1"/>
        <v>-0.416822171138371</v>
      </c>
      <c r="L32">
        <f ca="1"/>
        <v>-1.8814337585462999</v>
      </c>
      <c r="M32">
        <f ca="1"/>
        <v>-0.46075493239306797</v>
      </c>
      <c r="N32">
        <f ca="1"/>
        <v>-7.1841110983120897</v>
      </c>
      <c r="O32">
        <f ca="1"/>
        <v>-2.3998909161616502</v>
      </c>
      <c r="R32" s="124" t="str" cm="1">
        <f t="array" aca="1" ref="R32" ca="1">_xlfn.LET(_xlpm.rxn,_xlfn.SWITCH(LEFT(R$2,1),"G",$R$1,"X",$T$1,"A",$V$1),"model.reactions.get_by_id('"&amp;_xlpm.rxn&amp;"').bounds = ("&amp;J32&amp;", "&amp;J32&amp;")")</f>
        <v>model.reactions.get_by_id('EX_glc__D_e').bounds = (-2.65238983651344, -2.65238983651344)</v>
      </c>
      <c r="S32" s="124" t="str" cm="1">
        <f t="array" aca="1" ref="S32" ca="1">_xlfn.LET(_xlpm.rxn,_xlfn.SWITCH(LEFT(S$2,1),"G",$R$1,"X",$T$1,"A",$V$1),"model.reactions.get_by_id('"&amp;_xlpm.rxn&amp;"').bounds = ("&amp;K32&amp;", "&amp;K32&amp;")")</f>
        <v>model.reactions.get_by_id('EX_glc__D_e').bounds = (-0.416822171138371, -0.416822171138371)</v>
      </c>
      <c r="T32" s="124" t="str" cm="1">
        <f t="array" aca="1" ref="T32" ca="1">_xlfn.LET(_xlpm.rxn,_xlfn.SWITCH(LEFT(T$2,1),"G",$R$1,"X",$T$1,"A",$V$1),"model.reactions.get_by_id('"&amp;_xlpm.rxn&amp;"').bounds = ("&amp;L32&amp;", "&amp;L32&amp;")")</f>
        <v>model.reactions.get_by_id('EX_xyl__D_e').bounds = (-1.8814337585463, -1.8814337585463)</v>
      </c>
      <c r="U32" s="124" t="str" cm="1">
        <f t="array" aca="1" ref="U32" ca="1">_xlfn.LET(_xlpm.rxn,_xlfn.SWITCH(LEFT(U$2,1),"G",$R$1,"X",$T$1,"A",$V$1),"model.reactions.get_by_id('"&amp;_xlpm.rxn&amp;"').bounds = ("&amp;M32&amp;", "&amp;M32&amp;")")</f>
        <v>model.reactions.get_by_id('EX_xyl__D_e').bounds = (-0.460754932393068, -0.460754932393068)</v>
      </c>
      <c r="V32" s="124" t="str" cm="1">
        <f t="array" aca="1" ref="V32" ca="1">_xlfn.LET(_xlpm.rxn,_xlfn.SWITCH(LEFT(V$2,1),"G",$R$1,"X",$T$1,"A",$V$1),"model.reactions.get_by_id('"&amp;_xlpm.rxn&amp;"').bounds = ("&amp;N32&amp;", "&amp;N32&amp;")")</f>
        <v>model.reactions.get_by_id('EX_ac_e').bounds = (-7.18411109831209, -7.18411109831209)</v>
      </c>
      <c r="W32" s="124" t="str" cm="1">
        <f t="array" aca="1" ref="W32" ca="1">_xlfn.LET(_xlpm.rxn,_xlfn.SWITCH(LEFT(W$2,1),"G",$R$1,"X",$T$1,"A",$V$1),"model.reactions.get_by_id('"&amp;_xlpm.rxn&amp;"').bounds = ("&amp;O32&amp;", "&amp;O32&amp;")")</f>
        <v>model.reactions.get_by_id('EX_ac_e').bounds = (-2.39989091616165, -2.39989091616165)</v>
      </c>
    </row>
    <row r="33" spans="1:23" x14ac:dyDescent="0.2">
      <c r="A33" t="str">
        <v>EX_xylt_e</v>
      </c>
      <c r="B33" t="str">
        <v>Specific xylitol production/consumption rate</v>
      </c>
      <c r="C33" t="str" cm="1">
        <f t="array" ref="C33">_xlfn.TAKE(_xlfn.ANCHORARRAY(C8),,1)</f>
        <v>rxylitol (mmol/gDCW.h)</v>
      </c>
      <c r="D33" t="e" cm="1">
        <f t="array" aca="1" ref="D33:I33" ca="1">_xlfn.LET(_xlpm.mean,D8:I8,_xlpm.meansd,_xlfn.ANCHORARRAY(D21),_xlpm.mean-(_xlpm.meansd-_xlpm.mean))</f>
        <v>#VALUE!</v>
      </c>
      <c r="E33" t="e">
        <f ca="1"/>
        <v>#VALUE!</v>
      </c>
      <c r="F33">
        <f ca="1"/>
        <v>0.2493368973015436</v>
      </c>
      <c r="G33">
        <f ca="1"/>
        <v>8.2740197934839249E-3</v>
      </c>
      <c r="H33" t="e">
        <f ca="1"/>
        <v>#VALUE!</v>
      </c>
      <c r="I33" t="e">
        <f ca="1"/>
        <v>#VALUE!</v>
      </c>
      <c r="J33" s="84" cm="1">
        <f t="array" aca="1" ref="J33:O33" ca="1">IFERROR(_xlfn.NUMBERVALUE(D33:I33),0)</f>
        <v>0</v>
      </c>
      <c r="K33">
        <f ca="1"/>
        <v>0</v>
      </c>
      <c r="L33">
        <f ca="1"/>
        <v>0.24933689730154401</v>
      </c>
      <c r="M33">
        <f ca="1"/>
        <v>8.2740197934839197E-3</v>
      </c>
      <c r="N33">
        <f ca="1"/>
        <v>0</v>
      </c>
      <c r="O33">
        <f ca="1"/>
        <v>0</v>
      </c>
      <c r="R33" s="91" t="str">
        <f t="shared" ref="R33:R34" ca="1" si="27">_xlfn.LET(_xlpm.rxn,$A33,_xlpm.min,J33,_xlpm.max,IF(_xlpm.rxn=$A45,J45,J21),IF(_xlpm.min&lt;_xlpm.max,"model.reactions.get_by_id('"&amp;_xlpm.rxn&amp;"').bounds = ("&amp;_xlpm.min&amp;", "&amp;_xlpm.max&amp;")","model.reactions.get_by_id('"&amp;_xlpm.rxn&amp;"').bounds = ("&amp;_xlpm.max&amp;", "&amp;_xlpm.min&amp;")"))</f>
        <v>model.reactions.get_by_id('EX_xylt_e').bounds = (0, 0)</v>
      </c>
      <c r="S33" s="91" t="str">
        <f t="shared" ref="S33:S34" ca="1" si="28">_xlfn.LET(_xlpm.rxn,$A33,_xlpm.min,K33,_xlpm.max,IF(_xlpm.rxn=$A45,K45,K21),IF(_xlpm.min&lt;_xlpm.max,"model.reactions.get_by_id('"&amp;_xlpm.rxn&amp;"').bounds = ("&amp;_xlpm.min&amp;", "&amp;_xlpm.max&amp;")","model.reactions.get_by_id('"&amp;_xlpm.rxn&amp;"').bounds = ("&amp;_xlpm.max&amp;", "&amp;_xlpm.min&amp;")"))</f>
        <v>model.reactions.get_by_id('EX_xylt_e').bounds = (0, 0)</v>
      </c>
      <c r="T33" s="91" t="str">
        <f t="shared" ref="T33:T34" ca="1" si="29">_xlfn.LET(_xlpm.rxn,$A33,_xlpm.min,L33,_xlpm.max,IF(_xlpm.rxn=$A45,L45,L21),IF(_xlpm.min&lt;_xlpm.max,"model.reactions.get_by_id('"&amp;_xlpm.rxn&amp;"').bounds = ("&amp;_xlpm.min&amp;", "&amp;_xlpm.max&amp;")","model.reactions.get_by_id('"&amp;_xlpm.rxn&amp;"').bounds = ("&amp;_xlpm.max&amp;", "&amp;_xlpm.min&amp;")"))</f>
        <v>model.reactions.get_by_id('EX_xylt_e').bounds = (0.19671315273596, 0.249336897301544)</v>
      </c>
      <c r="U33" s="91" t="str">
        <f t="shared" ref="U33:U34" ca="1" si="30">_xlfn.LET(_xlpm.rxn,$A33,_xlpm.min,M33,_xlpm.max,IF(_xlpm.rxn=$A45,M45,M21),IF(_xlpm.min&lt;_xlpm.max,"model.reactions.get_by_id('"&amp;_xlpm.rxn&amp;"').bounds = ("&amp;_xlpm.min&amp;", "&amp;_xlpm.max&amp;")","model.reactions.get_by_id('"&amp;_xlpm.rxn&amp;"').bounds = ("&amp;_xlpm.max&amp;", "&amp;_xlpm.min&amp;")"))</f>
        <v>model.reactions.get_by_id('EX_xylt_e').bounds = (-0.000367334187281553, 0.00827401979348392)</v>
      </c>
      <c r="V33" s="91" t="str">
        <f t="shared" ref="V33:V34" ca="1" si="31">_xlfn.LET(_xlpm.rxn,$A33,_xlpm.min,N33,_xlpm.max,IF(_xlpm.rxn=$A45,N45,N21),IF(_xlpm.min&lt;_xlpm.max,"model.reactions.get_by_id('"&amp;_xlpm.rxn&amp;"').bounds = ("&amp;_xlpm.min&amp;", "&amp;_xlpm.max&amp;")","model.reactions.get_by_id('"&amp;_xlpm.rxn&amp;"').bounds = ("&amp;_xlpm.max&amp;", "&amp;_xlpm.min&amp;")"))</f>
        <v>model.reactions.get_by_id('EX_xylt_e').bounds = (0, 0)</v>
      </c>
      <c r="W33" s="91" t="str">
        <f ca="1">_xlfn.LET(_xlpm.rxn,$A33,_xlpm.min,O33,_xlpm.max,IF(_xlpm.rxn=$A45,O45,O21),IF(_xlpm.min&lt;_xlpm.max,"model.reactions.get_by_id('"&amp;_xlpm.rxn&amp;"').bounds = ("&amp;_xlpm.min&amp;", "&amp;_xlpm.max&amp;")","model.reactions.get_by_id('"&amp;_xlpm.rxn&amp;"').bounds = ("&amp;_xlpm.max&amp;", "&amp;_xlpm.min&amp;")"))</f>
        <v>model.reactions.get_by_id('EX_xylt_e').bounds = (0, 0)</v>
      </c>
    </row>
    <row r="34" spans="1:23" x14ac:dyDescent="0.2">
      <c r="A34" t="str">
        <v>EX_abt__D_e</v>
      </c>
      <c r="B34" t="str">
        <v>Specific arabitol production/consumption rate</v>
      </c>
      <c r="C34" t="str" cm="1">
        <f t="array" ref="C34">_xlfn.TAKE(_xlfn.ANCHORARRAY(C9),,1)</f>
        <v>rarabinitol (mmol/gDCW.h)</v>
      </c>
      <c r="D34" t="e" cm="1">
        <f t="array" aca="1" ref="D34:I34" ca="1">_xlfn.LET(_xlpm.mean,D9:I9,_xlpm.meansd,_xlfn.ANCHORARRAY(D22),_xlpm.mean-(_xlpm.meansd-_xlpm.mean))</f>
        <v>#VALUE!</v>
      </c>
      <c r="E34" t="e">
        <f ca="1"/>
        <v>#VALUE!</v>
      </c>
      <c r="F34">
        <f ca="1"/>
        <v>0.41077805382772298</v>
      </c>
      <c r="G34">
        <f ca="1"/>
        <v>8.9135689306211574E-2</v>
      </c>
      <c r="H34" t="e">
        <f ca="1"/>
        <v>#VALUE!</v>
      </c>
      <c r="I34" t="e">
        <f ca="1"/>
        <v>#VALUE!</v>
      </c>
      <c r="J34" s="84" cm="1">
        <f t="array" aca="1" ref="J34:O34" ca="1">IFERROR(_xlfn.NUMBERVALUE(D34:I34),0)</f>
        <v>0</v>
      </c>
      <c r="K34">
        <f ca="1"/>
        <v>0</v>
      </c>
      <c r="L34">
        <f ca="1"/>
        <v>0.41077805382772298</v>
      </c>
      <c r="M34">
        <f ca="1"/>
        <v>8.9135689306211602E-2</v>
      </c>
      <c r="N34">
        <f ca="1"/>
        <v>0</v>
      </c>
      <c r="O34">
        <f ca="1"/>
        <v>0</v>
      </c>
      <c r="R34" s="91" t="str">
        <f t="shared" ca="1" si="27"/>
        <v>model.reactions.get_by_id('EX_abt__D_e').bounds = (0, 0)</v>
      </c>
      <c r="S34" s="91" t="str">
        <f t="shared" ca="1" si="28"/>
        <v>model.reactions.get_by_id('EX_abt__D_e').bounds = (0, 0)</v>
      </c>
      <c r="T34" s="91" t="str">
        <f t="shared" ca="1" si="29"/>
        <v>model.reactions.get_by_id('EX_abt__D_e').bounds = (0.324081381126149, 0.410778053827723)</v>
      </c>
      <c r="U34" s="91" t="str">
        <f t="shared" ca="1" si="30"/>
        <v>model.reactions.get_by_id('EX_abt__D_e').bounds = (0.0656061874101484, 0.0891356893062116)</v>
      </c>
      <c r="V34" s="91" t="str">
        <f t="shared" ca="1" si="31"/>
        <v>model.reactions.get_by_id('EX_abt__D_e').bounds = (0, 0)</v>
      </c>
      <c r="W34" s="91" t="str">
        <f ca="1">_xlfn.LET(_xlpm.rxn,$A34,_xlpm.min,O34,_xlpm.max,IF(_xlpm.rxn=$A46,O46,O22),IF(_xlpm.min&lt;_xlpm.max,"model.reactions.get_by_id('"&amp;_xlpm.rxn&amp;"').bounds = ("&amp;_xlpm.min&amp;", "&amp;_xlpm.max&amp;")","model.reactions.get_by_id('"&amp;_xlpm.rxn&amp;"').bounds = ("&amp;_xlpm.max&amp;", "&amp;_xlpm.min&amp;")"))</f>
        <v>model.reactions.get_by_id('EX_abt__D_e').bounds = (0, 0)</v>
      </c>
    </row>
    <row r="35" spans="1:23" x14ac:dyDescent="0.2">
      <c r="A35">
        <v>0</v>
      </c>
      <c r="B35" t="str">
        <v>Specific lipid production rate</v>
      </c>
      <c r="C35" t="str" cm="1">
        <f t="array" ref="C35">_xlfn.TAKE(_xlfn.ANCHORARRAY(C10),,1)</f>
        <v>rlipid (g/gDCW.h)</v>
      </c>
      <c r="D35" cm="1">
        <f t="array" aca="1" ref="D35:I35" ca="1">_xlfn.LET(_xlpm.mean,D10:I10,_xlpm.meansd,_xlfn.ANCHORARRAY(D23),_xlpm.mean-(_xlpm.meansd-_xlpm.mean))</f>
        <v>1.2616041750747087E-2</v>
      </c>
      <c r="E35">
        <f ca="1"/>
        <v>1.488186197809325E-2</v>
      </c>
      <c r="F35">
        <f ca="1"/>
        <v>1.2476007299998738E-2</v>
      </c>
      <c r="G35">
        <f ca="1"/>
        <v>6.0251582731997693E-3</v>
      </c>
      <c r="H35">
        <f ca="1"/>
        <v>1.3344805279278322E-2</v>
      </c>
      <c r="I35">
        <f ca="1"/>
        <v>4.2369089355220081E-3</v>
      </c>
      <c r="J35" s="84" cm="1">
        <f t="array" aca="1" ref="J35:O35" ca="1">IFERROR(_xlfn.NUMBERVALUE(D35:I35),0)</f>
        <v>1.26160417507471E-2</v>
      </c>
      <c r="K35">
        <f ca="1"/>
        <v>1.48818619780933E-2</v>
      </c>
      <c r="L35">
        <f ca="1"/>
        <v>1.24760072999987E-2</v>
      </c>
      <c r="M35">
        <f ca="1"/>
        <v>6.0251582731997702E-3</v>
      </c>
      <c r="N35">
        <f ca="1"/>
        <v>1.33448052792783E-2</v>
      </c>
      <c r="O35">
        <f ca="1"/>
        <v>4.2369089355220099E-3</v>
      </c>
      <c r="R35" s="91"/>
      <c r="S35" s="91"/>
      <c r="T35" s="91"/>
      <c r="U35" s="91"/>
      <c r="V35" s="91"/>
      <c r="W35" s="91"/>
    </row>
    <row r="36" spans="1:23" ht="17" thickBot="1" x14ac:dyDescent="0.25">
      <c r="A36">
        <v>0</v>
      </c>
      <c r="B36" t="str">
        <v>Lipid yield on substrate</v>
      </c>
      <c r="C36" t="str" cm="1">
        <f t="array" ref="C36">_xlfn.TAKE(_xlfn.ANCHORARRAY(C11),,1)</f>
        <v>Yxs (gDCW/gsub)</v>
      </c>
      <c r="D36" cm="1">
        <f t="array" aca="1" ref="D36:I36" ca="1">_xlfn.LET(_xlpm.mean,D11:I11,_xlpm.meansd,_xlfn.ANCHORARRAY(D24),_xlpm.mean-(_xlpm.meansd-_xlpm.mean))</f>
        <v>0.54239863292889345</v>
      </c>
      <c r="E36">
        <f ca="1"/>
        <v>0.26543315415851876</v>
      </c>
      <c r="F36">
        <f ca="1"/>
        <v>0.19893823404429137</v>
      </c>
      <c r="G36">
        <f ca="1"/>
        <v>0.34945064116290986</v>
      </c>
      <c r="H36">
        <f ca="1"/>
        <v>0.20926258049129501</v>
      </c>
      <c r="I36">
        <f ca="1"/>
        <v>0.1287812017237174</v>
      </c>
      <c r="J36" s="84" cm="1">
        <f t="array" aca="1" ref="J36:O36" ca="1">IFERROR(_xlfn.NUMBERVALUE(D36:I36),0)</f>
        <v>0.54239863292889301</v>
      </c>
      <c r="K36">
        <f ca="1"/>
        <v>0.26543315415851898</v>
      </c>
      <c r="L36">
        <f ca="1"/>
        <v>0.19893823404429101</v>
      </c>
      <c r="M36">
        <f ca="1"/>
        <v>0.34945064116291003</v>
      </c>
      <c r="N36">
        <f ca="1"/>
        <v>0.20926258049129501</v>
      </c>
      <c r="O36">
        <f ca="1"/>
        <v>0.12878120172371699</v>
      </c>
      <c r="R36" s="92"/>
      <c r="S36" s="92"/>
      <c r="T36" s="92"/>
      <c r="U36" s="92"/>
      <c r="V36" s="92"/>
      <c r="W36" s="92"/>
    </row>
    <row r="37" spans="1:23" x14ac:dyDescent="0.2">
      <c r="A37" t="str">
        <v>EX_cit_e</v>
      </c>
      <c r="B37" s="85" t="s">
        <v>8822</v>
      </c>
      <c r="C37" t="str" cm="1">
        <f t="array" ref="C37">_xlfn.TAKE(_xlfn.ANCHORARRAY(C24),,1)</f>
        <v>Yxs (gDCW/gsub)</v>
      </c>
      <c r="D37" t="e" cm="1">
        <f t="array" aca="1" ref="D37:I37" ca="1">_xlfn.LET(_xlpm.mean,D12:I12,_xlpm.meansd,_xlfn.ANCHORARRAY(D25),_xlpm.mean-(_xlpm.meansd-_xlpm.mean))</f>
        <v>#VALUE!</v>
      </c>
      <c r="E37" t="e">
        <f ca="1"/>
        <v>#VALUE!</v>
      </c>
      <c r="F37" t="e">
        <f ca="1"/>
        <v>#VALUE!</v>
      </c>
      <c r="G37" t="e">
        <f ca="1"/>
        <v>#VALUE!</v>
      </c>
      <c r="H37">
        <f ca="1"/>
        <v>0.13804128713255381</v>
      </c>
      <c r="I37">
        <f ca="1"/>
        <v>-4.4668223045129726E-2</v>
      </c>
      <c r="J37" s="84" cm="1">
        <f t="array" aca="1" ref="J37:O37" ca="1">IFERROR(_xlfn.NUMBERVALUE(D37:I37),0)</f>
        <v>0</v>
      </c>
      <c r="K37">
        <f ca="1"/>
        <v>0</v>
      </c>
      <c r="L37">
        <f ca="1"/>
        <v>0</v>
      </c>
      <c r="M37">
        <f ca="1"/>
        <v>0</v>
      </c>
      <c r="N37">
        <f ca="1"/>
        <v>0.13804128713255401</v>
      </c>
      <c r="O37">
        <f ca="1"/>
        <v>-4.4668223045129699E-2</v>
      </c>
      <c r="R37" s="91" t="str">
        <f t="shared" ref="R37:V37" ca="1" si="32">_xlfn.LET(_xlpm.rxn,$A37,_xlpm.min,J37,_xlpm.max,IF(_xlpm.rxn=$A49,J49,J25),IF(_xlpm.min&lt;_xlpm.max,"model.reactions.get_by_id('"&amp;_xlpm.rxn&amp;"').bounds = ("&amp;_xlpm.min&amp;", "&amp;_xlpm.max&amp;")","model.reactions.get_by_id('"&amp;_xlpm.rxn&amp;"').bounds = ("&amp;_xlpm.max&amp;", "&amp;_xlpm.min&amp;")"))</f>
        <v>model.reactions.get_by_id('EX_cit_e').bounds = (0, 0)</v>
      </c>
      <c r="S37" s="91" t="str">
        <f t="shared" ca="1" si="32"/>
        <v>model.reactions.get_by_id('EX_cit_e').bounds = (0, 0)</v>
      </c>
      <c r="T37" s="91" t="str">
        <f t="shared" ca="1" si="32"/>
        <v>model.reactions.get_by_id('EX_cit_e').bounds = (0, 0)</v>
      </c>
      <c r="U37" s="91" t="str">
        <f t="shared" ca="1" si="32"/>
        <v>model.reactions.get_by_id('EX_cit_e').bounds = (0, 0)</v>
      </c>
      <c r="V37" s="91" t="str">
        <f t="shared" ca="1" si="32"/>
        <v>model.reactions.get_by_id('EX_cit_e').bounds = (0.105203564327617, 0.138041287132554)</v>
      </c>
      <c r="W37" s="91" t="str">
        <f ca="1">_xlfn.LET(_xlpm.rxn,$A37,_xlpm.min,O37,_xlpm.max,IF(_xlpm.rxn=$A49,O49,O25),IF(_xlpm.min&lt;_xlpm.max,"model.reactions.get_by_id('"&amp;_xlpm.rxn&amp;"').bounds = ("&amp;_xlpm.min&amp;", "&amp;_xlpm.max&amp;")","model.reactions.get_by_id('"&amp;_xlpm.rxn&amp;"').bounds = ("&amp;_xlpm.max&amp;", "&amp;_xlpm.min&amp;")"))</f>
        <v>model.reactions.get_by_id('EX_cit_e').bounds = (-0.0446682230451297, -0.0419174315165998)</v>
      </c>
    </row>
    <row r="38" spans="1:23" x14ac:dyDescent="0.2">
      <c r="A38" t="str">
        <v>EX_glyc_e</v>
      </c>
      <c r="B38" s="85" t="s">
        <v>8862</v>
      </c>
      <c r="C38" t="str" cm="1">
        <f t="array" ref="C38">_xlfn.TAKE(_xlfn.ANCHORARRAY(C25),,1)</f>
        <v>rcitrate (mmol/gDCW.h)</v>
      </c>
      <c r="D38" cm="1">
        <f t="array" aca="1" ref="D38:I38" ca="1">_xlfn.LET(_xlpm.mean,D13:I13,_xlpm.meansd,_xlfn.ANCHORARRAY(D26),_xlpm.mean-(_xlpm.meansd-_xlpm.mean))</f>
        <v>6.5432806078055461E-2</v>
      </c>
      <c r="E38">
        <f ca="1"/>
        <v>-6.9653677859284066E-3</v>
      </c>
      <c r="F38" t="e">
        <f ca="1"/>
        <v>#VALUE!</v>
      </c>
      <c r="G38" t="e">
        <f ca="1"/>
        <v>#VALUE!</v>
      </c>
      <c r="H38" t="e">
        <f ca="1"/>
        <v>#VALUE!</v>
      </c>
      <c r="I38" t="e">
        <f ca="1"/>
        <v>#VALUE!</v>
      </c>
      <c r="J38" s="84" cm="1">
        <f t="array" aca="1" ref="J38:O38" ca="1">IFERROR(_xlfn.NUMBERVALUE(D38:I38),0)</f>
        <v>6.5432806078055503E-2</v>
      </c>
      <c r="K38">
        <f ca="1"/>
        <v>-6.9653677859284101E-3</v>
      </c>
      <c r="L38">
        <f ca="1"/>
        <v>0</v>
      </c>
      <c r="M38">
        <f ca="1"/>
        <v>0</v>
      </c>
      <c r="N38">
        <f ca="1"/>
        <v>0</v>
      </c>
      <c r="O38">
        <f ca="1"/>
        <v>0</v>
      </c>
      <c r="R38" s="91" t="str">
        <f t="shared" ref="R38:V38" ca="1" si="33">_xlfn.LET(_xlpm.rxn,$A38,_xlpm.min,J38,_xlpm.max,IF(_xlpm.rxn=$A50,J50,J26),IF(_xlpm.min&lt;_xlpm.max,"model.reactions.get_by_id('"&amp;_xlpm.rxn&amp;"').bounds = ("&amp;_xlpm.min&amp;", "&amp;_xlpm.max&amp;")","model.reactions.get_by_id('"&amp;_xlpm.rxn&amp;"').bounds = ("&amp;_xlpm.max&amp;", "&amp;_xlpm.min&amp;")"))</f>
        <v>model.reactions.get_by_id('EX_glyc_e').bounds = (0.0330155557027346, 0.0654328060780555)</v>
      </c>
      <c r="S38" s="91" t="str">
        <f t="shared" ca="1" si="33"/>
        <v>model.reactions.get_by_id('EX_glyc_e').bounds = (-0.00696536778592841, -0.00623305569340888)</v>
      </c>
      <c r="T38" s="91" t="str">
        <f t="shared" ca="1" si="33"/>
        <v>model.reactions.get_by_id('EX_glyc_e').bounds = (0, 0)</v>
      </c>
      <c r="U38" s="91" t="str">
        <f t="shared" ca="1" si="33"/>
        <v>model.reactions.get_by_id('EX_glyc_e').bounds = (0, 0)</v>
      </c>
      <c r="V38" s="91" t="str">
        <f t="shared" ca="1" si="33"/>
        <v>model.reactions.get_by_id('EX_glyc_e').bounds = (0, 0)</v>
      </c>
      <c r="W38" s="91" t="str">
        <f ca="1">_xlfn.LET(_xlpm.rxn,$A38,_xlpm.min,O38,_xlpm.max,IF(_xlpm.rxn=$A50,O50,O26),IF(_xlpm.min&lt;_xlpm.max,"model.reactions.get_by_id('"&amp;_xlpm.rxn&amp;"').bounds = ("&amp;_xlpm.min&amp;", "&amp;_xlpm.max&amp;")","model.reactions.get_by_id('"&amp;_xlpm.rxn&amp;"').bounds = ("&amp;_xlpm.max&amp;", "&amp;_xlpm.min&amp;")"))</f>
        <v>model.reactions.get_by_id('EX_glyc_e').bounds = (0, 0)</v>
      </c>
    </row>
    <row r="39" spans="1:23" x14ac:dyDescent="0.2">
      <c r="R39" t="str">
        <f ca="1">_xlfn.TEXTJOIN("; ",TRUE,R28,R32:R38)</f>
        <v>model.reactions.get_by_id('BIOMASS_RT_CLIM').bounds = (0.21526028526869, 0.21526028526869); model.reactions.get_by_id('EX_glc__D_e').bounds = (-2.65238983651344, -2.65238983651344); model.reactions.get_by_id('EX_xylt_e').bounds = (0, 0); model.reactions.get_by_id('EX_abt__D_e').bounds = (0, 0); model.reactions.get_by_id('EX_cit_e').bounds = (0, 0); model.reactions.get_by_id('EX_glyc_e').bounds = (0.0330155557027346, 0.0654328060780555)</v>
      </c>
      <c r="S39" t="str">
        <f t="shared" ref="S39" ca="1" si="34">_xlfn.TEXTJOIN("; ",TRUE,S28,S32:S38)</f>
        <v>model.reactions.get_by_id('BIOMASS_RT_NLIM').bounds = (0.0284919148684528, 0.0284919148684528); model.reactions.get_by_id('EX_glc__D_e').bounds = (-0.416822171138371, -0.416822171138371); model.reactions.get_by_id('EX_xylt_e').bounds = (0, 0); model.reactions.get_by_id('EX_abt__D_e').bounds = (0, 0); model.reactions.get_by_id('EX_cit_e').bounds = (0, 0); model.reactions.get_by_id('EX_glyc_e').bounds = (-0.00696536778592841, -0.00623305569340888)</v>
      </c>
      <c r="T39" t="str">
        <f t="shared" ref="T39" ca="1" si="35">_xlfn.TEXTJOIN("; ",TRUE,T28,T32:T38)</f>
        <v>model.reactions.get_by_id('BIOMASS_RT_CLIM').bounds = (0.0548744514038808, 0.0548744514038808); model.reactions.get_by_id('EX_xyl__D_e').bounds = (-1.8814337585463, -1.8814337585463); model.reactions.get_by_id('EX_xylt_e').bounds = (0.19671315273596, 0.249336897301544); model.reactions.get_by_id('EX_abt__D_e').bounds = (0.324081381126149, 0.410778053827723); model.reactions.get_by_id('EX_cit_e').bounds = (0, 0); model.reactions.get_by_id('EX_glyc_e').bounds = (0, 0)</v>
      </c>
      <c r="U39" t="str">
        <f t="shared" ref="U39" ca="1" si="36">_xlfn.TEXTJOIN("; ",TRUE,U28,U32:U38)</f>
        <v>model.reactions.get_by_id('BIOMASS_RT_NLIM').bounds = (0.0214838641626599, 0.0214838641626599); model.reactions.get_by_id('EX_xyl__D_e').bounds = (-0.460754932393068, -0.460754932393068); model.reactions.get_by_id('EX_xylt_e').bounds = (-0.000367334187281553, 0.00827401979348392); model.reactions.get_by_id('EX_abt__D_e').bounds = (0.0656061874101484, 0.0891356893062116); model.reactions.get_by_id('EX_cit_e').bounds = (0, 0); model.reactions.get_by_id('EX_glyc_e').bounds = (0, 0)</v>
      </c>
      <c r="V39" t="str">
        <f t="shared" ref="V39" ca="1" si="37">_xlfn.TEXTJOIN("; ",TRUE,V28,V32:V38)</f>
        <v>model.reactions.get_by_id('BIOMASS_RT_CLIM').bounds = (0.0762732943391364, 0.0762732943391364); model.reactions.get_by_id('EX_ac_e').bounds = (-7.18411109831209, -7.18411109831209); model.reactions.get_by_id('EX_xylt_e').bounds = (0, 0); model.reactions.get_by_id('EX_abt__D_e').bounds = (0, 0); model.reactions.get_by_id('EX_cit_e').bounds = (0.105203564327617, 0.138041287132554); model.reactions.get_by_id('EX_glyc_e').bounds = (0, 0)</v>
      </c>
      <c r="W39" t="str">
        <f t="shared" ref="W39" ca="1" si="38">_xlfn.TEXTJOIN("; ",TRUE,W28,W32:W38)</f>
        <v>model.reactions.get_by_id('BIOMASS_RT_NLIM').bounds = (0.0127525911848686, 0.0127525911848686); model.reactions.get_by_id('EX_ac_e').bounds = (-2.39989091616165, -2.39989091616165); model.reactions.get_by_id('EX_xylt_e').bounds = (0, 0); model.reactions.get_by_id('EX_abt__D_e').bounds = (0, 0); model.reactions.get_by_id('EX_cit_e').bounds = (-0.0446682230451297, -0.0419174315165998); model.reactions.get_by_id('EX_glyc_e').bounds = (0, 0)</v>
      </c>
    </row>
    <row r="44" spans="1:23" x14ac:dyDescent="0.2">
      <c r="B44" s="89" t="s">
        <v>86</v>
      </c>
    </row>
    <row r="45" spans="1:23" x14ac:dyDescent="0.2">
      <c r="B45" t="s">
        <v>87</v>
      </c>
      <c r="C45" t="s">
        <v>88</v>
      </c>
    </row>
    <row r="46" spans="1:23" x14ac:dyDescent="0.2">
      <c r="B46" t="s">
        <v>77</v>
      </c>
      <c r="C46" s="85" t="s">
        <v>72</v>
      </c>
    </row>
    <row r="47" spans="1:23" x14ac:dyDescent="0.2">
      <c r="B47" t="s">
        <v>78</v>
      </c>
      <c r="C47" t="s">
        <v>89</v>
      </c>
    </row>
    <row r="48" spans="1:23" x14ac:dyDescent="0.2">
      <c r="B48" t="s">
        <v>79</v>
      </c>
      <c r="C48" t="s">
        <v>90</v>
      </c>
    </row>
    <row r="49" spans="2:3" x14ac:dyDescent="0.2">
      <c r="B49" t="s">
        <v>80</v>
      </c>
      <c r="C49" t="s">
        <v>91</v>
      </c>
    </row>
    <row r="50" spans="2:3" x14ac:dyDescent="0.2">
      <c r="B50" t="s">
        <v>81</v>
      </c>
      <c r="C50" t="s">
        <v>92</v>
      </c>
    </row>
    <row r="51" spans="2:3" x14ac:dyDescent="0.2">
      <c r="B51" t="s">
        <v>82</v>
      </c>
      <c r="C51" t="s">
        <v>93</v>
      </c>
    </row>
    <row r="52" spans="2:3" x14ac:dyDescent="0.2">
      <c r="B52" t="s">
        <v>83</v>
      </c>
      <c r="C52" t="s">
        <v>94</v>
      </c>
    </row>
    <row r="53" spans="2:3" x14ac:dyDescent="0.2">
      <c r="B53" t="s">
        <v>84</v>
      </c>
      <c r="C53" t="s">
        <v>95</v>
      </c>
    </row>
    <row r="54" spans="2:3" x14ac:dyDescent="0.2">
      <c r="B54" t="s">
        <v>85</v>
      </c>
      <c r="C54" t="s">
        <v>96</v>
      </c>
    </row>
    <row r="56" spans="2:3" x14ac:dyDescent="0.2">
      <c r="B56" s="90" t="s">
        <v>97</v>
      </c>
    </row>
    <row r="57" spans="2:3" x14ac:dyDescent="0.2">
      <c r="B57" t="str">
        <f t="shared" ref="B57:B65" si="39">C46&amp;"	"&amp;1000</f>
        <v>EX_nh4_e	1000</v>
      </c>
    </row>
    <row r="58" spans="2:3" x14ac:dyDescent="0.2">
      <c r="B58" t="str">
        <f t="shared" si="39"/>
        <v>EX_h2o_e	1000</v>
      </c>
    </row>
    <row r="59" spans="2:3" x14ac:dyDescent="0.2">
      <c r="B59" t="str">
        <f t="shared" si="39"/>
        <v>EX_o2_e	1000</v>
      </c>
    </row>
    <row r="60" spans="2:3" x14ac:dyDescent="0.2">
      <c r="B60" t="str">
        <f t="shared" si="39"/>
        <v>EX_na1_e	1000</v>
      </c>
    </row>
    <row r="61" spans="2:3" x14ac:dyDescent="0.2">
      <c r="B61" t="str">
        <f t="shared" si="39"/>
        <v>EX_fe2_e	1000</v>
      </c>
    </row>
    <row r="62" spans="2:3" x14ac:dyDescent="0.2">
      <c r="B62" t="str">
        <f t="shared" si="39"/>
        <v>EX_pi_e	1000</v>
      </c>
    </row>
    <row r="63" spans="2:3" x14ac:dyDescent="0.2">
      <c r="B63" t="str">
        <f t="shared" si="39"/>
        <v>EX_so4_e	1000</v>
      </c>
    </row>
    <row r="64" spans="2:3" x14ac:dyDescent="0.2">
      <c r="B64" t="str">
        <f t="shared" si="39"/>
        <v>EX_h_e	1000</v>
      </c>
    </row>
    <row r="65" spans="2:2" x14ac:dyDescent="0.2">
      <c r="B65" t="str">
        <f t="shared" si="39"/>
        <v>EX_k_e	1000</v>
      </c>
    </row>
  </sheetData>
  <mergeCells count="2">
    <mergeCell ref="D1:I1"/>
    <mergeCell ref="J1:O1"/>
  </mergeCells>
  <hyperlinks>
    <hyperlink ref="B44" r:id="rId1" location="L4" display="https://github.com/alinarekena/ecRhtoGEM/blob/21da0953d7bbaaa76d471604c7b4a9ada77546b2/customGECKO/changeMedia_batch.m - L4" xr:uid="{71DE30B0-83ED-CE42-AA37-0FCBAF18F7B7}"/>
  </hyperlinks>
  <pageMargins left="0.7" right="0.7" top="0.75" bottom="0.75" header="0.3" footer="0.3"/>
  <pageSetup orientation="portrait" horizontalDpi="0" verticalDpi="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EF142-DD94-0E48-87C9-45277538BFEC}">
  <sheetPr codeName="Sheet3"/>
  <dimension ref="A1:G13"/>
  <sheetViews>
    <sheetView topLeftCell="A2" workbookViewId="0">
      <selection activeCell="E2" sqref="E2"/>
    </sheetView>
  </sheetViews>
  <sheetFormatPr baseColWidth="10" defaultRowHeight="16" x14ac:dyDescent="0.2"/>
  <cols>
    <col min="2" max="2" width="12.83203125" bestFit="1" customWidth="1"/>
    <col min="5" max="5" width="12" customWidth="1"/>
    <col min="6" max="6" width="12.6640625" customWidth="1"/>
  </cols>
  <sheetData>
    <row r="1" spans="1:7" s="93" customFormat="1" ht="34" x14ac:dyDescent="0.2">
      <c r="A1" s="93" t="s">
        <v>100</v>
      </c>
      <c r="B1" s="93" t="s">
        <v>101</v>
      </c>
      <c r="C1" s="93" t="s">
        <v>103</v>
      </c>
      <c r="D1" s="93" t="s">
        <v>102</v>
      </c>
      <c r="E1" s="93" t="s">
        <v>134</v>
      </c>
      <c r="F1" s="93" t="s">
        <v>133</v>
      </c>
      <c r="G1" s="93" t="s">
        <v>135</v>
      </c>
    </row>
    <row r="2" spans="1:7" x14ac:dyDescent="0.2">
      <c r="A2" s="88" t="s">
        <v>104</v>
      </c>
      <c r="B2" s="88" t="s">
        <v>105</v>
      </c>
      <c r="C2" s="95">
        <v>0.166130389860251</v>
      </c>
      <c r="D2" s="95">
        <v>4.0507956403548304</v>
      </c>
      <c r="E2">
        <v>104.64790000000001</v>
      </c>
      <c r="F2">
        <v>0</v>
      </c>
      <c r="G2" t="str">
        <f>"slope = "&amp;E2&amp;"; intercept = "&amp;F2&amp;""</f>
        <v>slope = 104.6479; intercept = 0</v>
      </c>
    </row>
    <row r="3" spans="1:7" x14ac:dyDescent="0.2">
      <c r="A3" s="88" t="s">
        <v>104</v>
      </c>
      <c r="B3" s="88" t="s">
        <v>105</v>
      </c>
      <c r="C3" s="87">
        <v>0.21526028526869001</v>
      </c>
      <c r="D3" s="95">
        <v>32.817557217930201</v>
      </c>
      <c r="E3" s="137">
        <f>E2</f>
        <v>104.64790000000001</v>
      </c>
      <c r="F3" s="137">
        <f>F2</f>
        <v>0</v>
      </c>
      <c r="G3" t="str">
        <f t="shared" ref="G3:G13" si="0">"slope = "&amp;E3&amp;"; intercept = "&amp;F3&amp;""</f>
        <v>slope = 104.6479; intercept = 0</v>
      </c>
    </row>
    <row r="4" spans="1:7" x14ac:dyDescent="0.2">
      <c r="A4" s="88" t="s">
        <v>104</v>
      </c>
      <c r="B4" t="s">
        <v>106</v>
      </c>
      <c r="C4" s="95">
        <v>1.36637104945586E-2</v>
      </c>
      <c r="D4" s="95">
        <v>9.2297739546903408</v>
      </c>
      <c r="E4">
        <v>-499.07679999999999</v>
      </c>
      <c r="F4">
        <v>16.048999999999999</v>
      </c>
      <c r="G4" t="str">
        <f t="shared" si="0"/>
        <v>slope = -499.0768; intercept = 16.049</v>
      </c>
    </row>
    <row r="5" spans="1:7" x14ac:dyDescent="0.2">
      <c r="A5" s="88" t="s">
        <v>104</v>
      </c>
      <c r="B5" t="s">
        <v>106</v>
      </c>
      <c r="C5" s="95">
        <v>2.8491914868452799E-2</v>
      </c>
      <c r="D5" s="95">
        <v>1.82936067190577</v>
      </c>
      <c r="E5" s="137">
        <f t="shared" ref="E5:F5" si="1">E4</f>
        <v>-499.07679999999999</v>
      </c>
      <c r="F5" s="137">
        <f t="shared" si="1"/>
        <v>16.048999999999999</v>
      </c>
      <c r="G5" t="str">
        <f t="shared" si="0"/>
        <v>slope = -499.0768; intercept = 16.049</v>
      </c>
    </row>
    <row r="6" spans="1:7" x14ac:dyDescent="0.2">
      <c r="A6" t="s">
        <v>107</v>
      </c>
      <c r="B6" s="88" t="s">
        <v>105</v>
      </c>
      <c r="C6">
        <v>5.2779159260089199E-2</v>
      </c>
      <c r="D6" s="95">
        <v>227.91016775392799</v>
      </c>
      <c r="E6">
        <v>375.6585</v>
      </c>
      <c r="F6">
        <v>208.08320000000001</v>
      </c>
      <c r="G6" t="str">
        <f t="shared" si="0"/>
        <v>slope = 375.6585; intercept = 208.0832</v>
      </c>
    </row>
    <row r="7" spans="1:7" x14ac:dyDescent="0.2">
      <c r="A7" t="s">
        <v>107</v>
      </c>
      <c r="B7" s="88" t="s">
        <v>105</v>
      </c>
      <c r="C7">
        <v>5.4874451403880802E-2</v>
      </c>
      <c r="D7" s="95">
        <v>228.69728195828199</v>
      </c>
      <c r="E7" s="137">
        <f t="shared" ref="E7:F7" si="2">E6</f>
        <v>375.6585</v>
      </c>
      <c r="F7" s="137">
        <f t="shared" si="2"/>
        <v>208.08320000000001</v>
      </c>
      <c r="G7" t="str">
        <f t="shared" si="0"/>
        <v>slope = 375.6585; intercept = 208.0832</v>
      </c>
    </row>
    <row r="8" spans="1:7" x14ac:dyDescent="0.2">
      <c r="A8" t="s">
        <v>107</v>
      </c>
      <c r="B8" t="s">
        <v>106</v>
      </c>
      <c r="C8" s="95">
        <v>1.9576987413645799E-2</v>
      </c>
      <c r="D8" s="95">
        <v>1.15630732805692</v>
      </c>
      <c r="E8">
        <v>76.020899999999997</v>
      </c>
      <c r="F8">
        <v>0</v>
      </c>
      <c r="G8" t="str">
        <f t="shared" si="0"/>
        <v>slope = 76.0209; intercept = 0</v>
      </c>
    </row>
    <row r="9" spans="1:7" x14ac:dyDescent="0.2">
      <c r="A9" t="s">
        <v>107</v>
      </c>
      <c r="B9" t="s">
        <v>106</v>
      </c>
      <c r="C9" s="95">
        <v>2.1483864162659901E-2</v>
      </c>
      <c r="D9" s="95">
        <v>1.9357121401812101</v>
      </c>
      <c r="E9" s="137">
        <f>E8</f>
        <v>76.020899999999997</v>
      </c>
      <c r="F9" s="137">
        <f>F8</f>
        <v>0</v>
      </c>
      <c r="G9" t="str">
        <f t="shared" si="0"/>
        <v>slope = 76.0209; intercept = 0</v>
      </c>
    </row>
    <row r="10" spans="1:7" x14ac:dyDescent="0.2">
      <c r="A10" s="88" t="s">
        <v>108</v>
      </c>
      <c r="B10" s="88" t="s">
        <v>105</v>
      </c>
      <c r="C10">
        <v>6.9693334618083705E-2</v>
      </c>
      <c r="D10" s="95">
        <v>243.99688253867299</v>
      </c>
      <c r="E10">
        <v>1548.1735000000001</v>
      </c>
      <c r="F10">
        <v>136.09950000000001</v>
      </c>
      <c r="G10" t="str">
        <f t="shared" si="0"/>
        <v>slope = 1548.1735; intercept = 136.0995</v>
      </c>
    </row>
    <row r="11" spans="1:7" x14ac:dyDescent="0.2">
      <c r="A11" s="88" t="s">
        <v>108</v>
      </c>
      <c r="B11" s="88" t="s">
        <v>105</v>
      </c>
      <c r="C11">
        <v>7.6273294339136405E-2</v>
      </c>
      <c r="D11" s="95">
        <v>254.18380199176201</v>
      </c>
      <c r="E11" s="137">
        <f t="shared" ref="E11:F11" si="3">E10</f>
        <v>1548.1735000000001</v>
      </c>
      <c r="F11" s="137">
        <f t="shared" si="3"/>
        <v>136.09950000000001</v>
      </c>
      <c r="G11" t="str">
        <f t="shared" si="0"/>
        <v>slope = 1548.1735; intercept = 136.0995</v>
      </c>
    </row>
    <row r="12" spans="1:7" x14ac:dyDescent="0.2">
      <c r="A12" s="88" t="s">
        <v>108</v>
      </c>
      <c r="B12" t="s">
        <v>106</v>
      </c>
      <c r="C12" s="95">
        <v>1.19204568238893E-2</v>
      </c>
      <c r="D12" s="95">
        <v>12.325448380179999</v>
      </c>
      <c r="E12">
        <v>1378.5995</v>
      </c>
      <c r="F12">
        <v>0</v>
      </c>
      <c r="G12" t="str">
        <f t="shared" si="0"/>
        <v>slope = 1378.5995; intercept = 0</v>
      </c>
    </row>
    <row r="13" spans="1:7" x14ac:dyDescent="0.2">
      <c r="A13" s="88" t="s">
        <v>108</v>
      </c>
      <c r="B13" t="s">
        <v>106</v>
      </c>
      <c r="C13" s="95">
        <v>1.27525911848686E-2</v>
      </c>
      <c r="D13" s="95">
        <v>21.4207414788733</v>
      </c>
      <c r="E13" s="137">
        <f t="shared" ref="E13:F13" si="4">E12</f>
        <v>1378.5995</v>
      </c>
      <c r="F13" s="137">
        <f t="shared" si="4"/>
        <v>0</v>
      </c>
      <c r="G13" t="str">
        <f t="shared" si="0"/>
        <v>slope = 1378.5995; intercept = 0</v>
      </c>
    </row>
  </sheetData>
  <pageMargins left="0.7" right="0.7" top="0.75" bottom="0.75" header="0.3" footer="0.3"/>
  <pageSetup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3B6FC-E63F-A64C-ABBB-09F3AB3DBBC4}">
  <sheetPr codeName="Sheet8"/>
  <dimension ref="A1:G14"/>
  <sheetViews>
    <sheetView workbookViewId="0">
      <selection activeCell="A3" sqref="A3"/>
    </sheetView>
  </sheetViews>
  <sheetFormatPr baseColWidth="10" defaultRowHeight="16" x14ac:dyDescent="0.2"/>
  <cols>
    <col min="2" max="2" width="12.83203125" bestFit="1" customWidth="1"/>
    <col min="5" max="5" width="12" customWidth="1"/>
    <col min="6" max="6" width="12.6640625" customWidth="1"/>
  </cols>
  <sheetData>
    <row r="1" spans="1:7" x14ac:dyDescent="0.2">
      <c r="A1" t="s">
        <v>10191</v>
      </c>
    </row>
    <row r="2" spans="1:7" s="93" customFormat="1" ht="34" x14ac:dyDescent="0.2">
      <c r="A2" s="93" t="s">
        <v>100</v>
      </c>
      <c r="B2" s="93" t="s">
        <v>101</v>
      </c>
      <c r="C2" s="93" t="s">
        <v>103</v>
      </c>
      <c r="D2" s="93" t="s">
        <v>102</v>
      </c>
      <c r="E2" s="93" t="s">
        <v>134</v>
      </c>
      <c r="F2" s="93" t="s">
        <v>133</v>
      </c>
      <c r="G2" s="93" t="s">
        <v>135</v>
      </c>
    </row>
    <row r="3" spans="1:7" x14ac:dyDescent="0.2">
      <c r="A3" s="88" t="s">
        <v>104</v>
      </c>
      <c r="B3" s="88" t="s">
        <v>105</v>
      </c>
      <c r="C3" s="87">
        <v>0.166130389860251</v>
      </c>
      <c r="D3" s="87">
        <v>2.2766568376189098</v>
      </c>
      <c r="E3">
        <v>93.704899999999995</v>
      </c>
      <c r="F3">
        <v>0</v>
      </c>
      <c r="G3" t="str">
        <f>"slope = "&amp;E3&amp;"; intercept = "&amp;F3&amp;"; "</f>
        <v xml:space="preserve">slope = 93.7049; intercept = 0; </v>
      </c>
    </row>
    <row r="4" spans="1:7" x14ac:dyDescent="0.2">
      <c r="A4" s="88" t="s">
        <v>104</v>
      </c>
      <c r="B4" s="88" t="s">
        <v>105</v>
      </c>
      <c r="C4" s="87">
        <v>0.21526028526869001</v>
      </c>
      <c r="D4" s="87">
        <v>30.428150246320399</v>
      </c>
      <c r="E4">
        <v>93.704899999999995</v>
      </c>
      <c r="F4">
        <v>0</v>
      </c>
      <c r="G4" t="str">
        <f t="shared" ref="G4:G12" si="0">"slope = "&amp;E4&amp;"; intercept = "&amp;F4&amp;"; "</f>
        <v xml:space="preserve">slope = 93.7049; intercept = 0; </v>
      </c>
    </row>
    <row r="5" spans="1:7" x14ac:dyDescent="0.2">
      <c r="A5" s="88" t="s">
        <v>104</v>
      </c>
      <c r="B5" t="s">
        <v>106</v>
      </c>
      <c r="C5" s="87"/>
      <c r="D5" s="87"/>
      <c r="G5" t="str">
        <f t="shared" si="0"/>
        <v xml:space="preserve">slope = ; intercept = ; </v>
      </c>
    </row>
    <row r="6" spans="1:7" x14ac:dyDescent="0.2">
      <c r="A6" s="88" t="s">
        <v>104</v>
      </c>
      <c r="B6" t="s">
        <v>106</v>
      </c>
      <c r="G6" t="str">
        <f t="shared" si="0"/>
        <v xml:space="preserve">slope = ; intercept = ; </v>
      </c>
    </row>
    <row r="7" spans="1:7" x14ac:dyDescent="0.2">
      <c r="A7" t="s">
        <v>107</v>
      </c>
      <c r="B7" s="88" t="s">
        <v>105</v>
      </c>
      <c r="C7">
        <v>5.2779159260089199E-2</v>
      </c>
      <c r="D7">
        <v>44.056563894943999</v>
      </c>
      <c r="E7">
        <v>370.80520000000001</v>
      </c>
      <c r="F7">
        <v>24.485800000000001</v>
      </c>
      <c r="G7" t="str">
        <f t="shared" si="0"/>
        <v xml:space="preserve">slope = 370.8052; intercept = 24.4858; </v>
      </c>
    </row>
    <row r="8" spans="1:7" x14ac:dyDescent="0.2">
      <c r="A8" t="s">
        <v>107</v>
      </c>
      <c r="B8" s="88" t="s">
        <v>105</v>
      </c>
      <c r="C8">
        <v>5.4874451403880802E-2</v>
      </c>
      <c r="D8">
        <v>44.833509182261899</v>
      </c>
      <c r="E8">
        <v>370.80520000000001</v>
      </c>
      <c r="F8">
        <v>24.485800000000001</v>
      </c>
      <c r="G8" t="str">
        <f t="shared" si="0"/>
        <v xml:space="preserve">slope = 370.8052; intercept = 24.4858; </v>
      </c>
    </row>
    <row r="9" spans="1:7" x14ac:dyDescent="0.2">
      <c r="A9" t="s">
        <v>107</v>
      </c>
      <c r="B9" t="s">
        <v>106</v>
      </c>
      <c r="G9" t="str">
        <f t="shared" si="0"/>
        <v xml:space="preserve">slope = ; intercept = ; </v>
      </c>
    </row>
    <row r="10" spans="1:7" x14ac:dyDescent="0.2">
      <c r="A10" t="s">
        <v>107</v>
      </c>
      <c r="B10" t="s">
        <v>106</v>
      </c>
      <c r="G10" t="str">
        <f t="shared" si="0"/>
        <v xml:space="preserve">slope = ; intercept = ; </v>
      </c>
    </row>
    <row r="11" spans="1:7" x14ac:dyDescent="0.2">
      <c r="A11" s="88" t="s">
        <v>108</v>
      </c>
      <c r="B11" s="88" t="s">
        <v>105</v>
      </c>
      <c r="C11">
        <v>6.9693334618083705E-2</v>
      </c>
      <c r="D11">
        <v>41.964843357130299</v>
      </c>
      <c r="E11">
        <v>645.08789999999999</v>
      </c>
      <c r="F11">
        <v>0</v>
      </c>
      <c r="G11" t="str">
        <f t="shared" si="0"/>
        <v xml:space="preserve">slope = 645.0879; intercept = 0; </v>
      </c>
    </row>
    <row r="12" spans="1:7" x14ac:dyDescent="0.2">
      <c r="A12" s="88" t="s">
        <v>108</v>
      </c>
      <c r="B12" s="88" t="s">
        <v>105</v>
      </c>
      <c r="C12">
        <v>7.6273294339136405E-2</v>
      </c>
      <c r="D12">
        <v>51.938220467767302</v>
      </c>
      <c r="E12">
        <v>645.08789999999999</v>
      </c>
      <c r="F12">
        <v>0</v>
      </c>
      <c r="G12" t="str">
        <f t="shared" si="0"/>
        <v xml:space="preserve">slope = 645.0879; intercept = 0; </v>
      </c>
    </row>
    <row r="13" spans="1:7" x14ac:dyDescent="0.2">
      <c r="A13" s="88" t="s">
        <v>108</v>
      </c>
      <c r="B13" t="s">
        <v>106</v>
      </c>
    </row>
    <row r="14" spans="1:7" x14ac:dyDescent="0.2">
      <c r="A14" s="88" t="s">
        <v>108</v>
      </c>
      <c r="B14" t="s">
        <v>106</v>
      </c>
    </row>
  </sheetData>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A0F7A-984D-7E42-9D62-A51CCFF687E4}">
  <sheetPr codeName="Sheet4"/>
  <dimension ref="A1:AU2733"/>
  <sheetViews>
    <sheetView workbookViewId="0">
      <pane xSplit="2" ySplit="5" topLeftCell="W6" activePane="bottomRight" state="frozen"/>
      <selection pane="topRight" activeCell="B1" sqref="B1"/>
      <selection pane="bottomLeft" activeCell="A6" sqref="A6"/>
      <selection pane="bottomRight" activeCell="AD8" sqref="AD8"/>
    </sheetView>
  </sheetViews>
  <sheetFormatPr baseColWidth="10" defaultRowHeight="16" x14ac:dyDescent="0.2"/>
  <cols>
    <col min="2" max="2" width="19.6640625" bestFit="1" customWidth="1"/>
    <col min="3" max="3" width="6" customWidth="1"/>
    <col min="4" max="4" width="6.33203125" customWidth="1"/>
    <col min="5" max="5" width="12.1640625" style="121" customWidth="1"/>
    <col min="6" max="7" width="6" customWidth="1"/>
    <col min="8" max="8" width="12.1640625" style="121" customWidth="1"/>
    <col min="9" max="10" width="6" customWidth="1"/>
    <col min="11" max="11" width="12.1640625" style="121" customWidth="1"/>
    <col min="12" max="12" width="6" customWidth="1"/>
    <col min="13" max="13" width="13.33203125" customWidth="1"/>
    <col min="14" max="14" width="6" customWidth="1"/>
    <col min="15" max="15" width="9.33203125" style="129" customWidth="1"/>
    <col min="16" max="16" width="12.1640625" style="121" customWidth="1"/>
    <col min="17" max="18" width="6" customWidth="1"/>
    <col min="19" max="19" width="12.1640625" style="121" customWidth="1"/>
    <col min="20" max="21" width="6" customWidth="1"/>
    <col min="22" max="22" width="12.1640625" style="121" customWidth="1"/>
    <col min="23" max="23" width="12.1640625" customWidth="1"/>
    <col min="24" max="24" width="12.83203125" bestFit="1" customWidth="1"/>
  </cols>
  <sheetData>
    <row r="1" spans="1:47" ht="17" customHeight="1" x14ac:dyDescent="0.2">
      <c r="A1" t="s">
        <v>11000</v>
      </c>
      <c r="B1">
        <f>COUNTA(A:A)-2</f>
        <v>2341</v>
      </c>
      <c r="C1" s="138" t="s">
        <v>140</v>
      </c>
      <c r="D1" s="138"/>
      <c r="E1" s="138"/>
      <c r="F1" s="138"/>
      <c r="G1" s="138"/>
      <c r="H1" s="138"/>
      <c r="I1" s="138"/>
      <c r="J1" s="138"/>
      <c r="K1" s="138"/>
      <c r="L1" s="140" t="s">
        <v>141</v>
      </c>
      <c r="M1" s="140"/>
      <c r="N1" s="140"/>
      <c r="O1" s="140"/>
      <c r="P1" s="140"/>
      <c r="Q1" s="140"/>
      <c r="R1" s="140"/>
      <c r="S1" s="140"/>
      <c r="T1" s="140"/>
      <c r="U1" s="140"/>
      <c r="V1" s="140"/>
    </row>
    <row r="2" spans="1:47" x14ac:dyDescent="0.2">
      <c r="B2" t="s">
        <v>136</v>
      </c>
      <c r="C2" s="138" t="s">
        <v>137</v>
      </c>
      <c r="D2" s="138"/>
      <c r="E2" s="138"/>
      <c r="F2" s="138" t="s">
        <v>139</v>
      </c>
      <c r="G2" s="138"/>
      <c r="H2" s="138"/>
      <c r="I2" s="139" t="s">
        <v>138</v>
      </c>
      <c r="J2" s="139"/>
      <c r="K2" s="139"/>
      <c r="L2" s="138" t="s">
        <v>137</v>
      </c>
      <c r="M2" s="138"/>
      <c r="N2" s="138"/>
      <c r="O2" s="138"/>
      <c r="P2" s="138"/>
      <c r="Q2" s="138" t="s">
        <v>139</v>
      </c>
      <c r="R2" s="138"/>
      <c r="S2" s="138"/>
      <c r="T2" s="139" t="s">
        <v>138</v>
      </c>
      <c r="U2" s="139"/>
      <c r="V2" s="139"/>
    </row>
    <row r="3" spans="1:47" x14ac:dyDescent="0.2">
      <c r="B3" t="s">
        <v>10190</v>
      </c>
      <c r="E3">
        <f>ROWS(_xlfn.ANCHORARRAY(D6))</f>
        <v>585</v>
      </c>
      <c r="H3">
        <f ca="1">COUNTIF(_xlfn.ANCHORARRAY(H6),"&lt;&gt;0")</f>
        <v>2341</v>
      </c>
      <c r="K3"/>
      <c r="P3" cm="1">
        <f t="array" ref="P3">_xlfn.LET(_xlpm.cells,_xlfn.CHOOSECOLS(_xlfn.ANCHORARRAY(O6),1),COUNT(_xlfn._xlws.FILTER(_xlpm.cells,(LEN(_xlpm.cells)&lt;&gt;0)*_xlfn.NUMBERVALUE(_xlpm.cells)&lt;&gt;0)))</f>
        <v>234</v>
      </c>
      <c r="S3" cm="1">
        <f t="array" ref="S3">COUNT(_xlfn._xlws.FILTER(_xlfn.ANCHORARRAY(S6),(LEN(_xlfn.ANCHORARRAY(S6))&lt;&gt;0)*_xlfn.NUMBERVALUE(_xlfn.ANCHORARRAY(S6))&lt;&gt;0))</f>
        <v>0</v>
      </c>
      <c r="V3" cm="1">
        <f t="array" ref="V3">COUNT(_xlfn._xlws.FILTER(_xlfn.ANCHORARRAY(V6),(LEN(_xlfn.ANCHORARRAY(V6))&lt;&gt;0)*_xlfn.NUMBERVALUE(_xlfn.ANCHORARRAY(V6))&lt;&gt;0))</f>
        <v>0</v>
      </c>
      <c r="Y3" t="s">
        <v>10575</v>
      </c>
    </row>
    <row r="4" spans="1:47" x14ac:dyDescent="0.2">
      <c r="B4" t="s">
        <v>10579</v>
      </c>
      <c r="E4">
        <f>$B$1-E3</f>
        <v>1756</v>
      </c>
      <c r="H4">
        <f ca="1">$B$1-H3</f>
        <v>0</v>
      </c>
      <c r="K4">
        <f>$B$1-K3</f>
        <v>2341</v>
      </c>
      <c r="P4">
        <f>$B$1-P3</f>
        <v>2107</v>
      </c>
      <c r="S4">
        <f>$B$1-S3</f>
        <v>2341</v>
      </c>
      <c r="V4">
        <f>$B$1-V3</f>
        <v>2341</v>
      </c>
      <c r="Y4" t="str">
        <f>C1</f>
        <v>Simulated w/ iRhto1108</v>
      </c>
      <c r="Z4" t="str">
        <f>L1</f>
        <v>Rekena et al</v>
      </c>
    </row>
    <row r="5" spans="1:47" s="93" customFormat="1" ht="85" x14ac:dyDescent="0.2">
      <c r="A5" s="93" t="s">
        <v>10652</v>
      </c>
      <c r="B5" s="126" t="s">
        <v>10999</v>
      </c>
      <c r="C5" s="93" t="s">
        <v>143</v>
      </c>
      <c r="D5" s="93" t="s">
        <v>7965</v>
      </c>
      <c r="E5" s="127" t="s">
        <v>7966</v>
      </c>
      <c r="F5" s="93" t="s">
        <v>143</v>
      </c>
      <c r="G5" s="93" t="s">
        <v>144</v>
      </c>
      <c r="H5" s="127" t="s">
        <v>7966</v>
      </c>
      <c r="I5" s="93" t="s">
        <v>143</v>
      </c>
      <c r="J5" s="93" t="s">
        <v>144</v>
      </c>
      <c r="K5" s="127" t="s">
        <v>7966</v>
      </c>
      <c r="L5" s="93" t="s">
        <v>143</v>
      </c>
      <c r="M5" s="93" t="s">
        <v>14</v>
      </c>
      <c r="N5" s="93" t="s">
        <v>144</v>
      </c>
      <c r="O5" s="127" t="s">
        <v>7966</v>
      </c>
      <c r="P5" s="127" t="s">
        <v>10761</v>
      </c>
      <c r="Q5" s="93" t="s">
        <v>143</v>
      </c>
      <c r="R5" s="93" t="s">
        <v>144</v>
      </c>
      <c r="S5" s="127" t="s">
        <v>7966</v>
      </c>
      <c r="T5" s="93" t="s">
        <v>143</v>
      </c>
      <c r="U5" s="93" t="s">
        <v>144</v>
      </c>
      <c r="V5" s="127" t="s">
        <v>7966</v>
      </c>
      <c r="W5" s="93" t="s">
        <v>10652</v>
      </c>
      <c r="X5" s="93" t="s">
        <v>132</v>
      </c>
      <c r="Y5" s="93" t="s">
        <v>10753</v>
      </c>
      <c r="Z5" s="93" t="str">
        <f>L2</f>
        <v>C-lim glc</v>
      </c>
      <c r="AA5" s="93" t="str">
        <f>"("&amp;Y5&amp;" - "&amp;Z5&amp;")^2)"</f>
        <v>(iRhtoC - C-lim glc)^2)</v>
      </c>
      <c r="AB5" s="93" t="s">
        <v>10762</v>
      </c>
      <c r="AC5" s="93" t="s">
        <v>10765</v>
      </c>
      <c r="AD5" s="93" t="s">
        <v>11001</v>
      </c>
      <c r="AF5" s="93" t="s">
        <v>10768</v>
      </c>
      <c r="AI5" s="93" t="s">
        <v>10756</v>
      </c>
      <c r="AJ5" s="93" t="s">
        <v>10578</v>
      </c>
      <c r="AM5" s="93" t="s">
        <v>10756</v>
      </c>
      <c r="AN5" s="93" t="s">
        <v>10576</v>
      </c>
      <c r="AO5" s="93" t="s">
        <v>10577</v>
      </c>
      <c r="AP5" t="s">
        <v>10649</v>
      </c>
      <c r="AQ5"/>
      <c r="AR5"/>
      <c r="AS5" s="93" t="s">
        <v>10756</v>
      </c>
      <c r="AT5" s="93" t="s">
        <v>10650</v>
      </c>
      <c r="AU5" s="93" t="s">
        <v>10651</v>
      </c>
    </row>
    <row r="6" spans="1:47" x14ac:dyDescent="0.2">
      <c r="A6" t="s">
        <v>10653</v>
      </c>
      <c r="B6" s="121" t="s">
        <v>7967</v>
      </c>
      <c r="C6" s="94" t="s">
        <v>10580</v>
      </c>
      <c r="D6" s="95" t="str" cm="1">
        <f t="array" ref="D6:D590">_xlfn.LET(_xlpm.range,C:C,_xlpm.data,_xlfn.DROP(_xlfn._xlws.FILTER(_xlpm.range,NOT(ISBLANK(_xlpm.range))),11),_xlpm.txt,"ID: ",_xlfn.TEXTBEFORE(_xlfn.TEXTAFTER(_xlpm.data,_xlpm.txt,,,,""),", ",,,,_xlfn.TEXTAFTER(_xlpm.data,_xlpm.txt,,,,"")))</f>
        <v>13GS_c</v>
      </c>
      <c r="E6" s="121" t="str" cm="1">
        <f t="array" aca="1" ref="E6:E2346" ca="1">_xlfn.LET(_xlpm.range,_xlfn.ANCHORARRAY(D6),_xlpm.data,OFFSET(_xlpm.range,8,-1),_xlpm.txt,"Flux: ",_xlpm.fluxes,_xlfn.NUMBERVALUE(_xlfn.TEXTBEFORE(_xlfn.TEXTAFTER(_xlpm.data,_xlpm.txt,,,,""),", ",,,,_xlfn.TEXTAFTER(_xlpm.data,_xlpm.txt,,,,""))),_xlfn.XLOOKUP($B$6:$B$2346,_xlfn.ANCHORARRAY(D6),_xlpm.fluxes,"0"))</f>
        <v>0</v>
      </c>
      <c r="G6" s="95" t="e" cm="1" vm="1">
        <f t="array" ref="G6">_xlfn.LET(_xlpm.range,F:F,_xlpm.data,_xlfn.DROP(_xlfn._xlws.FILTER(_xlpm.range,NOT(ISBLANK(_xlpm.range))),9),_xlpm.txt,"ID: ",_xlfn.TEXTBEFORE(_xlfn.TEXTAFTER(_xlpm.data,_xlpm.txt,,,,""),", ",,,,_xlfn.TEXTAFTER(_xlpm.data,_xlpm.txt,,,,"")))</f>
        <v>#VALUE!</v>
      </c>
      <c r="H6" s="121" t="str" cm="1">
        <f t="array" aca="1" ref="H6:H2346" ca="1">_xlfn.LET(_xlpm.range,_xlfn.ANCHORARRAY(G6),_xlpm.data,OFFSET(_xlpm.range,8,-1),_xlpm.txt,"Flux: ",_xlpm.fluxes,_xlfn.NUMBERVALUE(_xlfn.TEXTBEFORE(_xlfn.TEXTAFTER(_xlpm.data,_xlpm.txt,,,,""),", ",,,,_xlfn.TEXTAFTER(_xlpm.data,_xlpm.txt,,,,""))),_xlfn.XLOOKUP($B$6:$B$2346,_xlfn.ANCHORARRAY(G6),_xlpm.fluxes,"0"))</f>
        <v>0</v>
      </c>
      <c r="I6" s="95"/>
      <c r="J6" s="95" t="e" cm="1" vm="1">
        <f t="array" ref="J6">_xlfn.LET(_xlpm.range,I:I,_xlpm.data,_xlfn.DROP(_xlfn._xlws.FILTER(_xlpm.range,NOT(ISBLANK(_xlpm.range))),9),_xlpm.txt,"ID: ",_xlfn.TEXTBEFORE(_xlfn.TEXTAFTER(_xlpm.data,_xlpm.txt,,,,""),", ",,,,_xlfn.TEXTAFTER(_xlpm.data,_xlpm.txt,,,,"")))</f>
        <v>#VALUE!</v>
      </c>
      <c r="K6" s="121" t="str" cm="1">
        <f t="array" aca="1" ref="K6:K2346" ca="1">_xlfn.LET(_xlpm.range,_xlfn.ANCHORARRAY(J6),_xlpm.data,OFFSET(_xlpm.range,8,-1),_xlpm.txt,"Flux: ",_xlpm.fluxes,_xlfn.NUMBERVALUE(_xlfn.TEXTBEFORE(_xlfn.TEXTAFTER(_xlpm.data,_xlpm.txt,,,,""),", ",,,,_xlfn.TEXTAFTER(_xlpm.data,_xlpm.txt,,,,""))),_xlfn.XLOOKUP($B$6:$B$2346,_xlfn.ANCHORARRAY(J6),_xlpm.fluxes,"0"))</f>
        <v>0</v>
      </c>
      <c r="L6" cm="1">
        <f t="array" ref="L6:M2733">_xlfn.LET(_xlpm.fluxes,'(fluxes) S4 Dataset'!D7:F2734,_xlfn.HSTACK(_xlfn.TAKE(_xlpm.fluxes,,1),_xlfn.TAKE(_xlpm.fluxes,,-1)))</f>
        <v>0</v>
      </c>
      <c r="M6">
        <v>0</v>
      </c>
      <c r="N6" s="105" t="str" cm="1">
        <f t="array" ref="N6:N2733">_xlfn.LET(_xlpm.data,'(fluxes) S4 Dataset'!$A$7:$A$2734,_xlfn.XLOOKUP(_xlpm.data,[2]Sheet1!$S:$S,[2]Sheet1!$AJ:$AJ,_xlpm.data))</f>
        <v>RLFC2O_c</v>
      </c>
      <c r="O6" s="130" cm="1">
        <f t="array" ref="O6:P2346">_xlfn.LET(_xlpm.range,L:M,_xlpm.fluxes,_xlfn.DROP(_xlfn._xlws.FILTER(_xlpm.range,NOT(ISBLANK(_xlfn.CHOOSECOLS(_xlpm.range,1)))),3),_xlpm.txt,"Flux: ",_xlfn.HSTACK(_xlfn.XLOOKUP($B$6:$B$2346,_xlfn.ANCHORARRAY(N6),_xlfn.CHOOSECOLS(_xlpm.fluxes,1),""),_xlfn.XLOOKUP($B$6:$B$2346,_xlfn.ANCHORARRAY(N6),_xlfn.CHOOSECOLS(_xlpm.fluxes,2),"")))</f>
        <v>0</v>
      </c>
      <c r="P6" s="121">
        <v>0</v>
      </c>
      <c r="Q6" cm="1">
        <f t="array" ref="Q6:Q2733">_xlfn.NUMBERVALUE('(fluxes) S4 Dataset'!M7:M2734)</f>
        <v>0</v>
      </c>
      <c r="R6" s="122" t="str" cm="1">
        <f t="array" ref="R6:R2733">_xlfn.ANCHORARRAY(N6)</f>
        <v>RLFC2O_c</v>
      </c>
      <c r="T6" cm="1">
        <f t="array" ref="T6:T2733">'(fluxes) S4 Dataset'!V7:V2734</f>
        <v>0</v>
      </c>
      <c r="U6" s="122" t="str" cm="1">
        <f t="array" ref="U6:U2733">_xlfn.ANCHORARRAY(R6)</f>
        <v>RLFC2O_c</v>
      </c>
      <c r="W6" t="str" cm="1">
        <f t="array" aca="1" ref="W6:W2346" ca="1">_xlfn.XLOOKUP(_xlfn.CHOOSECOLS(_xlfn.ANCHORARRAY(X6),1),B:B,A:A,"")</f>
        <v>N-Glycan biosynthesis</v>
      </c>
      <c r="X6" t="str" cm="1">
        <f t="array" aca="1" ref="X6:Z2346" ca="1">_xlfn.LET(_xlpm.cells,O6:O2346,_xlpm.denom,"EX_glc__D_e",_xlpm.cellsA,_xlfn.ANCHORARRAY(E6),_xlpm.data,OFFSET(_xlpm.cells,0,1-COLUMN(_xlpm.cells)+1),_xlpm.full,_xlfn.HSTACK(_xlpm.data,_xlpm.cellsA/-_xlfn.XLOOKUP(_xlpm.denom,_xlpm.data,_xlpm.cellsA,-1),IFERROR(_xlpm.cells/-_xlfn.XLOOKUP(_xlpm.denom,_xlpm.data,_xlpm.cells,-1),"")),IF(LEN(_xlpm.full)=0,0,_xlpm.full))</f>
        <v>12AMANTF_g</v>
      </c>
      <c r="Y6">
        <f ca="1"/>
        <v>0</v>
      </c>
      <c r="Z6">
        <f ca="1"/>
        <v>0</v>
      </c>
      <c r="AA6" cm="1">
        <f t="array" aca="1" ref="AA6:AA2346" ca="1">(_xlfn.CHOOSECOLS(_xlfn.ANCHORARRAY(X6),2)-_xlfn.CHOOSECOLS(_xlfn.ANCHORARRAY(X6),3))^2</f>
        <v>0</v>
      </c>
      <c r="AB6" cm="1">
        <f t="array" aca="1" ref="AB6:AB2346" ca="1">_xlfn.LET(_xlpm.num,_xlfn.ANCHORARRAY(AA6),_xlpm.denom,IFERROR(_xlfn.XLOOKUP(_xlfn.CHOOSECOLS(_xlfn.ANCHORARRAY(X6),1),B:B,P:P,0)^2,0),IFERROR(IF(_xlpm.denom&lt;MEDIAN(_xlpm.denom),_xlpm.num/MEDIAN(_xlpm.denom),_xlpm.num/_xlpm.denom),_xlpm.num/AVERAGE(_xlpm.denom)))</f>
        <v>0</v>
      </c>
      <c r="AC6" cm="1">
        <f t="array" aca="1" ref="AC6:AC2346" ca="1">IFERROR(((_xlfn.CHOOSECOLS(_xlfn.ANCHORARRAY(X6),2)-_xlfn.CHOOSECOLS(_xlfn.ANCHORARRAY(X6),3))/((ABS(_xlfn.CHOOSECOLS(_xlfn.ANCHORARRAY(X6),2))+ABS(_xlfn.CHOOSECOLS(_xlfn.ANCHORARRAY(X6),3)))/1))^1,0)^2</f>
        <v>0</v>
      </c>
      <c r="AD6" t="str" cm="1">
        <f t="array" aca="1" ref="AD6:AE2346" ca="1">_xlfn.LET(_xlpm.names,_xlfn.CHOOSECOLS(_xlfn.ANCHORARRAY(X6),1),_xlpm.ssd,_xlfn.ANCHORARRAY(AA6),_xlpm.sorted,_xlfn._xlws.SORT(_xlfn.HSTACK(_xlpm.names,_xlpm.ssd),2,-1,FALSE),_xlpm.sorted)</f>
        <v>H2Ot_c_m</v>
      </c>
      <c r="AE6">
        <f ca="1"/>
        <v>139.57247665323214</v>
      </c>
      <c r="AF6" t="str" cm="1">
        <f t="array" aca="1" ref="AF6:AH590" ca="1">_xlfn.LET(_xlpm.cells,_xlfn.ANCHORARRAY(X6),_xlfn._xlws.FILTER(_xlpm.cells,(_xlfn.CHOOSECOLS(_xlpm.cells,2)&lt;&gt;0)+(_xlfn.CHOOSECOLS(_xlpm.cells,3)&lt;&gt;0)))</f>
        <v>13BDGLUCANt_c_en</v>
      </c>
      <c r="AG6">
        <f ca="1"/>
        <v>9.1098405218209264E-2</v>
      </c>
      <c r="AH6">
        <f ca="1"/>
        <v>0</v>
      </c>
      <c r="AI6" cm="1">
        <f t="array" aca="1" ref="AI6:AI590" ca="1">(_xlfn.CHOOSECOLS(_xlfn.ANCHORARRAY(AF6),2)-_xlfn.CHOOSECOLS(_xlfn.ANCHORARRAY(AF6),3))^2</f>
        <v>8.2989194333010566E-3</v>
      </c>
      <c r="AJ6" t="str" cm="1">
        <f t="array" aca="1" ref="AJ6:AL590" ca="1">_xlfn.LET(_xlpm.cells,_xlfn.ANCHORARRAY(X6),_xlfn._xlws.FILTER(_xlpm.cells,_xlfn.CHOOSECOLS(_xlpm.cells,2)&lt;&gt;_xlfn.CHOOSECOLS(_xlpm.cells,3)))</f>
        <v>13BDGLUCANt_c_en</v>
      </c>
      <c r="AK6">
        <f ca="1"/>
        <v>9.1098405218209264E-2</v>
      </c>
      <c r="AL6">
        <f ca="1"/>
        <v>0</v>
      </c>
      <c r="AM6" cm="1">
        <f t="array" aca="1" ref="AM6:AM590" ca="1">(_xlfn.CHOOSECOLS(_xlfn.ANCHORARRAY(AJ6),2)-_xlfn.CHOOSECOLS(_xlfn.ANCHORARRAY(AJ6),3))^2</f>
        <v>8.2989194333010566E-3</v>
      </c>
      <c r="AN6" t="str" cm="1">
        <f t="array" aca="1" ref="AN6:AN590" ca="1">_xlfn._xlws.FILTER(_xlfn.CHOOSECOLS(_xlfn.ANCHORARRAY(AJ6),1),_xlfn.CHOOSECOLS(_xlfn.ANCHORARRAY(AJ6),3)=0)</f>
        <v>13BDGLUCANt_c_en</v>
      </c>
      <c r="AO6" t="e" cm="1" vm="1">
        <f t="array" aca="1" ref="AO6" ca="1">_xlfn._xlws.FILTER(_xlfn.CHOOSECOLS(_xlfn.ANCHORARRAY(AJ6),1),_xlfn.CHOOSECOLS(_xlfn.ANCHORARRAY(AJ6),2)=0)</f>
        <v>#VALUE!</v>
      </c>
      <c r="AP6" t="e" cm="1" vm="1">
        <f t="array" aca="1" ref="AP6" ca="1">_xlfn._xlws.FILTER(_xlfn.CHOOSECOLS(_xlfn.ANCHORARRAY(AJ6),1),(_xlfn.CHOOSECOLS(_xlfn.ANCHORARRAY(AJ6),2)&lt;&gt;0)*(_xlfn.CHOOSECOLS(_xlfn.ANCHORARRAY(AJ6),3)&lt;&gt;0))</f>
        <v>#VALUE!</v>
      </c>
      <c r="AQ6" t="e" cm="1" vm="1">
        <f t="array" aca="1" ref="AQ6" ca="1">_xlfn._xlws.FILTER(_xlfn.CHOOSECOLS(_xlfn.ANCHORARRAY(AJ6),2,3),(_xlfn.CHOOSECOLS(_xlfn.ANCHORARRAY(AJ6),2)&lt;&gt;0)*(_xlfn.CHOOSECOLS(_xlfn.ANCHORARRAY(AJ6),3)&lt;&gt;0))</f>
        <v>#VALUE!</v>
      </c>
      <c r="AS6" t="e" cm="1" vm="2">
        <f t="array" aca="1" ref="AS6" ca="1">(_xlfn.CHOOSECOLS(_xlfn.ANCHORARRAY(AQ6),1)-_xlfn.CHOOSECOLS(_xlfn.ANCHORARRAY(AQ6),2))^2</f>
        <v>#VALUE!</v>
      </c>
      <c r="AT6" cm="1">
        <f t="array" aca="1" ref="AT6" ca="1">IFERROR(LOG(_xlfn.XLOOKUP(_xlfn.ANCHORARRAY(AP6),AJ:AJ,AK:AK)/_xlfn.XLOOKUP(_xlfn.ANCHORARRAY(AP6),AJ:AJ,AL:AL),2),0)</f>
        <v>0</v>
      </c>
      <c r="AU6" t="e" cm="1" vm="1">
        <f t="array" aca="1" ref="AU6" ca="1">_xlfn._xlws.FILTER(_xlfn.ANCHORARRAY(AP6),(-1&gt;_xlfn.ANCHORARRAY(AT6))+(_xlfn.ANCHORARRAY(AT6)&gt;1))</f>
        <v>#VALUE!</v>
      </c>
    </row>
    <row r="7" spans="1:47" x14ac:dyDescent="0.2">
      <c r="A7" t="s">
        <v>10654</v>
      </c>
      <c r="B7" s="121" t="s">
        <v>7968</v>
      </c>
      <c r="C7" s="95" t="s">
        <v>10581</v>
      </c>
      <c r="D7" s="94" t="str">
        <v>16GS_c</v>
      </c>
      <c r="E7" s="121">
        <f ca="1"/>
        <v>0.19090948842855399</v>
      </c>
      <c r="G7" s="94"/>
      <c r="H7" s="121" t="str">
        <f ca="1"/>
        <v>0</v>
      </c>
      <c r="I7" s="94"/>
      <c r="J7" s="94"/>
      <c r="K7" s="121" t="str">
        <f ca="1"/>
        <v>0</v>
      </c>
      <c r="L7">
        <v>0</v>
      </c>
      <c r="M7">
        <v>0</v>
      </c>
      <c r="N7" s="105" t="str">
        <v>RLFC2O_m</v>
      </c>
      <c r="O7" s="131" t="str">
        <v/>
      </c>
      <c r="P7" s="121" t="str">
        <v/>
      </c>
      <c r="Q7">
        <v>0</v>
      </c>
      <c r="R7" t="str">
        <v>RLFC2O_m</v>
      </c>
      <c r="T7">
        <v>0</v>
      </c>
      <c r="U7" t="str">
        <v>RLFC2O_m</v>
      </c>
      <c r="W7" t="str">
        <f ca="1"/>
        <v>Transport</v>
      </c>
      <c r="X7" t="str">
        <f ca="1"/>
        <v>13BDGLUCANt_c_en</v>
      </c>
      <c r="Y7">
        <f ca="1"/>
        <v>9.1098405218209264E-2</v>
      </c>
      <c r="Z7">
        <f ca="1"/>
        <v>0</v>
      </c>
      <c r="AA7">
        <f ca="1"/>
        <v>8.2989194333010566E-3</v>
      </c>
      <c r="AB7">
        <f ca="1"/>
        <v>0.34730708560570756</v>
      </c>
      <c r="AC7">
        <f ca="1"/>
        <v>1</v>
      </c>
      <c r="AD7" t="str">
        <f ca="1"/>
        <v>ADPATPt_c_m</v>
      </c>
      <c r="AE7">
        <f ca="1"/>
        <v>86.693155181478289</v>
      </c>
      <c r="AF7" t="str">
        <f ca="1"/>
        <v>13GS_c</v>
      </c>
      <c r="AG7">
        <f ca="1"/>
        <v>9.1098405218209264E-2</v>
      </c>
      <c r="AH7">
        <f ca="1"/>
        <v>0</v>
      </c>
      <c r="AI7">
        <f ca="1"/>
        <v>8.2989194333010566E-3</v>
      </c>
      <c r="AJ7" t="str">
        <f ca="1"/>
        <v>13GS_c</v>
      </c>
      <c r="AK7">
        <f ca="1"/>
        <v>9.1098405218209264E-2</v>
      </c>
      <c r="AL7">
        <f ca="1"/>
        <v>0</v>
      </c>
      <c r="AM7">
        <f ca="1"/>
        <v>8.2989194333010566E-3</v>
      </c>
      <c r="AN7" t="str">
        <f ca="1"/>
        <v>13GS_c</v>
      </c>
    </row>
    <row r="8" spans="1:47" x14ac:dyDescent="0.2">
      <c r="A8" t="s">
        <v>10655</v>
      </c>
      <c r="B8" s="121" t="s">
        <v>7969</v>
      </c>
      <c r="C8" s="94" t="s">
        <v>10769</v>
      </c>
      <c r="D8" s="94" t="str">
        <v>PRMICI_c</v>
      </c>
      <c r="E8" s="121" t="str">
        <f ca="1"/>
        <v>0</v>
      </c>
      <c r="G8" s="94"/>
      <c r="H8" s="121" t="str">
        <f ca="1"/>
        <v>0</v>
      </c>
      <c r="I8" s="94"/>
      <c r="J8" s="94"/>
      <c r="K8" s="121" t="str">
        <f ca="1"/>
        <v>0</v>
      </c>
      <c r="L8">
        <v>0</v>
      </c>
      <c r="M8">
        <v>1.2194321160076699E-2</v>
      </c>
      <c r="N8" s="105" t="str">
        <v>BTDDH_c</v>
      </c>
      <c r="O8" s="131">
        <v>0</v>
      </c>
      <c r="P8" s="121">
        <v>0</v>
      </c>
      <c r="Q8">
        <v>0</v>
      </c>
      <c r="R8" t="str">
        <v>BTDDH_c</v>
      </c>
      <c r="T8">
        <v>0</v>
      </c>
      <c r="U8" t="str">
        <v>BTDDH_c</v>
      </c>
      <c r="W8" t="str">
        <f ca="1"/>
        <v>Starch and sucrose metabolism</v>
      </c>
      <c r="X8" t="str">
        <f ca="1"/>
        <v>13BGH_e</v>
      </c>
      <c r="Y8">
        <f ca="1"/>
        <v>0</v>
      </c>
      <c r="Z8">
        <f ca="1"/>
        <v>0</v>
      </c>
      <c r="AA8">
        <f ca="1"/>
        <v>0</v>
      </c>
      <c r="AB8">
        <f ca="1"/>
        <v>0</v>
      </c>
      <c r="AC8">
        <f ca="1"/>
        <v>0</v>
      </c>
      <c r="AD8" t="str">
        <f ca="1"/>
        <v>PItps_m</v>
      </c>
      <c r="AE8">
        <f ca="1"/>
        <v>86.693155181478289</v>
      </c>
      <c r="AF8" t="str">
        <f ca="1"/>
        <v>16GS_c</v>
      </c>
      <c r="AG8">
        <f ca="1"/>
        <v>2.3973317213127839E-2</v>
      </c>
      <c r="AH8">
        <f ca="1"/>
        <v>0</v>
      </c>
      <c r="AI8">
        <f ca="1"/>
        <v>5.7471993820125151E-4</v>
      </c>
      <c r="AJ8" t="str">
        <f ca="1"/>
        <v>16GS_c</v>
      </c>
      <c r="AK8">
        <f ca="1"/>
        <v>2.3973317213127839E-2</v>
      </c>
      <c r="AL8">
        <f ca="1"/>
        <v>0</v>
      </c>
      <c r="AM8">
        <f ca="1"/>
        <v>5.7471993820125151E-4</v>
      </c>
      <c r="AN8" t="str">
        <f ca="1"/>
        <v>16GS_c</v>
      </c>
    </row>
    <row r="9" spans="1:47" x14ac:dyDescent="0.2">
      <c r="A9" t="s">
        <v>10655</v>
      </c>
      <c r="B9" s="121" t="s">
        <v>7970</v>
      </c>
      <c r="C9" s="94" t="s">
        <v>10770</v>
      </c>
      <c r="D9" s="94" t="str">
        <v>DHPPDA2_c</v>
      </c>
      <c r="E9" s="121">
        <f ca="1"/>
        <v>0.19090948842855399</v>
      </c>
      <c r="G9" s="94"/>
      <c r="H9" s="121" t="str">
        <f ca="1"/>
        <v>0</v>
      </c>
      <c r="I9" s="94"/>
      <c r="J9" s="94"/>
      <c r="K9" s="121" t="str">
        <f ca="1"/>
        <v>0</v>
      </c>
      <c r="L9">
        <v>0</v>
      </c>
      <c r="M9">
        <v>0</v>
      </c>
      <c r="N9" s="105" t="str">
        <v>LLFC2O_c</v>
      </c>
      <c r="O9" s="131">
        <v>8.8547223600000002E-2</v>
      </c>
      <c r="P9" s="121">
        <v>9.6305610203544303E-5</v>
      </c>
      <c r="Q9">
        <v>0</v>
      </c>
      <c r="R9" t="str">
        <v>LLFC2O_c</v>
      </c>
      <c r="T9">
        <v>0</v>
      </c>
      <c r="U9" t="str">
        <v>LLFC2O_c</v>
      </c>
      <c r="W9" t="str">
        <f ca="1"/>
        <v>Starch and sucrose metabolism</v>
      </c>
      <c r="X9" t="str">
        <f ca="1"/>
        <v>13GS_c</v>
      </c>
      <c r="Y9">
        <f ca="1"/>
        <v>9.1098405218209264E-2</v>
      </c>
      <c r="Z9">
        <f ca="1"/>
        <v>0</v>
      </c>
      <c r="AA9">
        <f ca="1"/>
        <v>8.2989194333010566E-3</v>
      </c>
      <c r="AB9">
        <f ca="1"/>
        <v>894784.33806931938</v>
      </c>
      <c r="AC9">
        <f ca="1"/>
        <v>1</v>
      </c>
      <c r="AD9" t="str">
        <f ca="1"/>
        <v>ATPM_c</v>
      </c>
      <c r="AE9">
        <f ca="1"/>
        <v>52.869255166085537</v>
      </c>
      <c r="AF9" t="str">
        <f ca="1"/>
        <v>2OBUTt_c_m</v>
      </c>
      <c r="AG9">
        <f ca="1"/>
        <v>5.1276367979214842E-4</v>
      </c>
      <c r="AH9">
        <f ca="1"/>
        <v>0</v>
      </c>
      <c r="AI9">
        <f ca="1"/>
        <v>2.629265913139849E-7</v>
      </c>
      <c r="AJ9" t="str">
        <f ca="1"/>
        <v>2OBUTt_c_m</v>
      </c>
      <c r="AK9">
        <f ca="1"/>
        <v>5.1276367979214842E-4</v>
      </c>
      <c r="AL9">
        <f ca="1"/>
        <v>0</v>
      </c>
      <c r="AM9">
        <f ca="1"/>
        <v>2.629265913139849E-7</v>
      </c>
      <c r="AN9" t="str">
        <f ca="1"/>
        <v>2OBUTt_c_m</v>
      </c>
    </row>
    <row r="10" spans="1:47" x14ac:dyDescent="0.2">
      <c r="A10" t="s">
        <v>10653</v>
      </c>
      <c r="B10" s="121" t="s">
        <v>7971</v>
      </c>
      <c r="C10" s="94" t="s">
        <v>10582</v>
      </c>
      <c r="D10" s="94" t="str">
        <v>DRAPPRy_c</v>
      </c>
      <c r="E10" s="121" t="str">
        <f ca="1"/>
        <v>0</v>
      </c>
      <c r="G10" s="94"/>
      <c r="H10" s="121" t="str">
        <f ca="1"/>
        <v>0</v>
      </c>
      <c r="I10" s="94"/>
      <c r="J10" s="94"/>
      <c r="K10" s="121" t="str">
        <f ca="1"/>
        <v>0</v>
      </c>
      <c r="L10">
        <v>8.8547223600000002E-2</v>
      </c>
      <c r="M10">
        <v>9.6305610203544303E-5</v>
      </c>
      <c r="N10" s="105" t="str">
        <v>13GS_c</v>
      </c>
      <c r="O10" s="131">
        <v>0</v>
      </c>
      <c r="P10" s="121">
        <v>0</v>
      </c>
      <c r="Q10">
        <v>3.1447684619999999E-2</v>
      </c>
      <c r="R10" t="str">
        <v>13GS_c</v>
      </c>
      <c r="T10">
        <v>5.4010044989999999E-2</v>
      </c>
      <c r="U10" t="str">
        <v>13GS_c</v>
      </c>
      <c r="W10" t="str">
        <f ca="1"/>
        <v>N-Glycan biosynthesis</v>
      </c>
      <c r="X10" t="str">
        <f ca="1"/>
        <v>14BMANTF_c</v>
      </c>
      <c r="Y10">
        <f ca="1"/>
        <v>0</v>
      </c>
      <c r="Z10">
        <f ca="1"/>
        <v>0</v>
      </c>
      <c r="AA10">
        <f ca="1"/>
        <v>0</v>
      </c>
      <c r="AB10">
        <f ca="1"/>
        <v>0</v>
      </c>
      <c r="AC10">
        <f ca="1"/>
        <v>0</v>
      </c>
      <c r="AD10" t="str">
        <f ca="1"/>
        <v>ATPS_m</v>
      </c>
      <c r="AE10">
        <f ca="1"/>
        <v>9.692829785402127</v>
      </c>
      <c r="AF10" t="str">
        <f ca="1"/>
        <v>2OXOADPt_c_m</v>
      </c>
      <c r="AG10">
        <f ca="1"/>
        <v>2.3635630253818391E-2</v>
      </c>
      <c r="AH10">
        <f ca="1"/>
        <v>0</v>
      </c>
      <c r="AI10">
        <f ca="1"/>
        <v>5.5864301749521518E-4</v>
      </c>
      <c r="AJ10" t="str">
        <f ca="1"/>
        <v>2OXOADPt_c_m</v>
      </c>
      <c r="AK10">
        <f ca="1"/>
        <v>2.3635630253818391E-2</v>
      </c>
      <c r="AL10">
        <f ca="1"/>
        <v>0</v>
      </c>
      <c r="AM10">
        <f ca="1"/>
        <v>5.5864301749521518E-4</v>
      </c>
      <c r="AN10" t="str">
        <f ca="1"/>
        <v>2OXOADPt_c_m</v>
      </c>
    </row>
    <row r="11" spans="1:47" x14ac:dyDescent="0.2">
      <c r="A11" t="s">
        <v>10654</v>
      </c>
      <c r="B11" s="121" t="s">
        <v>7972</v>
      </c>
      <c r="C11" s="94" t="s">
        <v>142</v>
      </c>
      <c r="D11" s="94" t="str">
        <v>ACHBS_m</v>
      </c>
      <c r="E11" s="121" t="str">
        <f ca="1"/>
        <v>0</v>
      </c>
      <c r="G11" s="94"/>
      <c r="H11" s="121" t="str">
        <f ca="1"/>
        <v>0</v>
      </c>
      <c r="I11" s="94"/>
      <c r="J11" s="94"/>
      <c r="K11" s="121" t="str">
        <f ca="1"/>
        <v>0</v>
      </c>
      <c r="L11">
        <v>2.9576745000000002E-2</v>
      </c>
      <c r="M11">
        <v>3.2168218937355002E-5</v>
      </c>
      <c r="N11" s="105" t="str">
        <v>16GS_c, G00006t_c_r</v>
      </c>
      <c r="O11" s="131" t="str">
        <v/>
      </c>
      <c r="P11" s="121" t="str">
        <v/>
      </c>
      <c r="Q11">
        <v>1.0504248480000001E-2</v>
      </c>
      <c r="R11" t="str">
        <v>16GS_c, G00006t_c_r</v>
      </c>
      <c r="T11">
        <v>1.8040615560000001E-2</v>
      </c>
      <c r="U11" t="str">
        <v>16GS_c, G00006t_c_r</v>
      </c>
      <c r="W11" t="str">
        <f ca="1"/>
        <v>Transport</v>
      </c>
      <c r="X11" t="str">
        <f ca="1"/>
        <v>14DMLANOSTt_c_e</v>
      </c>
      <c r="Y11">
        <f ca="1"/>
        <v>0</v>
      </c>
      <c r="Z11">
        <f ca="1"/>
        <v>0</v>
      </c>
      <c r="AA11">
        <f ca="1"/>
        <v>0</v>
      </c>
      <c r="AB11">
        <f ca="1"/>
        <v>0</v>
      </c>
      <c r="AC11">
        <f ca="1"/>
        <v>0</v>
      </c>
      <c r="AD11" t="str">
        <f ca="1"/>
        <v>EX_h2o_e</v>
      </c>
      <c r="AE11">
        <f ca="1"/>
        <v>9.4792705540388571</v>
      </c>
      <c r="AF11" t="str">
        <f ca="1"/>
        <v>3DSPHR_r</v>
      </c>
      <c r="AG11">
        <f ca="1"/>
        <v>7.353404252707725E-4</v>
      </c>
      <c r="AH11">
        <f ca="1"/>
        <v>0</v>
      </c>
      <c r="AI11">
        <f ca="1"/>
        <v>5.407255410374006E-7</v>
      </c>
      <c r="AJ11" t="str">
        <f ca="1"/>
        <v>3DSPHR_r</v>
      </c>
      <c r="AK11">
        <f ca="1"/>
        <v>7.353404252707725E-4</v>
      </c>
      <c r="AL11">
        <f ca="1"/>
        <v>0</v>
      </c>
      <c r="AM11">
        <f ca="1"/>
        <v>5.407255410374006E-7</v>
      </c>
      <c r="AN11" t="str">
        <f ca="1"/>
        <v>3DSPHR_r</v>
      </c>
    </row>
    <row r="12" spans="1:47" x14ac:dyDescent="0.2">
      <c r="A12" t="s">
        <v>10656</v>
      </c>
      <c r="B12" s="121" t="s">
        <v>7973</v>
      </c>
      <c r="C12" s="94" t="s">
        <v>10192</v>
      </c>
      <c r="D12" s="94" t="str">
        <v>AATA_c</v>
      </c>
      <c r="E12" s="121">
        <f ca="1"/>
        <v>5.02394494627098E-2</v>
      </c>
      <c r="G12" s="94"/>
      <c r="H12" s="121" t="str">
        <f ca="1"/>
        <v>0</v>
      </c>
      <c r="I12" s="94"/>
      <c r="J12" s="94"/>
      <c r="K12" s="121" t="str">
        <f ca="1"/>
        <v>0</v>
      </c>
      <c r="L12">
        <v>2.3002946999999999E-2</v>
      </c>
      <c r="M12">
        <v>3.1037415712457298E-5</v>
      </c>
      <c r="N12" s="105" t="str">
        <v>PRMICI_c</v>
      </c>
      <c r="O12" s="131" t="str">
        <v/>
      </c>
      <c r="P12" s="121" t="str">
        <v/>
      </c>
      <c r="Q12">
        <v>4.7579132699999997E-3</v>
      </c>
      <c r="R12" t="str">
        <v>PRMICI_c</v>
      </c>
      <c r="T12">
        <v>5.6619136529999997E-3</v>
      </c>
      <c r="U12" t="str">
        <v>PRMICI_c</v>
      </c>
      <c r="W12" t="str">
        <f ca="1"/>
        <v>Cell wall biosynthesis</v>
      </c>
      <c r="X12" t="str">
        <f ca="1"/>
        <v>16GS_c</v>
      </c>
      <c r="Y12">
        <f ca="1"/>
        <v>2.3973317213127839E-2</v>
      </c>
      <c r="Z12">
        <f ca="1"/>
        <v>0</v>
      </c>
      <c r="AA12">
        <f ca="1"/>
        <v>5.7471993820125151E-4</v>
      </c>
      <c r="AB12">
        <f ca="1"/>
        <v>2.4051842939361145E-2</v>
      </c>
      <c r="AC12">
        <f ca="1"/>
        <v>1</v>
      </c>
      <c r="AD12" t="str">
        <f ca="1"/>
        <v>H2Ot_c_e</v>
      </c>
      <c r="AE12">
        <f ca="1"/>
        <v>9.4792705540388571</v>
      </c>
      <c r="AF12" t="str">
        <f ca="1"/>
        <v>3HACD200_rm</v>
      </c>
      <c r="AG12">
        <f ca="1"/>
        <v>2.1642396923793276E-3</v>
      </c>
      <c r="AH12">
        <f ca="1"/>
        <v>0</v>
      </c>
      <c r="AI12">
        <f ca="1"/>
        <v>4.6839334460701662E-6</v>
      </c>
      <c r="AJ12" t="str">
        <f ca="1"/>
        <v>3HACD200_rm</v>
      </c>
      <c r="AK12">
        <f ca="1"/>
        <v>2.1642396923793276E-3</v>
      </c>
      <c r="AL12">
        <f ca="1"/>
        <v>0</v>
      </c>
      <c r="AM12">
        <f ca="1"/>
        <v>4.6839334460701662E-6</v>
      </c>
      <c r="AN12" t="str">
        <f ca="1"/>
        <v>3HACD200_rm</v>
      </c>
    </row>
    <row r="13" spans="1:47" x14ac:dyDescent="0.2">
      <c r="A13" t="s">
        <v>10654</v>
      </c>
      <c r="B13" s="121" t="s">
        <v>7974</v>
      </c>
      <c r="C13" s="94" t="s">
        <v>10193</v>
      </c>
      <c r="D13" s="94" t="str">
        <v>IPPMIb_c</v>
      </c>
      <c r="E13" s="121" t="str">
        <f ca="1"/>
        <v>0</v>
      </c>
      <c r="G13" s="94"/>
      <c r="H13" s="121" t="str">
        <f ca="1"/>
        <v>0</v>
      </c>
      <c r="I13" s="94"/>
      <c r="J13" s="94"/>
      <c r="K13" s="121" t="str">
        <f ca="1"/>
        <v>0</v>
      </c>
      <c r="L13">
        <v>0</v>
      </c>
      <c r="M13">
        <v>0</v>
      </c>
      <c r="N13" s="105" t="str">
        <v/>
      </c>
      <c r="O13" s="131" t="str">
        <v/>
      </c>
      <c r="P13" s="121" t="str">
        <v/>
      </c>
      <c r="Q13">
        <v>0</v>
      </c>
      <c r="R13" t="str">
        <v/>
      </c>
      <c r="T13">
        <v>0</v>
      </c>
      <c r="U13" t="str">
        <v/>
      </c>
      <c r="W13" t="str">
        <f ca="1"/>
        <v>Transport</v>
      </c>
      <c r="X13" t="str">
        <f ca="1"/>
        <v>1AGPCt_l_rm</v>
      </c>
      <c r="Y13">
        <f ca="1"/>
        <v>0</v>
      </c>
      <c r="Z13">
        <f ca="1"/>
        <v>0</v>
      </c>
      <c r="AA13">
        <f ca="1"/>
        <v>0</v>
      </c>
      <c r="AB13">
        <f ca="1"/>
        <v>0</v>
      </c>
      <c r="AC13">
        <f ca="1"/>
        <v>0</v>
      </c>
      <c r="AD13" t="str">
        <f ca="1"/>
        <v>FECRq9_m</v>
      </c>
      <c r="AE13">
        <f ca="1"/>
        <v>9.2660586476805111</v>
      </c>
      <c r="AF13" t="str">
        <f ca="1"/>
        <v>3HACD220_rm</v>
      </c>
      <c r="AG13">
        <f ca="1"/>
        <v>2.1642396923793276E-3</v>
      </c>
      <c r="AH13">
        <f ca="1"/>
        <v>0</v>
      </c>
      <c r="AI13">
        <f ca="1"/>
        <v>4.6839334460701662E-6</v>
      </c>
      <c r="AJ13" t="str">
        <f ca="1"/>
        <v>3HACD220_rm</v>
      </c>
      <c r="AK13">
        <f ca="1"/>
        <v>2.1642396923793276E-3</v>
      </c>
      <c r="AL13">
        <f ca="1"/>
        <v>0</v>
      </c>
      <c r="AM13">
        <f ca="1"/>
        <v>4.6839334460701662E-6</v>
      </c>
      <c r="AN13" t="str">
        <f ca="1"/>
        <v>3HACD220_rm</v>
      </c>
    </row>
    <row r="14" spans="1:47" x14ac:dyDescent="0.2">
      <c r="A14" t="s">
        <v>10654</v>
      </c>
      <c r="B14" s="121" t="s">
        <v>7975</v>
      </c>
      <c r="C14" s="94" t="s">
        <v>10194</v>
      </c>
      <c r="D14" s="94" t="str">
        <v>UNK3_c</v>
      </c>
      <c r="E14" s="121" t="str">
        <f ca="1"/>
        <v>0</v>
      </c>
      <c r="G14" s="94"/>
      <c r="H14" s="121" t="str">
        <f ca="1"/>
        <v>0</v>
      </c>
      <c r="I14" s="94"/>
      <c r="J14" s="94"/>
      <c r="K14" s="121" t="str">
        <f ca="1"/>
        <v>0</v>
      </c>
      <c r="L14">
        <v>0</v>
      </c>
      <c r="M14">
        <v>1.6066270535485401E-4</v>
      </c>
      <c r="N14" s="105" t="str">
        <v/>
      </c>
      <c r="O14" s="131" t="str">
        <v/>
      </c>
      <c r="P14" s="121" t="str">
        <v/>
      </c>
      <c r="Q14">
        <v>0</v>
      </c>
      <c r="R14" t="str">
        <v/>
      </c>
      <c r="T14">
        <v>0</v>
      </c>
      <c r="U14" t="str">
        <v/>
      </c>
      <c r="W14" t="str">
        <f ca="1"/>
        <v>Transport</v>
      </c>
      <c r="X14" t="str">
        <f ca="1"/>
        <v>1AGPEt_l_rm</v>
      </c>
      <c r="Y14">
        <f ca="1"/>
        <v>0</v>
      </c>
      <c r="Z14">
        <f ca="1"/>
        <v>0</v>
      </c>
      <c r="AA14">
        <f ca="1"/>
        <v>0</v>
      </c>
      <c r="AB14">
        <f ca="1"/>
        <v>0</v>
      </c>
      <c r="AC14">
        <f ca="1"/>
        <v>0</v>
      </c>
      <c r="AD14" t="str">
        <f ca="1"/>
        <v>NADHcplxI_c_m</v>
      </c>
      <c r="AE14">
        <f ca="1"/>
        <v>9.1965696668038657</v>
      </c>
      <c r="AF14" t="str">
        <f ca="1"/>
        <v>3HACD240_rm</v>
      </c>
      <c r="AG14">
        <f ca="1"/>
        <v>1.7703568821378799E-3</v>
      </c>
      <c r="AH14">
        <f ca="1"/>
        <v>0</v>
      </c>
      <c r="AI14">
        <f ca="1"/>
        <v>3.1341634901329553E-6</v>
      </c>
      <c r="AJ14" t="str">
        <f ca="1"/>
        <v>3HACD240_rm</v>
      </c>
      <c r="AK14">
        <f ca="1"/>
        <v>1.7703568821378799E-3</v>
      </c>
      <c r="AL14">
        <f ca="1"/>
        <v>0</v>
      </c>
      <c r="AM14">
        <f ca="1"/>
        <v>3.1341634901329553E-6</v>
      </c>
      <c r="AN14" t="str">
        <f ca="1"/>
        <v>3HACD240_rm</v>
      </c>
    </row>
    <row r="15" spans="1:47" x14ac:dyDescent="0.2">
      <c r="A15" t="s">
        <v>10657</v>
      </c>
      <c r="B15" s="121" t="s">
        <v>7976</v>
      </c>
      <c r="C15" s="94" t="s">
        <v>10195</v>
      </c>
      <c r="D15" s="94" t="str">
        <v>HCITR_m</v>
      </c>
      <c r="E15" s="121" t="str">
        <f ca="1"/>
        <v>0</v>
      </c>
      <c r="G15" s="94"/>
      <c r="H15" s="121" t="str">
        <f ca="1"/>
        <v>0</v>
      </c>
      <c r="I15" s="94"/>
      <c r="J15" s="94"/>
      <c r="K15" s="121" t="str">
        <f ca="1"/>
        <v>0</v>
      </c>
      <c r="L15">
        <v>1.7641799999999999E-4</v>
      </c>
      <c r="M15">
        <v>1.9187550382880899E-7</v>
      </c>
      <c r="N15" s="105" t="str">
        <v>DHPPDA2_c</v>
      </c>
      <c r="O15" s="131" t="str">
        <v/>
      </c>
      <c r="P15" s="121" t="str">
        <v/>
      </c>
      <c r="Q15">
        <v>5.29254E-5</v>
      </c>
      <c r="R15" t="str">
        <v>DHPPDA2_c</v>
      </c>
      <c r="T15">
        <v>7.1547300000000005E-5</v>
      </c>
      <c r="U15" t="str">
        <v>DHPPDA2_c</v>
      </c>
      <c r="W15" t="str">
        <f ca="1"/>
        <v>Glycerophospholipid biosynthesis</v>
      </c>
      <c r="X15" t="str">
        <f ca="1"/>
        <v>1MLCLAT_mm</v>
      </c>
      <c r="Y15">
        <f ca="1"/>
        <v>0</v>
      </c>
      <c r="Z15">
        <f ca="1"/>
        <v>0</v>
      </c>
      <c r="AA15">
        <f ca="1"/>
        <v>0</v>
      </c>
      <c r="AB15">
        <f ca="1"/>
        <v>0</v>
      </c>
      <c r="AC15">
        <f ca="1"/>
        <v>0</v>
      </c>
      <c r="AD15" t="str">
        <f ca="1"/>
        <v>AKGMALta_m</v>
      </c>
      <c r="AE15">
        <f ca="1"/>
        <v>5.5672369803669621</v>
      </c>
      <c r="AF15" t="str">
        <f ca="1"/>
        <v>3HACD260_rm</v>
      </c>
      <c r="AG15">
        <f ca="1"/>
        <v>3.6767021263538674E-4</v>
      </c>
      <c r="AH15">
        <f ca="1"/>
        <v>0</v>
      </c>
      <c r="AI15">
        <f ca="1"/>
        <v>1.351813852593505E-7</v>
      </c>
      <c r="AJ15" t="str">
        <f ca="1"/>
        <v>3HACD260_rm</v>
      </c>
      <c r="AK15">
        <f ca="1"/>
        <v>3.6767021263538674E-4</v>
      </c>
      <c r="AL15">
        <f ca="1"/>
        <v>0</v>
      </c>
      <c r="AM15">
        <f ca="1"/>
        <v>1.351813852593505E-7</v>
      </c>
      <c r="AN15" t="str">
        <f ca="1"/>
        <v>3HACD260_rm</v>
      </c>
    </row>
    <row r="16" spans="1:47" x14ac:dyDescent="0.2">
      <c r="A16" t="s">
        <v>10654</v>
      </c>
      <c r="B16" s="121" t="s">
        <v>7977</v>
      </c>
      <c r="C16" s="94" t="s">
        <v>10196</v>
      </c>
      <c r="D16" s="94" t="str">
        <v>OMCDC_c</v>
      </c>
      <c r="E16" s="121" t="str">
        <f ca="1"/>
        <v>0</v>
      </c>
      <c r="G16" s="94"/>
      <c r="H16" s="121" t="str">
        <f ca="1"/>
        <v>0</v>
      </c>
      <c r="I16" s="94"/>
      <c r="J16" s="94"/>
      <c r="K16" s="121" t="str">
        <f ca="1"/>
        <v>0</v>
      </c>
      <c r="L16">
        <v>1.7641799999999999E-4</v>
      </c>
      <c r="M16">
        <v>1.9187550382880899E-7</v>
      </c>
      <c r="N16" s="105" t="str">
        <v>DRAPPRy_c</v>
      </c>
      <c r="O16" s="131" t="str">
        <v/>
      </c>
      <c r="P16" s="121" t="str">
        <v/>
      </c>
      <c r="Q16">
        <v>5.29254E-5</v>
      </c>
      <c r="R16" t="str">
        <v>DRAPPRy_c</v>
      </c>
      <c r="T16">
        <v>7.1547300000000005E-5</v>
      </c>
      <c r="U16" t="str">
        <v>DRAPPRy_c</v>
      </c>
      <c r="W16" t="str">
        <f ca="1"/>
        <v>Transport</v>
      </c>
      <c r="X16" t="str">
        <f ca="1"/>
        <v>2DDA7Pt_c_m</v>
      </c>
      <c r="Y16">
        <f ca="1"/>
        <v>0</v>
      </c>
      <c r="Z16">
        <f ca="1"/>
        <v>0</v>
      </c>
      <c r="AA16">
        <f ca="1"/>
        <v>0</v>
      </c>
      <c r="AB16">
        <f ca="1"/>
        <v>0</v>
      </c>
      <c r="AC16">
        <f ca="1"/>
        <v>0</v>
      </c>
      <c r="AD16" t="str">
        <f ca="1"/>
        <v>MDH_c</v>
      </c>
      <c r="AE16">
        <f ca="1"/>
        <v>5.466162281501882</v>
      </c>
      <c r="AF16" t="str">
        <f ca="1"/>
        <v>3HAD100_c</v>
      </c>
      <c r="AG16">
        <f ca="1"/>
        <v>2.4117637212444712E-2</v>
      </c>
      <c r="AH16">
        <f ca="1"/>
        <v>0</v>
      </c>
      <c r="AI16">
        <f ca="1"/>
        <v>5.816604247110979E-4</v>
      </c>
      <c r="AJ16" t="str">
        <f ca="1"/>
        <v>3HAD100_c</v>
      </c>
      <c r="AK16">
        <f ca="1"/>
        <v>2.4117637212444712E-2</v>
      </c>
      <c r="AL16">
        <f ca="1"/>
        <v>0</v>
      </c>
      <c r="AM16">
        <f ca="1"/>
        <v>5.816604247110979E-4</v>
      </c>
      <c r="AN16" t="str">
        <f ca="1"/>
        <v>3HAD100_c</v>
      </c>
    </row>
    <row r="17" spans="1:40" x14ac:dyDescent="0.2">
      <c r="A17" t="s">
        <v>10654</v>
      </c>
      <c r="B17" s="121" t="s">
        <v>7978</v>
      </c>
      <c r="C17" s="94" t="s">
        <v>10197</v>
      </c>
      <c r="D17" s="94" t="str">
        <v>BPNT_c</v>
      </c>
      <c r="E17" s="121" t="str">
        <f ca="1"/>
        <v>0</v>
      </c>
      <c r="G17" s="94"/>
      <c r="H17" s="121" t="str">
        <f ca="1"/>
        <v>0</v>
      </c>
      <c r="I17" s="94"/>
      <c r="J17" s="94"/>
      <c r="K17" s="121" t="str">
        <f ca="1"/>
        <v>0</v>
      </c>
      <c r="L17">
        <v>3.6995567399999998E-2</v>
      </c>
      <c r="M17">
        <v>2.5642882995342901E-4</v>
      </c>
      <c r="N17" s="105" t="str">
        <v>ACHBS_m</v>
      </c>
      <c r="O17" s="131" t="str">
        <v/>
      </c>
      <c r="P17" s="121" t="str">
        <v/>
      </c>
      <c r="Q17">
        <v>7.6521574800000004E-3</v>
      </c>
      <c r="R17" t="str">
        <v>ACHBS_m</v>
      </c>
      <c r="T17">
        <v>9.1060922699999994E-3</v>
      </c>
      <c r="U17" t="str">
        <v>ACHBS_m</v>
      </c>
      <c r="W17" t="str">
        <f ca="1"/>
        <v>Transport</v>
      </c>
      <c r="X17" t="str">
        <f ca="1"/>
        <v>2DHPt_c_m</v>
      </c>
      <c r="Y17">
        <f ca="1"/>
        <v>0</v>
      </c>
      <c r="Z17">
        <f ca="1"/>
        <v>0</v>
      </c>
      <c r="AA17">
        <f ca="1"/>
        <v>0</v>
      </c>
      <c r="AB17">
        <f ca="1"/>
        <v>0</v>
      </c>
      <c r="AC17">
        <f ca="1"/>
        <v>0</v>
      </c>
      <c r="AD17" t="str">
        <f ca="1"/>
        <v>MDH_m</v>
      </c>
      <c r="AE17">
        <f ca="1"/>
        <v>4.9238376781233066</v>
      </c>
      <c r="AF17" t="str">
        <f ca="1"/>
        <v>3HAD120_c</v>
      </c>
      <c r="AG17">
        <f ca="1"/>
        <v>2.4117637212444712E-2</v>
      </c>
      <c r="AH17">
        <f ca="1"/>
        <v>0</v>
      </c>
      <c r="AI17">
        <f ca="1"/>
        <v>5.816604247110979E-4</v>
      </c>
      <c r="AJ17" t="str">
        <f ca="1"/>
        <v>3HAD120_c</v>
      </c>
      <c r="AK17">
        <f ca="1"/>
        <v>2.4117637212444712E-2</v>
      </c>
      <c r="AL17">
        <f ca="1"/>
        <v>0</v>
      </c>
      <c r="AM17">
        <f ca="1"/>
        <v>5.816604247110979E-4</v>
      </c>
      <c r="AN17" t="str">
        <f ca="1"/>
        <v>3HAD120_c</v>
      </c>
    </row>
    <row r="18" spans="1:40" x14ac:dyDescent="0.2">
      <c r="A18" t="s">
        <v>10658</v>
      </c>
      <c r="B18" s="121" t="s">
        <v>7979</v>
      </c>
      <c r="C18" s="94" t="s">
        <v>10198</v>
      </c>
      <c r="D18" s="94" t="str">
        <v>DB4PS_c</v>
      </c>
      <c r="E18" s="121" t="str">
        <f ca="1"/>
        <v>0</v>
      </c>
      <c r="G18" s="94"/>
      <c r="H18" s="121" t="str">
        <f ca="1"/>
        <v>0</v>
      </c>
      <c r="I18" s="94"/>
      <c r="J18" s="94"/>
      <c r="K18" s="121" t="str">
        <f ca="1"/>
        <v>0</v>
      </c>
      <c r="L18">
        <v>0</v>
      </c>
      <c r="M18">
        <v>0</v>
      </c>
      <c r="N18" s="105" t="str">
        <v>HPPK2_m</v>
      </c>
      <c r="O18" s="131" t="str">
        <v/>
      </c>
      <c r="P18" s="121" t="str">
        <v/>
      </c>
      <c r="Q18">
        <v>0</v>
      </c>
      <c r="R18" t="str">
        <v>HPPK2_m</v>
      </c>
      <c r="T18">
        <v>0</v>
      </c>
      <c r="U18" t="str">
        <v>HPPK2_m</v>
      </c>
      <c r="W18" t="str">
        <f ca="1"/>
        <v>Alternative carbon metabolism</v>
      </c>
      <c r="X18" t="str">
        <f ca="1"/>
        <v>2DOXG6PP_c</v>
      </c>
      <c r="Y18">
        <f ca="1"/>
        <v>0</v>
      </c>
      <c r="Z18">
        <f ca="1"/>
        <v>0</v>
      </c>
      <c r="AA18">
        <f ca="1"/>
        <v>0</v>
      </c>
      <c r="AB18">
        <f ca="1"/>
        <v>0</v>
      </c>
      <c r="AC18">
        <f ca="1"/>
        <v>0</v>
      </c>
      <c r="AD18" t="str">
        <f ca="1"/>
        <v>CO2t_c_e</v>
      </c>
      <c r="AE18">
        <f ca="1"/>
        <v>4.4993258229651785</v>
      </c>
      <c r="AF18" t="str">
        <f ca="1"/>
        <v>3HAD140_c</v>
      </c>
      <c r="AG18">
        <f ca="1"/>
        <v>2.4117637212444712E-2</v>
      </c>
      <c r="AH18">
        <f ca="1"/>
        <v>0</v>
      </c>
      <c r="AI18">
        <f ca="1"/>
        <v>5.816604247110979E-4</v>
      </c>
      <c r="AJ18" t="str">
        <f ca="1"/>
        <v>3HAD140_c</v>
      </c>
      <c r="AK18">
        <f ca="1"/>
        <v>2.4117637212444712E-2</v>
      </c>
      <c r="AL18">
        <f ca="1"/>
        <v>0</v>
      </c>
      <c r="AM18">
        <f ca="1"/>
        <v>5.816604247110979E-4</v>
      </c>
      <c r="AN18" t="str">
        <f ca="1"/>
        <v>3HAD140_c</v>
      </c>
    </row>
    <row r="19" spans="1:40" x14ac:dyDescent="0.2">
      <c r="A19" t="s">
        <v>10654</v>
      </c>
      <c r="B19" s="121" t="s">
        <v>7980</v>
      </c>
      <c r="C19" s="94" t="s">
        <v>10199</v>
      </c>
      <c r="D19" s="94" t="str">
        <v>DHQTi_c</v>
      </c>
      <c r="E19" s="121" t="str">
        <f ca="1"/>
        <v>0</v>
      </c>
      <c r="G19" s="94"/>
      <c r="H19" s="121" t="str">
        <f ca="1"/>
        <v>0</v>
      </c>
      <c r="I19" s="94"/>
      <c r="J19" s="94"/>
      <c r="K19" s="121" t="str">
        <f ca="1"/>
        <v>0</v>
      </c>
      <c r="L19">
        <v>4.5681391799999999E-2</v>
      </c>
      <c r="M19">
        <v>1.3335515173621101E-3</v>
      </c>
      <c r="N19" s="105" t="str">
        <v>AATA_c</v>
      </c>
      <c r="O19" s="131" t="str">
        <v/>
      </c>
      <c r="P19" s="121" t="str">
        <v/>
      </c>
      <c r="Q19">
        <v>9.4487342399999993E-3</v>
      </c>
      <c r="R19" t="str">
        <v>AATA_c</v>
      </c>
      <c r="T19">
        <v>1.124398341E-2</v>
      </c>
      <c r="U19" t="str">
        <v>AATA_c</v>
      </c>
      <c r="W19" t="str">
        <f ca="1"/>
        <v>Transport</v>
      </c>
      <c r="X19" t="str">
        <f ca="1"/>
        <v>2MBACt_c_e</v>
      </c>
      <c r="Y19">
        <f ca="1"/>
        <v>0</v>
      </c>
      <c r="Z19">
        <f ca="1"/>
        <v>0</v>
      </c>
      <c r="AA19">
        <f ca="1"/>
        <v>0</v>
      </c>
      <c r="AB19">
        <f ca="1"/>
        <v>0</v>
      </c>
      <c r="AC19">
        <f ca="1"/>
        <v>0</v>
      </c>
      <c r="AD19" t="str">
        <f ca="1"/>
        <v>EX_co2_e</v>
      </c>
      <c r="AE19">
        <f ca="1"/>
        <v>4.4993258229651785</v>
      </c>
      <c r="AF19" t="str">
        <f ca="1"/>
        <v>3HAD160_c</v>
      </c>
      <c r="AG19">
        <f ca="1"/>
        <v>2.4117637212444712E-2</v>
      </c>
      <c r="AH19">
        <f ca="1"/>
        <v>0</v>
      </c>
      <c r="AI19">
        <f ca="1"/>
        <v>5.816604247110979E-4</v>
      </c>
      <c r="AJ19" t="str">
        <f ca="1"/>
        <v>3HAD160_c</v>
      </c>
      <c r="AK19">
        <f ca="1"/>
        <v>2.4117637212444712E-2</v>
      </c>
      <c r="AL19">
        <f ca="1"/>
        <v>0</v>
      </c>
      <c r="AM19">
        <f ca="1"/>
        <v>5.816604247110979E-4</v>
      </c>
      <c r="AN19" t="str">
        <f ca="1"/>
        <v>3HAD160_c</v>
      </c>
    </row>
    <row r="20" spans="1:40" x14ac:dyDescent="0.2">
      <c r="A20" t="s">
        <v>10654</v>
      </c>
      <c r="B20" s="121" t="s">
        <v>7981</v>
      </c>
      <c r="C20" s="94" t="s">
        <v>10200</v>
      </c>
      <c r="D20" s="94" t="str">
        <v>DHQS_c</v>
      </c>
      <c r="E20" s="121" t="str">
        <f ca="1"/>
        <v>0</v>
      </c>
      <c r="G20" s="94"/>
      <c r="H20" s="121" t="str">
        <f ca="1"/>
        <v>0</v>
      </c>
      <c r="I20" s="94"/>
      <c r="J20" s="94"/>
      <c r="K20" s="121" t="str">
        <f ca="1"/>
        <v>0</v>
      </c>
      <c r="L20">
        <v>0</v>
      </c>
      <c r="M20">
        <v>1.90223810125473E-4</v>
      </c>
      <c r="N20" s="105" t="str">
        <v>DPR_c</v>
      </c>
      <c r="O20" s="131" t="str">
        <v/>
      </c>
      <c r="P20" s="121" t="str">
        <v/>
      </c>
      <c r="Q20">
        <v>0</v>
      </c>
      <c r="R20" t="str">
        <v>DPR_c</v>
      </c>
      <c r="T20">
        <v>0</v>
      </c>
      <c r="U20" t="str">
        <v>DPR_c</v>
      </c>
      <c r="W20" t="str">
        <f ca="1"/>
        <v>Transport</v>
      </c>
      <c r="X20" t="str">
        <f ca="1"/>
        <v>2MBALDt_c_e</v>
      </c>
      <c r="Y20">
        <f ca="1"/>
        <v>0</v>
      </c>
      <c r="Z20">
        <f ca="1"/>
        <v>0</v>
      </c>
      <c r="AA20">
        <f ca="1"/>
        <v>0</v>
      </c>
      <c r="AB20">
        <f ca="1"/>
        <v>0</v>
      </c>
      <c r="AC20">
        <f ca="1"/>
        <v>0</v>
      </c>
      <c r="AD20" t="str">
        <f ca="1"/>
        <v>ASPGLUt_c_m</v>
      </c>
      <c r="AE20">
        <f ca="1"/>
        <v>4.4541602767586568</v>
      </c>
      <c r="AF20" t="str">
        <f ca="1"/>
        <v>3HAD180_c</v>
      </c>
      <c r="AG20">
        <f ca="1"/>
        <v>1.8267972917713465E-2</v>
      </c>
      <c r="AH20">
        <f ca="1"/>
        <v>0</v>
      </c>
      <c r="AI20">
        <f ca="1"/>
        <v>3.3371883452231257E-4</v>
      </c>
      <c r="AJ20" t="str">
        <f ca="1"/>
        <v>3HAD180_c</v>
      </c>
      <c r="AK20">
        <f ca="1"/>
        <v>1.8267972917713465E-2</v>
      </c>
      <c r="AL20">
        <f ca="1"/>
        <v>0</v>
      </c>
      <c r="AM20">
        <f ca="1"/>
        <v>3.3371883452231257E-4</v>
      </c>
      <c r="AN20" t="str">
        <f ca="1"/>
        <v>3HAD180_c</v>
      </c>
    </row>
    <row r="21" spans="1:40" x14ac:dyDescent="0.2">
      <c r="A21" t="s">
        <v>10654</v>
      </c>
      <c r="B21" s="121" t="s">
        <v>7982</v>
      </c>
      <c r="C21" s="94" t="s">
        <v>10201</v>
      </c>
      <c r="D21" s="94" t="str">
        <v>3DSPHR_r</v>
      </c>
      <c r="E21" s="121" t="str">
        <f ca="1"/>
        <v>0</v>
      </c>
      <c r="G21" s="94"/>
      <c r="H21" s="121" t="str">
        <f ca="1"/>
        <v>0</v>
      </c>
      <c r="I21" s="94"/>
      <c r="J21" s="94"/>
      <c r="K21" s="121" t="str">
        <f ca="1"/>
        <v>0</v>
      </c>
      <c r="L21">
        <v>0</v>
      </c>
      <c r="M21">
        <v>0</v>
      </c>
      <c r="N21" s="105" t="str">
        <v>DDPA_m</v>
      </c>
      <c r="O21" s="131" t="str">
        <v/>
      </c>
      <c r="P21" s="121" t="str">
        <v/>
      </c>
      <c r="Q21">
        <v>0</v>
      </c>
      <c r="R21" t="str">
        <v>DDPA_m</v>
      </c>
      <c r="T21">
        <v>0</v>
      </c>
      <c r="U21" t="str">
        <v>DDPA_m</v>
      </c>
      <c r="W21" t="str">
        <f ca="1"/>
        <v>Transport</v>
      </c>
      <c r="X21" t="str">
        <f ca="1"/>
        <v>2MBALDt_c_m</v>
      </c>
      <c r="Y21">
        <f ca="1"/>
        <v>0</v>
      </c>
      <c r="Z21">
        <f ca="1"/>
        <v>0</v>
      </c>
      <c r="AA21">
        <f ca="1"/>
        <v>0</v>
      </c>
      <c r="AB21">
        <f ca="1"/>
        <v>0</v>
      </c>
      <c r="AC21">
        <f ca="1"/>
        <v>0</v>
      </c>
      <c r="AD21" t="str">
        <f ca="1"/>
        <v>ASPTAi_m</v>
      </c>
      <c r="AE21">
        <f ca="1"/>
        <v>4.4541602767586568</v>
      </c>
      <c r="AF21" t="str">
        <f ca="1"/>
        <v>3HAD40_c</v>
      </c>
      <c r="AG21">
        <f ca="1"/>
        <v>2.4117637212444712E-2</v>
      </c>
      <c r="AH21">
        <f ca="1"/>
        <v>0</v>
      </c>
      <c r="AI21">
        <f ca="1"/>
        <v>5.816604247110979E-4</v>
      </c>
      <c r="AJ21" t="str">
        <f ca="1"/>
        <v>3HAD40_c</v>
      </c>
      <c r="AK21">
        <f ca="1"/>
        <v>2.4117637212444712E-2</v>
      </c>
      <c r="AL21">
        <f ca="1"/>
        <v>0</v>
      </c>
      <c r="AM21">
        <f ca="1"/>
        <v>5.816604247110979E-4</v>
      </c>
      <c r="AN21" t="str">
        <f ca="1"/>
        <v>3HAD40_c</v>
      </c>
    </row>
    <row r="22" spans="1:40" x14ac:dyDescent="0.2">
      <c r="A22" t="s">
        <v>10654</v>
      </c>
      <c r="B22" s="121" t="s">
        <v>7983</v>
      </c>
      <c r="C22" s="94" t="s">
        <v>10202</v>
      </c>
      <c r="D22" s="94" t="str">
        <v>DDPA_c</v>
      </c>
      <c r="E22" s="121" t="str">
        <f ca="1"/>
        <v>0</v>
      </c>
      <c r="G22" s="94"/>
      <c r="H22" s="121" t="str">
        <f ca="1"/>
        <v>0</v>
      </c>
      <c r="I22" s="94"/>
      <c r="J22" s="94"/>
      <c r="K22" s="121" t="str">
        <f ca="1"/>
        <v>0</v>
      </c>
      <c r="L22">
        <v>0</v>
      </c>
      <c r="M22">
        <v>0</v>
      </c>
      <c r="N22" s="105" t="str">
        <v/>
      </c>
      <c r="O22" s="131" t="str">
        <v/>
      </c>
      <c r="P22" s="121" t="str">
        <v/>
      </c>
      <c r="Q22">
        <v>0</v>
      </c>
      <c r="R22" t="str">
        <v/>
      </c>
      <c r="T22">
        <v>0</v>
      </c>
      <c r="U22" t="str">
        <v/>
      </c>
      <c r="W22" t="str">
        <f ca="1"/>
        <v>Transport</v>
      </c>
      <c r="X22" t="str">
        <f ca="1"/>
        <v>2MBTOHt_c_e</v>
      </c>
      <c r="Y22">
        <f ca="1"/>
        <v>0</v>
      </c>
      <c r="Z22">
        <f ca="1"/>
        <v>0</v>
      </c>
      <c r="AA22">
        <f ca="1"/>
        <v>0</v>
      </c>
      <c r="AB22">
        <f ca="1"/>
        <v>0</v>
      </c>
      <c r="AC22">
        <f ca="1"/>
        <v>0</v>
      </c>
      <c r="AD22" t="str">
        <f ca="1"/>
        <v>ASPTA_c</v>
      </c>
      <c r="AE22">
        <f ca="1"/>
        <v>3.9952539890602203</v>
      </c>
      <c r="AF22" t="str">
        <f ca="1"/>
        <v>3HAD60_c</v>
      </c>
      <c r="AG22">
        <f ca="1"/>
        <v>2.4117637212444712E-2</v>
      </c>
      <c r="AH22">
        <f ca="1"/>
        <v>0</v>
      </c>
      <c r="AI22">
        <f ca="1"/>
        <v>5.816604247110979E-4</v>
      </c>
      <c r="AJ22" t="str">
        <f ca="1"/>
        <v>3HAD60_c</v>
      </c>
      <c r="AK22">
        <f ca="1"/>
        <v>2.4117637212444712E-2</v>
      </c>
      <c r="AL22">
        <f ca="1"/>
        <v>0</v>
      </c>
      <c r="AM22">
        <f ca="1"/>
        <v>5.816604247110979E-4</v>
      </c>
      <c r="AN22" t="str">
        <f ca="1"/>
        <v>3HAD60_c</v>
      </c>
    </row>
    <row r="23" spans="1:40" x14ac:dyDescent="0.2">
      <c r="A23" t="s">
        <v>10654</v>
      </c>
      <c r="B23" s="121" t="s">
        <v>7984</v>
      </c>
      <c r="C23" s="94" t="s">
        <v>10203</v>
      </c>
      <c r="D23" s="94" t="str">
        <v>IPPMIa_c</v>
      </c>
      <c r="E23" s="121" t="str">
        <f ca="1"/>
        <v>0</v>
      </c>
      <c r="G23" s="94"/>
      <c r="H23" s="121" t="str">
        <f ca="1"/>
        <v>0</v>
      </c>
      <c r="I23" s="94"/>
      <c r="J23" s="94"/>
      <c r="K23" s="121" t="str">
        <f ca="1"/>
        <v>0</v>
      </c>
      <c r="L23">
        <v>0</v>
      </c>
      <c r="M23">
        <v>0</v>
      </c>
      <c r="N23" s="105" t="str">
        <v/>
      </c>
      <c r="O23" s="131" t="str">
        <v/>
      </c>
      <c r="P23" s="121" t="str">
        <v/>
      </c>
      <c r="Q23">
        <v>0</v>
      </c>
      <c r="R23" t="str">
        <v/>
      </c>
      <c r="T23">
        <v>0</v>
      </c>
      <c r="U23" t="str">
        <v/>
      </c>
      <c r="W23" t="str">
        <f ca="1"/>
        <v>Transport</v>
      </c>
      <c r="X23" t="str">
        <f ca="1"/>
        <v>2MBTOHt_c_m</v>
      </c>
      <c r="Y23">
        <f ca="1"/>
        <v>0</v>
      </c>
      <c r="Z23">
        <f ca="1"/>
        <v>0</v>
      </c>
      <c r="AA23">
        <f ca="1"/>
        <v>0</v>
      </c>
      <c r="AB23">
        <f ca="1"/>
        <v>0</v>
      </c>
      <c r="AC23">
        <f ca="1"/>
        <v>0</v>
      </c>
      <c r="AD23" t="str">
        <f ca="1"/>
        <v>EX_o2_e</v>
      </c>
      <c r="AE23">
        <f ca="1"/>
        <v>2.6919235505139518</v>
      </c>
      <c r="AF23" t="str">
        <f ca="1"/>
        <v>3HAD80_c</v>
      </c>
      <c r="AG23">
        <f ca="1"/>
        <v>2.4117637212444712E-2</v>
      </c>
      <c r="AH23">
        <f ca="1"/>
        <v>0</v>
      </c>
      <c r="AI23">
        <f ca="1"/>
        <v>5.816604247110979E-4</v>
      </c>
      <c r="AJ23" t="str">
        <f ca="1"/>
        <v>3HAD80_c</v>
      </c>
      <c r="AK23">
        <f ca="1"/>
        <v>2.4117637212444712E-2</v>
      </c>
      <c r="AL23">
        <f ca="1"/>
        <v>0</v>
      </c>
      <c r="AM23">
        <f ca="1"/>
        <v>5.816604247110979E-4</v>
      </c>
      <c r="AN23" t="str">
        <f ca="1"/>
        <v>3HAD80_c</v>
      </c>
    </row>
    <row r="24" spans="1:40" x14ac:dyDescent="0.2">
      <c r="A24" t="s">
        <v>10654</v>
      </c>
      <c r="B24" s="121" t="s">
        <v>7985</v>
      </c>
      <c r="C24" s="94" t="s">
        <v>10204</v>
      </c>
      <c r="D24" s="94" t="str">
        <v>IPMD_c</v>
      </c>
      <c r="E24" s="121">
        <f ca="1"/>
        <v>1.0745682271756699E-3</v>
      </c>
      <c r="G24" s="94"/>
      <c r="H24" s="121" t="str">
        <f ca="1"/>
        <v>0</v>
      </c>
      <c r="I24" s="94"/>
      <c r="J24" s="94"/>
      <c r="K24" s="121" t="str">
        <f ca="1"/>
        <v>0</v>
      </c>
      <c r="L24">
        <v>-9.6836553000000006E-2</v>
      </c>
      <c r="M24">
        <v>2.9393243537418099E-4</v>
      </c>
      <c r="N24" s="105" t="str">
        <v>IPPMIb_c</v>
      </c>
      <c r="O24" s="131" t="str">
        <v/>
      </c>
      <c r="P24" s="121" t="str">
        <v/>
      </c>
      <c r="Q24">
        <v>-2.0029644360000001E-2</v>
      </c>
      <c r="R24" t="str">
        <v>IPPMIb_c</v>
      </c>
      <c r="T24">
        <v>-3.7745906139417501E-2</v>
      </c>
      <c r="U24" t="str">
        <v>IPPMIb_c</v>
      </c>
      <c r="W24" t="str">
        <f ca="1"/>
        <v>Transport</v>
      </c>
      <c r="X24" t="str">
        <f ca="1"/>
        <v>2OBUTt_c_m</v>
      </c>
      <c r="Y24">
        <f ca="1"/>
        <v>5.1276367979214842E-4</v>
      </c>
      <c r="Z24">
        <f ca="1"/>
        <v>0</v>
      </c>
      <c r="AA24">
        <f ca="1"/>
        <v>2.629265913139849E-7</v>
      </c>
      <c r="AB24">
        <f ca="1"/>
        <v>1.1003392536994448E-5</v>
      </c>
      <c r="AC24">
        <f ca="1"/>
        <v>1</v>
      </c>
      <c r="AD24" t="str">
        <f ca="1"/>
        <v>O2t_c_e</v>
      </c>
      <c r="AE24">
        <f ca="1"/>
        <v>2.6919235505139518</v>
      </c>
      <c r="AF24" t="str">
        <f ca="1"/>
        <v>3OACE200_rm</v>
      </c>
      <c r="AG24">
        <f ca="1"/>
        <v>2.1642396923793276E-3</v>
      </c>
      <c r="AH24">
        <f ca="1"/>
        <v>0</v>
      </c>
      <c r="AI24">
        <f ca="1"/>
        <v>4.6839334460701662E-6</v>
      </c>
      <c r="AJ24" t="str">
        <f ca="1"/>
        <v>3OACE200_rm</v>
      </c>
      <c r="AK24">
        <f ca="1"/>
        <v>2.1642396923793276E-3</v>
      </c>
      <c r="AL24">
        <f ca="1"/>
        <v>0</v>
      </c>
      <c r="AM24">
        <f ca="1"/>
        <v>4.6839334460701662E-6</v>
      </c>
      <c r="AN24" t="str">
        <f ca="1"/>
        <v>3OACE200_rm</v>
      </c>
    </row>
    <row r="25" spans="1:40" x14ac:dyDescent="0.2">
      <c r="A25" t="s">
        <v>10659</v>
      </c>
      <c r="B25" s="121" t="s">
        <v>7986</v>
      </c>
      <c r="C25" s="94" t="s">
        <v>10771</v>
      </c>
      <c r="D25" s="94" t="str">
        <v>PSCIT_c</v>
      </c>
      <c r="E25" s="121" t="str">
        <f ca="1"/>
        <v>0</v>
      </c>
      <c r="G25" s="94"/>
      <c r="H25" s="121" t="str">
        <f ca="1"/>
        <v>0</v>
      </c>
      <c r="I25" s="94"/>
      <c r="J25" s="94"/>
      <c r="K25" s="121" t="str">
        <f ca="1"/>
        <v>0</v>
      </c>
      <c r="L25">
        <v>0</v>
      </c>
      <c r="M25">
        <v>1.9461186158006799E-3</v>
      </c>
      <c r="N25" s="105" t="str">
        <v>IPPS_c</v>
      </c>
      <c r="O25" s="131" t="str">
        <v/>
      </c>
      <c r="P25" s="121" t="str">
        <v/>
      </c>
      <c r="Q25">
        <v>0</v>
      </c>
      <c r="R25" t="str">
        <v>IPPS_c</v>
      </c>
      <c r="T25">
        <v>4.0164938403560897E-2</v>
      </c>
      <c r="U25" t="str">
        <v>IPPS_c</v>
      </c>
      <c r="W25" t="str">
        <f ca="1"/>
        <v>Alanine, aspartate and glutamate metabolism</v>
      </c>
      <c r="X25" t="str">
        <f ca="1"/>
        <v>2OGMAH_c</v>
      </c>
      <c r="Y25">
        <f ca="1"/>
        <v>0</v>
      </c>
      <c r="Z25">
        <f ca="1"/>
        <v>0</v>
      </c>
      <c r="AA25">
        <f ca="1"/>
        <v>0</v>
      </c>
      <c r="AB25">
        <f ca="1"/>
        <v>0</v>
      </c>
      <c r="AC25">
        <f ca="1"/>
        <v>0</v>
      </c>
      <c r="AD25" t="str">
        <f ca="1"/>
        <v>O2t_c_m</v>
      </c>
      <c r="AE25">
        <f ca="1"/>
        <v>2.3166116109451007</v>
      </c>
      <c r="AF25" t="str">
        <f ca="1"/>
        <v>3OACE220_rm</v>
      </c>
      <c r="AG25">
        <f ca="1"/>
        <v>2.1642396923793276E-3</v>
      </c>
      <c r="AH25">
        <f ca="1"/>
        <v>0</v>
      </c>
      <c r="AI25">
        <f ca="1"/>
        <v>4.6839334460701662E-6</v>
      </c>
      <c r="AJ25" t="str">
        <f ca="1"/>
        <v>3OACE220_rm</v>
      </c>
      <c r="AK25">
        <f ca="1"/>
        <v>2.1642396923793276E-3</v>
      </c>
      <c r="AL25">
        <f ca="1"/>
        <v>0</v>
      </c>
      <c r="AM25">
        <f ca="1"/>
        <v>4.6839334460701662E-6</v>
      </c>
      <c r="AN25" t="str">
        <f ca="1"/>
        <v>3OACE220_rm</v>
      </c>
    </row>
    <row r="26" spans="1:40" x14ac:dyDescent="0.2">
      <c r="A26" t="s">
        <v>10659</v>
      </c>
      <c r="B26" s="121" t="s">
        <v>7987</v>
      </c>
      <c r="C26" s="94" t="s">
        <v>10205</v>
      </c>
      <c r="D26" s="94" t="str">
        <v>MTAP_c</v>
      </c>
      <c r="E26" s="121" t="str">
        <f ca="1"/>
        <v>0</v>
      </c>
      <c r="G26" s="94"/>
      <c r="H26" s="121" t="str">
        <f ca="1"/>
        <v>0</v>
      </c>
      <c r="I26" s="94"/>
      <c r="J26" s="94"/>
      <c r="K26" s="121" t="str">
        <f ca="1"/>
        <v>0</v>
      </c>
      <c r="L26">
        <v>9.6836553000000006E-2</v>
      </c>
      <c r="M26">
        <v>1.9809881126485302E-3</v>
      </c>
      <c r="N26" s="105" t="str">
        <v>IPPS_m</v>
      </c>
      <c r="O26" s="131" t="str">
        <v/>
      </c>
      <c r="P26" s="121" t="str">
        <v/>
      </c>
      <c r="Q26">
        <v>2.0029644360000001E-2</v>
      </c>
      <c r="R26" t="str">
        <v>IPPS_m</v>
      </c>
      <c r="T26">
        <v>0</v>
      </c>
      <c r="U26" t="str">
        <v>IPPS_m</v>
      </c>
      <c r="W26" t="str">
        <f ca="1"/>
        <v>Alanine, aspartate and glutamate metabolism</v>
      </c>
      <c r="X26" t="str">
        <f ca="1"/>
        <v>2OSUCAH_c</v>
      </c>
      <c r="Y26">
        <f ca="1"/>
        <v>0</v>
      </c>
      <c r="Z26">
        <f ca="1"/>
        <v>0</v>
      </c>
      <c r="AA26">
        <f ca="1"/>
        <v>0</v>
      </c>
      <c r="AB26">
        <f ca="1"/>
        <v>0</v>
      </c>
      <c r="AC26">
        <f ca="1"/>
        <v>0</v>
      </c>
      <c r="AD26" t="str">
        <f ca="1"/>
        <v>FECOOR_m</v>
      </c>
      <c r="AE26">
        <f ca="1"/>
        <v>2.3165146619201193</v>
      </c>
      <c r="AF26" t="str">
        <f ca="1"/>
        <v>3OACE240_rm</v>
      </c>
      <c r="AG26">
        <f ca="1"/>
        <v>1.7703568821378799E-3</v>
      </c>
      <c r="AH26">
        <f ca="1"/>
        <v>0</v>
      </c>
      <c r="AI26">
        <f ca="1"/>
        <v>3.1341634901329553E-6</v>
      </c>
      <c r="AJ26" t="str">
        <f ca="1"/>
        <v>3OACE240_rm</v>
      </c>
      <c r="AK26">
        <f ca="1"/>
        <v>1.7703568821378799E-3</v>
      </c>
      <c r="AL26">
        <f ca="1"/>
        <v>0</v>
      </c>
      <c r="AM26">
        <f ca="1"/>
        <v>3.1341634901329553E-6</v>
      </c>
      <c r="AN26" t="str">
        <f ca="1"/>
        <v>3OACE240_rm</v>
      </c>
    </row>
    <row r="27" spans="1:40" x14ac:dyDescent="0.2">
      <c r="A27" t="s">
        <v>10654</v>
      </c>
      <c r="B27" s="121" t="s">
        <v>7988</v>
      </c>
      <c r="C27" s="94" t="s">
        <v>10206</v>
      </c>
      <c r="D27" s="94" t="str">
        <v>PRFGS_c</v>
      </c>
      <c r="E27" s="121">
        <f ca="1"/>
        <v>4.9531779065008101E-2</v>
      </c>
      <c r="G27" s="94"/>
      <c r="H27" s="121" t="str">
        <f ca="1"/>
        <v>0</v>
      </c>
      <c r="I27" s="94"/>
      <c r="J27" s="94"/>
      <c r="K27" s="121" t="str">
        <f ca="1"/>
        <v>0</v>
      </c>
      <c r="L27">
        <v>0</v>
      </c>
      <c r="M27">
        <v>1.6066270535485401E-4</v>
      </c>
      <c r="N27" s="105" t="str">
        <v>UNK3_c</v>
      </c>
      <c r="O27" s="131">
        <v>4.5681391799999999E-2</v>
      </c>
      <c r="P27" s="121">
        <v>1.3335515173621101E-3</v>
      </c>
      <c r="Q27">
        <v>0</v>
      </c>
      <c r="R27" t="str">
        <v>UNK3_c</v>
      </c>
      <c r="T27">
        <v>0</v>
      </c>
      <c r="U27" t="str">
        <v>UNK3_c</v>
      </c>
      <c r="W27" t="str">
        <f ca="1"/>
        <v>Transport</v>
      </c>
      <c r="X27" t="str">
        <f ca="1"/>
        <v>2OXOADPt_c_m</v>
      </c>
      <c r="Y27">
        <f ca="1"/>
        <v>2.3635630253818391E-2</v>
      </c>
      <c r="Z27">
        <f ca="1"/>
        <v>0</v>
      </c>
      <c r="AA27">
        <f ca="1"/>
        <v>5.5864301749521518E-4</v>
      </c>
      <c r="AB27">
        <f ca="1"/>
        <v>314.13388043595614</v>
      </c>
      <c r="AC27">
        <f ca="1"/>
        <v>1</v>
      </c>
      <c r="AD27" t="str">
        <f ca="1"/>
        <v>PPA_c</v>
      </c>
      <c r="AE27">
        <f ca="1"/>
        <v>1.5680964737794671</v>
      </c>
      <c r="AF27" t="str">
        <f ca="1"/>
        <v>3OACE260_rm</v>
      </c>
      <c r="AG27">
        <f ca="1"/>
        <v>3.6767021263538674E-4</v>
      </c>
      <c r="AH27">
        <f ca="1"/>
        <v>0</v>
      </c>
      <c r="AI27">
        <f ca="1"/>
        <v>1.351813852593505E-7</v>
      </c>
      <c r="AJ27" t="str">
        <f ca="1"/>
        <v>3OACE260_rm</v>
      </c>
      <c r="AK27">
        <f ca="1"/>
        <v>3.6767021263538674E-4</v>
      </c>
      <c r="AL27">
        <f ca="1"/>
        <v>0</v>
      </c>
      <c r="AM27">
        <f ca="1"/>
        <v>1.351813852593505E-7</v>
      </c>
      <c r="AN27" t="str">
        <f ca="1"/>
        <v>3OACE260_rm</v>
      </c>
    </row>
    <row r="28" spans="1:40" x14ac:dyDescent="0.2">
      <c r="A28" t="s">
        <v>10654</v>
      </c>
      <c r="B28" s="121" t="s">
        <v>7989</v>
      </c>
      <c r="C28" s="94" t="s">
        <v>10207</v>
      </c>
      <c r="D28" s="94" t="str">
        <v>MTHFR3_c</v>
      </c>
      <c r="E28" s="121" t="str">
        <f ca="1"/>
        <v>0</v>
      </c>
      <c r="G28" s="94"/>
      <c r="H28" s="121" t="str">
        <f ca="1"/>
        <v>0</v>
      </c>
      <c r="I28" s="94"/>
      <c r="J28" s="94"/>
      <c r="K28" s="121" t="str">
        <f ca="1"/>
        <v>0</v>
      </c>
      <c r="L28">
        <v>4.7073130626932698E-2</v>
      </c>
      <c r="M28">
        <v>3.0375449861295999E-3</v>
      </c>
      <c r="N28" s="105" t="str">
        <v>HCITR_m</v>
      </c>
      <c r="O28" s="131" t="str">
        <v/>
      </c>
      <c r="P28" s="121" t="str">
        <v/>
      </c>
      <c r="Q28">
        <v>1.55204284016637E-2</v>
      </c>
      <c r="R28" t="str">
        <v>HCITR_m</v>
      </c>
      <c r="T28">
        <v>4.1240040745732197E-2</v>
      </c>
      <c r="U28" t="str">
        <v>HCITR_m</v>
      </c>
      <c r="W28" t="str">
        <f ca="1"/>
        <v>Transport</v>
      </c>
      <c r="X28" t="str">
        <f ca="1"/>
        <v>2PHETOHt_c_e</v>
      </c>
      <c r="Y28">
        <f ca="1"/>
        <v>0</v>
      </c>
      <c r="Z28">
        <f ca="1"/>
        <v>0</v>
      </c>
      <c r="AA28">
        <f ca="1"/>
        <v>0</v>
      </c>
      <c r="AB28">
        <f ca="1"/>
        <v>0</v>
      </c>
      <c r="AC28">
        <f ca="1"/>
        <v>0</v>
      </c>
      <c r="AD28" t="str">
        <f ca="1"/>
        <v>GAPD_c</v>
      </c>
      <c r="AE28">
        <f ca="1"/>
        <v>1.2621867384412151</v>
      </c>
      <c r="AF28" t="str">
        <f ca="1"/>
        <v>3OACR200_rm</v>
      </c>
      <c r="AG28">
        <f ca="1"/>
        <v>2.1642396923793276E-3</v>
      </c>
      <c r="AH28">
        <f ca="1"/>
        <v>0</v>
      </c>
      <c r="AI28">
        <f ca="1"/>
        <v>4.6839334460701662E-6</v>
      </c>
      <c r="AJ28" t="str">
        <f ca="1"/>
        <v>3OACR200_rm</v>
      </c>
      <c r="AK28">
        <f ca="1"/>
        <v>2.1642396923793276E-3</v>
      </c>
      <c r="AL28">
        <f ca="1"/>
        <v>0</v>
      </c>
      <c r="AM28">
        <f ca="1"/>
        <v>4.6839334460701662E-6</v>
      </c>
      <c r="AN28" t="str">
        <f ca="1"/>
        <v>3OACR200_rm</v>
      </c>
    </row>
    <row r="29" spans="1:40" x14ac:dyDescent="0.2">
      <c r="A29" t="s">
        <v>10654</v>
      </c>
      <c r="B29" s="121" t="s">
        <v>7990</v>
      </c>
      <c r="C29" s="94" t="s">
        <v>10208</v>
      </c>
      <c r="D29" s="94" t="str">
        <v>ALAS_m</v>
      </c>
      <c r="E29" s="121" t="str">
        <f ca="1"/>
        <v>0</v>
      </c>
      <c r="G29" s="94"/>
      <c r="H29" s="121" t="str">
        <f ca="1"/>
        <v>0</v>
      </c>
      <c r="I29" s="94"/>
      <c r="J29" s="94"/>
      <c r="K29" s="121" t="str">
        <f ca="1"/>
        <v>0</v>
      </c>
      <c r="L29">
        <v>0</v>
      </c>
      <c r="M29">
        <v>0</v>
      </c>
      <c r="N29" s="105" t="str">
        <v>MCITS_m, CS_m</v>
      </c>
      <c r="O29" s="131" t="str">
        <v/>
      </c>
      <c r="P29" s="121" t="str">
        <v/>
      </c>
      <c r="Q29">
        <v>0</v>
      </c>
      <c r="R29" t="str">
        <v>MCITS_m, CS_m</v>
      </c>
      <c r="T29">
        <v>0</v>
      </c>
      <c r="U29" t="str">
        <v>MCITS_m, CS_m</v>
      </c>
      <c r="W29" t="str">
        <f ca="1"/>
        <v>Transport</v>
      </c>
      <c r="X29" t="str">
        <f ca="1"/>
        <v>2PHETOHt_c_m</v>
      </c>
      <c r="Y29">
        <f ca="1"/>
        <v>0</v>
      </c>
      <c r="Z29">
        <f ca="1"/>
        <v>0</v>
      </c>
      <c r="AA29">
        <f ca="1"/>
        <v>0</v>
      </c>
      <c r="AB29">
        <f ca="1"/>
        <v>0</v>
      </c>
      <c r="AC29">
        <f ca="1"/>
        <v>0</v>
      </c>
      <c r="AD29" t="str">
        <f ca="1"/>
        <v>PGK_c</v>
      </c>
      <c r="AE29">
        <f ca="1"/>
        <v>1.2621867384412151</v>
      </c>
      <c r="AF29" t="str">
        <f ca="1"/>
        <v>3OACR220_rm</v>
      </c>
      <c r="AG29">
        <f ca="1"/>
        <v>2.1642396923793276E-3</v>
      </c>
      <c r="AH29">
        <f ca="1"/>
        <v>0</v>
      </c>
      <c r="AI29">
        <f ca="1"/>
        <v>4.6839334460701662E-6</v>
      </c>
      <c r="AJ29" t="str">
        <f ca="1"/>
        <v>3OACR220_rm</v>
      </c>
      <c r="AK29">
        <f ca="1"/>
        <v>2.1642396923793276E-3</v>
      </c>
      <c r="AL29">
        <f ca="1"/>
        <v>0</v>
      </c>
      <c r="AM29">
        <f ca="1"/>
        <v>4.6839334460701662E-6</v>
      </c>
      <c r="AN29" t="str">
        <f ca="1"/>
        <v>3OACR220_rm</v>
      </c>
    </row>
    <row r="30" spans="1:40" x14ac:dyDescent="0.2">
      <c r="A30" t="s">
        <v>10654</v>
      </c>
      <c r="B30" s="121" t="s">
        <v>7991</v>
      </c>
      <c r="C30" s="94" t="s">
        <v>10209</v>
      </c>
      <c r="D30" s="94" t="str">
        <v>MDRPD_c</v>
      </c>
      <c r="E30" s="121" t="str">
        <f ca="1"/>
        <v>0</v>
      </c>
      <c r="G30" s="94"/>
      <c r="H30" s="121" t="str">
        <f ca="1"/>
        <v>0</v>
      </c>
      <c r="I30" s="94"/>
      <c r="J30" s="94"/>
      <c r="K30" s="121" t="str">
        <f ca="1"/>
        <v>0</v>
      </c>
      <c r="L30">
        <v>9.6836553000000006E-2</v>
      </c>
      <c r="M30">
        <v>2.93932435374183E-4</v>
      </c>
      <c r="N30" s="105" t="str">
        <v>OMCDC_c</v>
      </c>
      <c r="O30" s="131" t="str">
        <v/>
      </c>
      <c r="P30" s="121" t="str">
        <v/>
      </c>
      <c r="Q30">
        <v>2.0029644360000001E-2</v>
      </c>
      <c r="R30" t="str">
        <v>OMCDC_c</v>
      </c>
      <c r="T30">
        <v>3.7745906139417501E-2</v>
      </c>
      <c r="U30" t="str">
        <v>OMCDC_c</v>
      </c>
      <c r="W30" t="str">
        <f ca="1"/>
        <v>Transport</v>
      </c>
      <c r="X30" t="str">
        <f ca="1"/>
        <v>3C3HMPt_c_e</v>
      </c>
      <c r="Y30">
        <f ca="1"/>
        <v>0</v>
      </c>
      <c r="Z30">
        <f ca="1"/>
        <v>0</v>
      </c>
      <c r="AA30">
        <f ca="1"/>
        <v>0</v>
      </c>
      <c r="AB30">
        <f ca="1"/>
        <v>0</v>
      </c>
      <c r="AC30">
        <f ca="1"/>
        <v>0</v>
      </c>
      <c r="AD30" t="str">
        <f ca="1"/>
        <v>GHMT2r_c</v>
      </c>
      <c r="AE30">
        <f ca="1"/>
        <v>1.1325531759074305</v>
      </c>
      <c r="AF30" t="str">
        <f ca="1"/>
        <v>3OACR240_rm</v>
      </c>
      <c r="AG30">
        <f ca="1"/>
        <v>1.7703568821378799E-3</v>
      </c>
      <c r="AH30">
        <f ca="1"/>
        <v>0</v>
      </c>
      <c r="AI30">
        <f ca="1"/>
        <v>3.1341634901329553E-6</v>
      </c>
      <c r="AJ30" t="str">
        <f ca="1"/>
        <v>3OACR240_rm</v>
      </c>
      <c r="AK30">
        <f ca="1"/>
        <v>1.7703568821378799E-3</v>
      </c>
      <c r="AL30">
        <f ca="1"/>
        <v>0</v>
      </c>
      <c r="AM30">
        <f ca="1"/>
        <v>3.1341634901329553E-6</v>
      </c>
      <c r="AN30" t="str">
        <f ca="1"/>
        <v>3OACR240_rm</v>
      </c>
    </row>
    <row r="31" spans="1:40" x14ac:dyDescent="0.2">
      <c r="A31" t="s">
        <v>10654</v>
      </c>
      <c r="B31" s="121" t="s">
        <v>7992</v>
      </c>
      <c r="C31" s="94" t="s">
        <v>10210</v>
      </c>
      <c r="D31" s="94" t="str">
        <v>MTRI_c</v>
      </c>
      <c r="E31" s="121" t="str">
        <f ca="1"/>
        <v>0</v>
      </c>
      <c r="G31" s="94"/>
      <c r="H31" s="121" t="str">
        <f ca="1"/>
        <v>0</v>
      </c>
      <c r="I31" s="94"/>
      <c r="J31" s="94"/>
      <c r="K31" s="121" t="str">
        <f ca="1"/>
        <v>0</v>
      </c>
      <c r="L31">
        <v>0</v>
      </c>
      <c r="M31">
        <v>0</v>
      </c>
      <c r="N31" s="105" t="str">
        <v>OMCDC_m</v>
      </c>
      <c r="O31" s="131" t="str">
        <v/>
      </c>
      <c r="P31" s="121" t="str">
        <v/>
      </c>
      <c r="Q31">
        <v>0</v>
      </c>
      <c r="R31" t="str">
        <v>OMCDC_m</v>
      </c>
      <c r="T31">
        <v>0</v>
      </c>
      <c r="U31" t="str">
        <v>OMCDC_m</v>
      </c>
      <c r="W31" t="str">
        <f ca="1"/>
        <v>Transport</v>
      </c>
      <c r="X31" t="str">
        <f ca="1"/>
        <v>3C3HMPt_c_m</v>
      </c>
      <c r="Y31">
        <f ca="1"/>
        <v>0</v>
      </c>
      <c r="Z31">
        <f ca="1"/>
        <v>0</v>
      </c>
      <c r="AA31">
        <f ca="1"/>
        <v>0</v>
      </c>
      <c r="AB31">
        <f ca="1"/>
        <v>0</v>
      </c>
      <c r="AC31">
        <f ca="1"/>
        <v>0</v>
      </c>
      <c r="AD31" t="str">
        <f ca="1"/>
        <v>MTHFC_c</v>
      </c>
      <c r="AE31">
        <f ca="1"/>
        <v>1.0792871871724896</v>
      </c>
      <c r="AF31" t="str">
        <f ca="1"/>
        <v>3OACR260_rm</v>
      </c>
      <c r="AG31">
        <f ca="1"/>
        <v>3.6767021263538674E-4</v>
      </c>
      <c r="AH31">
        <f ca="1"/>
        <v>0</v>
      </c>
      <c r="AI31">
        <f ca="1"/>
        <v>1.351813852593505E-7</v>
      </c>
      <c r="AJ31" t="str">
        <f ca="1"/>
        <v>3OACR260_rm</v>
      </c>
      <c r="AK31">
        <f ca="1"/>
        <v>3.6767021263538674E-4</v>
      </c>
      <c r="AL31">
        <f ca="1"/>
        <v>0</v>
      </c>
      <c r="AM31">
        <f ca="1"/>
        <v>1.351813852593505E-7</v>
      </c>
      <c r="AN31" t="str">
        <f ca="1"/>
        <v>3OACR260_rm</v>
      </c>
    </row>
    <row r="32" spans="1:40" x14ac:dyDescent="0.2">
      <c r="A32" t="s">
        <v>10654</v>
      </c>
      <c r="B32" s="121" t="s">
        <v>7993</v>
      </c>
      <c r="C32" s="94" t="s">
        <v>10211</v>
      </c>
      <c r="D32" s="94" t="str">
        <v>KARA1i_m</v>
      </c>
      <c r="E32" s="121" t="str">
        <f ca="1"/>
        <v>0</v>
      </c>
      <c r="G32" s="94"/>
      <c r="H32" s="121" t="str">
        <f ca="1"/>
        <v>0</v>
      </c>
      <c r="I32" s="94"/>
      <c r="J32" s="94"/>
      <c r="K32" s="121" t="str">
        <f ca="1"/>
        <v>0</v>
      </c>
      <c r="L32">
        <v>2.7720959564485299E-2</v>
      </c>
      <c r="M32">
        <v>1.33979513946229E-2</v>
      </c>
      <c r="N32" s="105" t="str">
        <v>BPNT_c</v>
      </c>
      <c r="O32" s="131" t="str">
        <v/>
      </c>
      <c r="P32" s="121" t="str">
        <v/>
      </c>
      <c r="Q32">
        <v>5.7102497100000003E-3</v>
      </c>
      <c r="R32" t="str">
        <v>BPNT_c</v>
      </c>
      <c r="T32">
        <v>6.7951939769999997E-3</v>
      </c>
      <c r="U32" t="str">
        <v>BPNT_c</v>
      </c>
      <c r="W32" t="str">
        <f ca="1"/>
        <v>Transport</v>
      </c>
      <c r="X32" t="str">
        <f ca="1"/>
        <v>3C4MOPt_c_m</v>
      </c>
      <c r="Y32">
        <f ca="1"/>
        <v>0</v>
      </c>
      <c r="Z32">
        <f ca="1"/>
        <v>0</v>
      </c>
      <c r="AA32">
        <f ca="1"/>
        <v>0</v>
      </c>
      <c r="AB32">
        <f ca="1"/>
        <v>0</v>
      </c>
      <c r="AC32">
        <f ca="1"/>
        <v>0</v>
      </c>
      <c r="AD32" t="str">
        <f ca="1"/>
        <v>MTHFD_c</v>
      </c>
      <c r="AE32">
        <f ca="1"/>
        <v>1.0792871871724896</v>
      </c>
      <c r="AF32" t="str">
        <f ca="1"/>
        <v>3OAR100_c</v>
      </c>
      <c r="AG32">
        <f ca="1"/>
        <v>2.4117637212444712E-2</v>
      </c>
      <c r="AH32">
        <f ca="1"/>
        <v>0</v>
      </c>
      <c r="AI32">
        <f ca="1"/>
        <v>5.816604247110979E-4</v>
      </c>
      <c r="AJ32" t="str">
        <f ca="1"/>
        <v>3OAR100_c</v>
      </c>
      <c r="AK32">
        <f ca="1"/>
        <v>2.4117637212444712E-2</v>
      </c>
      <c r="AL32">
        <f ca="1"/>
        <v>0</v>
      </c>
      <c r="AM32">
        <f ca="1"/>
        <v>5.816604247110979E-4</v>
      </c>
      <c r="AN32" t="str">
        <f ca="1"/>
        <v>3OAR100_c</v>
      </c>
    </row>
    <row r="33" spans="1:40" x14ac:dyDescent="0.2">
      <c r="A33" t="s">
        <v>10660</v>
      </c>
      <c r="B33" s="121" t="s">
        <v>7994</v>
      </c>
      <c r="C33" s="94" t="s">
        <v>10212</v>
      </c>
      <c r="D33" s="94" t="str">
        <v>ACLS_m</v>
      </c>
      <c r="E33" s="121" t="str">
        <f ca="1"/>
        <v>0</v>
      </c>
      <c r="G33" s="94"/>
      <c r="H33" s="121" t="str">
        <f ca="1"/>
        <v>0</v>
      </c>
      <c r="I33" s="94"/>
      <c r="J33" s="94"/>
      <c r="K33" s="121" t="str">
        <f ca="1"/>
        <v>0</v>
      </c>
      <c r="L33">
        <v>0</v>
      </c>
      <c r="M33">
        <v>7.8936513469874195E-2</v>
      </c>
      <c r="N33" s="105" t="str">
        <v>PDE1_c</v>
      </c>
      <c r="O33" s="131" t="str">
        <v/>
      </c>
      <c r="P33" s="121" t="str">
        <v/>
      </c>
      <c r="Q33">
        <v>0</v>
      </c>
      <c r="R33" t="str">
        <v>PDE1_c</v>
      </c>
      <c r="T33">
        <v>0</v>
      </c>
      <c r="U33" t="str">
        <v>PDE1_c</v>
      </c>
      <c r="W33" t="str">
        <f ca="1"/>
        <v>Phenylalanine, tyrosine and tryptophan metabolism</v>
      </c>
      <c r="X33" t="str">
        <f ca="1"/>
        <v>3DHSKD_c</v>
      </c>
      <c r="Y33">
        <f ca="1"/>
        <v>0</v>
      </c>
      <c r="Z33">
        <f ca="1"/>
        <v>0</v>
      </c>
      <c r="AA33">
        <f ca="1"/>
        <v>0</v>
      </c>
      <c r="AB33">
        <f ca="1"/>
        <v>0</v>
      </c>
      <c r="AC33">
        <f ca="1"/>
        <v>0</v>
      </c>
      <c r="AD33" t="str">
        <f ca="1"/>
        <v>GLYt_c_m</v>
      </c>
      <c r="AE33">
        <f ca="1"/>
        <v>1.0579357602201203</v>
      </c>
      <c r="AF33" t="str">
        <f ca="1"/>
        <v>3OAR120_c</v>
      </c>
      <c r="AG33">
        <f ca="1"/>
        <v>2.4117637212444712E-2</v>
      </c>
      <c r="AH33">
        <f ca="1"/>
        <v>0</v>
      </c>
      <c r="AI33">
        <f ca="1"/>
        <v>5.816604247110979E-4</v>
      </c>
      <c r="AJ33" t="str">
        <f ca="1"/>
        <v>3OAR120_c</v>
      </c>
      <c r="AK33">
        <f ca="1"/>
        <v>2.4117637212444712E-2</v>
      </c>
      <c r="AL33">
        <f ca="1"/>
        <v>0</v>
      </c>
      <c r="AM33">
        <f ca="1"/>
        <v>5.816604247110979E-4</v>
      </c>
      <c r="AN33" t="str">
        <f ca="1"/>
        <v>3OAR120_c</v>
      </c>
    </row>
    <row r="34" spans="1:40" x14ac:dyDescent="0.2">
      <c r="A34" t="s">
        <v>10661</v>
      </c>
      <c r="B34" s="121" t="s">
        <v>7995</v>
      </c>
      <c r="C34" s="94" t="s">
        <v>10213</v>
      </c>
      <c r="D34" s="94" t="str">
        <v>ACACT40ir_c</v>
      </c>
      <c r="E34" s="121">
        <f ca="1"/>
        <v>1.54100902285848E-3</v>
      </c>
      <c r="G34" s="94"/>
      <c r="H34" s="121" t="str">
        <f ca="1"/>
        <v>0</v>
      </c>
      <c r="I34" s="94"/>
      <c r="J34" s="94"/>
      <c r="K34" s="121" t="str">
        <f ca="1"/>
        <v>0</v>
      </c>
      <c r="L34">
        <v>0</v>
      </c>
      <c r="M34">
        <v>0</v>
      </c>
      <c r="N34" s="105" t="str">
        <v>PDE1_c</v>
      </c>
      <c r="O34" s="131">
        <v>0</v>
      </c>
      <c r="P34" s="121">
        <v>0</v>
      </c>
      <c r="Q34">
        <v>0</v>
      </c>
      <c r="R34" t="str">
        <v>PDE1_c</v>
      </c>
      <c r="T34">
        <v>0</v>
      </c>
      <c r="U34" t="str">
        <v>PDE1_c</v>
      </c>
      <c r="W34" t="str">
        <f ca="1"/>
        <v>Sphingolipid biosynthesis</v>
      </c>
      <c r="X34" t="str">
        <f ca="1"/>
        <v>3DSPHR_r</v>
      </c>
      <c r="Y34">
        <f ca="1"/>
        <v>7.353404252707725E-4</v>
      </c>
      <c r="Z34">
        <f ca="1"/>
        <v>0</v>
      </c>
      <c r="AA34">
        <f ca="1"/>
        <v>5.407255410374006E-7</v>
      </c>
      <c r="AB34">
        <f ca="1"/>
        <v>2.2629188447919273E-5</v>
      </c>
      <c r="AC34">
        <f ca="1"/>
        <v>1</v>
      </c>
      <c r="AD34" t="str">
        <f ca="1"/>
        <v>FTHFL_c</v>
      </c>
      <c r="AE34">
        <f ca="1"/>
        <v>1.0498021309230521</v>
      </c>
      <c r="AF34" t="str">
        <f ca="1"/>
        <v>3OAR140_c</v>
      </c>
      <c r="AG34">
        <f ca="1"/>
        <v>2.4117637212444712E-2</v>
      </c>
      <c r="AH34">
        <f ca="1"/>
        <v>0</v>
      </c>
      <c r="AI34">
        <f ca="1"/>
        <v>5.816604247110979E-4</v>
      </c>
      <c r="AJ34" t="str">
        <f ca="1"/>
        <v>3OAR140_c</v>
      </c>
      <c r="AK34">
        <f ca="1"/>
        <v>2.4117637212444712E-2</v>
      </c>
      <c r="AL34">
        <f ca="1"/>
        <v>0</v>
      </c>
      <c r="AM34">
        <f ca="1"/>
        <v>5.816604247110979E-4</v>
      </c>
      <c r="AN34" t="str">
        <f ca="1"/>
        <v>3OAR140_c</v>
      </c>
    </row>
    <row r="35" spans="1:40" x14ac:dyDescent="0.2">
      <c r="A35" t="s">
        <v>10662</v>
      </c>
      <c r="B35" s="121" t="s">
        <v>7996</v>
      </c>
      <c r="C35" s="94" t="s">
        <v>10772</v>
      </c>
      <c r="D35" s="94" t="str">
        <v>ACGK_m</v>
      </c>
      <c r="E35" s="121">
        <f ca="1"/>
        <v>4.5354678989080804E-3</v>
      </c>
      <c r="G35" s="94"/>
      <c r="H35" s="121" t="str">
        <f ca="1"/>
        <v>0</v>
      </c>
      <c r="I35" s="94"/>
      <c r="J35" s="94"/>
      <c r="K35" s="121" t="str">
        <f ca="1"/>
        <v>0</v>
      </c>
      <c r="L35">
        <v>0</v>
      </c>
      <c r="M35">
        <v>0</v>
      </c>
      <c r="N35" s="105" t="str">
        <v>PDE1_c</v>
      </c>
      <c r="O35" s="131">
        <v>0</v>
      </c>
      <c r="P35" s="121">
        <v>3.1784814035946598E-3</v>
      </c>
      <c r="Q35">
        <v>0</v>
      </c>
      <c r="R35" t="str">
        <v>PDE1_c</v>
      </c>
      <c r="T35">
        <v>0</v>
      </c>
      <c r="U35" t="str">
        <v>PDE1_c</v>
      </c>
      <c r="W35" t="str">
        <f ca="1"/>
        <v>Fatty acid elongation</v>
      </c>
      <c r="X35" t="str">
        <f ca="1"/>
        <v>3HACD200_rm</v>
      </c>
      <c r="Y35">
        <f ca="1"/>
        <v>2.1642396923793276E-3</v>
      </c>
      <c r="Z35">
        <f ca="1"/>
        <v>0</v>
      </c>
      <c r="AA35">
        <f ca="1"/>
        <v>4.6839334460701662E-6</v>
      </c>
      <c r="AB35">
        <f ca="1"/>
        <v>0.4636298248051951</v>
      </c>
      <c r="AC35">
        <f ca="1"/>
        <v>1</v>
      </c>
      <c r="AD35" t="str">
        <f ca="1"/>
        <v>EX_glc__D_e</v>
      </c>
      <c r="AE35">
        <f ca="1"/>
        <v>1</v>
      </c>
      <c r="AF35" t="str">
        <f ca="1"/>
        <v>3OAR160_c</v>
      </c>
      <c r="AG35">
        <f ca="1"/>
        <v>2.4117637212444712E-2</v>
      </c>
      <c r="AH35">
        <f ca="1"/>
        <v>0</v>
      </c>
      <c r="AI35">
        <f ca="1"/>
        <v>5.816604247110979E-4</v>
      </c>
      <c r="AJ35" t="str">
        <f ca="1"/>
        <v>3OAR160_c</v>
      </c>
      <c r="AK35">
        <f ca="1"/>
        <v>2.4117637212444712E-2</v>
      </c>
      <c r="AL35">
        <f ca="1"/>
        <v>0</v>
      </c>
      <c r="AM35">
        <f ca="1"/>
        <v>5.816604247110979E-4</v>
      </c>
      <c r="AN35" t="str">
        <f ca="1"/>
        <v>3OAR160_c</v>
      </c>
    </row>
    <row r="36" spans="1:40" x14ac:dyDescent="0.2">
      <c r="A36" t="s">
        <v>10662</v>
      </c>
      <c r="B36" s="121" t="s">
        <v>7997</v>
      </c>
      <c r="C36" s="94" t="s">
        <v>10773</v>
      </c>
      <c r="D36" s="94" t="str">
        <v>ACOTAi_m</v>
      </c>
      <c r="E36" s="121">
        <f ca="1"/>
        <v>4.5354678989080804E-3</v>
      </c>
      <c r="G36" s="94"/>
      <c r="H36" s="121" t="str">
        <f ca="1"/>
        <v>0</v>
      </c>
      <c r="I36" s="94"/>
      <c r="J36" s="94"/>
      <c r="K36" s="121" t="str">
        <f ca="1"/>
        <v>0</v>
      </c>
      <c r="L36">
        <v>0</v>
      </c>
      <c r="M36">
        <v>0</v>
      </c>
      <c r="N36" s="105" t="str">
        <v>PDE1_c</v>
      </c>
      <c r="O36" s="131">
        <v>0</v>
      </c>
      <c r="P36" s="121">
        <v>2.8763343984044799E-3</v>
      </c>
      <c r="Q36">
        <v>0</v>
      </c>
      <c r="R36" t="str">
        <v>PDE1_c</v>
      </c>
      <c r="T36">
        <v>0</v>
      </c>
      <c r="U36" t="str">
        <v>PDE1_c</v>
      </c>
      <c r="W36" t="str">
        <f ca="1"/>
        <v>Fatty acid elongation</v>
      </c>
      <c r="X36" t="str">
        <f ca="1"/>
        <v>3HACD220_rm</v>
      </c>
      <c r="Y36">
        <f ca="1"/>
        <v>2.1642396923793276E-3</v>
      </c>
      <c r="Z36">
        <f ca="1"/>
        <v>0</v>
      </c>
      <c r="AA36">
        <f ca="1"/>
        <v>4.6839334460701662E-6</v>
      </c>
      <c r="AB36">
        <f ca="1"/>
        <v>0.56615059150483016</v>
      </c>
      <c r="AC36">
        <f ca="1"/>
        <v>1</v>
      </c>
      <c r="AD36" t="str">
        <f ca="1"/>
        <v>GLCt_c_e</v>
      </c>
      <c r="AE36">
        <f ca="1"/>
        <v>1</v>
      </c>
      <c r="AF36" t="str">
        <f ca="1"/>
        <v>3OAR180_c</v>
      </c>
      <c r="AG36">
        <f ca="1"/>
        <v>1.8267972917713465E-2</v>
      </c>
      <c r="AH36">
        <f ca="1"/>
        <v>0</v>
      </c>
      <c r="AI36">
        <f ca="1"/>
        <v>3.3371883452231257E-4</v>
      </c>
      <c r="AJ36" t="str">
        <f ca="1"/>
        <v>3OAR180_c</v>
      </c>
      <c r="AK36">
        <f ca="1"/>
        <v>1.8267972917713465E-2</v>
      </c>
      <c r="AL36">
        <f ca="1"/>
        <v>0</v>
      </c>
      <c r="AM36">
        <f ca="1"/>
        <v>3.3371883452231257E-4</v>
      </c>
      <c r="AN36" t="str">
        <f ca="1"/>
        <v>3OAR180_c</v>
      </c>
    </row>
    <row r="37" spans="1:40" x14ac:dyDescent="0.2">
      <c r="A37" t="s">
        <v>10662</v>
      </c>
      <c r="B37" s="121" t="s">
        <v>7998</v>
      </c>
      <c r="C37" s="94" t="s">
        <v>10214</v>
      </c>
      <c r="D37" s="94" t="str">
        <v>ADPT_c</v>
      </c>
      <c r="E37" s="121">
        <f ca="1"/>
        <v>3.7100312118016699E-3</v>
      </c>
      <c r="G37" s="94"/>
      <c r="H37" s="121" t="str">
        <f ca="1"/>
        <v>0</v>
      </c>
      <c r="I37" s="94"/>
      <c r="J37" s="94"/>
      <c r="K37" s="121" t="str">
        <f ca="1"/>
        <v>0</v>
      </c>
      <c r="L37">
        <v>0</v>
      </c>
      <c r="M37">
        <v>0</v>
      </c>
      <c r="N37" s="105" t="str">
        <v>PDE1_c</v>
      </c>
      <c r="O37" s="131">
        <v>0</v>
      </c>
      <c r="P37" s="121">
        <v>2.5899182232897201E-3</v>
      </c>
      <c r="Q37">
        <v>0</v>
      </c>
      <c r="R37" t="str">
        <v>PDE1_c</v>
      </c>
      <c r="T37">
        <v>0</v>
      </c>
      <c r="U37" t="str">
        <v>PDE1_c</v>
      </c>
      <c r="W37" t="str">
        <f ca="1"/>
        <v>Fatty acid elongation</v>
      </c>
      <c r="X37" t="str">
        <f ca="1"/>
        <v>3HACD240_rm</v>
      </c>
      <c r="Y37">
        <f ca="1"/>
        <v>1.7703568821378799E-3</v>
      </c>
      <c r="Z37">
        <f ca="1"/>
        <v>0</v>
      </c>
      <c r="AA37">
        <f ca="1"/>
        <v>3.1341634901329553E-6</v>
      </c>
      <c r="AB37">
        <f ca="1"/>
        <v>0.46725025205119647</v>
      </c>
      <c r="AC37">
        <f ca="1"/>
        <v>1</v>
      </c>
      <c r="AD37" t="str">
        <f ca="1"/>
        <v>HEX1_c</v>
      </c>
      <c r="AE37">
        <f ca="1"/>
        <v>1</v>
      </c>
      <c r="AF37" t="str">
        <f ca="1"/>
        <v>3OAR40_c</v>
      </c>
      <c r="AG37">
        <f ca="1"/>
        <v>2.4117637212444712E-2</v>
      </c>
      <c r="AH37">
        <f ca="1"/>
        <v>0</v>
      </c>
      <c r="AI37">
        <f ca="1"/>
        <v>5.816604247110979E-4</v>
      </c>
      <c r="AJ37" t="str">
        <f ca="1"/>
        <v>3OAR40_c</v>
      </c>
      <c r="AK37">
        <f ca="1"/>
        <v>2.4117637212444712E-2</v>
      </c>
      <c r="AL37">
        <f ca="1"/>
        <v>0</v>
      </c>
      <c r="AM37">
        <f ca="1"/>
        <v>5.816604247110979E-4</v>
      </c>
      <c r="AN37" t="str">
        <f ca="1"/>
        <v>3OAR40_c</v>
      </c>
    </row>
    <row r="38" spans="1:40" x14ac:dyDescent="0.2">
      <c r="A38" t="s">
        <v>10662</v>
      </c>
      <c r="B38" s="121" t="s">
        <v>7999</v>
      </c>
      <c r="C38" s="94" t="s">
        <v>10215</v>
      </c>
      <c r="D38" s="94" t="str">
        <v>ADNK1_c</v>
      </c>
      <c r="E38" s="121">
        <f ca="1"/>
        <v>7.7050451142924095E-4</v>
      </c>
      <c r="G38" s="94"/>
      <c r="H38" s="121" t="str">
        <f ca="1"/>
        <v>0</v>
      </c>
      <c r="I38" s="94"/>
      <c r="J38" s="94"/>
      <c r="K38" s="121" t="str">
        <f ca="1"/>
        <v>0</v>
      </c>
      <c r="L38">
        <v>3.5283599999999998E-4</v>
      </c>
      <c r="M38">
        <v>3.8375100765761899E-7</v>
      </c>
      <c r="N38" s="105" t="str">
        <v>DB4PS_c</v>
      </c>
      <c r="O38" s="131">
        <v>0</v>
      </c>
      <c r="P38" s="121">
        <v>2.19868849606643E-3</v>
      </c>
      <c r="Q38">
        <v>1.058508E-4</v>
      </c>
      <c r="R38" t="str">
        <v>DB4PS_c</v>
      </c>
      <c r="T38">
        <v>1.4309460000000001E-4</v>
      </c>
      <c r="U38" t="str">
        <v>DB4PS_c</v>
      </c>
      <c r="W38" t="str">
        <f ca="1"/>
        <v>Fatty acid elongation</v>
      </c>
      <c r="X38" t="str">
        <f ca="1"/>
        <v>3HACD260_rm</v>
      </c>
      <c r="Y38">
        <f ca="1"/>
        <v>3.6767021263538674E-4</v>
      </c>
      <c r="Z38">
        <f ca="1"/>
        <v>0</v>
      </c>
      <c r="AA38">
        <f ca="1"/>
        <v>1.351813852593505E-7</v>
      </c>
      <c r="AB38">
        <f ca="1"/>
        <v>2.7963368400586934E-2</v>
      </c>
      <c r="AC38">
        <f ca="1"/>
        <v>1</v>
      </c>
      <c r="AD38" t="str">
        <f ca="1"/>
        <v>CO2t_c_m</v>
      </c>
      <c r="AE38">
        <f ca="1"/>
        <v>0.99108175715891367</v>
      </c>
      <c r="AF38" t="str">
        <f ca="1"/>
        <v>3OAR60_c</v>
      </c>
      <c r="AG38">
        <f ca="1"/>
        <v>2.4117637212444712E-2</v>
      </c>
      <c r="AH38">
        <f ca="1"/>
        <v>0</v>
      </c>
      <c r="AI38">
        <f ca="1"/>
        <v>5.816604247110979E-4</v>
      </c>
      <c r="AJ38" t="str">
        <f ca="1"/>
        <v>3OAR60_c</v>
      </c>
      <c r="AK38">
        <f ca="1"/>
        <v>2.4117637212444712E-2</v>
      </c>
      <c r="AL38">
        <f ca="1"/>
        <v>0</v>
      </c>
      <c r="AM38">
        <f ca="1"/>
        <v>5.816604247110979E-4</v>
      </c>
      <c r="AN38" t="str">
        <f ca="1"/>
        <v>3OAR60_c</v>
      </c>
    </row>
    <row r="39" spans="1:40" x14ac:dyDescent="0.2">
      <c r="A39" t="s">
        <v>10663</v>
      </c>
      <c r="B39" s="121" t="s">
        <v>8000</v>
      </c>
      <c r="C39" s="94" t="s">
        <v>10216</v>
      </c>
      <c r="D39" s="94" t="str">
        <v>AHCi_c</v>
      </c>
      <c r="E39" s="121">
        <f ca="1"/>
        <v>5.0541892268087099E-2</v>
      </c>
      <c r="G39" s="94"/>
      <c r="H39" s="121" t="str">
        <f ca="1"/>
        <v>0</v>
      </c>
      <c r="I39" s="94"/>
      <c r="J39" s="94"/>
      <c r="K39" s="121" t="str">
        <f ca="1"/>
        <v>0</v>
      </c>
      <c r="L39">
        <v>7.1878413419999995E-2</v>
      </c>
      <c r="M39">
        <v>1.10107350008336E-4</v>
      </c>
      <c r="N39" s="105" t="str">
        <v>DHQTi_c</v>
      </c>
      <c r="O39" s="131" t="str">
        <v/>
      </c>
      <c r="P39" s="121" t="str">
        <v/>
      </c>
      <c r="Q39">
        <v>1.4867284806000001E-2</v>
      </c>
      <c r="R39" t="str">
        <v>DHQTi_c</v>
      </c>
      <c r="T39">
        <v>1.7692035669E-2</v>
      </c>
      <c r="U39" t="str">
        <v>DHQTi_c</v>
      </c>
      <c r="W39" t="str">
        <f ca="1"/>
        <v>Fatty acid biosynthesis</v>
      </c>
      <c r="X39" t="str">
        <f ca="1"/>
        <v>3HAD100_c</v>
      </c>
      <c r="Y39">
        <f ca="1"/>
        <v>2.4117637212444712E-2</v>
      </c>
      <c r="Z39">
        <f ca="1"/>
        <v>0</v>
      </c>
      <c r="AA39">
        <f ca="1"/>
        <v>5.816604247110979E-4</v>
      </c>
      <c r="AB39">
        <f ca="1"/>
        <v>2.4342300047879149E-2</v>
      </c>
      <c r="AC39">
        <f ca="1"/>
        <v>1</v>
      </c>
      <c r="AD39" t="str">
        <f ca="1"/>
        <v>GLUDy_c</v>
      </c>
      <c r="AE39">
        <f ca="1"/>
        <v>0.98874791545814344</v>
      </c>
      <c r="AF39" t="str">
        <f ca="1"/>
        <v>3OAR80_c</v>
      </c>
      <c r="AG39">
        <f ca="1"/>
        <v>2.4117637212444712E-2</v>
      </c>
      <c r="AH39">
        <f ca="1"/>
        <v>0</v>
      </c>
      <c r="AI39">
        <f ca="1"/>
        <v>5.816604247110979E-4</v>
      </c>
      <c r="AJ39" t="str">
        <f ca="1"/>
        <v>3OAR80_c</v>
      </c>
      <c r="AK39">
        <f ca="1"/>
        <v>2.4117637212444712E-2</v>
      </c>
      <c r="AL39">
        <f ca="1"/>
        <v>0</v>
      </c>
      <c r="AM39">
        <f ca="1"/>
        <v>5.816604247110979E-4</v>
      </c>
      <c r="AN39" t="str">
        <f ca="1"/>
        <v>3OAR80_c</v>
      </c>
    </row>
    <row r="40" spans="1:40" x14ac:dyDescent="0.2">
      <c r="A40" t="s">
        <v>10663</v>
      </c>
      <c r="B40" s="121" t="s">
        <v>8001</v>
      </c>
      <c r="C40" s="94" t="s">
        <v>10217</v>
      </c>
      <c r="D40" s="94" t="str">
        <v>ADMDC_c</v>
      </c>
      <c r="E40" s="121">
        <f ca="1"/>
        <v>5.0541892268087099E-2</v>
      </c>
      <c r="G40" s="94"/>
      <c r="H40" s="121" t="str">
        <f ca="1"/>
        <v>0</v>
      </c>
      <c r="I40" s="94"/>
      <c r="J40" s="94"/>
      <c r="K40" s="121" t="str">
        <f ca="1"/>
        <v>0</v>
      </c>
      <c r="L40">
        <v>7.1878413419999995E-2</v>
      </c>
      <c r="M40">
        <v>1.10107350008336E-4</v>
      </c>
      <c r="N40" s="105" t="str">
        <v>DHQS_c</v>
      </c>
      <c r="O40" s="131" t="str">
        <v/>
      </c>
      <c r="P40" s="121" t="str">
        <v/>
      </c>
      <c r="Q40">
        <v>1.4867284806000001E-2</v>
      </c>
      <c r="R40" t="str">
        <v>DHQS_c</v>
      </c>
      <c r="T40">
        <v>1.7692035669E-2</v>
      </c>
      <c r="U40" t="str">
        <v>DHQS_c</v>
      </c>
      <c r="W40" t="str">
        <f ca="1"/>
        <v>Fatty acid biosynthesis</v>
      </c>
      <c r="X40" t="str">
        <f ca="1"/>
        <v>3HAD120_c</v>
      </c>
      <c r="Y40">
        <f ca="1"/>
        <v>2.4117637212444712E-2</v>
      </c>
      <c r="Z40">
        <f ca="1"/>
        <v>0</v>
      </c>
      <c r="AA40">
        <f ca="1"/>
        <v>5.816604247110979E-4</v>
      </c>
      <c r="AB40">
        <f ca="1"/>
        <v>2.4342300047879149E-2</v>
      </c>
      <c r="AC40">
        <f ca="1"/>
        <v>1</v>
      </c>
      <c r="AD40" t="str">
        <f ca="1"/>
        <v>ADK1_c</v>
      </c>
      <c r="AE40">
        <f ca="1"/>
        <v>0.95163484403662069</v>
      </c>
      <c r="AF40" t="str">
        <f ca="1"/>
        <v>3OAS100_c</v>
      </c>
      <c r="AG40">
        <f ca="1"/>
        <v>2.4117637212444712E-2</v>
      </c>
      <c r="AH40">
        <f ca="1"/>
        <v>0</v>
      </c>
      <c r="AI40">
        <f ca="1"/>
        <v>5.816604247110979E-4</v>
      </c>
      <c r="AJ40" t="str">
        <f ca="1"/>
        <v>3OAS100_c</v>
      </c>
      <c r="AK40">
        <f ca="1"/>
        <v>2.4117637212444712E-2</v>
      </c>
      <c r="AL40">
        <f ca="1"/>
        <v>0</v>
      </c>
      <c r="AM40">
        <f ca="1"/>
        <v>5.816604247110979E-4</v>
      </c>
      <c r="AN40" t="str">
        <f ca="1"/>
        <v>3OAS100_c</v>
      </c>
    </row>
    <row r="41" spans="1:40" x14ac:dyDescent="0.2">
      <c r="A41" t="s">
        <v>10663</v>
      </c>
      <c r="B41" s="121" t="s">
        <v>8002</v>
      </c>
      <c r="C41" s="94" t="s">
        <v>10218</v>
      </c>
      <c r="D41" s="94" t="str">
        <v>ADK1_c</v>
      </c>
      <c r="E41" s="121">
        <f ca="1"/>
        <v>5.0541892268087099E-2</v>
      </c>
      <c r="G41" s="94"/>
      <c r="H41" s="121" t="str">
        <f ca="1"/>
        <v>0</v>
      </c>
      <c r="I41" s="94"/>
      <c r="J41" s="94"/>
      <c r="K41" s="121" t="str">
        <f ca="1"/>
        <v>0</v>
      </c>
      <c r="L41">
        <v>0</v>
      </c>
      <c r="M41">
        <v>0</v>
      </c>
      <c r="N41" s="105" t="str">
        <v>3DSPHR_r</v>
      </c>
      <c r="O41" s="131" t="str">
        <v/>
      </c>
      <c r="P41" s="121" t="str">
        <v/>
      </c>
      <c r="Q41">
        <v>0</v>
      </c>
      <c r="R41" t="str">
        <v>3DSPHR_r</v>
      </c>
      <c r="T41">
        <v>0</v>
      </c>
      <c r="U41" t="str">
        <v>3DSPHR_r</v>
      </c>
      <c r="W41" t="str">
        <f ca="1"/>
        <v>Fatty acid biosynthesis</v>
      </c>
      <c r="X41" t="str">
        <f ca="1"/>
        <v>3HAD140_c</v>
      </c>
      <c r="Y41">
        <f ca="1"/>
        <v>2.4117637212444712E-2</v>
      </c>
      <c r="Z41">
        <f ca="1"/>
        <v>0</v>
      </c>
      <c r="AA41">
        <f ca="1"/>
        <v>5.816604247110979E-4</v>
      </c>
      <c r="AB41">
        <f ca="1"/>
        <v>2.4342300047879149E-2</v>
      </c>
      <c r="AC41">
        <f ca="1"/>
        <v>1</v>
      </c>
      <c r="AD41" t="str">
        <f ca="1"/>
        <v>FDH_c</v>
      </c>
      <c r="AE41">
        <f ca="1"/>
        <v>0.42678070025340392</v>
      </c>
      <c r="AF41" t="str">
        <f ca="1"/>
        <v>3OAS120_c</v>
      </c>
      <c r="AG41">
        <f ca="1"/>
        <v>2.4117637212444712E-2</v>
      </c>
      <c r="AH41">
        <f ca="1"/>
        <v>0</v>
      </c>
      <c r="AI41">
        <f ca="1"/>
        <v>5.816604247110979E-4</v>
      </c>
      <c r="AJ41" t="str">
        <f ca="1"/>
        <v>3OAS120_c</v>
      </c>
      <c r="AK41">
        <f ca="1"/>
        <v>2.4117637212444712E-2</v>
      </c>
      <c r="AL41">
        <f ca="1"/>
        <v>0</v>
      </c>
      <c r="AM41">
        <f ca="1"/>
        <v>5.816604247110979E-4</v>
      </c>
      <c r="AN41" t="str">
        <f ca="1"/>
        <v>3OAS120_c</v>
      </c>
    </row>
    <row r="42" spans="1:40" x14ac:dyDescent="0.2">
      <c r="A42" t="s">
        <v>10663</v>
      </c>
      <c r="B42" s="121" t="s">
        <v>8003</v>
      </c>
      <c r="C42" s="94" t="s">
        <v>10219</v>
      </c>
      <c r="D42" s="94" t="str">
        <v>ADSL2i_c</v>
      </c>
      <c r="E42" s="121">
        <f ca="1"/>
        <v>5.0541892268087099E-2</v>
      </c>
      <c r="G42" s="94"/>
      <c r="H42" s="121" t="str">
        <f ca="1"/>
        <v>0</v>
      </c>
      <c r="I42" s="94"/>
      <c r="J42" s="94"/>
      <c r="K42" s="121" t="str">
        <f ca="1"/>
        <v>0</v>
      </c>
      <c r="L42">
        <v>7.1878413419999995E-2</v>
      </c>
      <c r="M42">
        <v>1.1010735000833701E-4</v>
      </c>
      <c r="N42" s="105" t="str">
        <v>DDPA_c</v>
      </c>
      <c r="O42" s="131" t="str">
        <v/>
      </c>
      <c r="P42" s="121" t="str">
        <v/>
      </c>
      <c r="Q42">
        <v>1.4867284806000001E-2</v>
      </c>
      <c r="R42" t="str">
        <v>DDPA_c</v>
      </c>
      <c r="T42">
        <v>1.7692035669E-2</v>
      </c>
      <c r="U42" t="str">
        <v>DDPA_c</v>
      </c>
      <c r="W42" t="str">
        <f ca="1"/>
        <v>Fatty acid biosynthesis</v>
      </c>
      <c r="X42" t="str">
        <f ca="1"/>
        <v>3HAD160_c</v>
      </c>
      <c r="Y42">
        <f ca="1"/>
        <v>2.4117637212444712E-2</v>
      </c>
      <c r="Z42">
        <f ca="1"/>
        <v>0</v>
      </c>
      <c r="AA42">
        <f ca="1"/>
        <v>5.816604247110979E-4</v>
      </c>
      <c r="AB42">
        <f ca="1"/>
        <v>2.4342300047879149E-2</v>
      </c>
      <c r="AC42">
        <f ca="1"/>
        <v>1</v>
      </c>
      <c r="AD42" t="str">
        <f ca="1"/>
        <v>PGCD_c</v>
      </c>
      <c r="AE42">
        <f ca="1"/>
        <v>0.33931343025693345</v>
      </c>
      <c r="AF42" t="str">
        <f ca="1"/>
        <v>3OAS140_c</v>
      </c>
      <c r="AG42">
        <f ca="1"/>
        <v>2.4117637212444712E-2</v>
      </c>
      <c r="AH42">
        <f ca="1"/>
        <v>0</v>
      </c>
      <c r="AI42">
        <f ca="1"/>
        <v>5.816604247110979E-4</v>
      </c>
      <c r="AJ42" t="str">
        <f ca="1"/>
        <v>3OAS140_c</v>
      </c>
      <c r="AK42">
        <f ca="1"/>
        <v>2.4117637212444712E-2</v>
      </c>
      <c r="AL42">
        <f ca="1"/>
        <v>0</v>
      </c>
      <c r="AM42">
        <f ca="1"/>
        <v>5.816604247110979E-4</v>
      </c>
      <c r="AN42" t="str">
        <f ca="1"/>
        <v>3OAS140_c</v>
      </c>
    </row>
    <row r="43" spans="1:40" x14ac:dyDescent="0.2">
      <c r="A43" t="s">
        <v>10663</v>
      </c>
      <c r="B43" s="121" t="s">
        <v>8004</v>
      </c>
      <c r="C43" s="94" t="s">
        <v>10220</v>
      </c>
      <c r="D43" s="94" t="str">
        <v>ADSL1r_c</v>
      </c>
      <c r="E43" s="121">
        <f ca="1"/>
        <v>3.8283100082747101E-2</v>
      </c>
      <c r="G43" s="94"/>
      <c r="H43" s="121" t="str">
        <f ca="1"/>
        <v>0</v>
      </c>
      <c r="I43" s="94"/>
      <c r="J43" s="94"/>
      <c r="K43" s="121" t="str">
        <f ca="1"/>
        <v>0</v>
      </c>
      <c r="L43">
        <v>0</v>
      </c>
      <c r="M43">
        <v>0</v>
      </c>
      <c r="N43" s="105" t="str">
        <v/>
      </c>
      <c r="O43" s="131" t="str">
        <v/>
      </c>
      <c r="P43" s="121" t="str">
        <v/>
      </c>
      <c r="Q43">
        <v>0</v>
      </c>
      <c r="R43" t="str">
        <v/>
      </c>
      <c r="T43">
        <v>0</v>
      </c>
      <c r="U43" t="str">
        <v/>
      </c>
      <c r="W43" t="str">
        <f ca="1"/>
        <v>Fatty acid biosynthesis</v>
      </c>
      <c r="X43" t="str">
        <f ca="1"/>
        <v>3HAD180_c</v>
      </c>
      <c r="Y43">
        <f ca="1"/>
        <v>1.8267972917713465E-2</v>
      </c>
      <c r="Z43">
        <f ca="1"/>
        <v>0</v>
      </c>
      <c r="AA43">
        <f ca="1"/>
        <v>3.3371883452231257E-4</v>
      </c>
      <c r="AB43">
        <f ca="1"/>
        <v>1.3966024945921801E-2</v>
      </c>
      <c r="AC43">
        <f ca="1"/>
        <v>1</v>
      </c>
      <c r="AD43" t="str">
        <f ca="1"/>
        <v>PSERT_c</v>
      </c>
      <c r="AE43">
        <f ca="1"/>
        <v>0.33931343025693345</v>
      </c>
      <c r="AF43" t="str">
        <f ca="1"/>
        <v>3OAS160_c</v>
      </c>
      <c r="AG43">
        <f ca="1"/>
        <v>2.4117637212444712E-2</v>
      </c>
      <c r="AH43">
        <f ca="1"/>
        <v>0</v>
      </c>
      <c r="AI43">
        <f ca="1"/>
        <v>5.816604247110979E-4</v>
      </c>
      <c r="AJ43" t="str">
        <f ca="1"/>
        <v>3OAS160_c</v>
      </c>
      <c r="AK43">
        <f ca="1"/>
        <v>2.4117637212444712E-2</v>
      </c>
      <c r="AL43">
        <f ca="1"/>
        <v>0</v>
      </c>
      <c r="AM43">
        <f ca="1"/>
        <v>5.816604247110979E-4</v>
      </c>
      <c r="AN43" t="str">
        <f ca="1"/>
        <v>3OAS160_c</v>
      </c>
    </row>
    <row r="44" spans="1:40" x14ac:dyDescent="0.2">
      <c r="A44" t="s">
        <v>10663</v>
      </c>
      <c r="B44" s="121" t="s">
        <v>8005</v>
      </c>
      <c r="C44" s="94" t="s">
        <v>10221</v>
      </c>
      <c r="D44" s="94" t="str">
        <v>ADSS_c</v>
      </c>
      <c r="E44" s="121">
        <f ca="1"/>
        <v>5.0541892268087099E-2</v>
      </c>
      <c r="G44" s="94"/>
      <c r="H44" s="121" t="str">
        <f ca="1"/>
        <v>0</v>
      </c>
      <c r="I44" s="94"/>
      <c r="J44" s="94"/>
      <c r="K44" s="121" t="str">
        <f ca="1"/>
        <v>0</v>
      </c>
      <c r="L44">
        <v>0</v>
      </c>
      <c r="M44">
        <v>0</v>
      </c>
      <c r="N44" s="105" t="str">
        <v>HKYNH_c</v>
      </c>
      <c r="O44" s="131" t="str">
        <v/>
      </c>
      <c r="P44" s="121" t="str">
        <v/>
      </c>
      <c r="Q44">
        <v>0</v>
      </c>
      <c r="R44" t="str">
        <v>HKYNH_c</v>
      </c>
      <c r="T44">
        <v>0</v>
      </c>
      <c r="U44" t="str">
        <v>HKYNH_c</v>
      </c>
      <c r="W44" t="str">
        <f ca="1"/>
        <v>Fatty acid biosynthesis</v>
      </c>
      <c r="X44" t="str">
        <f ca="1"/>
        <v>3HAD40_c</v>
      </c>
      <c r="Y44">
        <f ca="1"/>
        <v>2.4117637212444712E-2</v>
      </c>
      <c r="Z44">
        <f ca="1"/>
        <v>0</v>
      </c>
      <c r="AA44">
        <f ca="1"/>
        <v>5.816604247110979E-4</v>
      </c>
      <c r="AB44">
        <f ca="1"/>
        <v>2.4342300047879149E-2</v>
      </c>
      <c r="AC44">
        <f ca="1"/>
        <v>1</v>
      </c>
      <c r="AD44" t="str">
        <f ca="1"/>
        <v>PSP_L_c</v>
      </c>
      <c r="AE44">
        <f ca="1"/>
        <v>0.33931343025693345</v>
      </c>
      <c r="AF44" t="str">
        <f ca="1"/>
        <v>3OAS180_c</v>
      </c>
      <c r="AG44">
        <f ca="1"/>
        <v>1.8267972917713465E-2</v>
      </c>
      <c r="AH44">
        <f ca="1"/>
        <v>0</v>
      </c>
      <c r="AI44">
        <f ca="1"/>
        <v>3.3371883452231257E-4</v>
      </c>
      <c r="AJ44" t="str">
        <f ca="1"/>
        <v>3OAS180_c</v>
      </c>
      <c r="AK44">
        <f ca="1"/>
        <v>1.8267972917713465E-2</v>
      </c>
      <c r="AL44">
        <f ca="1"/>
        <v>0</v>
      </c>
      <c r="AM44">
        <f ca="1"/>
        <v>3.3371883452231257E-4</v>
      </c>
      <c r="AN44" t="str">
        <f ca="1"/>
        <v>3OAS180_c</v>
      </c>
    </row>
    <row r="45" spans="1:40" x14ac:dyDescent="0.2">
      <c r="A45" t="s">
        <v>10663</v>
      </c>
      <c r="B45" s="121" t="s">
        <v>8006</v>
      </c>
      <c r="C45" s="94" t="s">
        <v>10222</v>
      </c>
      <c r="D45" s="94" t="str">
        <v>ADSK_c</v>
      </c>
      <c r="E45" s="121" t="str">
        <f ca="1"/>
        <v>0</v>
      </c>
      <c r="G45" s="94"/>
      <c r="H45" s="121" t="str">
        <f ca="1"/>
        <v>0</v>
      </c>
      <c r="I45" s="94"/>
      <c r="J45" s="94"/>
      <c r="K45" s="121" t="str">
        <f ca="1"/>
        <v>0</v>
      </c>
      <c r="L45">
        <v>0</v>
      </c>
      <c r="M45">
        <v>3.8354490580767798E-3</v>
      </c>
      <c r="N45" s="105" t="str">
        <v>HACD140i_x</v>
      </c>
      <c r="O45" s="131" t="str">
        <v/>
      </c>
      <c r="P45" s="121" t="str">
        <v/>
      </c>
      <c r="Q45">
        <v>0</v>
      </c>
      <c r="R45" t="str">
        <v>HACD140i_x</v>
      </c>
      <c r="T45">
        <v>8.7432811340614203E-3</v>
      </c>
      <c r="U45" t="str">
        <v>HACD140i_x</v>
      </c>
      <c r="W45" t="str">
        <f ca="1"/>
        <v>Fatty acid biosynthesis</v>
      </c>
      <c r="X45" t="str">
        <f ca="1"/>
        <v>3HAD40_m</v>
      </c>
      <c r="Y45">
        <f ca="1"/>
        <v>0</v>
      </c>
      <c r="Z45">
        <f ca="1"/>
        <v>0</v>
      </c>
      <c r="AA45">
        <f ca="1"/>
        <v>0</v>
      </c>
      <c r="AB45">
        <f ca="1"/>
        <v>0</v>
      </c>
      <c r="AC45">
        <f ca="1"/>
        <v>0</v>
      </c>
      <c r="AD45" t="str">
        <f ca="1"/>
        <v>HCO3E_c</v>
      </c>
      <c r="AE45">
        <f ca="1"/>
        <v>0.31141890928298255</v>
      </c>
      <c r="AF45" t="str">
        <f ca="1"/>
        <v>3OAS40_c</v>
      </c>
      <c r="AG45">
        <f ca="1"/>
        <v>2.4117637212444712E-2</v>
      </c>
      <c r="AH45">
        <f ca="1"/>
        <v>0</v>
      </c>
      <c r="AI45">
        <f ca="1"/>
        <v>5.816604247110979E-4</v>
      </c>
      <c r="AJ45" t="str">
        <f ca="1"/>
        <v>3OAS40_c</v>
      </c>
      <c r="AK45">
        <f ca="1"/>
        <v>2.4117637212444712E-2</v>
      </c>
      <c r="AL45">
        <f ca="1"/>
        <v>0</v>
      </c>
      <c r="AM45">
        <f ca="1"/>
        <v>5.816604247110979E-4</v>
      </c>
      <c r="AN45" t="str">
        <f ca="1"/>
        <v>3OAS40_c</v>
      </c>
    </row>
    <row r="46" spans="1:40" x14ac:dyDescent="0.2">
      <c r="A46" t="s">
        <v>10663</v>
      </c>
      <c r="B46" s="121" t="s">
        <v>8007</v>
      </c>
      <c r="C46" s="94" t="s">
        <v>10223</v>
      </c>
      <c r="D46" s="94" t="str">
        <v>ALATRS_c</v>
      </c>
      <c r="E46" s="121">
        <f ca="1"/>
        <v>5.0541892268087099E-2</v>
      </c>
      <c r="G46" s="94"/>
      <c r="H46" s="121" t="str">
        <f ca="1"/>
        <v>0</v>
      </c>
      <c r="I46" s="94"/>
      <c r="J46" s="94"/>
      <c r="K46" s="121" t="str">
        <f ca="1"/>
        <v>0</v>
      </c>
      <c r="L46">
        <v>0</v>
      </c>
      <c r="M46">
        <v>0</v>
      </c>
      <c r="N46" s="105" t="str">
        <v>3HAO_c</v>
      </c>
      <c r="O46" s="131" t="str">
        <v/>
      </c>
      <c r="P46" s="121" t="str">
        <v/>
      </c>
      <c r="Q46">
        <v>0</v>
      </c>
      <c r="R46" t="str">
        <v>3HAO_c</v>
      </c>
      <c r="T46">
        <v>0</v>
      </c>
      <c r="U46" t="str">
        <v>3HAO_c</v>
      </c>
      <c r="W46" t="str">
        <f ca="1"/>
        <v>Fatty acid biosynthesis</v>
      </c>
      <c r="X46" t="str">
        <f ca="1"/>
        <v>3HAD60_c</v>
      </c>
      <c r="Y46">
        <f ca="1"/>
        <v>2.4117637212444712E-2</v>
      </c>
      <c r="Z46">
        <f ca="1"/>
        <v>0</v>
      </c>
      <c r="AA46">
        <f ca="1"/>
        <v>5.816604247110979E-4</v>
      </c>
      <c r="AB46">
        <f ca="1"/>
        <v>2.4342300047879149E-2</v>
      </c>
      <c r="AC46">
        <f ca="1"/>
        <v>1</v>
      </c>
      <c r="AD46" t="str">
        <f ca="1"/>
        <v>NH4t_c_m</v>
      </c>
      <c r="AE46">
        <f ca="1"/>
        <v>0.30261196134054202</v>
      </c>
      <c r="AF46" t="str">
        <f ca="1"/>
        <v>3OAS60_c</v>
      </c>
      <c r="AG46">
        <f ca="1"/>
        <v>2.4117637212444712E-2</v>
      </c>
      <c r="AH46">
        <f ca="1"/>
        <v>0</v>
      </c>
      <c r="AI46">
        <f ca="1"/>
        <v>5.816604247110979E-4</v>
      </c>
      <c r="AJ46" t="str">
        <f ca="1"/>
        <v>3OAS60_c</v>
      </c>
      <c r="AK46">
        <f ca="1"/>
        <v>2.4117637212444712E-2</v>
      </c>
      <c r="AL46">
        <f ca="1"/>
        <v>0</v>
      </c>
      <c r="AM46">
        <f ca="1"/>
        <v>5.816604247110979E-4</v>
      </c>
      <c r="AN46" t="str">
        <f ca="1"/>
        <v>3OAS60_c</v>
      </c>
    </row>
    <row r="47" spans="1:40" x14ac:dyDescent="0.2">
      <c r="A47" t="s">
        <v>10663</v>
      </c>
      <c r="B47" s="121" t="s">
        <v>8008</v>
      </c>
      <c r="C47" s="94" t="s">
        <v>10224</v>
      </c>
      <c r="D47" s="94" t="str">
        <v>AKP1_c</v>
      </c>
      <c r="E47" s="121" t="str">
        <f ca="1"/>
        <v>0</v>
      </c>
      <c r="G47" s="94"/>
      <c r="H47" s="121" t="str">
        <f ca="1"/>
        <v>0</v>
      </c>
      <c r="I47" s="94"/>
      <c r="J47" s="94"/>
      <c r="K47" s="121" t="str">
        <f ca="1"/>
        <v>0</v>
      </c>
      <c r="L47">
        <v>0</v>
      </c>
      <c r="M47">
        <v>0</v>
      </c>
      <c r="N47" s="105" t="str">
        <v>3IPM3MT_c, ACONMT_c</v>
      </c>
      <c r="O47" s="131" t="str">
        <v/>
      </c>
      <c r="P47" s="121" t="str">
        <v/>
      </c>
      <c r="Q47">
        <v>0</v>
      </c>
      <c r="R47" t="str">
        <v>3IPM3MT_c, ACONMT_c</v>
      </c>
      <c r="T47">
        <v>0</v>
      </c>
      <c r="U47" t="str">
        <v>3IPM3MT_c, ACONMT_c</v>
      </c>
      <c r="W47" t="str">
        <f ca="1"/>
        <v>Fatty acid biosynthesis</v>
      </c>
      <c r="X47" t="str">
        <f ca="1"/>
        <v>3HAD60_m</v>
      </c>
      <c r="Y47">
        <f ca="1"/>
        <v>0</v>
      </c>
      <c r="Z47">
        <f ca="1"/>
        <v>0</v>
      </c>
      <c r="AA47">
        <f ca="1"/>
        <v>0</v>
      </c>
      <c r="AB47">
        <f ca="1"/>
        <v>0</v>
      </c>
      <c r="AC47">
        <f ca="1"/>
        <v>0</v>
      </c>
      <c r="AD47" t="str">
        <f ca="1"/>
        <v>ENO_c</v>
      </c>
      <c r="AE47">
        <f ca="1"/>
        <v>0.29264278632939011</v>
      </c>
      <c r="AF47" t="str">
        <f ca="1"/>
        <v>3OAS80_c</v>
      </c>
      <c r="AG47">
        <f ca="1"/>
        <v>2.4117637212444712E-2</v>
      </c>
      <c r="AH47">
        <f ca="1"/>
        <v>0</v>
      </c>
      <c r="AI47">
        <f ca="1"/>
        <v>5.816604247110979E-4</v>
      </c>
      <c r="AJ47" t="str">
        <f ca="1"/>
        <v>3OAS80_c</v>
      </c>
      <c r="AK47">
        <f ca="1"/>
        <v>2.4117637212444712E-2</v>
      </c>
      <c r="AL47">
        <f ca="1"/>
        <v>0</v>
      </c>
      <c r="AM47">
        <f ca="1"/>
        <v>5.816604247110979E-4</v>
      </c>
      <c r="AN47" t="str">
        <f ca="1"/>
        <v>3OAS80_c</v>
      </c>
    </row>
    <row r="48" spans="1:40" x14ac:dyDescent="0.2">
      <c r="A48" t="s">
        <v>10663</v>
      </c>
      <c r="B48" s="121" t="s">
        <v>8009</v>
      </c>
      <c r="C48" s="94" t="s">
        <v>10225</v>
      </c>
      <c r="D48" s="94" t="str">
        <v>ANPRT_c</v>
      </c>
      <c r="E48" s="121">
        <f ca="1"/>
        <v>5.0541892268087099E-2</v>
      </c>
      <c r="G48" s="94"/>
      <c r="H48" s="121" t="str">
        <f ca="1"/>
        <v>0</v>
      </c>
      <c r="I48" s="94"/>
      <c r="J48" s="94"/>
      <c r="K48" s="121" t="str">
        <f ca="1"/>
        <v>0</v>
      </c>
      <c r="L48">
        <v>-9.6836553000000006E-2</v>
      </c>
      <c r="M48">
        <v>2.9393243537418202E-4</v>
      </c>
      <c r="N48" s="105" t="str">
        <v>IPPMIa_c</v>
      </c>
      <c r="O48" s="131" t="str">
        <v/>
      </c>
      <c r="P48" s="121" t="str">
        <v/>
      </c>
      <c r="Q48">
        <v>-2.0029644360000001E-2</v>
      </c>
      <c r="R48" t="str">
        <v>IPPMIa_c</v>
      </c>
      <c r="T48">
        <v>-3.7745906139417501E-2</v>
      </c>
      <c r="U48" t="str">
        <v>IPPMIa_c</v>
      </c>
      <c r="W48" t="str">
        <f ca="1"/>
        <v>Fatty acid biosynthesis</v>
      </c>
      <c r="X48" t="str">
        <f ca="1"/>
        <v>3HAD80_c</v>
      </c>
      <c r="Y48">
        <f ca="1"/>
        <v>2.4117637212444712E-2</v>
      </c>
      <c r="Z48">
        <f ca="1"/>
        <v>0</v>
      </c>
      <c r="AA48">
        <f ca="1"/>
        <v>5.816604247110979E-4</v>
      </c>
      <c r="AB48">
        <f ca="1"/>
        <v>2.4342300047879149E-2</v>
      </c>
      <c r="AC48">
        <f ca="1"/>
        <v>1</v>
      </c>
      <c r="AD48" t="str">
        <f ca="1"/>
        <v>PGM_c</v>
      </c>
      <c r="AE48">
        <f ca="1"/>
        <v>0.29264278632939011</v>
      </c>
      <c r="AF48" t="str">
        <f ca="1"/>
        <v>4ABZt_c_e</v>
      </c>
      <c r="AG48">
        <f ca="1"/>
        <v>-9.0996216467166763E-6</v>
      </c>
      <c r="AH48">
        <f ca="1"/>
        <v>0</v>
      </c>
      <c r="AI48">
        <f ca="1"/>
        <v>8.2803114113394716E-11</v>
      </c>
      <c r="AJ48" t="str">
        <f ca="1"/>
        <v>4ABZt_c_e</v>
      </c>
      <c r="AK48">
        <f ca="1"/>
        <v>-9.0996216467166763E-6</v>
      </c>
      <c r="AL48">
        <f ca="1"/>
        <v>0</v>
      </c>
      <c r="AM48">
        <f ca="1"/>
        <v>8.2803114113394716E-11</v>
      </c>
      <c r="AN48" t="str">
        <f ca="1"/>
        <v>4ABZt_c_e</v>
      </c>
    </row>
    <row r="49" spans="1:40" x14ac:dyDescent="0.2">
      <c r="A49" t="s">
        <v>10663</v>
      </c>
      <c r="B49" s="121" t="s">
        <v>8010</v>
      </c>
      <c r="C49" s="94" t="s">
        <v>10774</v>
      </c>
      <c r="D49" s="94" t="str">
        <v>ANS_c</v>
      </c>
      <c r="E49" s="121" t="str">
        <f ca="1"/>
        <v>0</v>
      </c>
      <c r="G49" s="94"/>
      <c r="H49" s="121" t="str">
        <f ca="1"/>
        <v>0</v>
      </c>
      <c r="I49" s="94"/>
      <c r="J49" s="94"/>
      <c r="K49" s="121" t="str">
        <f ca="1"/>
        <v>0</v>
      </c>
      <c r="L49">
        <v>9.6836553000000006E-2</v>
      </c>
      <c r="M49">
        <v>2.93932435374183E-4</v>
      </c>
      <c r="N49" s="105" t="str">
        <v>IPMD_c</v>
      </c>
      <c r="O49" s="131" t="str">
        <v/>
      </c>
      <c r="P49" s="121" t="str">
        <v/>
      </c>
      <c r="Q49">
        <v>2.0029644360000001E-2</v>
      </c>
      <c r="R49" t="str">
        <v>IPMD_c</v>
      </c>
      <c r="T49">
        <v>3.7745906139417501E-2</v>
      </c>
      <c r="U49" t="str">
        <v>IPMD_c</v>
      </c>
      <c r="W49" t="str">
        <f ca="1"/>
        <v>Fatty acid biosynthesis</v>
      </c>
      <c r="X49" t="str">
        <f ca="1"/>
        <v>3HAD80_m</v>
      </c>
      <c r="Y49">
        <f ca="1"/>
        <v>0</v>
      </c>
      <c r="Z49">
        <f ca="1"/>
        <v>0</v>
      </c>
      <c r="AA49">
        <f ca="1"/>
        <v>0</v>
      </c>
      <c r="AB49">
        <f ca="1"/>
        <v>0</v>
      </c>
      <c r="AC49">
        <f ca="1"/>
        <v>0</v>
      </c>
      <c r="AD49" t="str">
        <f ca="1"/>
        <v>ATPASEP2e_c</v>
      </c>
      <c r="AE49">
        <f ca="1"/>
        <v>0.29086598447561224</v>
      </c>
      <c r="AF49" t="str">
        <f ca="1"/>
        <v>4ABZt_c_m</v>
      </c>
      <c r="AG49">
        <f ca="1"/>
        <v>9.0996216467166763E-6</v>
      </c>
      <c r="AH49">
        <f ca="1"/>
        <v>0</v>
      </c>
      <c r="AI49">
        <f ca="1"/>
        <v>8.2803114113394716E-11</v>
      </c>
      <c r="AJ49" t="str">
        <f ca="1"/>
        <v>4ABZt_c_m</v>
      </c>
      <c r="AK49">
        <f ca="1"/>
        <v>9.0996216467166763E-6</v>
      </c>
      <c r="AL49">
        <f ca="1"/>
        <v>0</v>
      </c>
      <c r="AM49">
        <f ca="1"/>
        <v>8.2803114113394716E-11</v>
      </c>
      <c r="AN49" t="str">
        <f ca="1"/>
        <v>4ABZt_c_m</v>
      </c>
    </row>
    <row r="50" spans="1:40" x14ac:dyDescent="0.2">
      <c r="A50" t="s">
        <v>10664</v>
      </c>
      <c r="B50" s="121" t="s">
        <v>8011</v>
      </c>
      <c r="C50" s="94" t="s">
        <v>10775</v>
      </c>
      <c r="D50" s="94" t="str">
        <v>ARGSL_c</v>
      </c>
      <c r="E50" s="121" t="str">
        <f ca="1"/>
        <v>0</v>
      </c>
      <c r="G50" s="94"/>
      <c r="H50" s="121" t="str">
        <f ca="1"/>
        <v>0</v>
      </c>
      <c r="I50" s="94"/>
      <c r="J50" s="94"/>
      <c r="K50" s="121" t="str">
        <f ca="1"/>
        <v>0</v>
      </c>
      <c r="L50">
        <v>0</v>
      </c>
      <c r="M50">
        <v>1.47000731249632E-4</v>
      </c>
      <c r="N50" s="105" t="str">
        <v>3MOBDC_c, PYRDC_c</v>
      </c>
      <c r="O50" s="131">
        <v>0</v>
      </c>
      <c r="P50" s="121">
        <v>0</v>
      </c>
      <c r="Q50">
        <v>0</v>
      </c>
      <c r="R50" t="str">
        <v>3MOBDC_c, PYRDC_c</v>
      </c>
      <c r="T50">
        <v>0</v>
      </c>
      <c r="U50" t="str">
        <v>3MOBDC_c, PYRDC_c</v>
      </c>
      <c r="W50" t="str">
        <f ca="1"/>
        <v>Tryptophan metabolism</v>
      </c>
      <c r="X50" t="str">
        <f ca="1"/>
        <v>3HAO_c</v>
      </c>
      <c r="Y50">
        <f ca="1"/>
        <v>0</v>
      </c>
      <c r="Z50">
        <f ca="1"/>
        <v>0</v>
      </c>
      <c r="AA50">
        <f ca="1"/>
        <v>0</v>
      </c>
      <c r="AB50">
        <f ca="1"/>
        <v>0</v>
      </c>
      <c r="AC50">
        <f ca="1"/>
        <v>0</v>
      </c>
      <c r="AD50" t="str">
        <f ca="1"/>
        <v>GHMT2r_m</v>
      </c>
      <c r="AE50">
        <f ca="1"/>
        <v>0.26444650335098135</v>
      </c>
      <c r="AF50" t="str">
        <f ca="1"/>
        <v>5AOPt_c_m</v>
      </c>
      <c r="AG50">
        <f ca="1"/>
        <v>-7.2796973173693702E-5</v>
      </c>
      <c r="AH50">
        <f ca="1"/>
        <v>0</v>
      </c>
      <c r="AI50">
        <f ca="1"/>
        <v>5.2993993032514806E-9</v>
      </c>
      <c r="AJ50" t="str">
        <f ca="1"/>
        <v>5AOPt_c_m</v>
      </c>
      <c r="AK50">
        <f ca="1"/>
        <v>-7.2796973173693702E-5</v>
      </c>
      <c r="AL50">
        <f ca="1"/>
        <v>0</v>
      </c>
      <c r="AM50">
        <f ca="1"/>
        <v>5.2993993032514806E-9</v>
      </c>
      <c r="AN50" t="str">
        <f ca="1"/>
        <v>5AOPt_c_m</v>
      </c>
    </row>
    <row r="51" spans="1:40" x14ac:dyDescent="0.2">
      <c r="A51" t="s">
        <v>10665</v>
      </c>
      <c r="B51" s="121" t="s">
        <v>8012</v>
      </c>
      <c r="C51" s="94" t="s">
        <v>10776</v>
      </c>
      <c r="D51" s="94" t="str">
        <v>ARGSS_c</v>
      </c>
      <c r="E51" s="121" t="str">
        <f ca="1"/>
        <v>0</v>
      </c>
      <c r="G51" s="94"/>
      <c r="H51" s="121" t="str">
        <f ca="1"/>
        <v>0</v>
      </c>
      <c r="I51" s="94"/>
      <c r="J51" s="94"/>
      <c r="K51" s="121" t="str">
        <f ca="1"/>
        <v>0</v>
      </c>
      <c r="L51">
        <v>0</v>
      </c>
      <c r="M51">
        <v>1.90223810125473E-4</v>
      </c>
      <c r="N51" s="105" t="str">
        <v>MTMOHT_m</v>
      </c>
      <c r="O51" s="131" t="str">
        <v/>
      </c>
      <c r="P51" s="121" t="str">
        <v/>
      </c>
      <c r="Q51">
        <v>0</v>
      </c>
      <c r="R51" t="str">
        <v>MTMOHT_m</v>
      </c>
      <c r="T51">
        <v>0</v>
      </c>
      <c r="U51" t="str">
        <v>MTMOHT_m</v>
      </c>
      <c r="W51" t="str">
        <f ca="1"/>
        <v>Unassigned</v>
      </c>
      <c r="X51" t="str">
        <f ca="1"/>
        <v>3HBHYOX_c</v>
      </c>
      <c r="Y51">
        <f ca="1"/>
        <v>0</v>
      </c>
      <c r="Z51">
        <f ca="1"/>
        <v>0</v>
      </c>
      <c r="AA51">
        <f ca="1"/>
        <v>0</v>
      </c>
      <c r="AB51">
        <f ca="1"/>
        <v>0</v>
      </c>
      <c r="AC51">
        <f ca="1"/>
        <v>0</v>
      </c>
      <c r="AD51" t="str">
        <f ca="1"/>
        <v>GLYCL_m</v>
      </c>
      <c r="AE51">
        <f ca="1"/>
        <v>0.26444650335098135</v>
      </c>
      <c r="AF51" t="str">
        <f ca="1"/>
        <v>AASADy_c</v>
      </c>
      <c r="AG51">
        <f ca="1"/>
        <v>2.3635630253818391E-2</v>
      </c>
      <c r="AH51">
        <f ca="1"/>
        <v>0</v>
      </c>
      <c r="AI51">
        <f ca="1"/>
        <v>5.5864301749521518E-4</v>
      </c>
      <c r="AJ51" t="str">
        <f ca="1"/>
        <v>AASADy_c</v>
      </c>
      <c r="AK51">
        <f ca="1"/>
        <v>2.3635630253818391E-2</v>
      </c>
      <c r="AL51">
        <f ca="1"/>
        <v>0</v>
      </c>
      <c r="AM51">
        <f ca="1"/>
        <v>5.5864301749521518E-4</v>
      </c>
      <c r="AN51" t="str">
        <f ca="1"/>
        <v>AASADy_c</v>
      </c>
    </row>
    <row r="52" spans="1:40" x14ac:dyDescent="0.2">
      <c r="A52" t="s">
        <v>10666</v>
      </c>
      <c r="B52" s="121" t="s">
        <v>8013</v>
      </c>
      <c r="C52" s="94" t="s">
        <v>10777</v>
      </c>
      <c r="D52" s="94" t="str">
        <v>ARGTRS_c</v>
      </c>
      <c r="E52" s="121" t="str">
        <f ca="1"/>
        <v>0</v>
      </c>
      <c r="G52" s="94"/>
      <c r="H52" s="121" t="str">
        <f ca="1"/>
        <v>0</v>
      </c>
      <c r="I52" s="94"/>
      <c r="J52" s="94"/>
      <c r="K52" s="121" t="str">
        <f ca="1"/>
        <v>0</v>
      </c>
      <c r="L52">
        <v>0</v>
      </c>
      <c r="M52">
        <v>2.4683027840210201E-4</v>
      </c>
      <c r="N52" s="105" t="str">
        <v>3MOPDC_c, PYRDC_c</v>
      </c>
      <c r="O52" s="131" t="str">
        <v/>
      </c>
      <c r="P52" s="121" t="str">
        <v/>
      </c>
      <c r="Q52">
        <v>0</v>
      </c>
      <c r="R52" t="str">
        <v>3MOPDC_c, PYRDC_c</v>
      </c>
      <c r="T52">
        <v>0</v>
      </c>
      <c r="U52" t="str">
        <v>3MOPDC_c, PYRDC_c</v>
      </c>
      <c r="W52" t="str">
        <f ca="1"/>
        <v>Synthesis and degradation of ketone bodies</v>
      </c>
      <c r="X52" t="str">
        <f ca="1"/>
        <v>3HBRDH_c</v>
      </c>
      <c r="Y52">
        <f ca="1"/>
        <v>0</v>
      </c>
      <c r="Z52">
        <f ca="1"/>
        <v>0</v>
      </c>
      <c r="AA52">
        <f ca="1"/>
        <v>0</v>
      </c>
      <c r="AB52">
        <f ca="1"/>
        <v>0</v>
      </c>
      <c r="AC52">
        <f ca="1"/>
        <v>0</v>
      </c>
      <c r="AD52" t="str">
        <f ca="1"/>
        <v>SERt_c_m</v>
      </c>
      <c r="AE52">
        <f ca="1"/>
        <v>0.26444650335098135</v>
      </c>
      <c r="AF52" t="str">
        <f ca="1"/>
        <v>AATA_c</v>
      </c>
      <c r="AG52">
        <f ca="1"/>
        <v>2.3635630253818391E-2</v>
      </c>
      <c r="AH52">
        <f ca="1"/>
        <v>0</v>
      </c>
      <c r="AI52">
        <f ca="1"/>
        <v>5.5864301749521518E-4</v>
      </c>
      <c r="AJ52" t="str">
        <f ca="1"/>
        <v>AATA_c</v>
      </c>
      <c r="AK52">
        <f ca="1"/>
        <v>2.3635630253818391E-2</v>
      </c>
      <c r="AL52">
        <f ca="1"/>
        <v>0</v>
      </c>
      <c r="AM52">
        <f ca="1"/>
        <v>5.5864301749521518E-4</v>
      </c>
      <c r="AN52" t="str">
        <f ca="1"/>
        <v>AATA_c</v>
      </c>
    </row>
    <row r="53" spans="1:40" x14ac:dyDescent="0.2">
      <c r="A53" t="s">
        <v>10660</v>
      </c>
      <c r="B53" s="121" t="s">
        <v>8014</v>
      </c>
      <c r="C53" s="94" t="s">
        <v>10778</v>
      </c>
      <c r="D53" s="94" t="str">
        <v>ASNS1_c</v>
      </c>
      <c r="E53" s="121" t="str">
        <f ca="1"/>
        <v>0</v>
      </c>
      <c r="G53" s="94"/>
      <c r="H53" s="121" t="str">
        <f ca="1"/>
        <v>0</v>
      </c>
      <c r="I53" s="94"/>
      <c r="J53" s="94"/>
      <c r="K53" s="121" t="str">
        <f ca="1"/>
        <v>0</v>
      </c>
      <c r="L53">
        <v>7.1878413419999995E-2</v>
      </c>
      <c r="M53">
        <v>1.10107350008336E-4</v>
      </c>
      <c r="N53" s="105" t="str">
        <v>PSCIT_c</v>
      </c>
      <c r="O53" s="131" t="str">
        <v/>
      </c>
      <c r="P53" s="121" t="str">
        <v/>
      </c>
      <c r="Q53">
        <v>1.4867284806000001E-2</v>
      </c>
      <c r="R53" t="str">
        <v>PSCIT_c</v>
      </c>
      <c r="T53">
        <v>1.7692035669E-2</v>
      </c>
      <c r="U53" t="str">
        <v>PSCIT_c</v>
      </c>
      <c r="W53" t="str">
        <f ca="1"/>
        <v>Phenylalanine, tyrosine and tryptophan metabolism</v>
      </c>
      <c r="X53" t="str">
        <f ca="1"/>
        <v>3HCINNMH_c</v>
      </c>
      <c r="Y53">
        <f ca="1"/>
        <v>0</v>
      </c>
      <c r="Z53">
        <f ca="1"/>
        <v>0</v>
      </c>
      <c r="AA53">
        <f ca="1"/>
        <v>0</v>
      </c>
      <c r="AB53">
        <f ca="1"/>
        <v>0</v>
      </c>
      <c r="AC53">
        <f ca="1"/>
        <v>0</v>
      </c>
      <c r="AD53" t="str">
        <f ca="1"/>
        <v>ACS_c</v>
      </c>
      <c r="AE53">
        <f ca="1"/>
        <v>0.25190423366187781</v>
      </c>
      <c r="AF53" t="str">
        <f ca="1"/>
        <v>ACACT40ir_c</v>
      </c>
      <c r="AG53">
        <f ca="1"/>
        <v>8.1421594570446842E-2</v>
      </c>
      <c r="AH53">
        <f ca="1"/>
        <v>0</v>
      </c>
      <c r="AI53">
        <f ca="1"/>
        <v>6.6294760623942187E-3</v>
      </c>
      <c r="AJ53" t="str">
        <f ca="1"/>
        <v>ACACT40ir_c</v>
      </c>
      <c r="AK53">
        <f ca="1"/>
        <v>8.1421594570446842E-2</v>
      </c>
      <c r="AL53">
        <f ca="1"/>
        <v>0</v>
      </c>
      <c r="AM53">
        <f ca="1"/>
        <v>6.6294760623942187E-3</v>
      </c>
      <c r="AN53" t="str">
        <f ca="1"/>
        <v>ACACT40ir_c</v>
      </c>
    </row>
    <row r="54" spans="1:40" x14ac:dyDescent="0.2">
      <c r="A54" t="s">
        <v>10660</v>
      </c>
      <c r="B54" s="121" t="s">
        <v>8015</v>
      </c>
      <c r="C54" s="94" t="s">
        <v>10226</v>
      </c>
      <c r="D54" s="94" t="str">
        <v>ASNTRS_c</v>
      </c>
      <c r="E54" s="121" t="str">
        <f ca="1"/>
        <v>0</v>
      </c>
      <c r="G54" s="94"/>
      <c r="H54" s="121" t="str">
        <f ca="1"/>
        <v>0</v>
      </c>
      <c r="I54" s="94"/>
      <c r="J54" s="94"/>
      <c r="K54" s="121" t="str">
        <f ca="1"/>
        <v>0</v>
      </c>
      <c r="L54">
        <v>0</v>
      </c>
      <c r="M54">
        <v>0</v>
      </c>
      <c r="N54" s="105" t="str">
        <v>ADCS_c</v>
      </c>
      <c r="O54" s="131" t="str">
        <v/>
      </c>
      <c r="P54" s="121" t="str">
        <v/>
      </c>
      <c r="Q54">
        <v>0</v>
      </c>
      <c r="R54" t="str">
        <v>ADCS_c</v>
      </c>
      <c r="T54">
        <v>0</v>
      </c>
      <c r="U54" t="str">
        <v>ADCS_c</v>
      </c>
      <c r="W54" t="str">
        <f ca="1"/>
        <v>Phenylalanine, tyrosine and tryptophan metabolism</v>
      </c>
      <c r="X54" t="str">
        <f ca="1"/>
        <v>3HPPPNH_c</v>
      </c>
      <c r="Y54">
        <f ca="1"/>
        <v>0</v>
      </c>
      <c r="Z54">
        <f ca="1"/>
        <v>0</v>
      </c>
      <c r="AA54">
        <f ca="1"/>
        <v>0</v>
      </c>
      <c r="AB54">
        <f ca="1"/>
        <v>0</v>
      </c>
      <c r="AC54">
        <f ca="1"/>
        <v>0</v>
      </c>
      <c r="AD54" t="str">
        <f ca="1"/>
        <v>ACKr_c</v>
      </c>
      <c r="AE54">
        <f ca="1"/>
        <v>0.24574984283675369</v>
      </c>
      <c r="AF54" t="str">
        <f ca="1"/>
        <v>ACCOAC_c</v>
      </c>
      <c r="AG54">
        <f ca="1"/>
        <v>0.19355793988435843</v>
      </c>
      <c r="AH54">
        <f ca="1"/>
        <v>0</v>
      </c>
      <c r="AI54">
        <f ca="1"/>
        <v>3.7464676092276911E-2</v>
      </c>
      <c r="AJ54" t="str">
        <f ca="1"/>
        <v>ACCOAC_c</v>
      </c>
      <c r="AK54">
        <f ca="1"/>
        <v>0.19355793988435843</v>
      </c>
      <c r="AL54">
        <f ca="1"/>
        <v>0</v>
      </c>
      <c r="AM54">
        <f ca="1"/>
        <v>3.7464676092276911E-2</v>
      </c>
      <c r="AN54" t="str">
        <f ca="1"/>
        <v>ACCOAC_c</v>
      </c>
    </row>
    <row r="55" spans="1:40" x14ac:dyDescent="0.2">
      <c r="A55" t="s">
        <v>10654</v>
      </c>
      <c r="B55" s="121" t="s">
        <v>8016</v>
      </c>
      <c r="C55" s="94" t="s">
        <v>10779</v>
      </c>
      <c r="D55" s="94" t="str">
        <v>ASPCT_c</v>
      </c>
      <c r="E55" s="121" t="str">
        <f ca="1"/>
        <v>0</v>
      </c>
      <c r="G55" s="94"/>
      <c r="H55" s="121" t="str">
        <f ca="1"/>
        <v>0</v>
      </c>
      <c r="I55" s="94"/>
      <c r="J55" s="94"/>
      <c r="K55" s="121" t="str">
        <f ca="1"/>
        <v>0</v>
      </c>
      <c r="L55">
        <v>0</v>
      </c>
      <c r="M55">
        <v>0</v>
      </c>
      <c r="N55" s="105" t="str">
        <v>ADCL_c</v>
      </c>
      <c r="O55" s="131" t="str">
        <v/>
      </c>
      <c r="P55" s="121" t="str">
        <v/>
      </c>
      <c r="Q55">
        <v>0</v>
      </c>
      <c r="R55" t="str">
        <v>ADCL_c</v>
      </c>
      <c r="T55">
        <v>0</v>
      </c>
      <c r="U55" t="str">
        <v>ADCL_c</v>
      </c>
      <c r="W55" t="str">
        <f ca="1"/>
        <v>Transport</v>
      </c>
      <c r="X55" t="str">
        <f ca="1"/>
        <v>3HXPHBt_c_m</v>
      </c>
      <c r="Y55">
        <f ca="1"/>
        <v>0</v>
      </c>
      <c r="Z55">
        <f ca="1"/>
        <v>0</v>
      </c>
      <c r="AA55">
        <f ca="1"/>
        <v>0</v>
      </c>
      <c r="AB55">
        <f ca="1"/>
        <v>0</v>
      </c>
      <c r="AC55">
        <f ca="1"/>
        <v>0</v>
      </c>
      <c r="AD55" t="str">
        <f ca="1"/>
        <v>PKETX_c</v>
      </c>
      <c r="AE55">
        <f ca="1"/>
        <v>0.24574984283675369</v>
      </c>
      <c r="AF55" t="str">
        <f ca="1"/>
        <v>ACGAM6PS_c</v>
      </c>
      <c r="AG55">
        <f ca="1"/>
        <v>6.5211528568994443E-3</v>
      </c>
      <c r="AH55">
        <f ca="1"/>
        <v>0</v>
      </c>
      <c r="AI55">
        <f ca="1"/>
        <v>4.2525434583047781E-5</v>
      </c>
      <c r="AJ55" t="str">
        <f ca="1"/>
        <v>ACGAM6PS_c</v>
      </c>
      <c r="AK55">
        <f ca="1"/>
        <v>6.5211528568994443E-3</v>
      </c>
      <c r="AL55">
        <f ca="1"/>
        <v>0</v>
      </c>
      <c r="AM55">
        <f ca="1"/>
        <v>4.2525434583047781E-5</v>
      </c>
      <c r="AN55" t="str">
        <f ca="1"/>
        <v>ACGAM6PS_c</v>
      </c>
    </row>
    <row r="56" spans="1:40" x14ac:dyDescent="0.2">
      <c r="A56" t="s">
        <v>10664</v>
      </c>
      <c r="B56" s="121" t="s">
        <v>8017</v>
      </c>
      <c r="C56" s="94" t="s">
        <v>10227</v>
      </c>
      <c r="D56" s="94" t="str">
        <v>ASPK_c</v>
      </c>
      <c r="E56" s="121" t="str">
        <f ca="1"/>
        <v>0</v>
      </c>
      <c r="G56" s="94"/>
      <c r="H56" s="121" t="str">
        <f ca="1"/>
        <v>0</v>
      </c>
      <c r="I56" s="94"/>
      <c r="J56" s="94"/>
      <c r="K56" s="121" t="str">
        <f ca="1"/>
        <v>0</v>
      </c>
      <c r="L56">
        <v>0</v>
      </c>
      <c r="M56">
        <v>2.6079811860185301E-3</v>
      </c>
      <c r="N56" s="105" t="str">
        <v>ABTA_c</v>
      </c>
      <c r="O56" s="131" t="str">
        <v/>
      </c>
      <c r="P56" s="121" t="str">
        <v/>
      </c>
      <c r="Q56">
        <v>0</v>
      </c>
      <c r="R56" t="str">
        <v>ABTA_c</v>
      </c>
      <c r="T56">
        <v>0</v>
      </c>
      <c r="U56" t="str">
        <v>ABTA_c</v>
      </c>
      <c r="W56" t="str">
        <f ca="1"/>
        <v>Tryptophan metabolism</v>
      </c>
      <c r="X56" t="str">
        <f ca="1"/>
        <v>3INDACNLAH_c</v>
      </c>
      <c r="Y56">
        <f ca="1"/>
        <v>0</v>
      </c>
      <c r="Z56">
        <f ca="1"/>
        <v>0</v>
      </c>
      <c r="AA56">
        <f ca="1"/>
        <v>0</v>
      </c>
      <c r="AB56">
        <f ca="1"/>
        <v>0</v>
      </c>
      <c r="AC56">
        <f ca="1"/>
        <v>0</v>
      </c>
      <c r="AD56" t="str">
        <f ca="1"/>
        <v>PYK_c</v>
      </c>
      <c r="AE56">
        <f ca="1"/>
        <v>0.24515594785086456</v>
      </c>
      <c r="AF56" t="str">
        <f ca="1"/>
        <v>ACGAMPM_c</v>
      </c>
      <c r="AG56">
        <f ca="1"/>
        <v>6.5211528568994443E-3</v>
      </c>
      <c r="AH56">
        <f ca="1"/>
        <v>0</v>
      </c>
      <c r="AI56">
        <f ca="1"/>
        <v>4.2525434583047781E-5</v>
      </c>
      <c r="AJ56" t="str">
        <f ca="1"/>
        <v>ACGAMPM_c</v>
      </c>
      <c r="AK56">
        <f ca="1"/>
        <v>6.5211528568994443E-3</v>
      </c>
      <c r="AL56">
        <f ca="1"/>
        <v>0</v>
      </c>
      <c r="AM56">
        <f ca="1"/>
        <v>4.2525434583047781E-5</v>
      </c>
      <c r="AN56" t="str">
        <f ca="1"/>
        <v>ACGAMPM_c</v>
      </c>
    </row>
    <row r="57" spans="1:40" x14ac:dyDescent="0.2">
      <c r="A57" t="s">
        <v>10665</v>
      </c>
      <c r="B57" s="121" t="s">
        <v>8018</v>
      </c>
      <c r="C57" s="94" t="s">
        <v>10228</v>
      </c>
      <c r="D57" s="94" t="str">
        <v>ASPTA_c</v>
      </c>
      <c r="E57" s="121" t="str">
        <f ca="1"/>
        <v>0</v>
      </c>
      <c r="G57" s="94"/>
      <c r="H57" s="121" t="str">
        <f ca="1"/>
        <v>0</v>
      </c>
      <c r="I57" s="94"/>
      <c r="J57" s="94"/>
      <c r="K57" s="121" t="str">
        <f ca="1"/>
        <v>0</v>
      </c>
      <c r="L57">
        <v>0</v>
      </c>
      <c r="M57">
        <v>0</v>
      </c>
      <c r="N57" s="105" t="str">
        <v>4HTHRS_c, THRS_c</v>
      </c>
      <c r="O57" s="131" t="str">
        <v/>
      </c>
      <c r="P57" s="121" t="str">
        <v/>
      </c>
      <c r="Q57">
        <v>0</v>
      </c>
      <c r="R57" t="str">
        <v>4HTHRS_c, THRS_c</v>
      </c>
      <c r="T57">
        <v>0</v>
      </c>
      <c r="U57" t="str">
        <v>4HTHRS_c, THRS_c</v>
      </c>
      <c r="W57" t="str">
        <f ca="1"/>
        <v>Unassigned</v>
      </c>
      <c r="X57" t="str">
        <f ca="1"/>
        <v>3IPM3MT_c</v>
      </c>
      <c r="Y57">
        <f ca="1"/>
        <v>0</v>
      </c>
      <c r="Z57">
        <f ca="1"/>
        <v>0</v>
      </c>
      <c r="AA57">
        <f ca="1"/>
        <v>0</v>
      </c>
      <c r="AB57">
        <f ca="1"/>
        <v>0</v>
      </c>
      <c r="AC57">
        <f ca="1"/>
        <v>0</v>
      </c>
      <c r="AD57" t="str">
        <f ca="1"/>
        <v>PGI_c</v>
      </c>
      <c r="AE57">
        <f ca="1"/>
        <v>0.24323086519086876</v>
      </c>
      <c r="AF57" t="str">
        <f ca="1"/>
        <v>ACGK_m</v>
      </c>
      <c r="AG57">
        <f ca="1"/>
        <v>2.9077022006119072E-2</v>
      </c>
      <c r="AH57">
        <f ca="1"/>
        <v>0</v>
      </c>
      <c r="AI57">
        <f ca="1"/>
        <v>8.4547320874433271E-4</v>
      </c>
      <c r="AJ57" t="str">
        <f ca="1"/>
        <v>ACGK_m</v>
      </c>
      <c r="AK57">
        <f ca="1"/>
        <v>2.9077022006119072E-2</v>
      </c>
      <c r="AL57">
        <f ca="1"/>
        <v>0</v>
      </c>
      <c r="AM57">
        <f ca="1"/>
        <v>8.4547320874433271E-4</v>
      </c>
      <c r="AN57" t="str">
        <f ca="1"/>
        <v>ACGK_m</v>
      </c>
    </row>
    <row r="58" spans="1:40" x14ac:dyDescent="0.2">
      <c r="A58" t="s">
        <v>10654</v>
      </c>
      <c r="B58" s="121" t="s">
        <v>8019</v>
      </c>
      <c r="C58" s="94" t="s">
        <v>10229</v>
      </c>
      <c r="D58" s="94" t="str">
        <v>ASAD_c</v>
      </c>
      <c r="E58" s="121" t="str">
        <f ca="1"/>
        <v>0</v>
      </c>
      <c r="G58" s="94"/>
      <c r="H58" s="121" t="str">
        <f ca="1"/>
        <v>0</v>
      </c>
      <c r="I58" s="94"/>
      <c r="J58" s="94"/>
      <c r="K58" s="121" t="str">
        <f ca="1"/>
        <v>0</v>
      </c>
      <c r="L58">
        <v>0</v>
      </c>
      <c r="M58">
        <v>2.7776433913334598E-4</v>
      </c>
      <c r="N58" s="105" t="str">
        <v>PYRDC_c</v>
      </c>
      <c r="O58" s="131" t="str">
        <v/>
      </c>
      <c r="P58" s="121" t="str">
        <v/>
      </c>
      <c r="Q58">
        <v>0</v>
      </c>
      <c r="R58" t="str">
        <v>PYRDC_c</v>
      </c>
      <c r="T58">
        <v>1.39106097094175E-2</v>
      </c>
      <c r="U58" t="str">
        <v>PYRDC_c</v>
      </c>
      <c r="W58" t="str">
        <f ca="1"/>
        <v>Transport</v>
      </c>
      <c r="X58" t="str">
        <f ca="1"/>
        <v>3MBALDt_c_e</v>
      </c>
      <c r="Y58">
        <f ca="1"/>
        <v>0</v>
      </c>
      <c r="Z58">
        <f ca="1"/>
        <v>0</v>
      </c>
      <c r="AA58">
        <f ca="1"/>
        <v>0</v>
      </c>
      <c r="AB58">
        <f ca="1"/>
        <v>0</v>
      </c>
      <c r="AC58">
        <f ca="1"/>
        <v>0</v>
      </c>
      <c r="AD58" t="str">
        <f ca="1"/>
        <v>RPE_c</v>
      </c>
      <c r="AE58">
        <f ca="1"/>
        <v>0.16197339884295098</v>
      </c>
      <c r="AF58" t="str">
        <f ca="1"/>
        <v>ACHBS_m</v>
      </c>
      <c r="AG58">
        <f ca="1"/>
        <v>2.1189378966532856E-2</v>
      </c>
      <c r="AH58">
        <f ca="1"/>
        <v>0</v>
      </c>
      <c r="AI58">
        <f ca="1"/>
        <v>4.4898978098734501E-4</v>
      </c>
      <c r="AJ58" t="str">
        <f ca="1"/>
        <v>ACHBS_m</v>
      </c>
      <c r="AK58">
        <f ca="1"/>
        <v>2.1189378966532856E-2</v>
      </c>
      <c r="AL58">
        <f ca="1"/>
        <v>0</v>
      </c>
      <c r="AM58">
        <f ca="1"/>
        <v>4.4898978098734501E-4</v>
      </c>
      <c r="AN58" t="str">
        <f ca="1"/>
        <v>ACHBS_m</v>
      </c>
    </row>
    <row r="59" spans="1:40" x14ac:dyDescent="0.2">
      <c r="A59" t="s">
        <v>10654</v>
      </c>
      <c r="B59" s="121" t="s">
        <v>8020</v>
      </c>
      <c r="C59" s="94" t="s">
        <v>10230</v>
      </c>
      <c r="D59" s="94" t="str">
        <v>ASPTRS_c</v>
      </c>
      <c r="E59" s="121" t="str">
        <f ca="1"/>
        <v>0</v>
      </c>
      <c r="G59" s="94"/>
      <c r="H59" s="121" t="str">
        <f ca="1"/>
        <v>0</v>
      </c>
      <c r="I59" s="94"/>
      <c r="J59" s="94"/>
      <c r="K59" s="121" t="str">
        <f ca="1"/>
        <v>0</v>
      </c>
      <c r="L59">
        <v>0</v>
      </c>
      <c r="M59">
        <v>8.9773572665662698E-19</v>
      </c>
      <c r="N59" s="105" t="str">
        <v>4DPMIPPH_c</v>
      </c>
      <c r="O59" s="131" t="str">
        <v/>
      </c>
      <c r="P59" s="121" t="str">
        <v/>
      </c>
      <c r="Q59">
        <v>0</v>
      </c>
      <c r="R59" t="str">
        <v>4DPMIPPH_c</v>
      </c>
      <c r="T59">
        <v>0</v>
      </c>
      <c r="U59" t="str">
        <v>4DPMIPPH_c</v>
      </c>
      <c r="W59" t="str">
        <f ca="1"/>
        <v>Transport</v>
      </c>
      <c r="X59" t="str">
        <f ca="1"/>
        <v>3MBALDt_c_m</v>
      </c>
      <c r="Y59">
        <f ca="1"/>
        <v>0</v>
      </c>
      <c r="Z59">
        <f ca="1"/>
        <v>0</v>
      </c>
      <c r="AA59">
        <f ca="1"/>
        <v>0</v>
      </c>
      <c r="AB59">
        <f ca="1"/>
        <v>0</v>
      </c>
      <c r="AC59">
        <f ca="1"/>
        <v>0</v>
      </c>
      <c r="AD59" t="str">
        <f ca="1"/>
        <v>G6PDH2i_c</v>
      </c>
      <c r="AE59">
        <f ca="1"/>
        <v>0.15346325545521511</v>
      </c>
      <c r="AF59" t="str">
        <f ca="1"/>
        <v>ACITL_c</v>
      </c>
      <c r="AG59">
        <f ca="1"/>
        <v>-6.0606543287811758E-13</v>
      </c>
      <c r="AH59">
        <f ca="1"/>
        <v>0</v>
      </c>
      <c r="AI59">
        <f ca="1"/>
        <v>3.6731530892974006E-25</v>
      </c>
      <c r="AJ59" t="str">
        <f ca="1"/>
        <v>ACITL_c</v>
      </c>
      <c r="AK59">
        <f ca="1"/>
        <v>-6.0606543287811758E-13</v>
      </c>
      <c r="AL59">
        <f ca="1"/>
        <v>0</v>
      </c>
      <c r="AM59">
        <f ca="1"/>
        <v>3.6731530892974006E-25</v>
      </c>
      <c r="AN59" t="str">
        <f ca="1"/>
        <v>ACITL_c</v>
      </c>
    </row>
    <row r="60" spans="1:40" x14ac:dyDescent="0.2">
      <c r="A60" t="s">
        <v>10657</v>
      </c>
      <c r="B60" s="121" t="s">
        <v>8021</v>
      </c>
      <c r="C60" s="94" t="s">
        <v>10231</v>
      </c>
      <c r="D60" s="94" t="str">
        <v>ATPPRT_c</v>
      </c>
      <c r="E60" s="121" t="str">
        <f ca="1"/>
        <v>0</v>
      </c>
      <c r="G60" s="94"/>
      <c r="H60" s="121" t="str">
        <f ca="1"/>
        <v>0</v>
      </c>
      <c r="I60" s="94"/>
      <c r="J60" s="94"/>
      <c r="K60" s="121" t="str">
        <f ca="1"/>
        <v>0</v>
      </c>
      <c r="L60">
        <v>0</v>
      </c>
      <c r="M60">
        <v>1.6066270535485401E-4</v>
      </c>
      <c r="N60" s="105" t="str">
        <v>MTAP_c</v>
      </c>
      <c r="O60" s="131" t="str">
        <v/>
      </c>
      <c r="P60" s="121" t="str">
        <v/>
      </c>
      <c r="Q60">
        <v>0</v>
      </c>
      <c r="R60" t="str">
        <v>MTAP_c</v>
      </c>
      <c r="T60">
        <v>0</v>
      </c>
      <c r="U60" t="str">
        <v>MTAP_c</v>
      </c>
      <c r="W60" t="str">
        <f ca="1"/>
        <v>Glycerophospholipid biosynthesis</v>
      </c>
      <c r="X60" t="str">
        <f ca="1"/>
        <v>3MLCLAT_mm</v>
      </c>
      <c r="Y60">
        <f ca="1"/>
        <v>0</v>
      </c>
      <c r="Z60">
        <f ca="1"/>
        <v>0</v>
      </c>
      <c r="AA60">
        <f ca="1"/>
        <v>0</v>
      </c>
      <c r="AB60">
        <f ca="1"/>
        <v>0</v>
      </c>
      <c r="AC60">
        <f ca="1"/>
        <v>0</v>
      </c>
      <c r="AD60" t="str">
        <f ca="1"/>
        <v>GND_c</v>
      </c>
      <c r="AE60">
        <f ca="1"/>
        <v>0.15346325545521511</v>
      </c>
      <c r="AF60" t="str">
        <f ca="1"/>
        <v>ACKr_c</v>
      </c>
      <c r="AG60">
        <f ca="1"/>
        <v>-0.49573162380138075</v>
      </c>
      <c r="AH60">
        <f ca="1"/>
        <v>0</v>
      </c>
      <c r="AI60">
        <f ca="1"/>
        <v>0.24574984283675369</v>
      </c>
      <c r="AJ60" t="str">
        <f ca="1"/>
        <v>ACKr_c</v>
      </c>
      <c r="AK60">
        <f ca="1"/>
        <v>-0.49573162380138075</v>
      </c>
      <c r="AL60">
        <f ca="1"/>
        <v>0</v>
      </c>
      <c r="AM60">
        <f ca="1"/>
        <v>0.24574984283675369</v>
      </c>
      <c r="AN60" t="str">
        <f ca="1"/>
        <v>ACKr_c</v>
      </c>
    </row>
    <row r="61" spans="1:40" x14ac:dyDescent="0.2">
      <c r="A61" t="s">
        <v>10665</v>
      </c>
      <c r="B61" s="121" t="s">
        <v>8022</v>
      </c>
      <c r="C61" s="94" t="s">
        <v>10232</v>
      </c>
      <c r="D61" s="94" t="str">
        <v>ATPASEP2e_c</v>
      </c>
      <c r="E61" s="121" t="str">
        <f ca="1"/>
        <v>0</v>
      </c>
      <c r="G61" s="94"/>
      <c r="H61" s="121" t="str">
        <f ca="1"/>
        <v>0</v>
      </c>
      <c r="I61" s="94"/>
      <c r="J61" s="94"/>
      <c r="K61" s="121" t="str">
        <f ca="1"/>
        <v>0</v>
      </c>
      <c r="L61">
        <v>0</v>
      </c>
      <c r="M61">
        <v>0.192650695506457</v>
      </c>
      <c r="N61" s="105" t="str">
        <v>NTD4pp_c</v>
      </c>
      <c r="O61" s="131" t="str">
        <v/>
      </c>
      <c r="P61" s="121" t="str">
        <v/>
      </c>
      <c r="Q61">
        <v>0</v>
      </c>
      <c r="R61" t="str">
        <v>NTD4pp_c</v>
      </c>
      <c r="T61">
        <v>0</v>
      </c>
      <c r="U61" t="str">
        <v>NTD4pp_c</v>
      </c>
      <c r="W61" t="str">
        <f ca="1"/>
        <v>Unassigned</v>
      </c>
      <c r="X61" t="str">
        <f ca="1"/>
        <v>3MOBDC_c</v>
      </c>
      <c r="Y61">
        <f ca="1"/>
        <v>0</v>
      </c>
      <c r="Z61">
        <f ca="1"/>
        <v>0</v>
      </c>
      <c r="AA61">
        <f ca="1"/>
        <v>0</v>
      </c>
      <c r="AB61">
        <f ca="1"/>
        <v>0</v>
      </c>
      <c r="AC61">
        <f ca="1"/>
        <v>0</v>
      </c>
      <c r="AD61" t="str">
        <f ca="1"/>
        <v>PGL_c</v>
      </c>
      <c r="AE61">
        <f ca="1"/>
        <v>0.15346325545521511</v>
      </c>
      <c r="AF61" t="str">
        <f ca="1"/>
        <v>ACLS_m</v>
      </c>
      <c r="AG61">
        <f ca="1"/>
        <v>5.5185838427297178E-2</v>
      </c>
      <c r="AH61">
        <f ca="1"/>
        <v>0</v>
      </c>
      <c r="AI61">
        <f ca="1"/>
        <v>3.0454767629237499E-3</v>
      </c>
      <c r="AJ61" t="str">
        <f ca="1"/>
        <v>ACLS_m</v>
      </c>
      <c r="AK61">
        <f ca="1"/>
        <v>5.5185838427297178E-2</v>
      </c>
      <c r="AL61">
        <f ca="1"/>
        <v>0</v>
      </c>
      <c r="AM61">
        <f ca="1"/>
        <v>3.0454767629237499E-3</v>
      </c>
      <c r="AN61" t="str">
        <f ca="1"/>
        <v>ACLS_m</v>
      </c>
    </row>
    <row r="62" spans="1:40" x14ac:dyDescent="0.2">
      <c r="A62" t="s">
        <v>10665</v>
      </c>
      <c r="B62" s="121" t="s">
        <v>8023</v>
      </c>
      <c r="C62" s="94" t="s">
        <v>10233</v>
      </c>
      <c r="D62" s="94" t="str">
        <v>C14STR_c</v>
      </c>
      <c r="E62" s="121" t="str">
        <f ca="1"/>
        <v>0</v>
      </c>
      <c r="G62" s="94"/>
      <c r="H62" s="121" t="str">
        <f ca="1"/>
        <v>0</v>
      </c>
      <c r="I62" s="94"/>
      <c r="J62" s="94"/>
      <c r="K62" s="121" t="str">
        <f ca="1"/>
        <v>0</v>
      </c>
      <c r="L62">
        <v>0</v>
      </c>
      <c r="M62">
        <v>3.2634305915267003E-2</v>
      </c>
      <c r="N62" s="105" t="str">
        <v>NTD2pp_c</v>
      </c>
      <c r="O62" s="131" t="str">
        <v/>
      </c>
      <c r="P62" s="121" t="str">
        <v/>
      </c>
      <c r="Q62">
        <v>0</v>
      </c>
      <c r="R62" t="str">
        <v>NTD2pp_c</v>
      </c>
      <c r="T62">
        <v>0</v>
      </c>
      <c r="U62" t="str">
        <v>NTD2pp_c</v>
      </c>
      <c r="W62" t="str">
        <f ca="1"/>
        <v>Unassigned</v>
      </c>
      <c r="X62" t="str">
        <f ca="1"/>
        <v>3MOBR_m</v>
      </c>
      <c r="Y62">
        <f ca="1"/>
        <v>0</v>
      </c>
      <c r="Z62">
        <f ca="1"/>
        <v>0</v>
      </c>
      <c r="AA62">
        <f ca="1"/>
        <v>0</v>
      </c>
      <c r="AB62">
        <f ca="1"/>
        <v>0</v>
      </c>
      <c r="AC62">
        <f ca="1"/>
        <v>0</v>
      </c>
      <c r="AD62" t="str">
        <f ca="1"/>
        <v>EX_for_e</v>
      </c>
      <c r="AE62">
        <f ca="1"/>
        <v>0.14494798035359627</v>
      </c>
      <c r="AF62" t="str">
        <f ca="1"/>
        <v>ACOADS180_rm</v>
      </c>
      <c r="AG62">
        <f ca="1"/>
        <v>1.3727517356225034E-2</v>
      </c>
      <c r="AH62">
        <f ca="1"/>
        <v>0</v>
      </c>
      <c r="AI62">
        <f ca="1"/>
        <v>1.8844473276545954E-4</v>
      </c>
      <c r="AJ62" t="str">
        <f ca="1"/>
        <v>ACOADS180_rm</v>
      </c>
      <c r="AK62">
        <f ca="1"/>
        <v>1.3727517356225034E-2</v>
      </c>
      <c r="AL62">
        <f ca="1"/>
        <v>0</v>
      </c>
      <c r="AM62">
        <f ca="1"/>
        <v>1.8844473276545954E-4</v>
      </c>
      <c r="AN62" t="str">
        <f ca="1"/>
        <v>ACOADS180_rm</v>
      </c>
    </row>
    <row r="63" spans="1:40" x14ac:dyDescent="0.2">
      <c r="A63" t="s">
        <v>10665</v>
      </c>
      <c r="B63" s="121" t="s">
        <v>8024</v>
      </c>
      <c r="C63" s="94" t="s">
        <v>10780</v>
      </c>
      <c r="D63" s="94" t="str">
        <v>C3STDH2_c</v>
      </c>
      <c r="E63" s="121" t="str">
        <f ca="1"/>
        <v>0</v>
      </c>
      <c r="G63" s="94"/>
      <c r="H63" s="121" t="str">
        <f ca="1"/>
        <v>0</v>
      </c>
      <c r="I63" s="94"/>
      <c r="J63" s="94"/>
      <c r="K63" s="121" t="str">
        <f ca="1"/>
        <v>0</v>
      </c>
      <c r="L63">
        <v>1.6659917999994899E-2</v>
      </c>
      <c r="M63">
        <v>2.7994225261264401E-5</v>
      </c>
      <c r="N63" s="105" t="str">
        <v>PRFGS_c</v>
      </c>
      <c r="O63" s="131" t="str">
        <v/>
      </c>
      <c r="P63" s="121" t="str">
        <v/>
      </c>
      <c r="Q63">
        <v>4.9979754000020202E-3</v>
      </c>
      <c r="R63" t="str">
        <v>PRFGS_c</v>
      </c>
      <c r="T63">
        <v>6.7565223000016798E-3</v>
      </c>
      <c r="U63" t="str">
        <v>PRFGS_c</v>
      </c>
      <c r="W63" t="str">
        <f ca="1"/>
        <v>Unassigned</v>
      </c>
      <c r="X63" t="str">
        <f ca="1"/>
        <v>3MOPDC_c</v>
      </c>
      <c r="Y63">
        <f ca="1"/>
        <v>0</v>
      </c>
      <c r="Z63">
        <f ca="1"/>
        <v>0</v>
      </c>
      <c r="AA63">
        <f ca="1"/>
        <v>0</v>
      </c>
      <c r="AB63">
        <f ca="1"/>
        <v>0</v>
      </c>
      <c r="AC63">
        <f ca="1"/>
        <v>0</v>
      </c>
      <c r="AD63" t="str">
        <f ca="1"/>
        <v>FORt_c_e</v>
      </c>
      <c r="AE63">
        <f ca="1"/>
        <v>0.14494798035359627</v>
      </c>
      <c r="AF63" t="str">
        <f ca="1"/>
        <v>ACOADS181_rm</v>
      </c>
      <c r="AG63">
        <f ca="1"/>
        <v>9.3644136226426165E-3</v>
      </c>
      <c r="AH63">
        <f ca="1"/>
        <v>0</v>
      </c>
      <c r="AI63">
        <f ca="1"/>
        <v>8.7692242495934615E-5</v>
      </c>
      <c r="AJ63" t="str">
        <f ca="1"/>
        <v>ACOADS181_rm</v>
      </c>
      <c r="AK63">
        <f ca="1"/>
        <v>9.3644136226426165E-3</v>
      </c>
      <c r="AL63">
        <f ca="1"/>
        <v>0</v>
      </c>
      <c r="AM63">
        <f ca="1"/>
        <v>8.7692242495934615E-5</v>
      </c>
      <c r="AN63" t="str">
        <f ca="1"/>
        <v>ACOADS181_rm</v>
      </c>
    </row>
    <row r="64" spans="1:40" x14ac:dyDescent="0.2">
      <c r="A64" t="s">
        <v>10665</v>
      </c>
      <c r="B64" s="121" t="s">
        <v>8025</v>
      </c>
      <c r="C64" s="94" t="s">
        <v>10781</v>
      </c>
      <c r="D64" s="94" t="str">
        <v>C3STDH1_c</v>
      </c>
      <c r="E64" s="121" t="str">
        <f ca="1"/>
        <v>0</v>
      </c>
      <c r="G64" s="94"/>
      <c r="H64" s="121" t="str">
        <f ca="1"/>
        <v>0</v>
      </c>
      <c r="I64" s="94"/>
      <c r="J64" s="94"/>
      <c r="K64" s="121" t="str">
        <f ca="1"/>
        <v>0</v>
      </c>
      <c r="L64">
        <v>4.00195915336417E-2</v>
      </c>
      <c r="M64">
        <v>1.7711234685382601E-2</v>
      </c>
      <c r="N64" s="105" t="str">
        <v>MTHFR3_c</v>
      </c>
      <c r="O64" s="131" t="str">
        <v/>
      </c>
      <c r="P64" s="121" t="str">
        <v/>
      </c>
      <c r="Q64">
        <v>6.50190665029506E-3</v>
      </c>
      <c r="R64" t="str">
        <v>MTHFR3_c</v>
      </c>
      <c r="T64">
        <v>1.5202749702659699E-2</v>
      </c>
      <c r="U64" t="str">
        <v>MTHFR3_c</v>
      </c>
      <c r="W64" t="str">
        <f ca="1"/>
        <v>Unassigned</v>
      </c>
      <c r="X64" t="str">
        <f ca="1"/>
        <v>3MOPR_m</v>
      </c>
      <c r="Y64">
        <f ca="1"/>
        <v>0</v>
      </c>
      <c r="Z64">
        <f ca="1"/>
        <v>0</v>
      </c>
      <c r="AA64">
        <f ca="1"/>
        <v>0</v>
      </c>
      <c r="AB64">
        <f ca="1"/>
        <v>0</v>
      </c>
      <c r="AC64">
        <f ca="1"/>
        <v>0</v>
      </c>
      <c r="AD64" t="str">
        <f ca="1"/>
        <v>FBA_c</v>
      </c>
      <c r="AE64">
        <f ca="1"/>
        <v>0.12845835802633077</v>
      </c>
      <c r="AF64" t="str">
        <f ca="1"/>
        <v>ACOADS182_rm</v>
      </c>
      <c r="AG64">
        <f ca="1"/>
        <v>1.8527954422339055E-3</v>
      </c>
      <c r="AH64">
        <f ca="1"/>
        <v>0</v>
      </c>
      <c r="AI64">
        <f ca="1"/>
        <v>3.4328509507627336E-6</v>
      </c>
      <c r="AJ64" t="str">
        <f ca="1"/>
        <v>ACOADS182_rm</v>
      </c>
      <c r="AK64">
        <f ca="1"/>
        <v>1.8527954422339055E-3</v>
      </c>
      <c r="AL64">
        <f ca="1"/>
        <v>0</v>
      </c>
      <c r="AM64">
        <f ca="1"/>
        <v>3.4328509507627336E-6</v>
      </c>
      <c r="AN64" t="str">
        <f ca="1"/>
        <v>ACOADS182_rm</v>
      </c>
    </row>
    <row r="65" spans="1:40" x14ac:dyDescent="0.2">
      <c r="A65" t="s">
        <v>10654</v>
      </c>
      <c r="B65" s="121" t="s">
        <v>8026</v>
      </c>
      <c r="C65" s="94" t="s">
        <v>10782</v>
      </c>
      <c r="D65" s="94" t="str">
        <v>C4STMO1_c</v>
      </c>
      <c r="E65" s="121" t="str">
        <f ca="1"/>
        <v>0</v>
      </c>
      <c r="G65" s="94"/>
      <c r="H65" s="121" t="str">
        <f ca="1"/>
        <v>0</v>
      </c>
      <c r="I65" s="94"/>
      <c r="J65" s="94"/>
      <c r="K65" s="121" t="str">
        <f ca="1"/>
        <v>0</v>
      </c>
      <c r="L65">
        <v>1.4256E-6</v>
      </c>
      <c r="M65">
        <v>1.5505091635085999E-9</v>
      </c>
      <c r="N65" s="105" t="str">
        <v>ALAS_m</v>
      </c>
      <c r="O65" s="131" t="str">
        <v/>
      </c>
      <c r="P65" s="121" t="str">
        <v/>
      </c>
      <c r="Q65">
        <v>4.2767999999999998E-7</v>
      </c>
      <c r="R65" t="str">
        <v>ALAS_m</v>
      </c>
      <c r="T65">
        <v>5.7815999999999998E-7</v>
      </c>
      <c r="U65" t="str">
        <v>ALAS_m</v>
      </c>
      <c r="W65" t="str">
        <f ca="1"/>
        <v>Transport</v>
      </c>
      <c r="X65" t="str">
        <f ca="1"/>
        <v>3MOPt_c_e</v>
      </c>
      <c r="Y65">
        <f ca="1"/>
        <v>0</v>
      </c>
      <c r="Z65">
        <f ca="1"/>
        <v>0</v>
      </c>
      <c r="AA65">
        <f ca="1"/>
        <v>0</v>
      </c>
      <c r="AB65">
        <f ca="1"/>
        <v>0</v>
      </c>
      <c r="AC65">
        <f ca="1"/>
        <v>0</v>
      </c>
      <c r="AD65" t="str">
        <f ca="1"/>
        <v>PFK_c</v>
      </c>
      <c r="AE65">
        <f ca="1"/>
        <v>0.12845835802633077</v>
      </c>
      <c r="AF65" t="str">
        <f ca="1"/>
        <v>ACOATA_c</v>
      </c>
      <c r="AG65">
        <f ca="1"/>
        <v>2.4117637212444712E-2</v>
      </c>
      <c r="AH65">
        <f ca="1"/>
        <v>0</v>
      </c>
      <c r="AI65">
        <f ca="1"/>
        <v>5.816604247110979E-4</v>
      </c>
      <c r="AJ65" t="str">
        <f ca="1"/>
        <v>ACOATA_c</v>
      </c>
      <c r="AK65">
        <f ca="1"/>
        <v>2.4117637212444712E-2</v>
      </c>
      <c r="AL65">
        <f ca="1"/>
        <v>0</v>
      </c>
      <c r="AM65">
        <f ca="1"/>
        <v>5.816604247110979E-4</v>
      </c>
      <c r="AN65" t="str">
        <f ca="1"/>
        <v>ACOATA_c</v>
      </c>
    </row>
    <row r="66" spans="1:40" x14ac:dyDescent="0.2">
      <c r="A66" t="s">
        <v>10667</v>
      </c>
      <c r="B66" s="121" t="s">
        <v>8027</v>
      </c>
      <c r="C66" s="94" t="s">
        <v>10783</v>
      </c>
      <c r="D66" s="94" t="str">
        <v>C4STMO2_c</v>
      </c>
      <c r="E66" s="121" t="str">
        <f ca="1"/>
        <v>0</v>
      </c>
      <c r="G66" s="94"/>
      <c r="H66" s="121" t="str">
        <f ca="1"/>
        <v>0</v>
      </c>
      <c r="I66" s="94"/>
      <c r="J66" s="94"/>
      <c r="K66" s="121" t="str">
        <f ca="1"/>
        <v>0</v>
      </c>
      <c r="L66">
        <v>0</v>
      </c>
      <c r="M66">
        <v>0</v>
      </c>
      <c r="N66" s="105" t="str">
        <v>FTHFCL_c</v>
      </c>
      <c r="O66" s="131" t="str">
        <v/>
      </c>
      <c r="P66" s="121" t="str">
        <v/>
      </c>
      <c r="Q66">
        <v>0</v>
      </c>
      <c r="R66" t="str">
        <v>FTHFCL_c</v>
      </c>
      <c r="T66">
        <v>0</v>
      </c>
      <c r="U66" t="str">
        <v>FTHFCL_c</v>
      </c>
      <c r="W66" t="str">
        <f ca="1"/>
        <v>Ubiquinone biosynthesis</v>
      </c>
      <c r="X66" t="str">
        <f ca="1"/>
        <v>3NP4H5MOBCL_m</v>
      </c>
      <c r="Y66">
        <f ca="1"/>
        <v>0</v>
      </c>
      <c r="Z66">
        <f ca="1"/>
        <v>0</v>
      </c>
      <c r="AA66">
        <f ca="1"/>
        <v>0</v>
      </c>
      <c r="AB66">
        <f ca="1"/>
        <v>0</v>
      </c>
      <c r="AC66">
        <f ca="1"/>
        <v>0</v>
      </c>
      <c r="AD66" t="str">
        <f ca="1"/>
        <v>PC_c</v>
      </c>
      <c r="AE66">
        <f ca="1"/>
        <v>0.11503586742870781</v>
      </c>
      <c r="AF66" t="str">
        <f ca="1"/>
        <v>ACONTa_m</v>
      </c>
      <c r="AG66">
        <f ca="1"/>
        <v>0.10848405134020017</v>
      </c>
      <c r="AH66">
        <f ca="1"/>
        <v>0</v>
      </c>
      <c r="AI66">
        <f ca="1"/>
        <v>1.1768789395183187E-2</v>
      </c>
      <c r="AJ66" t="str">
        <f ca="1"/>
        <v>ACONTa_m</v>
      </c>
      <c r="AK66">
        <f ca="1"/>
        <v>0.10848405134020017</v>
      </c>
      <c r="AL66">
        <f ca="1"/>
        <v>0</v>
      </c>
      <c r="AM66">
        <f ca="1"/>
        <v>1.1768789395183187E-2</v>
      </c>
      <c r="AN66" t="str">
        <f ca="1"/>
        <v>ACONTa_m</v>
      </c>
    </row>
    <row r="67" spans="1:40" x14ac:dyDescent="0.2">
      <c r="A67" t="s">
        <v>10667</v>
      </c>
      <c r="B67" s="121" t="s">
        <v>8028</v>
      </c>
      <c r="C67" s="94" t="s">
        <v>10234</v>
      </c>
      <c r="D67" s="94" t="str">
        <v>C4STMO3_c</v>
      </c>
      <c r="E67" s="121" t="str">
        <f ca="1"/>
        <v>0</v>
      </c>
      <c r="G67" s="94"/>
      <c r="H67" s="121" t="str">
        <f ca="1"/>
        <v>0</v>
      </c>
      <c r="I67" s="94"/>
      <c r="J67" s="94"/>
      <c r="K67" s="121" t="str">
        <f ca="1"/>
        <v>0</v>
      </c>
      <c r="L67">
        <v>0</v>
      </c>
      <c r="M67">
        <v>0</v>
      </c>
      <c r="N67" s="105" t="str">
        <v>MHPGLUT_c</v>
      </c>
      <c r="O67" s="131" t="str">
        <v/>
      </c>
      <c r="P67" s="121" t="str">
        <v/>
      </c>
      <c r="Q67">
        <v>0</v>
      </c>
      <c r="R67" t="str">
        <v>MHPGLUT_c</v>
      </c>
      <c r="T67">
        <v>0</v>
      </c>
      <c r="U67" t="str">
        <v>MHPGLUT_c</v>
      </c>
      <c r="W67" t="str">
        <f ca="1"/>
        <v>Ubiquinone biosynthesis</v>
      </c>
      <c r="X67" t="str">
        <f ca="1"/>
        <v>3NPDHBZH_m</v>
      </c>
      <c r="Y67">
        <f ca="1"/>
        <v>0</v>
      </c>
      <c r="Z67">
        <f ca="1"/>
        <v>0</v>
      </c>
      <c r="AA67">
        <f ca="1"/>
        <v>0</v>
      </c>
      <c r="AB67">
        <f ca="1"/>
        <v>0</v>
      </c>
      <c r="AC67">
        <f ca="1"/>
        <v>0</v>
      </c>
      <c r="AD67" t="str">
        <f ca="1"/>
        <v>TPI_c</v>
      </c>
      <c r="AE67">
        <f ca="1"/>
        <v>0.10568568311624066</v>
      </c>
      <c r="AF67" t="str">
        <f ca="1"/>
        <v>ACONTb_m</v>
      </c>
      <c r="AG67">
        <f ca="1"/>
        <v>0.10848405134020017</v>
      </c>
      <c r="AH67">
        <f ca="1"/>
        <v>0</v>
      </c>
      <c r="AI67">
        <f ca="1"/>
        <v>1.1768789395183187E-2</v>
      </c>
      <c r="AJ67" t="str">
        <f ca="1"/>
        <v>ACONTb_m</v>
      </c>
      <c r="AK67">
        <f ca="1"/>
        <v>0.10848405134020017</v>
      </c>
      <c r="AL67">
        <f ca="1"/>
        <v>0</v>
      </c>
      <c r="AM67">
        <f ca="1"/>
        <v>1.1768789395183187E-2</v>
      </c>
      <c r="AN67" t="str">
        <f ca="1"/>
        <v>ACONTb_m</v>
      </c>
    </row>
    <row r="68" spans="1:40" x14ac:dyDescent="0.2">
      <c r="A68" t="s">
        <v>10667</v>
      </c>
      <c r="B68" s="121" t="s">
        <v>8029</v>
      </c>
      <c r="C68" s="94" t="s">
        <v>10235</v>
      </c>
      <c r="D68" s="94" t="str">
        <v>C4STMO4_c</v>
      </c>
      <c r="E68" s="121" t="str">
        <f ca="1"/>
        <v>0</v>
      </c>
      <c r="G68" s="94"/>
      <c r="H68" s="121" t="str">
        <f ca="1"/>
        <v>0</v>
      </c>
      <c r="I68" s="94"/>
      <c r="J68" s="94"/>
      <c r="K68" s="121" t="str">
        <f ca="1"/>
        <v>0</v>
      </c>
      <c r="L68">
        <v>0</v>
      </c>
      <c r="M68">
        <v>1.6066270535485401E-4</v>
      </c>
      <c r="N68" s="105" t="str">
        <v>MDRPD_c</v>
      </c>
      <c r="O68" s="131" t="str">
        <v/>
      </c>
      <c r="P68" s="121" t="str">
        <v/>
      </c>
      <c r="Q68">
        <v>0</v>
      </c>
      <c r="R68" t="str">
        <v>MDRPD_c</v>
      </c>
      <c r="T68">
        <v>0</v>
      </c>
      <c r="U68" t="str">
        <v>MDRPD_c</v>
      </c>
      <c r="W68" t="str">
        <f ca="1"/>
        <v>Ubiquinone biosynthesis</v>
      </c>
      <c r="X68" t="str">
        <f ca="1"/>
        <v>3NPDHMT_m</v>
      </c>
      <c r="Y68">
        <f ca="1"/>
        <v>0</v>
      </c>
      <c r="Z68">
        <f ca="1"/>
        <v>0</v>
      </c>
      <c r="AA68">
        <f ca="1"/>
        <v>0</v>
      </c>
      <c r="AB68">
        <f ca="1"/>
        <v>0</v>
      </c>
      <c r="AC68">
        <f ca="1"/>
        <v>0</v>
      </c>
      <c r="AD68" t="str">
        <f ca="1"/>
        <v>EX_urea_e</v>
      </c>
      <c r="AE68">
        <f ca="1"/>
        <v>7.5847367332267143E-2</v>
      </c>
      <c r="AF68" t="str">
        <f ca="1"/>
        <v>ACOTAi_m</v>
      </c>
      <c r="AG68">
        <f ca="1"/>
        <v>2.9077022006119072E-2</v>
      </c>
      <c r="AH68">
        <f ca="1"/>
        <v>0</v>
      </c>
      <c r="AI68">
        <f ca="1"/>
        <v>8.4547320874433271E-4</v>
      </c>
      <c r="AJ68" t="str">
        <f ca="1"/>
        <v>ACOTAi_m</v>
      </c>
      <c r="AK68">
        <f ca="1"/>
        <v>2.9077022006119072E-2</v>
      </c>
      <c r="AL68">
        <f ca="1"/>
        <v>0</v>
      </c>
      <c r="AM68">
        <f ca="1"/>
        <v>8.4547320874433271E-4</v>
      </c>
      <c r="AN68" t="str">
        <f ca="1"/>
        <v>ACOTAi_m</v>
      </c>
    </row>
    <row r="69" spans="1:40" x14ac:dyDescent="0.2">
      <c r="A69" t="s">
        <v>10662</v>
      </c>
      <c r="B69" s="121" t="s">
        <v>8030</v>
      </c>
      <c r="C69" s="94" t="s">
        <v>10784</v>
      </c>
      <c r="D69" s="94" t="str">
        <v>C8STI_c</v>
      </c>
      <c r="E69" s="121">
        <f ca="1"/>
        <v>4.5354678989080804E-3</v>
      </c>
      <c r="G69" s="94"/>
      <c r="H69" s="121" t="str">
        <f ca="1"/>
        <v>0</v>
      </c>
      <c r="I69" s="94"/>
      <c r="J69" s="94"/>
      <c r="K69" s="121" t="str">
        <f ca="1"/>
        <v>0</v>
      </c>
      <c r="L69">
        <v>0</v>
      </c>
      <c r="M69">
        <v>1.6066270535485401E-4</v>
      </c>
      <c r="N69" s="105" t="str">
        <v>MTRI_c</v>
      </c>
      <c r="O69" s="131">
        <v>0</v>
      </c>
      <c r="P69" s="121">
        <v>3.1784814035946598E-3</v>
      </c>
      <c r="Q69">
        <v>0</v>
      </c>
      <c r="R69" t="str">
        <v>MTRI_c</v>
      </c>
      <c r="T69">
        <v>0</v>
      </c>
      <c r="U69" t="str">
        <v>MTRI_c</v>
      </c>
      <c r="W69" t="str">
        <f ca="1"/>
        <v>Fatty acid elongation</v>
      </c>
      <c r="X69" t="str">
        <f ca="1"/>
        <v>3OACE200_rm</v>
      </c>
      <c r="Y69">
        <f ca="1"/>
        <v>2.1642396923793276E-3</v>
      </c>
      <c r="Z69">
        <f ca="1"/>
        <v>0</v>
      </c>
      <c r="AA69">
        <f ca="1"/>
        <v>4.6839334460701662E-6</v>
      </c>
      <c r="AB69">
        <f ca="1"/>
        <v>0.4636298248051951</v>
      </c>
      <c r="AC69">
        <f ca="1"/>
        <v>1</v>
      </c>
      <c r="AD69" t="str">
        <f ca="1"/>
        <v>UREA_c</v>
      </c>
      <c r="AE69">
        <f ca="1"/>
        <v>7.5847367332267143E-2</v>
      </c>
      <c r="AF69" t="str">
        <f ca="1"/>
        <v>ACS_c</v>
      </c>
      <c r="AG69">
        <f ca="1"/>
        <v>0.50190062130054969</v>
      </c>
      <c r="AH69">
        <f ca="1"/>
        <v>0</v>
      </c>
      <c r="AI69">
        <f ca="1"/>
        <v>0.25190423366187781</v>
      </c>
      <c r="AJ69" t="str">
        <f ca="1"/>
        <v>ACS_c</v>
      </c>
      <c r="AK69">
        <f ca="1"/>
        <v>0.50190062130054969</v>
      </c>
      <c r="AL69">
        <f ca="1"/>
        <v>0</v>
      </c>
      <c r="AM69">
        <f ca="1"/>
        <v>0.25190423366187781</v>
      </c>
      <c r="AN69" t="str">
        <f ca="1"/>
        <v>ACS_c</v>
      </c>
    </row>
    <row r="70" spans="1:40" x14ac:dyDescent="0.2">
      <c r="A70" t="s">
        <v>10662</v>
      </c>
      <c r="B70" s="121" t="s">
        <v>8031</v>
      </c>
      <c r="C70" s="94" t="s">
        <v>10236</v>
      </c>
      <c r="D70" s="94" t="str">
        <v>CBPS_c</v>
      </c>
      <c r="E70" s="121">
        <f ca="1"/>
        <v>4.5354678989080804E-3</v>
      </c>
      <c r="G70" s="94"/>
      <c r="H70" s="121" t="str">
        <f ca="1"/>
        <v>0</v>
      </c>
      <c r="I70" s="94"/>
      <c r="J70" s="94"/>
      <c r="K70" s="121" t="str">
        <f ca="1"/>
        <v>0</v>
      </c>
      <c r="L70">
        <v>0</v>
      </c>
      <c r="M70">
        <v>1.0100457063252899E-18</v>
      </c>
      <c r="N70" s="105" t="str">
        <v>IPPYP2_c</v>
      </c>
      <c r="O70" s="131">
        <v>0</v>
      </c>
      <c r="P70" s="121">
        <v>2.8763343984044799E-3</v>
      </c>
      <c r="Q70">
        <v>0</v>
      </c>
      <c r="R70" t="str">
        <v>IPPYP2_c</v>
      </c>
      <c r="T70">
        <v>0</v>
      </c>
      <c r="U70" t="str">
        <v>IPPYP2_c</v>
      </c>
      <c r="W70" t="str">
        <f ca="1"/>
        <v>Fatty acid elongation</v>
      </c>
      <c r="X70" t="str">
        <f ca="1"/>
        <v>3OACE220_rm</v>
      </c>
      <c r="Y70">
        <f ca="1"/>
        <v>2.1642396923793276E-3</v>
      </c>
      <c r="Z70">
        <f ca="1"/>
        <v>0</v>
      </c>
      <c r="AA70">
        <f ca="1"/>
        <v>4.6839334460701662E-6</v>
      </c>
      <c r="AB70">
        <f ca="1"/>
        <v>0.56615059150483016</v>
      </c>
      <c r="AC70">
        <f ca="1"/>
        <v>1</v>
      </c>
      <c r="AD70" t="str">
        <f ca="1"/>
        <v>UREAtps_e</v>
      </c>
      <c r="AE70">
        <f ca="1"/>
        <v>7.5847367332267143E-2</v>
      </c>
      <c r="AF70" t="str">
        <f ca="1"/>
        <v>ADK1_c</v>
      </c>
      <c r="AG70">
        <f ca="1"/>
        <v>0.97551773127740771</v>
      </c>
      <c r="AH70">
        <f ca="1"/>
        <v>0</v>
      </c>
      <c r="AI70">
        <f ca="1"/>
        <v>0.95163484403662069</v>
      </c>
      <c r="AJ70" t="str">
        <f ca="1"/>
        <v>ADK1_c</v>
      </c>
      <c r="AK70">
        <f ca="1"/>
        <v>0.97551773127740771</v>
      </c>
      <c r="AL70">
        <f ca="1"/>
        <v>0</v>
      </c>
      <c r="AM70">
        <f ca="1"/>
        <v>0.95163484403662069</v>
      </c>
      <c r="AN70" t="str">
        <f ca="1"/>
        <v>ADK1_c</v>
      </c>
    </row>
    <row r="71" spans="1:40" x14ac:dyDescent="0.2">
      <c r="A71" t="s">
        <v>10662</v>
      </c>
      <c r="B71" s="121" t="s">
        <v>8032</v>
      </c>
      <c r="C71" s="94" t="s">
        <v>10237</v>
      </c>
      <c r="D71" s="94" t="str">
        <v>CERH126A_r</v>
      </c>
      <c r="E71" s="121">
        <f ca="1"/>
        <v>3.7100312118016699E-3</v>
      </c>
      <c r="G71" s="94"/>
      <c r="H71" s="121" t="str">
        <f ca="1"/>
        <v>0</v>
      </c>
      <c r="I71" s="94"/>
      <c r="J71" s="94"/>
      <c r="K71" s="121" t="str">
        <f ca="1"/>
        <v>0</v>
      </c>
      <c r="L71">
        <v>0</v>
      </c>
      <c r="M71">
        <v>0</v>
      </c>
      <c r="N71" s="105" t="str">
        <v>IPPYP3_c</v>
      </c>
      <c r="O71" s="131">
        <v>0</v>
      </c>
      <c r="P71" s="121">
        <v>2.5899182232897201E-3</v>
      </c>
      <c r="Q71">
        <v>0</v>
      </c>
      <c r="R71" t="str">
        <v>IPPYP3_c</v>
      </c>
      <c r="T71">
        <v>0</v>
      </c>
      <c r="U71" t="str">
        <v>IPPYP3_c</v>
      </c>
      <c r="W71" t="str">
        <f ca="1"/>
        <v>Fatty acid elongation</v>
      </c>
      <c r="X71" t="str">
        <f ca="1"/>
        <v>3OACE240_rm</v>
      </c>
      <c r="Y71">
        <f ca="1"/>
        <v>1.7703568821378799E-3</v>
      </c>
      <c r="Z71">
        <f ca="1"/>
        <v>0</v>
      </c>
      <c r="AA71">
        <f ca="1"/>
        <v>3.1341634901329553E-6</v>
      </c>
      <c r="AB71">
        <f ca="1"/>
        <v>0.46725025205119647</v>
      </c>
      <c r="AC71">
        <f ca="1"/>
        <v>1</v>
      </c>
      <c r="AD71" t="str">
        <f ca="1"/>
        <v>ACCOAC_c</v>
      </c>
      <c r="AE71">
        <f ca="1"/>
        <v>3.7464676092276911E-2</v>
      </c>
      <c r="AF71" t="str">
        <f ca="1"/>
        <v>ADMDC_c</v>
      </c>
      <c r="AG71">
        <f ca="1"/>
        <v>9.0996216467117127E-6</v>
      </c>
      <c r="AH71">
        <f ca="1"/>
        <v>0</v>
      </c>
      <c r="AI71">
        <f ca="1"/>
        <v>8.2803114113304385E-11</v>
      </c>
      <c r="AJ71" t="str">
        <f ca="1"/>
        <v>ADMDC_c</v>
      </c>
      <c r="AK71">
        <f ca="1"/>
        <v>9.0996216467117127E-6</v>
      </c>
      <c r="AL71">
        <f ca="1"/>
        <v>0</v>
      </c>
      <c r="AM71">
        <f ca="1"/>
        <v>8.2803114113304385E-11</v>
      </c>
      <c r="AN71" t="str">
        <f ca="1"/>
        <v>ADMDC_c</v>
      </c>
    </row>
    <row r="72" spans="1:40" x14ac:dyDescent="0.2">
      <c r="A72" t="s">
        <v>10662</v>
      </c>
      <c r="B72" s="121" t="s">
        <v>8033</v>
      </c>
      <c r="C72" s="94" t="s">
        <v>10238</v>
      </c>
      <c r="D72" s="94" t="str">
        <v>CHTNS_c</v>
      </c>
      <c r="E72" s="121">
        <f ca="1"/>
        <v>7.7050451142924095E-4</v>
      </c>
      <c r="G72" s="94"/>
      <c r="H72" s="121" t="str">
        <f ca="1"/>
        <v>0</v>
      </c>
      <c r="I72" s="94"/>
      <c r="J72" s="94"/>
      <c r="K72" s="121" t="str">
        <f ca="1"/>
        <v>0</v>
      </c>
      <c r="L72">
        <v>0</v>
      </c>
      <c r="M72">
        <v>6.3574211148637996E-2</v>
      </c>
      <c r="N72" s="105" t="str">
        <v/>
      </c>
      <c r="O72" s="131">
        <v>0</v>
      </c>
      <c r="P72" s="121">
        <v>2.19868849606643E-3</v>
      </c>
      <c r="Q72">
        <v>0</v>
      </c>
      <c r="R72" t="str">
        <v/>
      </c>
      <c r="T72">
        <v>0</v>
      </c>
      <c r="U72" t="str">
        <v/>
      </c>
      <c r="W72" t="str">
        <f ca="1"/>
        <v>Fatty acid elongation</v>
      </c>
      <c r="X72" t="str">
        <f ca="1"/>
        <v>3OACE260_rm</v>
      </c>
      <c r="Y72">
        <f ca="1"/>
        <v>3.6767021263538674E-4</v>
      </c>
      <c r="Z72">
        <f ca="1"/>
        <v>0</v>
      </c>
      <c r="AA72">
        <f ca="1"/>
        <v>1.351813852593505E-7</v>
      </c>
      <c r="AB72">
        <f ca="1"/>
        <v>2.7963368400586934E-2</v>
      </c>
      <c r="AC72">
        <f ca="1"/>
        <v>1</v>
      </c>
      <c r="AD72" t="str">
        <f ca="1"/>
        <v>MCOATA_c</v>
      </c>
      <c r="AE72">
        <f ca="1"/>
        <v>3.5003204453472644E-2</v>
      </c>
      <c r="AF72" t="str">
        <f ca="1"/>
        <v>ADNK1_c</v>
      </c>
      <c r="AG72">
        <f ca="1"/>
        <v>2.057142366050467E-2</v>
      </c>
      <c r="AH72">
        <f ca="1"/>
        <v>0</v>
      </c>
      <c r="AI72">
        <f ca="1"/>
        <v>4.2318347141997135E-4</v>
      </c>
      <c r="AJ72" t="str">
        <f ca="1"/>
        <v>ADNK1_c</v>
      </c>
      <c r="AK72">
        <f ca="1"/>
        <v>2.057142366050467E-2</v>
      </c>
      <c r="AL72">
        <f ca="1"/>
        <v>0</v>
      </c>
      <c r="AM72">
        <f ca="1"/>
        <v>4.2318347141997135E-4</v>
      </c>
      <c r="AN72" t="str">
        <f ca="1"/>
        <v>ADNK1_c</v>
      </c>
    </row>
    <row r="73" spans="1:40" x14ac:dyDescent="0.2">
      <c r="A73" t="s">
        <v>10662</v>
      </c>
      <c r="B73" s="121" t="s">
        <v>8034</v>
      </c>
      <c r="C73" s="94" t="s">
        <v>10239</v>
      </c>
      <c r="D73" s="94" t="str">
        <v>CHORM_c</v>
      </c>
      <c r="E73" s="121">
        <f ca="1"/>
        <v>4.5354678989080804E-3</v>
      </c>
      <c r="G73" s="94"/>
      <c r="H73" s="121" t="str">
        <f ca="1"/>
        <v>0</v>
      </c>
      <c r="I73" s="94"/>
      <c r="J73" s="94"/>
      <c r="K73" s="121" t="str">
        <f ca="1"/>
        <v>0</v>
      </c>
      <c r="L73">
        <v>1.7779040629979701</v>
      </c>
      <c r="M73">
        <v>0.74088683143987399</v>
      </c>
      <c r="N73" s="105" t="str">
        <v>PGL_c</v>
      </c>
      <c r="O73" s="131">
        <v>0</v>
      </c>
      <c r="P73" s="121">
        <v>3.1784814035946598E-3</v>
      </c>
      <c r="Q73">
        <v>0.77425023102298995</v>
      </c>
      <c r="R73" t="str">
        <v>PGL_c</v>
      </c>
      <c r="T73">
        <v>0.87706948919874905</v>
      </c>
      <c r="U73" t="str">
        <v>PGL_c</v>
      </c>
      <c r="W73" t="str">
        <f ca="1"/>
        <v>Fatty acid elongation</v>
      </c>
      <c r="X73" t="str">
        <f ca="1"/>
        <v>3OACR200_rm</v>
      </c>
      <c r="Y73">
        <f ca="1"/>
        <v>2.1642396923793276E-3</v>
      </c>
      <c r="Z73">
        <f ca="1"/>
        <v>0</v>
      </c>
      <c r="AA73">
        <f ca="1"/>
        <v>4.6839334460701662E-6</v>
      </c>
      <c r="AB73">
        <f ca="1"/>
        <v>0.4636298248051951</v>
      </c>
      <c r="AC73">
        <f ca="1"/>
        <v>1</v>
      </c>
      <c r="AD73" t="str">
        <f ca="1"/>
        <v>GLUt_c_m</v>
      </c>
      <c r="AE73">
        <f ca="1"/>
        <v>2.8790255145024278E-2</v>
      </c>
      <c r="AF73" t="str">
        <f ca="1"/>
        <v>ADPATPt_c_m</v>
      </c>
      <c r="AG73">
        <f ca="1"/>
        <v>9.3109159152834309</v>
      </c>
      <c r="AH73">
        <f ca="1"/>
        <v>0</v>
      </c>
      <c r="AI73">
        <f ca="1"/>
        <v>86.693155181478289</v>
      </c>
      <c r="AJ73" t="str">
        <f ca="1"/>
        <v>ADPATPt_c_m</v>
      </c>
      <c r="AK73">
        <f ca="1"/>
        <v>9.3109159152834309</v>
      </c>
      <c r="AL73">
        <f ca="1"/>
        <v>0</v>
      </c>
      <c r="AM73">
        <f ca="1"/>
        <v>86.693155181478289</v>
      </c>
      <c r="AN73" t="str">
        <f ca="1"/>
        <v>ADPATPt_c_m</v>
      </c>
    </row>
    <row r="74" spans="1:40" x14ac:dyDescent="0.2">
      <c r="A74" t="s">
        <v>10662</v>
      </c>
      <c r="B74" s="121" t="s">
        <v>8035</v>
      </c>
      <c r="C74" s="94" t="s">
        <v>10240</v>
      </c>
      <c r="D74" s="94" t="str">
        <v>CHORS_c</v>
      </c>
      <c r="E74" s="121">
        <f ca="1"/>
        <v>4.5354678989080804E-3</v>
      </c>
      <c r="G74" s="94"/>
      <c r="H74" s="121" t="str">
        <f ca="1"/>
        <v>0</v>
      </c>
      <c r="I74" s="94"/>
      <c r="J74" s="94"/>
      <c r="K74" s="121" t="str">
        <f ca="1"/>
        <v>0</v>
      </c>
      <c r="L74">
        <v>0</v>
      </c>
      <c r="M74">
        <v>0</v>
      </c>
      <c r="N74" s="105" t="str">
        <v>6DPMIPPH_c</v>
      </c>
      <c r="O74" s="131">
        <v>0</v>
      </c>
      <c r="P74" s="121">
        <v>2.8763343984044799E-3</v>
      </c>
      <c r="Q74">
        <v>0</v>
      </c>
      <c r="R74" t="str">
        <v>6DPMIPPH_c</v>
      </c>
      <c r="T74">
        <v>0</v>
      </c>
      <c r="U74" t="str">
        <v>6DPMIPPH_c</v>
      </c>
      <c r="W74" t="str">
        <f ca="1"/>
        <v>Fatty acid elongation</v>
      </c>
      <c r="X74" t="str">
        <f ca="1"/>
        <v>3OACR220_rm</v>
      </c>
      <c r="Y74">
        <f ca="1"/>
        <v>2.1642396923793276E-3</v>
      </c>
      <c r="Z74">
        <f ca="1"/>
        <v>0</v>
      </c>
      <c r="AA74">
        <f ca="1"/>
        <v>4.6839334460701662E-6</v>
      </c>
      <c r="AB74">
        <f ca="1"/>
        <v>0.56615059150483016</v>
      </c>
      <c r="AC74">
        <f ca="1"/>
        <v>1</v>
      </c>
      <c r="AD74" t="str">
        <f ca="1"/>
        <v>PYRtps_m</v>
      </c>
      <c r="AE74">
        <f ca="1"/>
        <v>2.5059299994803275E-2</v>
      </c>
      <c r="AF74" t="str">
        <f ca="1"/>
        <v>ADPT_c</v>
      </c>
      <c r="AG74">
        <f ca="1"/>
        <v>9.0996216467117127E-6</v>
      </c>
      <c r="AH74">
        <f ca="1"/>
        <v>0</v>
      </c>
      <c r="AI74">
        <f ca="1"/>
        <v>8.2803114113304385E-11</v>
      </c>
      <c r="AJ74" t="str">
        <f ca="1"/>
        <v>ADPT_c</v>
      </c>
      <c r="AK74">
        <f ca="1"/>
        <v>9.0996216467117127E-6</v>
      </c>
      <c r="AL74">
        <f ca="1"/>
        <v>0</v>
      </c>
      <c r="AM74">
        <f ca="1"/>
        <v>8.2803114113304385E-11</v>
      </c>
      <c r="AN74" t="str">
        <f ca="1"/>
        <v>ADPT_c</v>
      </c>
    </row>
    <row r="75" spans="1:40" x14ac:dyDescent="0.2">
      <c r="A75" t="s">
        <v>10662</v>
      </c>
      <c r="B75" s="121" t="s">
        <v>8036</v>
      </c>
      <c r="C75" s="94" t="s">
        <v>10241</v>
      </c>
      <c r="D75" s="94" t="str">
        <v>FRTT_l</v>
      </c>
      <c r="E75" s="121">
        <f ca="1"/>
        <v>3.7100312118016699E-3</v>
      </c>
      <c r="G75" s="94"/>
      <c r="H75" s="121" t="str">
        <f ca="1"/>
        <v>0</v>
      </c>
      <c r="I75" s="94"/>
      <c r="J75" s="94"/>
      <c r="K75" s="121" t="str">
        <f ca="1"/>
        <v>0</v>
      </c>
      <c r="L75">
        <v>0</v>
      </c>
      <c r="M75">
        <v>3.7848000643347902E-3</v>
      </c>
      <c r="N75" s="105" t="str">
        <v>ACALDCD_c, PYRDC_c</v>
      </c>
      <c r="O75" s="131">
        <v>0</v>
      </c>
      <c r="P75" s="121">
        <v>2.5899182232897201E-3</v>
      </c>
      <c r="Q75">
        <v>0</v>
      </c>
      <c r="R75" t="str">
        <v>ACALDCD_c, PYRDC_c</v>
      </c>
      <c r="T75">
        <v>0</v>
      </c>
      <c r="U75" t="str">
        <v>ACALDCD_c, PYRDC_c</v>
      </c>
      <c r="W75" t="str">
        <f ca="1"/>
        <v>Fatty acid elongation</v>
      </c>
      <c r="X75" t="str">
        <f ca="1"/>
        <v>3OACR240_rm</v>
      </c>
      <c r="Y75">
        <f ca="1"/>
        <v>1.7703568821378799E-3</v>
      </c>
      <c r="Z75">
        <f ca="1"/>
        <v>0</v>
      </c>
      <c r="AA75">
        <f ca="1"/>
        <v>3.1341634901329553E-6</v>
      </c>
      <c r="AB75">
        <f ca="1"/>
        <v>0.46725025205119647</v>
      </c>
      <c r="AC75">
        <f ca="1"/>
        <v>1</v>
      </c>
      <c r="AD75" t="str">
        <f ca="1"/>
        <v>NDPK2_c</v>
      </c>
      <c r="AE75">
        <f ca="1"/>
        <v>1.7525192935967836E-2</v>
      </c>
      <c r="AF75" t="str">
        <f ca="1"/>
        <v>ADSK_c</v>
      </c>
      <c r="AG75">
        <f ca="1"/>
        <v>4.6230627776118298E-3</v>
      </c>
      <c r="AH75">
        <f ca="1"/>
        <v>0</v>
      </c>
      <c r="AI75">
        <f ca="1"/>
        <v>2.1372709445740007E-5</v>
      </c>
      <c r="AJ75" t="str">
        <f ca="1"/>
        <v>ADSK_c</v>
      </c>
      <c r="AK75">
        <f ca="1"/>
        <v>4.6230627776118298E-3</v>
      </c>
      <c r="AL75">
        <f ca="1"/>
        <v>0</v>
      </c>
      <c r="AM75">
        <f ca="1"/>
        <v>2.1372709445740007E-5</v>
      </c>
      <c r="AN75" t="str">
        <f ca="1"/>
        <v>ADSK_c</v>
      </c>
    </row>
    <row r="76" spans="1:40" x14ac:dyDescent="0.2">
      <c r="A76" t="s">
        <v>10662</v>
      </c>
      <c r="B76" s="121" t="s">
        <v>8037</v>
      </c>
      <c r="C76" s="94" t="s">
        <v>10242</v>
      </c>
      <c r="D76" s="94" t="str">
        <v>GGTT_l</v>
      </c>
      <c r="E76" s="121">
        <f ca="1"/>
        <v>7.7050451142924095E-4</v>
      </c>
      <c r="G76" s="94"/>
      <c r="H76" s="121" t="str">
        <f ca="1"/>
        <v>0</v>
      </c>
      <c r="I76" s="94"/>
      <c r="J76" s="94"/>
      <c r="K76" s="121" t="str">
        <f ca="1"/>
        <v>0</v>
      </c>
      <c r="L76">
        <v>0.16141124339999999</v>
      </c>
      <c r="M76">
        <v>4.1155013601583803E-4</v>
      </c>
      <c r="N76" s="105" t="str">
        <v>KARA1i_m</v>
      </c>
      <c r="O76" s="131">
        <v>0</v>
      </c>
      <c r="P76" s="121">
        <v>2.19868849606643E-3</v>
      </c>
      <c r="Q76">
        <v>3.3386251140000003E-2</v>
      </c>
      <c r="R76" t="str">
        <v>KARA1i_m</v>
      </c>
      <c r="T76">
        <v>5.6059279503560898E-2</v>
      </c>
      <c r="U76" t="str">
        <v>KARA1i_m</v>
      </c>
      <c r="W76" t="str">
        <f ca="1"/>
        <v>Fatty acid elongation</v>
      </c>
      <c r="X76" t="str">
        <f ca="1"/>
        <v>3OACR260_rm</v>
      </c>
      <c r="Y76">
        <f ca="1"/>
        <v>3.6767021263538674E-4</v>
      </c>
      <c r="Z76">
        <f ca="1"/>
        <v>0</v>
      </c>
      <c r="AA76">
        <f ca="1"/>
        <v>1.351813852593505E-7</v>
      </c>
      <c r="AB76">
        <f ca="1"/>
        <v>2.7963368400586934E-2</v>
      </c>
      <c r="AC76">
        <f ca="1"/>
        <v>1</v>
      </c>
      <c r="AD76" t="str">
        <f ca="1"/>
        <v>PDH_m</v>
      </c>
      <c r="AE76">
        <f ca="1"/>
        <v>1.7455610264344827E-2</v>
      </c>
      <c r="AF76" t="str">
        <f ca="1"/>
        <v>ADSL1r_c</v>
      </c>
      <c r="AG76">
        <f ca="1"/>
        <v>3.9575164503703386E-3</v>
      </c>
      <c r="AH76">
        <f ca="1"/>
        <v>0</v>
      </c>
      <c r="AI76">
        <f ca="1"/>
        <v>1.5661936454951843E-5</v>
      </c>
      <c r="AJ76" t="str">
        <f ca="1"/>
        <v>ADSL1r_c</v>
      </c>
      <c r="AK76">
        <f ca="1"/>
        <v>3.9575164503703386E-3</v>
      </c>
      <c r="AL76">
        <f ca="1"/>
        <v>0</v>
      </c>
      <c r="AM76">
        <f ca="1"/>
        <v>1.5661936454951843E-5</v>
      </c>
      <c r="AN76" t="str">
        <f ca="1"/>
        <v>ADSL1r_c</v>
      </c>
    </row>
    <row r="77" spans="1:40" x14ac:dyDescent="0.2">
      <c r="A77" t="s">
        <v>10668</v>
      </c>
      <c r="B77" s="121" t="s">
        <v>8038</v>
      </c>
      <c r="C77" s="94" t="s">
        <v>10243</v>
      </c>
      <c r="D77" s="94" t="str">
        <v>PPTT_l</v>
      </c>
      <c r="E77" s="121" t="str">
        <f ca="1"/>
        <v>0</v>
      </c>
      <c r="G77" s="94"/>
      <c r="H77" s="121" t="str">
        <f ca="1"/>
        <v>0</v>
      </c>
      <c r="I77" s="94"/>
      <c r="J77" s="94"/>
      <c r="K77" s="121" t="str">
        <f ca="1"/>
        <v>0</v>
      </c>
      <c r="L77">
        <v>0.16141124339999999</v>
      </c>
      <c r="M77">
        <v>4.1155013601583803E-4</v>
      </c>
      <c r="N77" s="105" t="str">
        <v>ACLS_m</v>
      </c>
      <c r="O77" s="131" t="str">
        <v/>
      </c>
      <c r="P77" s="121" t="str">
        <v/>
      </c>
      <c r="Q77">
        <v>3.3386251140000003E-2</v>
      </c>
      <c r="R77" t="str">
        <v>ACLS_m</v>
      </c>
      <c r="T77">
        <v>5.6059279503560898E-2</v>
      </c>
      <c r="U77" t="str">
        <v>ACLS_m</v>
      </c>
      <c r="W77" t="str">
        <f ca="1"/>
        <v>Benzoate degradation</v>
      </c>
      <c r="X77" t="str">
        <f ca="1"/>
        <v>3OADPCOAT_m</v>
      </c>
      <c r="Y77">
        <f ca="1"/>
        <v>0</v>
      </c>
      <c r="Z77">
        <f ca="1"/>
        <v>0</v>
      </c>
      <c r="AA77">
        <f ca="1"/>
        <v>0</v>
      </c>
      <c r="AB77">
        <f ca="1"/>
        <v>0</v>
      </c>
      <c r="AC77">
        <f ca="1"/>
        <v>0</v>
      </c>
      <c r="AD77" t="str">
        <f ca="1"/>
        <v>GALUi_c</v>
      </c>
      <c r="AE77">
        <f ca="1"/>
        <v>1.3241501303314713E-2</v>
      </c>
      <c r="AF77" t="str">
        <f ca="1"/>
        <v>ADSL2i_c</v>
      </c>
      <c r="AG77">
        <f ca="1"/>
        <v>3.6728802852612026E-3</v>
      </c>
      <c r="AH77">
        <f ca="1"/>
        <v>0</v>
      </c>
      <c r="AI77">
        <f ca="1"/>
        <v>1.3490049589860412E-5</v>
      </c>
      <c r="AJ77" t="str">
        <f ca="1"/>
        <v>ADSL2i_c</v>
      </c>
      <c r="AK77">
        <f ca="1"/>
        <v>3.6728802852612026E-3</v>
      </c>
      <c r="AL77">
        <f ca="1"/>
        <v>0</v>
      </c>
      <c r="AM77">
        <f ca="1"/>
        <v>1.3490049589860412E-5</v>
      </c>
      <c r="AN77" t="str">
        <f ca="1"/>
        <v>ADSL2i_c</v>
      </c>
    </row>
    <row r="78" spans="1:40" x14ac:dyDescent="0.2">
      <c r="A78" t="s">
        <v>10663</v>
      </c>
      <c r="B78" s="121" t="s">
        <v>8039</v>
      </c>
      <c r="C78" s="94" t="s">
        <v>10785</v>
      </c>
      <c r="D78" s="94" t="str">
        <v>PRENT6_l</v>
      </c>
      <c r="E78" s="121">
        <f ca="1"/>
        <v>5.0541892268087099E-2</v>
      </c>
      <c r="G78" s="94"/>
      <c r="H78" s="121" t="str">
        <f ca="1"/>
        <v>0</v>
      </c>
      <c r="I78" s="94"/>
      <c r="J78" s="94"/>
      <c r="K78" s="121" t="str">
        <f ca="1"/>
        <v>0</v>
      </c>
      <c r="L78">
        <v>0</v>
      </c>
      <c r="M78">
        <v>0</v>
      </c>
      <c r="N78" s="105" t="str">
        <v>MCOATA_m</v>
      </c>
      <c r="O78" s="131" t="str">
        <v/>
      </c>
      <c r="P78" s="121" t="str">
        <v/>
      </c>
      <c r="Q78">
        <v>0</v>
      </c>
      <c r="R78" t="str">
        <v>MCOATA_m</v>
      </c>
      <c r="T78">
        <v>0</v>
      </c>
      <c r="U78" t="str">
        <v>MCOATA_m</v>
      </c>
      <c r="W78" t="str">
        <f ca="1"/>
        <v>Fatty acid biosynthesis</v>
      </c>
      <c r="X78" t="str">
        <f ca="1"/>
        <v>3OAR100_c</v>
      </c>
      <c r="Y78">
        <f ca="1"/>
        <v>2.4117637212444712E-2</v>
      </c>
      <c r="Z78">
        <f ca="1"/>
        <v>0</v>
      </c>
      <c r="AA78">
        <f ca="1"/>
        <v>5.816604247110979E-4</v>
      </c>
      <c r="AB78">
        <f ca="1"/>
        <v>2.4342300047879149E-2</v>
      </c>
      <c r="AC78">
        <f ca="1"/>
        <v>1</v>
      </c>
      <c r="AD78" t="str">
        <f ca="1"/>
        <v>PGMT_c</v>
      </c>
      <c r="AE78">
        <f ca="1"/>
        <v>1.3241501303314713E-2</v>
      </c>
      <c r="AF78" t="str">
        <f ca="1"/>
        <v>ADSS_c</v>
      </c>
      <c r="AG78">
        <f ca="1"/>
        <v>3.9575164503703386E-3</v>
      </c>
      <c r="AH78">
        <f ca="1"/>
        <v>0</v>
      </c>
      <c r="AI78">
        <f ca="1"/>
        <v>1.5661936454951843E-5</v>
      </c>
      <c r="AJ78" t="str">
        <f ca="1"/>
        <v>ADSS_c</v>
      </c>
      <c r="AK78">
        <f ca="1"/>
        <v>3.9575164503703386E-3</v>
      </c>
      <c r="AL78">
        <f ca="1"/>
        <v>0</v>
      </c>
      <c r="AM78">
        <f ca="1"/>
        <v>1.5661936454951843E-5</v>
      </c>
      <c r="AN78" t="str">
        <f ca="1"/>
        <v>ADSS_c</v>
      </c>
    </row>
    <row r="79" spans="1:40" x14ac:dyDescent="0.2">
      <c r="A79" t="s">
        <v>10663</v>
      </c>
      <c r="B79" s="121" t="s">
        <v>8040</v>
      </c>
      <c r="C79" s="94" t="s">
        <v>10583</v>
      </c>
      <c r="D79" s="94" t="str">
        <v>PRENT7_l</v>
      </c>
      <c r="E79" s="121">
        <f ca="1"/>
        <v>5.0541892268087099E-2</v>
      </c>
      <c r="G79" s="94"/>
      <c r="H79" s="121" t="str">
        <f ca="1"/>
        <v>0</v>
      </c>
      <c r="I79" s="94"/>
      <c r="J79" s="94"/>
      <c r="K79" s="121" t="str">
        <f ca="1"/>
        <v>0</v>
      </c>
      <c r="L79">
        <v>0</v>
      </c>
      <c r="M79">
        <v>2.4879483594356898E-3</v>
      </c>
      <c r="N79" s="105" t="str">
        <v>ACACT180i_x</v>
      </c>
      <c r="O79" s="131" t="str">
        <v/>
      </c>
      <c r="P79" s="121" t="str">
        <v/>
      </c>
      <c r="Q79">
        <v>0</v>
      </c>
      <c r="R79" t="str">
        <v>ACACT180i_x</v>
      </c>
      <c r="T79">
        <v>8.7432811340613405E-3</v>
      </c>
      <c r="U79" t="str">
        <v>ACACT180i_x</v>
      </c>
      <c r="W79" t="str">
        <f ca="1"/>
        <v>Fatty acid biosynthesis</v>
      </c>
      <c r="X79" t="str">
        <f ca="1"/>
        <v>3OAR120_c</v>
      </c>
      <c r="Y79">
        <f ca="1"/>
        <v>2.4117637212444712E-2</v>
      </c>
      <c r="Z79">
        <f ca="1"/>
        <v>0</v>
      </c>
      <c r="AA79">
        <f ca="1"/>
        <v>5.816604247110979E-4</v>
      </c>
      <c r="AB79">
        <f ca="1"/>
        <v>2.4342300047879149E-2</v>
      </c>
      <c r="AC79">
        <f ca="1"/>
        <v>1</v>
      </c>
      <c r="AD79" t="str">
        <f ca="1"/>
        <v>ACONTa_m</v>
      </c>
      <c r="AE79">
        <f ca="1"/>
        <v>1.1768789395183187E-2</v>
      </c>
      <c r="AF79" t="str">
        <f ca="1"/>
        <v>AFAT_c</v>
      </c>
      <c r="AG79">
        <f ca="1"/>
        <v>9.0996216467117127E-6</v>
      </c>
      <c r="AH79">
        <f ca="1"/>
        <v>0</v>
      </c>
      <c r="AI79">
        <f ca="1"/>
        <v>8.2803114113304385E-11</v>
      </c>
      <c r="AJ79" t="str">
        <f ca="1"/>
        <v>AFAT_c</v>
      </c>
      <c r="AK79">
        <f ca="1"/>
        <v>9.0996216467117127E-6</v>
      </c>
      <c r="AL79">
        <f ca="1"/>
        <v>0</v>
      </c>
      <c r="AM79">
        <f ca="1"/>
        <v>8.2803114113304385E-11</v>
      </c>
      <c r="AN79" t="str">
        <f ca="1"/>
        <v>AFAT_c</v>
      </c>
    </row>
    <row r="80" spans="1:40" x14ac:dyDescent="0.2">
      <c r="A80" t="s">
        <v>10663</v>
      </c>
      <c r="B80" s="121" t="s">
        <v>8041</v>
      </c>
      <c r="C80" s="94" t="s">
        <v>10244</v>
      </c>
      <c r="D80" s="94" t="str">
        <v>PRENT8_l</v>
      </c>
      <c r="E80" s="121">
        <f ca="1"/>
        <v>5.0541892268087099E-2</v>
      </c>
      <c r="G80" s="94"/>
      <c r="H80" s="121" t="str">
        <f ca="1"/>
        <v>0</v>
      </c>
      <c r="I80" s="94"/>
      <c r="J80" s="94"/>
      <c r="K80" s="121" t="str">
        <f ca="1"/>
        <v>0</v>
      </c>
      <c r="L80">
        <v>0</v>
      </c>
      <c r="M80">
        <v>8.7272438667892701E-4</v>
      </c>
      <c r="N80" s="105" t="str">
        <v>ACACT260i_x, ACACT180i_x</v>
      </c>
      <c r="O80" s="131" t="str">
        <v/>
      </c>
      <c r="P80" s="121" t="str">
        <v/>
      </c>
      <c r="Q80">
        <v>0</v>
      </c>
      <c r="R80" t="str">
        <v>ACACT260i_x, ACACT180i_x</v>
      </c>
      <c r="T80">
        <v>8.7432811340613092E-3</v>
      </c>
      <c r="U80" t="str">
        <v>ACACT260i_x, ACACT180i_x</v>
      </c>
      <c r="W80" t="str">
        <f ca="1"/>
        <v>Fatty acid biosynthesis</v>
      </c>
      <c r="X80" t="str">
        <f ca="1"/>
        <v>3OAR140_c</v>
      </c>
      <c r="Y80">
        <f ca="1"/>
        <v>2.4117637212444712E-2</v>
      </c>
      <c r="Z80">
        <f ca="1"/>
        <v>0</v>
      </c>
      <c r="AA80">
        <f ca="1"/>
        <v>5.816604247110979E-4</v>
      </c>
      <c r="AB80">
        <f ca="1"/>
        <v>2.4342300047879149E-2</v>
      </c>
      <c r="AC80">
        <f ca="1"/>
        <v>1</v>
      </c>
      <c r="AD80" t="str">
        <f ca="1"/>
        <v>ACONTb_m</v>
      </c>
      <c r="AE80">
        <f ca="1"/>
        <v>1.1768789395183187E-2</v>
      </c>
      <c r="AF80" t="str">
        <f ca="1"/>
        <v>AGPAT_l</v>
      </c>
      <c r="AG80">
        <f ca="1"/>
        <v>6.3750881664116883E-6</v>
      </c>
      <c r="AH80">
        <f ca="1"/>
        <v>0</v>
      </c>
      <c r="AI80">
        <f ca="1"/>
        <v>4.0641749129522341E-11</v>
      </c>
      <c r="AJ80" t="str">
        <f ca="1"/>
        <v>AGPAT_l</v>
      </c>
      <c r="AK80">
        <f ca="1"/>
        <v>6.3750881664116883E-6</v>
      </c>
      <c r="AL80">
        <f ca="1"/>
        <v>0</v>
      </c>
      <c r="AM80">
        <f ca="1"/>
        <v>4.0641749129522341E-11</v>
      </c>
      <c r="AN80" t="str">
        <f ca="1"/>
        <v>AGPAT_l</v>
      </c>
    </row>
    <row r="81" spans="1:40" x14ac:dyDescent="0.2">
      <c r="A81" t="s">
        <v>10663</v>
      </c>
      <c r="B81" s="121" t="s">
        <v>8042</v>
      </c>
      <c r="C81" s="94" t="s">
        <v>10245</v>
      </c>
      <c r="D81" s="94" t="str">
        <v>PRENT9_l</v>
      </c>
      <c r="E81" s="121">
        <f ca="1"/>
        <v>5.0541892268087099E-2</v>
      </c>
      <c r="G81" s="94"/>
      <c r="H81" s="121" t="str">
        <f ca="1"/>
        <v>0</v>
      </c>
      <c r="I81" s="94"/>
      <c r="J81" s="94"/>
      <c r="K81" s="121" t="str">
        <f ca="1"/>
        <v>0</v>
      </c>
      <c r="L81">
        <v>0</v>
      </c>
      <c r="M81">
        <v>3.8354490580821102E-3</v>
      </c>
      <c r="N81" s="105" t="str">
        <v>ACACT160i_x, ACACT180i_x</v>
      </c>
      <c r="O81" s="131" t="str">
        <v/>
      </c>
      <c r="P81" s="121" t="str">
        <v/>
      </c>
      <c r="Q81">
        <v>0</v>
      </c>
      <c r="R81" t="str">
        <v>ACACT160i_x, ACACT180i_x</v>
      </c>
      <c r="T81">
        <v>8.7432811340614203E-3</v>
      </c>
      <c r="U81" t="str">
        <v>ACACT160i_x, ACACT180i_x</v>
      </c>
      <c r="W81" t="str">
        <f ca="1"/>
        <v>Fatty acid biosynthesis</v>
      </c>
      <c r="X81" t="str">
        <f ca="1"/>
        <v>3OAR160_c</v>
      </c>
      <c r="Y81">
        <f ca="1"/>
        <v>2.4117637212444712E-2</v>
      </c>
      <c r="Z81">
        <f ca="1"/>
        <v>0</v>
      </c>
      <c r="AA81">
        <f ca="1"/>
        <v>5.816604247110979E-4</v>
      </c>
      <c r="AB81">
        <f ca="1"/>
        <v>2.4342300047879149E-2</v>
      </c>
      <c r="AC81">
        <f ca="1"/>
        <v>1</v>
      </c>
      <c r="AD81" t="str">
        <f ca="1"/>
        <v>ICDHx_m</v>
      </c>
      <c r="AE81">
        <f ca="1"/>
        <v>1.1768789395183187E-2</v>
      </c>
      <c r="AF81" t="str">
        <f ca="1"/>
        <v>AGPAT_rm</v>
      </c>
      <c r="AG81">
        <f ca="1"/>
        <v>1.0058035198042041E-2</v>
      </c>
      <c r="AH81">
        <f ca="1"/>
        <v>0</v>
      </c>
      <c r="AI81">
        <f ca="1"/>
        <v>1.011640720450526E-4</v>
      </c>
      <c r="AJ81" t="str">
        <f ca="1"/>
        <v>AGPAT_rm</v>
      </c>
      <c r="AK81">
        <f ca="1"/>
        <v>1.0058035198042041E-2</v>
      </c>
      <c r="AL81">
        <f ca="1"/>
        <v>0</v>
      </c>
      <c r="AM81">
        <f ca="1"/>
        <v>1.011640720450526E-4</v>
      </c>
      <c r="AN81" t="str">
        <f ca="1"/>
        <v>AGPAT_rm</v>
      </c>
    </row>
    <row r="82" spans="1:40" x14ac:dyDescent="0.2">
      <c r="A82" t="s">
        <v>10663</v>
      </c>
      <c r="B82" s="121" t="s">
        <v>8043</v>
      </c>
      <c r="C82" s="94" t="s">
        <v>10246</v>
      </c>
      <c r="D82" s="94" t="str">
        <v>PRENT10_l</v>
      </c>
      <c r="E82" s="121">
        <f ca="1"/>
        <v>3.8283100082747101E-2</v>
      </c>
      <c r="G82" s="94"/>
      <c r="H82" s="121" t="str">
        <f ca="1"/>
        <v>0</v>
      </c>
      <c r="I82" s="94"/>
      <c r="J82" s="94"/>
      <c r="K82" s="121" t="str">
        <f ca="1"/>
        <v>0</v>
      </c>
      <c r="L82">
        <v>8.6298553440000095E-3</v>
      </c>
      <c r="M82">
        <v>1.85832692124763E-3</v>
      </c>
      <c r="N82" s="105" t="str">
        <v>ACACT40ir_c</v>
      </c>
      <c r="O82" s="131" t="str">
        <v/>
      </c>
      <c r="P82" s="121" t="str">
        <v/>
      </c>
      <c r="Q82">
        <v>9.4180268159999997E-3</v>
      </c>
      <c r="R82" t="str">
        <v>ACACT40ir_c</v>
      </c>
      <c r="T82">
        <v>1.13355312804249E-2</v>
      </c>
      <c r="U82" t="str">
        <v>ACACT40ir_c</v>
      </c>
      <c r="W82" t="str">
        <f ca="1"/>
        <v>Fatty acid biosynthesis</v>
      </c>
      <c r="X82" t="str">
        <f ca="1"/>
        <v>3OAR180_c</v>
      </c>
      <c r="Y82">
        <f ca="1"/>
        <v>1.8267972917713465E-2</v>
      </c>
      <c r="Z82">
        <f ca="1"/>
        <v>0</v>
      </c>
      <c r="AA82">
        <f ca="1"/>
        <v>3.3371883452231257E-4</v>
      </c>
      <c r="AB82">
        <f ca="1"/>
        <v>1.3966024945921801E-2</v>
      </c>
      <c r="AC82">
        <f ca="1"/>
        <v>1</v>
      </c>
      <c r="AD82" t="str">
        <f ca="1"/>
        <v>CS_m</v>
      </c>
      <c r="AE82">
        <f ca="1"/>
        <v>1.1768789395051701E-2</v>
      </c>
      <c r="AF82" t="str">
        <f ca="1"/>
        <v>AGPRi_m</v>
      </c>
      <c r="AG82">
        <f ca="1"/>
        <v>2.9077022006119072E-2</v>
      </c>
      <c r="AH82">
        <f ca="1"/>
        <v>0</v>
      </c>
      <c r="AI82">
        <f ca="1"/>
        <v>8.4547320874433271E-4</v>
      </c>
      <c r="AJ82" t="str">
        <f ca="1"/>
        <v>AGPRi_m</v>
      </c>
      <c r="AK82">
        <f ca="1"/>
        <v>2.9077022006119072E-2</v>
      </c>
      <c r="AL82">
        <f ca="1"/>
        <v>0</v>
      </c>
      <c r="AM82">
        <f ca="1"/>
        <v>8.4547320874433271E-4</v>
      </c>
      <c r="AN82" t="str">
        <f ca="1"/>
        <v>AGPRi_m</v>
      </c>
    </row>
    <row r="83" spans="1:40" x14ac:dyDescent="0.2">
      <c r="A83" t="s">
        <v>10663</v>
      </c>
      <c r="B83" s="121" t="s">
        <v>8044</v>
      </c>
      <c r="C83" s="94" t="s">
        <v>10247</v>
      </c>
      <c r="D83" s="94" t="str">
        <v>PRENT11_l</v>
      </c>
      <c r="E83" s="121">
        <f ca="1"/>
        <v>5.0541892268087099E-2</v>
      </c>
      <c r="G83" s="94"/>
      <c r="H83" s="121" t="str">
        <f ca="1"/>
        <v>0</v>
      </c>
      <c r="I83" s="94"/>
      <c r="J83" s="94"/>
      <c r="K83" s="121" t="str">
        <f ca="1"/>
        <v>0</v>
      </c>
      <c r="L83">
        <v>0</v>
      </c>
      <c r="M83">
        <v>1.9587654697780302E-3</v>
      </c>
      <c r="N83" s="105" t="str">
        <v>ACACT40ir_m</v>
      </c>
      <c r="O83" s="131" t="str">
        <v/>
      </c>
      <c r="P83" s="121" t="str">
        <v/>
      </c>
      <c r="Q83">
        <v>0</v>
      </c>
      <c r="R83" t="str">
        <v>ACACT40ir_m</v>
      </c>
      <c r="T83">
        <v>0</v>
      </c>
      <c r="U83" t="str">
        <v>ACACT40ir_m</v>
      </c>
      <c r="W83" t="str">
        <f ca="1"/>
        <v>Fatty acid biosynthesis</v>
      </c>
      <c r="X83" t="str">
        <f ca="1"/>
        <v>3OAR40_c</v>
      </c>
      <c r="Y83">
        <f ca="1"/>
        <v>2.4117637212444712E-2</v>
      </c>
      <c r="Z83">
        <f ca="1"/>
        <v>0</v>
      </c>
      <c r="AA83">
        <f ca="1"/>
        <v>5.816604247110979E-4</v>
      </c>
      <c r="AB83">
        <f ca="1"/>
        <v>2.4342300047879149E-2</v>
      </c>
      <c r="AC83">
        <f ca="1"/>
        <v>1</v>
      </c>
      <c r="AD83" t="str">
        <f ca="1"/>
        <v>GLNS_c</v>
      </c>
      <c r="AE83">
        <f ca="1"/>
        <v>1.1474503318680851E-2</v>
      </c>
      <c r="AF83" t="str">
        <f ca="1"/>
        <v>AHCi_c</v>
      </c>
      <c r="AG83">
        <f ca="1"/>
        <v>2.057142366050467E-2</v>
      </c>
      <c r="AH83">
        <f ca="1"/>
        <v>0</v>
      </c>
      <c r="AI83">
        <f ca="1"/>
        <v>4.2318347141997135E-4</v>
      </c>
      <c r="AJ83" t="str">
        <f ca="1"/>
        <v>AHCi_c</v>
      </c>
      <c r="AK83">
        <f ca="1"/>
        <v>2.057142366050467E-2</v>
      </c>
      <c r="AL83">
        <f ca="1"/>
        <v>0</v>
      </c>
      <c r="AM83">
        <f ca="1"/>
        <v>4.2318347141997135E-4</v>
      </c>
      <c r="AN83" t="str">
        <f ca="1"/>
        <v>AHCi_c</v>
      </c>
    </row>
    <row r="84" spans="1:40" x14ac:dyDescent="0.2">
      <c r="A84" t="s">
        <v>10663</v>
      </c>
      <c r="B84" s="121" t="s">
        <v>8045</v>
      </c>
      <c r="C84" s="94" t="s">
        <v>10248</v>
      </c>
      <c r="D84" s="94" t="str">
        <v>PRENT12_l</v>
      </c>
      <c r="E84" s="121" t="str">
        <f ca="1"/>
        <v>0</v>
      </c>
      <c r="G84" s="94"/>
      <c r="H84" s="121" t="str">
        <f ca="1"/>
        <v>0</v>
      </c>
      <c r="I84" s="94"/>
      <c r="J84" s="94"/>
      <c r="K84" s="121" t="str">
        <f ca="1"/>
        <v>0</v>
      </c>
      <c r="L84">
        <v>0</v>
      </c>
      <c r="M84">
        <v>3.8354490580767798E-3</v>
      </c>
      <c r="N84" s="105" t="str">
        <v>ACACT140i_x, ACACT180i_x</v>
      </c>
      <c r="O84" s="131" t="str">
        <v/>
      </c>
      <c r="P84" s="121" t="str">
        <v/>
      </c>
      <c r="Q84">
        <v>0</v>
      </c>
      <c r="R84" t="str">
        <v>ACACT140i_x, ACACT180i_x</v>
      </c>
      <c r="T84">
        <v>8.7432811340614203E-3</v>
      </c>
      <c r="U84" t="str">
        <v>ACACT140i_x, ACACT180i_x</v>
      </c>
      <c r="W84" t="str">
        <f ca="1"/>
        <v>Fatty acid biosynthesis</v>
      </c>
      <c r="X84" t="str">
        <f ca="1"/>
        <v>3OAR40_m</v>
      </c>
      <c r="Y84">
        <f ca="1"/>
        <v>0</v>
      </c>
      <c r="Z84">
        <f ca="1"/>
        <v>0</v>
      </c>
      <c r="AA84">
        <f ca="1"/>
        <v>0</v>
      </c>
      <c r="AB84">
        <f ca="1"/>
        <v>0</v>
      </c>
      <c r="AC84">
        <f ca="1"/>
        <v>0</v>
      </c>
      <c r="AD84" t="str">
        <f ca="1"/>
        <v>ME2_m</v>
      </c>
      <c r="AE84">
        <f ca="1"/>
        <v>1.1120174794464106E-2</v>
      </c>
      <c r="AF84" t="str">
        <f ca="1"/>
        <v>AHCYSt_c_rm</v>
      </c>
      <c r="AG84">
        <f ca="1"/>
        <v>-1.1237850741256022E-2</v>
      </c>
      <c r="AH84">
        <f ca="1"/>
        <v>0</v>
      </c>
      <c r="AI84">
        <f ca="1"/>
        <v>1.2628928928274852E-4</v>
      </c>
      <c r="AJ84" t="str">
        <f ca="1"/>
        <v>AHCYSt_c_rm</v>
      </c>
      <c r="AK84">
        <f ca="1"/>
        <v>-1.1237850741256022E-2</v>
      </c>
      <c r="AL84">
        <f ca="1"/>
        <v>0</v>
      </c>
      <c r="AM84">
        <f ca="1"/>
        <v>1.2628928928274852E-4</v>
      </c>
      <c r="AN84" t="str">
        <f ca="1"/>
        <v>AHCYSt_c_rm</v>
      </c>
    </row>
    <row r="85" spans="1:40" x14ac:dyDescent="0.2">
      <c r="A85" t="s">
        <v>10663</v>
      </c>
      <c r="B85" s="121" t="s">
        <v>8046</v>
      </c>
      <c r="C85" s="94" t="s">
        <v>10249</v>
      </c>
      <c r="D85" s="94" t="str">
        <v>PRENT13_l</v>
      </c>
      <c r="E85" s="121">
        <f ca="1"/>
        <v>5.0541892268087099E-2</v>
      </c>
      <c r="G85" s="94"/>
      <c r="H85" s="121" t="str">
        <f ca="1"/>
        <v>0</v>
      </c>
      <c r="I85" s="94"/>
      <c r="J85" s="94"/>
      <c r="K85" s="121" t="str">
        <f ca="1"/>
        <v>0</v>
      </c>
      <c r="L85">
        <v>0</v>
      </c>
      <c r="M85">
        <v>2.1781389779884598E-3</v>
      </c>
      <c r="N85" s="105" t="str">
        <v>ACACT100i_x, ACACT180i_x</v>
      </c>
      <c r="O85" s="131" t="str">
        <v/>
      </c>
      <c r="P85" s="121" t="str">
        <v/>
      </c>
      <c r="Q85">
        <v>0</v>
      </c>
      <c r="R85" t="str">
        <v>ACACT100i_x, ACACT180i_x</v>
      </c>
      <c r="T85">
        <v>0</v>
      </c>
      <c r="U85" t="str">
        <v>ACACT100i_x, ACACT180i_x</v>
      </c>
      <c r="W85" t="str">
        <f ca="1"/>
        <v>Fatty acid biosynthesis</v>
      </c>
      <c r="X85" t="str">
        <f ca="1"/>
        <v>3OAR60_c</v>
      </c>
      <c r="Y85">
        <f ca="1"/>
        <v>2.4117637212444712E-2</v>
      </c>
      <c r="Z85">
        <f ca="1"/>
        <v>0</v>
      </c>
      <c r="AA85">
        <f ca="1"/>
        <v>5.816604247110979E-4</v>
      </c>
      <c r="AB85">
        <f ca="1"/>
        <v>2.4342300047879149E-2</v>
      </c>
      <c r="AC85">
        <f ca="1"/>
        <v>1</v>
      </c>
      <c r="AD85" t="str">
        <f ca="1"/>
        <v>13BDGLUCANt_c_en</v>
      </c>
      <c r="AE85">
        <f ca="1"/>
        <v>8.2989194333010566E-3</v>
      </c>
      <c r="AF85" t="str">
        <f ca="1"/>
        <v>AHSERL2_c</v>
      </c>
      <c r="AG85">
        <f ca="1"/>
        <v>4.6230627776118298E-3</v>
      </c>
      <c r="AH85">
        <f ca="1"/>
        <v>0</v>
      </c>
      <c r="AI85">
        <f ca="1"/>
        <v>2.1372709445740007E-5</v>
      </c>
      <c r="AJ85" t="str">
        <f ca="1"/>
        <v>AHSERL2_c</v>
      </c>
      <c r="AK85">
        <f ca="1"/>
        <v>4.6230627776118298E-3</v>
      </c>
      <c r="AL85">
        <f ca="1"/>
        <v>0</v>
      </c>
      <c r="AM85">
        <f ca="1"/>
        <v>2.1372709445740007E-5</v>
      </c>
      <c r="AN85" t="str">
        <f ca="1"/>
        <v>AHSERL2_c</v>
      </c>
    </row>
    <row r="86" spans="1:40" x14ac:dyDescent="0.2">
      <c r="A86" t="s">
        <v>10663</v>
      </c>
      <c r="B86" s="121" t="s">
        <v>8047</v>
      </c>
      <c r="C86" s="94" t="s">
        <v>10250</v>
      </c>
      <c r="D86" s="94" t="str">
        <v>PRENT14_l</v>
      </c>
      <c r="E86" s="121" t="str">
        <f ca="1"/>
        <v>0</v>
      </c>
      <c r="G86" s="94"/>
      <c r="H86" s="121" t="str">
        <f ca="1"/>
        <v>0</v>
      </c>
      <c r="I86" s="94"/>
      <c r="J86" s="94"/>
      <c r="K86" s="121" t="str">
        <f ca="1"/>
        <v>0</v>
      </c>
      <c r="L86">
        <v>0</v>
      </c>
      <c r="M86">
        <v>4.2963578182129503E-3</v>
      </c>
      <c r="N86" s="105" t="str">
        <v>ACACT120i_x, ACACT180i_x</v>
      </c>
      <c r="O86" s="131" t="str">
        <v/>
      </c>
      <c r="P86" s="121" t="str">
        <v/>
      </c>
      <c r="Q86">
        <v>0</v>
      </c>
      <c r="R86" t="str">
        <v>ACACT120i_x, ACACT180i_x</v>
      </c>
      <c r="T86">
        <v>1.1302794845631001E-2</v>
      </c>
      <c r="U86" t="str">
        <v>ACACT120i_x, ACACT180i_x</v>
      </c>
      <c r="W86" t="str">
        <f ca="1"/>
        <v>Fatty acid biosynthesis</v>
      </c>
      <c r="X86" t="str">
        <f ca="1"/>
        <v>3OAR60_m</v>
      </c>
      <c r="Y86">
        <f ca="1"/>
        <v>0</v>
      </c>
      <c r="Z86">
        <f ca="1"/>
        <v>0</v>
      </c>
      <c r="AA86">
        <f ca="1"/>
        <v>0</v>
      </c>
      <c r="AB86">
        <f ca="1"/>
        <v>0</v>
      </c>
      <c r="AC86">
        <f ca="1"/>
        <v>0</v>
      </c>
      <c r="AD86" t="str">
        <f ca="1"/>
        <v>13GS_c</v>
      </c>
      <c r="AE86">
        <f ca="1"/>
        <v>8.2989194333010566E-3</v>
      </c>
      <c r="AF86" t="str">
        <f ca="1"/>
        <v>AICART_c</v>
      </c>
      <c r="AG86">
        <f ca="1"/>
        <v>1.0616073594135174E-2</v>
      </c>
      <c r="AH86">
        <f ca="1"/>
        <v>0</v>
      </c>
      <c r="AI86">
        <f ca="1"/>
        <v>1.127010185560941E-4</v>
      </c>
      <c r="AJ86" t="str">
        <f ca="1"/>
        <v>AICART_c</v>
      </c>
      <c r="AK86">
        <f ca="1"/>
        <v>1.0616073594135174E-2</v>
      </c>
      <c r="AL86">
        <f ca="1"/>
        <v>0</v>
      </c>
      <c r="AM86">
        <f ca="1"/>
        <v>1.127010185560941E-4</v>
      </c>
      <c r="AN86" t="str">
        <f ca="1"/>
        <v>AICART_c</v>
      </c>
    </row>
    <row r="87" spans="1:40" x14ac:dyDescent="0.2">
      <c r="A87" t="s">
        <v>10663</v>
      </c>
      <c r="B87" s="121" t="s">
        <v>8048</v>
      </c>
      <c r="C87" s="94" t="s">
        <v>10251</v>
      </c>
      <c r="D87" s="94" t="str">
        <v>PRENT15_l</v>
      </c>
      <c r="E87" s="121">
        <f ca="1"/>
        <v>5.0541892268087099E-2</v>
      </c>
      <c r="G87" s="94"/>
      <c r="H87" s="121" t="str">
        <f ca="1"/>
        <v>0</v>
      </c>
      <c r="I87" s="94"/>
      <c r="J87" s="94"/>
      <c r="K87" s="121" t="str">
        <f ca="1"/>
        <v>0</v>
      </c>
      <c r="L87">
        <v>0</v>
      </c>
      <c r="M87">
        <v>0</v>
      </c>
      <c r="N87" s="105" t="str">
        <v>ACCOAC_m</v>
      </c>
      <c r="O87" s="131" t="str">
        <v/>
      </c>
      <c r="P87" s="121" t="str">
        <v/>
      </c>
      <c r="Q87">
        <v>0</v>
      </c>
      <c r="R87" t="str">
        <v>ACCOAC_m</v>
      </c>
      <c r="T87">
        <v>0</v>
      </c>
      <c r="U87" t="str">
        <v>ACCOAC_m</v>
      </c>
      <c r="W87" t="str">
        <f ca="1"/>
        <v>Fatty acid biosynthesis</v>
      </c>
      <c r="X87" t="str">
        <f ca="1"/>
        <v>3OAR80_c</v>
      </c>
      <c r="Y87">
        <f ca="1"/>
        <v>2.4117637212444712E-2</v>
      </c>
      <c r="Z87">
        <f ca="1"/>
        <v>0</v>
      </c>
      <c r="AA87">
        <f ca="1"/>
        <v>5.816604247110979E-4</v>
      </c>
      <c r="AB87">
        <f ca="1"/>
        <v>2.4342300047879149E-2</v>
      </c>
      <c r="AC87">
        <f ca="1"/>
        <v>1</v>
      </c>
      <c r="AD87" t="str">
        <f ca="1"/>
        <v>BIOMASS_RT_CLIM</v>
      </c>
      <c r="AE87">
        <f ca="1"/>
        <v>8.2803114113304387E-3</v>
      </c>
      <c r="AF87" t="str">
        <f ca="1"/>
        <v>AIRC1_c</v>
      </c>
      <c r="AG87">
        <f ca="1"/>
        <v>3.6728802852612026E-3</v>
      </c>
      <c r="AH87">
        <f ca="1"/>
        <v>0</v>
      </c>
      <c r="AI87">
        <f ca="1"/>
        <v>1.3490049589860412E-5</v>
      </c>
      <c r="AJ87" t="str">
        <f ca="1"/>
        <v>AIRC1_c</v>
      </c>
      <c r="AK87">
        <f ca="1"/>
        <v>3.6728802852612026E-3</v>
      </c>
      <c r="AL87">
        <f ca="1"/>
        <v>0</v>
      </c>
      <c r="AM87">
        <f ca="1"/>
        <v>1.3490049589860412E-5</v>
      </c>
      <c r="AN87" t="str">
        <f ca="1"/>
        <v>AIRC1_c</v>
      </c>
    </row>
    <row r="88" spans="1:40" x14ac:dyDescent="0.2">
      <c r="A88" t="s">
        <v>10663</v>
      </c>
      <c r="B88" s="121" t="s">
        <v>8049</v>
      </c>
      <c r="C88" s="94" t="s">
        <v>10252</v>
      </c>
      <c r="D88" s="94" t="str">
        <v>PRENT16_l</v>
      </c>
      <c r="E88" s="121" t="str">
        <f ca="1"/>
        <v>0</v>
      </c>
      <c r="G88" s="94"/>
      <c r="H88" s="121" t="str">
        <f ca="1"/>
        <v>0</v>
      </c>
      <c r="I88" s="94"/>
      <c r="J88" s="94"/>
      <c r="K88" s="121" t="str">
        <f ca="1"/>
        <v>0</v>
      </c>
      <c r="L88">
        <v>0.2323258436207</v>
      </c>
      <c r="M88">
        <v>5.9025810330344597E-2</v>
      </c>
      <c r="N88" s="105" t="str">
        <v>ACCOAC_c, BACCL_c</v>
      </c>
      <c r="O88" s="131" t="str">
        <v/>
      </c>
      <c r="P88" s="121" t="str">
        <v/>
      </c>
      <c r="Q88">
        <v>0.25209447499186599</v>
      </c>
      <c r="R88" t="str">
        <v>ACCOAC_c, BACCL_c</v>
      </c>
      <c r="T88">
        <v>1.0522852153183799</v>
      </c>
      <c r="U88" t="str">
        <v>ACCOAC_c, BACCL_c</v>
      </c>
      <c r="W88" t="str">
        <f ca="1"/>
        <v>Fatty acid biosynthesis</v>
      </c>
      <c r="X88" t="str">
        <f ca="1"/>
        <v>3OAR80_m</v>
      </c>
      <c r="Y88">
        <f ca="1"/>
        <v>0</v>
      </c>
      <c r="Z88">
        <f ca="1"/>
        <v>0</v>
      </c>
      <c r="AA88">
        <f ca="1"/>
        <v>0</v>
      </c>
      <c r="AB88">
        <f ca="1"/>
        <v>0</v>
      </c>
      <c r="AC88">
        <f ca="1"/>
        <v>0</v>
      </c>
      <c r="AD88" t="str">
        <f ca="1"/>
        <v>ACACT40ir_c</v>
      </c>
      <c r="AE88">
        <f ca="1"/>
        <v>6.6294760623942187E-3</v>
      </c>
      <c r="AF88" t="str">
        <f ca="1"/>
        <v>AKGDH_m</v>
      </c>
      <c r="AG88">
        <f ca="1"/>
        <v>7.2796973173693702E-5</v>
      </c>
      <c r="AH88">
        <f ca="1"/>
        <v>0</v>
      </c>
      <c r="AI88">
        <f ca="1"/>
        <v>5.2993993032514806E-9</v>
      </c>
      <c r="AJ88" t="str">
        <f ca="1"/>
        <v>AKGDH_m</v>
      </c>
      <c r="AK88">
        <f ca="1"/>
        <v>7.2796973173693702E-5</v>
      </c>
      <c r="AL88">
        <f ca="1"/>
        <v>0</v>
      </c>
      <c r="AM88">
        <f ca="1"/>
        <v>5.2993993032514806E-9</v>
      </c>
      <c r="AN88" t="str">
        <f ca="1"/>
        <v>AKGDH_m</v>
      </c>
    </row>
    <row r="89" spans="1:40" x14ac:dyDescent="0.2">
      <c r="A89" t="s">
        <v>10663</v>
      </c>
      <c r="B89" s="121" t="s">
        <v>8050</v>
      </c>
      <c r="C89" s="94" t="s">
        <v>10253</v>
      </c>
      <c r="D89" s="94" t="str">
        <v>PRENT17_l</v>
      </c>
      <c r="E89" s="121">
        <f ca="1"/>
        <v>5.0541892268087099E-2</v>
      </c>
      <c r="G89" s="94"/>
      <c r="H89" s="121" t="str">
        <f ca="1"/>
        <v>0</v>
      </c>
      <c r="I89" s="94"/>
      <c r="J89" s="94"/>
      <c r="K89" s="121" t="str">
        <f ca="1"/>
        <v>0</v>
      </c>
      <c r="L89">
        <v>0</v>
      </c>
      <c r="M89">
        <v>5.3838579148240001E-5</v>
      </c>
      <c r="N89" s="105" t="str">
        <v/>
      </c>
      <c r="O89" s="131" t="str">
        <v/>
      </c>
      <c r="P89" s="121" t="str">
        <v/>
      </c>
      <c r="Q89">
        <v>0</v>
      </c>
      <c r="R89" t="str">
        <v/>
      </c>
      <c r="T89">
        <v>0</v>
      </c>
      <c r="U89" t="str">
        <v/>
      </c>
      <c r="W89" t="str">
        <f ca="1"/>
        <v>Fatty acid biosynthesis</v>
      </c>
      <c r="X89" t="str">
        <f ca="1"/>
        <v>3OAS100_c</v>
      </c>
      <c r="Y89">
        <f ca="1"/>
        <v>2.4117637212444712E-2</v>
      </c>
      <c r="Z89">
        <f ca="1"/>
        <v>0</v>
      </c>
      <c r="AA89">
        <f ca="1"/>
        <v>5.816604247110979E-4</v>
      </c>
      <c r="AB89">
        <f ca="1"/>
        <v>2.4342300047879149E-2</v>
      </c>
      <c r="AC89">
        <f ca="1"/>
        <v>1</v>
      </c>
      <c r="AD89" t="str">
        <f ca="1"/>
        <v>DPMVD_c</v>
      </c>
      <c r="AE89">
        <f ca="1"/>
        <v>6.6294760623942187E-3</v>
      </c>
      <c r="AF89" t="str">
        <f ca="1"/>
        <v>AKGMALta_m</v>
      </c>
      <c r="AG89">
        <f ca="1"/>
        <v>2.3594993071342407</v>
      </c>
      <c r="AH89">
        <f ca="1"/>
        <v>0</v>
      </c>
      <c r="AI89">
        <f ca="1"/>
        <v>5.5672369803669621</v>
      </c>
      <c r="AJ89" t="str">
        <f ca="1"/>
        <v>AKGMALta_m</v>
      </c>
      <c r="AK89">
        <f ca="1"/>
        <v>2.3594993071342407</v>
      </c>
      <c r="AL89">
        <f ca="1"/>
        <v>0</v>
      </c>
      <c r="AM89">
        <f ca="1"/>
        <v>5.5672369803669621</v>
      </c>
      <c r="AN89" t="str">
        <f ca="1"/>
        <v>AKGMALta_m</v>
      </c>
    </row>
    <row r="90" spans="1:40" x14ac:dyDescent="0.2">
      <c r="A90" t="s">
        <v>10663</v>
      </c>
      <c r="B90" s="121" t="s">
        <v>8051</v>
      </c>
      <c r="C90" s="94" t="s">
        <v>10254</v>
      </c>
      <c r="D90" s="94" t="str">
        <v>PRENT18_l</v>
      </c>
      <c r="E90" s="121">
        <f ca="1"/>
        <v>5.0541892268087099E-2</v>
      </c>
      <c r="G90" s="94"/>
      <c r="H90" s="121" t="str">
        <f ca="1"/>
        <v>0</v>
      </c>
      <c r="I90" s="94"/>
      <c r="J90" s="94"/>
      <c r="K90" s="121" t="str">
        <f ca="1"/>
        <v>0</v>
      </c>
      <c r="L90">
        <v>0.38556109030746899</v>
      </c>
      <c r="M90">
        <v>0.265765684198287</v>
      </c>
      <c r="N90" s="105" t="str">
        <v>ACS_c</v>
      </c>
      <c r="O90" s="131" t="str">
        <v/>
      </c>
      <c r="P90" s="121" t="str">
        <v/>
      </c>
      <c r="Q90">
        <v>0.139787375930948</v>
      </c>
      <c r="R90" t="str">
        <v>ACS_c</v>
      </c>
      <c r="T90">
        <v>6.0457951939769998</v>
      </c>
      <c r="U90" t="str">
        <v>ACS_c</v>
      </c>
      <c r="W90" t="str">
        <f ca="1"/>
        <v>Fatty acid biosynthesis</v>
      </c>
      <c r="X90" t="str">
        <f ca="1"/>
        <v>3OAS120_c</v>
      </c>
      <c r="Y90">
        <f ca="1"/>
        <v>2.4117637212444712E-2</v>
      </c>
      <c r="Z90">
        <f ca="1"/>
        <v>0</v>
      </c>
      <c r="AA90">
        <f ca="1"/>
        <v>5.816604247110979E-4</v>
      </c>
      <c r="AB90">
        <f ca="1"/>
        <v>2.4342300047879149E-2</v>
      </c>
      <c r="AC90">
        <f ca="1"/>
        <v>1</v>
      </c>
      <c r="AD90" t="str">
        <f ca="1"/>
        <v>HMGCOAR_c</v>
      </c>
      <c r="AE90">
        <f ca="1"/>
        <v>6.6294760623942187E-3</v>
      </c>
      <c r="AF90" t="str">
        <f ca="1"/>
        <v>AKP1_c</v>
      </c>
      <c r="AG90">
        <f ca="1"/>
        <v>9.0996216467166763E-6</v>
      </c>
      <c r="AH90">
        <f ca="1"/>
        <v>0</v>
      </c>
      <c r="AI90">
        <f ca="1"/>
        <v>8.2803114113394716E-11</v>
      </c>
      <c r="AJ90" t="str">
        <f ca="1"/>
        <v>AKP1_c</v>
      </c>
      <c r="AK90">
        <f ca="1"/>
        <v>9.0996216467166763E-6</v>
      </c>
      <c r="AL90">
        <f ca="1"/>
        <v>0</v>
      </c>
      <c r="AM90">
        <f ca="1"/>
        <v>8.2803114113394716E-11</v>
      </c>
      <c r="AN90" t="str">
        <f ca="1"/>
        <v>AKP1_c</v>
      </c>
    </row>
    <row r="91" spans="1:40" x14ac:dyDescent="0.2">
      <c r="A91" t="s">
        <v>10663</v>
      </c>
      <c r="B91" s="121" t="s">
        <v>8052</v>
      </c>
      <c r="C91" s="94" t="s">
        <v>10255</v>
      </c>
      <c r="D91" s="94" t="str">
        <v>PRENT19_l</v>
      </c>
      <c r="E91" s="121">
        <f ca="1"/>
        <v>5.0541892268087099E-2</v>
      </c>
      <c r="G91" s="94"/>
      <c r="H91" s="121" t="str">
        <f ca="1"/>
        <v>0</v>
      </c>
      <c r="I91" s="94"/>
      <c r="J91" s="94"/>
      <c r="K91" s="121" t="str">
        <f ca="1"/>
        <v>0</v>
      </c>
      <c r="L91">
        <v>0</v>
      </c>
      <c r="M91">
        <v>0.18573858441597901</v>
      </c>
      <c r="N91" s="105" t="str">
        <v>ACS_m</v>
      </c>
      <c r="O91" s="131" t="str">
        <v/>
      </c>
      <c r="P91" s="121" t="str">
        <v/>
      </c>
      <c r="Q91">
        <v>0</v>
      </c>
      <c r="R91" t="str">
        <v>ACS_m</v>
      </c>
      <c r="T91">
        <v>0.71842911606390203</v>
      </c>
      <c r="U91" t="str">
        <v>ACS_m</v>
      </c>
      <c r="W91" t="str">
        <f ca="1"/>
        <v>Fatty acid biosynthesis</v>
      </c>
      <c r="X91" t="str">
        <f ca="1"/>
        <v>3OAS140_c</v>
      </c>
      <c r="Y91">
        <f ca="1"/>
        <v>2.4117637212444712E-2</v>
      </c>
      <c r="Z91">
        <f ca="1"/>
        <v>0</v>
      </c>
      <c r="AA91">
        <f ca="1"/>
        <v>5.816604247110979E-4</v>
      </c>
      <c r="AB91">
        <f ca="1"/>
        <v>2.4342300047879149E-2</v>
      </c>
      <c r="AC91">
        <f ca="1"/>
        <v>1</v>
      </c>
      <c r="AD91" t="str">
        <f ca="1"/>
        <v>HMGCOAS_c</v>
      </c>
      <c r="AE91">
        <f ca="1"/>
        <v>6.6294760623942187E-3</v>
      </c>
      <c r="AF91" t="str">
        <f ca="1"/>
        <v>ALAS_m</v>
      </c>
      <c r="AG91">
        <f ca="1"/>
        <v>7.2796973173693702E-5</v>
      </c>
      <c r="AH91">
        <f ca="1"/>
        <v>0</v>
      </c>
      <c r="AI91">
        <f ca="1"/>
        <v>5.2993993032514806E-9</v>
      </c>
      <c r="AJ91" t="str">
        <f ca="1"/>
        <v>ALAS_m</v>
      </c>
      <c r="AK91">
        <f ca="1"/>
        <v>7.2796973173693702E-5</v>
      </c>
      <c r="AL91">
        <f ca="1"/>
        <v>0</v>
      </c>
      <c r="AM91">
        <f ca="1"/>
        <v>5.2993993032514806E-9</v>
      </c>
      <c r="AN91" t="str">
        <f ca="1"/>
        <v>ALAS_m</v>
      </c>
    </row>
    <row r="92" spans="1:40" x14ac:dyDescent="0.2">
      <c r="A92" t="s">
        <v>10663</v>
      </c>
      <c r="B92" s="121" t="s">
        <v>8053</v>
      </c>
      <c r="C92" s="94" t="s">
        <v>10256</v>
      </c>
      <c r="D92" s="94" t="str">
        <v>PRENT20_l</v>
      </c>
      <c r="E92" s="121">
        <f ca="1"/>
        <v>5.0541892268087099E-2</v>
      </c>
      <c r="G92" s="94"/>
      <c r="H92" s="121" t="str">
        <f ca="1"/>
        <v>0</v>
      </c>
      <c r="I92" s="94"/>
      <c r="J92" s="94"/>
      <c r="K92" s="121" t="str">
        <f ca="1"/>
        <v>0</v>
      </c>
      <c r="L92">
        <v>0</v>
      </c>
      <c r="M92">
        <v>0</v>
      </c>
      <c r="N92" s="105" t="str">
        <v/>
      </c>
      <c r="O92" s="131" t="str">
        <v/>
      </c>
      <c r="P92" s="121" t="str">
        <v/>
      </c>
      <c r="Q92">
        <v>0</v>
      </c>
      <c r="R92" t="str">
        <v/>
      </c>
      <c r="T92">
        <v>0</v>
      </c>
      <c r="U92" t="str">
        <v/>
      </c>
      <c r="W92" t="str">
        <f ca="1"/>
        <v>Fatty acid biosynthesis</v>
      </c>
      <c r="X92" t="str">
        <f ca="1"/>
        <v>3OAS160_c</v>
      </c>
      <c r="Y92">
        <f ca="1"/>
        <v>2.4117637212444712E-2</v>
      </c>
      <c r="Z92">
        <f ca="1"/>
        <v>0</v>
      </c>
      <c r="AA92">
        <f ca="1"/>
        <v>5.816604247110979E-4</v>
      </c>
      <c r="AB92">
        <f ca="1"/>
        <v>2.4342300047879149E-2</v>
      </c>
      <c r="AC92">
        <f ca="1"/>
        <v>1</v>
      </c>
      <c r="AD92" t="str">
        <f ca="1"/>
        <v>MEVK1_c</v>
      </c>
      <c r="AE92">
        <f ca="1"/>
        <v>6.6294760623942187E-3</v>
      </c>
      <c r="AF92" t="str">
        <f ca="1"/>
        <v>ALAt_c_m</v>
      </c>
      <c r="AG92">
        <f ca="1"/>
        <v>3.5147652595289819E-2</v>
      </c>
      <c r="AH92">
        <f ca="1"/>
        <v>0</v>
      </c>
      <c r="AI92">
        <f ca="1"/>
        <v>1.2353574829591831E-3</v>
      </c>
      <c r="AJ92" t="str">
        <f ca="1"/>
        <v>ALAt_c_m</v>
      </c>
      <c r="AK92">
        <f ca="1"/>
        <v>3.5147652595289819E-2</v>
      </c>
      <c r="AL92">
        <f ca="1"/>
        <v>0</v>
      </c>
      <c r="AM92">
        <f ca="1"/>
        <v>1.2353574829591831E-3</v>
      </c>
      <c r="AN92" t="str">
        <f ca="1"/>
        <v>ALAt_c_m</v>
      </c>
    </row>
    <row r="93" spans="1:40" x14ac:dyDescent="0.2">
      <c r="A93" t="s">
        <v>10663</v>
      </c>
      <c r="B93" s="121" t="s">
        <v>8054</v>
      </c>
      <c r="C93" s="94" t="s">
        <v>10257</v>
      </c>
      <c r="D93" s="94" t="str">
        <v>PRENT21_l</v>
      </c>
      <c r="E93" s="121">
        <f ca="1"/>
        <v>3.8283100082747101E-2</v>
      </c>
      <c r="G93" s="94"/>
      <c r="H93" s="121" t="str">
        <f ca="1"/>
        <v>0</v>
      </c>
      <c r="I93" s="94"/>
      <c r="J93" s="94"/>
      <c r="K93" s="121" t="str">
        <f ca="1"/>
        <v>0</v>
      </c>
      <c r="L93">
        <v>7.1280178200000002E-2</v>
      </c>
      <c r="M93">
        <v>1.2429805581499901E-4</v>
      </c>
      <c r="N93" s="105" t="str">
        <v>ACGK_m</v>
      </c>
      <c r="O93" s="131" t="str">
        <v/>
      </c>
      <c r="P93" s="121" t="str">
        <v/>
      </c>
      <c r="Q93">
        <v>1.48889676606619E-2</v>
      </c>
      <c r="R93" t="str">
        <v>ACGK_m</v>
      </c>
      <c r="T93">
        <v>1.76433414021149E-2</v>
      </c>
      <c r="U93" t="str">
        <v>ACGK_m</v>
      </c>
      <c r="W93" t="str">
        <f ca="1"/>
        <v>Fatty acid biosynthesis</v>
      </c>
      <c r="X93" t="str">
        <f ca="1"/>
        <v>3OAS180_c</v>
      </c>
      <c r="Y93">
        <f ca="1"/>
        <v>1.8267972917713465E-2</v>
      </c>
      <c r="Z93">
        <f ca="1"/>
        <v>0</v>
      </c>
      <c r="AA93">
        <f ca="1"/>
        <v>3.3371883452231257E-4</v>
      </c>
      <c r="AB93">
        <f ca="1"/>
        <v>1.3966024945921801E-2</v>
      </c>
      <c r="AC93">
        <f ca="1"/>
        <v>1</v>
      </c>
      <c r="AD93" t="str">
        <f ca="1"/>
        <v>PMEVK_c</v>
      </c>
      <c r="AE93">
        <f ca="1"/>
        <v>6.6294760623942187E-3</v>
      </c>
      <c r="AF93" t="str">
        <f ca="1"/>
        <v>ALATA_L_m</v>
      </c>
      <c r="AG93">
        <f ca="1"/>
        <v>-3.5147652595289819E-2</v>
      </c>
      <c r="AH93">
        <f ca="1"/>
        <v>0</v>
      </c>
      <c r="AI93">
        <f ca="1"/>
        <v>1.2353574829591831E-3</v>
      </c>
      <c r="AJ93" t="str">
        <f ca="1"/>
        <v>ALATA_L_m</v>
      </c>
      <c r="AK93">
        <f ca="1"/>
        <v>-3.5147652595289819E-2</v>
      </c>
      <c r="AL93">
        <f ca="1"/>
        <v>0</v>
      </c>
      <c r="AM93">
        <f ca="1"/>
        <v>1.2353574829591831E-3</v>
      </c>
      <c r="AN93" t="str">
        <f ca="1"/>
        <v>ALATA_L_m</v>
      </c>
    </row>
    <row r="94" spans="1:40" x14ac:dyDescent="0.2">
      <c r="A94" t="s">
        <v>10663</v>
      </c>
      <c r="B94" s="121" t="s">
        <v>8055</v>
      </c>
      <c r="C94" s="94" t="s">
        <v>10258</v>
      </c>
      <c r="D94" s="94" t="str">
        <v>CS_m</v>
      </c>
      <c r="E94" s="121">
        <f ca="1"/>
        <v>5.0541892268087099E-2</v>
      </c>
      <c r="G94" s="94"/>
      <c r="H94" s="121" t="str">
        <f ca="1"/>
        <v>0</v>
      </c>
      <c r="I94" s="94"/>
      <c r="J94" s="94"/>
      <c r="K94" s="121" t="str">
        <f ca="1"/>
        <v>0</v>
      </c>
      <c r="L94">
        <v>0</v>
      </c>
      <c r="M94">
        <v>0</v>
      </c>
      <c r="N94" s="105" t="str">
        <v>ACP1_e</v>
      </c>
      <c r="O94" s="131" t="str">
        <v/>
      </c>
      <c r="P94" s="121" t="str">
        <v/>
      </c>
      <c r="Q94">
        <v>0</v>
      </c>
      <c r="R94" t="str">
        <v>ACP1_e</v>
      </c>
      <c r="T94">
        <v>0</v>
      </c>
      <c r="U94" t="str">
        <v>ACP1_e</v>
      </c>
      <c r="W94" t="str">
        <f ca="1"/>
        <v>Fatty acid biosynthesis</v>
      </c>
      <c r="X94" t="str">
        <f ca="1"/>
        <v>3OAS40_c</v>
      </c>
      <c r="Y94">
        <f ca="1"/>
        <v>2.4117637212444712E-2</v>
      </c>
      <c r="Z94">
        <f ca="1"/>
        <v>0</v>
      </c>
      <c r="AA94">
        <f ca="1"/>
        <v>5.816604247110979E-4</v>
      </c>
      <c r="AB94">
        <f ca="1"/>
        <v>2.4342300047879149E-2</v>
      </c>
      <c r="AC94">
        <f ca="1"/>
        <v>1</v>
      </c>
      <c r="AD94" t="str">
        <f ca="1"/>
        <v>TKT2_c</v>
      </c>
      <c r="AE94">
        <f ca="1"/>
        <v>3.3749505349018102E-3</v>
      </c>
      <c r="AF94" t="str">
        <f ca="1"/>
        <v>ALATRS_c</v>
      </c>
      <c r="AG94">
        <f ca="1"/>
        <v>3.5147652595289819E-2</v>
      </c>
      <c r="AH94">
        <f ca="1"/>
        <v>0</v>
      </c>
      <c r="AI94">
        <f ca="1"/>
        <v>1.2353574829591831E-3</v>
      </c>
      <c r="AJ94" t="str">
        <f ca="1"/>
        <v>ALATRS_c</v>
      </c>
      <c r="AK94">
        <f ca="1"/>
        <v>3.5147652595289819E-2</v>
      </c>
      <c r="AL94">
        <f ca="1"/>
        <v>0</v>
      </c>
      <c r="AM94">
        <f ca="1"/>
        <v>1.2353574829591831E-3</v>
      </c>
      <c r="AN94" t="str">
        <f ca="1"/>
        <v>ALATRS_c</v>
      </c>
    </row>
    <row r="95" spans="1:40" x14ac:dyDescent="0.2">
      <c r="A95" t="s">
        <v>10663</v>
      </c>
      <c r="B95" s="121" t="s">
        <v>8056</v>
      </c>
      <c r="C95" s="94" t="s">
        <v>10259</v>
      </c>
      <c r="D95" s="94" t="str">
        <v>CPPPGO_c</v>
      </c>
      <c r="E95" s="121">
        <f ca="1"/>
        <v>5.0541892268087099E-2</v>
      </c>
      <c r="G95" s="94"/>
      <c r="H95" s="121" t="str">
        <f ca="1"/>
        <v>0</v>
      </c>
      <c r="I95" s="94"/>
      <c r="J95" s="94"/>
      <c r="K95" s="121" t="str">
        <f ca="1"/>
        <v>0</v>
      </c>
      <c r="L95">
        <v>0</v>
      </c>
      <c r="M95">
        <v>8.6849135443501699E-20</v>
      </c>
      <c r="N95" s="105" t="str">
        <v>ACONT2_m, HCITR_m</v>
      </c>
      <c r="O95" s="131" t="str">
        <v/>
      </c>
      <c r="P95" s="121" t="str">
        <v/>
      </c>
      <c r="Q95">
        <v>0</v>
      </c>
      <c r="R95" t="str">
        <v>ACONT2_m, HCITR_m</v>
      </c>
      <c r="T95">
        <v>0</v>
      </c>
      <c r="U95" t="str">
        <v>ACONT2_m, HCITR_m</v>
      </c>
      <c r="W95" t="str">
        <f ca="1"/>
        <v>Fatty acid biosynthesis</v>
      </c>
      <c r="X95" t="str">
        <f ca="1"/>
        <v>3OAS60_c</v>
      </c>
      <c r="Y95">
        <f ca="1"/>
        <v>2.4117637212444712E-2</v>
      </c>
      <c r="Z95">
        <f ca="1"/>
        <v>0</v>
      </c>
      <c r="AA95">
        <f ca="1"/>
        <v>5.816604247110979E-4</v>
      </c>
      <c r="AB95">
        <f ca="1"/>
        <v>2.4342300047879149E-2</v>
      </c>
      <c r="AC95">
        <f ca="1"/>
        <v>1</v>
      </c>
      <c r="AD95" t="str">
        <f ca="1"/>
        <v>H2Ot_c_rm</v>
      </c>
      <c r="AE95">
        <f ca="1"/>
        <v>3.175994151073034E-3</v>
      </c>
      <c r="AF95" t="str">
        <f ca="1"/>
        <v>AMETt_c_rm</v>
      </c>
      <c r="AG95">
        <f ca="1"/>
        <v>1.1237850741256022E-2</v>
      </c>
      <c r="AH95">
        <f ca="1"/>
        <v>0</v>
      </c>
      <c r="AI95">
        <f ca="1"/>
        <v>1.2628928928274852E-4</v>
      </c>
      <c r="AJ95" t="str">
        <f ca="1"/>
        <v>AMETt_c_rm</v>
      </c>
      <c r="AK95">
        <f ca="1"/>
        <v>1.1237850741256022E-2</v>
      </c>
      <c r="AL95">
        <f ca="1"/>
        <v>0</v>
      </c>
      <c r="AM95">
        <f ca="1"/>
        <v>1.2628928928274852E-4</v>
      </c>
      <c r="AN95" t="str">
        <f ca="1"/>
        <v>AMETt_c_rm</v>
      </c>
    </row>
    <row r="96" spans="1:40" x14ac:dyDescent="0.2">
      <c r="A96" t="s">
        <v>10663</v>
      </c>
      <c r="B96" s="121" t="s">
        <v>8057</v>
      </c>
      <c r="C96" s="94" t="s">
        <v>10260</v>
      </c>
      <c r="D96" s="94" t="str">
        <v>CTPS2_c</v>
      </c>
      <c r="E96" s="121">
        <f ca="1"/>
        <v>5.0541892268087099E-2</v>
      </c>
      <c r="G96" s="94"/>
      <c r="H96" s="121" t="str">
        <f ca="1"/>
        <v>0</v>
      </c>
      <c r="I96" s="94"/>
      <c r="J96" s="94"/>
      <c r="K96" s="121" t="str">
        <f ca="1"/>
        <v>0</v>
      </c>
      <c r="L96">
        <v>7.1280178200000002E-2</v>
      </c>
      <c r="M96">
        <v>1.2429805581499901E-4</v>
      </c>
      <c r="N96" s="105" t="str">
        <v>ACOTAi_m</v>
      </c>
      <c r="O96" s="131" t="str">
        <v/>
      </c>
      <c r="P96" s="121" t="str">
        <v/>
      </c>
      <c r="Q96">
        <v>1.48889676606619E-2</v>
      </c>
      <c r="R96" t="str">
        <v>ACOTAi_m</v>
      </c>
      <c r="T96">
        <v>1.76433414021149E-2</v>
      </c>
      <c r="U96" t="str">
        <v>ACOTAi_m</v>
      </c>
      <c r="W96" t="str">
        <f ca="1"/>
        <v>Fatty acid biosynthesis</v>
      </c>
      <c r="X96" t="str">
        <f ca="1"/>
        <v>3OAS80_c</v>
      </c>
      <c r="Y96">
        <f ca="1"/>
        <v>2.4117637212444712E-2</v>
      </c>
      <c r="Z96">
        <f ca="1"/>
        <v>0</v>
      </c>
      <c r="AA96">
        <f ca="1"/>
        <v>5.816604247110979E-4</v>
      </c>
      <c r="AB96">
        <f ca="1"/>
        <v>2.4342300047879149E-2</v>
      </c>
      <c r="AC96">
        <f ca="1"/>
        <v>1</v>
      </c>
      <c r="AD96" t="str">
        <f ca="1"/>
        <v>ACLS_m</v>
      </c>
      <c r="AE96">
        <f ca="1"/>
        <v>3.0454767629237499E-3</v>
      </c>
      <c r="AF96" t="str">
        <f ca="1"/>
        <v>AMPt_c_l</v>
      </c>
      <c r="AG96">
        <f ca="1"/>
        <v>-1.2750176332822375E-5</v>
      </c>
      <c r="AH96">
        <f ca="1"/>
        <v>0</v>
      </c>
      <c r="AI96">
        <f ca="1"/>
        <v>1.6256699651806385E-10</v>
      </c>
      <c r="AJ96" t="str">
        <f ca="1"/>
        <v>AMPt_c_l</v>
      </c>
      <c r="AK96">
        <f ca="1"/>
        <v>-1.2750176332822375E-5</v>
      </c>
      <c r="AL96">
        <f ca="1"/>
        <v>0</v>
      </c>
      <c r="AM96">
        <f ca="1"/>
        <v>1.6256699651806385E-10</v>
      </c>
      <c r="AN96" t="str">
        <f ca="1"/>
        <v>AMPt_c_l</v>
      </c>
    </row>
    <row r="97" spans="1:40" x14ac:dyDescent="0.2">
      <c r="A97" t="s">
        <v>10654</v>
      </c>
      <c r="B97" s="121" t="s">
        <v>8058</v>
      </c>
      <c r="C97" s="94" t="s">
        <v>10261</v>
      </c>
      <c r="D97" s="94" t="str">
        <v>CYSTS_c</v>
      </c>
      <c r="E97" s="121" t="str">
        <f ca="1"/>
        <v>0</v>
      </c>
      <c r="G97" s="94"/>
      <c r="H97" s="121" t="str">
        <f ca="1"/>
        <v>0</v>
      </c>
      <c r="I97" s="94"/>
      <c r="J97" s="94"/>
      <c r="K97" s="121" t="str">
        <f ca="1"/>
        <v>0</v>
      </c>
      <c r="L97">
        <v>0</v>
      </c>
      <c r="M97">
        <v>3.4944993362557702E-4</v>
      </c>
      <c r="N97" s="105" t="str">
        <v>ACOAO100_x</v>
      </c>
      <c r="O97" s="131" t="str">
        <v/>
      </c>
      <c r="P97" s="121" t="str">
        <v/>
      </c>
      <c r="Q97">
        <v>0</v>
      </c>
      <c r="R97" t="str">
        <v>ACOAO100_x</v>
      </c>
      <c r="T97">
        <v>0</v>
      </c>
      <c r="U97" t="str">
        <v>ACOAO100_x</v>
      </c>
      <c r="W97" t="str">
        <f ca="1"/>
        <v>Transport</v>
      </c>
      <c r="X97" t="str">
        <f ca="1"/>
        <v>4ABUTNt_c_m</v>
      </c>
      <c r="Y97">
        <f ca="1"/>
        <v>0</v>
      </c>
      <c r="Z97">
        <f ca="1"/>
        <v>0</v>
      </c>
      <c r="AA97">
        <f ca="1"/>
        <v>0</v>
      </c>
      <c r="AB97">
        <f ca="1"/>
        <v>0</v>
      </c>
      <c r="AC97">
        <f ca="1"/>
        <v>0</v>
      </c>
      <c r="AD97" t="str">
        <f ca="1"/>
        <v>DHAD1_m</v>
      </c>
      <c r="AE97">
        <f ca="1"/>
        <v>3.0454767629237499E-3</v>
      </c>
      <c r="AF97" t="str">
        <f ca="1"/>
        <v>AMPt_c_rm</v>
      </c>
      <c r="AG97">
        <f ca="1"/>
        <v>-1.6578690918394849E-4</v>
      </c>
      <c r="AH97">
        <f ca="1"/>
        <v>0</v>
      </c>
      <c r="AI97">
        <f ca="1"/>
        <v>2.7485299256766785E-8</v>
      </c>
      <c r="AJ97" t="str">
        <f ca="1"/>
        <v>AMPt_c_rm</v>
      </c>
      <c r="AK97">
        <f ca="1"/>
        <v>-1.6578690918394849E-4</v>
      </c>
      <c r="AL97">
        <f ca="1"/>
        <v>0</v>
      </c>
      <c r="AM97">
        <f ca="1"/>
        <v>2.7485299256766785E-8</v>
      </c>
      <c r="AN97" t="str">
        <f ca="1"/>
        <v>AMPt_c_rm</v>
      </c>
    </row>
    <row r="98" spans="1:40" x14ac:dyDescent="0.2">
      <c r="A98" t="s">
        <v>10654</v>
      </c>
      <c r="B98" s="121" t="s">
        <v>8059</v>
      </c>
      <c r="C98" s="94" t="s">
        <v>10262</v>
      </c>
      <c r="D98" s="94" t="str">
        <v>CYSTGL_c</v>
      </c>
      <c r="E98" s="121" t="str">
        <f ca="1"/>
        <v>0</v>
      </c>
      <c r="G98" s="94"/>
      <c r="H98" s="121" t="str">
        <f ca="1"/>
        <v>0</v>
      </c>
      <c r="I98" s="94"/>
      <c r="J98" s="94"/>
      <c r="K98" s="121" t="str">
        <f ca="1"/>
        <v>0</v>
      </c>
      <c r="L98">
        <v>0</v>
      </c>
      <c r="M98">
        <v>3.8354490580767798E-3</v>
      </c>
      <c r="N98" s="105" t="str">
        <v>ACOAO120_x</v>
      </c>
      <c r="O98" s="131" t="str">
        <v/>
      </c>
      <c r="P98" s="121" t="str">
        <v/>
      </c>
      <c r="Q98">
        <v>0</v>
      </c>
      <c r="R98" t="str">
        <v>ACOAO120_x</v>
      </c>
      <c r="T98">
        <v>8.7432811340614203E-3</v>
      </c>
      <c r="U98" t="str">
        <v>ACOAO120_x</v>
      </c>
      <c r="W98" t="str">
        <f ca="1"/>
        <v>Transport</v>
      </c>
      <c r="X98" t="str">
        <f ca="1"/>
        <v>4ABUTt_c_m</v>
      </c>
      <c r="Y98">
        <f ca="1"/>
        <v>0</v>
      </c>
      <c r="Z98">
        <f ca="1"/>
        <v>0</v>
      </c>
      <c r="AA98">
        <f ca="1"/>
        <v>0</v>
      </c>
      <c r="AB98">
        <f ca="1"/>
        <v>0</v>
      </c>
      <c r="AC98">
        <f ca="1"/>
        <v>0</v>
      </c>
      <c r="AD98" t="str">
        <f ca="1"/>
        <v>KARA1i_m</v>
      </c>
      <c r="AE98">
        <f ca="1"/>
        <v>3.0454767629237499E-3</v>
      </c>
      <c r="AF98" t="str">
        <f ca="1"/>
        <v>ANPRT_c</v>
      </c>
      <c r="AG98">
        <f ca="1"/>
        <v>2.3384207707719761E-3</v>
      </c>
      <c r="AH98">
        <f ca="1"/>
        <v>0</v>
      </c>
      <c r="AI98">
        <f ca="1"/>
        <v>5.4682117011778028E-6</v>
      </c>
      <c r="AJ98" t="str">
        <f ca="1"/>
        <v>ANPRT_c</v>
      </c>
      <c r="AK98">
        <f ca="1"/>
        <v>2.3384207707719761E-3</v>
      </c>
      <c r="AL98">
        <f ca="1"/>
        <v>0</v>
      </c>
      <c r="AM98">
        <f ca="1"/>
        <v>5.4682117011778028E-6</v>
      </c>
      <c r="AN98" t="str">
        <f ca="1"/>
        <v>ANPRT_c</v>
      </c>
    </row>
    <row r="99" spans="1:40" x14ac:dyDescent="0.2">
      <c r="A99" t="s">
        <v>10654</v>
      </c>
      <c r="B99" s="121" t="s">
        <v>8060</v>
      </c>
      <c r="C99" s="94" t="s">
        <v>10263</v>
      </c>
      <c r="D99" s="94" t="str">
        <v>CYSTRS_c</v>
      </c>
      <c r="E99" s="121" t="str">
        <f ca="1"/>
        <v>0</v>
      </c>
      <c r="G99" s="94"/>
      <c r="H99" s="121" t="str">
        <f ca="1"/>
        <v>0</v>
      </c>
      <c r="I99" s="94"/>
      <c r="J99" s="94"/>
      <c r="K99" s="121" t="str">
        <f ca="1"/>
        <v>0</v>
      </c>
      <c r="L99">
        <v>0</v>
      </c>
      <c r="M99">
        <v>8.7272438667892701E-4</v>
      </c>
      <c r="N99" s="105" t="str">
        <v>ACOAO260_x</v>
      </c>
      <c r="O99" s="131" t="str">
        <v/>
      </c>
      <c r="P99" s="121" t="str">
        <v/>
      </c>
      <c r="Q99">
        <v>0</v>
      </c>
      <c r="R99" t="str">
        <v>ACOAO260_x</v>
      </c>
      <c r="T99">
        <v>8.7432811340613092E-3</v>
      </c>
      <c r="U99" t="str">
        <v>ACOAO260_x</v>
      </c>
      <c r="W99" t="str">
        <f ca="1"/>
        <v>Transport</v>
      </c>
      <c r="X99" t="str">
        <f ca="1"/>
        <v>4ABUTtps_e</v>
      </c>
      <c r="Y99">
        <f ca="1"/>
        <v>0</v>
      </c>
      <c r="Z99">
        <f ca="1"/>
        <v>0</v>
      </c>
      <c r="AA99">
        <f ca="1"/>
        <v>0</v>
      </c>
      <c r="AB99">
        <f ca="1"/>
        <v>0</v>
      </c>
      <c r="AC99">
        <f ca="1"/>
        <v>0</v>
      </c>
      <c r="AD99" t="str">
        <f ca="1"/>
        <v>VALt_c_m</v>
      </c>
      <c r="AE99">
        <f ca="1"/>
        <v>3.0454767629237499E-3</v>
      </c>
      <c r="AF99" t="str">
        <f ca="1"/>
        <v>ANS_c</v>
      </c>
      <c r="AG99">
        <f ca="1"/>
        <v>2.3384207707719761E-3</v>
      </c>
      <c r="AH99">
        <f ca="1"/>
        <v>0</v>
      </c>
      <c r="AI99">
        <f ca="1"/>
        <v>5.4682117011778028E-6</v>
      </c>
      <c r="AJ99" t="str">
        <f ca="1"/>
        <v>ANS_c</v>
      </c>
      <c r="AK99">
        <f ca="1"/>
        <v>2.3384207707719761E-3</v>
      </c>
      <c r="AL99">
        <f ca="1"/>
        <v>0</v>
      </c>
      <c r="AM99">
        <f ca="1"/>
        <v>5.4682117011778028E-6</v>
      </c>
      <c r="AN99" t="str">
        <f ca="1"/>
        <v>ANS_c</v>
      </c>
    </row>
    <row r="100" spans="1:40" x14ac:dyDescent="0.2">
      <c r="A100" t="s">
        <v>10654</v>
      </c>
      <c r="B100" s="121" t="s">
        <v>8061</v>
      </c>
      <c r="C100" s="94" t="s">
        <v>10264</v>
      </c>
      <c r="D100" s="94" t="str">
        <v>LNS14DMy_c</v>
      </c>
      <c r="E100" s="121">
        <f ca="1"/>
        <v>-1.9069533756457401E-5</v>
      </c>
      <c r="G100" s="94"/>
      <c r="H100" s="121" t="str">
        <f ca="1"/>
        <v>0</v>
      </c>
      <c r="I100" s="94"/>
      <c r="J100" s="94"/>
      <c r="K100" s="121" t="str">
        <f ca="1"/>
        <v>0</v>
      </c>
      <c r="L100">
        <v>0</v>
      </c>
      <c r="M100">
        <v>3.8354490580821102E-3</v>
      </c>
      <c r="N100" s="105" t="str">
        <v>ACOAO160_x</v>
      </c>
      <c r="O100" s="131" t="str">
        <v/>
      </c>
      <c r="P100" s="121" t="str">
        <v/>
      </c>
      <c r="Q100">
        <v>0</v>
      </c>
      <c r="R100" t="str">
        <v>ACOAO160_x</v>
      </c>
      <c r="T100">
        <v>8.7432811340614203E-3</v>
      </c>
      <c r="U100" t="str">
        <v>ACOAO160_x</v>
      </c>
      <c r="W100" t="str">
        <f ca="1"/>
        <v>Transport</v>
      </c>
      <c r="X100" t="str">
        <f ca="1"/>
        <v>4ABZt_c_e</v>
      </c>
      <c r="Y100">
        <f ca="1"/>
        <v>-9.0996216467166763E-6</v>
      </c>
      <c r="Z100">
        <f ca="1"/>
        <v>0</v>
      </c>
      <c r="AA100">
        <f ca="1"/>
        <v>8.2803114113394716E-11</v>
      </c>
      <c r="AB100">
        <f ca="1"/>
        <v>3.4652834592419766E-9</v>
      </c>
      <c r="AC100">
        <f ca="1"/>
        <v>1</v>
      </c>
      <c r="AD100" t="str">
        <f ca="1"/>
        <v>VALTA_m</v>
      </c>
      <c r="AE100">
        <f ca="1"/>
        <v>3.0454767629237499E-3</v>
      </c>
      <c r="AF100" t="str">
        <f ca="1"/>
        <v>ARGSL_c</v>
      </c>
      <c r="AG100">
        <f ca="1"/>
        <v>1.3886386617747904E-2</v>
      </c>
      <c r="AH100">
        <f ca="1"/>
        <v>0</v>
      </c>
      <c r="AI100">
        <f ca="1"/>
        <v>1.9283173329756806E-4</v>
      </c>
      <c r="AJ100" t="str">
        <f ca="1"/>
        <v>ARGSL_c</v>
      </c>
      <c r="AK100">
        <f ca="1"/>
        <v>1.3886386617747904E-2</v>
      </c>
      <c r="AL100">
        <f ca="1"/>
        <v>0</v>
      </c>
      <c r="AM100">
        <f ca="1"/>
        <v>1.9283173329756806E-4</v>
      </c>
      <c r="AN100" t="str">
        <f ca="1"/>
        <v>ARGSL_c</v>
      </c>
    </row>
    <row r="101" spans="1:40" x14ac:dyDescent="0.2">
      <c r="A101" t="s">
        <v>10654</v>
      </c>
      <c r="B101" s="121" t="s">
        <v>8062</v>
      </c>
      <c r="C101" s="94" t="s">
        <v>10265</v>
      </c>
      <c r="D101" s="94" t="str">
        <v>DHFRi_c</v>
      </c>
      <c r="E101" s="121">
        <f ca="1"/>
        <v>1.9069533756457401E-5</v>
      </c>
      <c r="G101" s="94"/>
      <c r="H101" s="121" t="str">
        <f ca="1"/>
        <v>0</v>
      </c>
      <c r="I101" s="94"/>
      <c r="J101" s="94"/>
      <c r="K101" s="121" t="str">
        <f ca="1"/>
        <v>0</v>
      </c>
      <c r="L101">
        <v>0</v>
      </c>
      <c r="M101">
        <v>2.4879483594356898E-3</v>
      </c>
      <c r="N101" s="105" t="str">
        <v>ACOAO180_x</v>
      </c>
      <c r="O101" s="131" t="str">
        <v/>
      </c>
      <c r="P101" s="121" t="str">
        <v/>
      </c>
      <c r="Q101">
        <v>0</v>
      </c>
      <c r="R101" t="str">
        <v>ACOAO180_x</v>
      </c>
      <c r="T101">
        <v>8.7432811340613405E-3</v>
      </c>
      <c r="U101" t="str">
        <v>ACOAO180_x</v>
      </c>
      <c r="W101" t="str">
        <f ca="1"/>
        <v>Transport</v>
      </c>
      <c r="X101" t="str">
        <f ca="1"/>
        <v>4ABZt_c_m</v>
      </c>
      <c r="Y101">
        <f ca="1"/>
        <v>9.0996216467166763E-6</v>
      </c>
      <c r="Z101">
        <f ca="1"/>
        <v>0</v>
      </c>
      <c r="AA101">
        <f ca="1"/>
        <v>8.2803114113394716E-11</v>
      </c>
      <c r="AB101">
        <f ca="1"/>
        <v>3.4652834592419766E-9</v>
      </c>
      <c r="AC101">
        <f ca="1"/>
        <v>1</v>
      </c>
      <c r="AD101" t="str">
        <f ca="1"/>
        <v>EX_k_e</v>
      </c>
      <c r="AE101">
        <f ca="1"/>
        <v>3.0172901865093459E-3</v>
      </c>
      <c r="AF101" t="str">
        <f ca="1"/>
        <v>ARGSS_c</v>
      </c>
      <c r="AG101">
        <f ca="1"/>
        <v>1.3886386617747904E-2</v>
      </c>
      <c r="AH101">
        <f ca="1"/>
        <v>0</v>
      </c>
      <c r="AI101">
        <f ca="1"/>
        <v>1.9283173329756806E-4</v>
      </c>
      <c r="AJ101" t="str">
        <f ca="1"/>
        <v>ARGSS_c</v>
      </c>
      <c r="AK101">
        <f ca="1"/>
        <v>1.3886386617747904E-2</v>
      </c>
      <c r="AL101">
        <f ca="1"/>
        <v>0</v>
      </c>
      <c r="AM101">
        <f ca="1"/>
        <v>1.9283173329756806E-4</v>
      </c>
      <c r="AN101" t="str">
        <f ca="1"/>
        <v>ARGSS_c</v>
      </c>
    </row>
    <row r="102" spans="1:40" x14ac:dyDescent="0.2">
      <c r="A102" t="s">
        <v>10669</v>
      </c>
      <c r="B102" s="121" t="s">
        <v>8063</v>
      </c>
      <c r="C102" s="94" t="s">
        <v>10786</v>
      </c>
      <c r="D102" s="94" t="str">
        <v>DHFS_1_c</v>
      </c>
      <c r="E102" s="121" t="str">
        <f ca="1"/>
        <v>0</v>
      </c>
      <c r="G102" s="94"/>
      <c r="H102" s="121" t="str">
        <f ca="1"/>
        <v>0</v>
      </c>
      <c r="I102" s="94"/>
      <c r="J102" s="94"/>
      <c r="K102" s="121" t="str">
        <f ca="1"/>
        <v>0</v>
      </c>
      <c r="L102">
        <v>0</v>
      </c>
      <c r="M102">
        <v>3.8354490580767798E-3</v>
      </c>
      <c r="N102" s="105" t="str">
        <v>ACOAO140_x</v>
      </c>
      <c r="O102" s="131" t="str">
        <v/>
      </c>
      <c r="P102" s="121" t="str">
        <v/>
      </c>
      <c r="Q102">
        <v>0</v>
      </c>
      <c r="R102" t="str">
        <v>ACOAO140_x</v>
      </c>
      <c r="T102">
        <v>8.7432811340614203E-3</v>
      </c>
      <c r="U102" t="str">
        <v>ACOAO140_x</v>
      </c>
      <c r="W102" t="str">
        <f ca="1"/>
        <v>Thiamine metabolism</v>
      </c>
      <c r="X102" t="str">
        <f ca="1"/>
        <v>4AMPMS_c</v>
      </c>
      <c r="Y102">
        <f ca="1"/>
        <v>0</v>
      </c>
      <c r="Z102">
        <f ca="1"/>
        <v>0</v>
      </c>
      <c r="AA102">
        <f ca="1"/>
        <v>0</v>
      </c>
      <c r="AB102">
        <f ca="1"/>
        <v>0</v>
      </c>
      <c r="AC102">
        <f ca="1"/>
        <v>0</v>
      </c>
      <c r="AD102" t="str">
        <f ca="1"/>
        <v>Kt_c_e</v>
      </c>
      <c r="AE102">
        <f ca="1"/>
        <v>3.0172901865093459E-3</v>
      </c>
      <c r="AF102" t="str">
        <f ca="1"/>
        <v>ARGTRS_c</v>
      </c>
      <c r="AG102">
        <f ca="1"/>
        <v>1.3886386617747904E-2</v>
      </c>
      <c r="AH102">
        <f ca="1"/>
        <v>0</v>
      </c>
      <c r="AI102">
        <f ca="1"/>
        <v>1.9283173329756806E-4</v>
      </c>
      <c r="AJ102" t="str">
        <f ca="1"/>
        <v>ARGTRS_c</v>
      </c>
      <c r="AK102">
        <f ca="1"/>
        <v>1.3886386617747904E-2</v>
      </c>
      <c r="AL102">
        <f ca="1"/>
        <v>0</v>
      </c>
      <c r="AM102">
        <f ca="1"/>
        <v>1.9283173329756806E-4</v>
      </c>
      <c r="AN102" t="str">
        <f ca="1"/>
        <v>ARGTRS_c</v>
      </c>
    </row>
    <row r="103" spans="1:40" x14ac:dyDescent="0.2">
      <c r="A103" t="s">
        <v>10667</v>
      </c>
      <c r="B103" s="121" t="s">
        <v>8064</v>
      </c>
      <c r="C103" s="94" t="s">
        <v>10266</v>
      </c>
      <c r="D103" s="94" t="str">
        <v>DHNPA2i_m</v>
      </c>
      <c r="E103" s="121" t="str">
        <f ca="1"/>
        <v>0</v>
      </c>
      <c r="G103" s="94"/>
      <c r="H103" s="121" t="str">
        <f ca="1"/>
        <v>0</v>
      </c>
      <c r="I103" s="94"/>
      <c r="J103" s="94"/>
      <c r="K103" s="121" t="str">
        <f ca="1"/>
        <v>0</v>
      </c>
      <c r="L103">
        <v>0</v>
      </c>
      <c r="M103">
        <v>4.7251168253448099E-2</v>
      </c>
      <c r="N103" s="105" t="str">
        <v/>
      </c>
      <c r="O103" s="131" t="str">
        <v/>
      </c>
      <c r="P103" s="121" t="str">
        <v/>
      </c>
      <c r="Q103">
        <v>0</v>
      </c>
      <c r="R103" t="str">
        <v/>
      </c>
      <c r="T103">
        <v>0</v>
      </c>
      <c r="U103" t="str">
        <v/>
      </c>
      <c r="W103" t="str">
        <f ca="1"/>
        <v>Ubiquinone biosynthesis</v>
      </c>
      <c r="X103" t="str">
        <f ca="1"/>
        <v>4CMCOAL_c</v>
      </c>
      <c r="Y103">
        <f ca="1"/>
        <v>0</v>
      </c>
      <c r="Z103">
        <f ca="1"/>
        <v>0</v>
      </c>
      <c r="AA103">
        <f ca="1"/>
        <v>0</v>
      </c>
      <c r="AB103">
        <f ca="1"/>
        <v>0</v>
      </c>
      <c r="AC103">
        <f ca="1"/>
        <v>0</v>
      </c>
      <c r="AD103" t="str">
        <f ca="1"/>
        <v>ASAD_c</v>
      </c>
      <c r="AE103">
        <f ca="1"/>
        <v>2.0555219026848577E-3</v>
      </c>
      <c r="AF103" t="str">
        <f ca="1"/>
        <v>ASAD_c</v>
      </c>
      <c r="AG103">
        <f ca="1"/>
        <v>4.5337863896359937E-2</v>
      </c>
      <c r="AH103">
        <f ca="1"/>
        <v>0</v>
      </c>
      <c r="AI103">
        <f ca="1"/>
        <v>2.0555219026848577E-3</v>
      </c>
      <c r="AJ103" t="str">
        <f ca="1"/>
        <v>ASAD_c</v>
      </c>
      <c r="AK103">
        <f ca="1"/>
        <v>4.5337863896359937E-2</v>
      </c>
      <c r="AL103">
        <f ca="1"/>
        <v>0</v>
      </c>
      <c r="AM103">
        <f ca="1"/>
        <v>2.0555219026848577E-3</v>
      </c>
      <c r="AN103" t="str">
        <f ca="1"/>
        <v>ASAD_c</v>
      </c>
    </row>
    <row r="104" spans="1:40" x14ac:dyDescent="0.2">
      <c r="A104" t="s">
        <v>10667</v>
      </c>
      <c r="B104" s="121" t="s">
        <v>8065</v>
      </c>
      <c r="C104" s="94" t="s">
        <v>10787</v>
      </c>
      <c r="D104" s="94" t="str">
        <v>DHORTS_c</v>
      </c>
      <c r="E104" s="121" t="str">
        <f ca="1"/>
        <v>0</v>
      </c>
      <c r="G104" s="94"/>
      <c r="H104" s="121" t="str">
        <f ca="1"/>
        <v>0</v>
      </c>
      <c r="I104" s="94"/>
      <c r="J104" s="94"/>
      <c r="K104" s="121" t="str">
        <f ca="1"/>
        <v>0</v>
      </c>
      <c r="L104">
        <v>0</v>
      </c>
      <c r="M104">
        <v>3.9777944858606598E-2</v>
      </c>
      <c r="N104" s="105" t="str">
        <v/>
      </c>
      <c r="O104" s="131" t="str">
        <v/>
      </c>
      <c r="P104" s="121" t="str">
        <v/>
      </c>
      <c r="Q104">
        <v>1.29152430975418E-3</v>
      </c>
      <c r="R104" t="str">
        <v/>
      </c>
      <c r="T104">
        <v>0</v>
      </c>
      <c r="U104" t="str">
        <v/>
      </c>
      <c r="W104" t="str">
        <f ca="1"/>
        <v>Ubiquinone biosynthesis</v>
      </c>
      <c r="X104" t="str">
        <f ca="1"/>
        <v>4CMCOAL_x</v>
      </c>
      <c r="Y104">
        <f ca="1"/>
        <v>0</v>
      </c>
      <c r="Z104">
        <f ca="1"/>
        <v>0</v>
      </c>
      <c r="AA104">
        <f ca="1"/>
        <v>0</v>
      </c>
      <c r="AB104">
        <f ca="1"/>
        <v>0</v>
      </c>
      <c r="AC104">
        <f ca="1"/>
        <v>0</v>
      </c>
      <c r="AD104" t="str">
        <f ca="1"/>
        <v>ASPK_c</v>
      </c>
      <c r="AE104">
        <f ca="1"/>
        <v>2.0555219026848577E-3</v>
      </c>
      <c r="AF104" t="str">
        <f ca="1"/>
        <v>ASNS1_c</v>
      </c>
      <c r="AG104">
        <f ca="1"/>
        <v>1.6692436944944412E-2</v>
      </c>
      <c r="AH104">
        <f ca="1"/>
        <v>0</v>
      </c>
      <c r="AI104">
        <f ca="1"/>
        <v>2.7863745116094517E-4</v>
      </c>
      <c r="AJ104" t="str">
        <f ca="1"/>
        <v>ASNS1_c</v>
      </c>
      <c r="AK104">
        <f ca="1"/>
        <v>1.6692436944944412E-2</v>
      </c>
      <c r="AL104">
        <f ca="1"/>
        <v>0</v>
      </c>
      <c r="AM104">
        <f ca="1"/>
        <v>2.7863745116094517E-4</v>
      </c>
      <c r="AN104" t="str">
        <f ca="1"/>
        <v>ASNS1_c</v>
      </c>
    </row>
    <row r="105" spans="1:40" x14ac:dyDescent="0.2">
      <c r="A105" t="s">
        <v>10665</v>
      </c>
      <c r="B105" s="121" t="s">
        <v>8066</v>
      </c>
      <c r="C105" s="94" t="s">
        <v>10584</v>
      </c>
      <c r="D105" s="94" t="str">
        <v>DHPTS_m</v>
      </c>
      <c r="E105" s="121" t="str">
        <f ca="1"/>
        <v>0</v>
      </c>
      <c r="G105" s="94"/>
      <c r="H105" s="121" t="str">
        <f ca="1"/>
        <v>0</v>
      </c>
      <c r="I105" s="94"/>
      <c r="J105" s="94"/>
      <c r="K105" s="121" t="str">
        <f ca="1"/>
        <v>0</v>
      </c>
      <c r="L105">
        <v>0</v>
      </c>
      <c r="M105">
        <v>2.3206560750105702E-3</v>
      </c>
      <c r="N105" s="105" t="str">
        <v/>
      </c>
      <c r="O105" s="131">
        <v>0</v>
      </c>
      <c r="P105" s="121">
        <v>8.9773572665662698E-19</v>
      </c>
      <c r="Q105">
        <v>0</v>
      </c>
      <c r="R105" t="str">
        <v/>
      </c>
      <c r="T105">
        <v>0</v>
      </c>
      <c r="U105" t="str">
        <v/>
      </c>
      <c r="W105" t="str">
        <f ca="1"/>
        <v>Unassigned</v>
      </c>
      <c r="X105" t="str">
        <f ca="1"/>
        <v>4DPMIPPH_c</v>
      </c>
      <c r="Y105">
        <f ca="1"/>
        <v>0</v>
      </c>
      <c r="Z105">
        <f ca="1"/>
        <v>0</v>
      </c>
      <c r="AA105">
        <f ca="1"/>
        <v>0</v>
      </c>
      <c r="AB105">
        <f ca="1"/>
        <v>0</v>
      </c>
      <c r="AC105">
        <f ca="1"/>
        <v>0</v>
      </c>
      <c r="AD105" t="str">
        <f ca="1"/>
        <v>HSDx_c</v>
      </c>
      <c r="AE105">
        <f ca="1"/>
        <v>2.0555219026848577E-3</v>
      </c>
      <c r="AF105" t="str">
        <f ca="1"/>
        <v>ASNTRS_c</v>
      </c>
      <c r="AG105">
        <f ca="1"/>
        <v>1.6692436944944412E-2</v>
      </c>
      <c r="AH105">
        <f ca="1"/>
        <v>0</v>
      </c>
      <c r="AI105">
        <f ca="1"/>
        <v>2.7863745116094517E-4</v>
      </c>
      <c r="AJ105" t="str">
        <f ca="1"/>
        <v>ASNTRS_c</v>
      </c>
      <c r="AK105">
        <f ca="1"/>
        <v>1.6692436944944412E-2</v>
      </c>
      <c r="AL105">
        <f ca="1"/>
        <v>0</v>
      </c>
      <c r="AM105">
        <f ca="1"/>
        <v>2.7863745116094517E-4</v>
      </c>
      <c r="AN105" t="str">
        <f ca="1"/>
        <v>ASNTRS_c</v>
      </c>
    </row>
    <row r="106" spans="1:40" x14ac:dyDescent="0.2">
      <c r="A106" t="s">
        <v>10654</v>
      </c>
      <c r="B106" s="121" t="s">
        <v>8067</v>
      </c>
      <c r="C106" s="94" t="s">
        <v>10585</v>
      </c>
      <c r="D106" s="94" t="str">
        <v>DHAD1_m</v>
      </c>
      <c r="E106" s="121" t="str">
        <f ca="1"/>
        <v>0</v>
      </c>
      <c r="G106" s="94"/>
      <c r="H106" s="121" t="str">
        <f ca="1"/>
        <v>0</v>
      </c>
      <c r="I106" s="94"/>
      <c r="J106" s="94"/>
      <c r="K106" s="121" t="str">
        <f ca="1"/>
        <v>0</v>
      </c>
      <c r="L106">
        <v>0</v>
      </c>
      <c r="M106">
        <v>4.7470469237459803E-2</v>
      </c>
      <c r="N106" s="105" t="str">
        <v/>
      </c>
      <c r="O106" s="131" t="str">
        <v/>
      </c>
      <c r="P106" s="121" t="str">
        <v/>
      </c>
      <c r="Q106">
        <v>0</v>
      </c>
      <c r="R106" t="str">
        <v/>
      </c>
      <c r="T106">
        <v>0</v>
      </c>
      <c r="U106" t="str">
        <v/>
      </c>
      <c r="W106" t="str">
        <f ca="1"/>
        <v>Transport</v>
      </c>
      <c r="X106" t="str">
        <f ca="1"/>
        <v>4H2OGLTt_c_m</v>
      </c>
      <c r="Y106">
        <f ca="1"/>
        <v>0</v>
      </c>
      <c r="Z106">
        <f ca="1"/>
        <v>0</v>
      </c>
      <c r="AA106">
        <f ca="1"/>
        <v>0</v>
      </c>
      <c r="AB106">
        <f ca="1"/>
        <v>0</v>
      </c>
      <c r="AC106">
        <f ca="1"/>
        <v>0</v>
      </c>
      <c r="AD106" t="str">
        <f ca="1"/>
        <v>NDPK1_c</v>
      </c>
      <c r="AE106">
        <f ca="1"/>
        <v>1.9881189993038312E-3</v>
      </c>
      <c r="AF106" t="str">
        <f ca="1"/>
        <v>ASPCT_c</v>
      </c>
      <c r="AG106">
        <f ca="1"/>
        <v>1.1435494523422587E-2</v>
      </c>
      <c r="AH106">
        <f ca="1"/>
        <v>0</v>
      </c>
      <c r="AI106">
        <f ca="1"/>
        <v>1.3077053499522799E-4</v>
      </c>
      <c r="AJ106" t="str">
        <f ca="1"/>
        <v>ASPCT_c</v>
      </c>
      <c r="AK106">
        <f ca="1"/>
        <v>1.1435494523422587E-2</v>
      </c>
      <c r="AL106">
        <f ca="1"/>
        <v>0</v>
      </c>
      <c r="AM106">
        <f ca="1"/>
        <v>1.3077053499522799E-4</v>
      </c>
      <c r="AN106" t="str">
        <f ca="1"/>
        <v>ASPCT_c</v>
      </c>
    </row>
    <row r="107" spans="1:40" x14ac:dyDescent="0.2">
      <c r="A107" t="s">
        <v>10654</v>
      </c>
      <c r="B107" s="121" t="s">
        <v>8068</v>
      </c>
      <c r="C107" s="94" t="s">
        <v>10267</v>
      </c>
      <c r="D107" s="94" t="str">
        <v>DHAD2_m</v>
      </c>
      <c r="E107" s="121" t="str">
        <f ca="1"/>
        <v>0</v>
      </c>
      <c r="G107" s="94"/>
      <c r="H107" s="121" t="str">
        <f ca="1"/>
        <v>0</v>
      </c>
      <c r="I107" s="94"/>
      <c r="J107" s="94"/>
      <c r="K107" s="121" t="str">
        <f ca="1"/>
        <v>0</v>
      </c>
      <c r="L107">
        <v>0</v>
      </c>
      <c r="M107">
        <v>6.6757353439389003E-2</v>
      </c>
      <c r="N107" s="105" t="str">
        <v/>
      </c>
      <c r="O107" s="131" t="str">
        <v/>
      </c>
      <c r="P107" s="121" t="str">
        <v/>
      </c>
      <c r="Q107">
        <v>0</v>
      </c>
      <c r="R107" t="str">
        <v/>
      </c>
      <c r="T107">
        <v>0</v>
      </c>
      <c r="U107" t="str">
        <v/>
      </c>
      <c r="W107" t="str">
        <f ca="1"/>
        <v>Transport</v>
      </c>
      <c r="X107" t="str">
        <f ca="1"/>
        <v>4H2OGLTt_c_x</v>
      </c>
      <c r="Y107">
        <f ca="1"/>
        <v>0</v>
      </c>
      <c r="Z107">
        <f ca="1"/>
        <v>0</v>
      </c>
      <c r="AA107">
        <f ca="1"/>
        <v>0</v>
      </c>
      <c r="AB107">
        <f ca="1"/>
        <v>0</v>
      </c>
      <c r="AC107">
        <f ca="1"/>
        <v>0</v>
      </c>
      <c r="AD107" t="str">
        <f ca="1"/>
        <v>HSK_c</v>
      </c>
      <c r="AE107">
        <f ca="1"/>
        <v>1.6576950301392119E-3</v>
      </c>
      <c r="AF107" t="str">
        <f ca="1"/>
        <v>ASPGLUt_c_m</v>
      </c>
      <c r="AG107">
        <f ca="1"/>
        <v>2.110488160771971</v>
      </c>
      <c r="AH107">
        <f ca="1"/>
        <v>0</v>
      </c>
      <c r="AI107">
        <f ca="1"/>
        <v>4.4541602767586568</v>
      </c>
      <c r="AJ107" t="str">
        <f ca="1"/>
        <v>ASPGLUt_c_m</v>
      </c>
      <c r="AK107">
        <f ca="1"/>
        <v>2.110488160771971</v>
      </c>
      <c r="AL107">
        <f ca="1"/>
        <v>0</v>
      </c>
      <c r="AM107">
        <f ca="1"/>
        <v>4.4541602767586568</v>
      </c>
      <c r="AN107" t="str">
        <f ca="1"/>
        <v>ASPGLUt_c_m</v>
      </c>
    </row>
    <row r="108" spans="1:40" x14ac:dyDescent="0.2">
      <c r="A108" t="s">
        <v>10667</v>
      </c>
      <c r="B108" s="121" t="s">
        <v>8069</v>
      </c>
      <c r="C108" s="94" t="s">
        <v>10268</v>
      </c>
      <c r="D108" s="94" t="str">
        <v>DMATT_c</v>
      </c>
      <c r="E108" s="121" t="str">
        <f ca="1"/>
        <v>0</v>
      </c>
      <c r="G108" s="94"/>
      <c r="H108" s="121" t="str">
        <f ca="1"/>
        <v>0</v>
      </c>
      <c r="I108" s="94"/>
      <c r="J108" s="94"/>
      <c r="K108" s="121" t="str">
        <f ca="1"/>
        <v>0</v>
      </c>
      <c r="L108">
        <v>0</v>
      </c>
      <c r="M108">
        <v>1.37341558214463E-3</v>
      </c>
      <c r="N108" s="105" t="str">
        <v/>
      </c>
      <c r="O108" s="131" t="str">
        <v/>
      </c>
      <c r="P108" s="121" t="str">
        <v/>
      </c>
      <c r="Q108">
        <v>0</v>
      </c>
      <c r="R108" t="str">
        <v/>
      </c>
      <c r="T108">
        <v>0</v>
      </c>
      <c r="U108" t="str">
        <v/>
      </c>
      <c r="W108" t="str">
        <f ca="1"/>
        <v>Ubiquinone biosynthesis</v>
      </c>
      <c r="X108" t="str">
        <f ca="1"/>
        <v>4HBZCOAS_c</v>
      </c>
      <c r="Y108">
        <f ca="1"/>
        <v>0</v>
      </c>
      <c r="Z108">
        <f ca="1"/>
        <v>0</v>
      </c>
      <c r="AA108">
        <f ca="1"/>
        <v>0</v>
      </c>
      <c r="AB108">
        <f ca="1"/>
        <v>0</v>
      </c>
      <c r="AC108">
        <f ca="1"/>
        <v>0</v>
      </c>
      <c r="AD108" t="str">
        <f ca="1"/>
        <v>THRS_c</v>
      </c>
      <c r="AE108">
        <f ca="1"/>
        <v>1.6576950301392119E-3</v>
      </c>
      <c r="AF108" t="str">
        <f ca="1"/>
        <v>ASPK_c</v>
      </c>
      <c r="AG108">
        <f ca="1"/>
        <v>4.5337863896359937E-2</v>
      </c>
      <c r="AH108">
        <f ca="1"/>
        <v>0</v>
      </c>
      <c r="AI108">
        <f ca="1"/>
        <v>2.0555219026848577E-3</v>
      </c>
      <c r="AJ108" t="str">
        <f ca="1"/>
        <v>ASPK_c</v>
      </c>
      <c r="AK108">
        <f ca="1"/>
        <v>4.5337863896359937E-2</v>
      </c>
      <c r="AL108">
        <f ca="1"/>
        <v>0</v>
      </c>
      <c r="AM108">
        <f ca="1"/>
        <v>2.0555219026848577E-3</v>
      </c>
      <c r="AN108" t="str">
        <f ca="1"/>
        <v>ASPK_c</v>
      </c>
    </row>
    <row r="109" spans="1:40" x14ac:dyDescent="0.2">
      <c r="A109" t="s">
        <v>10667</v>
      </c>
      <c r="B109" s="121" t="s">
        <v>8070</v>
      </c>
      <c r="C109" s="94" t="s">
        <v>10788</v>
      </c>
      <c r="D109" s="94" t="str">
        <v>DOLPMT_c</v>
      </c>
      <c r="E109" s="121" t="str">
        <f ca="1"/>
        <v>0</v>
      </c>
      <c r="G109" s="94"/>
      <c r="H109" s="121" t="str">
        <f ca="1"/>
        <v>0</v>
      </c>
      <c r="I109" s="94"/>
      <c r="J109" s="94"/>
      <c r="K109" s="121" t="str">
        <f ca="1"/>
        <v>0</v>
      </c>
      <c r="L109">
        <v>0</v>
      </c>
      <c r="M109">
        <v>1.3757302932064701E-3</v>
      </c>
      <c r="N109" s="105" t="str">
        <v/>
      </c>
      <c r="O109" s="131" t="str">
        <v/>
      </c>
      <c r="P109" s="121" t="str">
        <v/>
      </c>
      <c r="Q109">
        <v>0</v>
      </c>
      <c r="R109" t="str">
        <v/>
      </c>
      <c r="T109">
        <v>0</v>
      </c>
      <c r="U109" t="str">
        <v/>
      </c>
      <c r="W109" t="str">
        <f ca="1"/>
        <v>Ubiquinone biosynthesis</v>
      </c>
      <c r="X109" t="str">
        <f ca="1"/>
        <v>4HBZF_c</v>
      </c>
      <c r="Y109">
        <f ca="1"/>
        <v>0</v>
      </c>
      <c r="Z109">
        <f ca="1"/>
        <v>0</v>
      </c>
      <c r="AA109">
        <f ca="1"/>
        <v>0</v>
      </c>
      <c r="AB109">
        <f ca="1"/>
        <v>0</v>
      </c>
      <c r="AC109">
        <f ca="1"/>
        <v>0</v>
      </c>
      <c r="AD109" t="str">
        <f ca="1"/>
        <v>TALA_c</v>
      </c>
      <c r="AE109">
        <f ca="1"/>
        <v>1.2374994440919082E-3</v>
      </c>
      <c r="AF109" t="str">
        <f ca="1"/>
        <v>ASPTA_c</v>
      </c>
      <c r="AG109">
        <f ca="1"/>
        <v>1.9988131451089219</v>
      </c>
      <c r="AH109">
        <f ca="1"/>
        <v>0</v>
      </c>
      <c r="AI109">
        <f ca="1"/>
        <v>3.9952539890602203</v>
      </c>
      <c r="AJ109" t="str">
        <f ca="1"/>
        <v>ASPTA_c</v>
      </c>
      <c r="AK109">
        <f ca="1"/>
        <v>1.9988131451089219</v>
      </c>
      <c r="AL109">
        <f ca="1"/>
        <v>0</v>
      </c>
      <c r="AM109">
        <f ca="1"/>
        <v>3.9952539890602203</v>
      </c>
      <c r="AN109" t="str">
        <f ca="1"/>
        <v>ASPTA_c</v>
      </c>
    </row>
    <row r="110" spans="1:40" x14ac:dyDescent="0.2">
      <c r="A110" t="s">
        <v>10667</v>
      </c>
      <c r="B110" s="121" t="s">
        <v>8071</v>
      </c>
      <c r="C110" s="94" t="s">
        <v>10789</v>
      </c>
      <c r="D110" s="94" t="str">
        <v>DTMPK_c</v>
      </c>
      <c r="E110" s="121" t="str">
        <f ca="1"/>
        <v>0</v>
      </c>
      <c r="G110" s="94"/>
      <c r="H110" s="121" t="str">
        <f ca="1"/>
        <v>0</v>
      </c>
      <c r="I110" s="94"/>
      <c r="J110" s="94"/>
      <c r="K110" s="121" t="str">
        <f ca="1"/>
        <v>0</v>
      </c>
      <c r="L110">
        <v>0</v>
      </c>
      <c r="M110">
        <v>3.9665342847280101E-13</v>
      </c>
      <c r="N110" s="105" t="str">
        <v/>
      </c>
      <c r="O110" s="131" t="str">
        <v/>
      </c>
      <c r="P110" s="121" t="str">
        <v/>
      </c>
      <c r="Q110">
        <v>0</v>
      </c>
      <c r="R110" t="str">
        <v/>
      </c>
      <c r="T110">
        <v>0</v>
      </c>
      <c r="U110" t="str">
        <v/>
      </c>
      <c r="W110" t="str">
        <f ca="1"/>
        <v>Ubiquinone biosynthesis</v>
      </c>
      <c r="X110" t="str">
        <f ca="1"/>
        <v>4HBZNPT_m</v>
      </c>
      <c r="Y110">
        <f ca="1"/>
        <v>0</v>
      </c>
      <c r="Z110">
        <f ca="1"/>
        <v>0</v>
      </c>
      <c r="AA110">
        <f ca="1"/>
        <v>0</v>
      </c>
      <c r="AB110">
        <f ca="1"/>
        <v>0</v>
      </c>
      <c r="AC110">
        <f ca="1"/>
        <v>0</v>
      </c>
      <c r="AD110" t="str">
        <f ca="1"/>
        <v>TKT1_c</v>
      </c>
      <c r="AE110">
        <f ca="1"/>
        <v>1.2374994440919082E-3</v>
      </c>
      <c r="AF110" t="str">
        <f ca="1"/>
        <v>ASPTAi_m</v>
      </c>
      <c r="AG110">
        <f ca="1"/>
        <v>2.110488160771971</v>
      </c>
      <c r="AH110">
        <f ca="1"/>
        <v>0</v>
      </c>
      <c r="AI110">
        <f ca="1"/>
        <v>4.4541602767586568</v>
      </c>
      <c r="AJ110" t="str">
        <f ca="1"/>
        <v>ASPTAi_m</v>
      </c>
      <c r="AK110">
        <f ca="1"/>
        <v>2.110488160771971</v>
      </c>
      <c r="AL110">
        <f ca="1"/>
        <v>0</v>
      </c>
      <c r="AM110">
        <f ca="1"/>
        <v>4.4541602767586568</v>
      </c>
      <c r="AN110" t="str">
        <f ca="1"/>
        <v>ASPTAi_m</v>
      </c>
    </row>
    <row r="111" spans="1:40" x14ac:dyDescent="0.2">
      <c r="A111" t="s">
        <v>10654</v>
      </c>
      <c r="B111" s="121" t="s">
        <v>8072</v>
      </c>
      <c r="C111" s="94" t="s">
        <v>10790</v>
      </c>
      <c r="D111" s="94" t="str">
        <v>DUTPDP_c</v>
      </c>
      <c r="E111" s="121" t="str">
        <f ca="1"/>
        <v>0</v>
      </c>
      <c r="G111" s="94"/>
      <c r="H111" s="121" t="str">
        <f ca="1"/>
        <v>0</v>
      </c>
      <c r="I111" s="94"/>
      <c r="J111" s="94"/>
      <c r="K111" s="121" t="str">
        <f ca="1"/>
        <v>0</v>
      </c>
      <c r="L111">
        <v>0</v>
      </c>
      <c r="M111">
        <v>1.5912104665800699E-16</v>
      </c>
      <c r="N111" s="105" t="str">
        <v/>
      </c>
      <c r="O111" s="131" t="str">
        <v/>
      </c>
      <c r="P111" s="121" t="str">
        <v/>
      </c>
      <c r="Q111">
        <v>0</v>
      </c>
      <c r="R111" t="str">
        <v/>
      </c>
      <c r="T111">
        <v>0</v>
      </c>
      <c r="U111" t="str">
        <v/>
      </c>
      <c r="W111" t="str">
        <f ca="1"/>
        <v>Transport</v>
      </c>
      <c r="X111" t="str">
        <f ca="1"/>
        <v>4HBZt_c_m</v>
      </c>
      <c r="Y111">
        <f ca="1"/>
        <v>0</v>
      </c>
      <c r="Z111">
        <f ca="1"/>
        <v>0</v>
      </c>
      <c r="AA111">
        <f ca="1"/>
        <v>0</v>
      </c>
      <c r="AB111">
        <f ca="1"/>
        <v>0</v>
      </c>
      <c r="AC111">
        <f ca="1"/>
        <v>0</v>
      </c>
      <c r="AD111" t="str">
        <f ca="1"/>
        <v>ALAt_c_m</v>
      </c>
      <c r="AE111">
        <f ca="1"/>
        <v>1.2353574829591831E-3</v>
      </c>
      <c r="AF111" t="str">
        <f ca="1"/>
        <v>ASPTRS_c</v>
      </c>
      <c r="AG111">
        <f ca="1"/>
        <v>1.6692436944944412E-2</v>
      </c>
      <c r="AH111">
        <f ca="1"/>
        <v>0</v>
      </c>
      <c r="AI111">
        <f ca="1"/>
        <v>2.7863745116094517E-4</v>
      </c>
      <c r="AJ111" t="str">
        <f ca="1"/>
        <v>ASPTRS_c</v>
      </c>
      <c r="AK111">
        <f ca="1"/>
        <v>1.6692436944944412E-2</v>
      </c>
      <c r="AL111">
        <f ca="1"/>
        <v>0</v>
      </c>
      <c r="AM111">
        <f ca="1"/>
        <v>2.7863745116094517E-4</v>
      </c>
      <c r="AN111" t="str">
        <f ca="1"/>
        <v>ASPTRS_c</v>
      </c>
    </row>
    <row r="112" spans="1:40" x14ac:dyDescent="0.2">
      <c r="A112" t="s">
        <v>10659</v>
      </c>
      <c r="B112" s="121" t="s">
        <v>8073</v>
      </c>
      <c r="C112" s="94" t="s">
        <v>10791</v>
      </c>
      <c r="D112" s="94" t="str">
        <v>ENO_c</v>
      </c>
      <c r="E112" s="121" t="str">
        <f ca="1"/>
        <v>0</v>
      </c>
      <c r="G112" s="94"/>
      <c r="H112" s="121" t="str">
        <f ca="1"/>
        <v>0</v>
      </c>
      <c r="I112" s="94"/>
      <c r="J112" s="94"/>
      <c r="K112" s="121" t="str">
        <f ca="1"/>
        <v>0</v>
      </c>
      <c r="L112">
        <v>0</v>
      </c>
      <c r="M112">
        <v>1.6965566575508899E-3</v>
      </c>
      <c r="N112" s="105" t="str">
        <v/>
      </c>
      <c r="O112" s="131">
        <v>0</v>
      </c>
      <c r="P112" s="121">
        <v>1.63161229483308E-18</v>
      </c>
      <c r="Q112">
        <v>0</v>
      </c>
      <c r="R112" t="str">
        <v/>
      </c>
      <c r="T112">
        <v>0</v>
      </c>
      <c r="U112" t="str">
        <v/>
      </c>
      <c r="W112" t="str">
        <f ca="1"/>
        <v>Alanine, aspartate and glutamate metabolism</v>
      </c>
      <c r="X112" t="str">
        <f ca="1"/>
        <v>4HGLSD_m</v>
      </c>
      <c r="Y112">
        <f ca="1"/>
        <v>0</v>
      </c>
      <c r="Z112">
        <f ca="1"/>
        <v>0</v>
      </c>
      <c r="AA112">
        <f ca="1"/>
        <v>0</v>
      </c>
      <c r="AB112">
        <f ca="1"/>
        <v>0</v>
      </c>
      <c r="AC112">
        <f ca="1"/>
        <v>0</v>
      </c>
      <c r="AD112" t="str">
        <f ca="1"/>
        <v>ALATA_L_m</v>
      </c>
      <c r="AE112">
        <f ca="1"/>
        <v>1.2353574829591831E-3</v>
      </c>
      <c r="AF112" t="str">
        <f ca="1"/>
        <v>ATPASEP2e_c</v>
      </c>
      <c r="AG112">
        <f ca="1"/>
        <v>0.53931992775681137</v>
      </c>
      <c r="AH112">
        <f ca="1"/>
        <v>0</v>
      </c>
      <c r="AI112">
        <f ca="1"/>
        <v>0.29086598447561224</v>
      </c>
      <c r="AJ112" t="str">
        <f ca="1"/>
        <v>ATPASEP2e_c</v>
      </c>
      <c r="AK112">
        <f ca="1"/>
        <v>0.53931992775681137</v>
      </c>
      <c r="AL112">
        <f ca="1"/>
        <v>0</v>
      </c>
      <c r="AM112">
        <f ca="1"/>
        <v>0.29086598447561224</v>
      </c>
      <c r="AN112" t="str">
        <f ca="1"/>
        <v>ATPASEP2e_c</v>
      </c>
    </row>
    <row r="113" spans="1:40" x14ac:dyDescent="0.2">
      <c r="A113" t="s">
        <v>10670</v>
      </c>
      <c r="B113" s="121" t="s">
        <v>8074</v>
      </c>
      <c r="C113" s="94" t="s">
        <v>10792</v>
      </c>
      <c r="D113" s="94" t="str">
        <v>AFAT_c</v>
      </c>
      <c r="E113" s="121" t="str">
        <f ca="1"/>
        <v>0</v>
      </c>
      <c r="G113" s="94"/>
      <c r="H113" s="121" t="str">
        <f ca="1"/>
        <v>0</v>
      </c>
      <c r="I113" s="94"/>
      <c r="J113" s="94"/>
      <c r="K113" s="121" t="str">
        <f ca="1"/>
        <v>0</v>
      </c>
      <c r="L113">
        <v>0</v>
      </c>
      <c r="M113">
        <v>0</v>
      </c>
      <c r="N113" s="105" t="str">
        <v/>
      </c>
      <c r="O113" s="131" t="str">
        <v/>
      </c>
      <c r="P113" s="121" t="str">
        <v/>
      </c>
      <c r="Q113">
        <v>0</v>
      </c>
      <c r="R113" t="str">
        <v/>
      </c>
      <c r="T113">
        <v>0</v>
      </c>
      <c r="U113" t="str">
        <v/>
      </c>
      <c r="W113" t="str">
        <f ca="1"/>
        <v>Tyrosine metabolism</v>
      </c>
      <c r="X113" t="str">
        <f ca="1"/>
        <v>4HPEOR_c</v>
      </c>
      <c r="Y113">
        <f ca="1"/>
        <v>0</v>
      </c>
      <c r="Z113">
        <f ca="1"/>
        <v>0</v>
      </c>
      <c r="AA113">
        <f ca="1"/>
        <v>0</v>
      </c>
      <c r="AB113">
        <f ca="1"/>
        <v>0</v>
      </c>
      <c r="AC113">
        <f ca="1"/>
        <v>0</v>
      </c>
      <c r="AD113" t="str">
        <f ca="1"/>
        <v>ALATRS_c</v>
      </c>
      <c r="AE113">
        <f ca="1"/>
        <v>1.2353574829591831E-3</v>
      </c>
      <c r="AF113" t="str">
        <f ca="1"/>
        <v>ATPM_c</v>
      </c>
      <c r="AG113">
        <f ca="1"/>
        <v>7.2711247524771254</v>
      </c>
      <c r="AH113">
        <f ca="1"/>
        <v>0</v>
      </c>
      <c r="AI113">
        <f ca="1"/>
        <v>52.869255166085537</v>
      </c>
      <c r="AJ113" t="str">
        <f ca="1"/>
        <v>ATPM_c</v>
      </c>
      <c r="AK113">
        <f ca="1"/>
        <v>7.2711247524771254</v>
      </c>
      <c r="AL113">
        <f ca="1"/>
        <v>0</v>
      </c>
      <c r="AM113">
        <f ca="1"/>
        <v>52.869255166085537</v>
      </c>
      <c r="AN113" t="str">
        <f ca="1"/>
        <v>ATPM_c</v>
      </c>
    </row>
    <row r="114" spans="1:40" x14ac:dyDescent="0.2">
      <c r="A114" t="s">
        <v>10667</v>
      </c>
      <c r="B114" s="121" t="s">
        <v>8075</v>
      </c>
      <c r="C114" s="94" t="s">
        <v>10269</v>
      </c>
      <c r="D114" s="94" t="str">
        <v>FDH_c</v>
      </c>
      <c r="E114" s="121" t="str">
        <f ca="1"/>
        <v>0</v>
      </c>
      <c r="G114" s="94"/>
      <c r="H114" s="121" t="str">
        <f ca="1"/>
        <v>0</v>
      </c>
      <c r="I114" s="94"/>
      <c r="J114" s="94"/>
      <c r="K114" s="121" t="str">
        <f ca="1"/>
        <v>0</v>
      </c>
      <c r="L114">
        <v>0</v>
      </c>
      <c r="M114">
        <v>0</v>
      </c>
      <c r="N114" s="105" t="str">
        <v>ADD_c</v>
      </c>
      <c r="O114" s="131" t="str">
        <v/>
      </c>
      <c r="P114" s="121" t="str">
        <v/>
      </c>
      <c r="Q114">
        <v>0</v>
      </c>
      <c r="R114" t="str">
        <v>ADD_c</v>
      </c>
      <c r="T114">
        <v>0</v>
      </c>
      <c r="U114" t="str">
        <v>ADD_c</v>
      </c>
      <c r="W114" t="str">
        <f ca="1"/>
        <v>Ubiquinone biosynthesis</v>
      </c>
      <c r="X114" t="str">
        <f ca="1"/>
        <v>4HPLH_c</v>
      </c>
      <c r="Y114">
        <f ca="1"/>
        <v>0</v>
      </c>
      <c r="Z114">
        <f ca="1"/>
        <v>0</v>
      </c>
      <c r="AA114">
        <f ca="1"/>
        <v>0</v>
      </c>
      <c r="AB114">
        <f ca="1"/>
        <v>0</v>
      </c>
      <c r="AC114">
        <f ca="1"/>
        <v>0</v>
      </c>
      <c r="AD114" t="str">
        <f ca="1"/>
        <v>ME1_m</v>
      </c>
      <c r="AE114">
        <f ca="1"/>
        <v>1.230245496912293E-3</v>
      </c>
      <c r="AF114" t="str">
        <f ca="1"/>
        <v>ATPPRT_c</v>
      </c>
      <c r="AG114">
        <f ca="1"/>
        <v>6.9431933088739285E-3</v>
      </c>
      <c r="AH114">
        <f ca="1"/>
        <v>0</v>
      </c>
      <c r="AI114">
        <f ca="1"/>
        <v>4.8207933324391691E-5</v>
      </c>
      <c r="AJ114" t="str">
        <f ca="1"/>
        <v>ATPPRT_c</v>
      </c>
      <c r="AK114">
        <f ca="1"/>
        <v>6.9431933088739285E-3</v>
      </c>
      <c r="AL114">
        <f ca="1"/>
        <v>0</v>
      </c>
      <c r="AM114">
        <f ca="1"/>
        <v>4.8207933324391691E-5</v>
      </c>
      <c r="AN114" t="str">
        <f ca="1"/>
        <v>ATPPRT_c</v>
      </c>
    </row>
    <row r="115" spans="1:40" x14ac:dyDescent="0.2">
      <c r="A115" t="s">
        <v>10670</v>
      </c>
      <c r="B115" s="121" t="s">
        <v>8076</v>
      </c>
      <c r="C115" s="94" t="s">
        <v>10270</v>
      </c>
      <c r="D115" s="94" t="str">
        <v>FBA_c</v>
      </c>
      <c r="E115" s="121" t="str">
        <f ca="1"/>
        <v>0</v>
      </c>
      <c r="G115" s="94"/>
      <c r="H115" s="121" t="str">
        <f ca="1"/>
        <v>0</v>
      </c>
      <c r="I115" s="94"/>
      <c r="J115" s="94"/>
      <c r="K115" s="121" t="str">
        <f ca="1"/>
        <v>0</v>
      </c>
      <c r="L115">
        <v>0</v>
      </c>
      <c r="M115">
        <v>1.6066270535485401E-4</v>
      </c>
      <c r="N115" s="105" t="str">
        <v>ADPT_c</v>
      </c>
      <c r="O115" s="131" t="str">
        <v/>
      </c>
      <c r="P115" s="121" t="str">
        <v/>
      </c>
      <c r="Q115">
        <v>0</v>
      </c>
      <c r="R115" t="str">
        <v>ADPT_c</v>
      </c>
      <c r="T115">
        <v>0</v>
      </c>
      <c r="U115" t="str">
        <v>ADPT_c</v>
      </c>
      <c r="W115" t="str">
        <f ca="1"/>
        <v>Tyrosine metabolism</v>
      </c>
      <c r="X115" t="str">
        <f ca="1"/>
        <v>4HPPCL_c</v>
      </c>
      <c r="Y115">
        <f ca="1"/>
        <v>0</v>
      </c>
      <c r="Z115">
        <f ca="1"/>
        <v>0</v>
      </c>
      <c r="AA115">
        <f ca="1"/>
        <v>0</v>
      </c>
      <c r="AB115">
        <f ca="1"/>
        <v>0</v>
      </c>
      <c r="AC115">
        <f ca="1"/>
        <v>0</v>
      </c>
      <c r="AD115" t="str">
        <f ca="1"/>
        <v>MAN1PT_c</v>
      </c>
      <c r="AE115">
        <f ca="1"/>
        <v>1.2235966619239863E-3</v>
      </c>
      <c r="AF115" t="str">
        <f ca="1"/>
        <v>ATPS_m</v>
      </c>
      <c r="AG115">
        <f ca="1"/>
        <v>3.1133309790965251</v>
      </c>
      <c r="AH115">
        <f ca="1"/>
        <v>0</v>
      </c>
      <c r="AI115">
        <f ca="1"/>
        <v>9.692829785402127</v>
      </c>
      <c r="AJ115" t="str">
        <f ca="1"/>
        <v>ATPS_m</v>
      </c>
      <c r="AK115">
        <f ca="1"/>
        <v>3.1133309790965251</v>
      </c>
      <c r="AL115">
        <f ca="1"/>
        <v>0</v>
      </c>
      <c r="AM115">
        <f ca="1"/>
        <v>9.692829785402127</v>
      </c>
      <c r="AN115" t="str">
        <f ca="1"/>
        <v>ATPS_m</v>
      </c>
    </row>
    <row r="116" spans="1:40" x14ac:dyDescent="0.2">
      <c r="A116" t="s">
        <v>10667</v>
      </c>
      <c r="B116" s="121" t="s">
        <v>8077</v>
      </c>
      <c r="C116" s="94" t="s">
        <v>10271</v>
      </c>
      <c r="D116" s="94" t="str">
        <v>FUM_c</v>
      </c>
      <c r="E116" s="121" t="str">
        <f ca="1"/>
        <v>0</v>
      </c>
      <c r="G116" s="94"/>
      <c r="H116" s="121" t="str">
        <f ca="1"/>
        <v>0</v>
      </c>
      <c r="I116" s="94"/>
      <c r="J116" s="94"/>
      <c r="K116" s="121" t="str">
        <f ca="1"/>
        <v>0</v>
      </c>
      <c r="L116">
        <v>0</v>
      </c>
      <c r="M116">
        <v>2.0008159657513602E-5</v>
      </c>
      <c r="N116" s="105" t="str">
        <v>ADA_c</v>
      </c>
      <c r="O116" s="131" t="str">
        <v/>
      </c>
      <c r="P116" s="121" t="str">
        <v/>
      </c>
      <c r="Q116">
        <v>0</v>
      </c>
      <c r="R116" t="str">
        <v>ADA_c</v>
      </c>
      <c r="T116">
        <v>0</v>
      </c>
      <c r="U116" t="str">
        <v>ADA_c</v>
      </c>
      <c r="W116" t="str">
        <f ca="1"/>
        <v>Ubiquinone biosynthesis</v>
      </c>
      <c r="X116" t="str">
        <f ca="1"/>
        <v>4HPPR_c</v>
      </c>
      <c r="Y116">
        <f ca="1"/>
        <v>0</v>
      </c>
      <c r="Z116">
        <f ca="1"/>
        <v>0</v>
      </c>
      <c r="AA116">
        <f ca="1"/>
        <v>0</v>
      </c>
      <c r="AB116">
        <f ca="1"/>
        <v>0</v>
      </c>
      <c r="AC116">
        <f ca="1"/>
        <v>0</v>
      </c>
      <c r="AD116" t="str">
        <f ca="1"/>
        <v>MAN6PI_c</v>
      </c>
      <c r="AE116">
        <f ca="1"/>
        <v>1.2235966619239863E-3</v>
      </c>
      <c r="AF116" t="str">
        <f ca="1"/>
        <v>ATPt_c_l</v>
      </c>
      <c r="AG116">
        <f ca="1"/>
        <v>1.2750176332822375E-5</v>
      </c>
      <c r="AH116">
        <f ca="1"/>
        <v>0</v>
      </c>
      <c r="AI116">
        <f ca="1"/>
        <v>1.6256699651806385E-10</v>
      </c>
      <c r="AJ116" t="str">
        <f ca="1"/>
        <v>ATPt_c_l</v>
      </c>
      <c r="AK116">
        <f ca="1"/>
        <v>1.2750176332822375E-5</v>
      </c>
      <c r="AL116">
        <f ca="1"/>
        <v>0</v>
      </c>
      <c r="AM116">
        <f ca="1"/>
        <v>1.6256699651806385E-10</v>
      </c>
      <c r="AN116" t="str">
        <f ca="1"/>
        <v>ATPt_c_l</v>
      </c>
    </row>
    <row r="117" spans="1:40" x14ac:dyDescent="0.2">
      <c r="A117" t="s">
        <v>10671</v>
      </c>
      <c r="B117" s="121" t="s">
        <v>8078</v>
      </c>
      <c r="C117" s="94" t="s">
        <v>10272</v>
      </c>
      <c r="D117" s="94" t="str">
        <v>DHORDfum_c</v>
      </c>
      <c r="E117" s="121" t="str">
        <f ca="1"/>
        <v>0</v>
      </c>
      <c r="G117" s="94"/>
      <c r="H117" s="121" t="str">
        <f ca="1"/>
        <v>0</v>
      </c>
      <c r="I117" s="94"/>
      <c r="J117" s="94"/>
      <c r="K117" s="121" t="str">
        <f ca="1"/>
        <v>0</v>
      </c>
      <c r="L117">
        <v>2.2607847724758798E-2</v>
      </c>
      <c r="M117">
        <v>1.7630630053055301E-2</v>
      </c>
      <c r="N117" s="105" t="str">
        <v>ADNK1_c</v>
      </c>
      <c r="O117" s="131" t="str">
        <v/>
      </c>
      <c r="P117" s="121" t="str">
        <v/>
      </c>
      <c r="Q117">
        <v>2.8647724431046999E-3</v>
      </c>
      <c r="R117" t="str">
        <v>ADNK1_c</v>
      </c>
      <c r="T117">
        <v>1.09170375246597E-2</v>
      </c>
      <c r="U117" t="str">
        <v>ADNK1_c</v>
      </c>
      <c r="W117" t="str">
        <f ca="1"/>
        <v>Glycine, serine and threonine metabolism</v>
      </c>
      <c r="X117" t="str">
        <f ca="1"/>
        <v>4HTHRS_c</v>
      </c>
      <c r="Y117">
        <f ca="1"/>
        <v>0</v>
      </c>
      <c r="Z117">
        <f ca="1"/>
        <v>0</v>
      </c>
      <c r="AA117">
        <f ca="1"/>
        <v>0</v>
      </c>
      <c r="AB117">
        <f ca="1"/>
        <v>0</v>
      </c>
      <c r="AC117">
        <f ca="1"/>
        <v>0</v>
      </c>
      <c r="AD117" t="str">
        <f ca="1"/>
        <v>PMANM_c</v>
      </c>
      <c r="AE117">
        <f ca="1"/>
        <v>1.2235966619239863E-3</v>
      </c>
      <c r="AF117" t="str">
        <f ca="1"/>
        <v>ATPt_c_rm</v>
      </c>
      <c r="AG117">
        <f ca="1"/>
        <v>1.6578690918394849E-4</v>
      </c>
      <c r="AH117">
        <f ca="1"/>
        <v>0</v>
      </c>
      <c r="AI117">
        <f ca="1"/>
        <v>2.7485299256766785E-8</v>
      </c>
      <c r="AJ117" t="str">
        <f ca="1"/>
        <v>ATPt_c_rm</v>
      </c>
      <c r="AK117">
        <f ca="1"/>
        <v>1.6578690918394849E-4</v>
      </c>
      <c r="AL117">
        <f ca="1"/>
        <v>0</v>
      </c>
      <c r="AM117">
        <f ca="1"/>
        <v>2.7485299256766785E-8</v>
      </c>
      <c r="AN117" t="str">
        <f ca="1"/>
        <v>ATPt_c_rm</v>
      </c>
    </row>
    <row r="118" spans="1:40" x14ac:dyDescent="0.2">
      <c r="A118" t="s">
        <v>10665</v>
      </c>
      <c r="B118" s="121" t="s">
        <v>8079</v>
      </c>
      <c r="C118" s="94" t="s">
        <v>10273</v>
      </c>
      <c r="D118" s="94" t="str">
        <v>GRTT_c</v>
      </c>
      <c r="E118" s="121" t="str">
        <f ca="1"/>
        <v>0</v>
      </c>
      <c r="G118" s="94"/>
      <c r="H118" s="121" t="str">
        <f ca="1"/>
        <v>0</v>
      </c>
      <c r="I118" s="94"/>
      <c r="J118" s="94"/>
      <c r="K118" s="121" t="str">
        <f ca="1"/>
        <v>0</v>
      </c>
      <c r="L118">
        <v>0</v>
      </c>
      <c r="M118">
        <v>2.9379864663666999E-5</v>
      </c>
      <c r="N118" s="105" t="str">
        <v>AMPDA_c</v>
      </c>
      <c r="O118" s="131" t="str">
        <v/>
      </c>
      <c r="P118" s="121" t="str">
        <v/>
      </c>
      <c r="Q118">
        <v>0</v>
      </c>
      <c r="R118" t="str">
        <v>AMPDA_c</v>
      </c>
      <c r="T118">
        <v>0</v>
      </c>
      <c r="U118" t="str">
        <v>AMPDA_c</v>
      </c>
      <c r="W118" t="str">
        <f ca="1"/>
        <v>Unassigned</v>
      </c>
      <c r="X118" t="str">
        <f ca="1"/>
        <v>4MOPR_m</v>
      </c>
      <c r="Y118">
        <f ca="1"/>
        <v>0</v>
      </c>
      <c r="Z118">
        <f ca="1"/>
        <v>0</v>
      </c>
      <c r="AA118">
        <f ca="1"/>
        <v>0</v>
      </c>
      <c r="AB118">
        <f ca="1"/>
        <v>0</v>
      </c>
      <c r="AC118">
        <f ca="1"/>
        <v>0</v>
      </c>
      <c r="AD118" t="str">
        <f ca="1"/>
        <v>G3PD1r_c</v>
      </c>
      <c r="AE118">
        <f ca="1"/>
        <v>1.1100580413646477E-3</v>
      </c>
      <c r="AF118" t="str">
        <f ca="1"/>
        <v>BIOMASS_RT_CLIM</v>
      </c>
      <c r="AG118">
        <f ca="1"/>
        <v>9.0996216467117128E-2</v>
      </c>
      <c r="AH118">
        <f ca="1"/>
        <v>0</v>
      </c>
      <c r="AI118">
        <f ca="1"/>
        <v>8.2803114113304387E-3</v>
      </c>
      <c r="AJ118" t="str">
        <f ca="1"/>
        <v>BIOMASS_RT_CLIM</v>
      </c>
      <c r="AK118">
        <f ca="1"/>
        <v>9.0996216467117128E-2</v>
      </c>
      <c r="AL118">
        <f ca="1"/>
        <v>0</v>
      </c>
      <c r="AM118">
        <f ca="1"/>
        <v>8.2803114113304387E-3</v>
      </c>
      <c r="AN118" t="str">
        <f ca="1"/>
        <v>BIOMASS_RT_CLIM</v>
      </c>
    </row>
    <row r="119" spans="1:40" x14ac:dyDescent="0.2">
      <c r="A119" t="s">
        <v>10654</v>
      </c>
      <c r="B119" s="121" t="s">
        <v>8080</v>
      </c>
      <c r="C119" s="94" t="s">
        <v>10274</v>
      </c>
      <c r="D119" s="94" t="str">
        <v>G6PDH2i_c</v>
      </c>
      <c r="E119" s="121">
        <f ca="1"/>
        <v>-1.52556270051576E-4</v>
      </c>
      <c r="G119" s="94"/>
      <c r="H119" s="121" t="str">
        <f ca="1"/>
        <v>0</v>
      </c>
      <c r="I119" s="94"/>
      <c r="J119" s="94"/>
      <c r="K119" s="121" t="str">
        <f ca="1"/>
        <v>0</v>
      </c>
      <c r="L119">
        <v>2.26078477336417E-2</v>
      </c>
      <c r="M119">
        <v>1.76300917067428E-2</v>
      </c>
      <c r="N119" s="105" t="str">
        <v>AHCi_c</v>
      </c>
      <c r="O119" s="131" t="str">
        <v/>
      </c>
      <c r="P119" s="121" t="str">
        <v/>
      </c>
      <c r="Q119">
        <v>2.8647724431046999E-3</v>
      </c>
      <c r="R119" t="str">
        <v>AHCi_c</v>
      </c>
      <c r="T119">
        <v>1.09170375246597E-2</v>
      </c>
      <c r="U119" t="str">
        <v>AHCi_c</v>
      </c>
      <c r="W119" t="str">
        <f ca="1"/>
        <v>Transport</v>
      </c>
      <c r="X119" t="str">
        <f ca="1"/>
        <v>5AOPt_c_m</v>
      </c>
      <c r="Y119">
        <f ca="1"/>
        <v>-7.2796973173693702E-5</v>
      </c>
      <c r="Z119">
        <f ca="1"/>
        <v>0</v>
      </c>
      <c r="AA119">
        <f ca="1"/>
        <v>5.2993993032514806E-9</v>
      </c>
      <c r="AB119">
        <f ca="1"/>
        <v>2.2177814139124457E-7</v>
      </c>
      <c r="AC119">
        <f ca="1"/>
        <v>1</v>
      </c>
      <c r="AD119" t="str">
        <f ca="1"/>
        <v>GLYTRS_c</v>
      </c>
      <c r="AE119">
        <f ca="1"/>
        <v>1.0228415581806343E-3</v>
      </c>
      <c r="AF119" t="str">
        <f ca="1"/>
        <v>BPNT_c</v>
      </c>
      <c r="AG119">
        <f ca="1"/>
        <v>4.6230627776118298E-3</v>
      </c>
      <c r="AH119">
        <f ca="1"/>
        <v>0</v>
      </c>
      <c r="AI119">
        <f ca="1"/>
        <v>2.1372709445740007E-5</v>
      </c>
      <c r="AJ119" t="str">
        <f ca="1"/>
        <v>BPNT_c</v>
      </c>
      <c r="AK119">
        <f ca="1"/>
        <v>4.6230627776118298E-3</v>
      </c>
      <c r="AL119">
        <f ca="1"/>
        <v>0</v>
      </c>
      <c r="AM119">
        <f ca="1"/>
        <v>2.1372709445740007E-5</v>
      </c>
      <c r="AN119" t="str">
        <f ca="1"/>
        <v>BPNT_c</v>
      </c>
    </row>
    <row r="120" spans="1:40" x14ac:dyDescent="0.2">
      <c r="A120" t="s">
        <v>10654</v>
      </c>
      <c r="B120" s="121" t="s">
        <v>8081</v>
      </c>
      <c r="C120" s="94" t="s">
        <v>10793</v>
      </c>
      <c r="D120" s="94" t="str">
        <v>PGI_c</v>
      </c>
      <c r="E120" s="121" t="str">
        <f ca="1"/>
        <v>0</v>
      </c>
      <c r="G120" s="94"/>
      <c r="H120" s="121" t="str">
        <f ca="1"/>
        <v>0</v>
      </c>
      <c r="I120" s="94"/>
      <c r="J120" s="94"/>
      <c r="K120" s="121" t="str">
        <f ca="1"/>
        <v>0</v>
      </c>
      <c r="L120">
        <v>0</v>
      </c>
      <c r="M120">
        <v>1.6066270535485E-4</v>
      </c>
      <c r="N120" s="105" t="str">
        <v>ADMDC_c</v>
      </c>
      <c r="O120" s="131" t="str">
        <v/>
      </c>
      <c r="P120" s="121" t="str">
        <v/>
      </c>
      <c r="Q120">
        <v>0</v>
      </c>
      <c r="R120" t="str">
        <v>ADMDC_c</v>
      </c>
      <c r="T120">
        <v>0</v>
      </c>
      <c r="U120" t="str">
        <v>ADMDC_c</v>
      </c>
      <c r="W120" t="str">
        <f ca="1"/>
        <v>Transport</v>
      </c>
      <c r="X120" t="str">
        <f ca="1"/>
        <v>5AOPtps_e</v>
      </c>
      <c r="Y120">
        <f ca="1"/>
        <v>0</v>
      </c>
      <c r="Z120">
        <f ca="1"/>
        <v>0</v>
      </c>
      <c r="AA120">
        <f ca="1"/>
        <v>0</v>
      </c>
      <c r="AB120">
        <f ca="1"/>
        <v>0</v>
      </c>
      <c r="AC120">
        <f ca="1"/>
        <v>0</v>
      </c>
      <c r="AD120" t="str">
        <f ca="1"/>
        <v>ACGK_m</v>
      </c>
      <c r="AE120">
        <f ca="1"/>
        <v>8.4547320874433271E-4</v>
      </c>
      <c r="AF120" t="str">
        <f ca="1"/>
        <v>C14STR_c</v>
      </c>
      <c r="AG120">
        <f ca="1"/>
        <v>9.333572919248646E-3</v>
      </c>
      <c r="AH120">
        <f ca="1"/>
        <v>0</v>
      </c>
      <c r="AI120">
        <f ca="1"/>
        <v>8.7115583438931697E-5</v>
      </c>
      <c r="AJ120" t="str">
        <f ca="1"/>
        <v>C14STR_c</v>
      </c>
      <c r="AK120">
        <f ca="1"/>
        <v>9.333572919248646E-3</v>
      </c>
      <c r="AL120">
        <f ca="1"/>
        <v>0</v>
      </c>
      <c r="AM120">
        <f ca="1"/>
        <v>8.7115583438931697E-5</v>
      </c>
      <c r="AN120" t="str">
        <f ca="1"/>
        <v>C14STR_c</v>
      </c>
    </row>
    <row r="121" spans="1:40" x14ac:dyDescent="0.2">
      <c r="A121" t="s">
        <v>10654</v>
      </c>
      <c r="B121" s="121" t="s">
        <v>8082</v>
      </c>
      <c r="C121" s="94" t="s">
        <v>10275</v>
      </c>
      <c r="D121" s="94" t="str">
        <v>GLUDy_c</v>
      </c>
      <c r="E121" s="121" t="str">
        <f ca="1"/>
        <v>0</v>
      </c>
      <c r="G121" s="94"/>
      <c r="H121" s="121" t="str">
        <f ca="1"/>
        <v>0</v>
      </c>
      <c r="I121" s="94"/>
      <c r="J121" s="94"/>
      <c r="K121" s="121" t="str">
        <f ca="1"/>
        <v>0</v>
      </c>
      <c r="L121">
        <v>0</v>
      </c>
      <c r="M121">
        <v>0</v>
      </c>
      <c r="N121" s="105" t="str">
        <v>AMAOTr_c</v>
      </c>
      <c r="O121" s="131" t="str">
        <v/>
      </c>
      <c r="P121" s="121" t="str">
        <v/>
      </c>
      <c r="Q121">
        <v>0</v>
      </c>
      <c r="R121" t="str">
        <v>AMAOTr_c</v>
      </c>
      <c r="T121">
        <v>0</v>
      </c>
      <c r="U121" t="str">
        <v>AMAOTr_c</v>
      </c>
      <c r="W121" t="str">
        <f ca="1"/>
        <v>Transport</v>
      </c>
      <c r="X121" t="str">
        <f ca="1"/>
        <v>5FTHFt_c_e</v>
      </c>
      <c r="Y121">
        <f ca="1"/>
        <v>0</v>
      </c>
      <c r="Z121">
        <f ca="1"/>
        <v>0</v>
      </c>
      <c r="AA121">
        <f ca="1"/>
        <v>0</v>
      </c>
      <c r="AB121">
        <f ca="1"/>
        <v>0</v>
      </c>
      <c r="AC121">
        <f ca="1"/>
        <v>0</v>
      </c>
      <c r="AD121" t="str">
        <f ca="1"/>
        <v>ACOTAi_m</v>
      </c>
      <c r="AE121">
        <f ca="1"/>
        <v>8.4547320874433271E-4</v>
      </c>
      <c r="AF121" t="str">
        <f ca="1"/>
        <v>C3STDH1_c</v>
      </c>
      <c r="AG121">
        <f ca="1"/>
        <v>9.333572919248646E-3</v>
      </c>
      <c r="AH121">
        <f ca="1"/>
        <v>0</v>
      </c>
      <c r="AI121">
        <f ca="1"/>
        <v>8.7115583438931697E-5</v>
      </c>
      <c r="AJ121" t="str">
        <f ca="1"/>
        <v>C3STDH1_c</v>
      </c>
      <c r="AK121">
        <f ca="1"/>
        <v>9.333572919248646E-3</v>
      </c>
      <c r="AL121">
        <f ca="1"/>
        <v>0</v>
      </c>
      <c r="AM121">
        <f ca="1"/>
        <v>8.7115583438931697E-5</v>
      </c>
      <c r="AN121" t="str">
        <f ca="1"/>
        <v>C3STDH1_c</v>
      </c>
    </row>
    <row r="122" spans="1:40" x14ac:dyDescent="0.2">
      <c r="A122" t="s">
        <v>10665</v>
      </c>
      <c r="B122" s="121" t="s">
        <v>8083</v>
      </c>
      <c r="C122" s="94" t="s">
        <v>10794</v>
      </c>
      <c r="D122" s="94" t="str">
        <v>GLNS_c</v>
      </c>
      <c r="E122" s="121" t="str">
        <f ca="1"/>
        <v>0</v>
      </c>
      <c r="G122" s="94"/>
      <c r="H122" s="121" t="str">
        <f ca="1"/>
        <v>0</v>
      </c>
      <c r="I122" s="94"/>
      <c r="J122" s="94"/>
      <c r="K122" s="121" t="str">
        <f ca="1"/>
        <v>0</v>
      </c>
      <c r="L122">
        <v>0</v>
      </c>
      <c r="M122">
        <v>7.8936513469874195E-2</v>
      </c>
      <c r="N122" s="105" t="str">
        <v>ADNCYC_c</v>
      </c>
      <c r="O122" s="131">
        <v>0</v>
      </c>
      <c r="P122" s="121">
        <v>0</v>
      </c>
      <c r="Q122">
        <v>0</v>
      </c>
      <c r="R122" t="str">
        <v>ADNCYC_c</v>
      </c>
      <c r="T122">
        <v>0</v>
      </c>
      <c r="U122" t="str">
        <v>ADNCYC_c</v>
      </c>
      <c r="W122" t="str">
        <f ca="1"/>
        <v>Unassigned</v>
      </c>
      <c r="X122" t="str">
        <f ca="1"/>
        <v>6DPMIPPH_c</v>
      </c>
      <c r="Y122">
        <f ca="1"/>
        <v>0</v>
      </c>
      <c r="Z122">
        <f ca="1"/>
        <v>0</v>
      </c>
      <c r="AA122">
        <f ca="1"/>
        <v>0</v>
      </c>
      <c r="AB122">
        <f ca="1"/>
        <v>0</v>
      </c>
      <c r="AC122">
        <f ca="1"/>
        <v>0</v>
      </c>
      <c r="AD122" t="str">
        <f ca="1"/>
        <v>AGPRi_m</v>
      </c>
      <c r="AE122">
        <f ca="1"/>
        <v>8.4547320874433271E-4</v>
      </c>
      <c r="AF122" t="str">
        <f ca="1"/>
        <v>C3STDH2_c</v>
      </c>
      <c r="AG122">
        <f ca="1"/>
        <v>9.333572919248646E-3</v>
      </c>
      <c r="AH122">
        <f ca="1"/>
        <v>0</v>
      </c>
      <c r="AI122">
        <f ca="1"/>
        <v>8.7115583438931697E-5</v>
      </c>
      <c r="AJ122" t="str">
        <f ca="1"/>
        <v>C3STDH2_c</v>
      </c>
      <c r="AK122">
        <f ca="1"/>
        <v>9.333572919248646E-3</v>
      </c>
      <c r="AL122">
        <f ca="1"/>
        <v>0</v>
      </c>
      <c r="AM122">
        <f ca="1"/>
        <v>8.7115583438931697E-5</v>
      </c>
      <c r="AN122" t="str">
        <f ca="1"/>
        <v>C3STDH2_c</v>
      </c>
    </row>
    <row r="123" spans="1:40" x14ac:dyDescent="0.2">
      <c r="A123" t="s">
        <v>10672</v>
      </c>
      <c r="B123" s="121" t="s">
        <v>8084</v>
      </c>
      <c r="C123" s="94" t="s">
        <v>10795</v>
      </c>
      <c r="D123" s="94" t="str">
        <v>GF6PTA_c</v>
      </c>
      <c r="E123" s="121" t="str">
        <f ca="1"/>
        <v>0</v>
      </c>
      <c r="G123" s="94"/>
      <c r="H123" s="121" t="str">
        <f ca="1"/>
        <v>0</v>
      </c>
      <c r="I123" s="94"/>
      <c r="J123" s="94"/>
      <c r="K123" s="121" t="str">
        <f ca="1"/>
        <v>0</v>
      </c>
      <c r="L123">
        <v>1.9292844161501601</v>
      </c>
      <c r="M123">
        <v>0.412483413361864</v>
      </c>
      <c r="N123" s="105" t="str">
        <v>ADK1_c</v>
      </c>
      <c r="O123" s="131" t="str">
        <v/>
      </c>
      <c r="P123" s="121" t="str">
        <v/>
      </c>
      <c r="Q123">
        <v>0.44494967943967501</v>
      </c>
      <c r="R123" t="str">
        <v>ADK1_c</v>
      </c>
      <c r="T123">
        <v>6.38848054201961</v>
      </c>
      <c r="U123" t="str">
        <v>ADK1_c</v>
      </c>
      <c r="W123" t="str">
        <f ca="1"/>
        <v>Methylglyoxal metabolism</v>
      </c>
      <c r="X123" t="str">
        <f ca="1"/>
        <v>AACTOOR_c</v>
      </c>
      <c r="Y123">
        <f ca="1"/>
        <v>0</v>
      </c>
      <c r="Z123">
        <f ca="1"/>
        <v>0</v>
      </c>
      <c r="AA123">
        <f ca="1"/>
        <v>0</v>
      </c>
      <c r="AB123">
        <f ca="1"/>
        <v>0</v>
      </c>
      <c r="AC123">
        <f ca="1"/>
        <v>0</v>
      </c>
      <c r="AD123" t="str">
        <f ca="1"/>
        <v>ORNTACi_m</v>
      </c>
      <c r="AE123">
        <f ca="1"/>
        <v>8.4547320874433271E-4</v>
      </c>
      <c r="AF123" t="str">
        <f ca="1"/>
        <v>C3STKR1_c</v>
      </c>
      <c r="AG123">
        <f ca="1"/>
        <v>9.333572919248646E-3</v>
      </c>
      <c r="AH123">
        <f ca="1"/>
        <v>0</v>
      </c>
      <c r="AI123">
        <f ca="1"/>
        <v>8.7115583438931697E-5</v>
      </c>
      <c r="AJ123" t="str">
        <f ca="1"/>
        <v>C3STKR1_c</v>
      </c>
      <c r="AK123">
        <f ca="1"/>
        <v>9.333572919248646E-3</v>
      </c>
      <c r="AL123">
        <f ca="1"/>
        <v>0</v>
      </c>
      <c r="AM123">
        <f ca="1"/>
        <v>8.7115583438931697E-5</v>
      </c>
      <c r="AN123" t="str">
        <f ca="1"/>
        <v>C3STKR1_c</v>
      </c>
    </row>
    <row r="124" spans="1:40" x14ac:dyDescent="0.2">
      <c r="A124" t="s">
        <v>10673</v>
      </c>
      <c r="B124" s="121" t="s">
        <v>8085</v>
      </c>
      <c r="C124" s="94" t="s">
        <v>10796</v>
      </c>
      <c r="D124" s="94" t="str">
        <v>GLNTRS_c</v>
      </c>
      <c r="E124" s="121">
        <f ca="1"/>
        <v>4.9531779065008101E-2</v>
      </c>
      <c r="G124" s="94"/>
      <c r="H124" s="121" t="str">
        <f ca="1"/>
        <v>0</v>
      </c>
      <c r="I124" s="94"/>
      <c r="J124" s="94"/>
      <c r="K124" s="121" t="str">
        <f ca="1"/>
        <v>0</v>
      </c>
      <c r="L124">
        <v>0</v>
      </c>
      <c r="M124">
        <v>0.183424327664821</v>
      </c>
      <c r="N124" s="105" t="str">
        <v>ADK1_m</v>
      </c>
      <c r="O124" s="131">
        <v>4.5681391799999999E-2</v>
      </c>
      <c r="P124" s="121">
        <v>1.3335515173621101E-3</v>
      </c>
      <c r="Q124">
        <v>0</v>
      </c>
      <c r="R124" t="str">
        <v>ADK1_m</v>
      </c>
      <c r="T124">
        <v>0.71842911606390203</v>
      </c>
      <c r="U124" t="str">
        <v>ADK1_m</v>
      </c>
      <c r="W124" t="str">
        <f ca="1"/>
        <v>Lysine metabolism</v>
      </c>
      <c r="X124" t="str">
        <f ca="1"/>
        <v>AASADy_c</v>
      </c>
      <c r="Y124">
        <f ca="1"/>
        <v>2.3635630253818391E-2</v>
      </c>
      <c r="Z124">
        <f ca="1"/>
        <v>0</v>
      </c>
      <c r="AA124">
        <f ca="1"/>
        <v>5.5864301749521518E-4</v>
      </c>
      <c r="AB124">
        <f ca="1"/>
        <v>314.13388043595614</v>
      </c>
      <c r="AC124">
        <f ca="1"/>
        <v>1</v>
      </c>
      <c r="AD124" t="str">
        <f ca="1"/>
        <v>IPMD_c</v>
      </c>
      <c r="AE124">
        <f ca="1"/>
        <v>8.3036444121742891E-4</v>
      </c>
      <c r="AF124" t="str">
        <f ca="1"/>
        <v>C3STKR2_c</v>
      </c>
      <c r="AG124">
        <f ca="1"/>
        <v>9.333572919248646E-3</v>
      </c>
      <c r="AH124">
        <f ca="1"/>
        <v>0</v>
      </c>
      <c r="AI124">
        <f ca="1"/>
        <v>8.7115583438931697E-5</v>
      </c>
      <c r="AJ124" t="str">
        <f ca="1"/>
        <v>C3STKR2_c</v>
      </c>
      <c r="AK124">
        <f ca="1"/>
        <v>9.333572919248646E-3</v>
      </c>
      <c r="AL124">
        <f ca="1"/>
        <v>0</v>
      </c>
      <c r="AM124">
        <f ca="1"/>
        <v>8.7115583438931697E-5</v>
      </c>
      <c r="AN124" t="str">
        <f ca="1"/>
        <v>C3STKR2_c</v>
      </c>
    </row>
    <row r="125" spans="1:40" x14ac:dyDescent="0.2">
      <c r="A125" t="s">
        <v>10673</v>
      </c>
      <c r="B125" s="121" t="s">
        <v>8086</v>
      </c>
      <c r="C125" s="94" t="s">
        <v>10797</v>
      </c>
      <c r="D125" s="94" t="str">
        <v>GLUTRS_c</v>
      </c>
      <c r="E125" s="121">
        <f ca="1"/>
        <v>4.9531779065008101E-2</v>
      </c>
      <c r="G125" s="94"/>
      <c r="H125" s="121" t="str">
        <f ca="1"/>
        <v>0</v>
      </c>
      <c r="I125" s="94"/>
      <c r="J125" s="94"/>
      <c r="K125" s="121" t="str">
        <f ca="1"/>
        <v>0</v>
      </c>
      <c r="L125">
        <v>0</v>
      </c>
      <c r="M125">
        <v>3.4236444058844601E-2</v>
      </c>
      <c r="N125" s="105" t="str">
        <v>ADK3_m, ADK1_m</v>
      </c>
      <c r="O125" s="131">
        <v>4.5681391799999999E-2</v>
      </c>
      <c r="P125" s="121">
        <v>1.3335515173621101E-3</v>
      </c>
      <c r="Q125">
        <v>0</v>
      </c>
      <c r="R125" t="str">
        <v>ADK3_m, ADK1_m</v>
      </c>
      <c r="T125">
        <v>0</v>
      </c>
      <c r="U125" t="str">
        <v>ADK3_m, ADK1_m</v>
      </c>
      <c r="W125" t="str">
        <f ca="1"/>
        <v>Lysine metabolism</v>
      </c>
      <c r="X125" t="str">
        <f ca="1"/>
        <v>AATA_c</v>
      </c>
      <c r="Y125">
        <f ca="1"/>
        <v>2.3635630253818391E-2</v>
      </c>
      <c r="Z125">
        <f ca="1"/>
        <v>0</v>
      </c>
      <c r="AA125">
        <f ca="1"/>
        <v>5.5864301749521518E-4</v>
      </c>
      <c r="AB125">
        <f ca="1"/>
        <v>314.13388043595614</v>
      </c>
      <c r="AC125">
        <f ca="1"/>
        <v>1</v>
      </c>
      <c r="AD125" t="str">
        <f ca="1"/>
        <v>IPPMIa_c</v>
      </c>
      <c r="AE125">
        <f ca="1"/>
        <v>8.3036444121742891E-4</v>
      </c>
      <c r="AF125" t="str">
        <f ca="1"/>
        <v>C4STMO1_c</v>
      </c>
      <c r="AG125">
        <f ca="1"/>
        <v>9.333572919248646E-3</v>
      </c>
      <c r="AH125">
        <f ca="1"/>
        <v>0</v>
      </c>
      <c r="AI125">
        <f ca="1"/>
        <v>8.7115583438931697E-5</v>
      </c>
      <c r="AJ125" t="str">
        <f ca="1"/>
        <v>C4STMO1_c</v>
      </c>
      <c r="AK125">
        <f ca="1"/>
        <v>9.333572919248646E-3</v>
      </c>
      <c r="AL125">
        <f ca="1"/>
        <v>0</v>
      </c>
      <c r="AM125">
        <f ca="1"/>
        <v>8.7115583438931697E-5</v>
      </c>
      <c r="AN125" t="str">
        <f ca="1"/>
        <v>C4STMO1_c</v>
      </c>
    </row>
    <row r="126" spans="1:40" x14ac:dyDescent="0.2">
      <c r="A126" t="s">
        <v>10659</v>
      </c>
      <c r="B126" s="121" t="s">
        <v>8087</v>
      </c>
      <c r="C126" s="94" t="s">
        <v>10276</v>
      </c>
      <c r="D126" s="94" t="str">
        <v>GAPD_c</v>
      </c>
      <c r="E126" s="121" t="str">
        <f ca="1"/>
        <v>0</v>
      </c>
      <c r="G126" s="94"/>
      <c r="H126" s="121" t="str">
        <f ca="1"/>
        <v>0</v>
      </c>
      <c r="I126" s="94"/>
      <c r="J126" s="94"/>
      <c r="K126" s="121" t="str">
        <f ca="1"/>
        <v>0</v>
      </c>
      <c r="L126">
        <v>1.6659917999994899E-2</v>
      </c>
      <c r="M126">
        <v>2.7994225261264601E-5</v>
      </c>
      <c r="N126" s="105" t="str">
        <v>ADSL2i_c</v>
      </c>
      <c r="O126" s="131">
        <v>0</v>
      </c>
      <c r="P126" s="121">
        <v>2.6079811860185301E-3</v>
      </c>
      <c r="Q126">
        <v>4.9979754000020202E-3</v>
      </c>
      <c r="R126" t="str">
        <v>ADSL2i_c</v>
      </c>
      <c r="T126">
        <v>6.7565223000016798E-3</v>
      </c>
      <c r="U126" t="str">
        <v>ADSL2i_c</v>
      </c>
      <c r="W126" t="str">
        <f ca="1"/>
        <v>Alanine, aspartate and glutamate metabolism</v>
      </c>
      <c r="X126" t="str">
        <f ca="1"/>
        <v>ABTA_c</v>
      </c>
      <c r="Y126">
        <f ca="1"/>
        <v>0</v>
      </c>
      <c r="Z126">
        <f ca="1"/>
        <v>0</v>
      </c>
      <c r="AA126">
        <f ca="1"/>
        <v>0</v>
      </c>
      <c r="AB126">
        <f ca="1"/>
        <v>0</v>
      </c>
      <c r="AC126">
        <f ca="1"/>
        <v>0</v>
      </c>
      <c r="AD126" t="str">
        <f ca="1"/>
        <v>IPPMIb_c</v>
      </c>
      <c r="AE126">
        <f ca="1"/>
        <v>8.3036444121742891E-4</v>
      </c>
      <c r="AF126" t="str">
        <f ca="1"/>
        <v>C4STMO2_c</v>
      </c>
      <c r="AG126">
        <f ca="1"/>
        <v>9.333572919248646E-3</v>
      </c>
      <c r="AH126">
        <f ca="1"/>
        <v>0</v>
      </c>
      <c r="AI126">
        <f ca="1"/>
        <v>8.7115583438931697E-5</v>
      </c>
      <c r="AJ126" t="str">
        <f ca="1"/>
        <v>C4STMO2_c</v>
      </c>
      <c r="AK126">
        <f ca="1"/>
        <v>9.333572919248646E-3</v>
      </c>
      <c r="AL126">
        <f ca="1"/>
        <v>0</v>
      </c>
      <c r="AM126">
        <f ca="1"/>
        <v>8.7115583438931697E-5</v>
      </c>
      <c r="AN126" t="str">
        <f ca="1"/>
        <v>C4STMO2_c</v>
      </c>
    </row>
    <row r="127" spans="1:40" x14ac:dyDescent="0.2">
      <c r="A127" t="s">
        <v>10658</v>
      </c>
      <c r="B127" s="121" t="s">
        <v>8088</v>
      </c>
      <c r="C127" s="94" t="s">
        <v>10798</v>
      </c>
      <c r="D127" s="94" t="str">
        <v>G3PD1r_c</v>
      </c>
      <c r="E127" s="121" t="str">
        <f ca="1"/>
        <v>0</v>
      </c>
      <c r="G127" s="94"/>
      <c r="H127" s="121" t="str">
        <f ca="1"/>
        <v>0</v>
      </c>
      <c r="I127" s="94"/>
      <c r="J127" s="94"/>
      <c r="K127" s="121" t="str">
        <f ca="1"/>
        <v>0</v>
      </c>
      <c r="L127">
        <v>2.95072469999949E-2</v>
      </c>
      <c r="M127">
        <v>5.2943975870318803E-5</v>
      </c>
      <c r="N127" s="105" t="str">
        <v>ADSL1r_c</v>
      </c>
      <c r="O127" s="131" t="str">
        <v/>
      </c>
      <c r="P127" s="121" t="str">
        <v/>
      </c>
      <c r="Q127">
        <v>6.7092032700020203E-3</v>
      </c>
      <c r="R127" t="str">
        <v>ADSL1r_c</v>
      </c>
      <c r="T127">
        <v>8.2997686530016691E-3</v>
      </c>
      <c r="U127" t="str">
        <v>ADSL1r_c</v>
      </c>
      <c r="W127" t="str">
        <f ca="1"/>
        <v>Alternative carbon metabolism</v>
      </c>
      <c r="X127" t="str">
        <f ca="1"/>
        <v>ABTD2Dx_c</v>
      </c>
      <c r="Y127">
        <f ca="1"/>
        <v>0</v>
      </c>
      <c r="Z127">
        <f ca="1"/>
        <v>0</v>
      </c>
      <c r="AA127">
        <f ca="1"/>
        <v>0</v>
      </c>
      <c r="AB127">
        <f ca="1"/>
        <v>0</v>
      </c>
      <c r="AC127">
        <f ca="1"/>
        <v>0</v>
      </c>
      <c r="AD127" t="str">
        <f ca="1"/>
        <v>IPPS_c</v>
      </c>
      <c r="AE127">
        <f ca="1"/>
        <v>8.3036444121742891E-4</v>
      </c>
      <c r="AF127" t="str">
        <f ca="1"/>
        <v>C4STMO3_c</v>
      </c>
      <c r="AG127">
        <f ca="1"/>
        <v>9.333572919248646E-3</v>
      </c>
      <c r="AH127">
        <f ca="1"/>
        <v>0</v>
      </c>
      <c r="AI127">
        <f ca="1"/>
        <v>8.7115583438931697E-5</v>
      </c>
      <c r="AJ127" t="str">
        <f ca="1"/>
        <v>C4STMO3_c</v>
      </c>
      <c r="AK127">
        <f ca="1"/>
        <v>9.333572919248646E-3</v>
      </c>
      <c r="AL127">
        <f ca="1"/>
        <v>0</v>
      </c>
      <c r="AM127">
        <f ca="1"/>
        <v>8.7115583438931697E-5</v>
      </c>
      <c r="AN127" t="str">
        <f ca="1"/>
        <v>C4STMO3_c</v>
      </c>
    </row>
    <row r="128" spans="1:40" x14ac:dyDescent="0.2">
      <c r="A128" t="s">
        <v>10658</v>
      </c>
      <c r="B128" s="121" t="s">
        <v>8089</v>
      </c>
      <c r="C128" s="94" t="s">
        <v>10799</v>
      </c>
      <c r="D128" s="94" t="str">
        <v>GARFT_c</v>
      </c>
      <c r="E128" s="121" t="str">
        <f ca="1"/>
        <v>0</v>
      </c>
      <c r="G128" s="94"/>
      <c r="H128" s="121" t="str">
        <f ca="1"/>
        <v>0</v>
      </c>
      <c r="I128" s="94"/>
      <c r="J128" s="94"/>
      <c r="K128" s="121" t="str">
        <f ca="1"/>
        <v>0</v>
      </c>
      <c r="L128">
        <v>2.95072469999949E-2</v>
      </c>
      <c r="M128">
        <v>5.2943975870318498E-5</v>
      </c>
      <c r="N128" s="105" t="str">
        <v>ADSS_c</v>
      </c>
      <c r="O128" s="131" t="str">
        <v/>
      </c>
      <c r="P128" s="121" t="str">
        <v/>
      </c>
      <c r="Q128">
        <v>6.7092032700020203E-3</v>
      </c>
      <c r="R128" t="str">
        <v>ADSS_c</v>
      </c>
      <c r="T128">
        <v>8.2997686530016691E-3</v>
      </c>
      <c r="U128" t="str">
        <v>ADSS_c</v>
      </c>
      <c r="W128" t="str">
        <f ca="1"/>
        <v>Alternative carbon metabolism</v>
      </c>
      <c r="X128" t="str">
        <f ca="1"/>
        <v>ABTD2Dy_c</v>
      </c>
      <c r="Y128">
        <f ca="1"/>
        <v>0</v>
      </c>
      <c r="Z128">
        <f ca="1"/>
        <v>0</v>
      </c>
      <c r="AA128">
        <f ca="1"/>
        <v>0</v>
      </c>
      <c r="AB128">
        <f ca="1"/>
        <v>0</v>
      </c>
      <c r="AC128">
        <f ca="1"/>
        <v>0</v>
      </c>
      <c r="AD128" t="str">
        <f ca="1"/>
        <v>LEUTA_c</v>
      </c>
      <c r="AE128">
        <f ca="1"/>
        <v>8.3036444121742891E-4</v>
      </c>
      <c r="AF128" t="str">
        <f ca="1"/>
        <v>C4STMO4_c</v>
      </c>
      <c r="AG128">
        <f ca="1"/>
        <v>9.333572919248646E-3</v>
      </c>
      <c r="AH128">
        <f ca="1"/>
        <v>0</v>
      </c>
      <c r="AI128">
        <f ca="1"/>
        <v>8.7115583438931697E-5</v>
      </c>
      <c r="AJ128" t="str">
        <f ca="1"/>
        <v>C4STMO4_c</v>
      </c>
      <c r="AK128">
        <f ca="1"/>
        <v>9.333572919248646E-3</v>
      </c>
      <c r="AL128">
        <f ca="1"/>
        <v>0</v>
      </c>
      <c r="AM128">
        <f ca="1"/>
        <v>8.7115583438931697E-5</v>
      </c>
      <c r="AN128" t="str">
        <f ca="1"/>
        <v>C4STMO4_c</v>
      </c>
    </row>
    <row r="129" spans="1:40" x14ac:dyDescent="0.2">
      <c r="A129" t="s">
        <v>10658</v>
      </c>
      <c r="B129" s="121" t="s">
        <v>8090</v>
      </c>
      <c r="C129" s="94" t="s">
        <v>10800</v>
      </c>
      <c r="D129" s="94" t="str">
        <v>GLYCL_m</v>
      </c>
      <c r="E129" s="121" t="str">
        <f ca="1"/>
        <v>0</v>
      </c>
      <c r="G129" s="94"/>
      <c r="H129" s="121" t="str">
        <f ca="1"/>
        <v>0</v>
      </c>
      <c r="I129" s="94"/>
      <c r="J129" s="94"/>
      <c r="K129" s="121" t="str">
        <f ca="1"/>
        <v>0</v>
      </c>
      <c r="L129">
        <v>2.77209596629663E-2</v>
      </c>
      <c r="M129">
        <v>1.34196248362839E-2</v>
      </c>
      <c r="N129" s="105" t="str">
        <v>ADSK_c</v>
      </c>
      <c r="O129" s="131" t="str">
        <v/>
      </c>
      <c r="P129" s="121" t="str">
        <v/>
      </c>
      <c r="Q129">
        <v>5.7102497100000003E-3</v>
      </c>
      <c r="R129" t="str">
        <v>ADSK_c</v>
      </c>
      <c r="T129">
        <v>6.7951939769999997E-3</v>
      </c>
      <c r="U129" t="str">
        <v>ADSK_c</v>
      </c>
      <c r="W129" t="str">
        <f ca="1"/>
        <v>Alternative carbon metabolism</v>
      </c>
      <c r="X129" t="str">
        <f ca="1"/>
        <v>ABTD4Dx_c</v>
      </c>
      <c r="Y129">
        <f ca="1"/>
        <v>0</v>
      </c>
      <c r="Z129">
        <f ca="1"/>
        <v>0</v>
      </c>
      <c r="AA129">
        <f ca="1"/>
        <v>0</v>
      </c>
      <c r="AB129">
        <f ca="1"/>
        <v>0</v>
      </c>
      <c r="AC129">
        <f ca="1"/>
        <v>0</v>
      </c>
      <c r="AD129" t="str">
        <f ca="1"/>
        <v>LEUTRS_c</v>
      </c>
      <c r="AE129">
        <f ca="1"/>
        <v>8.3036444121742891E-4</v>
      </c>
      <c r="AF129" t="str">
        <f ca="1"/>
        <v>C8STI_c</v>
      </c>
      <c r="AG129">
        <f ca="1"/>
        <v>9.333572919248646E-3</v>
      </c>
      <c r="AH129">
        <f ca="1"/>
        <v>0</v>
      </c>
      <c r="AI129">
        <f ca="1"/>
        <v>8.7115583438931697E-5</v>
      </c>
      <c r="AJ129" t="str">
        <f ca="1"/>
        <v>C8STI_c</v>
      </c>
      <c r="AK129">
        <f ca="1"/>
        <v>9.333572919248646E-3</v>
      </c>
      <c r="AL129">
        <f ca="1"/>
        <v>0</v>
      </c>
      <c r="AM129">
        <f ca="1"/>
        <v>8.7115583438931697E-5</v>
      </c>
      <c r="AN129" t="str">
        <f ca="1"/>
        <v>C8STI_c</v>
      </c>
    </row>
    <row r="130" spans="1:40" x14ac:dyDescent="0.2">
      <c r="A130" t="s">
        <v>10658</v>
      </c>
      <c r="B130" s="121" t="s">
        <v>8091</v>
      </c>
      <c r="C130" s="94" t="s">
        <v>10801</v>
      </c>
      <c r="D130" s="94" t="str">
        <v>GHMT2r_c</v>
      </c>
      <c r="E130" s="121" t="str">
        <f ca="1"/>
        <v>0</v>
      </c>
      <c r="G130" s="94"/>
      <c r="H130" s="121" t="str">
        <f ca="1"/>
        <v>0</v>
      </c>
      <c r="I130" s="94"/>
      <c r="J130" s="94"/>
      <c r="K130" s="121" t="str">
        <f ca="1"/>
        <v>0</v>
      </c>
      <c r="L130">
        <v>0.44448031274267802</v>
      </c>
      <c r="M130">
        <v>0.22207986995786799</v>
      </c>
      <c r="N130" s="105" t="str">
        <v>AGTi_c</v>
      </c>
      <c r="O130" s="131" t="str">
        <v/>
      </c>
      <c r="P130" s="121" t="str">
        <v/>
      </c>
      <c r="Q130">
        <v>7.8675702831841804E-2</v>
      </c>
      <c r="R130" t="str">
        <v>AGTi_c</v>
      </c>
      <c r="T130">
        <v>0.11515559643526101</v>
      </c>
      <c r="U130" t="str">
        <v>AGTi_c</v>
      </c>
      <c r="W130" t="str">
        <f ca="1"/>
        <v>Alternative carbon metabolism</v>
      </c>
      <c r="X130" t="str">
        <f ca="1"/>
        <v>ABTD4Dy_c</v>
      </c>
      <c r="Y130">
        <f ca="1"/>
        <v>0</v>
      </c>
      <c r="Z130">
        <f ca="1"/>
        <v>0</v>
      </c>
      <c r="AA130">
        <f ca="1"/>
        <v>0</v>
      </c>
      <c r="AB130">
        <f ca="1"/>
        <v>0</v>
      </c>
      <c r="AC130">
        <f ca="1"/>
        <v>0</v>
      </c>
      <c r="AD130" t="str">
        <f ca="1"/>
        <v>OMCDC_c</v>
      </c>
      <c r="AE130">
        <f ca="1"/>
        <v>8.3036444121742891E-4</v>
      </c>
      <c r="AF130" t="str">
        <f ca="1"/>
        <v>CA2t_c_e</v>
      </c>
      <c r="AG130">
        <f ca="1"/>
        <v>1.1702113437671241E-4</v>
      </c>
      <c r="AH130">
        <f ca="1"/>
        <v>0</v>
      </c>
      <c r="AI130">
        <f ca="1"/>
        <v>1.3693945890812584E-8</v>
      </c>
      <c r="AJ130" t="str">
        <f ca="1"/>
        <v>CA2t_c_e</v>
      </c>
      <c r="AK130">
        <f ca="1"/>
        <v>1.1702113437671241E-4</v>
      </c>
      <c r="AL130">
        <f ca="1"/>
        <v>0</v>
      </c>
      <c r="AM130">
        <f ca="1"/>
        <v>1.3693945890812584E-8</v>
      </c>
      <c r="AN130" t="str">
        <f ca="1"/>
        <v>CA2t_c_e</v>
      </c>
    </row>
    <row r="131" spans="1:40" x14ac:dyDescent="0.2">
      <c r="A131" t="s">
        <v>10654</v>
      </c>
      <c r="B131" s="121" t="s">
        <v>8092</v>
      </c>
      <c r="C131" s="94" t="s">
        <v>10277</v>
      </c>
      <c r="D131" s="94" t="str">
        <v>GLYTRS_c</v>
      </c>
      <c r="E131" s="121" t="str">
        <f ca="1"/>
        <v>0</v>
      </c>
      <c r="G131" s="94"/>
      <c r="H131" s="121" t="str">
        <f ca="1"/>
        <v>0</v>
      </c>
      <c r="I131" s="94"/>
      <c r="J131" s="94"/>
      <c r="K131" s="121" t="str">
        <f ca="1"/>
        <v>0</v>
      </c>
      <c r="L131">
        <v>0.111984444</v>
      </c>
      <c r="M131">
        <v>1.2179636779401901E-4</v>
      </c>
      <c r="N131" s="105" t="str">
        <v>ALATRS_c</v>
      </c>
      <c r="O131" s="131" t="str">
        <v/>
      </c>
      <c r="P131" s="121" t="str">
        <v/>
      </c>
      <c r="Q131">
        <v>2.316282804E-2</v>
      </c>
      <c r="R131" t="str">
        <v>ALATRS_c</v>
      </c>
      <c r="T131">
        <v>2.7563778000000001E-2</v>
      </c>
      <c r="U131" t="str">
        <v>ALATRS_c</v>
      </c>
      <c r="W131" t="str">
        <f ca="1"/>
        <v>Transport</v>
      </c>
      <c r="X131" t="str">
        <f ca="1"/>
        <v>ABTDt_c_e</v>
      </c>
      <c r="Y131">
        <f ca="1"/>
        <v>0</v>
      </c>
      <c r="Z131">
        <f ca="1"/>
        <v>0</v>
      </c>
      <c r="AA131">
        <f ca="1"/>
        <v>0</v>
      </c>
      <c r="AB131">
        <f ca="1"/>
        <v>0</v>
      </c>
      <c r="AC131">
        <f ca="1"/>
        <v>0</v>
      </c>
      <c r="AD131" t="str">
        <f ca="1"/>
        <v>VALTA_c</v>
      </c>
      <c r="AE131">
        <f ca="1"/>
        <v>8.3036444121742891E-4</v>
      </c>
      <c r="AF131" t="str">
        <f ca="1"/>
        <v>CBPS_c</v>
      </c>
      <c r="AG131">
        <f ca="1"/>
        <v>2.5321881141170541E-2</v>
      </c>
      <c r="AH131">
        <f ca="1"/>
        <v>0</v>
      </c>
      <c r="AI131">
        <f ca="1"/>
        <v>6.4119766452756832E-4</v>
      </c>
      <c r="AJ131" t="str">
        <f ca="1"/>
        <v>CBPS_c</v>
      </c>
      <c r="AK131">
        <f ca="1"/>
        <v>2.5321881141170541E-2</v>
      </c>
      <c r="AL131">
        <f ca="1"/>
        <v>0</v>
      </c>
      <c r="AM131">
        <f ca="1"/>
        <v>6.4119766452756832E-4</v>
      </c>
      <c r="AN131" t="str">
        <f ca="1"/>
        <v>CBPS_c</v>
      </c>
    </row>
    <row r="132" spans="1:40" x14ac:dyDescent="0.2">
      <c r="A132" t="s">
        <v>10658</v>
      </c>
      <c r="B132" s="121" t="s">
        <v>8093</v>
      </c>
      <c r="C132" s="94" t="s">
        <v>10278</v>
      </c>
      <c r="D132" s="94" t="str">
        <v>GMPS2_c</v>
      </c>
      <c r="E132" s="121" t="str">
        <f ca="1"/>
        <v>0</v>
      </c>
      <c r="G132" s="94"/>
      <c r="H132" s="121" t="str">
        <f ca="1"/>
        <v>0</v>
      </c>
      <c r="I132" s="94"/>
      <c r="J132" s="94"/>
      <c r="K132" s="121" t="str">
        <f ca="1"/>
        <v>0</v>
      </c>
      <c r="L132">
        <v>0</v>
      </c>
      <c r="M132">
        <v>4.8840664908431997</v>
      </c>
      <c r="N132" s="105" t="str">
        <v>ALCD2i1_c</v>
      </c>
      <c r="O132" s="131" t="str">
        <v/>
      </c>
      <c r="P132" s="121" t="str">
        <v/>
      </c>
      <c r="Q132">
        <v>0</v>
      </c>
      <c r="R132" t="str">
        <v>ALCD2i1_c</v>
      </c>
      <c r="T132">
        <v>0</v>
      </c>
      <c r="U132" t="str">
        <v>ALCD2i1_c</v>
      </c>
      <c r="W132" t="str">
        <f ca="1"/>
        <v>Alternative carbon metabolism</v>
      </c>
      <c r="X132" t="str">
        <f ca="1"/>
        <v>ABTLD_c</v>
      </c>
      <c r="Y132">
        <f ca="1"/>
        <v>0</v>
      </c>
      <c r="Z132">
        <f ca="1"/>
        <v>0</v>
      </c>
      <c r="AA132">
        <f ca="1"/>
        <v>0</v>
      </c>
      <c r="AB132">
        <f ca="1"/>
        <v>0</v>
      </c>
      <c r="AC132">
        <f ca="1"/>
        <v>0</v>
      </c>
      <c r="AD132" t="str">
        <f ca="1"/>
        <v>GLNTRS_c</v>
      </c>
      <c r="AE132">
        <f ca="1"/>
        <v>7.7533017176903201E-4</v>
      </c>
      <c r="AF132" t="str">
        <f ca="1"/>
        <v>CDPDAGS_rm</v>
      </c>
      <c r="AG132">
        <f ca="1"/>
        <v>1.4051089769553391E-2</v>
      </c>
      <c r="AH132">
        <f ca="1"/>
        <v>0</v>
      </c>
      <c r="AI132">
        <f ca="1"/>
        <v>1.9743312371204796E-4</v>
      </c>
      <c r="AJ132" t="str">
        <f ca="1"/>
        <v>CDPDAGS_rm</v>
      </c>
      <c r="AK132">
        <f ca="1"/>
        <v>1.4051089769553391E-2</v>
      </c>
      <c r="AL132">
        <f ca="1"/>
        <v>0</v>
      </c>
      <c r="AM132">
        <f ca="1"/>
        <v>1.9743312371204796E-4</v>
      </c>
      <c r="AN132" t="str">
        <f ca="1"/>
        <v>CDPDAGS_rm</v>
      </c>
    </row>
    <row r="133" spans="1:40" x14ac:dyDescent="0.2">
      <c r="A133" t="s">
        <v>10654</v>
      </c>
      <c r="B133" s="121" t="s">
        <v>8094</v>
      </c>
      <c r="C133" s="94" t="s">
        <v>10279</v>
      </c>
      <c r="D133" s="94" t="str">
        <v>GTPCI_c</v>
      </c>
      <c r="E133" s="121" t="str">
        <f ca="1"/>
        <v>0</v>
      </c>
      <c r="G133" s="94"/>
      <c r="H133" s="121" t="str">
        <f ca="1"/>
        <v>0</v>
      </c>
      <c r="I133" s="94"/>
      <c r="J133" s="94"/>
      <c r="K133" s="121" t="str">
        <f ca="1"/>
        <v>0</v>
      </c>
      <c r="L133">
        <v>0</v>
      </c>
      <c r="M133">
        <v>0</v>
      </c>
      <c r="N133" s="105" t="str">
        <v>ALCD19y_c</v>
      </c>
      <c r="O133" s="131" t="str">
        <v/>
      </c>
      <c r="P133" s="121" t="str">
        <v/>
      </c>
      <c r="Q133">
        <v>0</v>
      </c>
      <c r="R133" t="str">
        <v>ALCD19y_c</v>
      </c>
      <c r="T133">
        <v>0</v>
      </c>
      <c r="U133" t="str">
        <v>ALCD19y_c</v>
      </c>
      <c r="W133" t="str">
        <f ca="1"/>
        <v>Transport</v>
      </c>
      <c r="X133" t="str">
        <f ca="1"/>
        <v>ABTt_c_e</v>
      </c>
      <c r="Y133">
        <f ca="1"/>
        <v>0</v>
      </c>
      <c r="Z133">
        <f ca="1"/>
        <v>0</v>
      </c>
      <c r="AA133">
        <f ca="1"/>
        <v>0</v>
      </c>
      <c r="AB133">
        <f ca="1"/>
        <v>0</v>
      </c>
      <c r="AC133">
        <f ca="1"/>
        <v>0</v>
      </c>
      <c r="AD133" t="str">
        <f ca="1"/>
        <v>GLUTRS_c</v>
      </c>
      <c r="AE133">
        <f ca="1"/>
        <v>7.7533017176903201E-4</v>
      </c>
      <c r="AF133" t="str">
        <f ca="1"/>
        <v>CDPt_c_rm</v>
      </c>
      <c r="AG133">
        <f ca="1"/>
        <v>-3.9866794833449577E-3</v>
      </c>
      <c r="AH133">
        <f ca="1"/>
        <v>0</v>
      </c>
      <c r="AI133">
        <f ca="1"/>
        <v>1.5893613302923619E-5</v>
      </c>
      <c r="AJ133" t="str">
        <f ca="1"/>
        <v>CDPt_c_rm</v>
      </c>
      <c r="AK133">
        <f ca="1"/>
        <v>-3.9866794833449577E-3</v>
      </c>
      <c r="AL133">
        <f ca="1"/>
        <v>0</v>
      </c>
      <c r="AM133">
        <f ca="1"/>
        <v>1.5893613302923619E-5</v>
      </c>
      <c r="AN133" t="str">
        <f ca="1"/>
        <v>CDPt_c_rm</v>
      </c>
    </row>
    <row r="134" spans="1:40" x14ac:dyDescent="0.2">
      <c r="A134" t="s">
        <v>10674</v>
      </c>
      <c r="B134" s="121" t="s">
        <v>8095</v>
      </c>
      <c r="C134" s="94" t="s">
        <v>10802</v>
      </c>
      <c r="D134" s="94" t="str">
        <v>GTPCII2_c</v>
      </c>
      <c r="E134" s="121" t="str">
        <f ca="1"/>
        <v>0</v>
      </c>
      <c r="G134" s="94"/>
      <c r="H134" s="121" t="str">
        <f ca="1"/>
        <v>0</v>
      </c>
      <c r="I134" s="94"/>
      <c r="J134" s="94"/>
      <c r="K134" s="121" t="str">
        <f ca="1"/>
        <v>0</v>
      </c>
      <c r="L134">
        <v>0</v>
      </c>
      <c r="M134">
        <v>5.8958882934788799E-2</v>
      </c>
      <c r="N134" s="105" t="str">
        <v/>
      </c>
      <c r="O134" s="131">
        <v>0.483074033498188</v>
      </c>
      <c r="P134" s="121">
        <v>1.2899995627840899</v>
      </c>
      <c r="Q134">
        <v>0</v>
      </c>
      <c r="R134" t="str">
        <v/>
      </c>
      <c r="T134">
        <v>0</v>
      </c>
      <c r="U134" t="str">
        <v/>
      </c>
      <c r="W134" t="str">
        <f ca="1"/>
        <v>Arginine and proline metabolism</v>
      </c>
      <c r="X134" t="str">
        <f ca="1"/>
        <v>ABUTD_m</v>
      </c>
      <c r="Y134">
        <f ca="1"/>
        <v>0</v>
      </c>
      <c r="Z134">
        <f ca="1"/>
        <v>0</v>
      </c>
      <c r="AA134">
        <f ca="1"/>
        <v>0</v>
      </c>
      <c r="AB134">
        <f ca="1"/>
        <v>0</v>
      </c>
      <c r="AC134">
        <f ca="1"/>
        <v>0</v>
      </c>
      <c r="AD134" t="str">
        <f ca="1"/>
        <v>COAt_c_rm</v>
      </c>
      <c r="AE134">
        <f ca="1"/>
        <v>7.5996860664011105E-4</v>
      </c>
      <c r="AF134" t="str">
        <f ca="1"/>
        <v>CERH126A_r</v>
      </c>
      <c r="AG134">
        <f ca="1"/>
        <v>1.8383510631769312E-4</v>
      </c>
      <c r="AH134">
        <f ca="1"/>
        <v>0</v>
      </c>
      <c r="AI134">
        <f ca="1"/>
        <v>3.3795346314837538E-8</v>
      </c>
      <c r="AJ134" t="str">
        <f ca="1"/>
        <v>CERH126A_r</v>
      </c>
      <c r="AK134">
        <f ca="1"/>
        <v>1.8383510631769312E-4</v>
      </c>
      <c r="AL134">
        <f ca="1"/>
        <v>0</v>
      </c>
      <c r="AM134">
        <f ca="1"/>
        <v>3.3795346314837538E-8</v>
      </c>
      <c r="AN134" t="str">
        <f ca="1"/>
        <v>CERH126A_r</v>
      </c>
    </row>
    <row r="135" spans="1:40" x14ac:dyDescent="0.2">
      <c r="A135" t="s">
        <v>10675</v>
      </c>
      <c r="B135" s="121" t="s">
        <v>8096</v>
      </c>
      <c r="C135" s="94" t="s">
        <v>10280</v>
      </c>
      <c r="D135" s="94" t="str">
        <v>GK1_c</v>
      </c>
      <c r="E135" s="121" t="str">
        <f ca="1"/>
        <v>0</v>
      </c>
      <c r="G135" s="94"/>
      <c r="H135" s="121" t="str">
        <f ca="1"/>
        <v>0</v>
      </c>
      <c r="I135" s="94"/>
      <c r="J135" s="94"/>
      <c r="K135" s="121" t="str">
        <f ca="1"/>
        <v>0</v>
      </c>
      <c r="L135">
        <v>0</v>
      </c>
      <c r="M135">
        <v>1.25457341128377E-4</v>
      </c>
      <c r="N135" s="105" t="str">
        <v>ALCD22xi_c</v>
      </c>
      <c r="O135" s="131" t="str">
        <v/>
      </c>
      <c r="P135" s="121" t="str">
        <v/>
      </c>
      <c r="Q135">
        <v>0</v>
      </c>
      <c r="R135" t="str">
        <v>ALCD22xi_c</v>
      </c>
      <c r="T135">
        <v>0</v>
      </c>
      <c r="U135" t="str">
        <v>ALCD22xi_c</v>
      </c>
      <c r="W135" t="str">
        <f ca="1"/>
        <v>Fatty acid degradation</v>
      </c>
      <c r="X135" t="str">
        <f ca="1"/>
        <v>ACACT100i_m</v>
      </c>
      <c r="Y135">
        <f ca="1"/>
        <v>0</v>
      </c>
      <c r="Z135">
        <f ca="1"/>
        <v>0</v>
      </c>
      <c r="AA135">
        <f ca="1"/>
        <v>0</v>
      </c>
      <c r="AB135">
        <f ca="1"/>
        <v>0</v>
      </c>
      <c r="AC135">
        <f ca="1"/>
        <v>0</v>
      </c>
      <c r="AD135" t="str">
        <f ca="1"/>
        <v>VALTRS_c</v>
      </c>
      <c r="AE135">
        <f ca="1"/>
        <v>6.9536601292472151E-4</v>
      </c>
      <c r="AF135" t="str">
        <f ca="1"/>
        <v>CERS124_c</v>
      </c>
      <c r="AG135">
        <f ca="1"/>
        <v>1.8383510631769312E-4</v>
      </c>
      <c r="AH135">
        <f ca="1"/>
        <v>0</v>
      </c>
      <c r="AI135">
        <f ca="1"/>
        <v>3.3795346314837538E-8</v>
      </c>
      <c r="AJ135" t="str">
        <f ca="1"/>
        <v>CERS124_c</v>
      </c>
      <c r="AK135">
        <f ca="1"/>
        <v>1.8383510631769312E-4</v>
      </c>
      <c r="AL135">
        <f ca="1"/>
        <v>0</v>
      </c>
      <c r="AM135">
        <f ca="1"/>
        <v>3.3795346314837538E-8</v>
      </c>
      <c r="AN135" t="str">
        <f ca="1"/>
        <v>CERS124_c</v>
      </c>
    </row>
    <row r="136" spans="1:40" x14ac:dyDescent="0.2">
      <c r="A136" t="s">
        <v>10675</v>
      </c>
      <c r="B136" s="121" t="s">
        <v>8097</v>
      </c>
      <c r="C136" s="94" t="s">
        <v>10803</v>
      </c>
      <c r="D136" s="94" t="str">
        <v>HOMOX_m</v>
      </c>
      <c r="E136" s="121" t="str">
        <f ca="1"/>
        <v>0</v>
      </c>
      <c r="G136" s="94"/>
      <c r="H136" s="121" t="str">
        <f ca="1"/>
        <v>0</v>
      </c>
      <c r="I136" s="94"/>
      <c r="J136" s="94"/>
      <c r="K136" s="121" t="str">
        <f ca="1"/>
        <v>0</v>
      </c>
      <c r="L136">
        <v>0</v>
      </c>
      <c r="M136">
        <v>1.08702485516008E-4</v>
      </c>
      <c r="N136" s="105" t="str">
        <v>ALCD22xi_m</v>
      </c>
      <c r="O136" s="131" t="str">
        <v/>
      </c>
      <c r="P136" s="121" t="str">
        <v/>
      </c>
      <c r="Q136">
        <v>0</v>
      </c>
      <c r="R136" t="str">
        <v>ALCD22xi_m</v>
      </c>
      <c r="T136">
        <v>0</v>
      </c>
      <c r="U136" t="str">
        <v>ALCD22xi_m</v>
      </c>
      <c r="W136" t="str">
        <f ca="1"/>
        <v>Fatty acid degradation</v>
      </c>
      <c r="X136" t="str">
        <f ca="1"/>
        <v>ACACT100i_x</v>
      </c>
      <c r="Y136">
        <f ca="1"/>
        <v>0</v>
      </c>
      <c r="Z136">
        <f ca="1"/>
        <v>0</v>
      </c>
      <c r="AA136">
        <f ca="1"/>
        <v>0</v>
      </c>
      <c r="AB136">
        <f ca="1"/>
        <v>0</v>
      </c>
      <c r="AC136">
        <f ca="1"/>
        <v>0</v>
      </c>
      <c r="AD136" t="str">
        <f ca="1"/>
        <v>CBPS_c</v>
      </c>
      <c r="AE136">
        <f ca="1"/>
        <v>6.4119766452756832E-4</v>
      </c>
      <c r="AF136" t="str">
        <f ca="1"/>
        <v>CERS126_c</v>
      </c>
      <c r="AG136">
        <f ca="1"/>
        <v>3.6767021263538674E-4</v>
      </c>
      <c r="AH136">
        <f ca="1"/>
        <v>0</v>
      </c>
      <c r="AI136">
        <f ca="1"/>
        <v>1.351813852593505E-7</v>
      </c>
      <c r="AJ136" t="str">
        <f ca="1"/>
        <v>CERS126_c</v>
      </c>
      <c r="AK136">
        <f ca="1"/>
        <v>3.6767021263538674E-4</v>
      </c>
      <c r="AL136">
        <f ca="1"/>
        <v>0</v>
      </c>
      <c r="AM136">
        <f ca="1"/>
        <v>1.351813852593505E-7</v>
      </c>
      <c r="AN136" t="str">
        <f ca="1"/>
        <v>CERS126_c</v>
      </c>
    </row>
    <row r="137" spans="1:40" x14ac:dyDescent="0.2">
      <c r="A137" t="s">
        <v>10675</v>
      </c>
      <c r="B137" s="121" t="s">
        <v>8098</v>
      </c>
      <c r="C137" s="94" t="s">
        <v>10804</v>
      </c>
      <c r="D137" s="94" t="str">
        <v>HEMEOS_m</v>
      </c>
      <c r="E137" s="121" t="str">
        <f ca="1"/>
        <v>0</v>
      </c>
      <c r="G137" s="94"/>
      <c r="H137" s="121" t="str">
        <f ca="1"/>
        <v>0</v>
      </c>
      <c r="I137" s="94"/>
      <c r="J137" s="94"/>
      <c r="K137" s="121" t="str">
        <f ca="1"/>
        <v>0</v>
      </c>
      <c r="L137">
        <v>0</v>
      </c>
      <c r="M137">
        <v>9.92334749253558E-5</v>
      </c>
      <c r="N137" s="105" t="str">
        <v>ALCD22yi_c</v>
      </c>
      <c r="O137" s="131" t="str">
        <v/>
      </c>
      <c r="P137" s="121" t="str">
        <v/>
      </c>
      <c r="Q137">
        <v>0</v>
      </c>
      <c r="R137" t="str">
        <v>ALCD22yi_c</v>
      </c>
      <c r="T137">
        <v>0</v>
      </c>
      <c r="U137" t="str">
        <v>ALCD22yi_c</v>
      </c>
      <c r="W137" t="str">
        <f ca="1"/>
        <v>Fatty acid degradation</v>
      </c>
      <c r="X137" t="str">
        <f ca="1"/>
        <v>ACACT101ei_x</v>
      </c>
      <c r="Y137">
        <f ca="1"/>
        <v>0</v>
      </c>
      <c r="Z137">
        <f ca="1"/>
        <v>0</v>
      </c>
      <c r="AA137">
        <f ca="1"/>
        <v>0</v>
      </c>
      <c r="AB137">
        <f ca="1"/>
        <v>0</v>
      </c>
      <c r="AC137">
        <f ca="1"/>
        <v>0</v>
      </c>
      <c r="AD137" t="str">
        <f ca="1"/>
        <v>NADHt_c_rm</v>
      </c>
      <c r="AE137">
        <f ca="1"/>
        <v>6.2223937622360329E-4</v>
      </c>
      <c r="AF137" t="str">
        <f ca="1"/>
        <v>CERS2A24_r</v>
      </c>
      <c r="AG137">
        <f ca="1"/>
        <v>1.8383510631769312E-4</v>
      </c>
      <c r="AH137">
        <f ca="1"/>
        <v>0</v>
      </c>
      <c r="AI137">
        <f ca="1"/>
        <v>3.3795346314837538E-8</v>
      </c>
      <c r="AJ137" t="str">
        <f ca="1"/>
        <v>CERS2A24_r</v>
      </c>
      <c r="AK137">
        <f ca="1"/>
        <v>1.8383510631769312E-4</v>
      </c>
      <c r="AL137">
        <f ca="1"/>
        <v>0</v>
      </c>
      <c r="AM137">
        <f ca="1"/>
        <v>3.3795346314837538E-8</v>
      </c>
      <c r="AN137" t="str">
        <f ca="1"/>
        <v>CERS2A24_r</v>
      </c>
    </row>
    <row r="138" spans="1:40" x14ac:dyDescent="0.2">
      <c r="A138" t="s">
        <v>10675</v>
      </c>
      <c r="B138" s="121" t="s">
        <v>8099</v>
      </c>
      <c r="C138" s="94" t="s">
        <v>10805</v>
      </c>
      <c r="D138" s="94" t="str">
        <v>HEX1_c</v>
      </c>
      <c r="E138" s="121" t="str">
        <f ca="1"/>
        <v>0</v>
      </c>
      <c r="G138" s="94"/>
      <c r="H138" s="121" t="str">
        <f ca="1"/>
        <v>0</v>
      </c>
      <c r="I138" s="94"/>
      <c r="J138" s="94"/>
      <c r="K138" s="121" t="str">
        <f ca="1"/>
        <v>0</v>
      </c>
      <c r="L138">
        <v>0</v>
      </c>
      <c r="M138">
        <v>0</v>
      </c>
      <c r="N138" s="105" t="str">
        <v>ALCD25xi_c</v>
      </c>
      <c r="O138" s="131" t="str">
        <v/>
      </c>
      <c r="P138" s="121" t="str">
        <v/>
      </c>
      <c r="Q138">
        <v>0</v>
      </c>
      <c r="R138" t="str">
        <v>ALCD25xi_c</v>
      </c>
      <c r="T138">
        <v>0</v>
      </c>
      <c r="U138" t="str">
        <v>ALCD25xi_c</v>
      </c>
      <c r="W138" t="str">
        <f ca="1"/>
        <v>Fatty acid degradation</v>
      </c>
      <c r="X138" t="str">
        <f ca="1"/>
        <v>ACACT120i_m</v>
      </c>
      <c r="Y138">
        <f ca="1"/>
        <v>0</v>
      </c>
      <c r="Z138">
        <f ca="1"/>
        <v>0</v>
      </c>
      <c r="AA138">
        <f ca="1"/>
        <v>0</v>
      </c>
      <c r="AB138">
        <f ca="1"/>
        <v>0</v>
      </c>
      <c r="AC138">
        <f ca="1"/>
        <v>0</v>
      </c>
      <c r="AD138" t="str">
        <f ca="1"/>
        <v>NADt_c_rm</v>
      </c>
      <c r="AE138">
        <f ca="1"/>
        <v>6.2223937622360329E-4</v>
      </c>
      <c r="AF138" t="str">
        <f ca="1"/>
        <v>CERt_g_r</v>
      </c>
      <c r="AG138">
        <f ca="1"/>
        <v>7.353404252707725E-4</v>
      </c>
      <c r="AH138">
        <f ca="1"/>
        <v>0</v>
      </c>
      <c r="AI138">
        <f ca="1"/>
        <v>5.407255410374006E-7</v>
      </c>
      <c r="AJ138" t="str">
        <f ca="1"/>
        <v>CERt_g_r</v>
      </c>
      <c r="AK138">
        <f ca="1"/>
        <v>7.353404252707725E-4</v>
      </c>
      <c r="AL138">
        <f ca="1"/>
        <v>0</v>
      </c>
      <c r="AM138">
        <f ca="1"/>
        <v>5.407255410374006E-7</v>
      </c>
      <c r="AN138" t="str">
        <f ca="1"/>
        <v>CERt_g_r</v>
      </c>
    </row>
    <row r="139" spans="1:40" x14ac:dyDescent="0.2">
      <c r="A139" t="s">
        <v>10675</v>
      </c>
      <c r="B139" s="121" t="s">
        <v>8100</v>
      </c>
      <c r="C139" s="94" t="s">
        <v>10281</v>
      </c>
      <c r="D139" s="94" t="str">
        <v>HISTD_c</v>
      </c>
      <c r="E139" s="121" t="str">
        <f ca="1"/>
        <v>0</v>
      </c>
      <c r="G139" s="94"/>
      <c r="H139" s="121" t="str">
        <f ca="1"/>
        <v>0</v>
      </c>
      <c r="I139" s="94"/>
      <c r="J139" s="94"/>
      <c r="K139" s="121" t="str">
        <f ca="1"/>
        <v>0</v>
      </c>
      <c r="L139">
        <v>0</v>
      </c>
      <c r="M139">
        <v>0</v>
      </c>
      <c r="N139" s="105" t="str">
        <v>ALCD25xi_m</v>
      </c>
      <c r="O139" s="131" t="str">
        <v/>
      </c>
      <c r="P139" s="121" t="str">
        <v/>
      </c>
      <c r="Q139">
        <v>0</v>
      </c>
      <c r="R139" t="str">
        <v>ALCD25xi_m</v>
      </c>
      <c r="T139">
        <v>0</v>
      </c>
      <c r="U139" t="str">
        <v>ALCD25xi_m</v>
      </c>
      <c r="W139" t="str">
        <f ca="1"/>
        <v>Fatty acid degradation</v>
      </c>
      <c r="X139" t="str">
        <f ca="1"/>
        <v>ACACT120i_x</v>
      </c>
      <c r="Y139">
        <f ca="1"/>
        <v>0</v>
      </c>
      <c r="Z139">
        <f ca="1"/>
        <v>0</v>
      </c>
      <c r="AA139">
        <f ca="1"/>
        <v>0</v>
      </c>
      <c r="AB139">
        <f ca="1"/>
        <v>0</v>
      </c>
      <c r="AC139">
        <f ca="1"/>
        <v>0</v>
      </c>
      <c r="AD139" t="str">
        <f ca="1"/>
        <v>O2t_c_rm</v>
      </c>
      <c r="AE139">
        <f ca="1"/>
        <v>6.2223937622360329E-4</v>
      </c>
      <c r="AF139" t="str">
        <f ca="1"/>
        <v>CHORM_c</v>
      </c>
      <c r="AG139">
        <f ca="1"/>
        <v>2.0577793395657362E-2</v>
      </c>
      <c r="AH139">
        <f ca="1"/>
        <v>0</v>
      </c>
      <c r="AI139">
        <f ca="1"/>
        <v>4.2344558103435973E-4</v>
      </c>
      <c r="AJ139" t="str">
        <f ca="1"/>
        <v>CHORM_c</v>
      </c>
      <c r="AK139">
        <f ca="1"/>
        <v>2.0577793395657362E-2</v>
      </c>
      <c r="AL139">
        <f ca="1"/>
        <v>0</v>
      </c>
      <c r="AM139">
        <f ca="1"/>
        <v>4.2344558103435973E-4</v>
      </c>
      <c r="AN139" t="str">
        <f ca="1"/>
        <v>CHORM_c</v>
      </c>
    </row>
    <row r="140" spans="1:40" x14ac:dyDescent="0.2">
      <c r="A140" t="s">
        <v>10675</v>
      </c>
      <c r="B140" s="121" t="s">
        <v>8101</v>
      </c>
      <c r="C140" s="94" t="s">
        <v>10586</v>
      </c>
      <c r="D140" s="94" t="str">
        <v>HISTP_c</v>
      </c>
      <c r="E140" s="121" t="str">
        <f ca="1"/>
        <v>0</v>
      </c>
      <c r="G140" s="94"/>
      <c r="H140" s="121" t="str">
        <f ca="1"/>
        <v>0</v>
      </c>
      <c r="I140" s="94"/>
      <c r="J140" s="94"/>
      <c r="K140" s="121" t="str">
        <f ca="1"/>
        <v>0</v>
      </c>
      <c r="L140">
        <v>0</v>
      </c>
      <c r="M140">
        <v>0</v>
      </c>
      <c r="N140" s="105" t="str">
        <v>ALCD25yi_c</v>
      </c>
      <c r="O140" s="131" t="str">
        <v/>
      </c>
      <c r="P140" s="121" t="str">
        <v/>
      </c>
      <c r="Q140">
        <v>0</v>
      </c>
      <c r="R140" t="str">
        <v>ALCD25yi_c</v>
      </c>
      <c r="T140">
        <v>0</v>
      </c>
      <c r="U140" t="str">
        <v>ALCD25yi_c</v>
      </c>
      <c r="W140" t="str">
        <f ca="1"/>
        <v>Fatty acid degradation</v>
      </c>
      <c r="X140" t="str">
        <f ca="1"/>
        <v>ACACT121ai_m</v>
      </c>
      <c r="Y140">
        <f ca="1"/>
        <v>0</v>
      </c>
      <c r="Z140">
        <f ca="1"/>
        <v>0</v>
      </c>
      <c r="AA140">
        <f ca="1"/>
        <v>0</v>
      </c>
      <c r="AB140">
        <f ca="1"/>
        <v>0</v>
      </c>
      <c r="AC140">
        <f ca="1"/>
        <v>0</v>
      </c>
      <c r="AD140" t="str">
        <f ca="1"/>
        <v>METS_c</v>
      </c>
      <c r="AE140">
        <f ca="1"/>
        <v>6.0918743831878607E-4</v>
      </c>
      <c r="AF140" t="str">
        <f ca="1"/>
        <v>CHORS_c</v>
      </c>
      <c r="AG140">
        <f ca="1"/>
        <v>2.2916214166429361E-2</v>
      </c>
      <c r="AH140">
        <f ca="1"/>
        <v>0</v>
      </c>
      <c r="AI140">
        <f ca="1"/>
        <v>5.2515287172165772E-4</v>
      </c>
      <c r="AJ140" t="str">
        <f ca="1"/>
        <v>CHORS_c</v>
      </c>
      <c r="AK140">
        <f ca="1"/>
        <v>2.2916214166429361E-2</v>
      </c>
      <c r="AL140">
        <f ca="1"/>
        <v>0</v>
      </c>
      <c r="AM140">
        <f ca="1"/>
        <v>5.2515287172165772E-4</v>
      </c>
      <c r="AN140" t="str">
        <f ca="1"/>
        <v>CHORS_c</v>
      </c>
    </row>
    <row r="141" spans="1:40" x14ac:dyDescent="0.2">
      <c r="A141" t="s">
        <v>10675</v>
      </c>
      <c r="B141" s="121" t="s">
        <v>8102</v>
      </c>
      <c r="C141" s="94" t="s">
        <v>10806</v>
      </c>
      <c r="D141" s="94" t="str">
        <v>HSTPT_c</v>
      </c>
      <c r="E141" s="121" t="str">
        <f ca="1"/>
        <v>0</v>
      </c>
      <c r="G141" s="94"/>
      <c r="H141" s="121" t="str">
        <f ca="1"/>
        <v>0</v>
      </c>
      <c r="I141" s="94"/>
      <c r="J141" s="94"/>
      <c r="K141" s="121" t="str">
        <f ca="1"/>
        <v>0</v>
      </c>
      <c r="L141">
        <v>0</v>
      </c>
      <c r="M141">
        <v>7.8176826968388805E-5</v>
      </c>
      <c r="N141" s="105" t="str">
        <v>ALDD22x_c</v>
      </c>
      <c r="O141" s="131" t="str">
        <v/>
      </c>
      <c r="P141" s="121" t="str">
        <v/>
      </c>
      <c r="Q141">
        <v>0</v>
      </c>
      <c r="R141" t="str">
        <v>ALDD22x_c</v>
      </c>
      <c r="T141">
        <v>0</v>
      </c>
      <c r="U141" t="str">
        <v>ALDD22x_c</v>
      </c>
      <c r="W141" t="str">
        <f ca="1"/>
        <v>Fatty acid degradation</v>
      </c>
      <c r="X141" t="str">
        <f ca="1"/>
        <v>ACACT121ai_x</v>
      </c>
      <c r="Y141">
        <f ca="1"/>
        <v>0</v>
      </c>
      <c r="Z141">
        <f ca="1"/>
        <v>0</v>
      </c>
      <c r="AA141">
        <f ca="1"/>
        <v>0</v>
      </c>
      <c r="AB141">
        <f ca="1"/>
        <v>0</v>
      </c>
      <c r="AC141">
        <f ca="1"/>
        <v>0</v>
      </c>
      <c r="AD141" t="str">
        <f ca="1"/>
        <v>MTHFR3_c</v>
      </c>
      <c r="AE141">
        <f ca="1"/>
        <v>6.0918743831878607E-4</v>
      </c>
      <c r="AF141" t="str">
        <f ca="1"/>
        <v>CHTNS_c</v>
      </c>
      <c r="AG141">
        <f ca="1"/>
        <v>2.1537894475601952E-3</v>
      </c>
      <c r="AH141">
        <f ca="1"/>
        <v>0</v>
      </c>
      <c r="AI141">
        <f ca="1"/>
        <v>4.6388089844216512E-6</v>
      </c>
      <c r="AJ141" t="str">
        <f ca="1"/>
        <v>CHTNS_c</v>
      </c>
      <c r="AK141">
        <f ca="1"/>
        <v>2.1537894475601952E-3</v>
      </c>
      <c r="AL141">
        <f ca="1"/>
        <v>0</v>
      </c>
      <c r="AM141">
        <f ca="1"/>
        <v>4.6388089844216512E-6</v>
      </c>
      <c r="AN141" t="str">
        <f ca="1"/>
        <v>CHTNS_c</v>
      </c>
    </row>
    <row r="142" spans="1:40" x14ac:dyDescent="0.2">
      <c r="A142" t="s">
        <v>10675</v>
      </c>
      <c r="B142" s="121" t="s">
        <v>8103</v>
      </c>
      <c r="C142" s="94" t="s">
        <v>10282</v>
      </c>
      <c r="D142" s="94" t="str">
        <v>HISTRS_c</v>
      </c>
      <c r="E142" s="121" t="str">
        <f ca="1"/>
        <v>0</v>
      </c>
      <c r="G142" s="94"/>
      <c r="H142" s="121" t="str">
        <f ca="1"/>
        <v>0</v>
      </c>
      <c r="I142" s="94"/>
      <c r="J142" s="94"/>
      <c r="K142" s="121" t="str">
        <f ca="1"/>
        <v>0</v>
      </c>
      <c r="L142">
        <v>0</v>
      </c>
      <c r="M142">
        <v>6.1620210796512899E-2</v>
      </c>
      <c r="N142" s="105" t="str">
        <v/>
      </c>
      <c r="O142" s="131" t="str">
        <v/>
      </c>
      <c r="P142" s="121" t="str">
        <v/>
      </c>
      <c r="Q142">
        <v>0</v>
      </c>
      <c r="R142" t="str">
        <v/>
      </c>
      <c r="T142">
        <v>0</v>
      </c>
      <c r="U142" t="str">
        <v/>
      </c>
      <c r="W142" t="str">
        <f ca="1"/>
        <v>Fatty acid degradation</v>
      </c>
      <c r="X142" t="str">
        <f ca="1"/>
        <v>ACACT121di_x</v>
      </c>
      <c r="Y142">
        <f ca="1"/>
        <v>0</v>
      </c>
      <c r="Z142">
        <f ca="1"/>
        <v>0</v>
      </c>
      <c r="AA142">
        <f ca="1"/>
        <v>0</v>
      </c>
      <c r="AB142">
        <f ca="1"/>
        <v>0</v>
      </c>
      <c r="AC142">
        <f ca="1"/>
        <v>0</v>
      </c>
      <c r="AD142" t="str">
        <f ca="1"/>
        <v>PRPPS_c</v>
      </c>
      <c r="AE142">
        <f ca="1"/>
        <v>5.9620394122599006E-4</v>
      </c>
      <c r="AF142" t="str">
        <f ca="1"/>
        <v>CITMALta_m</v>
      </c>
      <c r="AG142">
        <f ca="1"/>
        <v>-6.0606543287811758E-13</v>
      </c>
      <c r="AH142">
        <f ca="1"/>
        <v>0</v>
      </c>
      <c r="AI142">
        <f ca="1"/>
        <v>3.6731530892974006E-25</v>
      </c>
      <c r="AJ142" t="str">
        <f ca="1"/>
        <v>CITMALta_m</v>
      </c>
      <c r="AK142">
        <f ca="1"/>
        <v>-6.0606543287811758E-13</v>
      </c>
      <c r="AL142">
        <f ca="1"/>
        <v>0</v>
      </c>
      <c r="AM142">
        <f ca="1"/>
        <v>3.6731530892974006E-25</v>
      </c>
      <c r="AN142" t="str">
        <f ca="1"/>
        <v>CITMALta_m</v>
      </c>
    </row>
    <row r="143" spans="1:40" x14ac:dyDescent="0.2">
      <c r="A143" t="s">
        <v>10675</v>
      </c>
      <c r="B143" s="121" t="s">
        <v>8104</v>
      </c>
      <c r="C143" s="94" t="s">
        <v>10587</v>
      </c>
      <c r="D143" s="94" t="str">
        <v>HACNH_m</v>
      </c>
      <c r="E143" s="121" t="str">
        <f ca="1"/>
        <v>0</v>
      </c>
      <c r="G143" s="94"/>
      <c r="H143" s="121" t="str">
        <f ca="1"/>
        <v>0</v>
      </c>
      <c r="I143" s="94"/>
      <c r="J143" s="94"/>
      <c r="K143" s="121" t="str">
        <f ca="1"/>
        <v>0</v>
      </c>
      <c r="L143">
        <v>1.7009215114113E-3</v>
      </c>
      <c r="M143">
        <v>0.176901424833355</v>
      </c>
      <c r="N143" s="105" t="str">
        <v/>
      </c>
      <c r="O143" s="131" t="str">
        <v/>
      </c>
      <c r="P143" s="121" t="str">
        <v/>
      </c>
      <c r="Q143">
        <v>0</v>
      </c>
      <c r="R143" t="str">
        <v/>
      </c>
      <c r="T143">
        <v>0.78630983352234896</v>
      </c>
      <c r="U143" t="str">
        <v/>
      </c>
      <c r="W143" t="str">
        <f ca="1"/>
        <v>Fatty acid degradation</v>
      </c>
      <c r="X143" t="str">
        <f ca="1"/>
        <v>ACACT122ei_x</v>
      </c>
      <c r="Y143">
        <f ca="1"/>
        <v>0</v>
      </c>
      <c r="Z143">
        <f ca="1"/>
        <v>0</v>
      </c>
      <c r="AA143">
        <f ca="1"/>
        <v>0</v>
      </c>
      <c r="AB143">
        <f ca="1"/>
        <v>0</v>
      </c>
      <c r="AC143">
        <f ca="1"/>
        <v>0</v>
      </c>
      <c r="AD143" t="str">
        <f ca="1"/>
        <v>3HAD100_c</v>
      </c>
      <c r="AE143">
        <f ca="1"/>
        <v>5.816604247110979E-4</v>
      </c>
      <c r="AF143" t="str">
        <f ca="1"/>
        <v>CMPt_c_rm</v>
      </c>
      <c r="AG143">
        <f ca="1"/>
        <v>-1.4051089769553391E-2</v>
      </c>
      <c r="AH143">
        <f ca="1"/>
        <v>0</v>
      </c>
      <c r="AI143">
        <f ca="1"/>
        <v>1.9743312371204796E-4</v>
      </c>
      <c r="AJ143" t="str">
        <f ca="1"/>
        <v>CMPt_c_rm</v>
      </c>
      <c r="AK143">
        <f ca="1"/>
        <v>-1.4051089769553391E-2</v>
      </c>
      <c r="AL143">
        <f ca="1"/>
        <v>0</v>
      </c>
      <c r="AM143">
        <f ca="1"/>
        <v>1.9743312371204796E-4</v>
      </c>
      <c r="AN143" t="str">
        <f ca="1"/>
        <v>CMPt_c_rm</v>
      </c>
    </row>
    <row r="144" spans="1:40" x14ac:dyDescent="0.2">
      <c r="A144" t="s">
        <v>10675</v>
      </c>
      <c r="B144" s="121" t="s">
        <v>8105</v>
      </c>
      <c r="C144" s="94" t="s">
        <v>10283</v>
      </c>
      <c r="D144" s="94" t="str">
        <v>HICITD_m</v>
      </c>
      <c r="E144" s="121" t="str">
        <f ca="1"/>
        <v>0</v>
      </c>
      <c r="G144" s="94"/>
      <c r="H144" s="121" t="str">
        <f ca="1"/>
        <v>0</v>
      </c>
      <c r="I144" s="94"/>
      <c r="J144" s="94"/>
      <c r="K144" s="121" t="str">
        <f ca="1"/>
        <v>0</v>
      </c>
      <c r="L144">
        <v>0</v>
      </c>
      <c r="M144">
        <v>2.8769131293310699E-2</v>
      </c>
      <c r="N144" s="105" t="str">
        <v/>
      </c>
      <c r="O144" s="131" t="str">
        <v/>
      </c>
      <c r="P144" s="121" t="str">
        <v/>
      </c>
      <c r="Q144">
        <v>0</v>
      </c>
      <c r="R144" t="str">
        <v/>
      </c>
      <c r="T144">
        <v>0</v>
      </c>
      <c r="U144" t="str">
        <v/>
      </c>
      <c r="W144" t="str">
        <f ca="1"/>
        <v>Fatty acid degradation</v>
      </c>
      <c r="X144" t="str">
        <f ca="1"/>
        <v>ACACT140i_m</v>
      </c>
      <c r="Y144">
        <f ca="1"/>
        <v>0</v>
      </c>
      <c r="Z144">
        <f ca="1"/>
        <v>0</v>
      </c>
      <c r="AA144">
        <f ca="1"/>
        <v>0</v>
      </c>
      <c r="AB144">
        <f ca="1"/>
        <v>0</v>
      </c>
      <c r="AC144">
        <f ca="1"/>
        <v>0</v>
      </c>
      <c r="AD144" t="str">
        <f ca="1"/>
        <v>3HAD120_c</v>
      </c>
      <c r="AE144">
        <f ca="1"/>
        <v>5.816604247110979E-4</v>
      </c>
      <c r="AF144" t="str">
        <f ca="1"/>
        <v>CO2t_c_e</v>
      </c>
      <c r="AG144">
        <f ca="1"/>
        <v>2.1211614325565082</v>
      </c>
      <c r="AH144">
        <f ca="1"/>
        <v>0</v>
      </c>
      <c r="AI144">
        <f ca="1"/>
        <v>4.4993258229651785</v>
      </c>
      <c r="AJ144" t="str">
        <f ca="1"/>
        <v>CO2t_c_e</v>
      </c>
      <c r="AK144">
        <f ca="1"/>
        <v>2.1211614325565082</v>
      </c>
      <c r="AL144">
        <f ca="1"/>
        <v>0</v>
      </c>
      <c r="AM144">
        <f ca="1"/>
        <v>4.4993258229651785</v>
      </c>
      <c r="AN144" t="str">
        <f ca="1"/>
        <v>CO2t_c_e</v>
      </c>
    </row>
    <row r="145" spans="1:40" x14ac:dyDescent="0.2">
      <c r="A145" t="s">
        <v>10675</v>
      </c>
      <c r="B145" s="121" t="s">
        <v>8106</v>
      </c>
      <c r="C145" s="94" t="s">
        <v>10284</v>
      </c>
      <c r="D145" s="94" t="str">
        <v>HSK_c</v>
      </c>
      <c r="E145" s="121" t="str">
        <f ca="1"/>
        <v>0</v>
      </c>
      <c r="G145" s="94"/>
      <c r="H145" s="121" t="str">
        <f ca="1"/>
        <v>0</v>
      </c>
      <c r="I145" s="94"/>
      <c r="J145" s="94"/>
      <c r="K145" s="121" t="str">
        <f ca="1"/>
        <v>0</v>
      </c>
      <c r="L145">
        <v>0</v>
      </c>
      <c r="M145">
        <v>0</v>
      </c>
      <c r="N145" s="105" t="str">
        <v>ALDD20x_m</v>
      </c>
      <c r="O145" s="131" t="str">
        <v/>
      </c>
      <c r="P145" s="121" t="str">
        <v/>
      </c>
      <c r="Q145">
        <v>0</v>
      </c>
      <c r="R145" t="str">
        <v>ALDD20x_m</v>
      </c>
      <c r="T145">
        <v>0</v>
      </c>
      <c r="U145" t="str">
        <v>ALDD20x_m</v>
      </c>
      <c r="W145" t="str">
        <f ca="1"/>
        <v>Fatty acid degradation</v>
      </c>
      <c r="X145" t="str">
        <f ca="1"/>
        <v>ACACT140i_x</v>
      </c>
      <c r="Y145">
        <f ca="1"/>
        <v>0</v>
      </c>
      <c r="Z145">
        <f ca="1"/>
        <v>0</v>
      </c>
      <c r="AA145">
        <f ca="1"/>
        <v>0</v>
      </c>
      <c r="AB145">
        <f ca="1"/>
        <v>0</v>
      </c>
      <c r="AC145">
        <f ca="1"/>
        <v>0</v>
      </c>
      <c r="AD145" t="str">
        <f ca="1"/>
        <v>3HAD140_c</v>
      </c>
      <c r="AE145">
        <f ca="1"/>
        <v>5.816604247110979E-4</v>
      </c>
      <c r="AF145" t="str">
        <f ca="1"/>
        <v>CO2t_c_m</v>
      </c>
      <c r="AG145">
        <f ca="1"/>
        <v>-0.99553089211682111</v>
      </c>
      <c r="AH145">
        <f ca="1"/>
        <v>0</v>
      </c>
      <c r="AI145">
        <f ca="1"/>
        <v>0.99108175715891367</v>
      </c>
      <c r="AJ145" t="str">
        <f ca="1"/>
        <v>CO2t_c_m</v>
      </c>
      <c r="AK145">
        <f ca="1"/>
        <v>-0.99553089211682111</v>
      </c>
      <c r="AL145">
        <f ca="1"/>
        <v>0</v>
      </c>
      <c r="AM145">
        <f ca="1"/>
        <v>0.99108175715891367</v>
      </c>
      <c r="AN145" t="str">
        <f ca="1"/>
        <v>CO2t_c_m</v>
      </c>
    </row>
    <row r="146" spans="1:40" x14ac:dyDescent="0.2">
      <c r="A146" t="s">
        <v>10675</v>
      </c>
      <c r="B146" s="121" t="s">
        <v>8107</v>
      </c>
      <c r="C146" s="94" t="s">
        <v>10285</v>
      </c>
      <c r="D146" s="94" t="str">
        <v>HSERTA_c</v>
      </c>
      <c r="E146" s="121" t="str">
        <f ca="1"/>
        <v>0</v>
      </c>
      <c r="G146" s="94"/>
      <c r="H146" s="121" t="str">
        <f ca="1"/>
        <v>0</v>
      </c>
      <c r="I146" s="94"/>
      <c r="J146" s="94"/>
      <c r="K146" s="121" t="str">
        <f ca="1"/>
        <v>0</v>
      </c>
      <c r="L146">
        <v>0</v>
      </c>
      <c r="M146">
        <v>0</v>
      </c>
      <c r="N146" s="105" t="str">
        <v>ALDD20y_c</v>
      </c>
      <c r="O146" s="131" t="str">
        <v/>
      </c>
      <c r="P146" s="121" t="str">
        <v/>
      </c>
      <c r="Q146">
        <v>0</v>
      </c>
      <c r="R146" t="str">
        <v>ALDD20y_c</v>
      </c>
      <c r="T146">
        <v>0</v>
      </c>
      <c r="U146" t="str">
        <v>ALDD20y_c</v>
      </c>
      <c r="W146" t="str">
        <f ca="1"/>
        <v>Fatty acid degradation</v>
      </c>
      <c r="X146" t="str">
        <f ca="1"/>
        <v>ACACT141ai_m</v>
      </c>
      <c r="Y146">
        <f ca="1"/>
        <v>0</v>
      </c>
      <c r="Z146">
        <f ca="1"/>
        <v>0</v>
      </c>
      <c r="AA146">
        <f ca="1"/>
        <v>0</v>
      </c>
      <c r="AB146">
        <f ca="1"/>
        <v>0</v>
      </c>
      <c r="AC146">
        <f ca="1"/>
        <v>0</v>
      </c>
      <c r="AD146" t="str">
        <f ca="1"/>
        <v>3HAD160_c</v>
      </c>
      <c r="AE146">
        <f ca="1"/>
        <v>5.816604247110979E-4</v>
      </c>
      <c r="AF146" t="str">
        <f ca="1"/>
        <v>CO2t_c_mm</v>
      </c>
      <c r="AG146">
        <f ca="1"/>
        <v>-9.2885297920974295E-3</v>
      </c>
      <c r="AH146">
        <f ca="1"/>
        <v>0</v>
      </c>
      <c r="AI146">
        <f ca="1"/>
        <v>8.6276785698681516E-5</v>
      </c>
      <c r="AJ146" t="str">
        <f ca="1"/>
        <v>CO2t_c_mm</v>
      </c>
      <c r="AK146">
        <f ca="1"/>
        <v>-9.2885297920974295E-3</v>
      </c>
      <c r="AL146">
        <f ca="1"/>
        <v>0</v>
      </c>
      <c r="AM146">
        <f ca="1"/>
        <v>8.6276785698681516E-5</v>
      </c>
      <c r="AN146" t="str">
        <f ca="1"/>
        <v>CO2t_c_mm</v>
      </c>
    </row>
    <row r="147" spans="1:40" x14ac:dyDescent="0.2">
      <c r="A147" t="s">
        <v>10675</v>
      </c>
      <c r="B147" s="121" t="s">
        <v>8108</v>
      </c>
      <c r="C147" s="94" t="s">
        <v>10286</v>
      </c>
      <c r="D147" s="94" t="str">
        <v>PPBNGD_c</v>
      </c>
      <c r="E147" s="121" t="str">
        <f ca="1"/>
        <v>0</v>
      </c>
      <c r="G147" s="94"/>
      <c r="H147" s="121" t="str">
        <f ca="1"/>
        <v>0</v>
      </c>
      <c r="I147" s="94"/>
      <c r="J147" s="94"/>
      <c r="K147" s="121" t="str">
        <f ca="1"/>
        <v>0</v>
      </c>
      <c r="L147">
        <v>0</v>
      </c>
      <c r="M147">
        <v>0</v>
      </c>
      <c r="N147" s="105" t="str">
        <v>ALDD20y_m</v>
      </c>
      <c r="O147" s="131" t="str">
        <v/>
      </c>
      <c r="P147" s="121" t="str">
        <v/>
      </c>
      <c r="Q147">
        <v>0</v>
      </c>
      <c r="R147" t="str">
        <v>ALDD20y_m</v>
      </c>
      <c r="T147">
        <v>0</v>
      </c>
      <c r="U147" t="str">
        <v>ALDD20y_m</v>
      </c>
      <c r="W147" t="str">
        <f ca="1"/>
        <v>Fatty acid degradation</v>
      </c>
      <c r="X147" t="str">
        <f ca="1"/>
        <v>ACACT141ai_x</v>
      </c>
      <c r="Y147">
        <f ca="1"/>
        <v>0</v>
      </c>
      <c r="Z147">
        <f ca="1"/>
        <v>0</v>
      </c>
      <c r="AA147">
        <f ca="1"/>
        <v>0</v>
      </c>
      <c r="AB147">
        <f ca="1"/>
        <v>0</v>
      </c>
      <c r="AC147">
        <f ca="1"/>
        <v>0</v>
      </c>
      <c r="AD147" t="str">
        <f ca="1"/>
        <v>3HAD40_c</v>
      </c>
      <c r="AE147">
        <f ca="1"/>
        <v>5.816604247110979E-4</v>
      </c>
      <c r="AF147" t="str">
        <f ca="1"/>
        <v>CO2t_c_r</v>
      </c>
      <c r="AG147">
        <f ca="1"/>
        <v>-7.353404252707725E-4</v>
      </c>
      <c r="AH147">
        <f ca="1"/>
        <v>0</v>
      </c>
      <c r="AI147">
        <f ca="1"/>
        <v>5.407255410374006E-7</v>
      </c>
      <c r="AJ147" t="str">
        <f ca="1"/>
        <v>CO2t_c_r</v>
      </c>
      <c r="AK147">
        <f ca="1"/>
        <v>-7.353404252707725E-4</v>
      </c>
      <c r="AL147">
        <f ca="1"/>
        <v>0</v>
      </c>
      <c r="AM147">
        <f ca="1"/>
        <v>5.407255410374006E-7</v>
      </c>
      <c r="AN147" t="str">
        <f ca="1"/>
        <v>CO2t_c_r</v>
      </c>
    </row>
    <row r="148" spans="1:40" x14ac:dyDescent="0.2">
      <c r="A148" t="s">
        <v>10675</v>
      </c>
      <c r="B148" s="121" t="s">
        <v>8109</v>
      </c>
      <c r="C148" s="94" t="s">
        <v>10287</v>
      </c>
      <c r="D148" s="94" t="str">
        <v>HMGCOAR_c</v>
      </c>
      <c r="E148" s="121" t="str">
        <f ca="1"/>
        <v>0</v>
      </c>
      <c r="G148" s="94"/>
      <c r="H148" s="121" t="str">
        <f ca="1"/>
        <v>0</v>
      </c>
      <c r="I148" s="94"/>
      <c r="J148" s="94"/>
      <c r="K148" s="121" t="str">
        <f ca="1"/>
        <v>0</v>
      </c>
      <c r="L148">
        <v>0</v>
      </c>
      <c r="M148">
        <v>1.4019305138442199E-4</v>
      </c>
      <c r="N148" s="105" t="str">
        <v>ALCD24xi_c</v>
      </c>
      <c r="O148" s="131" t="str">
        <v/>
      </c>
      <c r="P148" s="121" t="str">
        <v/>
      </c>
      <c r="Q148">
        <v>0</v>
      </c>
      <c r="R148" t="str">
        <v>ALCD24xi_c</v>
      </c>
      <c r="T148">
        <v>0</v>
      </c>
      <c r="U148" t="str">
        <v>ALCD24xi_c</v>
      </c>
      <c r="W148" t="str">
        <f ca="1"/>
        <v>Fatty acid degradation</v>
      </c>
      <c r="X148" t="str">
        <f ca="1"/>
        <v>ACACT141bi_m</v>
      </c>
      <c r="Y148">
        <f ca="1"/>
        <v>0</v>
      </c>
      <c r="Z148">
        <f ca="1"/>
        <v>0</v>
      </c>
      <c r="AA148">
        <f ca="1"/>
        <v>0</v>
      </c>
      <c r="AB148">
        <f ca="1"/>
        <v>0</v>
      </c>
      <c r="AC148">
        <f ca="1"/>
        <v>0</v>
      </c>
      <c r="AD148" t="str">
        <f ca="1"/>
        <v>3HAD60_c</v>
      </c>
      <c r="AE148">
        <f ca="1"/>
        <v>5.816604247110979E-4</v>
      </c>
      <c r="AF148" t="str">
        <f ca="1"/>
        <v>CO2t_c_rm</v>
      </c>
      <c r="AG148">
        <f ca="1"/>
        <v>-6.4665064795318876E-3</v>
      </c>
      <c r="AH148">
        <f ca="1"/>
        <v>0</v>
      </c>
      <c r="AI148">
        <f ca="1"/>
        <v>4.1815706049827889E-5</v>
      </c>
      <c r="AJ148" t="str">
        <f ca="1"/>
        <v>CO2t_c_rm</v>
      </c>
      <c r="AK148">
        <f ca="1"/>
        <v>-6.4665064795318876E-3</v>
      </c>
      <c r="AL148">
        <f ca="1"/>
        <v>0</v>
      </c>
      <c r="AM148">
        <f ca="1"/>
        <v>4.1815706049827889E-5</v>
      </c>
      <c r="AN148" t="str">
        <f ca="1"/>
        <v>CO2t_c_rm</v>
      </c>
    </row>
    <row r="149" spans="1:40" x14ac:dyDescent="0.2">
      <c r="A149" t="s">
        <v>10675</v>
      </c>
      <c r="B149" s="121" t="s">
        <v>8110</v>
      </c>
      <c r="C149" s="94" t="s">
        <v>10288</v>
      </c>
      <c r="D149" s="94" t="str">
        <v>HMGCOAS_c</v>
      </c>
      <c r="E149" s="121" t="str">
        <f ca="1"/>
        <v>0</v>
      </c>
      <c r="G149" s="94"/>
      <c r="H149" s="121" t="str">
        <f ca="1"/>
        <v>0</v>
      </c>
      <c r="I149" s="94"/>
      <c r="J149" s="94"/>
      <c r="K149" s="121" t="str">
        <f ca="1"/>
        <v>0</v>
      </c>
      <c r="L149">
        <v>0</v>
      </c>
      <c r="M149">
        <v>1.0868623310478401E-4</v>
      </c>
      <c r="N149" s="105" t="str">
        <v>ALCD24xi_m</v>
      </c>
      <c r="O149" s="131" t="str">
        <v/>
      </c>
      <c r="P149" s="121" t="str">
        <v/>
      </c>
      <c r="Q149">
        <v>0</v>
      </c>
      <c r="R149" t="str">
        <v>ALCD24xi_m</v>
      </c>
      <c r="T149">
        <v>0</v>
      </c>
      <c r="U149" t="str">
        <v>ALCD24xi_m</v>
      </c>
      <c r="W149" t="str">
        <f ca="1"/>
        <v>Fatty acid degradation</v>
      </c>
      <c r="X149" t="str">
        <f ca="1"/>
        <v>ACACT141bi_x</v>
      </c>
      <c r="Y149">
        <f ca="1"/>
        <v>0</v>
      </c>
      <c r="Z149">
        <f ca="1"/>
        <v>0</v>
      </c>
      <c r="AA149">
        <f ca="1"/>
        <v>0</v>
      </c>
      <c r="AB149">
        <f ca="1"/>
        <v>0</v>
      </c>
      <c r="AC149">
        <f ca="1"/>
        <v>0</v>
      </c>
      <c r="AD149" t="str">
        <f ca="1"/>
        <v>3HAD80_c</v>
      </c>
      <c r="AE149">
        <f ca="1"/>
        <v>5.816604247110979E-4</v>
      </c>
      <c r="AF149" t="str">
        <f ca="1"/>
        <v>COAt_c_r</v>
      </c>
      <c r="AG149">
        <f ca="1"/>
        <v>-3.0166155721013978E-3</v>
      </c>
      <c r="AH149">
        <f ca="1"/>
        <v>0</v>
      </c>
      <c r="AI149">
        <f ca="1"/>
        <v>9.099969509844643E-6</v>
      </c>
      <c r="AJ149" t="str">
        <f ca="1"/>
        <v>COAt_c_r</v>
      </c>
      <c r="AK149">
        <f ca="1"/>
        <v>-3.0166155721013978E-3</v>
      </c>
      <c r="AL149">
        <f ca="1"/>
        <v>0</v>
      </c>
      <c r="AM149">
        <f ca="1"/>
        <v>9.099969509844643E-6</v>
      </c>
      <c r="AN149" t="str">
        <f ca="1"/>
        <v>COAt_c_r</v>
      </c>
    </row>
    <row r="150" spans="1:40" x14ac:dyDescent="0.2">
      <c r="A150" t="s">
        <v>10675</v>
      </c>
      <c r="B150" s="121" t="s">
        <v>8111</v>
      </c>
      <c r="C150" s="94" t="s">
        <v>10289</v>
      </c>
      <c r="D150" s="94" t="str">
        <v>IG3PS_c</v>
      </c>
      <c r="E150" s="121" t="str">
        <f ca="1"/>
        <v>0</v>
      </c>
      <c r="G150" s="94"/>
      <c r="H150" s="121" t="str">
        <f ca="1"/>
        <v>0</v>
      </c>
      <c r="I150" s="94"/>
      <c r="J150" s="94"/>
      <c r="K150" s="121" t="str">
        <f ca="1"/>
        <v>0</v>
      </c>
      <c r="L150">
        <v>0</v>
      </c>
      <c r="M150">
        <v>6.3902285037873403E-5</v>
      </c>
      <c r="N150" s="105" t="str">
        <v>ALCD24yi_c</v>
      </c>
      <c r="O150" s="131" t="str">
        <v/>
      </c>
      <c r="P150" s="121" t="str">
        <v/>
      </c>
      <c r="Q150">
        <v>0</v>
      </c>
      <c r="R150" t="str">
        <v>ALCD24yi_c</v>
      </c>
      <c r="T150">
        <v>0</v>
      </c>
      <c r="U150" t="str">
        <v>ALCD24yi_c</v>
      </c>
      <c r="W150" t="str">
        <f ca="1"/>
        <v>Fatty acid degradation</v>
      </c>
      <c r="X150" t="str">
        <f ca="1"/>
        <v>ACACT142i_x</v>
      </c>
      <c r="Y150">
        <f ca="1"/>
        <v>0</v>
      </c>
      <c r="Z150">
        <f ca="1"/>
        <v>0</v>
      </c>
      <c r="AA150">
        <f ca="1"/>
        <v>0</v>
      </c>
      <c r="AB150">
        <f ca="1"/>
        <v>0</v>
      </c>
      <c r="AC150">
        <f ca="1"/>
        <v>0</v>
      </c>
      <c r="AD150" t="str">
        <f ca="1"/>
        <v>3OAR100_c</v>
      </c>
      <c r="AE150">
        <f ca="1"/>
        <v>5.816604247110979E-4</v>
      </c>
      <c r="AF150" t="str">
        <f ca="1"/>
        <v>COAt_c_rm</v>
      </c>
      <c r="AG150">
        <f ca="1"/>
        <v>-2.7567528119875222E-2</v>
      </c>
      <c r="AH150">
        <f ca="1"/>
        <v>0</v>
      </c>
      <c r="AI150">
        <f ca="1"/>
        <v>7.5996860664011105E-4</v>
      </c>
      <c r="AJ150" t="str">
        <f ca="1"/>
        <v>COAt_c_rm</v>
      </c>
      <c r="AK150">
        <f ca="1"/>
        <v>-2.7567528119875222E-2</v>
      </c>
      <c r="AL150">
        <f ca="1"/>
        <v>0</v>
      </c>
      <c r="AM150">
        <f ca="1"/>
        <v>7.5996860664011105E-4</v>
      </c>
      <c r="AN150" t="str">
        <f ca="1"/>
        <v>COAt_c_rm</v>
      </c>
    </row>
    <row r="151" spans="1:40" x14ac:dyDescent="0.2">
      <c r="A151" t="s">
        <v>10675</v>
      </c>
      <c r="B151" s="121" t="s">
        <v>8112</v>
      </c>
      <c r="C151" s="94" t="s">
        <v>10290</v>
      </c>
      <c r="D151" s="94" t="str">
        <v>IGPDH_c</v>
      </c>
      <c r="E151" s="121" t="str">
        <f ca="1"/>
        <v>0</v>
      </c>
      <c r="G151" s="94"/>
      <c r="H151" s="121" t="str">
        <f ca="1"/>
        <v>0</v>
      </c>
      <c r="I151" s="94"/>
      <c r="J151" s="94"/>
      <c r="K151" s="121" t="str">
        <f ca="1"/>
        <v>0</v>
      </c>
      <c r="L151">
        <v>0</v>
      </c>
      <c r="M151">
        <v>7.6923314148031802E-5</v>
      </c>
      <c r="N151" s="105" t="str">
        <v>ALCD23xi_c</v>
      </c>
      <c r="O151" s="131" t="str">
        <v/>
      </c>
      <c r="P151" s="121" t="str">
        <v/>
      </c>
      <c r="Q151">
        <v>0</v>
      </c>
      <c r="R151" t="str">
        <v>ALCD23xi_c</v>
      </c>
      <c r="T151">
        <v>0</v>
      </c>
      <c r="U151" t="str">
        <v>ALCD23xi_c</v>
      </c>
      <c r="W151" t="str">
        <f ca="1"/>
        <v>Fatty acid degradation</v>
      </c>
      <c r="X151" t="str">
        <f ca="1"/>
        <v>ACACT143i_x</v>
      </c>
      <c r="Y151">
        <f ca="1"/>
        <v>0</v>
      </c>
      <c r="Z151">
        <f ca="1"/>
        <v>0</v>
      </c>
      <c r="AA151">
        <f ca="1"/>
        <v>0</v>
      </c>
      <c r="AB151">
        <f ca="1"/>
        <v>0</v>
      </c>
      <c r="AC151">
        <f ca="1"/>
        <v>0</v>
      </c>
      <c r="AD151" t="str">
        <f ca="1"/>
        <v>3OAR120_c</v>
      </c>
      <c r="AE151">
        <f ca="1"/>
        <v>5.816604247110979E-4</v>
      </c>
      <c r="AF151" t="str">
        <f ca="1"/>
        <v>compACYLCOA_l</v>
      </c>
      <c r="AG151">
        <f ca="1"/>
        <v>1.2750176332821945E-5</v>
      </c>
      <c r="AH151">
        <f ca="1"/>
        <v>0</v>
      </c>
      <c r="AI151">
        <f ca="1"/>
        <v>1.6256699651805286E-10</v>
      </c>
      <c r="AJ151" t="str">
        <f ca="1"/>
        <v>compACYLCOA_l</v>
      </c>
      <c r="AK151">
        <f ca="1"/>
        <v>1.2750176332821945E-5</v>
      </c>
      <c r="AL151">
        <f ca="1"/>
        <v>0</v>
      </c>
      <c r="AM151">
        <f ca="1"/>
        <v>1.6256699651805286E-10</v>
      </c>
      <c r="AN151" t="str">
        <f ca="1"/>
        <v>compACYLCOA_l</v>
      </c>
    </row>
    <row r="152" spans="1:40" x14ac:dyDescent="0.2">
      <c r="A152" t="s">
        <v>10675</v>
      </c>
      <c r="B152" s="121" t="s">
        <v>8113</v>
      </c>
      <c r="C152" s="94" t="s">
        <v>10291</v>
      </c>
      <c r="D152" s="94" t="str">
        <v>IGPS_c</v>
      </c>
      <c r="E152" s="121" t="str">
        <f ca="1"/>
        <v>0</v>
      </c>
      <c r="G152" s="94"/>
      <c r="H152" s="121" t="str">
        <f ca="1"/>
        <v>0</v>
      </c>
      <c r="I152" s="94"/>
      <c r="J152" s="94"/>
      <c r="K152" s="121" t="str">
        <f ca="1"/>
        <v>0</v>
      </c>
      <c r="L152">
        <v>0</v>
      </c>
      <c r="M152">
        <v>8.88011128342752E-5</v>
      </c>
      <c r="N152" s="105" t="str">
        <v>ALCD23xi_m</v>
      </c>
      <c r="O152" s="131" t="str">
        <v/>
      </c>
      <c r="P152" s="121" t="str">
        <v/>
      </c>
      <c r="Q152">
        <v>0</v>
      </c>
      <c r="R152" t="str">
        <v>ALCD23xi_m</v>
      </c>
      <c r="T152">
        <v>0</v>
      </c>
      <c r="U152" t="str">
        <v>ALCD23xi_m</v>
      </c>
      <c r="W152" t="str">
        <f ca="1"/>
        <v>Fatty acid degradation</v>
      </c>
      <c r="X152" t="str">
        <f ca="1"/>
        <v>ACACT160i_m</v>
      </c>
      <c r="Y152">
        <f ca="1"/>
        <v>0</v>
      </c>
      <c r="Z152">
        <f ca="1"/>
        <v>0</v>
      </c>
      <c r="AA152">
        <f ca="1"/>
        <v>0</v>
      </c>
      <c r="AB152">
        <f ca="1"/>
        <v>0</v>
      </c>
      <c r="AC152">
        <f ca="1"/>
        <v>0</v>
      </c>
      <c r="AD152" t="str">
        <f ca="1"/>
        <v>3OAR140_c</v>
      </c>
      <c r="AE152">
        <f ca="1"/>
        <v>5.816604247110979E-4</v>
      </c>
      <c r="AF152" t="str">
        <f ca="1"/>
        <v>compACYLCOA_rm</v>
      </c>
      <c r="AG152">
        <f ca="1"/>
        <v>2.1266808549527252E-2</v>
      </c>
      <c r="AH152">
        <f ca="1"/>
        <v>0</v>
      </c>
      <c r="AI152">
        <f ca="1"/>
        <v>4.5227714588224542E-4</v>
      </c>
      <c r="AJ152" t="str">
        <f ca="1"/>
        <v>compACYLCOA_rm</v>
      </c>
      <c r="AK152">
        <f ca="1"/>
        <v>2.1266808549527252E-2</v>
      </c>
      <c r="AL152">
        <f ca="1"/>
        <v>0</v>
      </c>
      <c r="AM152">
        <f ca="1"/>
        <v>4.5227714588224542E-4</v>
      </c>
      <c r="AN152" t="str">
        <f ca="1"/>
        <v>compACYLCOA_rm</v>
      </c>
    </row>
    <row r="153" spans="1:40" x14ac:dyDescent="0.2">
      <c r="A153" t="s">
        <v>10675</v>
      </c>
      <c r="B153" s="121" t="s">
        <v>8114</v>
      </c>
      <c r="C153" s="94" t="s">
        <v>10588</v>
      </c>
      <c r="D153" s="94" t="str">
        <v>PPA_c</v>
      </c>
      <c r="E153" s="121" t="str">
        <f ca="1"/>
        <v>0</v>
      </c>
      <c r="G153" s="94"/>
      <c r="H153" s="121" t="str">
        <f ca="1"/>
        <v>0</v>
      </c>
      <c r="I153" s="94"/>
      <c r="J153" s="94"/>
      <c r="K153" s="121" t="str">
        <f ca="1"/>
        <v>0</v>
      </c>
      <c r="L153">
        <v>0</v>
      </c>
      <c r="M153">
        <v>7.6923339789947395E-5</v>
      </c>
      <c r="N153" s="105" t="str">
        <v>ALCD23yi_c</v>
      </c>
      <c r="O153" s="131" t="str">
        <v/>
      </c>
      <c r="P153" s="121" t="str">
        <v/>
      </c>
      <c r="Q153">
        <v>0</v>
      </c>
      <c r="R153" t="str">
        <v>ALCD23yi_c</v>
      </c>
      <c r="T153">
        <v>0</v>
      </c>
      <c r="U153" t="str">
        <v>ALCD23yi_c</v>
      </c>
      <c r="W153" t="str">
        <f ca="1"/>
        <v>Fatty acid degradation</v>
      </c>
      <c r="X153" t="str">
        <f ca="1"/>
        <v>ACACT160i_x</v>
      </c>
      <c r="Y153">
        <f ca="1"/>
        <v>0</v>
      </c>
      <c r="Z153">
        <f ca="1"/>
        <v>0</v>
      </c>
      <c r="AA153">
        <f ca="1"/>
        <v>0</v>
      </c>
      <c r="AB153">
        <f ca="1"/>
        <v>0</v>
      </c>
      <c r="AC153">
        <f ca="1"/>
        <v>0</v>
      </c>
      <c r="AD153" t="str">
        <f ca="1"/>
        <v>3OAR160_c</v>
      </c>
      <c r="AE153">
        <f ca="1"/>
        <v>5.816604247110979E-4</v>
      </c>
      <c r="AF153" t="str">
        <f ca="1"/>
        <v>compCER_r</v>
      </c>
      <c r="AG153">
        <f ca="1"/>
        <v>7.353404252707725E-4</v>
      </c>
      <c r="AH153">
        <f ca="1"/>
        <v>0</v>
      </c>
      <c r="AI153">
        <f ca="1"/>
        <v>5.407255410374006E-7</v>
      </c>
      <c r="AJ153" t="str">
        <f ca="1"/>
        <v>compCER_r</v>
      </c>
      <c r="AK153">
        <f ca="1"/>
        <v>7.353404252707725E-4</v>
      </c>
      <c r="AL153">
        <f ca="1"/>
        <v>0</v>
      </c>
      <c r="AM153">
        <f ca="1"/>
        <v>5.407255410374006E-7</v>
      </c>
      <c r="AN153" t="str">
        <f ca="1"/>
        <v>compCER_r</v>
      </c>
    </row>
    <row r="154" spans="1:40" x14ac:dyDescent="0.2">
      <c r="A154" t="s">
        <v>10675</v>
      </c>
      <c r="B154" s="121" t="s">
        <v>8115</v>
      </c>
      <c r="C154" s="94" t="s">
        <v>10807</v>
      </c>
      <c r="D154" s="94" t="str">
        <v>ICDHx_m</v>
      </c>
      <c r="E154" s="121" t="str">
        <f ca="1"/>
        <v>0</v>
      </c>
      <c r="G154" s="94"/>
      <c r="H154" s="121" t="str">
        <f ca="1"/>
        <v>0</v>
      </c>
      <c r="I154" s="94"/>
      <c r="J154" s="94"/>
      <c r="K154" s="121" t="str">
        <f ca="1"/>
        <v>0</v>
      </c>
      <c r="L154">
        <v>0</v>
      </c>
      <c r="M154">
        <v>0</v>
      </c>
      <c r="N154" s="105" t="str">
        <v/>
      </c>
      <c r="O154" s="131" t="str">
        <v/>
      </c>
      <c r="P154" s="121" t="str">
        <v/>
      </c>
      <c r="Q154">
        <v>0</v>
      </c>
      <c r="R154" t="str">
        <v/>
      </c>
      <c r="T154">
        <v>0</v>
      </c>
      <c r="U154" t="str">
        <v/>
      </c>
      <c r="W154" t="str">
        <f ca="1"/>
        <v>Fatty acid degradation</v>
      </c>
      <c r="X154" t="str">
        <f ca="1"/>
        <v>ACACT161ai_m</v>
      </c>
      <c r="Y154">
        <f ca="1"/>
        <v>0</v>
      </c>
      <c r="Z154">
        <f ca="1"/>
        <v>0</v>
      </c>
      <c r="AA154">
        <f ca="1"/>
        <v>0</v>
      </c>
      <c r="AB154">
        <f ca="1"/>
        <v>0</v>
      </c>
      <c r="AC154">
        <f ca="1"/>
        <v>0</v>
      </c>
      <c r="AD154" t="str">
        <f ca="1"/>
        <v>3OAR40_c</v>
      </c>
      <c r="AE154">
        <f ca="1"/>
        <v>5.816604247110979E-4</v>
      </c>
      <c r="AF154" t="str">
        <f ca="1"/>
        <v>compFALPD_c</v>
      </c>
      <c r="AG154">
        <f ca="1"/>
        <v>-3.3963113254745095E-4</v>
      </c>
      <c r="AH154">
        <f ca="1"/>
        <v>0</v>
      </c>
      <c r="AI154">
        <f ca="1"/>
        <v>1.1534930619546419E-7</v>
      </c>
      <c r="AJ154" t="str">
        <f ca="1"/>
        <v>compFALPD_c</v>
      </c>
      <c r="AK154">
        <f ca="1"/>
        <v>-3.3963113254745095E-4</v>
      </c>
      <c r="AL154">
        <f ca="1"/>
        <v>0</v>
      </c>
      <c r="AM154">
        <f ca="1"/>
        <v>1.1534930619546419E-7</v>
      </c>
      <c r="AN154" t="str">
        <f ca="1"/>
        <v>compFALPD_c</v>
      </c>
    </row>
    <row r="155" spans="1:40" x14ac:dyDescent="0.2">
      <c r="A155" t="s">
        <v>10675</v>
      </c>
      <c r="B155" s="121" t="s">
        <v>8116</v>
      </c>
      <c r="C155" s="94" t="s">
        <v>10292</v>
      </c>
      <c r="D155" s="94" t="str">
        <v>ILETA_m</v>
      </c>
      <c r="E155" s="121" t="str">
        <f ca="1"/>
        <v>0</v>
      </c>
      <c r="G155" s="94"/>
      <c r="H155" s="121" t="str">
        <f ca="1"/>
        <v>0</v>
      </c>
      <c r="I155" s="94"/>
      <c r="J155" s="94"/>
      <c r="K155" s="121" t="str">
        <f ca="1"/>
        <v>0</v>
      </c>
      <c r="L155">
        <v>0</v>
      </c>
      <c r="M155">
        <v>7.3528090689185602E-6</v>
      </c>
      <c r="N155" s="105" t="str">
        <v>ALCD26xi_c</v>
      </c>
      <c r="O155" s="131" t="str">
        <v/>
      </c>
      <c r="P155" s="121" t="str">
        <v/>
      </c>
      <c r="Q155">
        <v>0</v>
      </c>
      <c r="R155" t="str">
        <v>ALCD26xi_c</v>
      </c>
      <c r="T155">
        <v>0</v>
      </c>
      <c r="U155" t="str">
        <v>ALCD26xi_c</v>
      </c>
      <c r="W155" t="str">
        <f ca="1"/>
        <v>Fatty acid degradation</v>
      </c>
      <c r="X155" t="str">
        <f ca="1"/>
        <v>ACACT161ai_x</v>
      </c>
      <c r="Y155">
        <f ca="1"/>
        <v>0</v>
      </c>
      <c r="Z155">
        <f ca="1"/>
        <v>0</v>
      </c>
      <c r="AA155">
        <f ca="1"/>
        <v>0</v>
      </c>
      <c r="AB155">
        <f ca="1"/>
        <v>0</v>
      </c>
      <c r="AC155">
        <f ca="1"/>
        <v>0</v>
      </c>
      <c r="AD155" t="str">
        <f ca="1"/>
        <v>3OAR60_c</v>
      </c>
      <c r="AE155">
        <f ca="1"/>
        <v>5.816604247110979E-4</v>
      </c>
      <c r="AF155" t="str">
        <f ca="1"/>
        <v>compFALPD_rm</v>
      </c>
      <c r="AG155">
        <f ca="1"/>
        <v>-1.318227737769695E-4</v>
      </c>
      <c r="AH155">
        <f ca="1"/>
        <v>0</v>
      </c>
      <c r="AI155">
        <f ca="1"/>
        <v>1.7377243686254079E-8</v>
      </c>
      <c r="AJ155" t="str">
        <f ca="1"/>
        <v>compFALPD_rm</v>
      </c>
      <c r="AK155">
        <f ca="1"/>
        <v>-1.318227737769695E-4</v>
      </c>
      <c r="AL155">
        <f ca="1"/>
        <v>0</v>
      </c>
      <c r="AM155">
        <f ca="1"/>
        <v>1.7377243686254079E-8</v>
      </c>
      <c r="AN155" t="str">
        <f ca="1"/>
        <v>compFALPD_rm</v>
      </c>
    </row>
    <row r="156" spans="1:40" x14ac:dyDescent="0.2">
      <c r="A156" t="s">
        <v>10675</v>
      </c>
      <c r="B156" s="121" t="s">
        <v>8117</v>
      </c>
      <c r="C156" s="94" t="s">
        <v>10293</v>
      </c>
      <c r="D156" s="94" t="str">
        <v>ILETRS_c</v>
      </c>
      <c r="E156" s="121" t="str">
        <f ca="1"/>
        <v>0</v>
      </c>
      <c r="G156" s="94"/>
      <c r="H156" s="121" t="str">
        <f ca="1"/>
        <v>0</v>
      </c>
      <c r="I156" s="94"/>
      <c r="J156" s="94"/>
      <c r="K156" s="121" t="str">
        <f ca="1"/>
        <v>0</v>
      </c>
      <c r="L156">
        <v>0</v>
      </c>
      <c r="M156">
        <v>7.3354155569267E-6</v>
      </c>
      <c r="N156" s="105" t="str">
        <v>ALCD26xi_m</v>
      </c>
      <c r="O156" s="131" t="str">
        <v/>
      </c>
      <c r="P156" s="121" t="str">
        <v/>
      </c>
      <c r="Q156">
        <v>0</v>
      </c>
      <c r="R156" t="str">
        <v>ALCD26xi_m</v>
      </c>
      <c r="T156">
        <v>0</v>
      </c>
      <c r="U156" t="str">
        <v>ALCD26xi_m</v>
      </c>
      <c r="W156" t="str">
        <f ca="1"/>
        <v>Fatty acid degradation</v>
      </c>
      <c r="X156" t="str">
        <f ca="1"/>
        <v>ACACT161bi_m</v>
      </c>
      <c r="Y156">
        <f ca="1"/>
        <v>0</v>
      </c>
      <c r="Z156">
        <f ca="1"/>
        <v>0</v>
      </c>
      <c r="AA156">
        <f ca="1"/>
        <v>0</v>
      </c>
      <c r="AB156">
        <f ca="1"/>
        <v>0</v>
      </c>
      <c r="AC156">
        <f ca="1"/>
        <v>0</v>
      </c>
      <c r="AD156" t="str">
        <f ca="1"/>
        <v>3OAR80_c</v>
      </c>
      <c r="AE156">
        <f ca="1"/>
        <v>5.816604247110979E-4</v>
      </c>
      <c r="AF156" t="str">
        <f ca="1"/>
        <v>CPPPGO_c</v>
      </c>
      <c r="AG156">
        <f ca="1"/>
        <v>9.0996216467117127E-6</v>
      </c>
      <c r="AH156">
        <f ca="1"/>
        <v>0</v>
      </c>
      <c r="AI156">
        <f ca="1"/>
        <v>8.2803114113304385E-11</v>
      </c>
      <c r="AJ156" t="str">
        <f ca="1"/>
        <v>CPPPGO_c</v>
      </c>
      <c r="AK156">
        <f ca="1"/>
        <v>9.0996216467117127E-6</v>
      </c>
      <c r="AL156">
        <f ca="1"/>
        <v>0</v>
      </c>
      <c r="AM156">
        <f ca="1"/>
        <v>8.2803114113304385E-11</v>
      </c>
      <c r="AN156" t="str">
        <f ca="1"/>
        <v>CPPPGO_c</v>
      </c>
    </row>
    <row r="157" spans="1:40" x14ac:dyDescent="0.2">
      <c r="A157" t="s">
        <v>10675</v>
      </c>
      <c r="B157" s="121" t="s">
        <v>8118</v>
      </c>
      <c r="C157" s="94" t="s">
        <v>10294</v>
      </c>
      <c r="D157" s="94" t="str">
        <v>IPDDI_c</v>
      </c>
      <c r="E157" s="121" t="str">
        <f ca="1"/>
        <v>0</v>
      </c>
      <c r="G157" s="94"/>
      <c r="H157" s="121" t="str">
        <f ca="1"/>
        <v>0</v>
      </c>
      <c r="I157" s="94"/>
      <c r="J157" s="94"/>
      <c r="K157" s="121" t="str">
        <f ca="1"/>
        <v>0</v>
      </c>
      <c r="L157">
        <v>0</v>
      </c>
      <c r="M157">
        <v>0</v>
      </c>
      <c r="N157" s="105" t="str">
        <v>AKP1_c</v>
      </c>
      <c r="O157" s="131" t="str">
        <v/>
      </c>
      <c r="P157" s="121" t="str">
        <v/>
      </c>
      <c r="Q157">
        <v>0</v>
      </c>
      <c r="R157" t="str">
        <v>AKP1_c</v>
      </c>
      <c r="T157">
        <v>0</v>
      </c>
      <c r="U157" t="str">
        <v>AKP1_c</v>
      </c>
      <c r="W157" t="str">
        <f ca="1"/>
        <v>Fatty acid degradation</v>
      </c>
      <c r="X157" t="str">
        <f ca="1"/>
        <v>ACACT161bi_x</v>
      </c>
      <c r="Y157">
        <f ca="1"/>
        <v>0</v>
      </c>
      <c r="Z157">
        <f ca="1"/>
        <v>0</v>
      </c>
      <c r="AA157">
        <f ca="1"/>
        <v>0</v>
      </c>
      <c r="AB157">
        <f ca="1"/>
        <v>0</v>
      </c>
      <c r="AC157">
        <f ca="1"/>
        <v>0</v>
      </c>
      <c r="AD157" t="str">
        <f ca="1"/>
        <v>3OAS100_c</v>
      </c>
      <c r="AE157">
        <f ca="1"/>
        <v>5.816604247110979E-4</v>
      </c>
      <c r="AF157" t="str">
        <f ca="1"/>
        <v>CS_m</v>
      </c>
      <c r="AG157">
        <f ca="1"/>
        <v>0.10848405133959416</v>
      </c>
      <c r="AH157">
        <f ca="1"/>
        <v>0</v>
      </c>
      <c r="AI157">
        <f ca="1"/>
        <v>1.1768789395051701E-2</v>
      </c>
      <c r="AJ157" t="str">
        <f ca="1"/>
        <v>CS_m</v>
      </c>
      <c r="AK157">
        <f ca="1"/>
        <v>0.10848405133959416</v>
      </c>
      <c r="AL157">
        <f ca="1"/>
        <v>0</v>
      </c>
      <c r="AM157">
        <f ca="1"/>
        <v>1.1768789395051701E-2</v>
      </c>
      <c r="AN157" t="str">
        <f ca="1"/>
        <v>CS_m</v>
      </c>
    </row>
    <row r="158" spans="1:40" x14ac:dyDescent="0.2">
      <c r="A158" t="s">
        <v>10675</v>
      </c>
      <c r="B158" s="121" t="s">
        <v>8119</v>
      </c>
      <c r="C158" s="94" t="s">
        <v>10295</v>
      </c>
      <c r="D158" s="94" t="str">
        <v>KARA2i_m</v>
      </c>
      <c r="E158" s="121" t="str">
        <f ca="1"/>
        <v>0</v>
      </c>
      <c r="G158" s="94"/>
      <c r="H158" s="121" t="str">
        <f ca="1"/>
        <v>0</v>
      </c>
      <c r="I158" s="94"/>
      <c r="J158" s="94"/>
      <c r="K158" s="121" t="str">
        <f ca="1"/>
        <v>0</v>
      </c>
      <c r="L158">
        <v>0</v>
      </c>
      <c r="M158">
        <v>6.21566588507885E-18</v>
      </c>
      <c r="N158" s="105" t="str">
        <v>ATAH_c</v>
      </c>
      <c r="O158" s="131" t="str">
        <v/>
      </c>
      <c r="P158" s="121" t="str">
        <v/>
      </c>
      <c r="Q158">
        <v>0</v>
      </c>
      <c r="R158" t="str">
        <v>ATAH_c</v>
      </c>
      <c r="T158">
        <v>0</v>
      </c>
      <c r="U158" t="str">
        <v>ATAH_c</v>
      </c>
      <c r="W158" t="str">
        <f ca="1"/>
        <v>Fatty acid degradation</v>
      </c>
      <c r="X158" t="str">
        <f ca="1"/>
        <v>ACACT162i_x</v>
      </c>
      <c r="Y158">
        <f ca="1"/>
        <v>0</v>
      </c>
      <c r="Z158">
        <f ca="1"/>
        <v>0</v>
      </c>
      <c r="AA158">
        <f ca="1"/>
        <v>0</v>
      </c>
      <c r="AB158">
        <f ca="1"/>
        <v>0</v>
      </c>
      <c r="AC158">
        <f ca="1"/>
        <v>0</v>
      </c>
      <c r="AD158" t="str">
        <f ca="1"/>
        <v>3OAS120_c</v>
      </c>
      <c r="AE158">
        <f ca="1"/>
        <v>5.816604247110979E-4</v>
      </c>
      <c r="AF158" t="str">
        <f ca="1"/>
        <v>CTPS2_c</v>
      </c>
      <c r="AG158">
        <f ca="1"/>
        <v>7.4256552485826213E-3</v>
      </c>
      <c r="AH158">
        <f ca="1"/>
        <v>0</v>
      </c>
      <c r="AI158">
        <f ca="1"/>
        <v>5.5140355870802632E-5</v>
      </c>
      <c r="AJ158" t="str">
        <f ca="1"/>
        <v>CTPS2_c</v>
      </c>
      <c r="AK158">
        <f ca="1"/>
        <v>7.4256552485826213E-3</v>
      </c>
      <c r="AL158">
        <f ca="1"/>
        <v>0</v>
      </c>
      <c r="AM158">
        <f ca="1"/>
        <v>5.5140355870802632E-5</v>
      </c>
      <c r="AN158" t="str">
        <f ca="1"/>
        <v>CTPS2_c</v>
      </c>
    </row>
    <row r="159" spans="1:40" x14ac:dyDescent="0.2">
      <c r="A159" t="s">
        <v>10675</v>
      </c>
      <c r="B159" s="121" t="s">
        <v>8120</v>
      </c>
      <c r="C159" s="94" t="s">
        <v>10296</v>
      </c>
      <c r="D159" s="94" t="str">
        <v>AASADy_c</v>
      </c>
      <c r="E159" s="121" t="str">
        <f ca="1"/>
        <v>0</v>
      </c>
      <c r="G159" s="94"/>
      <c r="H159" s="121" t="str">
        <f ca="1"/>
        <v>0</v>
      </c>
      <c r="I159" s="94"/>
      <c r="J159" s="94"/>
      <c r="K159" s="121" t="str">
        <f ca="1"/>
        <v>0</v>
      </c>
      <c r="L159">
        <v>0</v>
      </c>
      <c r="M159">
        <v>0</v>
      </c>
      <c r="N159" s="105" t="str">
        <v>ALLTN_c</v>
      </c>
      <c r="O159" s="131" t="str">
        <v/>
      </c>
      <c r="P159" s="121" t="str">
        <v/>
      </c>
      <c r="Q159">
        <v>0</v>
      </c>
      <c r="R159" t="str">
        <v>ALLTN_c</v>
      </c>
      <c r="T159">
        <v>0</v>
      </c>
      <c r="U159" t="str">
        <v>ALLTN_c</v>
      </c>
      <c r="W159" t="str">
        <f ca="1"/>
        <v>Fatty acid degradation</v>
      </c>
      <c r="X159" t="str">
        <f ca="1"/>
        <v>ACACT163i_x</v>
      </c>
      <c r="Y159">
        <f ca="1"/>
        <v>0</v>
      </c>
      <c r="Z159">
        <f ca="1"/>
        <v>0</v>
      </c>
      <c r="AA159">
        <f ca="1"/>
        <v>0</v>
      </c>
      <c r="AB159">
        <f ca="1"/>
        <v>0</v>
      </c>
      <c r="AC159">
        <f ca="1"/>
        <v>0</v>
      </c>
      <c r="AD159" t="str">
        <f ca="1"/>
        <v>3OAS140_c</v>
      </c>
      <c r="AE159">
        <f ca="1"/>
        <v>5.816604247110979E-4</v>
      </c>
      <c r="AF159" t="str">
        <f ca="1"/>
        <v>CTPt_c_rm</v>
      </c>
      <c r="AG159">
        <f ca="1"/>
        <v>1.8037769252898343E-2</v>
      </c>
      <c r="AH159">
        <f ca="1"/>
        <v>0</v>
      </c>
      <c r="AI159">
        <f ca="1"/>
        <v>3.2536111962080488E-4</v>
      </c>
      <c r="AJ159" t="str">
        <f ca="1"/>
        <v>CTPt_c_rm</v>
      </c>
      <c r="AK159">
        <f ca="1"/>
        <v>1.8037769252898343E-2</v>
      </c>
      <c r="AL159">
        <f ca="1"/>
        <v>0</v>
      </c>
      <c r="AM159">
        <f ca="1"/>
        <v>3.2536111962080488E-4</v>
      </c>
      <c r="AN159" t="str">
        <f ca="1"/>
        <v>CTPt_c_rm</v>
      </c>
    </row>
    <row r="160" spans="1:40" x14ac:dyDescent="0.2">
      <c r="A160" t="s">
        <v>10675</v>
      </c>
      <c r="B160" s="121" t="s">
        <v>8121</v>
      </c>
      <c r="C160" s="94" t="s">
        <v>10297</v>
      </c>
      <c r="D160" s="94" t="str">
        <v>THRD_L_m</v>
      </c>
      <c r="E160" s="121" t="str">
        <f ca="1"/>
        <v>0</v>
      </c>
      <c r="G160" s="94"/>
      <c r="H160" s="121" t="str">
        <f ca="1"/>
        <v>0</v>
      </c>
      <c r="I160" s="94"/>
      <c r="J160" s="94"/>
      <c r="K160" s="121" t="str">
        <f ca="1"/>
        <v>0</v>
      </c>
      <c r="L160">
        <v>0.793921290434081</v>
      </c>
      <c r="M160">
        <v>3.0082368909296001E-2</v>
      </c>
      <c r="N160" s="105" t="str">
        <v>ALPHNH_c</v>
      </c>
      <c r="O160" s="131" t="str">
        <v/>
      </c>
      <c r="P160" s="121" t="str">
        <v/>
      </c>
      <c r="Q160">
        <v>0</v>
      </c>
      <c r="R160" t="str">
        <v>ALPHNH_c</v>
      </c>
      <c r="T160">
        <v>0</v>
      </c>
      <c r="U160" t="str">
        <v>ALPHNH_c</v>
      </c>
      <c r="W160" t="str">
        <f ca="1"/>
        <v>Fatty acid degradation</v>
      </c>
      <c r="X160" t="str">
        <f ca="1"/>
        <v>ACACT180i_m</v>
      </c>
      <c r="Y160">
        <f ca="1"/>
        <v>0</v>
      </c>
      <c r="Z160">
        <f ca="1"/>
        <v>0</v>
      </c>
      <c r="AA160">
        <f ca="1"/>
        <v>0</v>
      </c>
      <c r="AB160">
        <f ca="1"/>
        <v>0</v>
      </c>
      <c r="AC160">
        <f ca="1"/>
        <v>0</v>
      </c>
      <c r="AD160" t="str">
        <f ca="1"/>
        <v>3OAS160_c</v>
      </c>
      <c r="AE160">
        <f ca="1"/>
        <v>5.816604247110979E-4</v>
      </c>
      <c r="AF160" t="str">
        <f ca="1"/>
        <v>CU2t_c_e</v>
      </c>
      <c r="AG160">
        <f ca="1"/>
        <v>1.0373568677251315E-5</v>
      </c>
      <c r="AH160">
        <f ca="1"/>
        <v>0</v>
      </c>
      <c r="AI160">
        <f ca="1"/>
        <v>1.0761092710164959E-10</v>
      </c>
      <c r="AJ160" t="str">
        <f ca="1"/>
        <v>CU2t_c_e</v>
      </c>
      <c r="AK160">
        <f ca="1"/>
        <v>1.0373568677251315E-5</v>
      </c>
      <c r="AL160">
        <f ca="1"/>
        <v>0</v>
      </c>
      <c r="AM160">
        <f ca="1"/>
        <v>1.0761092710164959E-10</v>
      </c>
      <c r="AN160" t="str">
        <f ca="1"/>
        <v>CU2t_c_e</v>
      </c>
    </row>
    <row r="161" spans="1:40" x14ac:dyDescent="0.2">
      <c r="A161" t="s">
        <v>10675</v>
      </c>
      <c r="B161" s="121" t="s">
        <v>8122</v>
      </c>
      <c r="C161" s="94" t="s">
        <v>10808</v>
      </c>
      <c r="D161" s="94" t="str">
        <v>LNSTLS_c</v>
      </c>
      <c r="E161" s="121" t="str">
        <f ca="1"/>
        <v>0</v>
      </c>
      <c r="G161" s="94"/>
      <c r="H161" s="121" t="str">
        <f ca="1"/>
        <v>0</v>
      </c>
      <c r="I161" s="94"/>
      <c r="J161" s="94"/>
      <c r="K161" s="121" t="str">
        <f ca="1"/>
        <v>0</v>
      </c>
      <c r="L161">
        <v>0</v>
      </c>
      <c r="M161">
        <v>0</v>
      </c>
      <c r="N161" s="105" t="str">
        <v>12AMANTF_g</v>
      </c>
      <c r="O161" s="131">
        <v>0</v>
      </c>
      <c r="P161" s="121">
        <v>2.4879483594356898E-3</v>
      </c>
      <c r="Q161">
        <v>0</v>
      </c>
      <c r="R161" t="str">
        <v>12AMANTF_g</v>
      </c>
      <c r="T161">
        <v>0</v>
      </c>
      <c r="U161" t="str">
        <v>12AMANTF_g</v>
      </c>
      <c r="W161" t="str">
        <f ca="1"/>
        <v>Fatty acid degradation</v>
      </c>
      <c r="X161" t="str">
        <f ca="1"/>
        <v>ACACT180i_x</v>
      </c>
      <c r="Y161">
        <f ca="1"/>
        <v>0</v>
      </c>
      <c r="Z161">
        <f ca="1"/>
        <v>0</v>
      </c>
      <c r="AA161">
        <f ca="1"/>
        <v>0</v>
      </c>
      <c r="AB161">
        <f ca="1"/>
        <v>0</v>
      </c>
      <c r="AC161">
        <f ca="1"/>
        <v>0</v>
      </c>
      <c r="AD161" t="str">
        <f ca="1"/>
        <v>3OAS40_c</v>
      </c>
      <c r="AE161">
        <f ca="1"/>
        <v>5.816604247110979E-4</v>
      </c>
      <c r="AF161" t="str">
        <f ca="1"/>
        <v>CYSTGL_c</v>
      </c>
      <c r="AG161">
        <f ca="1"/>
        <v>5.1276367979214842E-4</v>
      </c>
      <c r="AH161">
        <f ca="1"/>
        <v>0</v>
      </c>
      <c r="AI161">
        <f ca="1"/>
        <v>2.629265913139849E-7</v>
      </c>
      <c r="AJ161" t="str">
        <f ca="1"/>
        <v>CYSTGL_c</v>
      </c>
      <c r="AK161">
        <f ca="1"/>
        <v>5.1276367979214842E-4</v>
      </c>
      <c r="AL161">
        <f ca="1"/>
        <v>0</v>
      </c>
      <c r="AM161">
        <f ca="1"/>
        <v>2.629265913139849E-7</v>
      </c>
      <c r="AN161" t="str">
        <f ca="1"/>
        <v>CYSTGL_c</v>
      </c>
    </row>
    <row r="162" spans="1:40" x14ac:dyDescent="0.2">
      <c r="A162" t="s">
        <v>10675</v>
      </c>
      <c r="B162" s="121" t="s">
        <v>8123</v>
      </c>
      <c r="C162" s="94" t="s">
        <v>10589</v>
      </c>
      <c r="D162" s="94" t="str">
        <v>LEUTA_c</v>
      </c>
      <c r="E162" s="121" t="str">
        <f ca="1"/>
        <v>0</v>
      </c>
      <c r="G162" s="94"/>
      <c r="H162" s="121" t="str">
        <f ca="1"/>
        <v>0</v>
      </c>
      <c r="I162" s="94"/>
      <c r="J162" s="94"/>
      <c r="K162" s="121" t="str">
        <f ca="1"/>
        <v>0</v>
      </c>
      <c r="L162">
        <v>0</v>
      </c>
      <c r="M162">
        <v>2.4673951094819802E-3</v>
      </c>
      <c r="N162" s="105" t="str">
        <v>TREH_v</v>
      </c>
      <c r="O162" s="131" t="str">
        <v/>
      </c>
      <c r="P162" s="121" t="str">
        <v/>
      </c>
      <c r="Q162">
        <v>0</v>
      </c>
      <c r="R162" t="str">
        <v>TREH_v</v>
      </c>
      <c r="T162">
        <v>0</v>
      </c>
      <c r="U162" t="str">
        <v>TREH_v</v>
      </c>
      <c r="W162" t="str">
        <f ca="1"/>
        <v>Fatty acid degradation</v>
      </c>
      <c r="X162" t="str">
        <f ca="1"/>
        <v>ACACT181ai_m</v>
      </c>
      <c r="Y162">
        <f ca="1"/>
        <v>0</v>
      </c>
      <c r="Z162">
        <f ca="1"/>
        <v>0</v>
      </c>
      <c r="AA162">
        <f ca="1"/>
        <v>0</v>
      </c>
      <c r="AB162">
        <f ca="1"/>
        <v>0</v>
      </c>
      <c r="AC162">
        <f ca="1"/>
        <v>0</v>
      </c>
      <c r="AD162" t="str">
        <f ca="1"/>
        <v>3OAS60_c</v>
      </c>
      <c r="AE162">
        <f ca="1"/>
        <v>5.816604247110979E-4</v>
      </c>
      <c r="AF162" t="str">
        <f ca="1"/>
        <v>CYSTRS_c</v>
      </c>
      <c r="AG162">
        <f ca="1"/>
        <v>5.0366405814549257E-4</v>
      </c>
      <c r="AH162">
        <f ca="1"/>
        <v>0</v>
      </c>
      <c r="AI162">
        <f ca="1"/>
        <v>2.5367748346758612E-7</v>
      </c>
      <c r="AJ162" t="str">
        <f ca="1"/>
        <v>CYSTRS_c</v>
      </c>
      <c r="AK162">
        <f ca="1"/>
        <v>5.0366405814549257E-4</v>
      </c>
      <c r="AL162">
        <f ca="1"/>
        <v>0</v>
      </c>
      <c r="AM162">
        <f ca="1"/>
        <v>2.5367748346758612E-7</v>
      </c>
      <c r="AN162" t="str">
        <f ca="1"/>
        <v>CYSTRS_c</v>
      </c>
    </row>
    <row r="163" spans="1:40" x14ac:dyDescent="0.2">
      <c r="A163" t="s">
        <v>10675</v>
      </c>
      <c r="B163" s="121" t="s">
        <v>8124</v>
      </c>
      <c r="C163" s="94" t="s">
        <v>10298</v>
      </c>
      <c r="D163" s="94" t="str">
        <v>LEUTRS_c</v>
      </c>
      <c r="E163" s="121" t="str">
        <f ca="1"/>
        <v>0</v>
      </c>
      <c r="G163" s="94"/>
      <c r="H163" s="121" t="str">
        <f ca="1"/>
        <v>0</v>
      </c>
      <c r="I163" s="94"/>
      <c r="J163" s="94"/>
      <c r="K163" s="121" t="str">
        <f ca="1"/>
        <v>0</v>
      </c>
      <c r="L163">
        <v>0</v>
      </c>
      <c r="M163">
        <v>2.46739510948203E-3</v>
      </c>
      <c r="N163" s="105" t="str">
        <v>TREH_c</v>
      </c>
      <c r="O163" s="131" t="str">
        <v/>
      </c>
      <c r="P163" s="121" t="str">
        <v/>
      </c>
      <c r="Q163">
        <v>0</v>
      </c>
      <c r="R163" t="str">
        <v>TREH_c</v>
      </c>
      <c r="T163">
        <v>0</v>
      </c>
      <c r="U163" t="str">
        <v>TREH_c</v>
      </c>
      <c r="W163" t="str">
        <f ca="1"/>
        <v>Fatty acid degradation</v>
      </c>
      <c r="X163" t="str">
        <f ca="1"/>
        <v>ACACT181ai_x</v>
      </c>
      <c r="Y163">
        <f ca="1"/>
        <v>0</v>
      </c>
      <c r="Z163">
        <f ca="1"/>
        <v>0</v>
      </c>
      <c r="AA163">
        <f ca="1"/>
        <v>0</v>
      </c>
      <c r="AB163">
        <f ca="1"/>
        <v>0</v>
      </c>
      <c r="AC163">
        <f ca="1"/>
        <v>0</v>
      </c>
      <c r="AD163" t="str">
        <f ca="1"/>
        <v>3OAS80_c</v>
      </c>
      <c r="AE163">
        <f ca="1"/>
        <v>5.816604247110979E-4</v>
      </c>
      <c r="AF163" t="str">
        <f ca="1"/>
        <v>CYSTS_c</v>
      </c>
      <c r="AG163">
        <f ca="1"/>
        <v>5.1276367979214842E-4</v>
      </c>
      <c r="AH163">
        <f ca="1"/>
        <v>0</v>
      </c>
      <c r="AI163">
        <f ca="1"/>
        <v>2.629265913139849E-7</v>
      </c>
      <c r="AJ163" t="str">
        <f ca="1"/>
        <v>CYSTS_c</v>
      </c>
      <c r="AK163">
        <f ca="1"/>
        <v>5.1276367979214842E-4</v>
      </c>
      <c r="AL163">
        <f ca="1"/>
        <v>0</v>
      </c>
      <c r="AM163">
        <f ca="1"/>
        <v>2.629265913139849E-7</v>
      </c>
      <c r="AN163" t="str">
        <f ca="1"/>
        <v>CYSTS_c</v>
      </c>
    </row>
    <row r="164" spans="1:40" x14ac:dyDescent="0.2">
      <c r="A164" t="s">
        <v>10675</v>
      </c>
      <c r="B164" s="121" t="s">
        <v>8125</v>
      </c>
      <c r="C164" s="94" t="s">
        <v>10299</v>
      </c>
      <c r="D164" s="94" t="str">
        <v>LYSTRS_c</v>
      </c>
      <c r="E164" s="121" t="str">
        <f ca="1"/>
        <v>0</v>
      </c>
      <c r="G164" s="94"/>
      <c r="H164" s="121" t="str">
        <f ca="1"/>
        <v>0</v>
      </c>
      <c r="I164" s="94"/>
      <c r="J164" s="94"/>
      <c r="K164" s="121" t="str">
        <f ca="1"/>
        <v>0</v>
      </c>
      <c r="L164">
        <v>1.4284208893228701E-2</v>
      </c>
      <c r="M164">
        <v>1.11787227709064E-2</v>
      </c>
      <c r="N164" s="105" t="str">
        <v>TRE6PS_c</v>
      </c>
      <c r="O164" s="131" t="str">
        <v/>
      </c>
      <c r="P164" s="121" t="str">
        <v/>
      </c>
      <c r="Q164">
        <v>5.0525206379999996E-3</v>
      </c>
      <c r="R164" t="str">
        <v>TRE6PS_c</v>
      </c>
      <c r="T164">
        <v>8.6774589000000006E-3</v>
      </c>
      <c r="U164" t="str">
        <v>TRE6PS_c</v>
      </c>
      <c r="W164" t="str">
        <f ca="1"/>
        <v>Fatty acid degradation</v>
      </c>
      <c r="X164" t="str">
        <f ca="1"/>
        <v>ACACT182i_x</v>
      </c>
      <c r="Y164">
        <f ca="1"/>
        <v>0</v>
      </c>
      <c r="Z164">
        <f ca="1"/>
        <v>0</v>
      </c>
      <c r="AA164">
        <f ca="1"/>
        <v>0</v>
      </c>
      <c r="AB164">
        <f ca="1"/>
        <v>0</v>
      </c>
      <c r="AC164">
        <f ca="1"/>
        <v>0</v>
      </c>
      <c r="AD164" t="str">
        <f ca="1"/>
        <v>ACOATA_c</v>
      </c>
      <c r="AE164">
        <f ca="1"/>
        <v>5.816604247110979E-4</v>
      </c>
      <c r="AF164" t="str">
        <f ca="1"/>
        <v>CYTK1_c</v>
      </c>
      <c r="AG164">
        <f ca="1"/>
        <v>1.406018939120008E-2</v>
      </c>
      <c r="AH164">
        <f ca="1"/>
        <v>0</v>
      </c>
      <c r="AI164">
        <f ca="1"/>
        <v>1.9768892571641529E-4</v>
      </c>
      <c r="AJ164" t="str">
        <f ca="1"/>
        <v>CYTK1_c</v>
      </c>
      <c r="AK164">
        <f ca="1"/>
        <v>1.406018939120008E-2</v>
      </c>
      <c r="AL164">
        <f ca="1"/>
        <v>0</v>
      </c>
      <c r="AM164">
        <f ca="1"/>
        <v>1.9768892571641529E-4</v>
      </c>
      <c r="AN164" t="str">
        <f ca="1"/>
        <v>CYTK1_c</v>
      </c>
    </row>
    <row r="165" spans="1:40" x14ac:dyDescent="0.2">
      <c r="A165" t="s">
        <v>10675</v>
      </c>
      <c r="B165" s="121" t="s">
        <v>8126</v>
      </c>
      <c r="C165" s="94" t="s">
        <v>10300</v>
      </c>
      <c r="D165" s="94" t="str">
        <v>MDH_m</v>
      </c>
      <c r="E165" s="121" t="str">
        <f ca="1"/>
        <v>0</v>
      </c>
      <c r="G165" s="94"/>
      <c r="H165" s="121" t="str">
        <f ca="1"/>
        <v>0</v>
      </c>
      <c r="I165" s="94"/>
      <c r="J165" s="94"/>
      <c r="K165" s="121" t="str">
        <f ca="1"/>
        <v>0</v>
      </c>
      <c r="L165">
        <v>0</v>
      </c>
      <c r="M165">
        <v>0</v>
      </c>
      <c r="N165" s="105" t="str">
        <v>MALT_c</v>
      </c>
      <c r="O165" s="131" t="str">
        <v/>
      </c>
      <c r="P165" s="121" t="str">
        <v/>
      </c>
      <c r="Q165">
        <v>0</v>
      </c>
      <c r="R165" t="str">
        <v>MALT_c</v>
      </c>
      <c r="T165">
        <v>0</v>
      </c>
      <c r="U165" t="str">
        <v>MALT_c</v>
      </c>
      <c r="W165" t="str">
        <f ca="1"/>
        <v>Fatty acid degradation</v>
      </c>
      <c r="X165" t="str">
        <f ca="1"/>
        <v>ACACT183i_x</v>
      </c>
      <c r="Y165">
        <f ca="1"/>
        <v>0</v>
      </c>
      <c r="Z165">
        <f ca="1"/>
        <v>0</v>
      </c>
      <c r="AA165">
        <f ca="1"/>
        <v>0</v>
      </c>
      <c r="AB165">
        <f ca="1"/>
        <v>0</v>
      </c>
      <c r="AC165">
        <f ca="1"/>
        <v>0</v>
      </c>
      <c r="AD165" t="str">
        <f ca="1"/>
        <v>EAR100y_c</v>
      </c>
      <c r="AE165">
        <f ca="1"/>
        <v>5.816604247110979E-4</v>
      </c>
      <c r="AF165" t="str">
        <f ca="1"/>
        <v>DAGK_rm</v>
      </c>
      <c r="AG165">
        <f ca="1"/>
        <v>3.9866794833449577E-3</v>
      </c>
      <c r="AH165">
        <f ca="1"/>
        <v>0</v>
      </c>
      <c r="AI165">
        <f ca="1"/>
        <v>1.5893613302923619E-5</v>
      </c>
      <c r="AJ165" t="str">
        <f ca="1"/>
        <v>DAGK_rm</v>
      </c>
      <c r="AK165">
        <f ca="1"/>
        <v>3.9866794833449577E-3</v>
      </c>
      <c r="AL165">
        <f ca="1"/>
        <v>0</v>
      </c>
      <c r="AM165">
        <f ca="1"/>
        <v>1.5893613302923619E-5</v>
      </c>
      <c r="AN165" t="str">
        <f ca="1"/>
        <v>DAGK_rm</v>
      </c>
    </row>
    <row r="166" spans="1:40" x14ac:dyDescent="0.2">
      <c r="A166" t="s">
        <v>10675</v>
      </c>
      <c r="B166" s="121" t="s">
        <v>8127</v>
      </c>
      <c r="C166" s="94" t="s">
        <v>10301</v>
      </c>
      <c r="D166" s="94" t="str">
        <v>ME1_m</v>
      </c>
      <c r="E166" s="121" t="str">
        <f ca="1"/>
        <v>0</v>
      </c>
      <c r="G166" s="94"/>
      <c r="H166" s="121" t="str">
        <f ca="1"/>
        <v>0</v>
      </c>
      <c r="I166" s="94"/>
      <c r="J166" s="94"/>
      <c r="K166" s="121" t="str">
        <f ca="1"/>
        <v>0</v>
      </c>
      <c r="L166">
        <v>0</v>
      </c>
      <c r="M166">
        <v>0</v>
      </c>
      <c r="N166" s="105" t="str">
        <v>AMID_c</v>
      </c>
      <c r="O166" s="131" t="str">
        <v/>
      </c>
      <c r="P166" s="121" t="str">
        <v/>
      </c>
      <c r="Q166">
        <v>0</v>
      </c>
      <c r="R166" t="str">
        <v>AMID_c</v>
      </c>
      <c r="T166">
        <v>0</v>
      </c>
      <c r="U166" t="str">
        <v>AMID_c</v>
      </c>
      <c r="W166" t="str">
        <f ca="1"/>
        <v>Fatty acid degradation</v>
      </c>
      <c r="X166" t="str">
        <f ca="1"/>
        <v>ACACT200i_m</v>
      </c>
      <c r="Y166">
        <f ca="1"/>
        <v>0</v>
      </c>
      <c r="Z166">
        <f ca="1"/>
        <v>0</v>
      </c>
      <c r="AA166">
        <f ca="1"/>
        <v>0</v>
      </c>
      <c r="AB166">
        <f ca="1"/>
        <v>0</v>
      </c>
      <c r="AC166">
        <f ca="1"/>
        <v>0</v>
      </c>
      <c r="AD166" t="str">
        <f ca="1"/>
        <v>EAR120y_c</v>
      </c>
      <c r="AE166">
        <f ca="1"/>
        <v>5.816604247110979E-4</v>
      </c>
      <c r="AF166" t="str">
        <f ca="1"/>
        <v>DAGL_l</v>
      </c>
      <c r="AG166">
        <f ca="1"/>
        <v>2.3572695316220995E-4</v>
      </c>
      <c r="AH166">
        <f ca="1"/>
        <v>0</v>
      </c>
      <c r="AI166">
        <f ca="1"/>
        <v>5.5567196447138727E-8</v>
      </c>
      <c r="AJ166" t="str">
        <f ca="1"/>
        <v>DAGL_l</v>
      </c>
      <c r="AK166">
        <f ca="1"/>
        <v>2.3572695316220995E-4</v>
      </c>
      <c r="AL166">
        <f ca="1"/>
        <v>0</v>
      </c>
      <c r="AM166">
        <f ca="1"/>
        <v>5.5567196447138727E-8</v>
      </c>
      <c r="AN166" t="str">
        <f ca="1"/>
        <v>DAGL_l</v>
      </c>
    </row>
    <row r="167" spans="1:40" x14ac:dyDescent="0.2">
      <c r="A167" t="s">
        <v>10675</v>
      </c>
      <c r="B167" s="121" t="s">
        <v>8128</v>
      </c>
      <c r="C167" s="94" t="s">
        <v>10302</v>
      </c>
      <c r="D167" s="94" t="str">
        <v>MAN1PT_c</v>
      </c>
      <c r="E167" s="121" t="str">
        <f ca="1"/>
        <v>0</v>
      </c>
      <c r="G167" s="94"/>
      <c r="H167" s="121" t="str">
        <f ca="1"/>
        <v>0</v>
      </c>
      <c r="I167" s="94"/>
      <c r="J167" s="94"/>
      <c r="K167" s="121" t="str">
        <f ca="1"/>
        <v>0</v>
      </c>
      <c r="L167">
        <v>0.483074033498188</v>
      </c>
      <c r="M167">
        <v>1.2899995627840899</v>
      </c>
      <c r="N167" s="105" t="str">
        <v>ABUTD_m</v>
      </c>
      <c r="O167" s="131" t="str">
        <v/>
      </c>
      <c r="P167" s="121" t="str">
        <v/>
      </c>
      <c r="Q167">
        <v>0</v>
      </c>
      <c r="R167" t="str">
        <v>ABUTD_m</v>
      </c>
      <c r="T167">
        <v>0</v>
      </c>
      <c r="U167" t="str">
        <v>ABUTD_m</v>
      </c>
      <c r="W167" t="str">
        <f ca="1"/>
        <v>Fatty acid degradation</v>
      </c>
      <c r="X167" t="str">
        <f ca="1"/>
        <v>ACACT200i_x</v>
      </c>
      <c r="Y167">
        <f ca="1"/>
        <v>0</v>
      </c>
      <c r="Z167">
        <f ca="1"/>
        <v>0</v>
      </c>
      <c r="AA167">
        <f ca="1"/>
        <v>0</v>
      </c>
      <c r="AB167">
        <f ca="1"/>
        <v>0</v>
      </c>
      <c r="AC167">
        <f ca="1"/>
        <v>0</v>
      </c>
      <c r="AD167" t="str">
        <f ca="1"/>
        <v>EAR140y_c</v>
      </c>
      <c r="AE167">
        <f ca="1"/>
        <v>5.816604247110979E-4</v>
      </c>
      <c r="AF167" t="str">
        <f ca="1"/>
        <v>DAGt_c_l</v>
      </c>
      <c r="AG167">
        <f ca="1"/>
        <v>2.3572695316220995E-4</v>
      </c>
      <c r="AH167">
        <f ca="1"/>
        <v>0</v>
      </c>
      <c r="AI167">
        <f ca="1"/>
        <v>5.5567196447138727E-8</v>
      </c>
      <c r="AJ167" t="str">
        <f ca="1"/>
        <v>DAGt_c_l</v>
      </c>
      <c r="AK167">
        <f ca="1"/>
        <v>2.3572695316220995E-4</v>
      </c>
      <c r="AL167">
        <f ca="1"/>
        <v>0</v>
      </c>
      <c r="AM167">
        <f ca="1"/>
        <v>5.5567196447138727E-8</v>
      </c>
      <c r="AN167" t="str">
        <f ca="1"/>
        <v>DAGt_c_l</v>
      </c>
    </row>
    <row r="168" spans="1:40" x14ac:dyDescent="0.2">
      <c r="A168" t="s">
        <v>10675</v>
      </c>
      <c r="B168" s="121" t="s">
        <v>8129</v>
      </c>
      <c r="C168" s="94" t="s">
        <v>10590</v>
      </c>
      <c r="D168" s="94" t="str">
        <v>MAN6PI_c</v>
      </c>
      <c r="E168" s="121" t="str">
        <f ca="1"/>
        <v>0</v>
      </c>
      <c r="G168" s="94"/>
      <c r="H168" s="121" t="str">
        <f ca="1"/>
        <v>0</v>
      </c>
      <c r="I168" s="94"/>
      <c r="J168" s="94"/>
      <c r="K168" s="121" t="str">
        <f ca="1"/>
        <v>0</v>
      </c>
      <c r="L168">
        <v>1.342881342E-2</v>
      </c>
      <c r="M168">
        <v>2.17267911063731E-5</v>
      </c>
      <c r="N168" s="105" t="str">
        <v>ANPRT_c</v>
      </c>
      <c r="O168" s="131" t="str">
        <v/>
      </c>
      <c r="P168" s="121" t="str">
        <v/>
      </c>
      <c r="Q168">
        <v>2.7776105279999999E-3</v>
      </c>
      <c r="R168" t="str">
        <v>ANPRT_c</v>
      </c>
      <c r="T168">
        <v>3.305355174E-3</v>
      </c>
      <c r="U168" t="str">
        <v>ANPRT_c</v>
      </c>
      <c r="W168" t="str">
        <f ca="1"/>
        <v>Fatty acid degradation</v>
      </c>
      <c r="X168" t="str">
        <f ca="1"/>
        <v>ACACT220i_m</v>
      </c>
      <c r="Y168">
        <f ca="1"/>
        <v>0</v>
      </c>
      <c r="Z168">
        <f ca="1"/>
        <v>0</v>
      </c>
      <c r="AA168">
        <f ca="1"/>
        <v>0</v>
      </c>
      <c r="AB168">
        <f ca="1"/>
        <v>0</v>
      </c>
      <c r="AC168">
        <f ca="1"/>
        <v>0</v>
      </c>
      <c r="AD168" t="str">
        <f ca="1"/>
        <v>EAR160y_c</v>
      </c>
      <c r="AE168">
        <f ca="1"/>
        <v>5.816604247110979E-4</v>
      </c>
      <c r="AF168" t="str">
        <f ca="1"/>
        <v>DAGt_c_r</v>
      </c>
      <c r="AG168">
        <f ca="1"/>
        <v>-4.6378041646795579E-3</v>
      </c>
      <c r="AH168">
        <f ca="1"/>
        <v>0</v>
      </c>
      <c r="AI168">
        <f ca="1"/>
        <v>2.150922746991905E-5</v>
      </c>
      <c r="AJ168" t="str">
        <f ca="1"/>
        <v>DAGt_c_r</v>
      </c>
      <c r="AK168">
        <f ca="1"/>
        <v>-4.6378041646795579E-3</v>
      </c>
      <c r="AL168">
        <f ca="1"/>
        <v>0</v>
      </c>
      <c r="AM168">
        <f ca="1"/>
        <v>2.150922746991905E-5</v>
      </c>
      <c r="AN168" t="str">
        <f ca="1"/>
        <v>DAGt_c_r</v>
      </c>
    </row>
    <row r="169" spans="1:40" x14ac:dyDescent="0.2">
      <c r="A169" t="s">
        <v>10675</v>
      </c>
      <c r="B169" s="121" t="s">
        <v>8130</v>
      </c>
      <c r="C169" s="94" t="s">
        <v>10303</v>
      </c>
      <c r="D169" s="94" t="str">
        <v>METAT_c</v>
      </c>
      <c r="E169" s="121" t="str">
        <f ca="1"/>
        <v>0</v>
      </c>
      <c r="G169" s="94"/>
      <c r="H169" s="121" t="str">
        <f ca="1"/>
        <v>0</v>
      </c>
      <c r="I169" s="94"/>
      <c r="J169" s="94"/>
      <c r="K169" s="121" t="str">
        <f ca="1"/>
        <v>0</v>
      </c>
      <c r="L169">
        <v>1.342881342E-2</v>
      </c>
      <c r="M169">
        <v>2.17267911063731E-5</v>
      </c>
      <c r="N169" s="105" t="str">
        <v>ANS_c</v>
      </c>
      <c r="O169" s="131" t="str">
        <v/>
      </c>
      <c r="P169" s="121" t="str">
        <v/>
      </c>
      <c r="Q169">
        <v>2.7776105279999999E-3</v>
      </c>
      <c r="R169" t="str">
        <v>ANS_c</v>
      </c>
      <c r="T169">
        <v>3.305355174E-3</v>
      </c>
      <c r="U169" t="str">
        <v>ANS_c</v>
      </c>
      <c r="W169" t="str">
        <f ca="1"/>
        <v>Fatty acid degradation</v>
      </c>
      <c r="X169" t="str">
        <f ca="1"/>
        <v>ACACT220i_x</v>
      </c>
      <c r="Y169">
        <f ca="1"/>
        <v>0</v>
      </c>
      <c r="Z169">
        <f ca="1"/>
        <v>0</v>
      </c>
      <c r="AA169">
        <f ca="1"/>
        <v>0</v>
      </c>
      <c r="AB169">
        <f ca="1"/>
        <v>0</v>
      </c>
      <c r="AC169">
        <f ca="1"/>
        <v>0</v>
      </c>
      <c r="AD169" t="str">
        <f ca="1"/>
        <v>EAR40y_c</v>
      </c>
      <c r="AE169">
        <f ca="1"/>
        <v>5.816604247110979E-4</v>
      </c>
      <c r="AF169" t="str">
        <f ca="1"/>
        <v>DAGt_c_rm</v>
      </c>
      <c r="AG169">
        <f ca="1"/>
        <v>4.4020772115173443E-3</v>
      </c>
      <c r="AH169">
        <f ca="1"/>
        <v>0</v>
      </c>
      <c r="AI169">
        <f ca="1"/>
        <v>1.9378283776160319E-5</v>
      </c>
      <c r="AJ169" t="str">
        <f ca="1"/>
        <v>DAGt_c_rm</v>
      </c>
      <c r="AK169">
        <f ca="1"/>
        <v>4.4020772115173443E-3</v>
      </c>
      <c r="AL169">
        <f ca="1"/>
        <v>0</v>
      </c>
      <c r="AM169">
        <f ca="1"/>
        <v>1.9378283776160319E-5</v>
      </c>
      <c r="AN169" t="str">
        <f ca="1"/>
        <v>DAGt_c_rm</v>
      </c>
    </row>
    <row r="170" spans="1:40" x14ac:dyDescent="0.2">
      <c r="A170" t="s">
        <v>10675</v>
      </c>
      <c r="B170" s="121" t="s">
        <v>8131</v>
      </c>
      <c r="C170" s="94" t="s">
        <v>10304</v>
      </c>
      <c r="D170" s="94" t="str">
        <v>METS_c</v>
      </c>
      <c r="E170" s="121" t="str">
        <f ca="1"/>
        <v>0</v>
      </c>
      <c r="G170" s="94"/>
      <c r="H170" s="121" t="str">
        <f ca="1"/>
        <v>0</v>
      </c>
      <c r="I170" s="94"/>
      <c r="J170" s="94"/>
      <c r="K170" s="121" t="str">
        <f ca="1"/>
        <v>0</v>
      </c>
      <c r="L170">
        <v>0</v>
      </c>
      <c r="M170">
        <v>5.6172424682907202E-3</v>
      </c>
      <c r="N170" s="105" t="str">
        <v>AP4AH_c</v>
      </c>
      <c r="O170" s="131" t="str">
        <v/>
      </c>
      <c r="P170" s="121" t="str">
        <v/>
      </c>
      <c r="Q170">
        <v>0</v>
      </c>
      <c r="R170" t="str">
        <v>AP4AH_c</v>
      </c>
      <c r="T170">
        <v>0</v>
      </c>
      <c r="U170" t="str">
        <v>AP4AH_c</v>
      </c>
      <c r="W170" t="str">
        <f ca="1"/>
        <v>Fatty acid degradation</v>
      </c>
      <c r="X170" t="str">
        <f ca="1"/>
        <v>ACACT240i_m</v>
      </c>
      <c r="Y170">
        <f ca="1"/>
        <v>0</v>
      </c>
      <c r="Z170">
        <f ca="1"/>
        <v>0</v>
      </c>
      <c r="AA170">
        <f ca="1"/>
        <v>0</v>
      </c>
      <c r="AB170">
        <f ca="1"/>
        <v>0</v>
      </c>
      <c r="AC170">
        <f ca="1"/>
        <v>0</v>
      </c>
      <c r="AD170" t="str">
        <f ca="1"/>
        <v>EAR60y_c</v>
      </c>
      <c r="AE170">
        <f ca="1"/>
        <v>5.816604247110979E-4</v>
      </c>
      <c r="AF170" t="str">
        <f ca="1"/>
        <v>DAGt_gm_rm</v>
      </c>
      <c r="AG170">
        <f ca="1"/>
        <v>7.353404252707725E-4</v>
      </c>
      <c r="AH170">
        <f ca="1"/>
        <v>0</v>
      </c>
      <c r="AI170">
        <f ca="1"/>
        <v>5.407255410374006E-7</v>
      </c>
      <c r="AJ170" t="str">
        <f ca="1"/>
        <v>DAGt_gm_rm</v>
      </c>
      <c r="AK170">
        <f ca="1"/>
        <v>7.353404252707725E-4</v>
      </c>
      <c r="AL170">
        <f ca="1"/>
        <v>0</v>
      </c>
      <c r="AM170">
        <f ca="1"/>
        <v>5.407255410374006E-7</v>
      </c>
      <c r="AN170" t="str">
        <f ca="1"/>
        <v>DAGt_gm_rm</v>
      </c>
    </row>
    <row r="171" spans="1:40" x14ac:dyDescent="0.2">
      <c r="A171" t="s">
        <v>10675</v>
      </c>
      <c r="B171" s="121" t="s">
        <v>8132</v>
      </c>
      <c r="C171" s="94" t="s">
        <v>10305</v>
      </c>
      <c r="D171" s="94" t="str">
        <v>METTRS_c</v>
      </c>
      <c r="E171" s="121" t="str">
        <f ca="1"/>
        <v>0</v>
      </c>
      <c r="G171" s="94"/>
      <c r="H171" s="121" t="str">
        <f ca="1"/>
        <v>0</v>
      </c>
      <c r="I171" s="94"/>
      <c r="J171" s="94"/>
      <c r="K171" s="121" t="str">
        <f ca="1"/>
        <v>0</v>
      </c>
      <c r="L171">
        <v>0</v>
      </c>
      <c r="M171">
        <v>0</v>
      </c>
      <c r="N171" s="105" t="str">
        <v>ARABRy_c</v>
      </c>
      <c r="O171" s="131" t="str">
        <v/>
      </c>
      <c r="P171" s="121" t="str">
        <v/>
      </c>
      <c r="Q171">
        <v>0</v>
      </c>
      <c r="R171" t="str">
        <v>ARABRy_c</v>
      </c>
      <c r="T171">
        <v>0</v>
      </c>
      <c r="U171" t="str">
        <v>ARABRy_c</v>
      </c>
      <c r="W171" t="str">
        <f ca="1"/>
        <v>Fatty acid degradation</v>
      </c>
      <c r="X171" t="str">
        <f ca="1"/>
        <v>ACACT240i_x</v>
      </c>
      <c r="Y171">
        <f ca="1"/>
        <v>0</v>
      </c>
      <c r="Z171">
        <f ca="1"/>
        <v>0</v>
      </c>
      <c r="AA171">
        <f ca="1"/>
        <v>0</v>
      </c>
      <c r="AB171">
        <f ca="1"/>
        <v>0</v>
      </c>
      <c r="AC171">
        <f ca="1"/>
        <v>0</v>
      </c>
      <c r="AD171" t="str">
        <f ca="1"/>
        <v>EAR80y_c</v>
      </c>
      <c r="AE171">
        <f ca="1"/>
        <v>5.816604247110979E-4</v>
      </c>
      <c r="AF171" t="str">
        <f ca="1"/>
        <v>DB4PS_c</v>
      </c>
      <c r="AG171">
        <f ca="1"/>
        <v>3.6398486586846851E-5</v>
      </c>
      <c r="AH171">
        <f ca="1"/>
        <v>0</v>
      </c>
      <c r="AI171">
        <f ca="1"/>
        <v>1.3248498258128702E-9</v>
      </c>
      <c r="AJ171" t="str">
        <f ca="1"/>
        <v>DB4PS_c</v>
      </c>
      <c r="AK171">
        <f ca="1"/>
        <v>3.6398486586846851E-5</v>
      </c>
      <c r="AL171">
        <f ca="1"/>
        <v>0</v>
      </c>
      <c r="AM171">
        <f ca="1"/>
        <v>1.3248498258128702E-9</v>
      </c>
      <c r="AN171" t="str">
        <f ca="1"/>
        <v>DB4PS_c</v>
      </c>
    </row>
    <row r="172" spans="1:40" x14ac:dyDescent="0.2">
      <c r="A172" t="s">
        <v>10675</v>
      </c>
      <c r="B172" s="121" t="s">
        <v>8133</v>
      </c>
      <c r="C172" s="94" t="s">
        <v>10306</v>
      </c>
      <c r="D172" s="94" t="str">
        <v>MEVK1_c</v>
      </c>
      <c r="E172" s="121" t="str">
        <f ca="1"/>
        <v>0</v>
      </c>
      <c r="G172" s="94"/>
      <c r="H172" s="121" t="str">
        <f ca="1"/>
        <v>0</v>
      </c>
      <c r="I172" s="94"/>
      <c r="J172" s="94"/>
      <c r="K172" s="121" t="str">
        <f ca="1"/>
        <v>0</v>
      </c>
      <c r="L172">
        <v>0</v>
      </c>
      <c r="M172">
        <v>1.6023224482051599E-2</v>
      </c>
      <c r="N172" s="105" t="str">
        <v>ARGN_c</v>
      </c>
      <c r="O172" s="131" t="str">
        <v/>
      </c>
      <c r="P172" s="121" t="str">
        <v/>
      </c>
      <c r="Q172">
        <v>0</v>
      </c>
      <c r="R172" t="str">
        <v>ARGN_c</v>
      </c>
      <c r="T172">
        <v>0</v>
      </c>
      <c r="U172" t="str">
        <v>ARGN_c</v>
      </c>
      <c r="W172" t="str">
        <f ca="1"/>
        <v>Fatty acid degradation</v>
      </c>
      <c r="X172" t="str">
        <f ca="1"/>
        <v>ACACT260i_m</v>
      </c>
      <c r="Y172">
        <f ca="1"/>
        <v>0</v>
      </c>
      <c r="Z172">
        <f ca="1"/>
        <v>0</v>
      </c>
      <c r="AA172">
        <f ca="1"/>
        <v>0</v>
      </c>
      <c r="AB172">
        <f ca="1"/>
        <v>0</v>
      </c>
      <c r="AC172">
        <f ca="1"/>
        <v>0</v>
      </c>
      <c r="AD172" t="str">
        <f ca="1"/>
        <v>16GS_c</v>
      </c>
      <c r="AE172">
        <f ca="1"/>
        <v>5.7471993820125151E-4</v>
      </c>
      <c r="AF172" t="str">
        <f ca="1"/>
        <v>DDPA_c</v>
      </c>
      <c r="AG172">
        <f ca="1"/>
        <v>2.2916214166429361E-2</v>
      </c>
      <c r="AH172">
        <f ca="1"/>
        <v>0</v>
      </c>
      <c r="AI172">
        <f ca="1"/>
        <v>5.2515287172165772E-4</v>
      </c>
      <c r="AJ172" t="str">
        <f ca="1"/>
        <v>DDPA_c</v>
      </c>
      <c r="AK172">
        <f ca="1"/>
        <v>2.2916214166429361E-2</v>
      </c>
      <c r="AL172">
        <f ca="1"/>
        <v>0</v>
      </c>
      <c r="AM172">
        <f ca="1"/>
        <v>5.2515287172165772E-4</v>
      </c>
      <c r="AN172" t="str">
        <f ca="1"/>
        <v>DDPA_c</v>
      </c>
    </row>
    <row r="173" spans="1:40" x14ac:dyDescent="0.2">
      <c r="A173" t="s">
        <v>10675</v>
      </c>
      <c r="B173" s="121" t="s">
        <v>8134</v>
      </c>
      <c r="C173" s="94" t="s">
        <v>10809</v>
      </c>
      <c r="D173" s="94" t="str">
        <v>DPMVD_c</v>
      </c>
      <c r="E173" s="121" t="str">
        <f ca="1"/>
        <v>0</v>
      </c>
      <c r="G173" s="94"/>
      <c r="H173" s="121" t="str">
        <f ca="1"/>
        <v>0</v>
      </c>
      <c r="I173" s="94"/>
      <c r="J173" s="94"/>
      <c r="K173" s="121" t="str">
        <f ca="1"/>
        <v>0</v>
      </c>
      <c r="L173">
        <v>7.1280178200000002E-2</v>
      </c>
      <c r="M173">
        <v>1.6020849407630201E-2</v>
      </c>
      <c r="N173" s="105" t="str">
        <v>ARGSL_c</v>
      </c>
      <c r="O173" s="131" t="str">
        <v/>
      </c>
      <c r="P173" s="121" t="str">
        <v/>
      </c>
      <c r="Q173">
        <v>1.4743573019999999E-2</v>
      </c>
      <c r="R173" t="str">
        <v>ARGSL_c</v>
      </c>
      <c r="T173">
        <v>1.7544843359999999E-2</v>
      </c>
      <c r="U173" t="str">
        <v>ARGSL_c</v>
      </c>
      <c r="W173" t="str">
        <f ca="1"/>
        <v>Fatty acid degradation</v>
      </c>
      <c r="X173" t="str">
        <f ca="1"/>
        <v>ACACT260i_x</v>
      </c>
      <c r="Y173">
        <f ca="1"/>
        <v>0</v>
      </c>
      <c r="Z173">
        <f ca="1"/>
        <v>0</v>
      </c>
      <c r="AA173">
        <f ca="1"/>
        <v>0</v>
      </c>
      <c r="AB173">
        <f ca="1"/>
        <v>0</v>
      </c>
      <c r="AC173">
        <f ca="1"/>
        <v>0</v>
      </c>
      <c r="AD173" t="str">
        <f ca="1"/>
        <v>2OXOADPt_c_m</v>
      </c>
      <c r="AE173">
        <f ca="1"/>
        <v>5.5864301749521518E-4</v>
      </c>
      <c r="AF173" t="str">
        <f ca="1"/>
        <v>DGAT_rm</v>
      </c>
      <c r="AG173">
        <f ca="1"/>
        <v>1.1507381534431595E-3</v>
      </c>
      <c r="AH173">
        <f ca="1"/>
        <v>0</v>
      </c>
      <c r="AI173">
        <f ca="1"/>
        <v>1.3241982977897727E-6</v>
      </c>
      <c r="AJ173" t="str">
        <f ca="1"/>
        <v>DGAT_rm</v>
      </c>
      <c r="AK173">
        <f ca="1"/>
        <v>1.1507381534431595E-3</v>
      </c>
      <c r="AL173">
        <f ca="1"/>
        <v>0</v>
      </c>
      <c r="AM173">
        <f ca="1"/>
        <v>1.3241982977897727E-6</v>
      </c>
      <c r="AN173" t="str">
        <f ca="1"/>
        <v>DGAT_rm</v>
      </c>
    </row>
    <row r="174" spans="1:40" x14ac:dyDescent="0.2">
      <c r="A174" t="s">
        <v>10675</v>
      </c>
      <c r="B174" s="121" t="s">
        <v>8135</v>
      </c>
      <c r="C174" s="94" t="s">
        <v>10591</v>
      </c>
      <c r="D174" s="94" t="str">
        <v>AGPRi_m</v>
      </c>
      <c r="E174" s="121" t="str">
        <f ca="1"/>
        <v>0</v>
      </c>
      <c r="G174" s="94"/>
      <c r="H174" s="121" t="str">
        <f ca="1"/>
        <v>0</v>
      </c>
      <c r="I174" s="94"/>
      <c r="J174" s="94"/>
      <c r="K174" s="121" t="str">
        <f ca="1"/>
        <v>0</v>
      </c>
      <c r="L174">
        <v>7.1280178200000002E-2</v>
      </c>
      <c r="M174">
        <v>1.6020849407630201E-2</v>
      </c>
      <c r="N174" s="105" t="str">
        <v>ARGSS_c</v>
      </c>
      <c r="O174" s="131" t="str">
        <v/>
      </c>
      <c r="P174" s="121" t="str">
        <v/>
      </c>
      <c r="Q174">
        <v>1.4743573019999999E-2</v>
      </c>
      <c r="R174" t="str">
        <v>ARGSS_c</v>
      </c>
      <c r="T174">
        <v>1.7544843359999999E-2</v>
      </c>
      <c r="U174" t="str">
        <v>ARGSS_c</v>
      </c>
      <c r="W174" t="str">
        <f ca="1"/>
        <v>Fatty acid degradation</v>
      </c>
      <c r="X174" t="str">
        <f ca="1"/>
        <v>ACACT40i_m</v>
      </c>
      <c r="Y174">
        <f ca="1"/>
        <v>0</v>
      </c>
      <c r="Z174">
        <f ca="1"/>
        <v>0</v>
      </c>
      <c r="AA174">
        <f ca="1"/>
        <v>0</v>
      </c>
      <c r="AB174">
        <f ca="1"/>
        <v>0</v>
      </c>
      <c r="AC174">
        <f ca="1"/>
        <v>0</v>
      </c>
      <c r="AD174" t="str">
        <f ca="1"/>
        <v>AASADy_c</v>
      </c>
      <c r="AE174">
        <f ca="1"/>
        <v>5.5864301749521518E-4</v>
      </c>
      <c r="AF174" t="str">
        <f ca="1"/>
        <v>DHAD1_m</v>
      </c>
      <c r="AG174">
        <f ca="1"/>
        <v>5.5185838427297178E-2</v>
      </c>
      <c r="AH174">
        <f ca="1"/>
        <v>0</v>
      </c>
      <c r="AI174">
        <f ca="1"/>
        <v>3.0454767629237499E-3</v>
      </c>
      <c r="AJ174" t="str">
        <f ca="1"/>
        <v>DHAD1_m</v>
      </c>
      <c r="AK174">
        <f ca="1"/>
        <v>5.5185838427297178E-2</v>
      </c>
      <c r="AL174">
        <f ca="1"/>
        <v>0</v>
      </c>
      <c r="AM174">
        <f ca="1"/>
        <v>3.0454767629237499E-3</v>
      </c>
      <c r="AN174" t="str">
        <f ca="1"/>
        <v>DHAD1_m</v>
      </c>
    </row>
    <row r="175" spans="1:40" x14ac:dyDescent="0.2">
      <c r="A175" t="s">
        <v>10675</v>
      </c>
      <c r="B175" s="121" t="s">
        <v>8136</v>
      </c>
      <c r="C175" s="94" t="s">
        <v>10307</v>
      </c>
      <c r="D175" s="94" t="str">
        <v>ACGAM6PS_c</v>
      </c>
      <c r="E175" s="121" t="str">
        <f ca="1"/>
        <v>0</v>
      </c>
      <c r="G175" s="94"/>
      <c r="H175" s="121" t="str">
        <f ca="1"/>
        <v>0</v>
      </c>
      <c r="I175" s="94"/>
      <c r="J175" s="94"/>
      <c r="K175" s="121" t="str">
        <f ca="1"/>
        <v>0</v>
      </c>
      <c r="L175">
        <v>7.1280178200000002E-2</v>
      </c>
      <c r="M175">
        <v>7.7525649906072102E-5</v>
      </c>
      <c r="N175" s="105" t="str">
        <v>ARGTRS_c</v>
      </c>
      <c r="O175" s="131" t="str">
        <v/>
      </c>
      <c r="P175" s="121" t="str">
        <v/>
      </c>
      <c r="Q175">
        <v>1.4743573019999999E-2</v>
      </c>
      <c r="R175" t="str">
        <v>ARGTRS_c</v>
      </c>
      <c r="T175">
        <v>1.7544843359999999E-2</v>
      </c>
      <c r="U175" t="str">
        <v>ARGTRS_c</v>
      </c>
      <c r="W175" t="str">
        <f ca="1"/>
        <v>Fatty acid degradation</v>
      </c>
      <c r="X175" t="str">
        <f ca="1"/>
        <v>ACACT40i_x</v>
      </c>
      <c r="Y175">
        <f ca="1"/>
        <v>0</v>
      </c>
      <c r="Z175">
        <f ca="1"/>
        <v>0</v>
      </c>
      <c r="AA175">
        <f ca="1"/>
        <v>0</v>
      </c>
      <c r="AB175">
        <f ca="1"/>
        <v>0</v>
      </c>
      <c r="AC175">
        <f ca="1"/>
        <v>0</v>
      </c>
      <c r="AD175" t="str">
        <f ca="1"/>
        <v>AATA_c</v>
      </c>
      <c r="AE175">
        <f ca="1"/>
        <v>5.5864301749521518E-4</v>
      </c>
      <c r="AF175" t="str">
        <f ca="1"/>
        <v>DHAD2_m</v>
      </c>
      <c r="AG175">
        <f ca="1"/>
        <v>2.1189378966532856E-2</v>
      </c>
      <c r="AH175">
        <f ca="1"/>
        <v>0</v>
      </c>
      <c r="AI175">
        <f ca="1"/>
        <v>4.4898978098734501E-4</v>
      </c>
      <c r="AJ175" t="str">
        <f ca="1"/>
        <v>DHAD2_m</v>
      </c>
      <c r="AK175">
        <f ca="1"/>
        <v>2.1189378966532856E-2</v>
      </c>
      <c r="AL175">
        <f ca="1"/>
        <v>0</v>
      </c>
      <c r="AM175">
        <f ca="1"/>
        <v>4.4898978098734501E-4</v>
      </c>
      <c r="AN175" t="str">
        <f ca="1"/>
        <v>DHAD2_m</v>
      </c>
    </row>
    <row r="176" spans="1:40" x14ac:dyDescent="0.2">
      <c r="A176" t="s">
        <v>10676</v>
      </c>
      <c r="B176" s="121" t="s">
        <v>8137</v>
      </c>
      <c r="C176" s="94" t="s">
        <v>10308</v>
      </c>
      <c r="D176" s="94" t="str">
        <v>NADS2_c</v>
      </c>
      <c r="E176" s="121">
        <f ca="1"/>
        <v>0.17063037414593599</v>
      </c>
      <c r="G176" s="94"/>
      <c r="H176" s="121" t="str">
        <f ca="1"/>
        <v>0</v>
      </c>
      <c r="I176" s="94"/>
      <c r="J176" s="94"/>
      <c r="K176" s="121" t="str">
        <f ca="1"/>
        <v>0</v>
      </c>
      <c r="L176">
        <v>0</v>
      </c>
      <c r="M176">
        <v>0</v>
      </c>
      <c r="N176" s="105" t="str">
        <v>ARGTRS_m</v>
      </c>
      <c r="O176" s="131">
        <v>8.6298553440000095E-3</v>
      </c>
      <c r="P176" s="121">
        <v>1.85832692124763E-3</v>
      </c>
      <c r="Q176">
        <v>0</v>
      </c>
      <c r="R176" t="str">
        <v>ARGTRS_m</v>
      </c>
      <c r="T176">
        <v>0</v>
      </c>
      <c r="U176" t="str">
        <v>ARGTRS_m</v>
      </c>
      <c r="W176" t="str">
        <f ca="1"/>
        <v>Terpenoid backbone biosynthesis</v>
      </c>
      <c r="X176" t="str">
        <f ca="1"/>
        <v>ACACT40ir_c</v>
      </c>
      <c r="Y176">
        <f ca="1"/>
        <v>8.1421594570446842E-2</v>
      </c>
      <c r="Z176">
        <f ca="1"/>
        <v>0</v>
      </c>
      <c r="AA176">
        <f ca="1"/>
        <v>6.6294760623942187E-3</v>
      </c>
      <c r="AB176">
        <f ca="1"/>
        <v>1919.7070943009078</v>
      </c>
      <c r="AC176">
        <f ca="1"/>
        <v>1</v>
      </c>
      <c r="AD176" t="str">
        <f ca="1"/>
        <v>HACNH_m</v>
      </c>
      <c r="AE176">
        <f ca="1"/>
        <v>5.5864301749521518E-4</v>
      </c>
      <c r="AF176" t="str">
        <f ca="1"/>
        <v>DHFRi_c</v>
      </c>
      <c r="AG176">
        <f ca="1"/>
        <v>6.5471777748091176E-4</v>
      </c>
      <c r="AH176">
        <f ca="1"/>
        <v>0</v>
      </c>
      <c r="AI176">
        <f ca="1"/>
        <v>4.2865536814954468E-7</v>
      </c>
      <c r="AJ176" t="str">
        <f ca="1"/>
        <v>DHFRi_c</v>
      </c>
      <c r="AK176">
        <f ca="1"/>
        <v>6.5471777748091176E-4</v>
      </c>
      <c r="AL176">
        <f ca="1"/>
        <v>0</v>
      </c>
      <c r="AM176">
        <f ca="1"/>
        <v>4.2865536814954468E-7</v>
      </c>
      <c r="AN176" t="str">
        <f ca="1"/>
        <v>DHFRi_c</v>
      </c>
    </row>
    <row r="177" spans="1:40" x14ac:dyDescent="0.2">
      <c r="A177" t="s">
        <v>10675</v>
      </c>
      <c r="B177" s="121" t="s">
        <v>8138</v>
      </c>
      <c r="C177" s="94" t="s">
        <v>10810</v>
      </c>
      <c r="D177" s="94" t="str">
        <v>NADHK1_c</v>
      </c>
      <c r="E177" s="121" t="str">
        <f ca="1"/>
        <v>0</v>
      </c>
      <c r="G177" s="94"/>
      <c r="H177" s="121" t="str">
        <f ca="1"/>
        <v>0</v>
      </c>
      <c r="I177" s="94"/>
      <c r="J177" s="94"/>
      <c r="K177" s="121" t="str">
        <f ca="1"/>
        <v>0</v>
      </c>
      <c r="L177">
        <v>2.63039238E-2</v>
      </c>
      <c r="M177">
        <v>6.3629987896231602E-3</v>
      </c>
      <c r="N177" s="105" t="str">
        <v>ASNS1_c</v>
      </c>
      <c r="O177" s="131" t="str">
        <v/>
      </c>
      <c r="P177" s="121" t="str">
        <v/>
      </c>
      <c r="Q177">
        <v>5.4406776599999996E-3</v>
      </c>
      <c r="R177" t="str">
        <v>ASNS1_c</v>
      </c>
      <c r="T177">
        <v>6.4744019009999997E-3</v>
      </c>
      <c r="U177" t="str">
        <v>ASNS1_c</v>
      </c>
      <c r="W177" t="str">
        <f ca="1"/>
        <v>Fatty acid degradation</v>
      </c>
      <c r="X177" t="str">
        <f ca="1"/>
        <v>ACACT60i_m</v>
      </c>
      <c r="Y177">
        <f ca="1"/>
        <v>0</v>
      </c>
      <c r="Z177">
        <f ca="1"/>
        <v>0</v>
      </c>
      <c r="AA177">
        <f ca="1"/>
        <v>0</v>
      </c>
      <c r="AB177">
        <f ca="1"/>
        <v>0</v>
      </c>
      <c r="AC177">
        <f ca="1"/>
        <v>0</v>
      </c>
      <c r="AD177" t="str">
        <f ca="1"/>
        <v>HCITR_m</v>
      </c>
      <c r="AE177">
        <f ca="1"/>
        <v>5.5864301749521518E-4</v>
      </c>
      <c r="AF177" t="str">
        <f ca="1"/>
        <v>DHFS_1_c</v>
      </c>
      <c r="AG177">
        <f ca="1"/>
        <v>9.0996216467166763E-6</v>
      </c>
      <c r="AH177">
        <f ca="1"/>
        <v>0</v>
      </c>
      <c r="AI177">
        <f ca="1"/>
        <v>8.2803114113394716E-11</v>
      </c>
      <c r="AJ177" t="str">
        <f ca="1"/>
        <v>DHFS_1_c</v>
      </c>
      <c r="AK177">
        <f ca="1"/>
        <v>9.0996216467166763E-6</v>
      </c>
      <c r="AL177">
        <f ca="1"/>
        <v>0</v>
      </c>
      <c r="AM177">
        <f ca="1"/>
        <v>8.2803114113394716E-11</v>
      </c>
      <c r="AN177" t="str">
        <f ca="1"/>
        <v>DHFS_1_c</v>
      </c>
    </row>
    <row r="178" spans="1:40" x14ac:dyDescent="0.2">
      <c r="A178" t="s">
        <v>10675</v>
      </c>
      <c r="B178" s="121" t="s">
        <v>8139</v>
      </c>
      <c r="C178" s="94" t="s">
        <v>10811</v>
      </c>
      <c r="D178" s="94" t="str">
        <v>NAMNPP_c</v>
      </c>
      <c r="E178" s="121" t="str">
        <f ca="1"/>
        <v>0</v>
      </c>
      <c r="G178" s="94"/>
      <c r="H178" s="121" t="str">
        <f ca="1"/>
        <v>0</v>
      </c>
      <c r="I178" s="94"/>
      <c r="J178" s="94"/>
      <c r="K178" s="121" t="str">
        <f ca="1"/>
        <v>0</v>
      </c>
      <c r="L178">
        <v>2.63039238E-2</v>
      </c>
      <c r="M178">
        <v>2.8608637620870099E-5</v>
      </c>
      <c r="N178" s="105" t="str">
        <v>ASNTRS_c</v>
      </c>
      <c r="O178" s="131" t="str">
        <v/>
      </c>
      <c r="P178" s="121" t="str">
        <v/>
      </c>
      <c r="Q178">
        <v>5.4406776599999996E-3</v>
      </c>
      <c r="R178" t="str">
        <v>ASNTRS_c</v>
      </c>
      <c r="T178">
        <v>6.4744019009999997E-3</v>
      </c>
      <c r="U178" t="str">
        <v>ASNTRS_c</v>
      </c>
      <c r="W178" t="str">
        <f ca="1"/>
        <v>Fatty acid degradation</v>
      </c>
      <c r="X178" t="str">
        <f ca="1"/>
        <v>ACACT60i_x</v>
      </c>
      <c r="Y178">
        <f ca="1"/>
        <v>0</v>
      </c>
      <c r="Z178">
        <f ca="1"/>
        <v>0</v>
      </c>
      <c r="AA178">
        <f ca="1"/>
        <v>0</v>
      </c>
      <c r="AB178">
        <f ca="1"/>
        <v>0</v>
      </c>
      <c r="AC178">
        <f ca="1"/>
        <v>0</v>
      </c>
      <c r="AD178" t="str">
        <f ca="1"/>
        <v>HCITS_m</v>
      </c>
      <c r="AE178">
        <f ca="1"/>
        <v>5.5864301749521518E-4</v>
      </c>
      <c r="AF178" t="str">
        <f ca="1"/>
        <v>DHNPA2i_m</v>
      </c>
      <c r="AG178">
        <f ca="1"/>
        <v>9.0996216467166763E-6</v>
      </c>
      <c r="AH178">
        <f ca="1"/>
        <v>0</v>
      </c>
      <c r="AI178">
        <f ca="1"/>
        <v>8.2803114113394716E-11</v>
      </c>
      <c r="AJ178" t="str">
        <f ca="1"/>
        <v>DHNPA2i_m</v>
      </c>
      <c r="AK178">
        <f ca="1"/>
        <v>9.0996216467166763E-6</v>
      </c>
      <c r="AL178">
        <f ca="1"/>
        <v>0</v>
      </c>
      <c r="AM178">
        <f ca="1"/>
        <v>8.2803114113394716E-11</v>
      </c>
      <c r="AN178" t="str">
        <f ca="1"/>
        <v>DHNPA2i_m</v>
      </c>
    </row>
    <row r="179" spans="1:40" x14ac:dyDescent="0.2">
      <c r="A179" t="s">
        <v>10675</v>
      </c>
      <c r="B179" s="121" t="s">
        <v>8140</v>
      </c>
      <c r="C179" s="94" t="s">
        <v>10309</v>
      </c>
      <c r="D179" s="94" t="str">
        <v>NDPK3_c</v>
      </c>
      <c r="E179" s="121" t="str">
        <f ca="1"/>
        <v>0</v>
      </c>
      <c r="G179" s="94"/>
      <c r="H179" s="121" t="str">
        <f ca="1"/>
        <v>0</v>
      </c>
      <c r="I179" s="94"/>
      <c r="J179" s="94"/>
      <c r="K179" s="121" t="str">
        <f ca="1"/>
        <v>0</v>
      </c>
      <c r="L179">
        <v>0</v>
      </c>
      <c r="M179">
        <v>0</v>
      </c>
      <c r="N179" s="105" t="str">
        <v>ASNTRS_m</v>
      </c>
      <c r="O179" s="131" t="str">
        <v/>
      </c>
      <c r="P179" s="121" t="str">
        <v/>
      </c>
      <c r="Q179">
        <v>0</v>
      </c>
      <c r="R179" t="str">
        <v>ASNTRS_m</v>
      </c>
      <c r="T179">
        <v>0</v>
      </c>
      <c r="U179" t="str">
        <v>ASNTRS_m</v>
      </c>
      <c r="W179" t="str">
        <f ca="1"/>
        <v>Fatty acid degradation</v>
      </c>
      <c r="X179" t="str">
        <f ca="1"/>
        <v>ACACT80i_m</v>
      </c>
      <c r="Y179">
        <f ca="1"/>
        <v>0</v>
      </c>
      <c r="Z179">
        <f ca="1"/>
        <v>0</v>
      </c>
      <c r="AA179">
        <f ca="1"/>
        <v>0</v>
      </c>
      <c r="AB179">
        <f ca="1"/>
        <v>0</v>
      </c>
      <c r="AC179">
        <f ca="1"/>
        <v>0</v>
      </c>
      <c r="AD179" t="str">
        <f ca="1"/>
        <v>HICITD_m</v>
      </c>
      <c r="AE179">
        <f ca="1"/>
        <v>5.5864301749521518E-4</v>
      </c>
      <c r="AF179" t="str">
        <f ca="1"/>
        <v>DHNPTt_c_m</v>
      </c>
      <c r="AG179">
        <f ca="1"/>
        <v>9.0996216467166763E-6</v>
      </c>
      <c r="AH179">
        <f ca="1"/>
        <v>0</v>
      </c>
      <c r="AI179">
        <f ca="1"/>
        <v>8.2803114113394716E-11</v>
      </c>
      <c r="AJ179" t="str">
        <f ca="1"/>
        <v>DHNPTt_c_m</v>
      </c>
      <c r="AK179">
        <f ca="1"/>
        <v>9.0996216467166763E-6</v>
      </c>
      <c r="AL179">
        <f ca="1"/>
        <v>0</v>
      </c>
      <c r="AM179">
        <f ca="1"/>
        <v>8.2803114113394716E-11</v>
      </c>
      <c r="AN179" t="str">
        <f ca="1"/>
        <v>DHNPTt_c_m</v>
      </c>
    </row>
    <row r="180" spans="1:40" x14ac:dyDescent="0.2">
      <c r="A180" t="s">
        <v>10675</v>
      </c>
      <c r="B180" s="121" t="s">
        <v>8141</v>
      </c>
      <c r="C180" s="94" t="s">
        <v>10310</v>
      </c>
      <c r="D180" s="94" t="str">
        <v>NDPK8_c</v>
      </c>
      <c r="E180" s="121" t="str">
        <f ca="1"/>
        <v>0</v>
      </c>
      <c r="G180" s="94"/>
      <c r="H180" s="121" t="str">
        <f ca="1"/>
        <v>0</v>
      </c>
      <c r="I180" s="94"/>
      <c r="J180" s="94"/>
      <c r="K180" s="121" t="str">
        <f ca="1"/>
        <v>0</v>
      </c>
      <c r="L180">
        <v>1.7766540000000001E-2</v>
      </c>
      <c r="M180">
        <v>2.4066529150935799E-5</v>
      </c>
      <c r="N180" s="105" t="str">
        <v>ASPCT_c</v>
      </c>
      <c r="O180" s="131" t="str">
        <v/>
      </c>
      <c r="P180" s="121" t="str">
        <v/>
      </c>
      <c r="Q180">
        <v>5.3299619999999997E-3</v>
      </c>
      <c r="R180" t="str">
        <v>ASPCT_c</v>
      </c>
      <c r="T180">
        <v>7.205319E-3</v>
      </c>
      <c r="U180" t="str">
        <v>ASPCT_c</v>
      </c>
      <c r="W180" t="str">
        <f ca="1"/>
        <v>Fatty acid degradation</v>
      </c>
      <c r="X180" t="str">
        <f ca="1"/>
        <v>ACACT80i_x</v>
      </c>
      <c r="Y180">
        <f ca="1"/>
        <v>0</v>
      </c>
      <c r="Z180">
        <f ca="1"/>
        <v>0</v>
      </c>
      <c r="AA180">
        <f ca="1"/>
        <v>0</v>
      </c>
      <c r="AB180">
        <f ca="1"/>
        <v>0</v>
      </c>
      <c r="AC180">
        <f ca="1"/>
        <v>0</v>
      </c>
      <c r="AD180" t="str">
        <f ca="1"/>
        <v>LYSTRS_c</v>
      </c>
      <c r="AE180">
        <f ca="1"/>
        <v>5.5864301749521518E-4</v>
      </c>
      <c r="AF180" t="str">
        <f ca="1"/>
        <v>DHORDfum_c</v>
      </c>
      <c r="AG180">
        <f ca="1"/>
        <v>1.1435494523422587E-2</v>
      </c>
      <c r="AH180">
        <f ca="1"/>
        <v>0</v>
      </c>
      <c r="AI180">
        <f ca="1"/>
        <v>1.3077053499522799E-4</v>
      </c>
      <c r="AJ180" t="str">
        <f ca="1"/>
        <v>DHORDfum_c</v>
      </c>
      <c r="AK180">
        <f ca="1"/>
        <v>1.1435494523422587E-2</v>
      </c>
      <c r="AL180">
        <f ca="1"/>
        <v>0</v>
      </c>
      <c r="AM180">
        <f ca="1"/>
        <v>1.3077053499522799E-4</v>
      </c>
      <c r="AN180" t="str">
        <f ca="1"/>
        <v>DHORDfum_c</v>
      </c>
    </row>
    <row r="181" spans="1:40" x14ac:dyDescent="0.2">
      <c r="A181" t="s">
        <v>10665</v>
      </c>
      <c r="B181" s="121" t="s">
        <v>8142</v>
      </c>
      <c r="C181" s="94" t="s">
        <v>10311</v>
      </c>
      <c r="D181" s="94" t="str">
        <v>NDPK7_c</v>
      </c>
      <c r="E181" s="121" t="str">
        <f ca="1"/>
        <v>0</v>
      </c>
      <c r="G181" s="94"/>
      <c r="H181" s="121" t="str">
        <f ca="1"/>
        <v>0</v>
      </c>
      <c r="I181" s="94"/>
      <c r="J181" s="94"/>
      <c r="K181" s="121" t="str">
        <f ca="1"/>
        <v>0</v>
      </c>
      <c r="L181">
        <v>0.11400505380000001</v>
      </c>
      <c r="M181">
        <v>1.3888098977788801E-3</v>
      </c>
      <c r="N181" s="105" t="str">
        <v>ASPK_c</v>
      </c>
      <c r="O181" s="131" t="str">
        <v/>
      </c>
      <c r="P181" s="121" t="str">
        <v/>
      </c>
      <c r="Q181">
        <v>2.3580778319999999E-2</v>
      </c>
      <c r="R181" t="str">
        <v>ASPK_c</v>
      </c>
      <c r="T181">
        <v>2.8061169048E-2</v>
      </c>
      <c r="U181" t="str">
        <v>ASPK_c</v>
      </c>
      <c r="W181" t="str">
        <f ca="1"/>
        <v>Unassigned</v>
      </c>
      <c r="X181" t="str">
        <f ca="1"/>
        <v>ACALDCD_c</v>
      </c>
      <c r="Y181">
        <f ca="1"/>
        <v>0</v>
      </c>
      <c r="Z181">
        <f ca="1"/>
        <v>0</v>
      </c>
      <c r="AA181">
        <f ca="1"/>
        <v>0</v>
      </c>
      <c r="AB181">
        <f ca="1"/>
        <v>0</v>
      </c>
      <c r="AC181">
        <f ca="1"/>
        <v>0</v>
      </c>
      <c r="AD181" t="str">
        <f ca="1"/>
        <v>SACCD1_c</v>
      </c>
      <c r="AE181">
        <f ca="1"/>
        <v>5.5864301749521518E-4</v>
      </c>
      <c r="AF181" t="str">
        <f ca="1"/>
        <v>DHORTS_c</v>
      </c>
      <c r="AG181">
        <f ca="1"/>
        <v>-1.1435494523422587E-2</v>
      </c>
      <c r="AH181">
        <f ca="1"/>
        <v>0</v>
      </c>
      <c r="AI181">
        <f ca="1"/>
        <v>1.3077053499522799E-4</v>
      </c>
      <c r="AJ181" t="str">
        <f ca="1"/>
        <v>DHORTS_c</v>
      </c>
      <c r="AK181">
        <f ca="1"/>
        <v>-1.1435494523422587E-2</v>
      </c>
      <c r="AL181">
        <f ca="1"/>
        <v>0</v>
      </c>
      <c r="AM181">
        <f ca="1"/>
        <v>1.3077053499522799E-4</v>
      </c>
      <c r="AN181" t="str">
        <f ca="1"/>
        <v>DHORTS_c</v>
      </c>
    </row>
    <row r="182" spans="1:40" x14ac:dyDescent="0.2">
      <c r="A182" t="s">
        <v>10654</v>
      </c>
      <c r="B182" s="121" t="s">
        <v>8143</v>
      </c>
      <c r="C182" s="94" t="s">
        <v>10312</v>
      </c>
      <c r="D182" s="94" t="str">
        <v>NDPK5_c</v>
      </c>
      <c r="E182" s="121" t="str">
        <f ca="1"/>
        <v>0</v>
      </c>
      <c r="G182" s="94"/>
      <c r="H182" s="121" t="str">
        <f ca="1"/>
        <v>0</v>
      </c>
      <c r="I182" s="94"/>
      <c r="J182" s="94"/>
      <c r="K182" s="121" t="str">
        <f ca="1"/>
        <v>0</v>
      </c>
      <c r="L182">
        <v>3.4180384038504199</v>
      </c>
      <c r="M182">
        <v>0.33033621803385299</v>
      </c>
      <c r="N182" s="105" t="str">
        <v>ASPTA_c</v>
      </c>
      <c r="O182" s="131" t="str">
        <v/>
      </c>
      <c r="P182" s="121" t="str">
        <v/>
      </c>
      <c r="Q182">
        <v>0.95731133959223702</v>
      </c>
      <c r="R182" t="str">
        <v>ASPTA_c</v>
      </c>
      <c r="T182">
        <v>0.80222875577389996</v>
      </c>
      <c r="U182" t="str">
        <v>ASPTA_c</v>
      </c>
      <c r="W182" t="str">
        <f ca="1"/>
        <v>Transport</v>
      </c>
      <c r="X182" t="str">
        <f ca="1"/>
        <v>ACALDt_c_e</v>
      </c>
      <c r="Y182">
        <f ca="1"/>
        <v>0</v>
      </c>
      <c r="Z182">
        <f ca="1"/>
        <v>0</v>
      </c>
      <c r="AA182">
        <f ca="1"/>
        <v>0</v>
      </c>
      <c r="AB182">
        <f ca="1"/>
        <v>0</v>
      </c>
      <c r="AC182">
        <f ca="1"/>
        <v>0</v>
      </c>
      <c r="AD182" t="str">
        <f ca="1"/>
        <v>SACCD2_c</v>
      </c>
      <c r="AE182">
        <f ca="1"/>
        <v>5.5864301749521518E-4</v>
      </c>
      <c r="AF182" t="str">
        <f ca="1"/>
        <v>DHPPDA2_c</v>
      </c>
      <c r="AG182">
        <f ca="1"/>
        <v>1.8199243293423425E-5</v>
      </c>
      <c r="AH182">
        <f ca="1"/>
        <v>0</v>
      </c>
      <c r="AI182">
        <f ca="1"/>
        <v>3.3121245645321754E-10</v>
      </c>
      <c r="AJ182" t="str">
        <f ca="1"/>
        <v>DHPPDA2_c</v>
      </c>
      <c r="AK182">
        <f ca="1"/>
        <v>1.8199243293423425E-5</v>
      </c>
      <c r="AL182">
        <f ca="1"/>
        <v>0</v>
      </c>
      <c r="AM182">
        <f ca="1"/>
        <v>3.3121245645321754E-10</v>
      </c>
      <c r="AN182" t="str">
        <f ca="1"/>
        <v>DHPPDA2_c</v>
      </c>
    </row>
    <row r="183" spans="1:40" x14ac:dyDescent="0.2">
      <c r="A183" t="s">
        <v>10654</v>
      </c>
      <c r="B183" s="121" t="s">
        <v>8144</v>
      </c>
      <c r="C183" s="94" t="s">
        <v>10313</v>
      </c>
      <c r="D183" s="94" t="str">
        <v>NDPK4_c</v>
      </c>
      <c r="E183" s="121" t="str">
        <f ca="1"/>
        <v>0</v>
      </c>
      <c r="G183" s="94"/>
      <c r="H183" s="121" t="str">
        <f ca="1"/>
        <v>0</v>
      </c>
      <c r="I183" s="94"/>
      <c r="J183" s="94"/>
      <c r="K183" s="121" t="str">
        <f ca="1"/>
        <v>0</v>
      </c>
      <c r="L183">
        <v>3.7509081630504002</v>
      </c>
      <c r="M183">
        <v>0.331904784793351</v>
      </c>
      <c r="N183" s="105" t="str">
        <v>ASPTA_m</v>
      </c>
      <c r="O183" s="131" t="str">
        <v/>
      </c>
      <c r="P183" s="121" t="str">
        <v/>
      </c>
      <c r="Q183">
        <v>1.03163971650493</v>
      </c>
      <c r="R183" t="str">
        <v>ASPTA_m</v>
      </c>
      <c r="T183">
        <v>0.89071131394236702</v>
      </c>
      <c r="U183" t="str">
        <v>ASPTA_m</v>
      </c>
      <c r="W183" t="str">
        <f ca="1"/>
        <v>Transport</v>
      </c>
      <c r="X183" t="str">
        <f ca="1"/>
        <v>ACALDt_c_m</v>
      </c>
      <c r="Y183">
        <f ca="1"/>
        <v>0</v>
      </c>
      <c r="Z183">
        <f ca="1"/>
        <v>0</v>
      </c>
      <c r="AA183">
        <f ca="1"/>
        <v>0</v>
      </c>
      <c r="AB183">
        <f ca="1"/>
        <v>0</v>
      </c>
      <c r="AC183">
        <f ca="1"/>
        <v>0</v>
      </c>
      <c r="AD183" t="str">
        <f ca="1"/>
        <v>EX_glyc_e</v>
      </c>
      <c r="AE183">
        <f ca="1"/>
        <v>5.5172608416852588E-4</v>
      </c>
      <c r="AF183" t="str">
        <f ca="1"/>
        <v>DHPTS_m</v>
      </c>
      <c r="AG183">
        <f ca="1"/>
        <v>9.0996216467166763E-6</v>
      </c>
      <c r="AH183">
        <f ca="1"/>
        <v>0</v>
      </c>
      <c r="AI183">
        <f ca="1"/>
        <v>8.2803114113394716E-11</v>
      </c>
      <c r="AJ183" t="str">
        <f ca="1"/>
        <v>DHPTS_m</v>
      </c>
      <c r="AK183">
        <f ca="1"/>
        <v>9.0996216467166763E-6</v>
      </c>
      <c r="AL183">
        <f ca="1"/>
        <v>0</v>
      </c>
      <c r="AM183">
        <f ca="1"/>
        <v>8.2803114113394716E-11</v>
      </c>
      <c r="AN183" t="str">
        <f ca="1"/>
        <v>DHPTS_m</v>
      </c>
    </row>
    <row r="184" spans="1:40" x14ac:dyDescent="0.2">
      <c r="A184" t="s">
        <v>10663</v>
      </c>
      <c r="B184" s="121" t="s">
        <v>8145</v>
      </c>
      <c r="C184" s="94" t="s">
        <v>10812</v>
      </c>
      <c r="D184" s="94" t="str">
        <v>NDPK1_c</v>
      </c>
      <c r="E184" s="121">
        <f ca="1"/>
        <v>0.405627817480404</v>
      </c>
      <c r="G184" s="94"/>
      <c r="H184" s="121" t="str">
        <f ca="1"/>
        <v>0</v>
      </c>
      <c r="I184" s="94"/>
      <c r="J184" s="94"/>
      <c r="K184" s="121" t="str">
        <f ca="1"/>
        <v>0</v>
      </c>
      <c r="L184">
        <v>0</v>
      </c>
      <c r="M184">
        <v>2.4465598571153302E-3</v>
      </c>
      <c r="N184" s="105" t="str">
        <v>ASPTA_x</v>
      </c>
      <c r="O184" s="131" t="str">
        <v/>
      </c>
      <c r="P184" s="121" t="str">
        <v/>
      </c>
      <c r="Q184">
        <v>0</v>
      </c>
      <c r="R184" t="str">
        <v>ASPTA_x</v>
      </c>
      <c r="T184">
        <v>0</v>
      </c>
      <c r="U184" t="str">
        <v>ASPTA_x</v>
      </c>
      <c r="W184" t="str">
        <f ca="1"/>
        <v>Fatty acid biosynthesis</v>
      </c>
      <c r="X184" t="str">
        <f ca="1"/>
        <v>ACCOAC_c</v>
      </c>
      <c r="Y184">
        <f ca="1"/>
        <v>0.19355793988435843</v>
      </c>
      <c r="Z184">
        <f ca="1"/>
        <v>0</v>
      </c>
      <c r="AA184">
        <f ca="1"/>
        <v>3.7464676092276911E-2</v>
      </c>
      <c r="AB184">
        <f ca="1"/>
        <v>1.5678845386253915</v>
      </c>
      <c r="AC184">
        <f ca="1"/>
        <v>1</v>
      </c>
      <c r="AD184" t="str">
        <f ca="1"/>
        <v>GLYCtps_e</v>
      </c>
      <c r="AE184">
        <f ca="1"/>
        <v>5.5172608416852588E-4</v>
      </c>
      <c r="AF184" t="str">
        <f ca="1"/>
        <v>DHPTt_c_m</v>
      </c>
      <c r="AG184">
        <f ca="1"/>
        <v>-9.0996216467166763E-6</v>
      </c>
      <c r="AH184">
        <f ca="1"/>
        <v>0</v>
      </c>
      <c r="AI184">
        <f ca="1"/>
        <v>8.2803114113394716E-11</v>
      </c>
      <c r="AJ184" t="str">
        <f ca="1"/>
        <v>DHPTt_c_m</v>
      </c>
      <c r="AK184">
        <f ca="1"/>
        <v>-9.0996216467166763E-6</v>
      </c>
      <c r="AL184">
        <f ca="1"/>
        <v>0</v>
      </c>
      <c r="AM184">
        <f ca="1"/>
        <v>8.2803114113394716E-11</v>
      </c>
      <c r="AN184" t="str">
        <f ca="1"/>
        <v>DHPTt_c_m</v>
      </c>
    </row>
    <row r="185" spans="1:40" x14ac:dyDescent="0.2">
      <c r="A185" t="s">
        <v>10654</v>
      </c>
      <c r="B185" s="121" t="s">
        <v>8148</v>
      </c>
      <c r="C185" s="94" t="s">
        <v>10592</v>
      </c>
      <c r="D185" s="94" t="str">
        <v>NDPK6_c</v>
      </c>
      <c r="E185" s="121" t="str">
        <f ca="1"/>
        <v>0</v>
      </c>
      <c r="G185" s="94"/>
      <c r="H185" s="121" t="str">
        <f ca="1"/>
        <v>0</v>
      </c>
      <c r="I185" s="94"/>
      <c r="J185" s="94"/>
      <c r="K185" s="121" t="str">
        <f ca="1"/>
        <v>0</v>
      </c>
      <c r="L185">
        <v>0.11400505380000001</v>
      </c>
      <c r="M185">
        <v>1.3888098977788801E-3</v>
      </c>
      <c r="N185" s="105" t="str">
        <v>ASAD_c</v>
      </c>
      <c r="O185" s="131" t="str">
        <v/>
      </c>
      <c r="P185" s="121" t="str">
        <v/>
      </c>
      <c r="Q185">
        <v>2.3580778319999999E-2</v>
      </c>
      <c r="R185" t="str">
        <v>ASAD_c</v>
      </c>
      <c r="T185">
        <v>2.8061169048E-2</v>
      </c>
      <c r="U185" t="str">
        <v>ASAD_c</v>
      </c>
      <c r="W185" t="str">
        <f ca="1"/>
        <v>Transport</v>
      </c>
      <c r="X185" t="str">
        <f ca="1"/>
        <v>ACCOAt_c_n</v>
      </c>
      <c r="Y185">
        <f ca="1"/>
        <v>0</v>
      </c>
      <c r="Z185">
        <f ca="1"/>
        <v>0</v>
      </c>
      <c r="AA185">
        <f ca="1"/>
        <v>0</v>
      </c>
      <c r="AB185">
        <f ca="1"/>
        <v>0</v>
      </c>
      <c r="AC185">
        <f ca="1"/>
        <v>0</v>
      </c>
      <c r="AD185" t="str">
        <f ca="1"/>
        <v>G3PT_c</v>
      </c>
      <c r="AE185">
        <f ca="1"/>
        <v>5.4070774117859124E-4</v>
      </c>
      <c r="AF185" t="str">
        <f ca="1"/>
        <v>DHQS_c</v>
      </c>
      <c r="AG185">
        <f ca="1"/>
        <v>2.2916214166429361E-2</v>
      </c>
      <c r="AH185">
        <f ca="1"/>
        <v>0</v>
      </c>
      <c r="AI185">
        <f ca="1"/>
        <v>5.2515287172165772E-4</v>
      </c>
      <c r="AJ185" t="str">
        <f ca="1"/>
        <v>DHQS_c</v>
      </c>
      <c r="AK185">
        <f ca="1"/>
        <v>2.2916214166429361E-2</v>
      </c>
      <c r="AL185">
        <f ca="1"/>
        <v>0</v>
      </c>
      <c r="AM185">
        <f ca="1"/>
        <v>5.2515287172165772E-4</v>
      </c>
      <c r="AN185" t="str">
        <f ca="1"/>
        <v>DHQS_c</v>
      </c>
    </row>
    <row r="186" spans="1:40" x14ac:dyDescent="0.2">
      <c r="A186" t="s">
        <v>10654</v>
      </c>
      <c r="B186" s="121" t="s">
        <v>8149</v>
      </c>
      <c r="C186" s="94" t="s">
        <v>10813</v>
      </c>
      <c r="D186" s="94" t="str">
        <v>NDPK2_c</v>
      </c>
      <c r="E186" s="121" t="str">
        <f ca="1"/>
        <v>0</v>
      </c>
      <c r="G186" s="94"/>
      <c r="H186" s="121" t="str">
        <f ca="1"/>
        <v>0</v>
      </c>
      <c r="I186" s="94"/>
      <c r="J186" s="94"/>
      <c r="K186" s="121" t="str">
        <f ca="1"/>
        <v>0</v>
      </c>
      <c r="L186">
        <v>5.7346898399999999E-2</v>
      </c>
      <c r="M186">
        <v>6.2371555190046297E-5</v>
      </c>
      <c r="N186" s="105" t="str">
        <v>ASPTRS_c</v>
      </c>
      <c r="O186" s="131" t="str">
        <v/>
      </c>
      <c r="P186" s="121" t="str">
        <v/>
      </c>
      <c r="Q186">
        <v>1.186159788E-2</v>
      </c>
      <c r="R186" t="str">
        <v>ASPTRS_c</v>
      </c>
      <c r="T186">
        <v>1.411527051E-2</v>
      </c>
      <c r="U186" t="str">
        <v>ASPTRS_c</v>
      </c>
      <c r="W186" t="str">
        <f ca="1"/>
        <v>Transport</v>
      </c>
      <c r="X186" t="str">
        <f ca="1"/>
        <v>ACCOAt_c_r</v>
      </c>
      <c r="Y186">
        <f ca="1"/>
        <v>0</v>
      </c>
      <c r="Z186">
        <f ca="1"/>
        <v>0</v>
      </c>
      <c r="AA186">
        <f ca="1"/>
        <v>0</v>
      </c>
      <c r="AB186">
        <f ca="1"/>
        <v>0</v>
      </c>
      <c r="AC186">
        <f ca="1"/>
        <v>0</v>
      </c>
      <c r="AD186" t="str">
        <f ca="1"/>
        <v>CHORS_c</v>
      </c>
      <c r="AE186">
        <f ca="1"/>
        <v>5.2515287172165772E-4</v>
      </c>
      <c r="AF186" t="str">
        <f ca="1"/>
        <v>DHQTi_c</v>
      </c>
      <c r="AG186">
        <f ca="1"/>
        <v>2.2916214166429361E-2</v>
      </c>
      <c r="AH186">
        <f ca="1"/>
        <v>0</v>
      </c>
      <c r="AI186">
        <f ca="1"/>
        <v>5.2515287172165772E-4</v>
      </c>
      <c r="AJ186" t="str">
        <f ca="1"/>
        <v>DHQTi_c</v>
      </c>
      <c r="AK186">
        <f ca="1"/>
        <v>2.2916214166429361E-2</v>
      </c>
      <c r="AL186">
        <f ca="1"/>
        <v>0</v>
      </c>
      <c r="AM186">
        <f ca="1"/>
        <v>5.2515287172165772E-4</v>
      </c>
      <c r="AN186" t="str">
        <f ca="1"/>
        <v>DHQTi_c</v>
      </c>
    </row>
    <row r="187" spans="1:40" x14ac:dyDescent="0.2">
      <c r="A187" t="s">
        <v>10677</v>
      </c>
      <c r="B187" s="121" t="s">
        <v>8146</v>
      </c>
      <c r="C187" s="94" t="s">
        <v>10814</v>
      </c>
      <c r="D187" s="94" t="str">
        <v>AHSERL2_c</v>
      </c>
      <c r="E187" s="121" t="str">
        <f ca="1"/>
        <v>0</v>
      </c>
      <c r="G187" s="94"/>
      <c r="H187" s="121" t="str">
        <f ca="1"/>
        <v>0</v>
      </c>
      <c r="I187" s="94"/>
      <c r="J187" s="94"/>
      <c r="K187" s="121" t="str">
        <f ca="1"/>
        <v>0</v>
      </c>
      <c r="L187">
        <v>0</v>
      </c>
      <c r="M187">
        <v>5.6172424682907202E-3</v>
      </c>
      <c r="N187" s="105" t="str">
        <v>ATPATF1_c</v>
      </c>
      <c r="O187" s="131" t="str">
        <v/>
      </c>
      <c r="P187" s="121" t="str">
        <v/>
      </c>
      <c r="Q187">
        <v>0</v>
      </c>
      <c r="R187" t="str">
        <v>ATPATF1_c</v>
      </c>
      <c r="T187">
        <v>0</v>
      </c>
      <c r="U187" t="str">
        <v>ATPATF1_c</v>
      </c>
      <c r="W187" t="str">
        <f ca="1"/>
        <v>Acetyl-CoA synthesis</v>
      </c>
      <c r="X187" t="str">
        <f ca="1"/>
        <v>ACCOATsucac_m</v>
      </c>
      <c r="Y187">
        <f ca="1"/>
        <v>0</v>
      </c>
      <c r="Z187">
        <f ca="1"/>
        <v>0</v>
      </c>
      <c r="AA187">
        <f ca="1"/>
        <v>0</v>
      </c>
      <c r="AB187">
        <f ca="1"/>
        <v>0</v>
      </c>
      <c r="AC187">
        <f ca="1"/>
        <v>0</v>
      </c>
      <c r="AD187" t="str">
        <f ca="1"/>
        <v>DDPA_c</v>
      </c>
      <c r="AE187">
        <f ca="1"/>
        <v>5.2515287172165772E-4</v>
      </c>
      <c r="AF187" t="str">
        <f ca="1"/>
        <v>DKMEOX_c</v>
      </c>
      <c r="AG187">
        <f ca="1"/>
        <v>9.0996216467117127E-6</v>
      </c>
      <c r="AH187">
        <f ca="1"/>
        <v>0</v>
      </c>
      <c r="AI187">
        <f ca="1"/>
        <v>8.2803114113304385E-11</v>
      </c>
      <c r="AJ187" t="str">
        <f ca="1"/>
        <v>DKMEOX_c</v>
      </c>
      <c r="AK187">
        <f ca="1"/>
        <v>9.0996216467117127E-6</v>
      </c>
      <c r="AL187">
        <f ca="1"/>
        <v>0</v>
      </c>
      <c r="AM187">
        <f ca="1"/>
        <v>8.2803114113304385E-11</v>
      </c>
      <c r="AN187" t="str">
        <f ca="1"/>
        <v>DKMEOX_c</v>
      </c>
    </row>
    <row r="188" spans="1:40" x14ac:dyDescent="0.2">
      <c r="A188" t="s">
        <v>10678</v>
      </c>
      <c r="B188" s="121" t="s">
        <v>8147</v>
      </c>
      <c r="C188" s="94" t="s">
        <v>10314</v>
      </c>
      <c r="D188" s="94" t="str">
        <v>OCBT_c</v>
      </c>
      <c r="E188" s="121" t="str">
        <f ca="1"/>
        <v>0</v>
      </c>
      <c r="G188" s="94"/>
      <c r="H188" s="121" t="str">
        <f ca="1"/>
        <v>0</v>
      </c>
      <c r="I188" s="94"/>
      <c r="J188" s="94"/>
      <c r="K188" s="121" t="str">
        <f ca="1"/>
        <v>0</v>
      </c>
      <c r="L188">
        <v>2.3002946999999999E-2</v>
      </c>
      <c r="M188">
        <v>3.1037415712457501E-5</v>
      </c>
      <c r="N188" s="105" t="str">
        <v>ATPPRT_c</v>
      </c>
      <c r="O188" s="131" t="str">
        <v/>
      </c>
      <c r="P188" s="121" t="str">
        <v/>
      </c>
      <c r="Q188">
        <v>4.7579132699999997E-3</v>
      </c>
      <c r="R188" t="str">
        <v>ATPPRT_c</v>
      </c>
      <c r="T188">
        <v>5.6619136529999997E-3</v>
      </c>
      <c r="U188" t="str">
        <v>ATPPRT_c</v>
      </c>
      <c r="W188" t="str">
        <f ca="1"/>
        <v>Propanoate metabolism</v>
      </c>
      <c r="X188" t="str">
        <f ca="1"/>
        <v>ACCOATsucpp_m</v>
      </c>
      <c r="Y188">
        <f ca="1"/>
        <v>0</v>
      </c>
      <c r="Z188">
        <f ca="1"/>
        <v>0</v>
      </c>
      <c r="AA188">
        <f ca="1"/>
        <v>0</v>
      </c>
      <c r="AB188">
        <f ca="1"/>
        <v>0</v>
      </c>
      <c r="AC188">
        <f ca="1"/>
        <v>0</v>
      </c>
      <c r="AD188" t="str">
        <f ca="1"/>
        <v>DHQS_c</v>
      </c>
      <c r="AE188">
        <f ca="1"/>
        <v>5.2515287172165772E-4</v>
      </c>
      <c r="AF188" t="str">
        <f ca="1"/>
        <v>DKMPPH_c</v>
      </c>
      <c r="AG188">
        <f ca="1"/>
        <v>9.0996216467117127E-6</v>
      </c>
      <c r="AH188">
        <f ca="1"/>
        <v>0</v>
      </c>
      <c r="AI188">
        <f ca="1"/>
        <v>8.2803114113304385E-11</v>
      </c>
      <c r="AJ188" t="str">
        <f ca="1"/>
        <v>DKMPPH_c</v>
      </c>
      <c r="AK188">
        <f ca="1"/>
        <v>9.0996216467117127E-6</v>
      </c>
      <c r="AL188">
        <f ca="1"/>
        <v>0</v>
      </c>
      <c r="AM188">
        <f ca="1"/>
        <v>8.2803114113304385E-11</v>
      </c>
      <c r="AN188" t="str">
        <f ca="1"/>
        <v>DKMPPH_c</v>
      </c>
    </row>
    <row r="189" spans="1:40" x14ac:dyDescent="0.2">
      <c r="A189" t="s">
        <v>10665</v>
      </c>
      <c r="B189" s="121" t="s">
        <v>8150</v>
      </c>
      <c r="C189" s="94" t="s">
        <v>10315</v>
      </c>
      <c r="D189" s="94" t="str">
        <v>ORNDC_c</v>
      </c>
      <c r="E189" s="121" t="str">
        <f ca="1"/>
        <v>0</v>
      </c>
      <c r="G189" s="94"/>
      <c r="H189" s="121" t="str">
        <f ca="1"/>
        <v>0</v>
      </c>
      <c r="I189" s="94"/>
      <c r="J189" s="94"/>
      <c r="K189" s="121" t="str">
        <f ca="1"/>
        <v>0</v>
      </c>
      <c r="L189">
        <v>28.644117817128102</v>
      </c>
      <c r="M189">
        <v>0.71357946503331304</v>
      </c>
      <c r="N189" s="105" t="str">
        <v>ATPS_m, G00006t_c_r</v>
      </c>
      <c r="O189" s="131" t="str">
        <v/>
      </c>
      <c r="P189" s="121" t="str">
        <v/>
      </c>
      <c r="Q189">
        <v>10.8465802636848</v>
      </c>
      <c r="R189" t="str">
        <v>ATPS_m, G00006t_c_r</v>
      </c>
      <c r="T189">
        <v>29.598805337729399</v>
      </c>
      <c r="U189" t="str">
        <v>ATPS_m, G00006t_c_r</v>
      </c>
      <c r="W189" t="str">
        <f ca="1"/>
        <v>Unassigned</v>
      </c>
      <c r="X189" t="str">
        <f ca="1"/>
        <v>ACEST1_m</v>
      </c>
      <c r="Y189">
        <f ca="1"/>
        <v>0</v>
      </c>
      <c r="Z189">
        <f ca="1"/>
        <v>0</v>
      </c>
      <c r="AA189">
        <f ca="1"/>
        <v>0</v>
      </c>
      <c r="AB189">
        <f ca="1"/>
        <v>0</v>
      </c>
      <c r="AC189">
        <f ca="1"/>
        <v>0</v>
      </c>
      <c r="AD189" t="str">
        <f ca="1"/>
        <v>DHQTi_c</v>
      </c>
      <c r="AE189">
        <f ca="1"/>
        <v>5.2515287172165772E-4</v>
      </c>
      <c r="AF189" t="str">
        <f ca="1"/>
        <v>DM_gcald_c</v>
      </c>
      <c r="AG189">
        <f ca="1"/>
        <v>9.0996216467166763E-6</v>
      </c>
      <c r="AH189">
        <f ca="1"/>
        <v>0</v>
      </c>
      <c r="AI189">
        <f ca="1"/>
        <v>8.2803114113394716E-11</v>
      </c>
      <c r="AJ189" t="str">
        <f ca="1"/>
        <v>DM_gcald_c</v>
      </c>
      <c r="AK189">
        <f ca="1"/>
        <v>9.0996216467166763E-6</v>
      </c>
      <c r="AL189">
        <f ca="1"/>
        <v>0</v>
      </c>
      <c r="AM189">
        <f ca="1"/>
        <v>8.2803114113394716E-11</v>
      </c>
      <c r="AN189" t="str">
        <f ca="1"/>
        <v>DM_gcald_c</v>
      </c>
    </row>
    <row r="190" spans="1:40" x14ac:dyDescent="0.2">
      <c r="A190" t="s">
        <v>10665</v>
      </c>
      <c r="B190" s="121" t="s">
        <v>8151</v>
      </c>
      <c r="C190" s="94" t="s">
        <v>10316</v>
      </c>
      <c r="D190" s="94" t="str">
        <v>ORNTACi_m</v>
      </c>
      <c r="E190" s="121" t="str">
        <f ca="1"/>
        <v>0</v>
      </c>
      <c r="G190" s="94"/>
      <c r="H190" s="121" t="str">
        <f ca="1"/>
        <v>0</v>
      </c>
      <c r="I190" s="94"/>
      <c r="J190" s="94"/>
      <c r="K190" s="121" t="str">
        <f ca="1"/>
        <v>0</v>
      </c>
      <c r="L190">
        <v>0.24594601709275901</v>
      </c>
      <c r="M190">
        <v>0.31810050170903797</v>
      </c>
      <c r="N190" s="105" t="str">
        <v/>
      </c>
      <c r="O190" s="131" t="str">
        <v/>
      </c>
      <c r="P190" s="121" t="str">
        <v/>
      </c>
      <c r="Q190">
        <v>4.0871237755153299E-2</v>
      </c>
      <c r="R190" t="str">
        <v/>
      </c>
      <c r="T190">
        <v>0</v>
      </c>
      <c r="U190" t="str">
        <v/>
      </c>
      <c r="W190" t="str">
        <f ca="1"/>
        <v>Unassigned</v>
      </c>
      <c r="X190" t="str">
        <f ca="1"/>
        <v>ACEST1_x</v>
      </c>
      <c r="Y190">
        <f ca="1"/>
        <v>0</v>
      </c>
      <c r="Z190">
        <f ca="1"/>
        <v>0</v>
      </c>
      <c r="AA190">
        <f ca="1"/>
        <v>0</v>
      </c>
      <c r="AB190">
        <f ca="1"/>
        <v>0</v>
      </c>
      <c r="AC190">
        <f ca="1"/>
        <v>0</v>
      </c>
      <c r="AD190" t="str">
        <f ca="1"/>
        <v>PSCIT_c</v>
      </c>
      <c r="AE190">
        <f ca="1"/>
        <v>5.2515287172165772E-4</v>
      </c>
      <c r="AF190" t="str">
        <f ca="1"/>
        <v>DMATT_c</v>
      </c>
      <c r="AG190">
        <f ca="1"/>
        <v>2.0086959804033754E-2</v>
      </c>
      <c r="AH190">
        <f ca="1"/>
        <v>0</v>
      </c>
      <c r="AI190">
        <f ca="1"/>
        <v>4.0348595416886775E-4</v>
      </c>
      <c r="AJ190" t="str">
        <f ca="1"/>
        <v>DMATT_c</v>
      </c>
      <c r="AK190">
        <f ca="1"/>
        <v>2.0086959804033754E-2</v>
      </c>
      <c r="AL190">
        <f ca="1"/>
        <v>0</v>
      </c>
      <c r="AM190">
        <f ca="1"/>
        <v>4.0348595416886775E-4</v>
      </c>
      <c r="AN190" t="str">
        <f ca="1"/>
        <v>DMATT_c</v>
      </c>
    </row>
    <row r="191" spans="1:40" x14ac:dyDescent="0.2">
      <c r="A191" t="s">
        <v>10679</v>
      </c>
      <c r="B191" s="121" t="s">
        <v>8152</v>
      </c>
      <c r="C191" s="94" t="s">
        <v>10317</v>
      </c>
      <c r="D191" s="94" t="str">
        <v>ORPT_c</v>
      </c>
      <c r="E191" s="121">
        <f ca="1"/>
        <v>1.36659906712201E-2</v>
      </c>
      <c r="G191" s="94"/>
      <c r="H191" s="121" t="str">
        <f ca="1"/>
        <v>0</v>
      </c>
      <c r="I191" s="94"/>
      <c r="J191" s="94"/>
      <c r="K191" s="121" t="str">
        <f ca="1"/>
        <v>0</v>
      </c>
      <c r="L191">
        <v>0</v>
      </c>
      <c r="M191">
        <v>0</v>
      </c>
      <c r="N191" s="105" t="str">
        <v>14BMANTF_c</v>
      </c>
      <c r="O191" s="131">
        <v>0</v>
      </c>
      <c r="P191" s="121">
        <v>8.7924840055553805E-19</v>
      </c>
      <c r="Q191">
        <v>0</v>
      </c>
      <c r="R191" t="str">
        <v>14BMANTF_c</v>
      </c>
      <c r="T191">
        <v>0</v>
      </c>
      <c r="U191" t="str">
        <v>14BMANTF_c</v>
      </c>
      <c r="W191" t="str">
        <f ca="1"/>
        <v>Amino sugar and nucleotide sugar metabolism</v>
      </c>
      <c r="X191" t="str">
        <f ca="1"/>
        <v>ACGAM6PS_c</v>
      </c>
      <c r="Y191">
        <f ca="1"/>
        <v>6.5211528568994443E-3</v>
      </c>
      <c r="Z191">
        <f ca="1"/>
        <v>0</v>
      </c>
      <c r="AA191">
        <f ca="1"/>
        <v>4.2525434583047781E-5</v>
      </c>
      <c r="AB191">
        <f ca="1"/>
        <v>5.5007966003002655E+31</v>
      </c>
      <c r="AC191">
        <f ca="1"/>
        <v>1</v>
      </c>
      <c r="AD191" t="str">
        <f ca="1"/>
        <v>SHK3Di_c</v>
      </c>
      <c r="AE191">
        <f ca="1"/>
        <v>5.2515287172165772E-4</v>
      </c>
      <c r="AF191" t="str">
        <f ca="1"/>
        <v>DOCOSAt_c_l</v>
      </c>
      <c r="AG191">
        <f ca="1"/>
        <v>2.3906580624041158E-7</v>
      </c>
      <c r="AH191">
        <f ca="1"/>
        <v>0</v>
      </c>
      <c r="AI191">
        <f ca="1"/>
        <v>5.7152459713378005E-14</v>
      </c>
      <c r="AJ191" t="str">
        <f ca="1"/>
        <v>DOCOSAt_c_l</v>
      </c>
      <c r="AK191">
        <f ca="1"/>
        <v>2.3906580624041158E-7</v>
      </c>
      <c r="AL191">
        <f ca="1"/>
        <v>0</v>
      </c>
      <c r="AM191">
        <f ca="1"/>
        <v>5.7152459713378005E-14</v>
      </c>
      <c r="AN191" t="str">
        <f ca="1"/>
        <v>DOCOSAt_c_l</v>
      </c>
    </row>
    <row r="192" spans="1:40" x14ac:dyDescent="0.2">
      <c r="A192" t="s">
        <v>10680</v>
      </c>
      <c r="B192" s="121" t="s">
        <v>8153</v>
      </c>
      <c r="C192" s="94" t="s">
        <v>10815</v>
      </c>
      <c r="D192" s="94" t="str">
        <v>OMPDC_c</v>
      </c>
      <c r="E192" s="121" t="str">
        <f ca="1"/>
        <v>0</v>
      </c>
      <c r="G192" s="94"/>
      <c r="H192" s="121" t="str">
        <f ca="1"/>
        <v>0</v>
      </c>
      <c r="I192" s="94"/>
      <c r="J192" s="94"/>
      <c r="K192" s="121" t="str">
        <f ca="1"/>
        <v>0</v>
      </c>
      <c r="L192">
        <v>0</v>
      </c>
      <c r="M192">
        <v>0</v>
      </c>
      <c r="N192" s="105" t="str">
        <v>BTS1_c</v>
      </c>
      <c r="O192" s="131" t="str">
        <v/>
      </c>
      <c r="P192" s="121" t="str">
        <v/>
      </c>
      <c r="Q192">
        <v>0</v>
      </c>
      <c r="R192" t="str">
        <v>BTS1_c</v>
      </c>
      <c r="T192">
        <v>0</v>
      </c>
      <c r="U192" t="str">
        <v>BTS1_c</v>
      </c>
      <c r="W192" t="str">
        <f ca="1"/>
        <v>Glycosaminoglycan degradation</v>
      </c>
      <c r="X192" t="str">
        <f ca="1"/>
        <v>ACGAM6S1_r</v>
      </c>
      <c r="Y192">
        <f ca="1"/>
        <v>0</v>
      </c>
      <c r="Z192">
        <f ca="1"/>
        <v>0</v>
      </c>
      <c r="AA192">
        <f ca="1"/>
        <v>0</v>
      </c>
      <c r="AB192">
        <f ca="1"/>
        <v>0</v>
      </c>
      <c r="AC192">
        <f ca="1"/>
        <v>0</v>
      </c>
      <c r="AD192" t="str">
        <f ca="1"/>
        <v>SHKK_c</v>
      </c>
      <c r="AE192">
        <f ca="1"/>
        <v>5.2515287172165772E-4</v>
      </c>
      <c r="AF192" t="str">
        <f ca="1"/>
        <v>DOCOSAt_c_rm</v>
      </c>
      <c r="AG192">
        <f ca="1"/>
        <v>2.3981730538724953E-6</v>
      </c>
      <c r="AH192">
        <f ca="1"/>
        <v>0</v>
      </c>
      <c r="AI192">
        <f ca="1"/>
        <v>5.7512339963201305E-12</v>
      </c>
      <c r="AJ192" t="str">
        <f ca="1"/>
        <v>DOCOSAt_c_rm</v>
      </c>
      <c r="AK192">
        <f ca="1"/>
        <v>2.3981730538724953E-6</v>
      </c>
      <c r="AL192">
        <f ca="1"/>
        <v>0</v>
      </c>
      <c r="AM192">
        <f ca="1"/>
        <v>5.7512339963201305E-12</v>
      </c>
      <c r="AN192" t="str">
        <f ca="1"/>
        <v>DOCOSAt_c_rm</v>
      </c>
    </row>
    <row r="193" spans="1:40" x14ac:dyDescent="0.2">
      <c r="A193" t="s">
        <v>10680</v>
      </c>
      <c r="B193" s="121" t="s">
        <v>8154</v>
      </c>
      <c r="C193" s="94" t="s">
        <v>10318</v>
      </c>
      <c r="D193" s="94" t="str">
        <v>PTPAT_c</v>
      </c>
      <c r="E193" s="121" t="str">
        <f ca="1"/>
        <v>0</v>
      </c>
      <c r="G193" s="94"/>
      <c r="H193" s="121" t="str">
        <f ca="1"/>
        <v>0</v>
      </c>
      <c r="I193" s="94"/>
      <c r="J193" s="94"/>
      <c r="K193" s="121" t="str">
        <f ca="1"/>
        <v>0</v>
      </c>
      <c r="L193">
        <v>0</v>
      </c>
      <c r="M193">
        <v>0</v>
      </c>
      <c r="N193" s="105" t="str">
        <v>BACCL_c</v>
      </c>
      <c r="O193" s="131" t="str">
        <v/>
      </c>
      <c r="P193" s="121" t="str">
        <v/>
      </c>
      <c r="Q193">
        <v>0</v>
      </c>
      <c r="R193" t="str">
        <v>BACCL_c</v>
      </c>
      <c r="T193">
        <v>0</v>
      </c>
      <c r="U193" t="str">
        <v>BACCL_c</v>
      </c>
      <c r="W193" t="str">
        <f ca="1"/>
        <v>Glycosaminoglycan degradation</v>
      </c>
      <c r="X193" t="str">
        <f ca="1"/>
        <v>ACGAM6S2_r</v>
      </c>
      <c r="Y193">
        <f ca="1"/>
        <v>0</v>
      </c>
      <c r="Z193">
        <f ca="1"/>
        <v>0</v>
      </c>
      <c r="AA193">
        <f ca="1"/>
        <v>0</v>
      </c>
      <c r="AB193">
        <f ca="1"/>
        <v>0</v>
      </c>
      <c r="AC193">
        <f ca="1"/>
        <v>0</v>
      </c>
      <c r="AD193" t="str">
        <f ca="1"/>
        <v>FUM_c</v>
      </c>
      <c r="AE193">
        <f ca="1"/>
        <v>4.6297196587627367E-4</v>
      </c>
      <c r="AF193" t="str">
        <f ca="1"/>
        <v>DOLDPP_c</v>
      </c>
      <c r="AG193">
        <f ca="1"/>
        <v>1.4107143438897129E-3</v>
      </c>
      <c r="AH193">
        <f ca="1"/>
        <v>0</v>
      </c>
      <c r="AI193">
        <f ca="1"/>
        <v>1.9901149600561831E-6</v>
      </c>
      <c r="AJ193" t="str">
        <f ca="1"/>
        <v>DOLDPP_c</v>
      </c>
      <c r="AK193">
        <f ca="1"/>
        <v>1.4107143438897129E-3</v>
      </c>
      <c r="AL193">
        <f ca="1"/>
        <v>0</v>
      </c>
      <c r="AM193">
        <f ca="1"/>
        <v>1.9901149600561831E-6</v>
      </c>
      <c r="AN193" t="str">
        <f ca="1"/>
        <v>DOLDPP_c</v>
      </c>
    </row>
    <row r="194" spans="1:40" x14ac:dyDescent="0.2">
      <c r="A194" t="s">
        <v>10679</v>
      </c>
      <c r="B194" s="121" t="s">
        <v>8155</v>
      </c>
      <c r="C194" s="94" t="s">
        <v>10319</v>
      </c>
      <c r="D194" s="94" t="str">
        <v>PNTK_c</v>
      </c>
      <c r="E194" s="121">
        <f ca="1"/>
        <v>1.36659906712201E-2</v>
      </c>
      <c r="G194" s="94"/>
      <c r="H194" s="121" t="str">
        <f ca="1"/>
        <v>0</v>
      </c>
      <c r="I194" s="94"/>
      <c r="J194" s="94"/>
      <c r="K194" s="121" t="str">
        <f ca="1"/>
        <v>0</v>
      </c>
      <c r="L194">
        <v>1.438220124E-3</v>
      </c>
      <c r="M194">
        <v>2.06462218393497E-6</v>
      </c>
      <c r="N194" s="105" t="str">
        <v>C14STR_c</v>
      </c>
      <c r="O194" s="131">
        <v>0</v>
      </c>
      <c r="P194" s="121">
        <v>0</v>
      </c>
      <c r="Q194">
        <v>1.5696444059999999E-3</v>
      </c>
      <c r="R194" t="str">
        <v>C14STR_c</v>
      </c>
      <c r="T194">
        <v>1.8705138210000001E-3</v>
      </c>
      <c r="U194" t="str">
        <v>C14STR_c</v>
      </c>
      <c r="W194" t="str">
        <f ca="1"/>
        <v>Amino sugar and nucleotide sugar metabolism</v>
      </c>
      <c r="X194" t="str">
        <f ca="1"/>
        <v>ACGAMPM_c</v>
      </c>
      <c r="Y194">
        <f ca="1"/>
        <v>6.5211528568994443E-3</v>
      </c>
      <c r="Z194">
        <f ca="1"/>
        <v>0</v>
      </c>
      <c r="AA194">
        <f ca="1"/>
        <v>4.2525434583047781E-5</v>
      </c>
      <c r="AB194">
        <f ca="1"/>
        <v>1.7796756394440236E-3</v>
      </c>
      <c r="AC194">
        <f ca="1"/>
        <v>1</v>
      </c>
      <c r="AD194" t="str">
        <f ca="1"/>
        <v>compACYLCOA_rm</v>
      </c>
      <c r="AE194">
        <f ca="1"/>
        <v>4.5227714588224542E-4</v>
      </c>
      <c r="AF194" t="str">
        <f ca="1"/>
        <v>DOLDPt_c_l</v>
      </c>
      <c r="AG194">
        <f ca="1"/>
        <v>1.4107143438897129E-3</v>
      </c>
      <c r="AH194">
        <f ca="1"/>
        <v>0</v>
      </c>
      <c r="AI194">
        <f ca="1"/>
        <v>1.9901149600561831E-6</v>
      </c>
      <c r="AJ194" t="str">
        <f ca="1"/>
        <v>DOLDPt_c_l</v>
      </c>
      <c r="AK194">
        <f ca="1"/>
        <v>1.4107143438897129E-3</v>
      </c>
      <c r="AL194">
        <f ca="1"/>
        <v>0</v>
      </c>
      <c r="AM194">
        <f ca="1"/>
        <v>1.9901149600561831E-6</v>
      </c>
      <c r="AN194" t="str">
        <f ca="1"/>
        <v>DOLDPt_c_l</v>
      </c>
    </row>
    <row r="195" spans="1:40" x14ac:dyDescent="0.2">
      <c r="A195" t="s">
        <v>10674</v>
      </c>
      <c r="B195" s="121" t="s">
        <v>8156</v>
      </c>
      <c r="C195" s="94" t="s">
        <v>10816</v>
      </c>
      <c r="D195" s="94" t="str">
        <v>PHETA1_c</v>
      </c>
      <c r="E195" s="121">
        <f ca="1"/>
        <v>6.0934978860688299E-2</v>
      </c>
      <c r="G195" s="94"/>
      <c r="H195" s="121" t="str">
        <f ca="1"/>
        <v>0</v>
      </c>
      <c r="I195" s="94"/>
      <c r="J195" s="94"/>
      <c r="K195" s="121" t="str">
        <f ca="1"/>
        <v>0</v>
      </c>
      <c r="L195">
        <v>1.438220124E-3</v>
      </c>
      <c r="M195">
        <v>1.6236703825079601E-6</v>
      </c>
      <c r="N195" s="105" t="str">
        <v>C22STDSy_c</v>
      </c>
      <c r="O195" s="131">
        <v>7.1280178200000002E-2</v>
      </c>
      <c r="P195" s="121">
        <v>1.2429805581499901E-4</v>
      </c>
      <c r="Q195">
        <v>1.5696444059999999E-3</v>
      </c>
      <c r="R195" t="str">
        <v>C22STDSy_c</v>
      </c>
      <c r="T195">
        <v>1.8705138210000001E-3</v>
      </c>
      <c r="U195" t="str">
        <v>C22STDSy_c</v>
      </c>
      <c r="W195" t="str">
        <f ca="1"/>
        <v>Arginine and proline metabolism</v>
      </c>
      <c r="X195" t="str">
        <f ca="1"/>
        <v>ACGK_m</v>
      </c>
      <c r="Y195">
        <f ca="1"/>
        <v>2.9077022006119072E-2</v>
      </c>
      <c r="Z195">
        <f ca="1"/>
        <v>0</v>
      </c>
      <c r="AA195">
        <f ca="1"/>
        <v>8.4547320874433271E-4</v>
      </c>
      <c r="AB195">
        <f ca="1"/>
        <v>54723.16137392052</v>
      </c>
      <c r="AC195">
        <f ca="1"/>
        <v>1</v>
      </c>
      <c r="AD195" t="str">
        <f ca="1"/>
        <v>ACHBS_m</v>
      </c>
      <c r="AE195">
        <f ca="1"/>
        <v>4.4898978098734501E-4</v>
      </c>
      <c r="AF195" t="str">
        <f ca="1"/>
        <v>DOLPMT_c</v>
      </c>
      <c r="AG195">
        <f ca="1"/>
        <v>1.0532266078769998E-2</v>
      </c>
      <c r="AH195">
        <f ca="1"/>
        <v>0</v>
      </c>
      <c r="AI195">
        <f ca="1"/>
        <v>1.1092862875400914E-4</v>
      </c>
      <c r="AJ195" t="str">
        <f ca="1"/>
        <v>DOLPMT_c</v>
      </c>
      <c r="AK195">
        <f ca="1"/>
        <v>1.0532266078769998E-2</v>
      </c>
      <c r="AL195">
        <f ca="1"/>
        <v>0</v>
      </c>
      <c r="AM195">
        <f ca="1"/>
        <v>1.1092862875400914E-4</v>
      </c>
      <c r="AN195" t="str">
        <f ca="1"/>
        <v>DOLPMT_c</v>
      </c>
    </row>
    <row r="196" spans="1:40" x14ac:dyDescent="0.2">
      <c r="A196" t="s">
        <v>10674</v>
      </c>
      <c r="B196" s="121" t="s">
        <v>8157</v>
      </c>
      <c r="C196" s="94" t="s">
        <v>10320</v>
      </c>
      <c r="D196" s="94" t="str">
        <v>PHETRS_c</v>
      </c>
      <c r="E196" s="121" t="str">
        <f ca="1"/>
        <v>0</v>
      </c>
      <c r="G196" s="94"/>
      <c r="H196" s="121" t="str">
        <f ca="1"/>
        <v>0</v>
      </c>
      <c r="I196" s="94"/>
      <c r="J196" s="94"/>
      <c r="K196" s="121" t="str">
        <f ca="1"/>
        <v>0</v>
      </c>
      <c r="L196">
        <v>1.438220124E-3</v>
      </c>
      <c r="M196">
        <v>1.90167791609591E-6</v>
      </c>
      <c r="N196" s="105" t="str">
        <v>C3STDH2_c</v>
      </c>
      <c r="O196" s="131">
        <v>0</v>
      </c>
      <c r="P196" s="121">
        <v>0</v>
      </c>
      <c r="Q196">
        <v>1.5696444059999999E-3</v>
      </c>
      <c r="R196" t="str">
        <v>C3STDH2_c</v>
      </c>
      <c r="T196">
        <v>1.8705138210000001E-3</v>
      </c>
      <c r="U196" t="str">
        <v>C3STDH2_c</v>
      </c>
      <c r="W196" t="str">
        <f ca="1"/>
        <v>Arginine and proline metabolism</v>
      </c>
      <c r="X196" t="str">
        <f ca="1"/>
        <v>ACGS_m</v>
      </c>
      <c r="Y196">
        <f ca="1"/>
        <v>0</v>
      </c>
      <c r="Z196">
        <f ca="1"/>
        <v>0</v>
      </c>
      <c r="AA196">
        <f ca="1"/>
        <v>0</v>
      </c>
      <c r="AB196">
        <f ca="1"/>
        <v>0</v>
      </c>
      <c r="AC196">
        <f ca="1"/>
        <v>0</v>
      </c>
      <c r="AD196" t="str">
        <f ca="1"/>
        <v>DHAD2_m</v>
      </c>
      <c r="AE196">
        <f ca="1"/>
        <v>4.4898978098734501E-4</v>
      </c>
      <c r="AF196" t="str">
        <f ca="1"/>
        <v>DOLPt_c_r</v>
      </c>
      <c r="AG196">
        <f ca="1"/>
        <v>-1.0532266078769998E-2</v>
      </c>
      <c r="AH196">
        <f ca="1"/>
        <v>0</v>
      </c>
      <c r="AI196">
        <f ca="1"/>
        <v>1.1092862875400914E-4</v>
      </c>
      <c r="AJ196" t="str">
        <f ca="1"/>
        <v>DOLPt_c_r</v>
      </c>
      <c r="AK196">
        <f ca="1"/>
        <v>-1.0532266078769998E-2</v>
      </c>
      <c r="AL196">
        <f ca="1"/>
        <v>0</v>
      </c>
      <c r="AM196">
        <f ca="1"/>
        <v>1.1092862875400914E-4</v>
      </c>
      <c r="AN196" t="str">
        <f ca="1"/>
        <v>DOLPt_c_r</v>
      </c>
    </row>
    <row r="197" spans="1:40" x14ac:dyDescent="0.2">
      <c r="A197" t="s">
        <v>10681</v>
      </c>
      <c r="B197" s="121" t="s">
        <v>8158</v>
      </c>
      <c r="C197" s="94" t="s">
        <v>10321</v>
      </c>
      <c r="D197" s="94" t="str">
        <v>PRAIS_c</v>
      </c>
      <c r="E197" s="121" t="str">
        <f ca="1"/>
        <v>0</v>
      </c>
      <c r="G197" s="94"/>
      <c r="H197" s="121" t="str">
        <f ca="1"/>
        <v>0</v>
      </c>
      <c r="I197" s="94"/>
      <c r="J197" s="94"/>
      <c r="K197" s="121" t="str">
        <f ca="1"/>
        <v>0</v>
      </c>
      <c r="L197">
        <v>1.438220124E-3</v>
      </c>
      <c r="M197">
        <v>1.9016779160957E-6</v>
      </c>
      <c r="N197" s="105" t="str">
        <v>C3STDH1_c, C3STDH2_c</v>
      </c>
      <c r="O197" s="131" t="str">
        <v/>
      </c>
      <c r="P197" s="121" t="str">
        <v/>
      </c>
      <c r="Q197">
        <v>1.5696444059999999E-3</v>
      </c>
      <c r="R197" t="str">
        <v>C3STDH1_c, C3STDH2_c</v>
      </c>
      <c r="T197">
        <v>1.8705138210000001E-3</v>
      </c>
      <c r="U197" t="str">
        <v>C3STDH1_c, C3STDH2_c</v>
      </c>
      <c r="W197" t="str">
        <f ca="1"/>
        <v>Glycerophospholipid metabolism</v>
      </c>
      <c r="X197" t="str">
        <f ca="1"/>
        <v>ACHAH_c</v>
      </c>
      <c r="Y197">
        <f ca="1"/>
        <v>0</v>
      </c>
      <c r="Z197">
        <f ca="1"/>
        <v>0</v>
      </c>
      <c r="AA197">
        <f ca="1"/>
        <v>0</v>
      </c>
      <c r="AB197">
        <f ca="1"/>
        <v>0</v>
      </c>
      <c r="AC197">
        <f ca="1"/>
        <v>0</v>
      </c>
      <c r="AD197" t="str">
        <f ca="1"/>
        <v>ILEt_c_m</v>
      </c>
      <c r="AE197">
        <f ca="1"/>
        <v>4.4898978098734501E-4</v>
      </c>
      <c r="AF197" t="str">
        <f ca="1"/>
        <v>DPCOAK_c</v>
      </c>
      <c r="AG197">
        <f ca="1"/>
        <v>9.0996216466612262E-6</v>
      </c>
      <c r="AH197">
        <f ca="1"/>
        <v>0</v>
      </c>
      <c r="AI197">
        <f ca="1"/>
        <v>8.2803114112385568E-11</v>
      </c>
      <c r="AJ197" t="str">
        <f ca="1"/>
        <v>DPCOAK_c</v>
      </c>
      <c r="AK197">
        <f ca="1"/>
        <v>9.0996216466612262E-6</v>
      </c>
      <c r="AL197">
        <f ca="1"/>
        <v>0</v>
      </c>
      <c r="AM197">
        <f ca="1"/>
        <v>8.2803114112385568E-11</v>
      </c>
      <c r="AN197" t="str">
        <f ca="1"/>
        <v>DPCOAK_c</v>
      </c>
    </row>
    <row r="198" spans="1:40" x14ac:dyDescent="0.2">
      <c r="A198" t="s">
        <v>10665</v>
      </c>
      <c r="B198" s="121" t="s">
        <v>8159</v>
      </c>
      <c r="C198" s="94" t="s">
        <v>10322</v>
      </c>
      <c r="D198" s="94" t="str">
        <v>ACGAMPM_c</v>
      </c>
      <c r="E198" s="121" t="str">
        <f ca="1"/>
        <v>0</v>
      </c>
      <c r="G198" s="94"/>
      <c r="H198" s="121" t="str">
        <f ca="1"/>
        <v>0</v>
      </c>
      <c r="I198" s="94"/>
      <c r="J198" s="94"/>
      <c r="K198" s="121" t="str">
        <f ca="1"/>
        <v>0</v>
      </c>
      <c r="L198">
        <v>1.438220124E-3</v>
      </c>
      <c r="M198">
        <v>1.9016779160957E-6</v>
      </c>
      <c r="N198" s="105" t="str">
        <v>C3STKR1_c</v>
      </c>
      <c r="O198" s="131" t="str">
        <v/>
      </c>
      <c r="P198" s="121" t="str">
        <v/>
      </c>
      <c r="Q198">
        <v>1.5696444059999999E-3</v>
      </c>
      <c r="R198" t="str">
        <v>C3STKR1_c</v>
      </c>
      <c r="T198">
        <v>1.8705138210000001E-3</v>
      </c>
      <c r="U198" t="str">
        <v>C3STKR1_c</v>
      </c>
      <c r="W198" t="str">
        <f ca="1"/>
        <v>Unassigned</v>
      </c>
      <c r="X198" t="str">
        <f ca="1"/>
        <v>ACHAH_e</v>
      </c>
      <c r="Y198">
        <f ca="1"/>
        <v>0</v>
      </c>
      <c r="Z198">
        <f ca="1"/>
        <v>0</v>
      </c>
      <c r="AA198">
        <f ca="1"/>
        <v>0</v>
      </c>
      <c r="AB198">
        <f ca="1"/>
        <v>0</v>
      </c>
      <c r="AC198">
        <f ca="1"/>
        <v>0</v>
      </c>
      <c r="AD198" t="str">
        <f ca="1"/>
        <v>ILETA_m</v>
      </c>
      <c r="AE198">
        <f ca="1"/>
        <v>4.4898978098734501E-4</v>
      </c>
      <c r="AF198" t="str">
        <f ca="1"/>
        <v>DPMVD_c</v>
      </c>
      <c r="AG198">
        <f ca="1"/>
        <v>8.1421594570446842E-2</v>
      </c>
      <c r="AH198">
        <f ca="1"/>
        <v>0</v>
      </c>
      <c r="AI198">
        <f ca="1"/>
        <v>6.6294760623942187E-3</v>
      </c>
      <c r="AJ198" t="str">
        <f ca="1"/>
        <v>DPMVD_c</v>
      </c>
      <c r="AK198">
        <f ca="1"/>
        <v>8.1421594570446842E-2</v>
      </c>
      <c r="AL198">
        <f ca="1"/>
        <v>0</v>
      </c>
      <c r="AM198">
        <f ca="1"/>
        <v>6.6294760623942187E-3</v>
      </c>
      <c r="AN198" t="str">
        <f ca="1"/>
        <v>DPMVD_c</v>
      </c>
    </row>
    <row r="199" spans="1:40" x14ac:dyDescent="0.2">
      <c r="A199" t="s">
        <v>10682</v>
      </c>
      <c r="B199" s="121" t="s">
        <v>8160</v>
      </c>
      <c r="C199" s="94" t="s">
        <v>10817</v>
      </c>
      <c r="D199" s="94" t="str">
        <v>PAPSR_c</v>
      </c>
      <c r="E199" s="121">
        <f ca="1"/>
        <v>4.4405316305262399E-2</v>
      </c>
      <c r="G199" s="94"/>
      <c r="H199" s="121" t="str">
        <f ca="1"/>
        <v>0</v>
      </c>
      <c r="I199" s="94"/>
      <c r="J199" s="94"/>
      <c r="K199" s="121" t="str">
        <f ca="1"/>
        <v>0</v>
      </c>
      <c r="L199">
        <v>1.438220124E-3</v>
      </c>
      <c r="M199">
        <v>1.90167791609591E-6</v>
      </c>
      <c r="N199" s="105" t="str">
        <v>C3STKR2_c, C3STKR1_c</v>
      </c>
      <c r="O199" s="131">
        <v>3.6995567399999998E-2</v>
      </c>
      <c r="P199" s="121">
        <v>2.5642882995342901E-4</v>
      </c>
      <c r="Q199">
        <v>1.5696444059999999E-3</v>
      </c>
      <c r="R199" t="str">
        <v>C3STKR2_c, C3STKR1_c</v>
      </c>
      <c r="T199">
        <v>1.8705138210000001E-3</v>
      </c>
      <c r="U199" t="str">
        <v>C3STKR2_c, C3STKR1_c</v>
      </c>
      <c r="W199" t="str">
        <f ca="1"/>
        <v>Valine, leucine and isoleucine metabolism</v>
      </c>
      <c r="X199" t="str">
        <f ca="1"/>
        <v>ACHBS_m</v>
      </c>
      <c r="Y199">
        <f ca="1"/>
        <v>2.1189378966532856E-2</v>
      </c>
      <c r="Z199">
        <f ca="1"/>
        <v>0</v>
      </c>
      <c r="AA199">
        <f ca="1"/>
        <v>4.4898978098734501E-4</v>
      </c>
      <c r="AB199">
        <f ca="1"/>
        <v>6828.1453147456268</v>
      </c>
      <c r="AC199">
        <f ca="1"/>
        <v>1</v>
      </c>
      <c r="AD199" t="str">
        <f ca="1"/>
        <v>ILETRS_c</v>
      </c>
      <c r="AE199">
        <f ca="1"/>
        <v>4.4898978098734501E-4</v>
      </c>
      <c r="AF199" t="str">
        <f ca="1"/>
        <v>DRAPPRy_c</v>
      </c>
      <c r="AG199">
        <f ca="1"/>
        <v>1.8199243293423425E-5</v>
      </c>
      <c r="AH199">
        <f ca="1"/>
        <v>0</v>
      </c>
      <c r="AI199">
        <f ca="1"/>
        <v>3.3121245645321754E-10</v>
      </c>
      <c r="AJ199" t="str">
        <f ca="1"/>
        <v>DRAPPRy_c</v>
      </c>
      <c r="AK199">
        <f ca="1"/>
        <v>1.8199243293423425E-5</v>
      </c>
      <c r="AL199">
        <f ca="1"/>
        <v>0</v>
      </c>
      <c r="AM199">
        <f ca="1"/>
        <v>3.3121245645321754E-10</v>
      </c>
      <c r="AN199" t="str">
        <f ca="1"/>
        <v>DRAPPRy_c</v>
      </c>
    </row>
    <row r="200" spans="1:40" x14ac:dyDescent="0.2">
      <c r="A200" t="s">
        <v>10665</v>
      </c>
      <c r="B200" s="121" t="s">
        <v>8161</v>
      </c>
      <c r="C200" s="94" t="s">
        <v>10818</v>
      </c>
      <c r="D200" s="94" t="str">
        <v>PFK_c</v>
      </c>
      <c r="E200" s="121" t="str">
        <f ca="1"/>
        <v>0</v>
      </c>
      <c r="G200" s="94"/>
      <c r="H200" s="121" t="str">
        <f ca="1"/>
        <v>0</v>
      </c>
      <c r="I200" s="94"/>
      <c r="J200" s="94"/>
      <c r="K200" s="121" t="str">
        <f ca="1"/>
        <v>0</v>
      </c>
      <c r="L200">
        <v>1.438220124E-3</v>
      </c>
      <c r="M200">
        <v>1.9016779160957E-6</v>
      </c>
      <c r="N200" s="105" t="str">
        <v>C4STMO1_c</v>
      </c>
      <c r="O200" s="131" t="str">
        <v/>
      </c>
      <c r="P200" s="121" t="str">
        <v/>
      </c>
      <c r="Q200">
        <v>1.5696444059999999E-3</v>
      </c>
      <c r="R200" t="str">
        <v>C4STMO1_c</v>
      </c>
      <c r="T200">
        <v>1.8705138210000001E-3</v>
      </c>
      <c r="U200" t="str">
        <v>C4STMO1_c</v>
      </c>
      <c r="W200" t="str">
        <f ca="1"/>
        <v>Unassigned</v>
      </c>
      <c r="X200" t="str">
        <f ca="1"/>
        <v>ACHLE1_c</v>
      </c>
      <c r="Y200">
        <f ca="1"/>
        <v>0</v>
      </c>
      <c r="Z200">
        <f ca="1"/>
        <v>0</v>
      </c>
      <c r="AA200">
        <f ca="1"/>
        <v>0</v>
      </c>
      <c r="AB200">
        <f ca="1"/>
        <v>0</v>
      </c>
      <c r="AC200">
        <f ca="1"/>
        <v>0</v>
      </c>
      <c r="AD200" t="str">
        <f ca="1"/>
        <v>KARA2i_m</v>
      </c>
      <c r="AE200">
        <f ca="1"/>
        <v>4.4898978098734501E-4</v>
      </c>
      <c r="AF200" t="str">
        <f ca="1"/>
        <v>DTMPK_c</v>
      </c>
      <c r="AG200">
        <f ca="1"/>
        <v>6.4561815583419379E-4</v>
      </c>
      <c r="AH200">
        <f ca="1"/>
        <v>0</v>
      </c>
      <c r="AI200">
        <f ca="1"/>
        <v>4.1682280314274533E-7</v>
      </c>
      <c r="AJ200" t="str">
        <f ca="1"/>
        <v>DTMPK_c</v>
      </c>
      <c r="AK200">
        <f ca="1"/>
        <v>6.4561815583419379E-4</v>
      </c>
      <c r="AL200">
        <f ca="1"/>
        <v>0</v>
      </c>
      <c r="AM200">
        <f ca="1"/>
        <v>4.1682280314274533E-7</v>
      </c>
      <c r="AN200" t="str">
        <f ca="1"/>
        <v>DTMPK_c</v>
      </c>
    </row>
    <row r="201" spans="1:40" x14ac:dyDescent="0.2">
      <c r="A201" t="s">
        <v>10665</v>
      </c>
      <c r="B201" s="121" t="s">
        <v>8162</v>
      </c>
      <c r="C201" s="94" t="s">
        <v>10593</v>
      </c>
      <c r="D201" s="94" t="str">
        <v>GND_c</v>
      </c>
      <c r="E201" s="121" t="str">
        <f ca="1"/>
        <v>0</v>
      </c>
      <c r="G201" s="94"/>
      <c r="H201" s="121" t="str">
        <f ca="1"/>
        <v>0</v>
      </c>
      <c r="I201" s="94"/>
      <c r="J201" s="94"/>
      <c r="K201" s="121" t="str">
        <f ca="1"/>
        <v>0</v>
      </c>
      <c r="L201">
        <v>1.438220124E-3</v>
      </c>
      <c r="M201">
        <v>1.9016779160957E-6</v>
      </c>
      <c r="N201" s="105" t="str">
        <v>C4STMO1_c</v>
      </c>
      <c r="O201" s="131" t="str">
        <v/>
      </c>
      <c r="P201" s="121" t="str">
        <v/>
      </c>
      <c r="Q201">
        <v>1.5696444059999999E-3</v>
      </c>
      <c r="R201" t="str">
        <v>C4STMO1_c</v>
      </c>
      <c r="T201">
        <v>1.8705138210000001E-3</v>
      </c>
      <c r="U201" t="str">
        <v>C4STMO1_c</v>
      </c>
      <c r="W201" t="str">
        <f ca="1"/>
        <v>Unassigned</v>
      </c>
      <c r="X201" t="str">
        <f ca="1"/>
        <v>ACHLE2_c</v>
      </c>
      <c r="Y201">
        <f ca="1"/>
        <v>0</v>
      </c>
      <c r="Z201">
        <f ca="1"/>
        <v>0</v>
      </c>
      <c r="AA201">
        <f ca="1"/>
        <v>0</v>
      </c>
      <c r="AB201">
        <f ca="1"/>
        <v>0</v>
      </c>
      <c r="AC201">
        <f ca="1"/>
        <v>0</v>
      </c>
      <c r="AD201" t="str">
        <f ca="1"/>
        <v>PPIt_c_l</v>
      </c>
      <c r="AE201">
        <f ca="1"/>
        <v>4.4831563427883461E-4</v>
      </c>
      <c r="AF201" t="str">
        <f ca="1"/>
        <v>DUTPDP_c</v>
      </c>
      <c r="AG201">
        <f ca="1"/>
        <v>6.4561815583419379E-4</v>
      </c>
      <c r="AH201">
        <f ca="1"/>
        <v>0</v>
      </c>
      <c r="AI201">
        <f ca="1"/>
        <v>4.1682280314274533E-7</v>
      </c>
      <c r="AJ201" t="str">
        <f ca="1"/>
        <v>DUTPDP_c</v>
      </c>
      <c r="AK201">
        <f ca="1"/>
        <v>6.4561815583419379E-4</v>
      </c>
      <c r="AL201">
        <f ca="1"/>
        <v>0</v>
      </c>
      <c r="AM201">
        <f ca="1"/>
        <v>4.1682280314274533E-7</v>
      </c>
      <c r="AN201" t="str">
        <f ca="1"/>
        <v>DUTPDP_c</v>
      </c>
    </row>
    <row r="202" spans="1:40" x14ac:dyDescent="0.2">
      <c r="A202" t="s">
        <v>10665</v>
      </c>
      <c r="B202" s="121" t="s">
        <v>8163</v>
      </c>
      <c r="C202" s="94" t="s">
        <v>10594</v>
      </c>
      <c r="D202" s="94" t="str">
        <v>PGCD_c</v>
      </c>
      <c r="E202" s="121" t="str">
        <f ca="1"/>
        <v>0</v>
      </c>
      <c r="G202" s="94"/>
      <c r="H202" s="121" t="str">
        <f ca="1"/>
        <v>0</v>
      </c>
      <c r="I202" s="94"/>
      <c r="J202" s="94"/>
      <c r="K202" s="121" t="str">
        <f ca="1"/>
        <v>0</v>
      </c>
      <c r="L202">
        <v>1.438220124E-3</v>
      </c>
      <c r="M202">
        <v>1.9016779160957E-6</v>
      </c>
      <c r="N202" s="105" t="str">
        <v>C4STMO1_c</v>
      </c>
      <c r="O202" s="131">
        <v>0</v>
      </c>
      <c r="P202" s="121">
        <v>0</v>
      </c>
      <c r="Q202">
        <v>1.5696444059999999E-3</v>
      </c>
      <c r="R202" t="str">
        <v>C4STMO1_c</v>
      </c>
      <c r="T202">
        <v>1.8705138210000001E-3</v>
      </c>
      <c r="U202" t="str">
        <v>C4STMO1_c</v>
      </c>
      <c r="W202" t="str">
        <f ca="1"/>
        <v>Unassigned</v>
      </c>
      <c r="X202" t="str">
        <f ca="1"/>
        <v>ACHLE3_c</v>
      </c>
      <c r="Y202">
        <f ca="1"/>
        <v>0</v>
      </c>
      <c r="Z202">
        <f ca="1"/>
        <v>0</v>
      </c>
      <c r="AA202">
        <f ca="1"/>
        <v>0</v>
      </c>
      <c r="AB202">
        <f ca="1"/>
        <v>0</v>
      </c>
      <c r="AC202">
        <f ca="1"/>
        <v>0</v>
      </c>
      <c r="AD202" t="str">
        <f ca="1"/>
        <v>IPDPt_c_l</v>
      </c>
      <c r="AE202">
        <f ca="1"/>
        <v>4.4777586601264211E-4</v>
      </c>
      <c r="AF202" t="str">
        <f ca="1"/>
        <v>EAR100y_c</v>
      </c>
      <c r="AG202">
        <f ca="1"/>
        <v>2.4117637212444712E-2</v>
      </c>
      <c r="AH202">
        <f ca="1"/>
        <v>0</v>
      </c>
      <c r="AI202">
        <f ca="1"/>
        <v>5.816604247110979E-4</v>
      </c>
      <c r="AJ202" t="str">
        <f ca="1"/>
        <v>EAR100y_c</v>
      </c>
      <c r="AK202">
        <f ca="1"/>
        <v>2.4117637212444712E-2</v>
      </c>
      <c r="AL202">
        <f ca="1"/>
        <v>0</v>
      </c>
      <c r="AM202">
        <f ca="1"/>
        <v>5.816604247110979E-4</v>
      </c>
      <c r="AN202" t="str">
        <f ca="1"/>
        <v>EAR100y_c</v>
      </c>
    </row>
    <row r="203" spans="1:40" x14ac:dyDescent="0.2">
      <c r="A203" t="s">
        <v>10677</v>
      </c>
      <c r="B203" s="121" t="s">
        <v>8164</v>
      </c>
      <c r="C203" s="94" t="s">
        <v>10323</v>
      </c>
      <c r="D203" s="94" t="str">
        <v>PGK_c</v>
      </c>
      <c r="E203" s="121">
        <f ca="1"/>
        <v>-1.27009514017117E-12</v>
      </c>
      <c r="G203" s="94"/>
      <c r="H203" s="121" t="str">
        <f ca="1"/>
        <v>0</v>
      </c>
      <c r="I203" s="94"/>
      <c r="J203" s="94"/>
      <c r="K203" s="121" t="str">
        <f ca="1"/>
        <v>0</v>
      </c>
      <c r="L203">
        <v>1.438220124E-3</v>
      </c>
      <c r="M203">
        <v>1.9016779160957E-6</v>
      </c>
      <c r="N203" s="105" t="str">
        <v>C4STMO4_c</v>
      </c>
      <c r="O203" s="131">
        <v>0</v>
      </c>
      <c r="P203" s="121">
        <v>7.0272167355940199E-3</v>
      </c>
      <c r="Q203">
        <v>1.5696444059999999E-3</v>
      </c>
      <c r="R203" t="str">
        <v>C4STMO4_c</v>
      </c>
      <c r="T203">
        <v>1.8705138210000001E-3</v>
      </c>
      <c r="U203" t="str">
        <v>C4STMO4_c</v>
      </c>
      <c r="W203" t="str">
        <f ca="1"/>
        <v>Acetyl-CoA synthesis</v>
      </c>
      <c r="X203" t="str">
        <f ca="1"/>
        <v>ACITL_c</v>
      </c>
      <c r="Y203">
        <f ca="1"/>
        <v>-6.0606543287811758E-13</v>
      </c>
      <c r="Z203">
        <f ca="1"/>
        <v>0</v>
      </c>
      <c r="AA203">
        <f ca="1"/>
        <v>3.6731530892974006E-25</v>
      </c>
      <c r="AB203">
        <f ca="1"/>
        <v>7.4382767441059023E-21</v>
      </c>
      <c r="AC203">
        <f ca="1"/>
        <v>1</v>
      </c>
      <c r="AD203" t="str">
        <f ca="1"/>
        <v>Ht_c_rm</v>
      </c>
      <c r="AE203">
        <f ca="1"/>
        <v>4.3333395253245346E-4</v>
      </c>
      <c r="AF203" t="str">
        <f ca="1"/>
        <v>EAR120y_c</v>
      </c>
      <c r="AG203">
        <f ca="1"/>
        <v>2.4117637212444712E-2</v>
      </c>
      <c r="AH203">
        <f ca="1"/>
        <v>0</v>
      </c>
      <c r="AI203">
        <f ca="1"/>
        <v>5.816604247110979E-4</v>
      </c>
      <c r="AJ203" t="str">
        <f ca="1"/>
        <v>EAR120y_c</v>
      </c>
      <c r="AK203">
        <f ca="1"/>
        <v>2.4117637212444712E-2</v>
      </c>
      <c r="AL203">
        <f ca="1"/>
        <v>0</v>
      </c>
      <c r="AM203">
        <f ca="1"/>
        <v>5.816604247110979E-4</v>
      </c>
      <c r="AN203" t="str">
        <f ca="1"/>
        <v>EAR120y_c</v>
      </c>
    </row>
    <row r="204" spans="1:40" x14ac:dyDescent="0.2">
      <c r="A204" t="s">
        <v>10683</v>
      </c>
      <c r="B204" s="121" t="s">
        <v>8165</v>
      </c>
      <c r="C204" s="94" t="s">
        <v>10324</v>
      </c>
      <c r="D204" s="94" t="str">
        <v>PGM_c</v>
      </c>
      <c r="E204" s="121">
        <f ca="1"/>
        <v>-1.03887516440146</v>
      </c>
      <c r="G204" s="94"/>
      <c r="H204" s="121" t="str">
        <f ca="1"/>
        <v>0</v>
      </c>
      <c r="I204" s="94"/>
      <c r="J204" s="94"/>
      <c r="K204" s="121" t="str">
        <f ca="1"/>
        <v>0</v>
      </c>
      <c r="L204">
        <v>1.438220124E-3</v>
      </c>
      <c r="M204">
        <v>1.6236703825079601E-6</v>
      </c>
      <c r="N204" s="105" t="str">
        <v>C5STDS_c</v>
      </c>
      <c r="O204" s="131" t="str">
        <v/>
      </c>
      <c r="P204" s="121" t="str">
        <v/>
      </c>
      <c r="Q204">
        <v>1.5696444059999999E-3</v>
      </c>
      <c r="R204" t="str">
        <v>C5STDS_c</v>
      </c>
      <c r="T204">
        <v>1.8705138210000001E-3</v>
      </c>
      <c r="U204" t="str">
        <v>C5STDS_c</v>
      </c>
      <c r="W204" t="str">
        <f ca="1"/>
        <v>Pyruvate metabolism</v>
      </c>
      <c r="X204" t="str">
        <f ca="1"/>
        <v>ACKr_c</v>
      </c>
      <c r="Y204">
        <f ca="1"/>
        <v>-0.49573162380138075</v>
      </c>
      <c r="Z204">
        <f ca="1"/>
        <v>0</v>
      </c>
      <c r="AA204">
        <f ca="1"/>
        <v>0.24574984283675369</v>
      </c>
      <c r="AB204">
        <f ca="1"/>
        <v>10.284551186411953</v>
      </c>
      <c r="AC204">
        <f ca="1"/>
        <v>1</v>
      </c>
      <c r="AD204" t="str">
        <f ca="1"/>
        <v>THRD_L_m</v>
      </c>
      <c r="AE204">
        <f ca="1"/>
        <v>4.2752241971588092E-4</v>
      </c>
      <c r="AF204" t="str">
        <f ca="1"/>
        <v>EAR140y_c</v>
      </c>
      <c r="AG204">
        <f ca="1"/>
        <v>2.4117637212444712E-2</v>
      </c>
      <c r="AH204">
        <f ca="1"/>
        <v>0</v>
      </c>
      <c r="AI204">
        <f ca="1"/>
        <v>5.816604247110979E-4</v>
      </c>
      <c r="AJ204" t="str">
        <f ca="1"/>
        <v>EAR140y_c</v>
      </c>
      <c r="AK204">
        <f ca="1"/>
        <v>2.4117637212444712E-2</v>
      </c>
      <c r="AL204">
        <f ca="1"/>
        <v>0</v>
      </c>
      <c r="AM204">
        <f ca="1"/>
        <v>5.816604247110979E-4</v>
      </c>
      <c r="AN204" t="str">
        <f ca="1"/>
        <v>EAR140y_c</v>
      </c>
    </row>
    <row r="205" spans="1:40" x14ac:dyDescent="0.2">
      <c r="A205" t="s">
        <v>10682</v>
      </c>
      <c r="B205" s="121" t="s">
        <v>8166</v>
      </c>
      <c r="C205" s="94" t="s">
        <v>10819</v>
      </c>
      <c r="D205" s="94" t="str">
        <v>PMANM_c</v>
      </c>
      <c r="E205" s="121">
        <f ca="1"/>
        <v>0.115649666505361</v>
      </c>
      <c r="G205" s="94"/>
      <c r="H205" s="121" t="str">
        <f ca="1"/>
        <v>0</v>
      </c>
      <c r="I205" s="94"/>
      <c r="J205" s="94"/>
      <c r="K205" s="121" t="str">
        <f ca="1"/>
        <v>0</v>
      </c>
      <c r="L205">
        <v>1.438220124E-3</v>
      </c>
      <c r="M205">
        <v>1.6822626060668401E-6</v>
      </c>
      <c r="N205" s="105" t="str">
        <v>C8STI_c</v>
      </c>
      <c r="O205" s="131">
        <v>0.16141124339999999</v>
      </c>
      <c r="P205" s="121">
        <v>4.1155013601583803E-4</v>
      </c>
      <c r="Q205">
        <v>1.5696444059999999E-3</v>
      </c>
      <c r="R205" t="str">
        <v>C8STI_c</v>
      </c>
      <c r="T205">
        <v>1.8705138210000001E-3</v>
      </c>
      <c r="U205" t="str">
        <v>C8STI_c</v>
      </c>
      <c r="W205" t="str">
        <f ca="1"/>
        <v>Valine, leucine and isoleucine metabolism</v>
      </c>
      <c r="X205" t="str">
        <f ca="1"/>
        <v>ACLS_m</v>
      </c>
      <c r="Y205">
        <f ca="1"/>
        <v>5.5185838427297178E-2</v>
      </c>
      <c r="Z205">
        <f ca="1"/>
        <v>0</v>
      </c>
      <c r="AA205">
        <f ca="1"/>
        <v>3.0454767629237499E-3</v>
      </c>
      <c r="AB205">
        <f ca="1"/>
        <v>17980.832320386755</v>
      </c>
      <c r="AC205">
        <f ca="1"/>
        <v>1</v>
      </c>
      <c r="AD205" t="str">
        <f ca="1"/>
        <v>THRt_c_m</v>
      </c>
      <c r="AE205">
        <f ca="1"/>
        <v>4.2752241971588092E-4</v>
      </c>
      <c r="AF205" t="str">
        <f ca="1"/>
        <v>EAR160y_c</v>
      </c>
      <c r="AG205">
        <f ca="1"/>
        <v>2.4117637212444712E-2</v>
      </c>
      <c r="AH205">
        <f ca="1"/>
        <v>0</v>
      </c>
      <c r="AI205">
        <f ca="1"/>
        <v>5.816604247110979E-4</v>
      </c>
      <c r="AJ205" t="str">
        <f ca="1"/>
        <v>EAR160y_c</v>
      </c>
      <c r="AK205">
        <f ca="1"/>
        <v>2.4117637212444712E-2</v>
      </c>
      <c r="AL205">
        <f ca="1"/>
        <v>0</v>
      </c>
      <c r="AM205">
        <f ca="1"/>
        <v>5.816604247110979E-4</v>
      </c>
      <c r="AN205" t="str">
        <f ca="1"/>
        <v>EAR160y_c</v>
      </c>
    </row>
    <row r="206" spans="1:40" x14ac:dyDescent="0.2">
      <c r="A206" t="s">
        <v>10675</v>
      </c>
      <c r="B206" s="121" t="s">
        <v>8167</v>
      </c>
      <c r="C206" s="94" t="s">
        <v>10325</v>
      </c>
      <c r="D206" s="94" t="str">
        <v>PMEVK_c</v>
      </c>
      <c r="E206" s="121" t="str">
        <f ca="1"/>
        <v>0</v>
      </c>
      <c r="G206" s="94"/>
      <c r="H206" s="121" t="str">
        <f ca="1"/>
        <v>0</v>
      </c>
      <c r="I206" s="94"/>
      <c r="J206" s="94"/>
      <c r="K206" s="121" t="str">
        <f ca="1"/>
        <v>0</v>
      </c>
      <c r="L206">
        <v>1.438220124E-3</v>
      </c>
      <c r="M206">
        <v>1.564235003794E-6</v>
      </c>
      <c r="N206" s="105" t="str">
        <v>C24STR_r</v>
      </c>
      <c r="O206" s="131" t="str">
        <v/>
      </c>
      <c r="P206" s="121" t="str">
        <v/>
      </c>
      <c r="Q206">
        <v>1.5696444059999999E-3</v>
      </c>
      <c r="R206" t="str">
        <v>C24STR_r</v>
      </c>
      <c r="T206">
        <v>1.8705138210000001E-3</v>
      </c>
      <c r="U206" t="str">
        <v>C24STR_r</v>
      </c>
      <c r="W206" t="str">
        <f ca="1"/>
        <v>Fatty acid degradation</v>
      </c>
      <c r="X206" t="str">
        <f ca="1"/>
        <v>ACOAD100f_m</v>
      </c>
      <c r="Y206">
        <f ca="1"/>
        <v>0</v>
      </c>
      <c r="Z206">
        <f ca="1"/>
        <v>0</v>
      </c>
      <c r="AA206">
        <f ca="1"/>
        <v>0</v>
      </c>
      <c r="AB206">
        <f ca="1"/>
        <v>0</v>
      </c>
      <c r="AC206">
        <f ca="1"/>
        <v>0</v>
      </c>
      <c r="AD206" t="str">
        <f ca="1"/>
        <v>METAT_c</v>
      </c>
      <c r="AE206">
        <f ca="1"/>
        <v>4.2393257132060722E-4</v>
      </c>
      <c r="AF206" t="str">
        <f ca="1"/>
        <v>EAR180y_c</v>
      </c>
      <c r="AG206">
        <f ca="1"/>
        <v>1.8267972917713465E-2</v>
      </c>
      <c r="AH206">
        <f ca="1"/>
        <v>0</v>
      </c>
      <c r="AI206">
        <f ca="1"/>
        <v>3.3371883452231257E-4</v>
      </c>
      <c r="AJ206" t="str">
        <f ca="1"/>
        <v>EAR180y_c</v>
      </c>
      <c r="AK206">
        <f ca="1"/>
        <v>1.8267972917713465E-2</v>
      </c>
      <c r="AL206">
        <f ca="1"/>
        <v>0</v>
      </c>
      <c r="AM206">
        <f ca="1"/>
        <v>3.3371883452231257E-4</v>
      </c>
      <c r="AN206" t="str">
        <f ca="1"/>
        <v>EAR180y_c</v>
      </c>
    </row>
    <row r="207" spans="1:40" x14ac:dyDescent="0.2">
      <c r="A207" t="s">
        <v>10675</v>
      </c>
      <c r="B207" s="121" t="s">
        <v>8168</v>
      </c>
      <c r="C207" s="94" t="s">
        <v>10820</v>
      </c>
      <c r="D207" s="94" t="str">
        <v>PPNCL2_c</v>
      </c>
      <c r="E207" s="121" t="str">
        <f ca="1"/>
        <v>0</v>
      </c>
      <c r="G207" s="94"/>
      <c r="H207" s="121" t="str">
        <f ca="1"/>
        <v>0</v>
      </c>
      <c r="I207" s="94"/>
      <c r="J207" s="94"/>
      <c r="K207" s="121" t="str">
        <f ca="1"/>
        <v>0</v>
      </c>
      <c r="L207">
        <v>8.90467182E-2</v>
      </c>
      <c r="M207">
        <v>1.6020189477820201E-2</v>
      </c>
      <c r="N207" s="105" t="str">
        <v>CBPS_c</v>
      </c>
      <c r="O207" s="131" t="str">
        <v/>
      </c>
      <c r="P207" s="121" t="str">
        <v/>
      </c>
      <c r="Q207">
        <v>2.0073535020000002E-2</v>
      </c>
      <c r="R207" t="str">
        <v>CBPS_c</v>
      </c>
      <c r="T207">
        <v>2.4750162360000001E-2</v>
      </c>
      <c r="U207" t="str">
        <v>CBPS_c</v>
      </c>
      <c r="W207" t="str">
        <f ca="1"/>
        <v>Fatty acid degradation</v>
      </c>
      <c r="X207" t="str">
        <f ca="1"/>
        <v>ACOAD100f_x</v>
      </c>
      <c r="Y207">
        <f ca="1"/>
        <v>0</v>
      </c>
      <c r="Z207">
        <f ca="1"/>
        <v>0</v>
      </c>
      <c r="AA207">
        <f ca="1"/>
        <v>0</v>
      </c>
      <c r="AB207">
        <f ca="1"/>
        <v>0</v>
      </c>
      <c r="AC207">
        <f ca="1"/>
        <v>0</v>
      </c>
      <c r="AD207" t="str">
        <f ca="1"/>
        <v>CHORM_c</v>
      </c>
      <c r="AE207">
        <f ca="1"/>
        <v>4.2344558103435973E-4</v>
      </c>
      <c r="AF207" t="str">
        <f ca="1"/>
        <v>EAR40y_c</v>
      </c>
      <c r="AG207">
        <f ca="1"/>
        <v>2.4117637212444712E-2</v>
      </c>
      <c r="AH207">
        <f ca="1"/>
        <v>0</v>
      </c>
      <c r="AI207">
        <f ca="1"/>
        <v>5.816604247110979E-4</v>
      </c>
      <c r="AJ207" t="str">
        <f ca="1"/>
        <v>EAR40y_c</v>
      </c>
      <c r="AK207">
        <f ca="1"/>
        <v>2.4117637212444712E-2</v>
      </c>
      <c r="AL207">
        <f ca="1"/>
        <v>0</v>
      </c>
      <c r="AM207">
        <f ca="1"/>
        <v>5.816604247110979E-4</v>
      </c>
      <c r="AN207" t="str">
        <f ca="1"/>
        <v>EAR40y_c</v>
      </c>
    </row>
    <row r="208" spans="1:40" x14ac:dyDescent="0.2">
      <c r="A208" t="s">
        <v>10675</v>
      </c>
      <c r="B208" s="121" t="s">
        <v>8169</v>
      </c>
      <c r="C208" s="94" t="s">
        <v>10821</v>
      </c>
      <c r="D208" s="94" t="str">
        <v>PPCDC_c</v>
      </c>
      <c r="E208" s="121" t="str">
        <f ca="1"/>
        <v>0</v>
      </c>
      <c r="G208" s="94"/>
      <c r="H208" s="121" t="str">
        <f ca="1"/>
        <v>0</v>
      </c>
      <c r="I208" s="94"/>
      <c r="J208" s="94"/>
      <c r="K208" s="121" t="str">
        <f ca="1"/>
        <v>0</v>
      </c>
      <c r="L208">
        <v>7.0003129864933997E-2</v>
      </c>
      <c r="M208">
        <v>1.54603553018011E-2</v>
      </c>
      <c r="N208" s="105" t="str">
        <v>CRNOAT_c</v>
      </c>
      <c r="O208" s="131" t="str">
        <v/>
      </c>
      <c r="P208" s="121" t="str">
        <v/>
      </c>
      <c r="Q208">
        <v>0</v>
      </c>
      <c r="R208" t="str">
        <v>CRNOAT_c</v>
      </c>
      <c r="T208">
        <v>1.7303207496948001</v>
      </c>
      <c r="U208" t="str">
        <v>CRNOAT_c</v>
      </c>
      <c r="W208" t="str">
        <f ca="1"/>
        <v>Fatty acid degradation</v>
      </c>
      <c r="X208" t="str">
        <f ca="1"/>
        <v>ACOAD101df_x</v>
      </c>
      <c r="Y208">
        <f ca="1"/>
        <v>0</v>
      </c>
      <c r="Z208">
        <f ca="1"/>
        <v>0</v>
      </c>
      <c r="AA208">
        <f ca="1"/>
        <v>0</v>
      </c>
      <c r="AB208">
        <f ca="1"/>
        <v>0</v>
      </c>
      <c r="AC208">
        <f ca="1"/>
        <v>0</v>
      </c>
      <c r="AD208" t="str">
        <f ca="1"/>
        <v>ADNK1_c</v>
      </c>
      <c r="AE208">
        <f ca="1"/>
        <v>4.2318347141997135E-4</v>
      </c>
      <c r="AF208" t="str">
        <f ca="1"/>
        <v>EAR60y_c</v>
      </c>
      <c r="AG208">
        <f ca="1"/>
        <v>2.4117637212444712E-2</v>
      </c>
      <c r="AH208">
        <f ca="1"/>
        <v>0</v>
      </c>
      <c r="AI208">
        <f ca="1"/>
        <v>5.816604247110979E-4</v>
      </c>
      <c r="AJ208" t="str">
        <f ca="1"/>
        <v>EAR60y_c</v>
      </c>
      <c r="AK208">
        <f ca="1"/>
        <v>2.4117637212444712E-2</v>
      </c>
      <c r="AL208">
        <f ca="1"/>
        <v>0</v>
      </c>
      <c r="AM208">
        <f ca="1"/>
        <v>5.816604247110979E-4</v>
      </c>
      <c r="AN208" t="str">
        <f ca="1"/>
        <v>EAR60y_c</v>
      </c>
    </row>
    <row r="209" spans="1:40" x14ac:dyDescent="0.2">
      <c r="A209" t="s">
        <v>10675</v>
      </c>
      <c r="B209" s="121" t="s">
        <v>8170</v>
      </c>
      <c r="C209" s="94" t="s">
        <v>10822</v>
      </c>
      <c r="D209" s="94" t="str">
        <v>PRASCSi_c</v>
      </c>
      <c r="E209" s="121" t="str">
        <f ca="1"/>
        <v>0</v>
      </c>
      <c r="G209" s="94"/>
      <c r="H209" s="121" t="str">
        <f ca="1"/>
        <v>0</v>
      </c>
      <c r="I209" s="94"/>
      <c r="J209" s="94"/>
      <c r="K209" s="121" t="str">
        <f ca="1"/>
        <v>0</v>
      </c>
      <c r="L209">
        <v>0</v>
      </c>
      <c r="M209">
        <v>2.1851563565734401E-2</v>
      </c>
      <c r="N209" s="105" t="str">
        <v>CRNOAT_x</v>
      </c>
      <c r="O209" s="131" t="str">
        <v/>
      </c>
      <c r="P209" s="121" t="str">
        <v/>
      </c>
      <c r="Q209">
        <v>0</v>
      </c>
      <c r="R209" t="str">
        <v>CRNOAT_x</v>
      </c>
      <c r="T209">
        <v>0</v>
      </c>
      <c r="U209" t="str">
        <v>CRNOAT_x</v>
      </c>
      <c r="W209" t="str">
        <f ca="1"/>
        <v>Fatty acid degradation</v>
      </c>
      <c r="X209" t="str">
        <f ca="1"/>
        <v>ACOAD102ef_x</v>
      </c>
      <c r="Y209">
        <f ca="1"/>
        <v>0</v>
      </c>
      <c r="Z209">
        <f ca="1"/>
        <v>0</v>
      </c>
      <c r="AA209">
        <f ca="1"/>
        <v>0</v>
      </c>
      <c r="AB209">
        <f ca="1"/>
        <v>0</v>
      </c>
      <c r="AC209">
        <f ca="1"/>
        <v>0</v>
      </c>
      <c r="AD209" t="str">
        <f ca="1"/>
        <v>AHCi_c</v>
      </c>
      <c r="AE209">
        <f ca="1"/>
        <v>4.2318347141997135E-4</v>
      </c>
      <c r="AF209" t="str">
        <f ca="1"/>
        <v>EAR80y_c</v>
      </c>
      <c r="AG209">
        <f ca="1"/>
        <v>2.4117637212444712E-2</v>
      </c>
      <c r="AH209">
        <f ca="1"/>
        <v>0</v>
      </c>
      <c r="AI209">
        <f ca="1"/>
        <v>5.816604247110979E-4</v>
      </c>
      <c r="AJ209" t="str">
        <f ca="1"/>
        <v>EAR80y_c</v>
      </c>
      <c r="AK209">
        <f ca="1"/>
        <v>2.4117637212444712E-2</v>
      </c>
      <c r="AL209">
        <f ca="1"/>
        <v>0</v>
      </c>
      <c r="AM209">
        <f ca="1"/>
        <v>5.816604247110979E-4</v>
      </c>
      <c r="AN209" t="str">
        <f ca="1"/>
        <v>EAR80y_c</v>
      </c>
    </row>
    <row r="210" spans="1:40" x14ac:dyDescent="0.2">
      <c r="A210" t="s">
        <v>10675</v>
      </c>
      <c r="B210" s="121" t="s">
        <v>8171</v>
      </c>
      <c r="C210" s="94" t="s">
        <v>10823</v>
      </c>
      <c r="D210" s="94" t="str">
        <v>PRAMPC_c</v>
      </c>
      <c r="E210" s="121" t="str">
        <f ca="1"/>
        <v>0</v>
      </c>
      <c r="G210" s="94"/>
      <c r="H210" s="121" t="str">
        <f ca="1"/>
        <v>0</v>
      </c>
      <c r="I210" s="94"/>
      <c r="J210" s="94"/>
      <c r="K210" s="121" t="str">
        <f ca="1"/>
        <v>0</v>
      </c>
      <c r="L210">
        <v>7.0003129864933997E-2</v>
      </c>
      <c r="M210">
        <v>2.6964001087744601E-2</v>
      </c>
      <c r="N210" s="105" t="str">
        <v>CRNOAT_m</v>
      </c>
      <c r="O210" s="131" t="str">
        <v/>
      </c>
      <c r="P210" s="121" t="str">
        <v/>
      </c>
      <c r="Q210">
        <v>0</v>
      </c>
      <c r="R210" t="str">
        <v>CRNOAT_m</v>
      </c>
      <c r="T210">
        <v>1.7303207496948001</v>
      </c>
      <c r="U210" t="str">
        <v>CRNOAT_m</v>
      </c>
      <c r="W210" t="str">
        <f ca="1"/>
        <v>Fatty acid degradation</v>
      </c>
      <c r="X210" t="str">
        <f ca="1"/>
        <v>ACOAD120f_m</v>
      </c>
      <c r="Y210">
        <f ca="1"/>
        <v>0</v>
      </c>
      <c r="Z210">
        <f ca="1"/>
        <v>0</v>
      </c>
      <c r="AA210">
        <f ca="1"/>
        <v>0</v>
      </c>
      <c r="AB210">
        <f ca="1"/>
        <v>0</v>
      </c>
      <c r="AC210">
        <f ca="1"/>
        <v>0</v>
      </c>
      <c r="AD210" t="str">
        <f ca="1"/>
        <v>DMATT_c</v>
      </c>
      <c r="AE210">
        <f ca="1"/>
        <v>4.0348595416886775E-4</v>
      </c>
      <c r="AF210" t="str">
        <f ca="1"/>
        <v>ECOAR200_rm</v>
      </c>
      <c r="AG210">
        <f ca="1"/>
        <v>2.1642396923793276E-3</v>
      </c>
      <c r="AH210">
        <f ca="1"/>
        <v>0</v>
      </c>
      <c r="AI210">
        <f ca="1"/>
        <v>4.6839334460701662E-6</v>
      </c>
      <c r="AJ210" t="str">
        <f ca="1"/>
        <v>ECOAR200_rm</v>
      </c>
      <c r="AK210">
        <f ca="1"/>
        <v>2.1642396923793276E-3</v>
      </c>
      <c r="AL210">
        <f ca="1"/>
        <v>0</v>
      </c>
      <c r="AM210">
        <f ca="1"/>
        <v>4.6839334460701662E-6</v>
      </c>
      <c r="AN210" t="str">
        <f ca="1"/>
        <v>ECOAR200_rm</v>
      </c>
    </row>
    <row r="211" spans="1:40" x14ac:dyDescent="0.2">
      <c r="A211" t="s">
        <v>10675</v>
      </c>
      <c r="B211" s="121" t="s">
        <v>8172</v>
      </c>
      <c r="C211" s="94" t="s">
        <v>10824</v>
      </c>
      <c r="D211" s="94" t="str">
        <v>PRATPP_c</v>
      </c>
      <c r="E211" s="121" t="str">
        <f ca="1"/>
        <v>0</v>
      </c>
      <c r="G211" s="94"/>
      <c r="H211" s="121" t="str">
        <f ca="1"/>
        <v>0</v>
      </c>
      <c r="I211" s="94"/>
      <c r="J211" s="94"/>
      <c r="K211" s="121" t="str">
        <f ca="1"/>
        <v>0</v>
      </c>
      <c r="L211">
        <v>0</v>
      </c>
      <c r="M211">
        <v>1.1365030961123899E-2</v>
      </c>
      <c r="N211" s="105" t="str">
        <v>CAT_c</v>
      </c>
      <c r="O211" s="131" t="str">
        <v/>
      </c>
      <c r="P211" s="121" t="str">
        <v/>
      </c>
      <c r="Q211">
        <v>0</v>
      </c>
      <c r="R211" t="str">
        <v>CAT_c</v>
      </c>
      <c r="T211">
        <v>0</v>
      </c>
      <c r="U211" t="str">
        <v>CAT_c</v>
      </c>
      <c r="W211" t="str">
        <f ca="1"/>
        <v>Fatty acid degradation</v>
      </c>
      <c r="X211" t="str">
        <f ca="1"/>
        <v>ACOAD120f_x</v>
      </c>
      <c r="Y211">
        <f ca="1"/>
        <v>0</v>
      </c>
      <c r="Z211">
        <f ca="1"/>
        <v>0</v>
      </c>
      <c r="AA211">
        <f ca="1"/>
        <v>0</v>
      </c>
      <c r="AB211">
        <f ca="1"/>
        <v>0</v>
      </c>
      <c r="AC211">
        <f ca="1"/>
        <v>0</v>
      </c>
      <c r="AD211" t="str">
        <f ca="1"/>
        <v>GRTT_c</v>
      </c>
      <c r="AE211">
        <f ca="1"/>
        <v>4.0348595416886775E-4</v>
      </c>
      <c r="AF211" t="str">
        <f ca="1"/>
        <v>ECOAR220_rm</v>
      </c>
      <c r="AG211">
        <f ca="1"/>
        <v>2.1642396923793276E-3</v>
      </c>
      <c r="AH211">
        <f ca="1"/>
        <v>0</v>
      </c>
      <c r="AI211">
        <f ca="1"/>
        <v>4.6839334460701662E-6</v>
      </c>
      <c r="AJ211" t="str">
        <f ca="1"/>
        <v>ECOAR220_rm</v>
      </c>
      <c r="AK211">
        <f ca="1"/>
        <v>2.1642396923793276E-3</v>
      </c>
      <c r="AL211">
        <f ca="1"/>
        <v>0</v>
      </c>
      <c r="AM211">
        <f ca="1"/>
        <v>4.6839334460701662E-6</v>
      </c>
      <c r="AN211" t="str">
        <f ca="1"/>
        <v>ECOAR220_rm</v>
      </c>
    </row>
    <row r="212" spans="1:40" x14ac:dyDescent="0.2">
      <c r="A212" t="s">
        <v>10675</v>
      </c>
      <c r="B212" s="121" t="s">
        <v>8173</v>
      </c>
      <c r="C212" s="94" t="s">
        <v>10825</v>
      </c>
      <c r="D212" s="94" t="str">
        <v>AIRC1_c</v>
      </c>
      <c r="E212" s="121" t="str">
        <f ca="1"/>
        <v>0</v>
      </c>
      <c r="G212" s="94"/>
      <c r="H212" s="121" t="str">
        <f ca="1"/>
        <v>0</v>
      </c>
      <c r="I212" s="94"/>
      <c r="J212" s="94"/>
      <c r="K212" s="121" t="str">
        <f ca="1"/>
        <v>0</v>
      </c>
      <c r="L212">
        <v>0</v>
      </c>
      <c r="M212">
        <v>9.4601220532584702E-3</v>
      </c>
      <c r="N212" s="105" t="str">
        <v>CAT_x</v>
      </c>
      <c r="O212" s="131" t="str">
        <v/>
      </c>
      <c r="P212" s="121" t="str">
        <v/>
      </c>
      <c r="Q212">
        <v>0</v>
      </c>
      <c r="R212" t="str">
        <v>CAT_x</v>
      </c>
      <c r="T212">
        <v>3.8812395103599802E-2</v>
      </c>
      <c r="U212" t="str">
        <v>CAT_x</v>
      </c>
      <c r="W212" t="str">
        <f ca="1"/>
        <v>Fatty acid degradation</v>
      </c>
      <c r="X212" t="str">
        <f ca="1"/>
        <v>ACOAD121af_x</v>
      </c>
      <c r="Y212">
        <f ca="1"/>
        <v>0</v>
      </c>
      <c r="Z212">
        <f ca="1"/>
        <v>0</v>
      </c>
      <c r="AA212">
        <f ca="1"/>
        <v>0</v>
      </c>
      <c r="AB212">
        <f ca="1"/>
        <v>0</v>
      </c>
      <c r="AC212">
        <f ca="1"/>
        <v>0</v>
      </c>
      <c r="AD212" t="str">
        <f ca="1"/>
        <v>IPDDI_c</v>
      </c>
      <c r="AE212">
        <f ca="1"/>
        <v>4.0348595416886775E-4</v>
      </c>
      <c r="AF212" t="str">
        <f ca="1"/>
        <v>ECOAR240_rm</v>
      </c>
      <c r="AG212">
        <f ca="1"/>
        <v>1.7703568821378799E-3</v>
      </c>
      <c r="AH212">
        <f ca="1"/>
        <v>0</v>
      </c>
      <c r="AI212">
        <f ca="1"/>
        <v>3.1341634901329553E-6</v>
      </c>
      <c r="AJ212" t="str">
        <f ca="1"/>
        <v>ECOAR240_rm</v>
      </c>
      <c r="AK212">
        <f ca="1"/>
        <v>1.7703568821378799E-3</v>
      </c>
      <c r="AL212">
        <f ca="1"/>
        <v>0</v>
      </c>
      <c r="AM212">
        <f ca="1"/>
        <v>3.1341634901329553E-6</v>
      </c>
      <c r="AN212" t="str">
        <f ca="1"/>
        <v>ECOAR240_rm</v>
      </c>
    </row>
    <row r="213" spans="1:40" x14ac:dyDescent="0.2">
      <c r="A213" t="s">
        <v>10675</v>
      </c>
      <c r="B213" s="121" t="s">
        <v>8174</v>
      </c>
      <c r="C213" s="94" t="s">
        <v>10326</v>
      </c>
      <c r="D213" s="94" t="str">
        <v>PRAGSi_c</v>
      </c>
      <c r="E213" s="121" t="str">
        <f ca="1"/>
        <v>0</v>
      </c>
      <c r="G213" s="94"/>
      <c r="H213" s="121" t="str">
        <f ca="1"/>
        <v>0</v>
      </c>
      <c r="I213" s="94"/>
      <c r="J213" s="94"/>
      <c r="K213" s="121" t="str">
        <f ca="1"/>
        <v>0</v>
      </c>
      <c r="L213">
        <v>0</v>
      </c>
      <c r="M213">
        <v>0</v>
      </c>
      <c r="N213" s="105" t="str">
        <v>CERH124A_r</v>
      </c>
      <c r="O213" s="131" t="str">
        <v/>
      </c>
      <c r="P213" s="121" t="str">
        <v/>
      </c>
      <c r="Q213">
        <v>0</v>
      </c>
      <c r="R213" t="str">
        <v>CERH124A_r</v>
      </c>
      <c r="T213">
        <v>0</v>
      </c>
      <c r="U213" t="str">
        <v>CERH124A_r</v>
      </c>
      <c r="W213" t="str">
        <f ca="1"/>
        <v>Fatty acid degradation</v>
      </c>
      <c r="X213" t="str">
        <f ca="1"/>
        <v>ACOAD140f_x</v>
      </c>
      <c r="Y213">
        <f ca="1"/>
        <v>0</v>
      </c>
      <c r="Z213">
        <f ca="1"/>
        <v>0</v>
      </c>
      <c r="AA213">
        <f ca="1"/>
        <v>0</v>
      </c>
      <c r="AB213">
        <f ca="1"/>
        <v>0</v>
      </c>
      <c r="AC213">
        <f ca="1"/>
        <v>0</v>
      </c>
      <c r="AD213" t="str">
        <f ca="1"/>
        <v>THRTRS_c</v>
      </c>
      <c r="AE213">
        <f ca="1"/>
        <v>4.0152889143806048E-4</v>
      </c>
      <c r="AF213" t="str">
        <f ca="1"/>
        <v>ECOAR260_rm</v>
      </c>
      <c r="AG213">
        <f ca="1"/>
        <v>3.6767021263538674E-4</v>
      </c>
      <c r="AH213">
        <f ca="1"/>
        <v>0</v>
      </c>
      <c r="AI213">
        <f ca="1"/>
        <v>1.351813852593505E-7</v>
      </c>
      <c r="AJ213" t="str">
        <f ca="1"/>
        <v>ECOAR260_rm</v>
      </c>
      <c r="AK213">
        <f ca="1"/>
        <v>3.6767021263538674E-4</v>
      </c>
      <c r="AL213">
        <f ca="1"/>
        <v>0</v>
      </c>
      <c r="AM213">
        <f ca="1"/>
        <v>1.351813852593505E-7</v>
      </c>
      <c r="AN213" t="str">
        <f ca="1"/>
        <v>ECOAR260_rm</v>
      </c>
    </row>
    <row r="214" spans="1:40" x14ac:dyDescent="0.2">
      <c r="A214" t="s">
        <v>10675</v>
      </c>
      <c r="B214" s="121" t="s">
        <v>8175</v>
      </c>
      <c r="C214" s="94" t="s">
        <v>10327</v>
      </c>
      <c r="D214" s="94" t="str">
        <v>GLUPRT_c</v>
      </c>
      <c r="E214" s="121" t="str">
        <f ca="1"/>
        <v>0</v>
      </c>
      <c r="G214" s="94"/>
      <c r="H214" s="121" t="str">
        <f ca="1"/>
        <v>0</v>
      </c>
      <c r="I214" s="94"/>
      <c r="J214" s="94"/>
      <c r="K214" s="121" t="str">
        <f ca="1"/>
        <v>0</v>
      </c>
      <c r="L214">
        <v>0</v>
      </c>
      <c r="M214">
        <v>0</v>
      </c>
      <c r="N214" s="105" t="str">
        <v>CERH124A_r</v>
      </c>
      <c r="O214" s="131" t="str">
        <v/>
      </c>
      <c r="P214" s="121" t="str">
        <v/>
      </c>
      <c r="Q214">
        <v>0</v>
      </c>
      <c r="R214" t="str">
        <v>CERH124A_r</v>
      </c>
      <c r="T214">
        <v>0</v>
      </c>
      <c r="U214" t="str">
        <v>CERH124A_r</v>
      </c>
      <c r="W214" t="str">
        <f ca="1"/>
        <v>Fatty acid degradation</v>
      </c>
      <c r="X214" t="str">
        <f ca="1"/>
        <v>ACOAD141af_x</v>
      </c>
      <c r="Y214">
        <f ca="1"/>
        <v>0</v>
      </c>
      <c r="Z214">
        <f ca="1"/>
        <v>0</v>
      </c>
      <c r="AA214">
        <f ca="1"/>
        <v>0</v>
      </c>
      <c r="AB214">
        <f ca="1"/>
        <v>0</v>
      </c>
      <c r="AC214">
        <f ca="1"/>
        <v>0</v>
      </c>
      <c r="AD214" t="str">
        <f ca="1"/>
        <v>SERTRS_c</v>
      </c>
      <c r="AE214">
        <f ca="1"/>
        <v>3.6766999192389409E-4</v>
      </c>
      <c r="AF214" t="str">
        <f ca="1"/>
        <v>ENO_c</v>
      </c>
      <c r="AG214">
        <f ca="1"/>
        <v>0.54096468122178742</v>
      </c>
      <c r="AH214">
        <f ca="1"/>
        <v>0</v>
      </c>
      <c r="AI214">
        <f ca="1"/>
        <v>0.29264278632939011</v>
      </c>
      <c r="AJ214" t="str">
        <f ca="1"/>
        <v>ENO_c</v>
      </c>
      <c r="AK214">
        <f ca="1"/>
        <v>0.54096468122178742</v>
      </c>
      <c r="AL214">
        <f ca="1"/>
        <v>0</v>
      </c>
      <c r="AM214">
        <f ca="1"/>
        <v>0.29264278632939011</v>
      </c>
      <c r="AN214" t="str">
        <f ca="1"/>
        <v>ENO_c</v>
      </c>
    </row>
    <row r="215" spans="1:40" x14ac:dyDescent="0.2">
      <c r="A215" t="s">
        <v>10675</v>
      </c>
      <c r="B215" s="121" t="s">
        <v>8176</v>
      </c>
      <c r="C215" s="94" t="s">
        <v>10595</v>
      </c>
      <c r="D215" s="94" t="str">
        <v>PSERT_c</v>
      </c>
      <c r="E215" s="121" t="str">
        <f ca="1"/>
        <v>0</v>
      </c>
      <c r="G215" s="94"/>
      <c r="H215" s="121" t="str">
        <f ca="1"/>
        <v>0</v>
      </c>
      <c r="I215" s="94"/>
      <c r="J215" s="94"/>
      <c r="K215" s="121" t="str">
        <f ca="1"/>
        <v>0</v>
      </c>
      <c r="L215">
        <v>0</v>
      </c>
      <c r="M215">
        <v>0</v>
      </c>
      <c r="N215" s="105" t="str">
        <v>CERH126A_r</v>
      </c>
      <c r="O215" s="131" t="str">
        <v/>
      </c>
      <c r="P215" s="121" t="str">
        <v/>
      </c>
      <c r="Q215">
        <v>0</v>
      </c>
      <c r="R215" t="str">
        <v>CERH126A_r</v>
      </c>
      <c r="T215">
        <v>0</v>
      </c>
      <c r="U215" t="str">
        <v>CERH126A_r</v>
      </c>
      <c r="W215" t="str">
        <f ca="1"/>
        <v>Fatty acid degradation</v>
      </c>
      <c r="X215" t="str">
        <f ca="1"/>
        <v>ACOAD141bf_x</v>
      </c>
      <c r="Y215">
        <f ca="1"/>
        <v>0</v>
      </c>
      <c r="Z215">
        <f ca="1"/>
        <v>0</v>
      </c>
      <c r="AA215">
        <f ca="1"/>
        <v>0</v>
      </c>
      <c r="AB215">
        <f ca="1"/>
        <v>0</v>
      </c>
      <c r="AC215">
        <f ca="1"/>
        <v>0</v>
      </c>
      <c r="AD215" t="str">
        <f ca="1"/>
        <v>Ht_m_mm</v>
      </c>
      <c r="AE215">
        <f ca="1"/>
        <v>3.4510714279472606E-4</v>
      </c>
      <c r="AF215" t="str">
        <f ca="1"/>
        <v>EX_4abz_e</v>
      </c>
      <c r="AG215">
        <f ca="1"/>
        <v>-9.0996216467166763E-6</v>
      </c>
      <c r="AH215">
        <f ca="1"/>
        <v>0</v>
      </c>
      <c r="AI215">
        <f ca="1"/>
        <v>8.2803114113394716E-11</v>
      </c>
      <c r="AJ215" t="str">
        <f ca="1"/>
        <v>EX_4abz_e</v>
      </c>
      <c r="AK215">
        <f ca="1"/>
        <v>-9.0996216467166763E-6</v>
      </c>
      <c r="AL215">
        <f ca="1"/>
        <v>0</v>
      </c>
      <c r="AM215">
        <f ca="1"/>
        <v>8.2803114113394716E-11</v>
      </c>
      <c r="AN215" t="str">
        <f ca="1"/>
        <v>EX_4abz_e</v>
      </c>
    </row>
    <row r="216" spans="1:40" x14ac:dyDescent="0.2">
      <c r="A216" t="s">
        <v>10675</v>
      </c>
      <c r="B216" s="121" t="s">
        <v>8177</v>
      </c>
      <c r="C216" s="94" t="s">
        <v>10596</v>
      </c>
      <c r="D216" s="94" t="str">
        <v>PSPHS_r</v>
      </c>
      <c r="E216" s="121" t="str">
        <f ca="1"/>
        <v>0</v>
      </c>
      <c r="G216" s="94"/>
      <c r="H216" s="121" t="str">
        <f ca="1"/>
        <v>0</v>
      </c>
      <c r="I216" s="94"/>
      <c r="J216" s="94"/>
      <c r="K216" s="121" t="str">
        <f ca="1"/>
        <v>0</v>
      </c>
      <c r="L216">
        <v>0</v>
      </c>
      <c r="M216">
        <v>0</v>
      </c>
      <c r="N216" s="105" t="str">
        <v>CERH126A_r</v>
      </c>
      <c r="O216" s="131" t="str">
        <v/>
      </c>
      <c r="P216" s="121" t="str">
        <v/>
      </c>
      <c r="Q216">
        <v>0</v>
      </c>
      <c r="R216" t="str">
        <v>CERH126A_r</v>
      </c>
      <c r="T216">
        <v>0</v>
      </c>
      <c r="U216" t="str">
        <v>CERH126A_r</v>
      </c>
      <c r="W216" t="str">
        <f ca="1"/>
        <v>Fatty acid degradation</v>
      </c>
      <c r="X216" t="str">
        <f ca="1"/>
        <v>ACOAD142f_x</v>
      </c>
      <c r="Y216">
        <f ca="1"/>
        <v>0</v>
      </c>
      <c r="Z216">
        <f ca="1"/>
        <v>0</v>
      </c>
      <c r="AA216">
        <f ca="1"/>
        <v>0</v>
      </c>
      <c r="AB216">
        <f ca="1"/>
        <v>0</v>
      </c>
      <c r="AC216">
        <f ca="1"/>
        <v>0</v>
      </c>
      <c r="AD216" t="str">
        <f ca="1"/>
        <v>3HAD180_c</v>
      </c>
      <c r="AE216">
        <f ca="1"/>
        <v>3.3371883452231257E-4</v>
      </c>
      <c r="AF216" t="str">
        <f ca="1"/>
        <v>EX_btn_c</v>
      </c>
      <c r="AG216">
        <f ca="1"/>
        <v>-9.0996216467117127E-6</v>
      </c>
      <c r="AH216">
        <f ca="1"/>
        <v>0</v>
      </c>
      <c r="AI216">
        <f ca="1"/>
        <v>8.2803114113304385E-11</v>
      </c>
      <c r="AJ216" t="str">
        <f ca="1"/>
        <v>EX_btn_c</v>
      </c>
      <c r="AK216">
        <f ca="1"/>
        <v>-9.0996216467117127E-6</v>
      </c>
      <c r="AL216">
        <f ca="1"/>
        <v>0</v>
      </c>
      <c r="AM216">
        <f ca="1"/>
        <v>8.2803114113304385E-11</v>
      </c>
      <c r="AN216" t="str">
        <f ca="1"/>
        <v>EX_btn_c</v>
      </c>
    </row>
    <row r="217" spans="1:40" x14ac:dyDescent="0.2">
      <c r="A217" t="s">
        <v>10675</v>
      </c>
      <c r="B217" s="121" t="s">
        <v>8178</v>
      </c>
      <c r="C217" s="94" t="s">
        <v>10826</v>
      </c>
      <c r="D217" s="94" t="str">
        <v>PPBNGS_1_c</v>
      </c>
      <c r="E217" s="121" t="str">
        <f ca="1"/>
        <v>0</v>
      </c>
      <c r="G217" s="94"/>
      <c r="H217" s="121" t="str">
        <f ca="1"/>
        <v>0</v>
      </c>
      <c r="I217" s="94"/>
      <c r="J217" s="94"/>
      <c r="K217" s="121" t="str">
        <f ca="1"/>
        <v>0</v>
      </c>
      <c r="L217">
        <v>0</v>
      </c>
      <c r="M217">
        <v>1.92782121274635E-12</v>
      </c>
      <c r="N217" s="105" t="str">
        <v>CERS124_c, G00006t_c_r</v>
      </c>
      <c r="O217" s="131" t="str">
        <v/>
      </c>
      <c r="P217" s="121" t="str">
        <v/>
      </c>
      <c r="Q217">
        <v>0</v>
      </c>
      <c r="R217" t="str">
        <v>CERS124_c, G00006t_c_r</v>
      </c>
      <c r="T217">
        <v>0</v>
      </c>
      <c r="U217" t="str">
        <v>CERS124_c, G00006t_c_r</v>
      </c>
      <c r="W217" t="str">
        <f ca="1"/>
        <v>Fatty acid degradation</v>
      </c>
      <c r="X217" t="str">
        <f ca="1"/>
        <v>ACOAD143f_x</v>
      </c>
      <c r="Y217">
        <f ca="1"/>
        <v>0</v>
      </c>
      <c r="Z217">
        <f ca="1"/>
        <v>0</v>
      </c>
      <c r="AA217">
        <f ca="1"/>
        <v>0</v>
      </c>
      <c r="AB217">
        <f ca="1"/>
        <v>0</v>
      </c>
      <c r="AC217">
        <f ca="1"/>
        <v>0</v>
      </c>
      <c r="AD217" t="str">
        <f ca="1"/>
        <v>3OAR180_c</v>
      </c>
      <c r="AE217">
        <f ca="1"/>
        <v>3.3371883452231257E-4</v>
      </c>
      <c r="AF217" t="str">
        <f ca="1"/>
        <v>EX_ca2_e</v>
      </c>
      <c r="AG217">
        <f ca="1"/>
        <v>-1.1702113437671241E-4</v>
      </c>
      <c r="AH217">
        <f ca="1"/>
        <v>0</v>
      </c>
      <c r="AI217">
        <f ca="1"/>
        <v>1.3693945890812584E-8</v>
      </c>
      <c r="AJ217" t="str">
        <f ca="1"/>
        <v>EX_ca2_e</v>
      </c>
      <c r="AK217">
        <f ca="1"/>
        <v>-1.1702113437671241E-4</v>
      </c>
      <c r="AL217">
        <f ca="1"/>
        <v>0</v>
      </c>
      <c r="AM217">
        <f ca="1"/>
        <v>1.3693945890812584E-8</v>
      </c>
      <c r="AN217" t="str">
        <f ca="1"/>
        <v>EX_ca2_e</v>
      </c>
    </row>
    <row r="218" spans="1:40" x14ac:dyDescent="0.2">
      <c r="A218" t="s">
        <v>10675</v>
      </c>
      <c r="B218" s="121" t="s">
        <v>8179</v>
      </c>
      <c r="C218" s="94" t="s">
        <v>10328</v>
      </c>
      <c r="D218" s="94" t="str">
        <v>PPNDH_c</v>
      </c>
      <c r="E218" s="121" t="str">
        <f ca="1"/>
        <v>0</v>
      </c>
      <c r="G218" s="94"/>
      <c r="H218" s="121" t="str">
        <f ca="1"/>
        <v>0</v>
      </c>
      <c r="I218" s="94"/>
      <c r="J218" s="94"/>
      <c r="K218" s="121" t="str">
        <f ca="1"/>
        <v>0</v>
      </c>
      <c r="L218">
        <v>0</v>
      </c>
      <c r="M218">
        <v>0</v>
      </c>
      <c r="N218" s="105" t="str">
        <v>CERS126_c, G00006t_c_r</v>
      </c>
      <c r="O218" s="131" t="str">
        <v/>
      </c>
      <c r="P218" s="121" t="str">
        <v/>
      </c>
      <c r="Q218">
        <v>0</v>
      </c>
      <c r="R218" t="str">
        <v>CERS126_c, G00006t_c_r</v>
      </c>
      <c r="T218">
        <v>0</v>
      </c>
      <c r="U218" t="str">
        <v>CERS126_c, G00006t_c_r</v>
      </c>
      <c r="W218" t="str">
        <f ca="1"/>
        <v>Fatty acid degradation</v>
      </c>
      <c r="X218" t="str">
        <f ca="1"/>
        <v>ACOAD160f_x</v>
      </c>
      <c r="Y218">
        <f ca="1"/>
        <v>0</v>
      </c>
      <c r="Z218">
        <f ca="1"/>
        <v>0</v>
      </c>
      <c r="AA218">
        <f ca="1"/>
        <v>0</v>
      </c>
      <c r="AB218">
        <f ca="1"/>
        <v>0</v>
      </c>
      <c r="AC218">
        <f ca="1"/>
        <v>0</v>
      </c>
      <c r="AD218" t="str">
        <f ca="1"/>
        <v>3OAS180_c</v>
      </c>
      <c r="AE218">
        <f ca="1"/>
        <v>3.3371883452231257E-4</v>
      </c>
      <c r="AF218" t="str">
        <f ca="1"/>
        <v>EX_co2_e</v>
      </c>
      <c r="AG218">
        <f ca="1"/>
        <v>2.1211614325565082</v>
      </c>
      <c r="AH218">
        <f ca="1"/>
        <v>0</v>
      </c>
      <c r="AI218">
        <f ca="1"/>
        <v>4.4993258229651785</v>
      </c>
      <c r="AJ218" t="str">
        <f ca="1"/>
        <v>EX_co2_e</v>
      </c>
      <c r="AK218">
        <f ca="1"/>
        <v>2.1211614325565082</v>
      </c>
      <c r="AL218">
        <f ca="1"/>
        <v>0</v>
      </c>
      <c r="AM218">
        <f ca="1"/>
        <v>4.4993258229651785</v>
      </c>
      <c r="AN218" t="str">
        <f ca="1"/>
        <v>EX_co2_e</v>
      </c>
    </row>
    <row r="219" spans="1:40" x14ac:dyDescent="0.2">
      <c r="A219" t="s">
        <v>10675</v>
      </c>
      <c r="B219" s="121" t="s">
        <v>8180</v>
      </c>
      <c r="C219" s="94" t="s">
        <v>10329</v>
      </c>
      <c r="D219" s="94" t="str">
        <v>PPND2_c</v>
      </c>
      <c r="E219" s="121" t="str">
        <f ca="1"/>
        <v>0</v>
      </c>
      <c r="G219" s="94"/>
      <c r="H219" s="121" t="str">
        <f ca="1"/>
        <v>0</v>
      </c>
      <c r="I219" s="94"/>
      <c r="J219" s="94"/>
      <c r="K219" s="121" t="str">
        <f ca="1"/>
        <v>0</v>
      </c>
      <c r="L219">
        <v>0</v>
      </c>
      <c r="M219">
        <v>0</v>
      </c>
      <c r="N219" s="105" t="str">
        <v>CERS2A24_r, G00006t_c_r</v>
      </c>
      <c r="O219" s="131" t="str">
        <v/>
      </c>
      <c r="P219" s="121" t="str">
        <v/>
      </c>
      <c r="Q219">
        <v>0</v>
      </c>
      <c r="R219" t="str">
        <v>CERS2A24_r, G00006t_c_r</v>
      </c>
      <c r="T219">
        <v>0</v>
      </c>
      <c r="U219" t="str">
        <v>CERS2A24_r, G00006t_c_r</v>
      </c>
      <c r="W219" t="str">
        <f ca="1"/>
        <v>Fatty acid degradation</v>
      </c>
      <c r="X219" t="str">
        <f ca="1"/>
        <v>ACOAD161af_x</v>
      </c>
      <c r="Y219">
        <f ca="1"/>
        <v>0</v>
      </c>
      <c r="Z219">
        <f ca="1"/>
        <v>0</v>
      </c>
      <c r="AA219">
        <f ca="1"/>
        <v>0</v>
      </c>
      <c r="AB219">
        <f ca="1"/>
        <v>0</v>
      </c>
      <c r="AC219">
        <f ca="1"/>
        <v>0</v>
      </c>
      <c r="AD219" t="str">
        <f ca="1"/>
        <v>EAR180y_c</v>
      </c>
      <c r="AE219">
        <f ca="1"/>
        <v>3.3371883452231257E-4</v>
      </c>
      <c r="AF219" t="str">
        <f ca="1"/>
        <v>EX_cu2_e</v>
      </c>
      <c r="AG219">
        <f ca="1"/>
        <v>-1.0373568677251315E-5</v>
      </c>
      <c r="AH219">
        <f ca="1"/>
        <v>0</v>
      </c>
      <c r="AI219">
        <f ca="1"/>
        <v>1.0761092710164959E-10</v>
      </c>
      <c r="AJ219" t="str">
        <f ca="1"/>
        <v>EX_cu2_e</v>
      </c>
      <c r="AK219">
        <f ca="1"/>
        <v>-1.0373568677251315E-5</v>
      </c>
      <c r="AL219">
        <f ca="1"/>
        <v>0</v>
      </c>
      <c r="AM219">
        <f ca="1"/>
        <v>1.0761092710164959E-10</v>
      </c>
      <c r="AN219" t="str">
        <f ca="1"/>
        <v>EX_cu2_e</v>
      </c>
    </row>
    <row r="220" spans="1:40" x14ac:dyDescent="0.2">
      <c r="A220" t="s">
        <v>10675</v>
      </c>
      <c r="B220" s="121" t="s">
        <v>8181</v>
      </c>
      <c r="C220" s="94" t="s">
        <v>10827</v>
      </c>
      <c r="D220" s="94" t="str">
        <v>PROTRS_c</v>
      </c>
      <c r="E220" s="121" t="str">
        <f ca="1"/>
        <v>0</v>
      </c>
      <c r="G220" s="94"/>
      <c r="H220" s="121" t="str">
        <f ca="1"/>
        <v>0</v>
      </c>
      <c r="I220" s="94"/>
      <c r="J220" s="94"/>
      <c r="K220" s="121" t="str">
        <f ca="1"/>
        <v>0</v>
      </c>
      <c r="L220">
        <v>0</v>
      </c>
      <c r="M220">
        <v>0</v>
      </c>
      <c r="N220" s="105" t="str">
        <v>CERS2A26_r, G00006t_c_r</v>
      </c>
      <c r="O220" s="131" t="str">
        <v/>
      </c>
      <c r="P220" s="121" t="str">
        <v/>
      </c>
      <c r="Q220">
        <v>0</v>
      </c>
      <c r="R220" t="str">
        <v>CERS2A26_r, G00006t_c_r</v>
      </c>
      <c r="T220">
        <v>0</v>
      </c>
      <c r="U220" t="str">
        <v>CERS2A26_r, G00006t_c_r</v>
      </c>
      <c r="W220" t="str">
        <f ca="1"/>
        <v>Fatty acid degradation</v>
      </c>
      <c r="X220" t="str">
        <f ca="1"/>
        <v>ACOAD161bf_x</v>
      </c>
      <c r="Y220">
        <f ca="1"/>
        <v>0</v>
      </c>
      <c r="Z220">
        <f ca="1"/>
        <v>0</v>
      </c>
      <c r="AA220">
        <f ca="1"/>
        <v>0</v>
      </c>
      <c r="AB220">
        <f ca="1"/>
        <v>0</v>
      </c>
      <c r="AC220">
        <f ca="1"/>
        <v>0</v>
      </c>
      <c r="AD220" t="str">
        <f ca="1"/>
        <v>PCOATA180_c</v>
      </c>
      <c r="AE220">
        <f ca="1"/>
        <v>3.3371883452231257E-4</v>
      </c>
      <c r="AF220" t="str">
        <f ca="1"/>
        <v>EX_fe2_e</v>
      </c>
      <c r="AG220">
        <f ca="1"/>
        <v>-6.9521109380877444E-5</v>
      </c>
      <c r="AH220">
        <f ca="1"/>
        <v>0</v>
      </c>
      <c r="AI220">
        <f ca="1"/>
        <v>4.8331846495479254E-9</v>
      </c>
      <c r="AJ220" t="str">
        <f ca="1"/>
        <v>EX_fe2_e</v>
      </c>
      <c r="AK220">
        <f ca="1"/>
        <v>-6.9521109380877444E-5</v>
      </c>
      <c r="AL220">
        <f ca="1"/>
        <v>0</v>
      </c>
      <c r="AM220">
        <f ca="1"/>
        <v>4.8331846495479254E-9</v>
      </c>
      <c r="AN220" t="str">
        <f ca="1"/>
        <v>EX_fe2_e</v>
      </c>
    </row>
    <row r="221" spans="1:40" x14ac:dyDescent="0.2">
      <c r="A221" t="s">
        <v>10675</v>
      </c>
      <c r="B221" s="121" t="s">
        <v>8182</v>
      </c>
      <c r="C221" s="94" t="s">
        <v>10828</v>
      </c>
      <c r="D221" s="94" t="str">
        <v>PPPGO_m</v>
      </c>
      <c r="E221" s="121" t="str">
        <f ca="1"/>
        <v>0</v>
      </c>
      <c r="G221" s="94"/>
      <c r="H221" s="121" t="str">
        <f ca="1"/>
        <v>0</v>
      </c>
      <c r="I221" s="94"/>
      <c r="J221" s="94"/>
      <c r="K221" s="121" t="str">
        <f ca="1"/>
        <v>0</v>
      </c>
      <c r="L221">
        <v>0</v>
      </c>
      <c r="M221">
        <v>0</v>
      </c>
      <c r="N221" s="105" t="str">
        <v>CERH2A24_r</v>
      </c>
      <c r="O221" s="131" t="str">
        <v/>
      </c>
      <c r="P221" s="121" t="str">
        <v/>
      </c>
      <c r="Q221">
        <v>0</v>
      </c>
      <c r="R221" t="str">
        <v>CERH2A24_r</v>
      </c>
      <c r="T221">
        <v>0</v>
      </c>
      <c r="U221" t="str">
        <v>CERH2A24_r</v>
      </c>
      <c r="W221" t="str">
        <f ca="1"/>
        <v>Fatty acid degradation</v>
      </c>
      <c r="X221" t="str">
        <f ca="1"/>
        <v>ACOAD162f_x</v>
      </c>
      <c r="Y221">
        <f ca="1"/>
        <v>0</v>
      </c>
      <c r="Z221">
        <f ca="1"/>
        <v>0</v>
      </c>
      <c r="AA221">
        <f ca="1"/>
        <v>0</v>
      </c>
      <c r="AB221">
        <f ca="1"/>
        <v>0</v>
      </c>
      <c r="AC221">
        <f ca="1"/>
        <v>0</v>
      </c>
      <c r="AD221" t="str">
        <f ca="1"/>
        <v>STCOAt_c_rm</v>
      </c>
      <c r="AE221">
        <f ca="1"/>
        <v>3.3366628707195647E-4</v>
      </c>
      <c r="AF221" t="str">
        <f ca="1"/>
        <v>EX_for_e</v>
      </c>
      <c r="AG221">
        <f ca="1"/>
        <v>0.38072034402379429</v>
      </c>
      <c r="AH221">
        <f ca="1"/>
        <v>0</v>
      </c>
      <c r="AI221">
        <f ca="1"/>
        <v>0.14494798035359627</v>
      </c>
      <c r="AJ221" t="str">
        <f ca="1"/>
        <v>EX_for_e</v>
      </c>
      <c r="AK221">
        <f ca="1"/>
        <v>0.38072034402379429</v>
      </c>
      <c r="AL221">
        <f ca="1"/>
        <v>0</v>
      </c>
      <c r="AM221">
        <f ca="1"/>
        <v>0.14494798035359627</v>
      </c>
      <c r="AN221" t="str">
        <f ca="1"/>
        <v>EX_for_e</v>
      </c>
    </row>
    <row r="222" spans="1:40" x14ac:dyDescent="0.2">
      <c r="A222" t="s">
        <v>10675</v>
      </c>
      <c r="B222" s="121" t="s">
        <v>8183</v>
      </c>
      <c r="C222" s="94" t="s">
        <v>10829</v>
      </c>
      <c r="D222" s="94" t="str">
        <v>PC_c</v>
      </c>
      <c r="E222" s="121" t="str">
        <f ca="1"/>
        <v>0</v>
      </c>
      <c r="G222" s="94"/>
      <c r="H222" s="121" t="str">
        <f ca="1"/>
        <v>0</v>
      </c>
      <c r="I222" s="94"/>
      <c r="J222" s="94"/>
      <c r="K222" s="121" t="str">
        <f ca="1"/>
        <v>0</v>
      </c>
      <c r="L222">
        <v>0</v>
      </c>
      <c r="M222">
        <v>0</v>
      </c>
      <c r="N222" s="105" t="str">
        <v>CERH2A26_r</v>
      </c>
      <c r="O222" s="131" t="str">
        <v/>
      </c>
      <c r="P222" s="121" t="str">
        <v/>
      </c>
      <c r="Q222">
        <v>0</v>
      </c>
      <c r="R222" t="str">
        <v>CERH2A26_r</v>
      </c>
      <c r="T222">
        <v>0</v>
      </c>
      <c r="U222" t="str">
        <v>CERH2A26_r</v>
      </c>
      <c r="W222" t="str">
        <f ca="1"/>
        <v>Fatty acid degradation</v>
      </c>
      <c r="X222" t="str">
        <f ca="1"/>
        <v>ACOAD163f_x</v>
      </c>
      <c r="Y222">
        <f ca="1"/>
        <v>0</v>
      </c>
      <c r="Z222">
        <f ca="1"/>
        <v>0</v>
      </c>
      <c r="AA222">
        <f ca="1"/>
        <v>0</v>
      </c>
      <c r="AB222">
        <f ca="1"/>
        <v>0</v>
      </c>
      <c r="AC222">
        <f ca="1"/>
        <v>0</v>
      </c>
      <c r="AD222" t="str">
        <f ca="1"/>
        <v>CTPt_c_rm</v>
      </c>
      <c r="AE222">
        <f ca="1"/>
        <v>3.2536111962080488E-4</v>
      </c>
      <c r="AF222" t="str">
        <f ca="1"/>
        <v>EX_glc__D_e</v>
      </c>
      <c r="AG222">
        <f ca="1"/>
        <v>-1</v>
      </c>
      <c r="AH222">
        <f ca="1"/>
        <v>0</v>
      </c>
      <c r="AI222">
        <f ca="1"/>
        <v>1</v>
      </c>
      <c r="AJ222" t="str">
        <f ca="1"/>
        <v>EX_glc__D_e</v>
      </c>
      <c r="AK222">
        <f ca="1"/>
        <v>-1</v>
      </c>
      <c r="AL222">
        <f ca="1"/>
        <v>0</v>
      </c>
      <c r="AM222">
        <f ca="1"/>
        <v>1</v>
      </c>
      <c r="AN222" t="str">
        <f ca="1"/>
        <v>EX_glc__D_e</v>
      </c>
    </row>
    <row r="223" spans="1:40" x14ac:dyDescent="0.2">
      <c r="A223" t="s">
        <v>10675</v>
      </c>
      <c r="B223" s="121" t="s">
        <v>8184</v>
      </c>
      <c r="C223" s="94" t="s">
        <v>10830</v>
      </c>
      <c r="D223" s="94" t="str">
        <v>PDH_m</v>
      </c>
      <c r="E223" s="121" t="str">
        <f ca="1"/>
        <v>0</v>
      </c>
      <c r="G223" s="94"/>
      <c r="H223" s="121" t="str">
        <f ca="1"/>
        <v>0</v>
      </c>
      <c r="I223" s="94"/>
      <c r="J223" s="94"/>
      <c r="K223" s="121" t="str">
        <f ca="1"/>
        <v>0</v>
      </c>
      <c r="L223">
        <v>0</v>
      </c>
      <c r="M223">
        <v>0</v>
      </c>
      <c r="N223" s="105" t="str">
        <v>CERH324_r</v>
      </c>
      <c r="O223" s="131" t="str">
        <v/>
      </c>
      <c r="P223" s="121" t="str">
        <v/>
      </c>
      <c r="Q223">
        <v>0</v>
      </c>
      <c r="R223" t="str">
        <v>CERH324_r</v>
      </c>
      <c r="T223">
        <v>0</v>
      </c>
      <c r="U223" t="str">
        <v>CERH324_r</v>
      </c>
      <c r="W223" t="str">
        <f ca="1"/>
        <v>Fatty acid degradation</v>
      </c>
      <c r="X223" t="str">
        <f ca="1"/>
        <v>ACOAD180f_x</v>
      </c>
      <c r="Y223">
        <f ca="1"/>
        <v>0</v>
      </c>
      <c r="Z223">
        <f ca="1"/>
        <v>0</v>
      </c>
      <c r="AA223">
        <f ca="1"/>
        <v>0</v>
      </c>
      <c r="AB223">
        <f ca="1"/>
        <v>0</v>
      </c>
      <c r="AC223">
        <f ca="1"/>
        <v>0</v>
      </c>
      <c r="AD223" t="str">
        <f ca="1"/>
        <v>GDPMANNt_c_g</v>
      </c>
      <c r="AE223">
        <f ca="1"/>
        <v>3.0255501990684687E-4</v>
      </c>
      <c r="AF223" t="str">
        <f ca="1"/>
        <v>EX_glyc_e</v>
      </c>
      <c r="AG223">
        <f ca="1"/>
        <v>2.3488850209589355E-2</v>
      </c>
      <c r="AH223">
        <f ca="1"/>
        <v>0</v>
      </c>
      <c r="AI223">
        <f ca="1"/>
        <v>5.5172608416852588E-4</v>
      </c>
      <c r="AJ223" t="str">
        <f ca="1"/>
        <v>EX_glyc_e</v>
      </c>
      <c r="AK223">
        <f ca="1"/>
        <v>2.3488850209589355E-2</v>
      </c>
      <c r="AL223">
        <f ca="1"/>
        <v>0</v>
      </c>
      <c r="AM223">
        <f ca="1"/>
        <v>5.5172608416852588E-4</v>
      </c>
      <c r="AN223" t="str">
        <f ca="1"/>
        <v>EX_glyc_e</v>
      </c>
    </row>
    <row r="224" spans="1:40" x14ac:dyDescent="0.2">
      <c r="A224" t="s">
        <v>10675</v>
      </c>
      <c r="B224" s="121" t="s">
        <v>8185</v>
      </c>
      <c r="C224" s="94" t="s">
        <v>10597</v>
      </c>
      <c r="D224" s="94" t="str">
        <v>PYK_c</v>
      </c>
      <c r="E224" s="121" t="str">
        <f ca="1"/>
        <v>0</v>
      </c>
      <c r="G224" s="94"/>
      <c r="H224" s="121" t="str">
        <f ca="1"/>
        <v>0</v>
      </c>
      <c r="I224" s="94"/>
      <c r="J224" s="94"/>
      <c r="K224" s="121" t="str">
        <f ca="1"/>
        <v>0</v>
      </c>
      <c r="L224">
        <v>0</v>
      </c>
      <c r="M224">
        <v>0</v>
      </c>
      <c r="N224" s="105" t="str">
        <v>CERH326_r</v>
      </c>
      <c r="O224" s="131" t="str">
        <v/>
      </c>
      <c r="P224" s="121" t="str">
        <v/>
      </c>
      <c r="Q224">
        <v>0</v>
      </c>
      <c r="R224" t="str">
        <v>CERH326_r</v>
      </c>
      <c r="T224">
        <v>0</v>
      </c>
      <c r="U224" t="str">
        <v>CERH326_r</v>
      </c>
      <c r="W224" t="str">
        <f ca="1"/>
        <v>Fatty acid degradation</v>
      </c>
      <c r="X224" t="str">
        <f ca="1"/>
        <v>ACOAD181af_x</v>
      </c>
      <c r="Y224">
        <f ca="1"/>
        <v>0</v>
      </c>
      <c r="Z224">
        <f ca="1"/>
        <v>0</v>
      </c>
      <c r="AA224">
        <f ca="1"/>
        <v>0</v>
      </c>
      <c r="AB224">
        <f ca="1"/>
        <v>0</v>
      </c>
      <c r="AC224">
        <f ca="1"/>
        <v>0</v>
      </c>
      <c r="AD224" t="str">
        <f ca="1"/>
        <v>GDPt_c_g</v>
      </c>
      <c r="AE224">
        <f ca="1"/>
        <v>3.0255501990684687E-4</v>
      </c>
      <c r="AF224" t="str">
        <f ca="1"/>
        <v>EX_h2o_e</v>
      </c>
      <c r="AG224">
        <f ca="1"/>
        <v>3.0788424048721392</v>
      </c>
      <c r="AH224">
        <f ca="1"/>
        <v>0</v>
      </c>
      <c r="AI224">
        <f ca="1"/>
        <v>9.4792705540388571</v>
      </c>
      <c r="AJ224" t="str">
        <f ca="1"/>
        <v>EX_h2o_e</v>
      </c>
      <c r="AK224">
        <f ca="1"/>
        <v>3.0788424048721392</v>
      </c>
      <c r="AL224">
        <f ca="1"/>
        <v>0</v>
      </c>
      <c r="AM224">
        <f ca="1"/>
        <v>9.4792705540388571</v>
      </c>
      <c r="AN224" t="str">
        <f ca="1"/>
        <v>EX_h2o_e</v>
      </c>
    </row>
    <row r="225" spans="1:40" x14ac:dyDescent="0.2">
      <c r="A225" t="s">
        <v>10675</v>
      </c>
      <c r="B225" s="121" t="s">
        <v>8186</v>
      </c>
      <c r="C225" s="94" t="s">
        <v>10330</v>
      </c>
      <c r="D225" s="94" t="str">
        <v>RBFK_c</v>
      </c>
      <c r="E225" s="121" t="str">
        <f ca="1"/>
        <v>0</v>
      </c>
      <c r="G225" s="94"/>
      <c r="H225" s="121" t="str">
        <f ca="1"/>
        <v>0</v>
      </c>
      <c r="I225" s="94"/>
      <c r="J225" s="94"/>
      <c r="K225" s="121" t="str">
        <f ca="1"/>
        <v>0</v>
      </c>
      <c r="L225">
        <v>0</v>
      </c>
      <c r="M225">
        <v>0</v>
      </c>
      <c r="N225" s="105" t="str">
        <v>CHTNDA_c</v>
      </c>
      <c r="O225" s="131" t="str">
        <v/>
      </c>
      <c r="P225" s="121" t="str">
        <v/>
      </c>
      <c r="Q225">
        <v>0</v>
      </c>
      <c r="R225" t="str">
        <v>CHTNDA_c</v>
      </c>
      <c r="T225">
        <v>0</v>
      </c>
      <c r="U225" t="str">
        <v>CHTNDA_c</v>
      </c>
      <c r="W225" t="str">
        <f ca="1"/>
        <v>Fatty acid degradation</v>
      </c>
      <c r="X225" t="str">
        <f ca="1"/>
        <v>ACOAD182f_x</v>
      </c>
      <c r="Y225">
        <f ca="1"/>
        <v>0</v>
      </c>
      <c r="Z225">
        <f ca="1"/>
        <v>0</v>
      </c>
      <c r="AA225">
        <f ca="1"/>
        <v>0</v>
      </c>
      <c r="AB225">
        <f ca="1"/>
        <v>0</v>
      </c>
      <c r="AC225">
        <f ca="1"/>
        <v>0</v>
      </c>
      <c r="AD225" t="str">
        <f ca="1"/>
        <v>Ht_c_g</v>
      </c>
      <c r="AE225">
        <f ca="1"/>
        <v>3.0255501990684687E-4</v>
      </c>
      <c r="AF225" t="str">
        <f ca="1"/>
        <v>EX_inost_e</v>
      </c>
      <c r="AG225">
        <f ca="1"/>
        <v>-4.2773681512533052E-3</v>
      </c>
      <c r="AH225">
        <f ca="1"/>
        <v>0</v>
      </c>
      <c r="AI225">
        <f ca="1"/>
        <v>1.8295878301356117E-5</v>
      </c>
      <c r="AJ225" t="str">
        <f ca="1"/>
        <v>EX_inost_e</v>
      </c>
      <c r="AK225">
        <f ca="1"/>
        <v>-4.2773681512533052E-3</v>
      </c>
      <c r="AL225">
        <f ca="1"/>
        <v>0</v>
      </c>
      <c r="AM225">
        <f ca="1"/>
        <v>1.8295878301356117E-5</v>
      </c>
      <c r="AN225" t="str">
        <f ca="1"/>
        <v>EX_inost_e</v>
      </c>
    </row>
    <row r="226" spans="1:40" x14ac:dyDescent="0.2">
      <c r="A226" t="s">
        <v>10675</v>
      </c>
      <c r="B226" s="121" t="s">
        <v>8187</v>
      </c>
      <c r="C226" s="94" t="s">
        <v>10331</v>
      </c>
      <c r="D226" s="94" t="str">
        <v>RBFSa_c</v>
      </c>
      <c r="E226" s="121" t="str">
        <f ca="1"/>
        <v>0</v>
      </c>
      <c r="G226" s="94"/>
      <c r="H226" s="121" t="str">
        <f ca="1"/>
        <v>0</v>
      </c>
      <c r="I226" s="94"/>
      <c r="J226" s="94"/>
      <c r="K226" s="121" t="str">
        <f ca="1"/>
        <v>0</v>
      </c>
      <c r="L226">
        <v>0</v>
      </c>
      <c r="M226">
        <v>0</v>
      </c>
      <c r="N226" s="105" t="str">
        <v>CHTNS_c</v>
      </c>
      <c r="O226" s="131" t="str">
        <v/>
      </c>
      <c r="P226" s="121" t="str">
        <v/>
      </c>
      <c r="Q226">
        <v>0</v>
      </c>
      <c r="R226" t="str">
        <v>CHTNS_c</v>
      </c>
      <c r="T226">
        <v>0</v>
      </c>
      <c r="U226" t="str">
        <v>CHTNS_c</v>
      </c>
      <c r="W226" t="str">
        <f ca="1"/>
        <v>Fatty acid degradation</v>
      </c>
      <c r="X226" t="str">
        <f ca="1"/>
        <v>ACOAD183f_x</v>
      </c>
      <c r="Y226">
        <f ca="1"/>
        <v>0</v>
      </c>
      <c r="Z226">
        <f ca="1"/>
        <v>0</v>
      </c>
      <c r="AA226">
        <f ca="1"/>
        <v>0</v>
      </c>
      <c r="AB226">
        <f ca="1"/>
        <v>0</v>
      </c>
      <c r="AC226">
        <f ca="1"/>
        <v>0</v>
      </c>
      <c r="AD226" t="str">
        <f ca="1"/>
        <v>NDPK3_c</v>
      </c>
      <c r="AE226">
        <f ca="1"/>
        <v>2.9033354511477026E-4</v>
      </c>
      <c r="AF226" t="str">
        <f ca="1"/>
        <v>EX_k_e</v>
      </c>
      <c r="AG226">
        <f ca="1"/>
        <v>-5.4929866070375102E-2</v>
      </c>
      <c r="AH226">
        <f ca="1"/>
        <v>0</v>
      </c>
      <c r="AI226">
        <f ca="1"/>
        <v>3.0172901865093459E-3</v>
      </c>
      <c r="AJ226" t="str">
        <f ca="1"/>
        <v>EX_k_e</v>
      </c>
      <c r="AK226">
        <f ca="1"/>
        <v>-5.4929866070375102E-2</v>
      </c>
      <c r="AL226">
        <f ca="1"/>
        <v>0</v>
      </c>
      <c r="AM226">
        <f ca="1"/>
        <v>3.0172901865093459E-3</v>
      </c>
      <c r="AN226" t="str">
        <f ca="1"/>
        <v>EX_k_e</v>
      </c>
    </row>
    <row r="227" spans="1:40" x14ac:dyDescent="0.2">
      <c r="A227" t="s">
        <v>10675</v>
      </c>
      <c r="B227" s="121" t="s">
        <v>8188</v>
      </c>
      <c r="C227" s="94" t="s">
        <v>10332</v>
      </c>
      <c r="D227" s="94" t="str">
        <v>RBFSb_c</v>
      </c>
      <c r="E227" s="121" t="str">
        <f ca="1"/>
        <v>0</v>
      </c>
      <c r="G227" s="94"/>
      <c r="H227" s="121" t="str">
        <f ca="1"/>
        <v>0</v>
      </c>
      <c r="I227" s="94"/>
      <c r="J227" s="94"/>
      <c r="K227" s="121" t="str">
        <f ca="1"/>
        <v>0</v>
      </c>
      <c r="L227">
        <v>0</v>
      </c>
      <c r="M227">
        <v>1.61754383807408E-7</v>
      </c>
      <c r="N227" s="105" t="str">
        <v>CHOLK_c</v>
      </c>
      <c r="O227" s="131" t="str">
        <v/>
      </c>
      <c r="P227" s="121" t="str">
        <v/>
      </c>
      <c r="Q227">
        <v>0</v>
      </c>
      <c r="R227" t="str">
        <v>CHOLK_c</v>
      </c>
      <c r="T227">
        <v>0</v>
      </c>
      <c r="U227" t="str">
        <v>CHOLK_c</v>
      </c>
      <c r="W227" t="str">
        <f ca="1"/>
        <v>Fatty acid degradation</v>
      </c>
      <c r="X227" t="str">
        <f ca="1"/>
        <v>ACOAD40f_m</v>
      </c>
      <c r="Y227">
        <f ca="1"/>
        <v>0</v>
      </c>
      <c r="Z227">
        <f ca="1"/>
        <v>0</v>
      </c>
      <c r="AA227">
        <f ca="1"/>
        <v>0</v>
      </c>
      <c r="AB227">
        <f ca="1"/>
        <v>0</v>
      </c>
      <c r="AC227">
        <f ca="1"/>
        <v>0</v>
      </c>
      <c r="AD227" t="str">
        <f ca="1"/>
        <v>ASNS1_c</v>
      </c>
      <c r="AE227">
        <f ca="1"/>
        <v>2.7863745116094517E-4</v>
      </c>
      <c r="AF227" t="str">
        <f ca="1"/>
        <v>EX_mg2_e</v>
      </c>
      <c r="AG227">
        <f ca="1"/>
        <v>-5.7879963408238987E-3</v>
      </c>
      <c r="AH227">
        <f ca="1"/>
        <v>0</v>
      </c>
      <c r="AI227">
        <f ca="1"/>
        <v>3.3500901641390843E-5</v>
      </c>
      <c r="AJ227" t="str">
        <f ca="1"/>
        <v>EX_mg2_e</v>
      </c>
      <c r="AK227">
        <f ca="1"/>
        <v>-5.7879963408238987E-3</v>
      </c>
      <c r="AL227">
        <f ca="1"/>
        <v>0</v>
      </c>
      <c r="AM227">
        <f ca="1"/>
        <v>3.3500901641390843E-5</v>
      </c>
      <c r="AN227" t="str">
        <f ca="1"/>
        <v>EX_mg2_e</v>
      </c>
    </row>
    <row r="228" spans="1:40" x14ac:dyDescent="0.2">
      <c r="A228" t="s">
        <v>10675</v>
      </c>
      <c r="B228" s="121" t="s">
        <v>8189</v>
      </c>
      <c r="C228" s="94" t="s">
        <v>10333</v>
      </c>
      <c r="D228" s="94" t="str">
        <v>RNDR1_c</v>
      </c>
      <c r="E228" s="121" t="str">
        <f ca="1"/>
        <v>0</v>
      </c>
      <c r="G228" s="94"/>
      <c r="H228" s="121" t="str">
        <f ca="1"/>
        <v>0</v>
      </c>
      <c r="I228" s="94"/>
      <c r="J228" s="94"/>
      <c r="K228" s="121" t="str">
        <f ca="1"/>
        <v>0</v>
      </c>
      <c r="L228">
        <v>0</v>
      </c>
      <c r="M228">
        <v>1.61754383807408E-7</v>
      </c>
      <c r="N228" s="105" t="str">
        <v>CHLPCTD_c</v>
      </c>
      <c r="O228" s="131" t="str">
        <v/>
      </c>
      <c r="P228" s="121" t="str">
        <v/>
      </c>
      <c r="Q228">
        <v>0</v>
      </c>
      <c r="R228" t="str">
        <v>CHLPCTD_c</v>
      </c>
      <c r="T228">
        <v>0</v>
      </c>
      <c r="U228" t="str">
        <v>CHLPCTD_c</v>
      </c>
      <c r="W228" t="str">
        <f ca="1"/>
        <v>Fatty acid degradation</v>
      </c>
      <c r="X228" t="str">
        <f ca="1"/>
        <v>ACOAD40f_x</v>
      </c>
      <c r="Y228">
        <f ca="1"/>
        <v>0</v>
      </c>
      <c r="Z228">
        <f ca="1"/>
        <v>0</v>
      </c>
      <c r="AA228">
        <f ca="1"/>
        <v>0</v>
      </c>
      <c r="AB228">
        <f ca="1"/>
        <v>0</v>
      </c>
      <c r="AC228">
        <f ca="1"/>
        <v>0</v>
      </c>
      <c r="AD228" t="str">
        <f ca="1"/>
        <v>ASNTRS_c</v>
      </c>
      <c r="AE228">
        <f ca="1"/>
        <v>2.7863745116094517E-4</v>
      </c>
      <c r="AF228" t="str">
        <f ca="1"/>
        <v>EX_mn2_e</v>
      </c>
      <c r="AG228">
        <f ca="1"/>
        <v>-8.553644347908972E-6</v>
      </c>
      <c r="AH228">
        <f ca="1"/>
        <v>0</v>
      </c>
      <c r="AI228">
        <f ca="1"/>
        <v>7.31648316305151E-11</v>
      </c>
      <c r="AJ228" t="str">
        <f ca="1"/>
        <v>EX_mn2_e</v>
      </c>
      <c r="AK228">
        <f ca="1"/>
        <v>-8.553644347908972E-6</v>
      </c>
      <c r="AL228">
        <f ca="1"/>
        <v>0</v>
      </c>
      <c r="AM228">
        <f ca="1"/>
        <v>7.31648316305151E-11</v>
      </c>
      <c r="AN228" t="str">
        <f ca="1"/>
        <v>EX_mn2_e</v>
      </c>
    </row>
    <row r="229" spans="1:40" x14ac:dyDescent="0.2">
      <c r="A229" t="s">
        <v>10675</v>
      </c>
      <c r="B229" s="121" t="s">
        <v>8190</v>
      </c>
      <c r="C229" s="94" t="s">
        <v>10334</v>
      </c>
      <c r="D229" s="94" t="str">
        <v>RNDR3_c</v>
      </c>
      <c r="E229" s="121" t="str">
        <f ca="1"/>
        <v>0</v>
      </c>
      <c r="G229" s="94"/>
      <c r="H229" s="121" t="str">
        <f ca="1"/>
        <v>0</v>
      </c>
      <c r="I229" s="94"/>
      <c r="J229" s="94"/>
      <c r="K229" s="121" t="str">
        <f ca="1"/>
        <v>0</v>
      </c>
      <c r="L229">
        <v>5.8449599999999997E-2</v>
      </c>
      <c r="M229">
        <v>9.9574172360924394E-5</v>
      </c>
      <c r="N229" s="105" t="str">
        <v>CHORM_c</v>
      </c>
      <c r="O229" s="131" t="str">
        <v/>
      </c>
      <c r="P229" s="121" t="str">
        <v/>
      </c>
      <c r="Q229">
        <v>1.2089674278E-2</v>
      </c>
      <c r="R229" t="str">
        <v>CHORM_c</v>
      </c>
      <c r="T229">
        <v>1.4386680495E-2</v>
      </c>
      <c r="U229" t="str">
        <v>CHORM_c</v>
      </c>
      <c r="W229" t="str">
        <f ca="1"/>
        <v>Fatty acid degradation</v>
      </c>
      <c r="X229" t="str">
        <f ca="1"/>
        <v>ACOAD60f_m</v>
      </c>
      <c r="Y229">
        <f ca="1"/>
        <v>0</v>
      </c>
      <c r="Z229">
        <f ca="1"/>
        <v>0</v>
      </c>
      <c r="AA229">
        <f ca="1"/>
        <v>0</v>
      </c>
      <c r="AB229">
        <f ca="1"/>
        <v>0</v>
      </c>
      <c r="AC229">
        <f ca="1"/>
        <v>0</v>
      </c>
      <c r="AD229" t="str">
        <f ca="1"/>
        <v>ASPTRS_c</v>
      </c>
      <c r="AE229">
        <f ca="1"/>
        <v>2.7863745116094517E-4</v>
      </c>
      <c r="AF229" t="str">
        <f ca="1"/>
        <v>EX_nac_e</v>
      </c>
      <c r="AG229">
        <f ca="1"/>
        <v>-1.8199243293547638E-5</v>
      </c>
      <c r="AH229">
        <f ca="1"/>
        <v>0</v>
      </c>
      <c r="AI229">
        <f ca="1"/>
        <v>3.3121245645773865E-10</v>
      </c>
      <c r="AJ229" t="str">
        <f ca="1"/>
        <v>EX_nac_e</v>
      </c>
      <c r="AK229">
        <f ca="1"/>
        <v>-1.8199243293547638E-5</v>
      </c>
      <c r="AL229">
        <f ca="1"/>
        <v>0</v>
      </c>
      <c r="AM229">
        <f ca="1"/>
        <v>3.3121245645773865E-10</v>
      </c>
      <c r="AN229" t="str">
        <f ca="1"/>
        <v>EX_nac_e</v>
      </c>
    </row>
    <row r="230" spans="1:40" x14ac:dyDescent="0.2">
      <c r="A230" t="s">
        <v>10675</v>
      </c>
      <c r="B230" s="121" t="s">
        <v>8191</v>
      </c>
      <c r="C230" s="94" t="s">
        <v>10598</v>
      </c>
      <c r="D230" s="94" t="str">
        <v>RNDR2_c</v>
      </c>
      <c r="E230" s="121" t="str">
        <f ca="1"/>
        <v>0</v>
      </c>
      <c r="G230" s="94"/>
      <c r="H230" s="121" t="str">
        <f ca="1"/>
        <v>0</v>
      </c>
      <c r="I230" s="94"/>
      <c r="J230" s="94"/>
      <c r="K230" s="121" t="str">
        <f ca="1"/>
        <v>0</v>
      </c>
      <c r="L230">
        <v>7.1878413419999995E-2</v>
      </c>
      <c r="M230">
        <v>1.10107350008336E-4</v>
      </c>
      <c r="N230" s="105" t="str">
        <v>CHORS_c</v>
      </c>
      <c r="O230" s="131" t="str">
        <v/>
      </c>
      <c r="P230" s="121" t="str">
        <v/>
      </c>
      <c r="Q230">
        <v>1.4867284806000001E-2</v>
      </c>
      <c r="R230" t="str">
        <v>CHORS_c</v>
      </c>
      <c r="T230">
        <v>1.7692035669E-2</v>
      </c>
      <c r="U230" t="str">
        <v>CHORS_c</v>
      </c>
      <c r="W230" t="str">
        <f ca="1"/>
        <v>Fatty acid degradation</v>
      </c>
      <c r="X230" t="str">
        <f ca="1"/>
        <v>ACOAD60f_x</v>
      </c>
      <c r="Y230">
        <f ca="1"/>
        <v>0</v>
      </c>
      <c r="Z230">
        <f ca="1"/>
        <v>0</v>
      </c>
      <c r="AA230">
        <f ca="1"/>
        <v>0</v>
      </c>
      <c r="AB230">
        <f ca="1"/>
        <v>0</v>
      </c>
      <c r="AC230">
        <f ca="1"/>
        <v>0</v>
      </c>
      <c r="AD230" t="str">
        <f ca="1"/>
        <v>ORNCD_m</v>
      </c>
      <c r="AE230">
        <f ca="1"/>
        <v>2.3047902823633166E-4</v>
      </c>
      <c r="AF230" t="str">
        <f ca="1"/>
        <v>EX_o2_e</v>
      </c>
      <c r="AG230">
        <f ca="1"/>
        <v>-1.6407082466160618</v>
      </c>
      <c r="AH230">
        <f ca="1"/>
        <v>0</v>
      </c>
      <c r="AI230">
        <f ca="1"/>
        <v>2.6919235505139518</v>
      </c>
      <c r="AJ230" t="str">
        <f ca="1"/>
        <v>EX_o2_e</v>
      </c>
      <c r="AK230">
        <f ca="1"/>
        <v>-1.6407082466160618</v>
      </c>
      <c r="AL230">
        <f ca="1"/>
        <v>0</v>
      </c>
      <c r="AM230">
        <f ca="1"/>
        <v>2.6919235505139518</v>
      </c>
      <c r="AN230" t="str">
        <f ca="1"/>
        <v>EX_o2_e</v>
      </c>
    </row>
    <row r="231" spans="1:40" x14ac:dyDescent="0.2">
      <c r="A231" t="s">
        <v>10675</v>
      </c>
      <c r="B231" s="121" t="s">
        <v>8192</v>
      </c>
      <c r="C231" s="94" t="s">
        <v>10831</v>
      </c>
      <c r="D231" s="94" t="str">
        <v>RPI_c</v>
      </c>
      <c r="E231" s="121" t="str">
        <f ca="1"/>
        <v>0</v>
      </c>
      <c r="G231" s="94"/>
      <c r="H231" s="121" t="str">
        <f ca="1"/>
        <v>0</v>
      </c>
      <c r="I231" s="94"/>
      <c r="J231" s="94"/>
      <c r="K231" s="121" t="str">
        <f ca="1"/>
        <v>0</v>
      </c>
      <c r="L231">
        <v>1.13226670251277</v>
      </c>
      <c r="M231">
        <v>0.41183546676451199</v>
      </c>
      <c r="N231" s="105" t="str">
        <v>ACONTb_m</v>
      </c>
      <c r="O231" s="131" t="str">
        <v/>
      </c>
      <c r="P231" s="121" t="str">
        <v/>
      </c>
      <c r="Q231">
        <v>0.64078790127994401</v>
      </c>
      <c r="R231" t="str">
        <v>ACONTb_m</v>
      </c>
      <c r="T231">
        <v>0.83800520634979303</v>
      </c>
      <c r="U231" t="str">
        <v>ACONTb_m</v>
      </c>
      <c r="W231" t="str">
        <f ca="1"/>
        <v>Fatty acid degradation</v>
      </c>
      <c r="X231" t="str">
        <f ca="1"/>
        <v>ACOAD80f_m</v>
      </c>
      <c r="Y231">
        <f ca="1"/>
        <v>0</v>
      </c>
      <c r="Z231">
        <f ca="1"/>
        <v>0</v>
      </c>
      <c r="AA231">
        <f ca="1"/>
        <v>0</v>
      </c>
      <c r="AB231">
        <f ca="1"/>
        <v>0</v>
      </c>
      <c r="AC231">
        <f ca="1"/>
        <v>0</v>
      </c>
      <c r="AD231" t="str">
        <f ca="1"/>
        <v>PROt_c_m</v>
      </c>
      <c r="AE231">
        <f ca="1"/>
        <v>2.3047902823633166E-4</v>
      </c>
      <c r="AF231" t="str">
        <f ca="1"/>
        <v>EX_pi_e</v>
      </c>
      <c r="AG231">
        <f ca="1"/>
        <v>-7.7051956255687701E-3</v>
      </c>
      <c r="AH231">
        <f ca="1"/>
        <v>0</v>
      </c>
      <c r="AI231">
        <f ca="1"/>
        <v>5.9370039628284109E-5</v>
      </c>
      <c r="AJ231" t="str">
        <f ca="1"/>
        <v>EX_pi_e</v>
      </c>
      <c r="AK231">
        <f ca="1"/>
        <v>-7.7051956255687701E-3</v>
      </c>
      <c r="AL231">
        <f ca="1"/>
        <v>0</v>
      </c>
      <c r="AM231">
        <f ca="1"/>
        <v>5.9370039628284109E-5</v>
      </c>
      <c r="AN231" t="str">
        <f ca="1"/>
        <v>EX_pi_e</v>
      </c>
    </row>
    <row r="232" spans="1:40" x14ac:dyDescent="0.2">
      <c r="A232" t="s">
        <v>10675</v>
      </c>
      <c r="B232" s="121" t="s">
        <v>8193</v>
      </c>
      <c r="C232" s="94" t="s">
        <v>10832</v>
      </c>
      <c r="D232" s="94" t="str">
        <v>RPE_c</v>
      </c>
      <c r="E232" s="121" t="str">
        <f ca="1"/>
        <v>0</v>
      </c>
      <c r="G232" s="94"/>
      <c r="H232" s="121" t="str">
        <f ca="1"/>
        <v>0</v>
      </c>
      <c r="I232" s="94"/>
      <c r="J232" s="94"/>
      <c r="K232" s="121" t="str">
        <f ca="1"/>
        <v>0</v>
      </c>
      <c r="L232">
        <v>0</v>
      </c>
      <c r="M232">
        <v>0</v>
      </c>
      <c r="N232" s="105" t="str">
        <v/>
      </c>
      <c r="O232" s="131" t="str">
        <v/>
      </c>
      <c r="P232" s="121" t="str">
        <v/>
      </c>
      <c r="Q232">
        <v>0</v>
      </c>
      <c r="R232" t="str">
        <v/>
      </c>
      <c r="T232">
        <v>0</v>
      </c>
      <c r="U232" t="str">
        <v/>
      </c>
      <c r="W232" t="str">
        <f ca="1"/>
        <v>Fatty acid degradation</v>
      </c>
      <c r="X232" t="str">
        <f ca="1"/>
        <v>ACOAD80f_x</v>
      </c>
      <c r="Y232">
        <f ca="1"/>
        <v>0</v>
      </c>
      <c r="Z232">
        <f ca="1"/>
        <v>0</v>
      </c>
      <c r="AA232">
        <f ca="1"/>
        <v>0</v>
      </c>
      <c r="AB232">
        <f ca="1"/>
        <v>0</v>
      </c>
      <c r="AC232">
        <f ca="1"/>
        <v>0</v>
      </c>
      <c r="AD232" t="str">
        <f ca="1"/>
        <v>PROTRS_c</v>
      </c>
      <c r="AE232">
        <f ca="1"/>
        <v>2.3047902823633166E-4</v>
      </c>
      <c r="AF232" t="str">
        <f ca="1"/>
        <v>EX_pnto__R_e</v>
      </c>
      <c r="AG232">
        <f ca="1"/>
        <v>-9.0996216466612262E-6</v>
      </c>
      <c r="AH232">
        <f ca="1"/>
        <v>0</v>
      </c>
      <c r="AI232">
        <f ca="1"/>
        <v>8.2803114112385568E-11</v>
      </c>
      <c r="AJ232" t="str">
        <f ca="1"/>
        <v>EX_pnto__R_e</v>
      </c>
      <c r="AK232">
        <f ca="1"/>
        <v>-9.0996216466612262E-6</v>
      </c>
      <c r="AL232">
        <f ca="1"/>
        <v>0</v>
      </c>
      <c r="AM232">
        <f ca="1"/>
        <v>8.2803114112385568E-11</v>
      </c>
      <c r="AN232" t="str">
        <f ca="1"/>
        <v>EX_pnto__R_e</v>
      </c>
    </row>
    <row r="233" spans="1:40" x14ac:dyDescent="0.2">
      <c r="A233" t="s">
        <v>10675</v>
      </c>
      <c r="B233" s="121" t="s">
        <v>8194</v>
      </c>
      <c r="C233" s="94" t="s">
        <v>10335</v>
      </c>
      <c r="D233" s="94" t="str">
        <v>SAM24MT_c</v>
      </c>
      <c r="E233" s="121" t="str">
        <f ca="1"/>
        <v>0</v>
      </c>
      <c r="G233" s="94"/>
      <c r="H233" s="121" t="str">
        <f ca="1"/>
        <v>0</v>
      </c>
      <c r="I233" s="94"/>
      <c r="J233" s="94"/>
      <c r="K233" s="121" t="str">
        <f ca="1"/>
        <v>0</v>
      </c>
      <c r="L233">
        <v>0</v>
      </c>
      <c r="M233">
        <v>0</v>
      </c>
      <c r="N233" s="105" t="str">
        <v/>
      </c>
      <c r="O233" s="131" t="str">
        <v/>
      </c>
      <c r="P233" s="121" t="str">
        <v/>
      </c>
      <c r="Q233">
        <v>0</v>
      </c>
      <c r="R233" t="str">
        <v/>
      </c>
      <c r="T233">
        <v>0</v>
      </c>
      <c r="U233" t="str">
        <v/>
      </c>
      <c r="W233" t="str">
        <f ca="1"/>
        <v>Fatty acid degradation</v>
      </c>
      <c r="X233" t="str">
        <f ca="1"/>
        <v>ACOAD82ef_x</v>
      </c>
      <c r="Y233">
        <f ca="1"/>
        <v>0</v>
      </c>
      <c r="Z233">
        <f ca="1"/>
        <v>0</v>
      </c>
      <c r="AA233">
        <f ca="1"/>
        <v>0</v>
      </c>
      <c r="AB233">
        <f ca="1"/>
        <v>0</v>
      </c>
      <c r="AC233">
        <f ca="1"/>
        <v>0</v>
      </c>
      <c r="AD233" t="str">
        <f ca="1"/>
        <v>PPIt_c_rm</v>
      </c>
      <c r="AE233">
        <f ca="1"/>
        <v>2.0211958249842616E-4</v>
      </c>
      <c r="AF233" t="str">
        <f ca="1"/>
        <v>EX_so4_e</v>
      </c>
      <c r="AG233">
        <f ca="1"/>
        <v>-7.4642376443646149E-3</v>
      </c>
      <c r="AH233">
        <f ca="1"/>
        <v>0</v>
      </c>
      <c r="AI233">
        <f ca="1"/>
        <v>5.5714843611549814E-5</v>
      </c>
      <c r="AJ233" t="str">
        <f ca="1"/>
        <v>EX_so4_e</v>
      </c>
      <c r="AK233">
        <f ca="1"/>
        <v>-7.4642376443646149E-3</v>
      </c>
      <c r="AL233">
        <f ca="1"/>
        <v>0</v>
      </c>
      <c r="AM233">
        <f ca="1"/>
        <v>5.5714843611549814E-5</v>
      </c>
      <c r="AN233" t="str">
        <f ca="1"/>
        <v>EX_so4_e</v>
      </c>
    </row>
    <row r="234" spans="1:40" x14ac:dyDescent="0.2">
      <c r="A234" t="s">
        <v>10675</v>
      </c>
      <c r="B234" s="121" t="s">
        <v>8199</v>
      </c>
      <c r="C234" s="94" t="s">
        <v>10336</v>
      </c>
      <c r="D234" s="94" t="str">
        <v>SACCD2_c</v>
      </c>
      <c r="E234" s="121" t="str">
        <f ca="1"/>
        <v>0</v>
      </c>
      <c r="G234" s="94"/>
      <c r="H234" s="121" t="str">
        <f ca="1"/>
        <v>0</v>
      </c>
      <c r="I234" s="94"/>
      <c r="J234" s="94"/>
      <c r="K234" s="121" t="str">
        <f ca="1"/>
        <v>0</v>
      </c>
      <c r="L234">
        <v>0</v>
      </c>
      <c r="M234">
        <v>0</v>
      </c>
      <c r="N234" s="105" t="str">
        <v/>
      </c>
      <c r="O234" s="131" t="str">
        <v/>
      </c>
      <c r="P234" s="121" t="str">
        <v/>
      </c>
      <c r="Q234">
        <v>0</v>
      </c>
      <c r="R234" t="str">
        <v/>
      </c>
      <c r="T234">
        <v>0</v>
      </c>
      <c r="U234" t="str">
        <v/>
      </c>
      <c r="W234" t="str">
        <f ca="1"/>
        <v>Fatty acid degradation</v>
      </c>
      <c r="X234" t="str">
        <f ca="1"/>
        <v>ACOADm30f_m</v>
      </c>
      <c r="Y234">
        <f ca="1"/>
        <v>0</v>
      </c>
      <c r="Z234">
        <f ca="1"/>
        <v>0</v>
      </c>
      <c r="AA234">
        <f ca="1"/>
        <v>0</v>
      </c>
      <c r="AB234">
        <f ca="1"/>
        <v>0</v>
      </c>
      <c r="AC234">
        <f ca="1"/>
        <v>0</v>
      </c>
      <c r="AD234" t="str">
        <f ca="1"/>
        <v>CYTK1_c</v>
      </c>
      <c r="AE234">
        <f ca="1"/>
        <v>1.9768892571641529E-4</v>
      </c>
      <c r="AF234" t="str">
        <f ca="1"/>
        <v>EX_thm_e</v>
      </c>
      <c r="AG234">
        <f ca="1"/>
        <v>-9.0996216467117127E-6</v>
      </c>
      <c r="AH234">
        <f ca="1"/>
        <v>0</v>
      </c>
      <c r="AI234">
        <f ca="1"/>
        <v>8.2803114113304385E-11</v>
      </c>
      <c r="AJ234" t="str">
        <f ca="1"/>
        <v>EX_thm_e</v>
      </c>
      <c r="AK234">
        <f ca="1"/>
        <v>-9.0996216467117127E-6</v>
      </c>
      <c r="AL234">
        <f ca="1"/>
        <v>0</v>
      </c>
      <c r="AM234">
        <f ca="1"/>
        <v>8.2803114113304385E-11</v>
      </c>
      <c r="AN234" t="str">
        <f ca="1"/>
        <v>EX_thm_e</v>
      </c>
    </row>
    <row r="235" spans="1:40" x14ac:dyDescent="0.2">
      <c r="A235" t="s">
        <v>10675</v>
      </c>
      <c r="B235" s="121" t="s">
        <v>8200</v>
      </c>
      <c r="C235" s="94" t="s">
        <v>10337</v>
      </c>
      <c r="D235" s="94" t="str">
        <v>SACCD1_c</v>
      </c>
      <c r="E235" s="121" t="str">
        <f ca="1"/>
        <v>0</v>
      </c>
      <c r="G235" s="94"/>
      <c r="H235" s="121" t="str">
        <f ca="1"/>
        <v>0</v>
      </c>
      <c r="I235" s="94"/>
      <c r="J235" s="94"/>
      <c r="K235" s="121" t="str">
        <f ca="1"/>
        <v>0</v>
      </c>
      <c r="L235">
        <v>0</v>
      </c>
      <c r="M235">
        <v>0</v>
      </c>
      <c r="N235" s="105" t="str">
        <v>PRENT6_l</v>
      </c>
      <c r="O235" s="131" t="str">
        <v/>
      </c>
      <c r="P235" s="121" t="str">
        <v/>
      </c>
      <c r="Q235">
        <v>0</v>
      </c>
      <c r="R235" t="str">
        <v>PRENT6_l</v>
      </c>
      <c r="T235">
        <v>0</v>
      </c>
      <c r="U235" t="str">
        <v>PRENT6_l</v>
      </c>
      <c r="W235" t="str">
        <f ca="1"/>
        <v>Fatty acid degradation</v>
      </c>
      <c r="X235" t="str">
        <f ca="1"/>
        <v>ACOADm40f_m</v>
      </c>
      <c r="Y235">
        <f ca="1"/>
        <v>0</v>
      </c>
      <c r="Z235">
        <f ca="1"/>
        <v>0</v>
      </c>
      <c r="AA235">
        <f ca="1"/>
        <v>0</v>
      </c>
      <c r="AB235">
        <f ca="1"/>
        <v>0</v>
      </c>
      <c r="AC235">
        <f ca="1"/>
        <v>0</v>
      </c>
      <c r="AD235" t="str">
        <f ca="1"/>
        <v>CDPDAGS_rm</v>
      </c>
      <c r="AE235">
        <f ca="1"/>
        <v>1.9743312371204796E-4</v>
      </c>
      <c r="AF235" t="str">
        <f ca="1"/>
        <v>EX_urea_e</v>
      </c>
      <c r="AG235">
        <f ca="1"/>
        <v>-0.27540400747314325</v>
      </c>
      <c r="AH235">
        <f ca="1"/>
        <v>0</v>
      </c>
      <c r="AI235">
        <f ca="1"/>
        <v>7.5847367332267143E-2</v>
      </c>
      <c r="AJ235" t="str">
        <f ca="1"/>
        <v>EX_urea_e</v>
      </c>
      <c r="AK235">
        <f ca="1"/>
        <v>-0.27540400747314325</v>
      </c>
      <c r="AL235">
        <f ca="1"/>
        <v>0</v>
      </c>
      <c r="AM235">
        <f ca="1"/>
        <v>7.5847367332267143E-2</v>
      </c>
      <c r="AN235" t="str">
        <f ca="1"/>
        <v>EX_urea_e</v>
      </c>
    </row>
    <row r="236" spans="1:40" x14ac:dyDescent="0.2">
      <c r="A236" t="s">
        <v>10675</v>
      </c>
      <c r="B236" s="121" t="s">
        <v>8201</v>
      </c>
      <c r="C236" s="94" t="s">
        <v>10338</v>
      </c>
      <c r="D236" s="94" t="str">
        <v>SERPT_r</v>
      </c>
      <c r="E236" s="121" t="str">
        <f ca="1"/>
        <v>0</v>
      </c>
      <c r="G236" s="94"/>
      <c r="H236" s="121" t="str">
        <f ca="1"/>
        <v>0</v>
      </c>
      <c r="I236" s="94"/>
      <c r="J236" s="94"/>
      <c r="K236" s="121" t="str">
        <f ca="1"/>
        <v>0</v>
      </c>
      <c r="L236">
        <v>0</v>
      </c>
      <c r="M236">
        <v>0</v>
      </c>
      <c r="N236" s="105" t="str">
        <v>PRENT7_l</v>
      </c>
      <c r="O236" s="131" t="str">
        <v/>
      </c>
      <c r="P236" s="121" t="str">
        <v/>
      </c>
      <c r="Q236">
        <v>0</v>
      </c>
      <c r="R236" t="str">
        <v>PRENT7_l</v>
      </c>
      <c r="T236">
        <v>0</v>
      </c>
      <c r="U236" t="str">
        <v>PRENT7_l</v>
      </c>
      <c r="W236" t="str">
        <f ca="1"/>
        <v>Fatty acid degradation</v>
      </c>
      <c r="X236" t="str">
        <f ca="1"/>
        <v>ACOADm50f_m</v>
      </c>
      <c r="Y236">
        <f ca="1"/>
        <v>0</v>
      </c>
      <c r="Z236">
        <f ca="1"/>
        <v>0</v>
      </c>
      <c r="AA236">
        <f ca="1"/>
        <v>0</v>
      </c>
      <c r="AB236">
        <f ca="1"/>
        <v>0</v>
      </c>
      <c r="AC236">
        <f ca="1"/>
        <v>0</v>
      </c>
      <c r="AD236" t="str">
        <f ca="1"/>
        <v>CMPt_c_rm</v>
      </c>
      <c r="AE236">
        <f ca="1"/>
        <v>1.9743312371204796E-4</v>
      </c>
      <c r="AF236" t="str">
        <f ca="1"/>
        <v>EX_zn2_e</v>
      </c>
      <c r="AG236">
        <f ca="1"/>
        <v>-1.4341003715217623E-4</v>
      </c>
      <c r="AH236">
        <f ca="1"/>
        <v>0</v>
      </c>
      <c r="AI236">
        <f ca="1"/>
        <v>2.0566438755988566E-8</v>
      </c>
      <c r="AJ236" t="str">
        <f ca="1"/>
        <v>EX_zn2_e</v>
      </c>
      <c r="AK236">
        <f ca="1"/>
        <v>-1.4341003715217623E-4</v>
      </c>
      <c r="AL236">
        <f ca="1"/>
        <v>0</v>
      </c>
      <c r="AM236">
        <f ca="1"/>
        <v>2.0566438755988566E-8</v>
      </c>
      <c r="AN236" t="str">
        <f ca="1"/>
        <v>EX_zn2_e</v>
      </c>
    </row>
    <row r="237" spans="1:40" x14ac:dyDescent="0.2">
      <c r="A237" t="s">
        <v>10684</v>
      </c>
      <c r="B237" s="121" t="s">
        <v>8195</v>
      </c>
      <c r="C237" s="94" t="s">
        <v>10339</v>
      </c>
      <c r="D237" s="94" t="str">
        <v>SERTRS_c</v>
      </c>
      <c r="E237" s="121" t="str">
        <f ca="1"/>
        <v>0</v>
      </c>
      <c r="G237" s="94"/>
      <c r="H237" s="121" t="str">
        <f ca="1"/>
        <v>0</v>
      </c>
      <c r="I237" s="94"/>
      <c r="J237" s="94"/>
      <c r="K237" s="121" t="str">
        <f ca="1"/>
        <v>0</v>
      </c>
      <c r="L237">
        <v>0</v>
      </c>
      <c r="M237">
        <v>0</v>
      </c>
      <c r="N237" s="105" t="str">
        <v>PRENT8_l</v>
      </c>
      <c r="O237" s="131" t="str">
        <v/>
      </c>
      <c r="P237" s="121" t="str">
        <v/>
      </c>
      <c r="Q237">
        <v>0</v>
      </c>
      <c r="R237" t="str">
        <v>PRENT8_l</v>
      </c>
      <c r="T237">
        <v>0</v>
      </c>
      <c r="U237" t="str">
        <v>PRENT8_l</v>
      </c>
      <c r="W237" t="str">
        <f ca="1"/>
        <v>Biosynthesis of unsaturated fatty acids</v>
      </c>
      <c r="X237" t="str">
        <f ca="1"/>
        <v>ACOADS160_rm</v>
      </c>
      <c r="Y237">
        <f ca="1"/>
        <v>0</v>
      </c>
      <c r="Z237">
        <f ca="1"/>
        <v>0</v>
      </c>
      <c r="AA237">
        <f ca="1"/>
        <v>0</v>
      </c>
      <c r="AB237">
        <f ca="1"/>
        <v>0</v>
      </c>
      <c r="AC237">
        <f ca="1"/>
        <v>0</v>
      </c>
      <c r="AD237" t="str">
        <f ca="1"/>
        <v>ORNtpa_m</v>
      </c>
      <c r="AE237">
        <f ca="1"/>
        <v>1.9308453782920584E-4</v>
      </c>
      <c r="AF237" t="str">
        <f ca="1"/>
        <v>FACOAL160_rm</v>
      </c>
      <c r="AG237">
        <f ca="1"/>
        <v>3.6368100260074882E-5</v>
      </c>
      <c r="AH237">
        <f ca="1"/>
        <v>0</v>
      </c>
      <c r="AI237">
        <f ca="1"/>
        <v>1.3226387165268586E-9</v>
      </c>
      <c r="AJ237" t="str">
        <f ca="1"/>
        <v>FACOAL160_rm</v>
      </c>
      <c r="AK237">
        <f ca="1"/>
        <v>3.6368100260074882E-5</v>
      </c>
      <c r="AL237">
        <f ca="1"/>
        <v>0</v>
      </c>
      <c r="AM237">
        <f ca="1"/>
        <v>1.3226387165268586E-9</v>
      </c>
      <c r="AN237" t="str">
        <f ca="1"/>
        <v>FACOAL160_rm</v>
      </c>
    </row>
    <row r="238" spans="1:40" x14ac:dyDescent="0.2">
      <c r="A238" t="s">
        <v>10684</v>
      </c>
      <c r="B238" s="121" t="s">
        <v>8196</v>
      </c>
      <c r="C238" s="94" t="s">
        <v>10340</v>
      </c>
      <c r="D238" s="94" t="str">
        <v>SHK3Di_c</v>
      </c>
      <c r="E238" s="121">
        <f ca="1"/>
        <v>2.87679384682266E-2</v>
      </c>
      <c r="G238" s="94"/>
      <c r="H238" s="121" t="str">
        <f ca="1"/>
        <v>0</v>
      </c>
      <c r="I238" s="94"/>
      <c r="J238" s="94"/>
      <c r="K238" s="121" t="str">
        <f ca="1"/>
        <v>0</v>
      </c>
      <c r="L238">
        <v>0</v>
      </c>
      <c r="M238">
        <v>0</v>
      </c>
      <c r="N238" s="105" t="str">
        <v>PRENT9_l</v>
      </c>
      <c r="O238" s="131" t="str">
        <v/>
      </c>
      <c r="P238" s="121" t="str">
        <v/>
      </c>
      <c r="Q238">
        <v>0</v>
      </c>
      <c r="R238" t="str">
        <v>PRENT9_l</v>
      </c>
      <c r="T238">
        <v>0</v>
      </c>
      <c r="U238" t="str">
        <v>PRENT9_l</v>
      </c>
      <c r="W238" t="str">
        <f ca="1"/>
        <v>Biosynthesis of unsaturated fatty acids</v>
      </c>
      <c r="X238" t="str">
        <f ca="1"/>
        <v>ACOADS180_rm</v>
      </c>
      <c r="Y238">
        <f ca="1"/>
        <v>1.3727517356225034E-2</v>
      </c>
      <c r="Z238">
        <f ca="1"/>
        <v>0</v>
      </c>
      <c r="AA238">
        <f ca="1"/>
        <v>1.8844473276545954E-4</v>
      </c>
      <c r="AB238">
        <f ca="1"/>
        <v>7.886350923217102E-3</v>
      </c>
      <c r="AC238">
        <f ca="1"/>
        <v>1</v>
      </c>
      <c r="AD238" t="str">
        <f ca="1"/>
        <v>ARGSL_c</v>
      </c>
      <c r="AE238">
        <f ca="1"/>
        <v>1.9283173329756806E-4</v>
      </c>
      <c r="AF238" t="str">
        <f ca="1"/>
        <v>FACOAL180_rm</v>
      </c>
      <c r="AG238">
        <f ca="1"/>
        <v>2.4246032520289377E-5</v>
      </c>
      <c r="AH238">
        <f ca="1"/>
        <v>0</v>
      </c>
      <c r="AI238">
        <f ca="1"/>
        <v>5.8787009297492999E-10</v>
      </c>
      <c r="AJ238" t="str">
        <f ca="1"/>
        <v>FACOAL180_rm</v>
      </c>
      <c r="AK238">
        <f ca="1"/>
        <v>2.4246032520289377E-5</v>
      </c>
      <c r="AL238">
        <f ca="1"/>
        <v>0</v>
      </c>
      <c r="AM238">
        <f ca="1"/>
        <v>5.8787009297492999E-10</v>
      </c>
      <c r="AN238" t="str">
        <f ca="1"/>
        <v>FACOAL180_rm</v>
      </c>
    </row>
    <row r="239" spans="1:40" x14ac:dyDescent="0.2">
      <c r="A239" t="s">
        <v>10684</v>
      </c>
      <c r="B239" s="121" t="s">
        <v>8197</v>
      </c>
      <c r="C239" s="94" t="s">
        <v>10833</v>
      </c>
      <c r="D239" s="94" t="str">
        <v>SHKK_c</v>
      </c>
      <c r="E239" s="121">
        <f ca="1"/>
        <v>1.9624442489962899E-2</v>
      </c>
      <c r="G239" s="94"/>
      <c r="H239" s="121" t="str">
        <f ca="1"/>
        <v>0</v>
      </c>
      <c r="I239" s="94"/>
      <c r="J239" s="94"/>
      <c r="K239" s="121" t="str">
        <f ca="1"/>
        <v>0</v>
      </c>
      <c r="L239">
        <v>0</v>
      </c>
      <c r="M239">
        <v>0</v>
      </c>
      <c r="N239" s="105" t="str">
        <v>PRENT10_l</v>
      </c>
      <c r="O239" s="131" t="str">
        <v/>
      </c>
      <c r="P239" s="121" t="str">
        <v/>
      </c>
      <c r="Q239">
        <v>0</v>
      </c>
      <c r="R239" t="str">
        <v>PRENT10_l</v>
      </c>
      <c r="T239">
        <v>0</v>
      </c>
      <c r="U239" t="str">
        <v>PRENT10_l</v>
      </c>
      <c r="W239" t="str">
        <f ca="1"/>
        <v>Biosynthesis of unsaturated fatty acids</v>
      </c>
      <c r="X239" t="str">
        <f ca="1"/>
        <v>ACOADS181_rm</v>
      </c>
      <c r="Y239">
        <f ca="1"/>
        <v>9.3644136226426165E-3</v>
      </c>
      <c r="Z239">
        <f ca="1"/>
        <v>0</v>
      </c>
      <c r="AA239">
        <f ca="1"/>
        <v>8.7692242495934615E-5</v>
      </c>
      <c r="AB239">
        <f ca="1"/>
        <v>3.6698918957184658E-3</v>
      </c>
      <c r="AC239">
        <f ca="1"/>
        <v>1</v>
      </c>
      <c r="AD239" t="str">
        <f ca="1"/>
        <v>ARGSS_c</v>
      </c>
      <c r="AE239">
        <f ca="1"/>
        <v>1.9283173329756806E-4</v>
      </c>
      <c r="AF239" t="str">
        <f ca="1"/>
        <v>FACOAL181_l</v>
      </c>
      <c r="AG239">
        <f ca="1"/>
        <v>2.6409312736410763E-6</v>
      </c>
      <c r="AH239">
        <f ca="1"/>
        <v>0</v>
      </c>
      <c r="AI239">
        <f ca="1"/>
        <v>6.9745179920954775E-12</v>
      </c>
      <c r="AJ239" t="str">
        <f ca="1"/>
        <v>FACOAL181_l</v>
      </c>
      <c r="AK239">
        <f ca="1"/>
        <v>2.6409312736410763E-6</v>
      </c>
      <c r="AL239">
        <f ca="1"/>
        <v>0</v>
      </c>
      <c r="AM239">
        <f ca="1"/>
        <v>6.9745179920954775E-12</v>
      </c>
      <c r="AN239" t="str">
        <f ca="1"/>
        <v>FACOAL181_l</v>
      </c>
    </row>
    <row r="240" spans="1:40" x14ac:dyDescent="0.2">
      <c r="A240" t="s">
        <v>10684</v>
      </c>
      <c r="B240" s="121" t="s">
        <v>8198</v>
      </c>
      <c r="C240" s="94" t="s">
        <v>10834</v>
      </c>
      <c r="D240" s="94" t="str">
        <v>SQLEy_r</v>
      </c>
      <c r="E240" s="121">
        <f ca="1"/>
        <v>3.8827927798776498E-3</v>
      </c>
      <c r="G240" s="94"/>
      <c r="H240" s="121" t="str">
        <f ca="1"/>
        <v>0</v>
      </c>
      <c r="I240" s="94"/>
      <c r="J240" s="94"/>
      <c r="K240" s="121" t="str">
        <f ca="1"/>
        <v>0</v>
      </c>
      <c r="L240">
        <v>0</v>
      </c>
      <c r="M240">
        <v>0</v>
      </c>
      <c r="N240" s="105" t="str">
        <v>PRENT11_l</v>
      </c>
      <c r="O240" s="131" t="str">
        <v/>
      </c>
      <c r="P240" s="121" t="str">
        <v/>
      </c>
      <c r="Q240">
        <v>0</v>
      </c>
      <c r="R240" t="str">
        <v>PRENT11_l</v>
      </c>
      <c r="T240">
        <v>0</v>
      </c>
      <c r="U240" t="str">
        <v>PRENT11_l</v>
      </c>
      <c r="W240" t="str">
        <f ca="1"/>
        <v>Biosynthesis of unsaturated fatty acids</v>
      </c>
      <c r="X240" t="str">
        <f ca="1"/>
        <v>ACOADS182_rm</v>
      </c>
      <c r="Y240">
        <f ca="1"/>
        <v>1.8527954422339055E-3</v>
      </c>
      <c r="Z240">
        <f ca="1"/>
        <v>0</v>
      </c>
      <c r="AA240">
        <f ca="1"/>
        <v>3.4328509507627336E-6</v>
      </c>
      <c r="AB240">
        <f ca="1"/>
        <v>1.436636984622401E-4</v>
      </c>
      <c r="AC240">
        <f ca="1"/>
        <v>1</v>
      </c>
      <c r="AD240" t="str">
        <f ca="1"/>
        <v>ARGTRS_c</v>
      </c>
      <c r="AE240">
        <f ca="1"/>
        <v>1.9283173329756806E-4</v>
      </c>
      <c r="AF240" t="str">
        <f ca="1"/>
        <v>FACOAL181_rm</v>
      </c>
      <c r="AG240">
        <f ca="1"/>
        <v>4.1869054472633518E-5</v>
      </c>
      <c r="AH240">
        <f ca="1"/>
        <v>0</v>
      </c>
      <c r="AI240">
        <f ca="1"/>
        <v>1.7530177224323529E-9</v>
      </c>
      <c r="AJ240" t="str">
        <f ca="1"/>
        <v>FACOAL181_rm</v>
      </c>
      <c r="AK240">
        <f ca="1"/>
        <v>4.1869054472633518E-5</v>
      </c>
      <c r="AL240">
        <f ca="1"/>
        <v>0</v>
      </c>
      <c r="AM240">
        <f ca="1"/>
        <v>1.7530177224323529E-9</v>
      </c>
      <c r="AN240" t="str">
        <f ca="1"/>
        <v>FACOAL181_rm</v>
      </c>
    </row>
    <row r="241" spans="1:40" x14ac:dyDescent="0.2">
      <c r="A241" t="s">
        <v>10675</v>
      </c>
      <c r="B241" s="121" t="s">
        <v>8202</v>
      </c>
      <c r="C241" s="94" t="s">
        <v>10341</v>
      </c>
      <c r="D241" s="94" t="str">
        <v>SQLS_c</v>
      </c>
      <c r="E241" s="121" t="str">
        <f ca="1"/>
        <v>0</v>
      </c>
      <c r="G241" s="94"/>
      <c r="H241" s="121" t="str">
        <f ca="1"/>
        <v>0</v>
      </c>
      <c r="I241" s="94"/>
      <c r="J241" s="94"/>
      <c r="K241" s="121" t="str">
        <f ca="1"/>
        <v>0</v>
      </c>
      <c r="L241">
        <v>0</v>
      </c>
      <c r="M241">
        <v>0</v>
      </c>
      <c r="N241" s="105" t="str">
        <v>PRENT12_l</v>
      </c>
      <c r="O241" s="131">
        <v>0</v>
      </c>
      <c r="P241" s="121">
        <v>3.4944993362557702E-4</v>
      </c>
      <c r="Q241">
        <v>0</v>
      </c>
      <c r="R241" t="str">
        <v>PRENT12_l</v>
      </c>
      <c r="T241">
        <v>0</v>
      </c>
      <c r="U241" t="str">
        <v>PRENT12_l</v>
      </c>
      <c r="W241" t="str">
        <f ca="1"/>
        <v>Fatty acid degradation</v>
      </c>
      <c r="X241" t="str">
        <f ca="1"/>
        <v>ACOAO100_x</v>
      </c>
      <c r="Y241">
        <f ca="1"/>
        <v>0</v>
      </c>
      <c r="Z241">
        <f ca="1"/>
        <v>0</v>
      </c>
      <c r="AA241">
        <f ca="1"/>
        <v>0</v>
      </c>
      <c r="AB241">
        <f ca="1"/>
        <v>0</v>
      </c>
      <c r="AC241">
        <f ca="1"/>
        <v>0</v>
      </c>
      <c r="AD241" t="str">
        <f ca="1"/>
        <v>OCBT_c</v>
      </c>
      <c r="AE241">
        <f ca="1"/>
        <v>1.9283173329756806E-4</v>
      </c>
      <c r="AF241" t="str">
        <f ca="1"/>
        <v>FACOAL182_l</v>
      </c>
      <c r="AG241">
        <f ca="1"/>
        <v>9.8701792529408788E-6</v>
      </c>
      <c r="AH241">
        <f ca="1"/>
        <v>0</v>
      </c>
      <c r="AI241">
        <f ca="1"/>
        <v>9.7420438485184564E-11</v>
      </c>
      <c r="AJ241" t="str">
        <f ca="1"/>
        <v>FACOAL182_l</v>
      </c>
      <c r="AK241">
        <f ca="1"/>
        <v>9.8701792529408788E-6</v>
      </c>
      <c r="AL241">
        <f ca="1"/>
        <v>0</v>
      </c>
      <c r="AM241">
        <f ca="1"/>
        <v>9.7420438485184564E-11</v>
      </c>
      <c r="AN241" t="str">
        <f ca="1"/>
        <v>FACOAL182_l</v>
      </c>
    </row>
    <row r="242" spans="1:40" x14ac:dyDescent="0.2">
      <c r="A242" t="s">
        <v>10675</v>
      </c>
      <c r="B242" s="121" t="s">
        <v>8203</v>
      </c>
      <c r="C242" s="94" t="s">
        <v>10342</v>
      </c>
      <c r="D242" s="94" t="str">
        <v>SADT_c</v>
      </c>
      <c r="E242" s="121" t="str">
        <f ca="1"/>
        <v>0</v>
      </c>
      <c r="G242" s="94"/>
      <c r="H242" s="121" t="str">
        <f ca="1"/>
        <v>0</v>
      </c>
      <c r="I242" s="94"/>
      <c r="J242" s="94"/>
      <c r="K242" s="121" t="str">
        <f ca="1"/>
        <v>0</v>
      </c>
      <c r="L242">
        <v>0</v>
      </c>
      <c r="M242">
        <v>0</v>
      </c>
      <c r="N242" s="105" t="str">
        <v>PRENT13_l</v>
      </c>
      <c r="O242" s="131" t="str">
        <v/>
      </c>
      <c r="P242" s="121" t="str">
        <v/>
      </c>
      <c r="Q242">
        <v>0</v>
      </c>
      <c r="R242" t="str">
        <v>PRENT13_l</v>
      </c>
      <c r="T242">
        <v>0</v>
      </c>
      <c r="U242" t="str">
        <v>PRENT13_l</v>
      </c>
      <c r="W242" t="str">
        <f ca="1"/>
        <v>Fatty acid degradation</v>
      </c>
      <c r="X242" t="str">
        <f ca="1"/>
        <v>ACOAO101d_x</v>
      </c>
      <c r="Y242">
        <f ca="1"/>
        <v>0</v>
      </c>
      <c r="Z242">
        <f ca="1"/>
        <v>0</v>
      </c>
      <c r="AA242">
        <f ca="1"/>
        <v>0</v>
      </c>
      <c r="AB242">
        <f ca="1"/>
        <v>0</v>
      </c>
      <c r="AC242">
        <f ca="1"/>
        <v>0</v>
      </c>
      <c r="AD242" t="str">
        <f ca="1"/>
        <v>ACOADS180_rm</v>
      </c>
      <c r="AE242">
        <f ca="1"/>
        <v>1.8844473276545954E-4</v>
      </c>
      <c r="AF242" t="str">
        <f ca="1"/>
        <v>FACOAL182_rm</v>
      </c>
      <c r="AG242">
        <f ca="1"/>
        <v>4.6884615012612147E-5</v>
      </c>
      <c r="AH242">
        <f ca="1"/>
        <v>0</v>
      </c>
      <c r="AI242">
        <f ca="1"/>
        <v>2.1981671248808562E-9</v>
      </c>
      <c r="AJ242" t="str">
        <f ca="1"/>
        <v>FACOAL182_rm</v>
      </c>
      <c r="AK242">
        <f ca="1"/>
        <v>4.6884615012612147E-5</v>
      </c>
      <c r="AL242">
        <f ca="1"/>
        <v>0</v>
      </c>
      <c r="AM242">
        <f ca="1"/>
        <v>2.1981671248808562E-9</v>
      </c>
      <c r="AN242" t="str">
        <f ca="1"/>
        <v>FACOAL182_rm</v>
      </c>
    </row>
    <row r="243" spans="1:40" x14ac:dyDescent="0.2">
      <c r="A243" t="s">
        <v>10675</v>
      </c>
      <c r="B243" s="121" t="s">
        <v>8204</v>
      </c>
      <c r="C243" s="94" t="s">
        <v>10343</v>
      </c>
      <c r="D243" s="94" t="str">
        <v>SO3R_c</v>
      </c>
      <c r="E243" s="121" t="str">
        <f ca="1"/>
        <v>0</v>
      </c>
      <c r="G243" s="94"/>
      <c r="H243" s="121" t="str">
        <f ca="1"/>
        <v>0</v>
      </c>
      <c r="I243" s="94"/>
      <c r="J243" s="94"/>
      <c r="K243" s="121" t="str">
        <f ca="1"/>
        <v>0</v>
      </c>
      <c r="L243">
        <v>0</v>
      </c>
      <c r="M243">
        <v>0</v>
      </c>
      <c r="N243" s="105" t="str">
        <v>PRENT14_l</v>
      </c>
      <c r="O243" s="131" t="str">
        <v/>
      </c>
      <c r="P243" s="121" t="str">
        <v/>
      </c>
      <c r="Q243">
        <v>0</v>
      </c>
      <c r="R243" t="str">
        <v>PRENT14_l</v>
      </c>
      <c r="T243">
        <v>0</v>
      </c>
      <c r="U243" t="str">
        <v>PRENT14_l</v>
      </c>
      <c r="W243" t="str">
        <f ca="1"/>
        <v>Fatty acid degradation</v>
      </c>
      <c r="X243" t="str">
        <f ca="1"/>
        <v>ACOAO102e_x</v>
      </c>
      <c r="Y243">
        <f ca="1"/>
        <v>0</v>
      </c>
      <c r="Z243">
        <f ca="1"/>
        <v>0</v>
      </c>
      <c r="AA243">
        <f ca="1"/>
        <v>0</v>
      </c>
      <c r="AB243">
        <f ca="1"/>
        <v>0</v>
      </c>
      <c r="AC243">
        <f ca="1"/>
        <v>0</v>
      </c>
      <c r="AD243" t="str">
        <f ca="1"/>
        <v>PHETA1_c</v>
      </c>
      <c r="AE243">
        <f ca="1"/>
        <v>1.8297103324575571E-4</v>
      </c>
      <c r="AF243" t="str">
        <f ca="1"/>
        <v>FACOAL183_rm</v>
      </c>
      <c r="AG243">
        <f ca="1"/>
        <v>1.1549256856147858E-5</v>
      </c>
      <c r="AH243">
        <f ca="1"/>
        <v>0</v>
      </c>
      <c r="AI243">
        <f ca="1"/>
        <v>1.3338533392927831E-10</v>
      </c>
      <c r="AJ243" t="str">
        <f ca="1"/>
        <v>FACOAL183_rm</v>
      </c>
      <c r="AK243">
        <f ca="1"/>
        <v>1.1549256856147858E-5</v>
      </c>
      <c r="AL243">
        <f ca="1"/>
        <v>0</v>
      </c>
      <c r="AM243">
        <f ca="1"/>
        <v>1.3338533392927831E-10</v>
      </c>
      <c r="AN243" t="str">
        <f ca="1"/>
        <v>FACOAL183_rm</v>
      </c>
    </row>
    <row r="244" spans="1:40" x14ac:dyDescent="0.2">
      <c r="A244" t="s">
        <v>10675</v>
      </c>
      <c r="B244" s="121" t="s">
        <v>8205</v>
      </c>
      <c r="C244" s="94" t="s">
        <v>10344</v>
      </c>
      <c r="D244" s="94" t="str">
        <v>TMDPK_c</v>
      </c>
      <c r="E244" s="121" t="str">
        <f ca="1"/>
        <v>0</v>
      </c>
      <c r="G244" s="94"/>
      <c r="H244" s="121" t="str">
        <f ca="1"/>
        <v>0</v>
      </c>
      <c r="I244" s="94"/>
      <c r="J244" s="94"/>
      <c r="K244" s="121" t="str">
        <f ca="1"/>
        <v>0</v>
      </c>
      <c r="L244">
        <v>0</v>
      </c>
      <c r="M244">
        <v>0</v>
      </c>
      <c r="N244" s="105" t="str">
        <v>PRENT15_l</v>
      </c>
      <c r="O244" s="131">
        <v>0</v>
      </c>
      <c r="P244" s="121">
        <v>3.8354490580767798E-3</v>
      </c>
      <c r="Q244">
        <v>0</v>
      </c>
      <c r="R244" t="str">
        <v>PRENT15_l</v>
      </c>
      <c r="T244">
        <v>0</v>
      </c>
      <c r="U244" t="str">
        <v>PRENT15_l</v>
      </c>
      <c r="W244" t="str">
        <f ca="1"/>
        <v>Fatty acid degradation</v>
      </c>
      <c r="X244" t="str">
        <f ca="1"/>
        <v>ACOAO120_x</v>
      </c>
      <c r="Y244">
        <f ca="1"/>
        <v>0</v>
      </c>
      <c r="Z244">
        <f ca="1"/>
        <v>0</v>
      </c>
      <c r="AA244">
        <f ca="1"/>
        <v>0</v>
      </c>
      <c r="AB244">
        <f ca="1"/>
        <v>0</v>
      </c>
      <c r="AC244">
        <f ca="1"/>
        <v>0</v>
      </c>
      <c r="AD244" t="str">
        <f ca="1"/>
        <v>PHETRS_c</v>
      </c>
      <c r="AE244">
        <f ca="1"/>
        <v>1.8297103324575571E-4</v>
      </c>
      <c r="AF244" t="str">
        <f ca="1"/>
        <v>FACOAL220_l</v>
      </c>
      <c r="AG244">
        <f ca="1"/>
        <v>2.3906580624041158E-7</v>
      </c>
      <c r="AH244">
        <f ca="1"/>
        <v>0</v>
      </c>
      <c r="AI244">
        <f ca="1"/>
        <v>5.7152459713378005E-14</v>
      </c>
      <c r="AJ244" t="str">
        <f ca="1"/>
        <v>FACOAL220_l</v>
      </c>
      <c r="AK244">
        <f ca="1"/>
        <v>2.3906580624041158E-7</v>
      </c>
      <c r="AL244">
        <f ca="1"/>
        <v>0</v>
      </c>
      <c r="AM244">
        <f ca="1"/>
        <v>5.7152459713378005E-14</v>
      </c>
      <c r="AN244" t="str">
        <f ca="1"/>
        <v>FACOAL220_l</v>
      </c>
    </row>
    <row r="245" spans="1:40" x14ac:dyDescent="0.2">
      <c r="A245" t="s">
        <v>10675</v>
      </c>
      <c r="B245" s="121" t="s">
        <v>8206</v>
      </c>
      <c r="C245" s="94" t="s">
        <v>10345</v>
      </c>
      <c r="D245" s="94" t="str">
        <v>TRDR_c</v>
      </c>
      <c r="E245" s="121" t="str">
        <f ca="1"/>
        <v>0</v>
      </c>
      <c r="G245" s="94"/>
      <c r="H245" s="121" t="str">
        <f ca="1"/>
        <v>0</v>
      </c>
      <c r="I245" s="94"/>
      <c r="J245" s="94"/>
      <c r="K245" s="121" t="str">
        <f ca="1"/>
        <v>0</v>
      </c>
      <c r="L245">
        <v>0</v>
      </c>
      <c r="M245">
        <v>0</v>
      </c>
      <c r="N245" s="105" t="str">
        <v>PRENT16_l</v>
      </c>
      <c r="O245" s="131">
        <v>0</v>
      </c>
      <c r="P245" s="121">
        <v>2.1526558495234601E-3</v>
      </c>
      <c r="Q245">
        <v>0</v>
      </c>
      <c r="R245" t="str">
        <v>PRENT16_l</v>
      </c>
      <c r="T245">
        <v>0</v>
      </c>
      <c r="U245" t="str">
        <v>PRENT16_l</v>
      </c>
      <c r="W245" t="str">
        <f ca="1"/>
        <v>Fatty acid degradation</v>
      </c>
      <c r="X245" t="str">
        <f ca="1"/>
        <v>ACOAO121a_x</v>
      </c>
      <c r="Y245">
        <f ca="1"/>
        <v>0</v>
      </c>
      <c r="Z245">
        <f ca="1"/>
        <v>0</v>
      </c>
      <c r="AA245">
        <f ca="1"/>
        <v>0</v>
      </c>
      <c r="AB245">
        <f ca="1"/>
        <v>0</v>
      </c>
      <c r="AC245">
        <f ca="1"/>
        <v>0</v>
      </c>
      <c r="AD245" t="str">
        <f ca="1"/>
        <v>PPNDH_c</v>
      </c>
      <c r="AE245">
        <f ca="1"/>
        <v>1.8297103324575571E-4</v>
      </c>
      <c r="AF245" t="str">
        <f ca="1"/>
        <v>FACOAL220_rm</v>
      </c>
      <c r="AG245">
        <f ca="1"/>
        <v>4.8698500621906655E-6</v>
      </c>
      <c r="AH245">
        <f ca="1"/>
        <v>0</v>
      </c>
      <c r="AI245">
        <f ca="1"/>
        <v>2.3715439628218427E-11</v>
      </c>
      <c r="AJ245" t="str">
        <f ca="1"/>
        <v>FACOAL220_rm</v>
      </c>
      <c r="AK245">
        <f ca="1"/>
        <v>4.8698500621906655E-6</v>
      </c>
      <c r="AL245">
        <f ca="1"/>
        <v>0</v>
      </c>
      <c r="AM245">
        <f ca="1"/>
        <v>2.3715439628218427E-11</v>
      </c>
      <c r="AN245" t="str">
        <f ca="1"/>
        <v>FACOAL220_rm</v>
      </c>
    </row>
    <row r="246" spans="1:40" x14ac:dyDescent="0.2">
      <c r="A246" t="s">
        <v>10675</v>
      </c>
      <c r="B246" s="121" t="s">
        <v>8207</v>
      </c>
      <c r="C246" s="94" t="s">
        <v>10346</v>
      </c>
      <c r="D246" s="94" t="str">
        <v>THRS_c</v>
      </c>
      <c r="E246" s="121" t="str">
        <f ca="1"/>
        <v>0</v>
      </c>
      <c r="G246" s="94"/>
      <c r="H246" s="121" t="str">
        <f ca="1"/>
        <v>0</v>
      </c>
      <c r="I246" s="94"/>
      <c r="J246" s="94"/>
      <c r="K246" s="121" t="str">
        <f ca="1"/>
        <v>0</v>
      </c>
      <c r="L246">
        <v>0</v>
      </c>
      <c r="M246">
        <v>3.9780261664502598E-17</v>
      </c>
      <c r="N246" s="105" t="str">
        <v>PRENT17_l</v>
      </c>
      <c r="O246" s="131">
        <v>0</v>
      </c>
      <c r="P246" s="121">
        <v>3.8354490580767798E-3</v>
      </c>
      <c r="Q246">
        <v>0</v>
      </c>
      <c r="R246" t="str">
        <v>PRENT17_l</v>
      </c>
      <c r="T246">
        <v>0</v>
      </c>
      <c r="U246" t="str">
        <v>PRENT17_l</v>
      </c>
      <c r="W246" t="str">
        <f ca="1"/>
        <v>Fatty acid degradation</v>
      </c>
      <c r="X246" t="str">
        <f ca="1"/>
        <v>ACOAO140_x</v>
      </c>
      <c r="Y246">
        <f ca="1"/>
        <v>0</v>
      </c>
      <c r="Z246">
        <f ca="1"/>
        <v>0</v>
      </c>
      <c r="AA246">
        <f ca="1"/>
        <v>0</v>
      </c>
      <c r="AB246">
        <f ca="1"/>
        <v>0</v>
      </c>
      <c r="AC246">
        <f ca="1"/>
        <v>0</v>
      </c>
      <c r="AD246" t="str">
        <f ca="1"/>
        <v>NADPHt_c_rm</v>
      </c>
      <c r="AE246">
        <f ca="1"/>
        <v>1.672628241993128E-4</v>
      </c>
      <c r="AF246" t="str">
        <f ca="1"/>
        <v>FALPDt_c_l</v>
      </c>
      <c r="AG246">
        <f ca="1"/>
        <v>-4.7145390632442088E-4</v>
      </c>
      <c r="AH246">
        <f ca="1"/>
        <v>0</v>
      </c>
      <c r="AI246">
        <f ca="1"/>
        <v>2.2226878578855581E-7</v>
      </c>
      <c r="AJ246" t="str">
        <f ca="1"/>
        <v>FALPDt_c_l</v>
      </c>
      <c r="AK246">
        <f ca="1"/>
        <v>-4.7145390632442088E-4</v>
      </c>
      <c r="AL246">
        <f ca="1"/>
        <v>0</v>
      </c>
      <c r="AM246">
        <f ca="1"/>
        <v>2.2226878578855581E-7</v>
      </c>
      <c r="AN246" t="str">
        <f ca="1"/>
        <v>FALPDt_c_l</v>
      </c>
    </row>
    <row r="247" spans="1:40" x14ac:dyDescent="0.2">
      <c r="A247" t="s">
        <v>10675</v>
      </c>
      <c r="B247" s="121" t="s">
        <v>8208</v>
      </c>
      <c r="C247" s="94" t="s">
        <v>10347</v>
      </c>
      <c r="D247" s="94" t="str">
        <v>THRTRS_c</v>
      </c>
      <c r="E247" s="121" t="str">
        <f ca="1"/>
        <v>0</v>
      </c>
      <c r="G247" s="94"/>
      <c r="H247" s="121" t="str">
        <f ca="1"/>
        <v>0</v>
      </c>
      <c r="I247" s="94"/>
      <c r="J247" s="94"/>
      <c r="K247" s="121" t="str">
        <f ca="1"/>
        <v>0</v>
      </c>
      <c r="L247">
        <v>0</v>
      </c>
      <c r="M247">
        <v>0</v>
      </c>
      <c r="N247" s="105" t="str">
        <v>PRENT18_l</v>
      </c>
      <c r="O247" s="131">
        <v>0</v>
      </c>
      <c r="P247" s="121">
        <v>2.01707963549914E-3</v>
      </c>
      <c r="Q247">
        <v>0</v>
      </c>
      <c r="R247" t="str">
        <v>PRENT18_l</v>
      </c>
      <c r="T247">
        <v>0</v>
      </c>
      <c r="U247" t="str">
        <v>PRENT18_l</v>
      </c>
      <c r="W247" t="str">
        <f ca="1"/>
        <v>Fatty acid degradation</v>
      </c>
      <c r="X247" t="str">
        <f ca="1"/>
        <v>ACOAO141a_x</v>
      </c>
      <c r="Y247">
        <f ca="1"/>
        <v>0</v>
      </c>
      <c r="Z247">
        <f ca="1"/>
        <v>0</v>
      </c>
      <c r="AA247">
        <f ca="1"/>
        <v>0</v>
      </c>
      <c r="AB247">
        <f ca="1"/>
        <v>0</v>
      </c>
      <c r="AC247">
        <f ca="1"/>
        <v>0</v>
      </c>
      <c r="AD247" t="str">
        <f ca="1"/>
        <v>NADPt_c_rm</v>
      </c>
      <c r="AE247">
        <f ca="1"/>
        <v>1.672628241993128E-4</v>
      </c>
      <c r="AF247" t="str">
        <f ca="1"/>
        <v>FALPDt_c_rm</v>
      </c>
      <c r="AG247">
        <f ca="1"/>
        <v>1.318227737769695E-4</v>
      </c>
      <c r="AH247">
        <f ca="1"/>
        <v>0</v>
      </c>
      <c r="AI247">
        <f ca="1"/>
        <v>1.7377243686254079E-8</v>
      </c>
      <c r="AJ247" t="str">
        <f ca="1"/>
        <v>FALPDt_c_rm</v>
      </c>
      <c r="AK247">
        <f ca="1"/>
        <v>1.318227737769695E-4</v>
      </c>
      <c r="AL247">
        <f ca="1"/>
        <v>0</v>
      </c>
      <c r="AM247">
        <f ca="1"/>
        <v>1.7377243686254079E-8</v>
      </c>
      <c r="AN247" t="str">
        <f ca="1"/>
        <v>FALPDt_c_rm</v>
      </c>
    </row>
    <row r="248" spans="1:40" x14ac:dyDescent="0.2">
      <c r="A248" t="s">
        <v>10675</v>
      </c>
      <c r="B248" s="121" t="s">
        <v>8209</v>
      </c>
      <c r="C248" s="94" t="s">
        <v>10348</v>
      </c>
      <c r="D248" s="94" t="str">
        <v>TMDS_c</v>
      </c>
      <c r="E248" s="121" t="str">
        <f ca="1"/>
        <v>0</v>
      </c>
      <c r="G248" s="94"/>
      <c r="H248" s="121" t="str">
        <f ca="1"/>
        <v>0</v>
      </c>
      <c r="I248" s="94"/>
      <c r="J248" s="94"/>
      <c r="K248" s="121" t="str">
        <f ca="1"/>
        <v>0</v>
      </c>
      <c r="L248">
        <v>0</v>
      </c>
      <c r="M248">
        <v>0</v>
      </c>
      <c r="N248" s="105" t="str">
        <v>PRENT19_l</v>
      </c>
      <c r="O248" s="131">
        <v>0</v>
      </c>
      <c r="P248" s="121">
        <v>2.1526558495104601E-3</v>
      </c>
      <c r="Q248">
        <v>0</v>
      </c>
      <c r="R248" t="str">
        <v>PRENT19_l</v>
      </c>
      <c r="T248">
        <v>0</v>
      </c>
      <c r="U248" t="str">
        <v>PRENT19_l</v>
      </c>
      <c r="W248" t="str">
        <f ca="1"/>
        <v>Fatty acid degradation</v>
      </c>
      <c r="X248" t="str">
        <f ca="1"/>
        <v>ACOAO141b_x</v>
      </c>
      <c r="Y248">
        <f ca="1"/>
        <v>0</v>
      </c>
      <c r="Z248">
        <f ca="1"/>
        <v>0</v>
      </c>
      <c r="AA248">
        <f ca="1"/>
        <v>0</v>
      </c>
      <c r="AB248">
        <f ca="1"/>
        <v>0</v>
      </c>
      <c r="AC248">
        <f ca="1"/>
        <v>0</v>
      </c>
      <c r="AD248" t="str">
        <f ca="1"/>
        <v>UMPK_c</v>
      </c>
      <c r="AE248">
        <f ca="1"/>
        <v>1.6502508226261356E-4</v>
      </c>
      <c r="AF248" t="str">
        <f ca="1"/>
        <v>FBA_c</v>
      </c>
      <c r="AG248">
        <f ca="1"/>
        <v>0.35841087877787803</v>
      </c>
      <c r="AH248">
        <f ca="1"/>
        <v>0</v>
      </c>
      <c r="AI248">
        <f ca="1"/>
        <v>0.12845835802633077</v>
      </c>
      <c r="AJ248" t="str">
        <f ca="1"/>
        <v>FBA_c</v>
      </c>
      <c r="AK248">
        <f ca="1"/>
        <v>0.35841087877787803</v>
      </c>
      <c r="AL248">
        <f ca="1"/>
        <v>0</v>
      </c>
      <c r="AM248">
        <f ca="1"/>
        <v>0.12845835802633077</v>
      </c>
      <c r="AN248" t="str">
        <f ca="1"/>
        <v>FBA_c</v>
      </c>
    </row>
    <row r="249" spans="1:40" x14ac:dyDescent="0.2">
      <c r="A249" t="s">
        <v>10675</v>
      </c>
      <c r="B249" s="121" t="s">
        <v>8210</v>
      </c>
      <c r="C249" s="94" t="s">
        <v>10349</v>
      </c>
      <c r="D249" s="94" t="str">
        <v>TALA_c</v>
      </c>
      <c r="E249" s="121" t="str">
        <f ca="1"/>
        <v>0</v>
      </c>
      <c r="G249" s="94"/>
      <c r="H249" s="121" t="str">
        <f ca="1"/>
        <v>0</v>
      </c>
      <c r="I249" s="94"/>
      <c r="J249" s="94"/>
      <c r="K249" s="121" t="str">
        <f ca="1"/>
        <v>0</v>
      </c>
      <c r="L249">
        <v>0</v>
      </c>
      <c r="M249">
        <v>0</v>
      </c>
      <c r="N249" s="105" t="str">
        <v>PRENT20_l</v>
      </c>
      <c r="O249" s="131" t="str">
        <v/>
      </c>
      <c r="P249" s="121" t="str">
        <v/>
      </c>
      <c r="Q249">
        <v>0</v>
      </c>
      <c r="R249" t="str">
        <v>PRENT20_l</v>
      </c>
      <c r="T249">
        <v>0</v>
      </c>
      <c r="U249" t="str">
        <v>PRENT20_l</v>
      </c>
      <c r="W249" t="str">
        <f ca="1"/>
        <v>Fatty acid degradation</v>
      </c>
      <c r="X249" t="str">
        <f ca="1"/>
        <v>ACOAO142_x</v>
      </c>
      <c r="Y249">
        <f ca="1"/>
        <v>0</v>
      </c>
      <c r="Z249">
        <f ca="1"/>
        <v>0</v>
      </c>
      <c r="AA249">
        <f ca="1"/>
        <v>0</v>
      </c>
      <c r="AB249">
        <f ca="1"/>
        <v>0</v>
      </c>
      <c r="AC249">
        <f ca="1"/>
        <v>0</v>
      </c>
      <c r="AD249" t="str">
        <f ca="1"/>
        <v>ASPCT_c</v>
      </c>
      <c r="AE249">
        <f ca="1"/>
        <v>1.3077053499522799E-4</v>
      </c>
      <c r="AF249" t="str">
        <f ca="1"/>
        <v>FCLT_m</v>
      </c>
      <c r="AG249">
        <f ca="1"/>
        <v>9.0996216467117127E-6</v>
      </c>
      <c r="AH249">
        <f ca="1"/>
        <v>0</v>
      </c>
      <c r="AI249">
        <f ca="1"/>
        <v>8.2803114113304385E-11</v>
      </c>
      <c r="AJ249" t="str">
        <f ca="1"/>
        <v>FCLT_m</v>
      </c>
      <c r="AK249">
        <f ca="1"/>
        <v>9.0996216467117127E-6</v>
      </c>
      <c r="AL249">
        <f ca="1"/>
        <v>0</v>
      </c>
      <c r="AM249">
        <f ca="1"/>
        <v>8.2803114113304385E-11</v>
      </c>
      <c r="AN249" t="str">
        <f ca="1"/>
        <v>FCLT_m</v>
      </c>
    </row>
    <row r="250" spans="1:40" x14ac:dyDescent="0.2">
      <c r="A250" t="s">
        <v>10675</v>
      </c>
      <c r="B250" s="121" t="s">
        <v>8211</v>
      </c>
      <c r="C250" s="94" t="s">
        <v>10835</v>
      </c>
      <c r="D250" s="94" t="str">
        <v>TPI_c</v>
      </c>
      <c r="E250" s="121" t="str">
        <f ca="1"/>
        <v>0</v>
      </c>
      <c r="G250" s="94"/>
      <c r="H250" s="121" t="str">
        <f ca="1"/>
        <v>0</v>
      </c>
      <c r="I250" s="94"/>
      <c r="J250" s="94"/>
      <c r="K250" s="121" t="str">
        <f ca="1"/>
        <v>0</v>
      </c>
      <c r="L250">
        <v>0</v>
      </c>
      <c r="M250">
        <v>0</v>
      </c>
      <c r="N250" s="105" t="str">
        <v>PRENT21_l</v>
      </c>
      <c r="O250" s="131" t="str">
        <v/>
      </c>
      <c r="P250" s="121" t="str">
        <v/>
      </c>
      <c r="Q250">
        <v>0</v>
      </c>
      <c r="R250" t="str">
        <v>PRENT21_l</v>
      </c>
      <c r="T250">
        <v>0</v>
      </c>
      <c r="U250" t="str">
        <v>PRENT21_l</v>
      </c>
      <c r="W250" t="str">
        <f ca="1"/>
        <v>Fatty acid degradation</v>
      </c>
      <c r="X250" t="str">
        <f ca="1"/>
        <v>ACOAO143_x</v>
      </c>
      <c r="Y250">
        <f ca="1"/>
        <v>0</v>
      </c>
      <c r="Z250">
        <f ca="1"/>
        <v>0</v>
      </c>
      <c r="AA250">
        <f ca="1"/>
        <v>0</v>
      </c>
      <c r="AB250">
        <f ca="1"/>
        <v>0</v>
      </c>
      <c r="AC250">
        <f ca="1"/>
        <v>0</v>
      </c>
      <c r="AD250" t="str">
        <f ca="1"/>
        <v>DHORDfum_c</v>
      </c>
      <c r="AE250">
        <f ca="1"/>
        <v>1.3077053499522799E-4</v>
      </c>
      <c r="AF250" t="str">
        <f ca="1"/>
        <v>FDH_c</v>
      </c>
      <c r="AG250">
        <f ca="1"/>
        <v>0.65328454769220123</v>
      </c>
      <c r="AH250">
        <f ca="1"/>
        <v>0</v>
      </c>
      <c r="AI250">
        <f ca="1"/>
        <v>0.42678070025340392</v>
      </c>
      <c r="AJ250" t="str">
        <f ca="1"/>
        <v>FDH_c</v>
      </c>
      <c r="AK250">
        <f ca="1"/>
        <v>0.65328454769220123</v>
      </c>
      <c r="AL250">
        <f ca="1"/>
        <v>0</v>
      </c>
      <c r="AM250">
        <f ca="1"/>
        <v>0.42678070025340392</v>
      </c>
      <c r="AN250" t="str">
        <f ca="1"/>
        <v>FDH_c</v>
      </c>
    </row>
    <row r="251" spans="1:40" x14ac:dyDescent="0.2">
      <c r="A251" t="s">
        <v>10675</v>
      </c>
      <c r="B251" s="121" t="s">
        <v>8212</v>
      </c>
      <c r="C251" s="94" t="s">
        <v>10836</v>
      </c>
      <c r="D251" s="94" t="str">
        <v>TRPS1_c</v>
      </c>
      <c r="E251" s="121" t="str">
        <f ca="1"/>
        <v>0</v>
      </c>
      <c r="G251" s="94"/>
      <c r="H251" s="121" t="str">
        <f ca="1"/>
        <v>0</v>
      </c>
      <c r="I251" s="94"/>
      <c r="J251" s="94"/>
      <c r="K251" s="121" t="str">
        <f ca="1"/>
        <v>0</v>
      </c>
      <c r="L251">
        <v>1.7285913999237601</v>
      </c>
      <c r="M251">
        <v>0.23740691086367199</v>
      </c>
      <c r="N251" s="105" t="str">
        <v>CS_m</v>
      </c>
      <c r="O251" s="131">
        <v>0</v>
      </c>
      <c r="P251" s="121">
        <v>3.8354490580821102E-3</v>
      </c>
      <c r="Q251">
        <v>0.77092196419398595</v>
      </c>
      <c r="R251" t="str">
        <v>CS_m</v>
      </c>
      <c r="T251">
        <v>4.0268142818120598</v>
      </c>
      <c r="U251" t="str">
        <v>CS_m</v>
      </c>
      <c r="W251" t="str">
        <f ca="1"/>
        <v>Fatty acid degradation</v>
      </c>
      <c r="X251" t="str">
        <f ca="1"/>
        <v>ACOAO160_x</v>
      </c>
      <c r="Y251">
        <f ca="1"/>
        <v>0</v>
      </c>
      <c r="Z251">
        <f ca="1"/>
        <v>0</v>
      </c>
      <c r="AA251">
        <f ca="1"/>
        <v>0</v>
      </c>
      <c r="AB251">
        <f ca="1"/>
        <v>0</v>
      </c>
      <c r="AC251">
        <f ca="1"/>
        <v>0</v>
      </c>
      <c r="AD251" t="str">
        <f ca="1"/>
        <v>DHORTS_c</v>
      </c>
      <c r="AE251">
        <f ca="1"/>
        <v>1.3077053499522799E-4</v>
      </c>
      <c r="AF251" t="str">
        <f ca="1"/>
        <v>FE2t_c_e</v>
      </c>
      <c r="AG251">
        <f ca="1"/>
        <v>6.9521109380877444E-5</v>
      </c>
      <c r="AH251">
        <f ca="1"/>
        <v>0</v>
      </c>
      <c r="AI251">
        <f ca="1"/>
        <v>4.8331846495479254E-9</v>
      </c>
      <c r="AJ251" t="str">
        <f ca="1"/>
        <v>FE2t_c_e</v>
      </c>
      <c r="AK251">
        <f ca="1"/>
        <v>6.9521109380877444E-5</v>
      </c>
      <c r="AL251">
        <f ca="1"/>
        <v>0</v>
      </c>
      <c r="AM251">
        <f ca="1"/>
        <v>4.8331846495479254E-9</v>
      </c>
      <c r="AN251" t="str">
        <f ca="1"/>
        <v>FE2t_c_e</v>
      </c>
    </row>
    <row r="252" spans="1:40" x14ac:dyDescent="0.2">
      <c r="A252" t="s">
        <v>10675</v>
      </c>
      <c r="B252" s="121" t="s">
        <v>8213</v>
      </c>
      <c r="C252" s="94" t="s">
        <v>10350</v>
      </c>
      <c r="D252" s="94" t="str">
        <v>TRPTRS_c</v>
      </c>
      <c r="E252" s="121" t="str">
        <f ca="1"/>
        <v>0</v>
      </c>
      <c r="G252" s="94"/>
      <c r="H252" s="121" t="str">
        <f ca="1"/>
        <v>0</v>
      </c>
      <c r="I252" s="94"/>
      <c r="J252" s="94"/>
      <c r="K252" s="121" t="str">
        <f ca="1"/>
        <v>0</v>
      </c>
      <c r="L252">
        <v>0</v>
      </c>
      <c r="M252">
        <v>7.6291559811624303E-3</v>
      </c>
      <c r="N252" s="105" t="str">
        <v>CS_x, MCITS_x</v>
      </c>
      <c r="O252" s="131">
        <v>0</v>
      </c>
      <c r="P252" s="121">
        <v>2.0170796354976499E-3</v>
      </c>
      <c r="Q252">
        <v>0</v>
      </c>
      <c r="R252" t="str">
        <v>CS_x, MCITS_x</v>
      </c>
      <c r="T252">
        <v>8.0184303918769198E-2</v>
      </c>
      <c r="U252" t="str">
        <v>CS_x, MCITS_x</v>
      </c>
      <c r="W252" t="str">
        <f ca="1"/>
        <v>Fatty acid degradation</v>
      </c>
      <c r="X252" t="str">
        <f ca="1"/>
        <v>ACOAO161a_x</v>
      </c>
      <c r="Y252">
        <f ca="1"/>
        <v>0</v>
      </c>
      <c r="Z252">
        <f ca="1"/>
        <v>0</v>
      </c>
      <c r="AA252">
        <f ca="1"/>
        <v>0</v>
      </c>
      <c r="AB252">
        <f ca="1"/>
        <v>0</v>
      </c>
      <c r="AC252">
        <f ca="1"/>
        <v>0</v>
      </c>
      <c r="AD252" t="str">
        <f ca="1"/>
        <v>OMPDC_c</v>
      </c>
      <c r="AE252">
        <f ca="1"/>
        <v>1.3077053499522799E-4</v>
      </c>
      <c r="AF252" t="str">
        <f ca="1"/>
        <v>FE2t_c_m</v>
      </c>
      <c r="AG252">
        <f ca="1"/>
        <v>9.0996216467117127E-6</v>
      </c>
      <c r="AH252">
        <f ca="1"/>
        <v>0</v>
      </c>
      <c r="AI252">
        <f ca="1"/>
        <v>8.2803114113304385E-11</v>
      </c>
      <c r="AJ252" t="str">
        <f ca="1"/>
        <v>FE2t_c_m</v>
      </c>
      <c r="AK252">
        <f ca="1"/>
        <v>9.0996216467117127E-6</v>
      </c>
      <c r="AL252">
        <f ca="1"/>
        <v>0</v>
      </c>
      <c r="AM252">
        <f ca="1"/>
        <v>8.2803114113304385E-11</v>
      </c>
      <c r="AN252" t="str">
        <f ca="1"/>
        <v>FE2t_c_m</v>
      </c>
    </row>
    <row r="253" spans="1:40" x14ac:dyDescent="0.2">
      <c r="A253" t="s">
        <v>10675</v>
      </c>
      <c r="B253" s="121" t="s">
        <v>8214</v>
      </c>
      <c r="C253" s="94" t="s">
        <v>10837</v>
      </c>
      <c r="D253" s="94" t="str">
        <v>TYRTA_c</v>
      </c>
      <c r="E253" s="121" t="str">
        <f ca="1"/>
        <v>0</v>
      </c>
      <c r="G253" s="94"/>
      <c r="H253" s="121" t="str">
        <f ca="1"/>
        <v>0</v>
      </c>
      <c r="I253" s="94"/>
      <c r="J253" s="94"/>
      <c r="K253" s="121" t="str">
        <f ca="1"/>
        <v>0</v>
      </c>
      <c r="L253">
        <v>1.13226670251277</v>
      </c>
      <c r="M253">
        <v>0.41183546676451199</v>
      </c>
      <c r="N253" s="105" t="str">
        <v>ACONTa_m</v>
      </c>
      <c r="O253" s="131">
        <v>0</v>
      </c>
      <c r="P253" s="121">
        <v>2.1526558495104601E-3</v>
      </c>
      <c r="Q253">
        <v>0.64078790127994401</v>
      </c>
      <c r="R253" t="str">
        <v>ACONTa_m</v>
      </c>
      <c r="T253">
        <v>0.83800520634979303</v>
      </c>
      <c r="U253" t="str">
        <v>ACONTa_m</v>
      </c>
      <c r="W253" t="str">
        <f ca="1"/>
        <v>Fatty acid degradation</v>
      </c>
      <c r="X253" t="str">
        <f ca="1"/>
        <v>ACOAO161b_x</v>
      </c>
      <c r="Y253">
        <f ca="1"/>
        <v>0</v>
      </c>
      <c r="Z253">
        <f ca="1"/>
        <v>0</v>
      </c>
      <c r="AA253">
        <f ca="1"/>
        <v>0</v>
      </c>
      <c r="AB253">
        <f ca="1"/>
        <v>0</v>
      </c>
      <c r="AC253">
        <f ca="1"/>
        <v>0</v>
      </c>
      <c r="AD253" t="str">
        <f ca="1"/>
        <v>ORPT_c</v>
      </c>
      <c r="AE253">
        <f ca="1"/>
        <v>1.3077053499522799E-4</v>
      </c>
      <c r="AF253" t="str">
        <f ca="1"/>
        <v>FECOOR_m</v>
      </c>
      <c r="AG253">
        <f ca="1"/>
        <v>1.5220100728707808</v>
      </c>
      <c r="AH253">
        <f ca="1"/>
        <v>0</v>
      </c>
      <c r="AI253">
        <f ca="1"/>
        <v>2.3165146619201193</v>
      </c>
      <c r="AJ253" t="str">
        <f ca="1"/>
        <v>FECOOR_m</v>
      </c>
      <c r="AK253">
        <f ca="1"/>
        <v>1.5220100728707808</v>
      </c>
      <c r="AL253">
        <f ca="1"/>
        <v>0</v>
      </c>
      <c r="AM253">
        <f ca="1"/>
        <v>2.3165146619201193</v>
      </c>
      <c r="AN253" t="str">
        <f ca="1"/>
        <v>FECOOR_m</v>
      </c>
    </row>
    <row r="254" spans="1:40" x14ac:dyDescent="0.2">
      <c r="A254" t="s">
        <v>10675</v>
      </c>
      <c r="B254" s="121" t="s">
        <v>8215</v>
      </c>
      <c r="C254" s="94" t="s">
        <v>10599</v>
      </c>
      <c r="D254" s="94" t="str">
        <v>TYRTRS_c</v>
      </c>
      <c r="E254" s="121" t="str">
        <f ca="1"/>
        <v>0</v>
      </c>
      <c r="G254" s="94"/>
      <c r="H254" s="121" t="str">
        <f ca="1"/>
        <v>0</v>
      </c>
      <c r="I254" s="94"/>
      <c r="J254" s="94"/>
      <c r="K254" s="121" t="str">
        <f ca="1"/>
        <v>0</v>
      </c>
      <c r="L254">
        <v>0.51983284017132803</v>
      </c>
      <c r="M254">
        <v>0.348319495756783</v>
      </c>
      <c r="N254" s="105" t="str">
        <v/>
      </c>
      <c r="O254" s="131" t="str">
        <v/>
      </c>
      <c r="P254" s="121" t="str">
        <v/>
      </c>
      <c r="Q254">
        <v>9.0356117076089301E-2</v>
      </c>
      <c r="R254" t="str">
        <v/>
      </c>
      <c r="T254">
        <v>3.1940009503173101</v>
      </c>
      <c r="U254" t="str">
        <v/>
      </c>
      <c r="W254" t="str">
        <f ca="1"/>
        <v>Fatty acid degradation</v>
      </c>
      <c r="X254" t="str">
        <f ca="1"/>
        <v>ACOAO162_x</v>
      </c>
      <c r="Y254">
        <f ca="1"/>
        <v>0</v>
      </c>
      <c r="Z254">
        <f ca="1"/>
        <v>0</v>
      </c>
      <c r="AA254">
        <f ca="1"/>
        <v>0</v>
      </c>
      <c r="AB254">
        <f ca="1"/>
        <v>0</v>
      </c>
      <c r="AC254">
        <f ca="1"/>
        <v>0</v>
      </c>
      <c r="AD254" t="str">
        <f ca="1"/>
        <v>SUCDq9_m</v>
      </c>
      <c r="AE254">
        <f ca="1"/>
        <v>1.3077053499522799E-4</v>
      </c>
      <c r="AF254" t="str">
        <f ca="1"/>
        <v>FECRq9_m</v>
      </c>
      <c r="AG254">
        <f ca="1"/>
        <v>3.044020145741567</v>
      </c>
      <c r="AH254">
        <f ca="1"/>
        <v>0</v>
      </c>
      <c r="AI254">
        <f ca="1"/>
        <v>9.2660586476805111</v>
      </c>
      <c r="AJ254" t="str">
        <f ca="1"/>
        <v>FECRq9_m</v>
      </c>
      <c r="AK254">
        <f ca="1"/>
        <v>3.044020145741567</v>
      </c>
      <c r="AL254">
        <f ca="1"/>
        <v>0</v>
      </c>
      <c r="AM254">
        <f ca="1"/>
        <v>9.2660586476805111</v>
      </c>
      <c r="AN254" t="str">
        <f ca="1"/>
        <v>FECRq9_m</v>
      </c>
    </row>
    <row r="255" spans="1:40" x14ac:dyDescent="0.2">
      <c r="A255" t="s">
        <v>10675</v>
      </c>
      <c r="B255" s="121" t="s">
        <v>8216</v>
      </c>
      <c r="C255" s="94" t="s">
        <v>10351</v>
      </c>
      <c r="D255" s="94" t="str">
        <v>UAGDP_c</v>
      </c>
      <c r="E255" s="121" t="str">
        <f ca="1"/>
        <v>0</v>
      </c>
      <c r="G255" s="94"/>
      <c r="H255" s="121" t="str">
        <f ca="1"/>
        <v>0</v>
      </c>
      <c r="I255" s="94"/>
      <c r="J255" s="94"/>
      <c r="K255" s="121" t="str">
        <f ca="1"/>
        <v>0</v>
      </c>
      <c r="L255">
        <v>1.7819999999999999E-7</v>
      </c>
      <c r="M255">
        <v>1.9381364543857499E-10</v>
      </c>
      <c r="N255" s="105" t="str">
        <v>CPPPGO_c</v>
      </c>
      <c r="O255" s="131" t="str">
        <v/>
      </c>
      <c r="P255" s="121" t="str">
        <v/>
      </c>
      <c r="Q255">
        <v>5.3459999999999997E-8</v>
      </c>
      <c r="R255" t="str">
        <v>CPPPGO_c</v>
      </c>
      <c r="T255">
        <v>7.2269999999999998E-8</v>
      </c>
      <c r="U255" t="str">
        <v>CPPPGO_c</v>
      </c>
      <c r="W255" t="str">
        <f ca="1"/>
        <v>Fatty acid degradation</v>
      </c>
      <c r="X255" t="str">
        <f ca="1"/>
        <v>ACOAO163_x</v>
      </c>
      <c r="Y255">
        <f ca="1"/>
        <v>0</v>
      </c>
      <c r="Z255">
        <f ca="1"/>
        <v>0</v>
      </c>
      <c r="AA255">
        <f ca="1"/>
        <v>0</v>
      </c>
      <c r="AB255">
        <f ca="1"/>
        <v>0</v>
      </c>
      <c r="AC255">
        <f ca="1"/>
        <v>0</v>
      </c>
      <c r="AD255" t="str">
        <f ca="1"/>
        <v>SUCFUMt_c_m</v>
      </c>
      <c r="AE255">
        <f ca="1"/>
        <v>1.3077053499522799E-4</v>
      </c>
      <c r="AF255" t="str">
        <f ca="1"/>
        <v>FORt_c_e</v>
      </c>
      <c r="AG255">
        <f ca="1"/>
        <v>-0.38072034402379429</v>
      </c>
      <c r="AH255">
        <f ca="1"/>
        <v>0</v>
      </c>
      <c r="AI255">
        <f ca="1"/>
        <v>0.14494798035359627</v>
      </c>
      <c r="AJ255" t="str">
        <f ca="1"/>
        <v>FORt_c_e</v>
      </c>
      <c r="AK255">
        <f ca="1"/>
        <v>-0.38072034402379429</v>
      </c>
      <c r="AL255">
        <f ca="1"/>
        <v>0</v>
      </c>
      <c r="AM255">
        <f ca="1"/>
        <v>0.14494798035359627</v>
      </c>
      <c r="AN255" t="str">
        <f ca="1"/>
        <v>FORt_c_e</v>
      </c>
    </row>
    <row r="256" spans="1:40" x14ac:dyDescent="0.2">
      <c r="A256" t="s">
        <v>10675</v>
      </c>
      <c r="B256" s="121" t="s">
        <v>8217</v>
      </c>
      <c r="C256" s="94" t="s">
        <v>10352</v>
      </c>
      <c r="D256" s="94" t="str">
        <v>UMPK_c</v>
      </c>
      <c r="E256" s="121" t="str">
        <f ca="1"/>
        <v>0</v>
      </c>
      <c r="G256" s="94"/>
      <c r="H256" s="121" t="str">
        <f ca="1"/>
        <v>0</v>
      </c>
      <c r="I256" s="94"/>
      <c r="J256" s="94"/>
      <c r="K256" s="121" t="str">
        <f ca="1"/>
        <v>0</v>
      </c>
      <c r="L256">
        <v>0</v>
      </c>
      <c r="M256">
        <v>4.69548987027485E-4</v>
      </c>
      <c r="N256" s="105" t="str">
        <v>CTPS2_c</v>
      </c>
      <c r="O256" s="131">
        <v>0</v>
      </c>
      <c r="P256" s="121">
        <v>2.4879483594356898E-3</v>
      </c>
      <c r="Q256">
        <v>0</v>
      </c>
      <c r="R256" t="str">
        <v>CTPS2_c</v>
      </c>
      <c r="T256">
        <v>0</v>
      </c>
      <c r="U256" t="str">
        <v>CTPS2_c</v>
      </c>
      <c r="W256" t="str">
        <f ca="1"/>
        <v>Fatty acid degradation</v>
      </c>
      <c r="X256" t="str">
        <f ca="1"/>
        <v>ACOAO180_x</v>
      </c>
      <c r="Y256">
        <f ca="1"/>
        <v>0</v>
      </c>
      <c r="Z256">
        <f ca="1"/>
        <v>0</v>
      </c>
      <c r="AA256">
        <f ca="1"/>
        <v>0</v>
      </c>
      <c r="AB256">
        <f ca="1"/>
        <v>0</v>
      </c>
      <c r="AC256">
        <f ca="1"/>
        <v>0</v>
      </c>
      <c r="AD256" t="str">
        <f ca="1"/>
        <v>AHCYSt_c_rm</v>
      </c>
      <c r="AE256">
        <f ca="1"/>
        <v>1.2628928928274852E-4</v>
      </c>
      <c r="AF256" t="str">
        <f ca="1"/>
        <v>FRDPt_c_l</v>
      </c>
      <c r="AG256">
        <f ca="1"/>
        <v>-1.4107143438897129E-3</v>
      </c>
      <c r="AH256">
        <f ca="1"/>
        <v>0</v>
      </c>
      <c r="AI256">
        <f ca="1"/>
        <v>1.9901149600561831E-6</v>
      </c>
      <c r="AJ256" t="str">
        <f ca="1"/>
        <v>FRDPt_c_l</v>
      </c>
      <c r="AK256">
        <f ca="1"/>
        <v>-1.4107143438897129E-3</v>
      </c>
      <c r="AL256">
        <f ca="1"/>
        <v>0</v>
      </c>
      <c r="AM256">
        <f ca="1"/>
        <v>1.9901149600561831E-6</v>
      </c>
      <c r="AN256" t="str">
        <f ca="1"/>
        <v>FRDPt_c_l</v>
      </c>
    </row>
    <row r="257" spans="1:40" x14ac:dyDescent="0.2">
      <c r="A257" t="s">
        <v>10675</v>
      </c>
      <c r="B257" s="121" t="s">
        <v>8218</v>
      </c>
      <c r="C257" s="94" t="s">
        <v>10838</v>
      </c>
      <c r="D257" s="94" t="str">
        <v>UPPDC1_c</v>
      </c>
      <c r="E257" s="121" t="str">
        <f ca="1"/>
        <v>0</v>
      </c>
      <c r="G257" s="94"/>
      <c r="H257" s="121" t="str">
        <f ca="1"/>
        <v>0</v>
      </c>
      <c r="I257" s="94"/>
      <c r="J257" s="94"/>
      <c r="K257" s="121" t="str">
        <f ca="1"/>
        <v>0</v>
      </c>
      <c r="L257">
        <v>1.1992859999999999E-2</v>
      </c>
      <c r="M257">
        <v>5.1039331221146202E-4</v>
      </c>
      <c r="N257" s="105" t="str">
        <v>CTPS1_c</v>
      </c>
      <c r="O257" s="131">
        <v>0</v>
      </c>
      <c r="P257" s="121">
        <v>2.0170796354976499E-3</v>
      </c>
      <c r="Q257">
        <v>3.5978579999999998E-3</v>
      </c>
      <c r="R257" t="str">
        <v>CTPS1_c</v>
      </c>
      <c r="T257">
        <v>4.8637710000000002E-3</v>
      </c>
      <c r="U257" t="str">
        <v>CTPS1_c</v>
      </c>
      <c r="W257" t="str">
        <f ca="1"/>
        <v>Fatty acid degradation</v>
      </c>
      <c r="X257" t="str">
        <f ca="1"/>
        <v>ACOAO181a_x</v>
      </c>
      <c r="Y257">
        <f ca="1"/>
        <v>0</v>
      </c>
      <c r="Z257">
        <f ca="1"/>
        <v>0</v>
      </c>
      <c r="AA257">
        <f ca="1"/>
        <v>0</v>
      </c>
      <c r="AB257">
        <f ca="1"/>
        <v>0</v>
      </c>
      <c r="AC257">
        <f ca="1"/>
        <v>0</v>
      </c>
      <c r="AD257" t="str">
        <f ca="1"/>
        <v>AMETt_c_rm</v>
      </c>
      <c r="AE257">
        <f ca="1"/>
        <v>1.2628928928274852E-4</v>
      </c>
      <c r="AF257" t="str">
        <f ca="1"/>
        <v>FRDPt_c_m</v>
      </c>
      <c r="AG257">
        <f ca="1"/>
        <v>9.0996216467117127E-6</v>
      </c>
      <c r="AH257">
        <f ca="1"/>
        <v>0</v>
      </c>
      <c r="AI257">
        <f ca="1"/>
        <v>8.2803114113304385E-11</v>
      </c>
      <c r="AJ257" t="str">
        <f ca="1"/>
        <v>FRDPt_c_m</v>
      </c>
      <c r="AK257">
        <f ca="1"/>
        <v>9.0996216467117127E-6</v>
      </c>
      <c r="AL257">
        <f ca="1"/>
        <v>0</v>
      </c>
      <c r="AM257">
        <f ca="1"/>
        <v>8.2803114113304385E-11</v>
      </c>
      <c r="AN257" t="str">
        <f ca="1"/>
        <v>FRDPt_c_m</v>
      </c>
    </row>
    <row r="258" spans="1:40" x14ac:dyDescent="0.2">
      <c r="A258" t="s">
        <v>10675</v>
      </c>
      <c r="B258" s="121" t="s">
        <v>8219</v>
      </c>
      <c r="C258" s="94" t="s">
        <v>10839</v>
      </c>
      <c r="D258" s="94" t="str">
        <v>UPP3S_c</v>
      </c>
      <c r="E258" s="121" t="str">
        <f ca="1"/>
        <v>0</v>
      </c>
      <c r="G258" s="94"/>
      <c r="H258" s="121" t="str">
        <f ca="1"/>
        <v>0</v>
      </c>
      <c r="I258" s="94"/>
      <c r="J258" s="94"/>
      <c r="K258" s="121" t="str">
        <f ca="1"/>
        <v>0</v>
      </c>
      <c r="L258">
        <v>0</v>
      </c>
      <c r="M258">
        <v>3.9353235275254497E-3</v>
      </c>
      <c r="N258" s="105" t="str">
        <v>CBL_c</v>
      </c>
      <c r="O258" s="131" t="str">
        <v/>
      </c>
      <c r="P258" s="121" t="str">
        <v/>
      </c>
      <c r="Q258">
        <v>0</v>
      </c>
      <c r="R258" t="str">
        <v>CBL_c</v>
      </c>
      <c r="T258">
        <v>0</v>
      </c>
      <c r="U258" t="str">
        <v>CBL_c</v>
      </c>
      <c r="W258" t="str">
        <f ca="1"/>
        <v>Fatty acid degradation</v>
      </c>
      <c r="X258" t="str">
        <f ca="1"/>
        <v>ACOAO182_x</v>
      </c>
      <c r="Y258">
        <f ca="1"/>
        <v>0</v>
      </c>
      <c r="Z258">
        <f ca="1"/>
        <v>0</v>
      </c>
      <c r="AA258">
        <f ca="1"/>
        <v>0</v>
      </c>
      <c r="AB258">
        <f ca="1"/>
        <v>0</v>
      </c>
      <c r="AC258">
        <f ca="1"/>
        <v>0</v>
      </c>
      <c r="AD258" t="str">
        <f ca="1"/>
        <v>RPI_c</v>
      </c>
      <c r="AE258">
        <f ca="1"/>
        <v>1.1559954580058884E-4</v>
      </c>
      <c r="AF258" t="str">
        <f ca="1"/>
        <v>FRTT_l</v>
      </c>
      <c r="AG258">
        <f ca="1"/>
        <v>1.4107143438897129E-3</v>
      </c>
      <c r="AH258">
        <f ca="1"/>
        <v>0</v>
      </c>
      <c r="AI258">
        <f ca="1"/>
        <v>1.9901149600561831E-6</v>
      </c>
      <c r="AJ258" t="str">
        <f ca="1"/>
        <v>FRTT_l</v>
      </c>
      <c r="AK258">
        <f ca="1"/>
        <v>1.4107143438897129E-3</v>
      </c>
      <c r="AL258">
        <f ca="1"/>
        <v>0</v>
      </c>
      <c r="AM258">
        <f ca="1"/>
        <v>1.9901149600561831E-6</v>
      </c>
      <c r="AN258" t="str">
        <f ca="1"/>
        <v>FRTT_l</v>
      </c>
    </row>
    <row r="259" spans="1:40" x14ac:dyDescent="0.2">
      <c r="A259" t="s">
        <v>10675</v>
      </c>
      <c r="B259" s="121" t="s">
        <v>8220</v>
      </c>
      <c r="C259" s="94" t="s">
        <v>10353</v>
      </c>
      <c r="D259" s="94" t="str">
        <v>GALUi_c</v>
      </c>
      <c r="E259" s="121" t="str">
        <f ca="1"/>
        <v>0</v>
      </c>
      <c r="G259" s="94"/>
      <c r="H259" s="121" t="str">
        <f ca="1"/>
        <v>0</v>
      </c>
      <c r="I259" s="94"/>
      <c r="J259" s="94"/>
      <c r="K259" s="121" t="str">
        <f ca="1"/>
        <v>0</v>
      </c>
      <c r="L259">
        <v>1.02374274103781E-2</v>
      </c>
      <c r="M259">
        <v>1.36841467994827E-2</v>
      </c>
      <c r="N259" s="105" t="str">
        <v>CYSTS_c</v>
      </c>
      <c r="O259" s="131" t="str">
        <v/>
      </c>
      <c r="P259" s="121" t="str">
        <v/>
      </c>
      <c r="Q259">
        <v>2.10880989E-3</v>
      </c>
      <c r="R259" t="str">
        <v>CYSTS_c</v>
      </c>
      <c r="T259">
        <v>2.5094817989999999E-3</v>
      </c>
      <c r="U259" t="str">
        <v>CYSTS_c</v>
      </c>
      <c r="W259" t="str">
        <f ca="1"/>
        <v>Fatty acid degradation</v>
      </c>
      <c r="X259" t="str">
        <f ca="1"/>
        <v>ACOAO183_x</v>
      </c>
      <c r="Y259">
        <f ca="1"/>
        <v>0</v>
      </c>
      <c r="Z259">
        <f ca="1"/>
        <v>0</v>
      </c>
      <c r="AA259">
        <f ca="1"/>
        <v>0</v>
      </c>
      <c r="AB259">
        <f ca="1"/>
        <v>0</v>
      </c>
      <c r="AC259">
        <f ca="1"/>
        <v>0</v>
      </c>
      <c r="AD259" t="str">
        <f ca="1"/>
        <v>AICART_c</v>
      </c>
      <c r="AE259">
        <f ca="1"/>
        <v>1.127010185560941E-4</v>
      </c>
      <c r="AF259" t="str">
        <f ca="1"/>
        <v>FTHFL_c</v>
      </c>
      <c r="AG259">
        <f ca="1"/>
        <v>-1.0245985218235736</v>
      </c>
      <c r="AH259">
        <f ca="1"/>
        <v>0</v>
      </c>
      <c r="AI259">
        <f ca="1"/>
        <v>1.0498021309230521</v>
      </c>
      <c r="AJ259" t="str">
        <f ca="1"/>
        <v>FTHFL_c</v>
      </c>
      <c r="AK259">
        <f ca="1"/>
        <v>-1.0245985218235736</v>
      </c>
      <c r="AL259">
        <f ca="1"/>
        <v>0</v>
      </c>
      <c r="AM259">
        <f ca="1"/>
        <v>1.0498021309230521</v>
      </c>
      <c r="AN259" t="str">
        <f ca="1"/>
        <v>FTHFL_c</v>
      </c>
    </row>
    <row r="260" spans="1:40" x14ac:dyDescent="0.2">
      <c r="A260" t="s">
        <v>10675</v>
      </c>
      <c r="B260" s="121" t="s">
        <v>8221</v>
      </c>
      <c r="C260" s="94" t="s">
        <v>10354</v>
      </c>
      <c r="D260" s="94" t="str">
        <v>VALTA_c</v>
      </c>
      <c r="E260" s="121" t="str">
        <f ca="1"/>
        <v>0</v>
      </c>
      <c r="G260" s="94"/>
      <c r="H260" s="121" t="str">
        <f ca="1"/>
        <v>0</v>
      </c>
      <c r="I260" s="94"/>
      <c r="J260" s="94"/>
      <c r="K260" s="121" t="str">
        <f ca="1"/>
        <v>0</v>
      </c>
      <c r="L260">
        <v>1.02374276777764E-2</v>
      </c>
      <c r="M260">
        <v>1.3640442916348E-2</v>
      </c>
      <c r="N260" s="105" t="str">
        <v>CYSTGL_c</v>
      </c>
      <c r="O260" s="131">
        <v>0</v>
      </c>
      <c r="P260" s="121">
        <v>1.6821049190878399E-3</v>
      </c>
      <c r="Q260">
        <v>2.10880989E-3</v>
      </c>
      <c r="R260" t="str">
        <v>CYSTGL_c</v>
      </c>
      <c r="T260">
        <v>2.5094817989999999E-3</v>
      </c>
      <c r="U260" t="str">
        <v>CYSTGL_c</v>
      </c>
      <c r="W260" t="str">
        <f ca="1"/>
        <v>Fatty acid degradation</v>
      </c>
      <c r="X260" t="str">
        <f ca="1"/>
        <v>ACOAO200_x</v>
      </c>
      <c r="Y260">
        <f ca="1"/>
        <v>0</v>
      </c>
      <c r="Z260">
        <f ca="1"/>
        <v>0</v>
      </c>
      <c r="AA260">
        <f ca="1"/>
        <v>0</v>
      </c>
      <c r="AB260">
        <f ca="1"/>
        <v>0</v>
      </c>
      <c r="AC260">
        <f ca="1"/>
        <v>0</v>
      </c>
      <c r="AD260" t="str">
        <f ca="1"/>
        <v>IMPC_c</v>
      </c>
      <c r="AE260">
        <f ca="1"/>
        <v>1.127010185560941E-4</v>
      </c>
      <c r="AF260" t="str">
        <f ca="1"/>
        <v>FUM_c</v>
      </c>
      <c r="AG260">
        <f ca="1"/>
        <v>2.1516783353379604E-2</v>
      </c>
      <c r="AH260">
        <f ca="1"/>
        <v>0</v>
      </c>
      <c r="AI260">
        <f ca="1"/>
        <v>4.6297196587627367E-4</v>
      </c>
      <c r="AJ260" t="str">
        <f ca="1"/>
        <v>FUM_c</v>
      </c>
      <c r="AK260">
        <f ca="1"/>
        <v>2.1516783353379604E-2</v>
      </c>
      <c r="AL260">
        <f ca="1"/>
        <v>0</v>
      </c>
      <c r="AM260">
        <f ca="1"/>
        <v>4.6297196587627367E-4</v>
      </c>
      <c r="AN260" t="str">
        <f ca="1"/>
        <v>FUM_c</v>
      </c>
    </row>
    <row r="261" spans="1:40" x14ac:dyDescent="0.2">
      <c r="A261" t="s">
        <v>10675</v>
      </c>
      <c r="B261" s="121" t="s">
        <v>8222</v>
      </c>
      <c r="C261" s="94" t="s">
        <v>10355</v>
      </c>
      <c r="D261" s="94" t="str">
        <v>VALTA_m</v>
      </c>
      <c r="E261" s="121" t="str">
        <f ca="1"/>
        <v>0</v>
      </c>
      <c r="G261" s="94"/>
      <c r="H261" s="121" t="str">
        <f ca="1"/>
        <v>0</v>
      </c>
      <c r="I261" s="94"/>
      <c r="J261" s="94"/>
      <c r="K261" s="121" t="str">
        <f ca="1"/>
        <v>0</v>
      </c>
      <c r="L261">
        <v>0</v>
      </c>
      <c r="M261">
        <v>4.3267015874104099E-3</v>
      </c>
      <c r="N261" s="105" t="str">
        <v>METB1_c</v>
      </c>
      <c r="O261" s="131">
        <v>0</v>
      </c>
      <c r="P261" s="121">
        <v>1.47871109976101E-3</v>
      </c>
      <c r="Q261">
        <v>0</v>
      </c>
      <c r="R261" t="str">
        <v>METB1_c</v>
      </c>
      <c r="T261">
        <v>0</v>
      </c>
      <c r="U261" t="str">
        <v>METB1_c</v>
      </c>
      <c r="W261" t="str">
        <f ca="1"/>
        <v>Fatty acid degradation</v>
      </c>
      <c r="X261" t="str">
        <f ca="1"/>
        <v>ACOAO220_x</v>
      </c>
      <c r="Y261">
        <f ca="1"/>
        <v>0</v>
      </c>
      <c r="Z261">
        <f ca="1"/>
        <v>0</v>
      </c>
      <c r="AA261">
        <f ca="1"/>
        <v>0</v>
      </c>
      <c r="AB261">
        <f ca="1"/>
        <v>0</v>
      </c>
      <c r="AC261">
        <f ca="1"/>
        <v>0</v>
      </c>
      <c r="AD261" t="str">
        <f ca="1"/>
        <v>DOLPMT_c</v>
      </c>
      <c r="AE261">
        <f ca="1"/>
        <v>1.1092862875400914E-4</v>
      </c>
      <c r="AF261" t="str">
        <f ca="1"/>
        <v>G13027t_g_r</v>
      </c>
      <c r="AG261">
        <f ca="1"/>
        <v>-4.3485271925305926E-3</v>
      </c>
      <c r="AH261">
        <f ca="1"/>
        <v>0</v>
      </c>
      <c r="AI261">
        <f ca="1"/>
        <v>1.8909688744177997E-5</v>
      </c>
      <c r="AJ261" t="str">
        <f ca="1"/>
        <v>G13027t_g_r</v>
      </c>
      <c r="AK261">
        <f ca="1"/>
        <v>-4.3485271925305926E-3</v>
      </c>
      <c r="AL261">
        <f ca="1"/>
        <v>0</v>
      </c>
      <c r="AM261">
        <f ca="1"/>
        <v>1.8909688744177997E-5</v>
      </c>
      <c r="AN261" t="str">
        <f ca="1"/>
        <v>G13027t_g_r</v>
      </c>
    </row>
    <row r="262" spans="1:40" x14ac:dyDescent="0.2">
      <c r="A262" t="s">
        <v>10675</v>
      </c>
      <c r="B262" s="121" t="s">
        <v>8223</v>
      </c>
      <c r="C262" s="94" t="s">
        <v>10356</v>
      </c>
      <c r="D262" s="94" t="str">
        <v>VALTRS_c</v>
      </c>
      <c r="E262" s="121" t="str">
        <f ca="1"/>
        <v>0</v>
      </c>
      <c r="G262" s="94"/>
      <c r="H262" s="121" t="str">
        <f ca="1"/>
        <v>0</v>
      </c>
      <c r="I262" s="94"/>
      <c r="J262" s="94"/>
      <c r="K262" s="121" t="str">
        <f ca="1"/>
        <v>0</v>
      </c>
      <c r="L262">
        <v>0</v>
      </c>
      <c r="M262">
        <v>2.9812847480791401E-3</v>
      </c>
      <c r="N262" s="105" t="str">
        <v>CYSS_c</v>
      </c>
      <c r="O262" s="131">
        <v>0</v>
      </c>
      <c r="P262" s="121">
        <v>1.32208248572396E-3</v>
      </c>
      <c r="Q262">
        <v>0</v>
      </c>
      <c r="R262" t="str">
        <v>CYSS_c</v>
      </c>
      <c r="T262">
        <v>0</v>
      </c>
      <c r="U262" t="str">
        <v>CYSS_c</v>
      </c>
      <c r="W262" t="str">
        <f ca="1"/>
        <v>Fatty acid degradation</v>
      </c>
      <c r="X262" t="str">
        <f ca="1"/>
        <v>ACOAO240_x</v>
      </c>
      <c r="Y262">
        <f ca="1"/>
        <v>0</v>
      </c>
      <c r="Z262">
        <f ca="1"/>
        <v>0</v>
      </c>
      <c r="AA262">
        <f ca="1"/>
        <v>0</v>
      </c>
      <c r="AB262">
        <f ca="1"/>
        <v>0</v>
      </c>
      <c r="AC262">
        <f ca="1"/>
        <v>0</v>
      </c>
      <c r="AD262" t="str">
        <f ca="1"/>
        <v>DOLPt_c_r</v>
      </c>
      <c r="AE262">
        <f ca="1"/>
        <v>1.1092862875400914E-4</v>
      </c>
      <c r="AF262" t="str">
        <f ca="1"/>
        <v>G3PAT_l</v>
      </c>
      <c r="AG262">
        <f ca="1"/>
        <v>6.3750881664116883E-6</v>
      </c>
      <c r="AH262">
        <f ca="1"/>
        <v>0</v>
      </c>
      <c r="AI262">
        <f ca="1"/>
        <v>4.0641749129522341E-11</v>
      </c>
      <c r="AJ262" t="str">
        <f ca="1"/>
        <v>G3PAT_l</v>
      </c>
      <c r="AK262">
        <f ca="1"/>
        <v>6.3750881664116883E-6</v>
      </c>
      <c r="AL262">
        <f ca="1"/>
        <v>0</v>
      </c>
      <c r="AM262">
        <f ca="1"/>
        <v>4.0641749129522341E-11</v>
      </c>
      <c r="AN262" t="str">
        <f ca="1"/>
        <v>G3PAT_l</v>
      </c>
    </row>
    <row r="263" spans="1:40" x14ac:dyDescent="0.2">
      <c r="A263" t="s">
        <v>10675</v>
      </c>
      <c r="B263" s="121" t="s">
        <v>8224</v>
      </c>
      <c r="C263" s="94" t="s">
        <v>10357</v>
      </c>
      <c r="D263" s="94" t="str">
        <v>2OXOADPt_c_m</v>
      </c>
      <c r="E263" s="121" t="str">
        <f ca="1"/>
        <v>0</v>
      </c>
      <c r="G263" s="94"/>
      <c r="H263" s="121" t="str">
        <f ca="1"/>
        <v>0</v>
      </c>
      <c r="I263" s="94"/>
      <c r="J263" s="94"/>
      <c r="K263" s="121" t="str">
        <f ca="1"/>
        <v>0</v>
      </c>
      <c r="L263">
        <v>1.019539224E-2</v>
      </c>
      <c r="M263">
        <v>1.10886985612691E-5</v>
      </c>
      <c r="N263" s="105" t="str">
        <v>CYSTRS_c</v>
      </c>
      <c r="O263" s="131">
        <v>0</v>
      </c>
      <c r="P263" s="121">
        <v>8.7272438667892701E-4</v>
      </c>
      <c r="Q263">
        <v>2.10880989E-3</v>
      </c>
      <c r="R263" t="str">
        <v>CYSTRS_c</v>
      </c>
      <c r="T263">
        <v>2.5094817989999999E-3</v>
      </c>
      <c r="U263" t="str">
        <v>CYSTRS_c</v>
      </c>
      <c r="W263" t="str">
        <f ca="1"/>
        <v>Fatty acid degradation</v>
      </c>
      <c r="X263" t="str">
        <f ca="1"/>
        <v>ACOAO260_x</v>
      </c>
      <c r="Y263">
        <f ca="1"/>
        <v>0</v>
      </c>
      <c r="Z263">
        <f ca="1"/>
        <v>0</v>
      </c>
      <c r="AA263">
        <f ca="1"/>
        <v>0</v>
      </c>
      <c r="AB263">
        <f ca="1"/>
        <v>0</v>
      </c>
      <c r="AC263">
        <f ca="1"/>
        <v>0</v>
      </c>
      <c r="AD263" t="str">
        <f ca="1"/>
        <v>NADPHt_c_r</v>
      </c>
      <c r="AE263">
        <f ca="1"/>
        <v>1.0892227634547385E-4</v>
      </c>
      <c r="AF263" t="str">
        <f ca="1"/>
        <v>G3PAT_rm</v>
      </c>
      <c r="AG263">
        <f ca="1"/>
        <v>1.0058035198042041E-2</v>
      </c>
      <c r="AH263">
        <f ca="1"/>
        <v>0</v>
      </c>
      <c r="AI263">
        <f ca="1"/>
        <v>1.011640720450526E-4</v>
      </c>
      <c r="AJ263" t="str">
        <f ca="1"/>
        <v>G3PAT_rm</v>
      </c>
      <c r="AK263">
        <f ca="1"/>
        <v>1.0058035198042041E-2</v>
      </c>
      <c r="AL263">
        <f ca="1"/>
        <v>0</v>
      </c>
      <c r="AM263">
        <f ca="1"/>
        <v>1.011640720450526E-4</v>
      </c>
      <c r="AN263" t="str">
        <f ca="1"/>
        <v>G3PAT_rm</v>
      </c>
    </row>
    <row r="264" spans="1:40" x14ac:dyDescent="0.2">
      <c r="A264" t="s">
        <v>10675</v>
      </c>
      <c r="B264" s="121" t="s">
        <v>8225</v>
      </c>
      <c r="C264" s="94" t="s">
        <v>10840</v>
      </c>
      <c r="D264" s="94" t="str">
        <v>ADPATPt_c_m</v>
      </c>
      <c r="E264" s="121" t="str">
        <f ca="1"/>
        <v>0</v>
      </c>
      <c r="G264" s="94"/>
      <c r="H264" s="121" t="str">
        <f ca="1"/>
        <v>0</v>
      </c>
      <c r="I264" s="94"/>
      <c r="J264" s="94"/>
      <c r="K264" s="121" t="str">
        <f ca="1"/>
        <v>0</v>
      </c>
      <c r="L264">
        <v>0</v>
      </c>
      <c r="M264">
        <v>3.36162288384163E-5</v>
      </c>
      <c r="N264" s="105" t="str">
        <v>CYTDK2_c</v>
      </c>
      <c r="O264" s="131">
        <v>0</v>
      </c>
      <c r="P264" s="121">
        <v>1.3443818358954E-3</v>
      </c>
      <c r="Q264">
        <v>0</v>
      </c>
      <c r="R264" t="str">
        <v>CYTDK2_c</v>
      </c>
      <c r="T264">
        <v>0</v>
      </c>
      <c r="U264" t="str">
        <v>CYTDK2_c</v>
      </c>
      <c r="W264" t="str">
        <f ca="1"/>
        <v>Fatty acid degradation</v>
      </c>
      <c r="X264" t="str">
        <f ca="1"/>
        <v>ACOAO40_x</v>
      </c>
      <c r="Y264">
        <f ca="1"/>
        <v>0</v>
      </c>
      <c r="Z264">
        <f ca="1"/>
        <v>0</v>
      </c>
      <c r="AA264">
        <f ca="1"/>
        <v>0</v>
      </c>
      <c r="AB264">
        <f ca="1"/>
        <v>0</v>
      </c>
      <c r="AC264">
        <f ca="1"/>
        <v>0</v>
      </c>
      <c r="AD264" t="str">
        <f ca="1"/>
        <v>NADPt_c_r</v>
      </c>
      <c r="AE264">
        <f ca="1"/>
        <v>1.0892227634547385E-4</v>
      </c>
      <c r="AF264" t="str">
        <f ca="1"/>
        <v>G3PD1r_c</v>
      </c>
      <c r="AG264">
        <f ca="1"/>
        <v>3.3317533542635593E-2</v>
      </c>
      <c r="AH264">
        <f ca="1"/>
        <v>0</v>
      </c>
      <c r="AI264">
        <f ca="1"/>
        <v>1.1100580413646477E-3</v>
      </c>
      <c r="AJ264" t="str">
        <f ca="1"/>
        <v>G3PD1r_c</v>
      </c>
      <c r="AK264">
        <f ca="1"/>
        <v>3.3317533542635593E-2</v>
      </c>
      <c r="AL264">
        <f ca="1"/>
        <v>0</v>
      </c>
      <c r="AM264">
        <f ca="1"/>
        <v>1.1100580413646477E-3</v>
      </c>
      <c r="AN264" t="str">
        <f ca="1"/>
        <v>G3PD1r_c</v>
      </c>
    </row>
    <row r="265" spans="1:40" x14ac:dyDescent="0.2">
      <c r="A265" t="s">
        <v>10675</v>
      </c>
      <c r="B265" s="121" t="s">
        <v>8226</v>
      </c>
      <c r="C265" s="94" t="s">
        <v>10358</v>
      </c>
      <c r="D265" s="94" t="str">
        <v>ASPGLUt_c_m</v>
      </c>
      <c r="E265" s="121" t="str">
        <f ca="1"/>
        <v>0</v>
      </c>
      <c r="G265" s="94"/>
      <c r="H265" s="121" t="str">
        <f ca="1"/>
        <v>0</v>
      </c>
      <c r="I265" s="94"/>
      <c r="J265" s="94"/>
      <c r="K265" s="121" t="str">
        <f ca="1"/>
        <v>0</v>
      </c>
      <c r="L265">
        <v>1.438220124E-3</v>
      </c>
      <c r="M265">
        <v>2.06462218393497E-6</v>
      </c>
      <c r="N265" s="105" t="str">
        <v>LNS14DMy_c</v>
      </c>
      <c r="O265" s="131">
        <v>0</v>
      </c>
      <c r="P265" s="121">
        <v>2.1780745963420299E-3</v>
      </c>
      <c r="Q265">
        <v>1.5696444059999999E-3</v>
      </c>
      <c r="R265" t="str">
        <v>LNS14DMy_c</v>
      </c>
      <c r="T265">
        <v>1.8705138210000001E-3</v>
      </c>
      <c r="U265" t="str">
        <v>LNS14DMy_c</v>
      </c>
      <c r="W265" t="str">
        <f ca="1"/>
        <v>Fatty acid degradation</v>
      </c>
      <c r="X265" t="str">
        <f ca="1"/>
        <v>ACOAO60_x</v>
      </c>
      <c r="Y265">
        <f ca="1"/>
        <v>0</v>
      </c>
      <c r="Z265">
        <f ca="1"/>
        <v>0</v>
      </c>
      <c r="AA265">
        <f ca="1"/>
        <v>0</v>
      </c>
      <c r="AB265">
        <f ca="1"/>
        <v>0</v>
      </c>
      <c r="AC265">
        <f ca="1"/>
        <v>0</v>
      </c>
      <c r="AD265" t="str">
        <f ca="1"/>
        <v>AGPAT_rm</v>
      </c>
      <c r="AE265">
        <f ca="1"/>
        <v>1.011640720450526E-4</v>
      </c>
      <c r="AF265" t="str">
        <f ca="1"/>
        <v>G3PT_c</v>
      </c>
      <c r="AG265">
        <f ca="1"/>
        <v>2.3253123256427109E-2</v>
      </c>
      <c r="AH265">
        <f ca="1"/>
        <v>0</v>
      </c>
      <c r="AI265">
        <f ca="1"/>
        <v>5.4070774117859124E-4</v>
      </c>
      <c r="AJ265" t="str">
        <f ca="1"/>
        <v>G3PT_c</v>
      </c>
      <c r="AK265">
        <f ca="1"/>
        <v>2.3253123256427109E-2</v>
      </c>
      <c r="AL265">
        <f ca="1"/>
        <v>0</v>
      </c>
      <c r="AM265">
        <f ca="1"/>
        <v>5.4070774117859124E-4</v>
      </c>
      <c r="AN265" t="str">
        <f ca="1"/>
        <v>G3PT_c</v>
      </c>
    </row>
    <row r="266" spans="1:40" x14ac:dyDescent="0.2">
      <c r="A266" t="s">
        <v>10675</v>
      </c>
      <c r="B266" s="121" t="s">
        <v>8227</v>
      </c>
      <c r="C266" s="94" t="s">
        <v>10359</v>
      </c>
      <c r="D266" s="94" t="str">
        <v>CITMALta_m</v>
      </c>
      <c r="E266" s="121" t="str">
        <f ca="1"/>
        <v>0</v>
      </c>
      <c r="G266" s="94"/>
      <c r="H266" s="121" t="str">
        <f ca="1"/>
        <v>0</v>
      </c>
      <c r="I266" s="94"/>
      <c r="J266" s="94"/>
      <c r="K266" s="121" t="str">
        <f ca="1"/>
        <v>0</v>
      </c>
      <c r="L266">
        <v>0</v>
      </c>
      <c r="M266">
        <v>0</v>
      </c>
      <c r="N266" s="105" t="str">
        <v>CSND_c</v>
      </c>
      <c r="O266" s="131">
        <v>0</v>
      </c>
      <c r="P266" s="121">
        <v>2.1781389779884598E-3</v>
      </c>
      <c r="Q266">
        <v>0</v>
      </c>
      <c r="R266" t="str">
        <v>CSND_c</v>
      </c>
      <c r="T266">
        <v>0</v>
      </c>
      <c r="U266" t="str">
        <v>CSND_c</v>
      </c>
      <c r="W266" t="str">
        <f ca="1"/>
        <v>Fatty acid degradation</v>
      </c>
      <c r="X266" t="str">
        <f ca="1"/>
        <v>ACOAO80_x</v>
      </c>
      <c r="Y266">
        <f ca="1"/>
        <v>0</v>
      </c>
      <c r="Z266">
        <f ca="1"/>
        <v>0</v>
      </c>
      <c r="AA266">
        <f ca="1"/>
        <v>0</v>
      </c>
      <c r="AB266">
        <f ca="1"/>
        <v>0</v>
      </c>
      <c r="AC266">
        <f ca="1"/>
        <v>0</v>
      </c>
      <c r="AD266" t="str">
        <f ca="1"/>
        <v>G3PAT_rm</v>
      </c>
      <c r="AE266">
        <f ca="1"/>
        <v>1.011640720450526E-4</v>
      </c>
      <c r="AF266" t="str">
        <f ca="1"/>
        <v>G6PDH2i_c</v>
      </c>
      <c r="AG266">
        <f ca="1"/>
        <v>0.39174386460443145</v>
      </c>
      <c r="AH266">
        <f ca="1"/>
        <v>0</v>
      </c>
      <c r="AI266">
        <f ca="1"/>
        <v>0.15346325545521511</v>
      </c>
      <c r="AJ266" t="str">
        <f ca="1"/>
        <v>G6PDH2i_c</v>
      </c>
      <c r="AK266">
        <f ca="1"/>
        <v>0.39174386460443145</v>
      </c>
      <c r="AL266">
        <f ca="1"/>
        <v>0</v>
      </c>
      <c r="AM266">
        <f ca="1"/>
        <v>0.15346325545521511</v>
      </c>
      <c r="AN266" t="str">
        <f ca="1"/>
        <v>G6PDH2i_c</v>
      </c>
    </row>
    <row r="267" spans="1:40" x14ac:dyDescent="0.2">
      <c r="A267" t="s">
        <v>10675</v>
      </c>
      <c r="B267" s="121" t="s">
        <v>8228</v>
      </c>
      <c r="C267" s="94" t="s">
        <v>10360</v>
      </c>
      <c r="D267" s="94" t="str">
        <v>GLCt_c_e</v>
      </c>
      <c r="E267" s="121" t="str">
        <f ca="1"/>
        <v>0</v>
      </c>
      <c r="G267" s="94"/>
      <c r="H267" s="121" t="str">
        <f ca="1"/>
        <v>0</v>
      </c>
      <c r="I267" s="94"/>
      <c r="J267" s="94"/>
      <c r="K267" s="121" t="str">
        <f ca="1"/>
        <v>0</v>
      </c>
      <c r="L267">
        <v>0</v>
      </c>
      <c r="M267">
        <v>3.1078329425392202E-19</v>
      </c>
      <c r="N267" s="105" t="str">
        <v>ARAB14LO_c</v>
      </c>
      <c r="O267" s="131" t="str">
        <v/>
      </c>
      <c r="P267" s="121" t="str">
        <v/>
      </c>
      <c r="Q267">
        <v>0</v>
      </c>
      <c r="R267" t="str">
        <v>ARAB14LO_c</v>
      </c>
      <c r="T267">
        <v>0</v>
      </c>
      <c r="U267" t="str">
        <v>ARAB14LO_c</v>
      </c>
      <c r="W267" t="str">
        <f ca="1"/>
        <v>Fatty acid degradation</v>
      </c>
      <c r="X267" t="str">
        <f ca="1"/>
        <v>ACOAO82e_x</v>
      </c>
      <c r="Y267">
        <f ca="1"/>
        <v>0</v>
      </c>
      <c r="Z267">
        <f ca="1"/>
        <v>0</v>
      </c>
      <c r="AA267">
        <f ca="1"/>
        <v>0</v>
      </c>
      <c r="AB267">
        <f ca="1"/>
        <v>0</v>
      </c>
      <c r="AC267">
        <f ca="1"/>
        <v>0</v>
      </c>
      <c r="AD267" t="str">
        <f ca="1"/>
        <v>GLYC3Pt_c_rm</v>
      </c>
      <c r="AE267">
        <f ca="1"/>
        <v>1.011640720450526E-4</v>
      </c>
      <c r="AF267" t="str">
        <f ca="1"/>
        <v>GALUi_c</v>
      </c>
      <c r="AG267">
        <f ca="1"/>
        <v>0.1150717224313372</v>
      </c>
      <c r="AH267">
        <f ca="1"/>
        <v>0</v>
      </c>
      <c r="AI267">
        <f ca="1"/>
        <v>1.3241501303314713E-2</v>
      </c>
      <c r="AJ267" t="str">
        <f ca="1"/>
        <v>GALUi_c</v>
      </c>
      <c r="AK267">
        <f ca="1"/>
        <v>0.1150717224313372</v>
      </c>
      <c r="AL267">
        <f ca="1"/>
        <v>0</v>
      </c>
      <c r="AM267">
        <f ca="1"/>
        <v>1.3241501303314713E-2</v>
      </c>
      <c r="AN267" t="str">
        <f ca="1"/>
        <v>GALUi_c</v>
      </c>
    </row>
    <row r="268" spans="1:40" x14ac:dyDescent="0.2">
      <c r="A268" t="s">
        <v>10663</v>
      </c>
      <c r="B268" s="121" t="s">
        <v>8229</v>
      </c>
      <c r="C268" s="94" t="s">
        <v>10361</v>
      </c>
      <c r="D268" s="94" t="str">
        <v>GLYCtps_e</v>
      </c>
      <c r="E268" s="121">
        <f ca="1"/>
        <v>5.0541892268087099E-2</v>
      </c>
      <c r="G268" s="94"/>
      <c r="H268" s="121" t="str">
        <f ca="1"/>
        <v>0</v>
      </c>
      <c r="I268" s="94"/>
      <c r="J268" s="94"/>
      <c r="K268" s="121" t="str">
        <f ca="1"/>
        <v>0</v>
      </c>
      <c r="L268">
        <v>0</v>
      </c>
      <c r="M268">
        <v>0</v>
      </c>
      <c r="N268" s="105" t="str">
        <v>ARAB1Dx_c</v>
      </c>
      <c r="O268" s="131" t="str">
        <v/>
      </c>
      <c r="P268" s="121" t="str">
        <v/>
      </c>
      <c r="Q268">
        <v>0</v>
      </c>
      <c r="R268" t="str">
        <v>ARAB1Dx_c</v>
      </c>
      <c r="T268">
        <v>0</v>
      </c>
      <c r="U268" t="str">
        <v>ARAB1Dx_c</v>
      </c>
      <c r="W268" t="str">
        <f ca="1"/>
        <v>Fatty acid biosynthesis</v>
      </c>
      <c r="X268" t="str">
        <f ca="1"/>
        <v>ACOATA_c</v>
      </c>
      <c r="Y268">
        <f ca="1"/>
        <v>2.4117637212444712E-2</v>
      </c>
      <c r="Z268">
        <f ca="1"/>
        <v>0</v>
      </c>
      <c r="AA268">
        <f ca="1"/>
        <v>5.816604247110979E-4</v>
      </c>
      <c r="AB268">
        <f ca="1"/>
        <v>2.4342300047879149E-2</v>
      </c>
      <c r="AC268">
        <f ca="1"/>
        <v>1</v>
      </c>
      <c r="AD268" t="str">
        <f ca="1"/>
        <v>PSSA_rm</v>
      </c>
      <c r="AE268">
        <f ca="1"/>
        <v>9.5525634272026168E-5</v>
      </c>
      <c r="AF268" t="str">
        <f ca="1"/>
        <v>GAPD_c</v>
      </c>
      <c r="AG268">
        <f ca="1"/>
        <v>1.123470844499854</v>
      </c>
      <c r="AH268">
        <f ca="1"/>
        <v>0</v>
      </c>
      <c r="AI268">
        <f ca="1"/>
        <v>1.2621867384412151</v>
      </c>
      <c r="AJ268" t="str">
        <f ca="1"/>
        <v>GAPD_c</v>
      </c>
      <c r="AK268">
        <f ca="1"/>
        <v>1.123470844499854</v>
      </c>
      <c r="AL268">
        <f ca="1"/>
        <v>0</v>
      </c>
      <c r="AM268">
        <f ca="1"/>
        <v>1.2621867384412151</v>
      </c>
      <c r="AN268" t="str">
        <f ca="1"/>
        <v>GAPD_c</v>
      </c>
    </row>
    <row r="269" spans="1:40" x14ac:dyDescent="0.2">
      <c r="A269" t="s">
        <v>10663</v>
      </c>
      <c r="B269" s="121" t="s">
        <v>8230</v>
      </c>
      <c r="C269" s="94" t="s">
        <v>10362</v>
      </c>
      <c r="D269" s="94" t="str">
        <v>INOSTtps_e</v>
      </c>
      <c r="E269" s="121" t="str">
        <f ca="1"/>
        <v>0</v>
      </c>
      <c r="G269" s="94"/>
      <c r="H269" s="121" t="str">
        <f ca="1"/>
        <v>0</v>
      </c>
      <c r="I269" s="94"/>
      <c r="J269" s="94"/>
      <c r="K269" s="121" t="str">
        <f ca="1"/>
        <v>0</v>
      </c>
      <c r="L269">
        <v>0</v>
      </c>
      <c r="M269">
        <v>0</v>
      </c>
      <c r="N269" s="105" t="str">
        <v/>
      </c>
      <c r="O269" s="131" t="str">
        <v/>
      </c>
      <c r="P269" s="121" t="str">
        <v/>
      </c>
      <c r="Q269">
        <v>0</v>
      </c>
      <c r="R269" t="str">
        <v/>
      </c>
      <c r="T269">
        <v>0</v>
      </c>
      <c r="U269" t="str">
        <v/>
      </c>
      <c r="W269" t="str">
        <f ca="1"/>
        <v>Fatty acid biosynthesis</v>
      </c>
      <c r="X269" t="str">
        <f ca="1"/>
        <v>ACOATA_m</v>
      </c>
      <c r="Y269">
        <f ca="1"/>
        <v>0</v>
      </c>
      <c r="Z269">
        <f ca="1"/>
        <v>0</v>
      </c>
      <c r="AA269">
        <f ca="1"/>
        <v>0</v>
      </c>
      <c r="AB269">
        <f ca="1"/>
        <v>0</v>
      </c>
      <c r="AC269">
        <f ca="1"/>
        <v>0</v>
      </c>
      <c r="AD269" t="str">
        <f ca="1"/>
        <v>SERt_c_rm</v>
      </c>
      <c r="AE269">
        <f ca="1"/>
        <v>9.5525634272026168E-5</v>
      </c>
      <c r="AF269" t="str">
        <f ca="1"/>
        <v>GARFT_c</v>
      </c>
      <c r="AG269">
        <f ca="1"/>
        <v>3.6728802852612026E-3</v>
      </c>
      <c r="AH269">
        <f ca="1"/>
        <v>0</v>
      </c>
      <c r="AI269">
        <f ca="1"/>
        <v>1.3490049589860412E-5</v>
      </c>
      <c r="AJ269" t="str">
        <f ca="1"/>
        <v>GARFT_c</v>
      </c>
      <c r="AK269">
        <f ca="1"/>
        <v>3.6728802852612026E-3</v>
      </c>
      <c r="AL269">
        <f ca="1"/>
        <v>0</v>
      </c>
      <c r="AM269">
        <f ca="1"/>
        <v>1.3490049589860412E-5</v>
      </c>
      <c r="AN269" t="str">
        <f ca="1"/>
        <v>GARFT_c</v>
      </c>
    </row>
    <row r="270" spans="1:40" x14ac:dyDescent="0.2">
      <c r="A270" t="s">
        <v>10685</v>
      </c>
      <c r="B270" s="121" t="s">
        <v>8231</v>
      </c>
      <c r="C270" s="94" t="s">
        <v>10363</v>
      </c>
      <c r="D270" s="94" t="str">
        <v>FE2t_c_e</v>
      </c>
      <c r="E270" s="121" t="str">
        <f ca="1"/>
        <v>0</v>
      </c>
      <c r="G270" s="94"/>
      <c r="H270" s="121" t="str">
        <f ca="1"/>
        <v>0</v>
      </c>
      <c r="I270" s="94"/>
      <c r="J270" s="94"/>
      <c r="K270" s="121" t="str">
        <f ca="1"/>
        <v>0</v>
      </c>
      <c r="L270">
        <v>0</v>
      </c>
      <c r="M270">
        <v>0</v>
      </c>
      <c r="N270" s="105" t="str">
        <v>FBA2_c</v>
      </c>
      <c r="O270" s="131" t="str">
        <v/>
      </c>
      <c r="P270" s="121" t="str">
        <v/>
      </c>
      <c r="Q270">
        <v>0</v>
      </c>
      <c r="R270" t="str">
        <v>FBA2_c</v>
      </c>
      <c r="T270">
        <v>0</v>
      </c>
      <c r="U270" t="str">
        <v>FBA2_c</v>
      </c>
      <c r="W270" t="str">
        <f ca="1"/>
        <v>C5-Branched dibasic acid metabolism</v>
      </c>
      <c r="X270" t="str">
        <f ca="1"/>
        <v>ACONIs_c</v>
      </c>
      <c r="Y270">
        <f ca="1"/>
        <v>0</v>
      </c>
      <c r="Z270">
        <f ca="1"/>
        <v>0</v>
      </c>
      <c r="AA270">
        <f ca="1"/>
        <v>0</v>
      </c>
      <c r="AB270">
        <f ca="1"/>
        <v>0</v>
      </c>
      <c r="AC270">
        <f ca="1"/>
        <v>0</v>
      </c>
      <c r="AD270" t="str">
        <f ca="1"/>
        <v>H2Ot_c_r</v>
      </c>
      <c r="AE270">
        <f ca="1"/>
        <v>9.4114118303926728E-5</v>
      </c>
      <c r="AF270" t="str">
        <f ca="1"/>
        <v>GCALDt_c_m</v>
      </c>
      <c r="AG270">
        <f ca="1"/>
        <v>-9.0996216467166763E-6</v>
      </c>
      <c r="AH270">
        <f ca="1"/>
        <v>0</v>
      </c>
      <c r="AI270">
        <f ca="1"/>
        <v>8.2803114113394716E-11</v>
      </c>
      <c r="AJ270" t="str">
        <f ca="1"/>
        <v>GCALDt_c_m</v>
      </c>
      <c r="AK270">
        <f ca="1"/>
        <v>-9.0996216467166763E-6</v>
      </c>
      <c r="AL270">
        <f ca="1"/>
        <v>0</v>
      </c>
      <c r="AM270">
        <f ca="1"/>
        <v>8.2803114113394716E-11</v>
      </c>
      <c r="AN270" t="str">
        <f ca="1"/>
        <v>GCALDt_c_m</v>
      </c>
    </row>
    <row r="271" spans="1:40" x14ac:dyDescent="0.2">
      <c r="A271" t="s">
        <v>10685</v>
      </c>
      <c r="B271" s="121" t="s">
        <v>8232</v>
      </c>
      <c r="C271" s="94" t="s">
        <v>10364</v>
      </c>
      <c r="D271" s="94" t="str">
        <v>FE2t_c_m</v>
      </c>
      <c r="E271" s="121" t="str">
        <f ca="1"/>
        <v>0</v>
      </c>
      <c r="G271" s="94"/>
      <c r="H271" s="121" t="str">
        <f ca="1"/>
        <v>0</v>
      </c>
      <c r="I271" s="94"/>
      <c r="J271" s="94"/>
      <c r="K271" s="121" t="str">
        <f ca="1"/>
        <v>0</v>
      </c>
      <c r="L271">
        <v>0</v>
      </c>
      <c r="M271">
        <v>0</v>
      </c>
      <c r="N271" s="105" t="str">
        <v>SBTD_D2_c</v>
      </c>
      <c r="O271" s="131" t="str">
        <v/>
      </c>
      <c r="P271" s="121" t="str">
        <v/>
      </c>
      <c r="Q271">
        <v>0</v>
      </c>
      <c r="R271" t="str">
        <v>SBTD_D2_c</v>
      </c>
      <c r="T271">
        <v>0</v>
      </c>
      <c r="U271" t="str">
        <v>SBTD_D2_c</v>
      </c>
      <c r="W271" t="str">
        <f ca="1"/>
        <v>C5-Branched dibasic acid metabolism</v>
      </c>
      <c r="X271" t="str">
        <f ca="1"/>
        <v>ACONIs_m</v>
      </c>
      <c r="Y271">
        <f ca="1"/>
        <v>0</v>
      </c>
      <c r="Z271">
        <f ca="1"/>
        <v>0</v>
      </c>
      <c r="AA271">
        <f ca="1"/>
        <v>0</v>
      </c>
      <c r="AB271">
        <f ca="1"/>
        <v>0</v>
      </c>
      <c r="AC271">
        <f ca="1"/>
        <v>0</v>
      </c>
      <c r="AD271" t="str">
        <f ca="1"/>
        <v>O2t_c_r</v>
      </c>
      <c r="AE271">
        <f ca="1"/>
        <v>9.4114118303926728E-5</v>
      </c>
      <c r="AF271" t="str">
        <f ca="1"/>
        <v>GDPMANNt_c_g</v>
      </c>
      <c r="AG271">
        <f ca="1"/>
        <v>1.7394108770122339E-2</v>
      </c>
      <c r="AH271">
        <f ca="1"/>
        <v>0</v>
      </c>
      <c r="AI271">
        <f ca="1"/>
        <v>3.0255501990684687E-4</v>
      </c>
      <c r="AJ271" t="str">
        <f ca="1"/>
        <v>GDPMANNt_c_g</v>
      </c>
      <c r="AK271">
        <f ca="1"/>
        <v>1.7394108770122339E-2</v>
      </c>
      <c r="AL271">
        <f ca="1"/>
        <v>0</v>
      </c>
      <c r="AM271">
        <f ca="1"/>
        <v>3.0255501990684687E-4</v>
      </c>
      <c r="AN271" t="str">
        <f ca="1"/>
        <v>GDPMANNt_c_g</v>
      </c>
    </row>
    <row r="272" spans="1:40" x14ac:dyDescent="0.2">
      <c r="A272" t="s">
        <v>10665</v>
      </c>
      <c r="B272" s="121" t="s">
        <v>8233</v>
      </c>
      <c r="C272" s="94" t="s">
        <v>10841</v>
      </c>
      <c r="D272" s="94" t="str">
        <v>GLUt_c_m</v>
      </c>
      <c r="E272" s="121" t="str">
        <f ca="1"/>
        <v>0</v>
      </c>
      <c r="G272" s="94"/>
      <c r="H272" s="121" t="str">
        <f ca="1"/>
        <v>0</v>
      </c>
      <c r="I272" s="94"/>
      <c r="J272" s="94"/>
      <c r="K272" s="121" t="str">
        <f ca="1"/>
        <v>0</v>
      </c>
      <c r="L272">
        <v>4.0986000000000001E-4</v>
      </c>
      <c r="M272">
        <v>3.01427924533706E-3</v>
      </c>
      <c r="N272" s="105" t="str">
        <v>DCMPDA_c</v>
      </c>
      <c r="O272" s="131">
        <v>0</v>
      </c>
      <c r="P272" s="121">
        <v>0</v>
      </c>
      <c r="Q272">
        <v>1.22958E-4</v>
      </c>
      <c r="R272" t="str">
        <v>DCMPDA_c</v>
      </c>
      <c r="T272">
        <v>1.6622100000000001E-4</v>
      </c>
      <c r="U272" t="str">
        <v>DCMPDA_c</v>
      </c>
      <c r="W272" t="str">
        <f ca="1"/>
        <v>Unassigned</v>
      </c>
      <c r="X272" t="str">
        <f ca="1"/>
        <v>ACONMT_c</v>
      </c>
      <c r="Y272">
        <f ca="1"/>
        <v>0</v>
      </c>
      <c r="Z272">
        <f ca="1"/>
        <v>0</v>
      </c>
      <c r="AA272">
        <f ca="1"/>
        <v>0</v>
      </c>
      <c r="AB272">
        <f ca="1"/>
        <v>0</v>
      </c>
      <c r="AC272">
        <f ca="1"/>
        <v>0</v>
      </c>
      <c r="AD272" t="str">
        <f ca="1"/>
        <v>ACOADS181_rm</v>
      </c>
      <c r="AE272">
        <f ca="1"/>
        <v>8.7692242495934615E-5</v>
      </c>
      <c r="AF272" t="str">
        <f ca="1"/>
        <v>GDPt_c_g</v>
      </c>
      <c r="AG272">
        <f ca="1"/>
        <v>1.7394108770122339E-2</v>
      </c>
      <c r="AH272">
        <f ca="1"/>
        <v>0</v>
      </c>
      <c r="AI272">
        <f ca="1"/>
        <v>3.0255501990684687E-4</v>
      </c>
      <c r="AJ272" t="str">
        <f ca="1"/>
        <v>GDPt_c_g</v>
      </c>
      <c r="AK272">
        <f ca="1"/>
        <v>1.7394108770122339E-2</v>
      </c>
      <c r="AL272">
        <f ca="1"/>
        <v>0</v>
      </c>
      <c r="AM272">
        <f ca="1"/>
        <v>3.0255501990684687E-4</v>
      </c>
      <c r="AN272" t="str">
        <f ca="1"/>
        <v>GDPt_c_g</v>
      </c>
    </row>
    <row r="273" spans="1:40" x14ac:dyDescent="0.2">
      <c r="A273" t="s">
        <v>10686</v>
      </c>
      <c r="B273" s="121" t="s">
        <v>8234</v>
      </c>
      <c r="C273" s="94" t="s">
        <v>10842</v>
      </c>
      <c r="D273" s="94" t="str">
        <v>NACt_c_e</v>
      </c>
      <c r="E273" s="121" t="str">
        <f ca="1"/>
        <v>0</v>
      </c>
      <c r="G273" s="94"/>
      <c r="H273" s="121" t="str">
        <f ca="1"/>
        <v>0</v>
      </c>
      <c r="I273" s="94"/>
      <c r="J273" s="94"/>
      <c r="K273" s="121" t="str">
        <f ca="1"/>
        <v>0</v>
      </c>
      <c r="L273">
        <v>0</v>
      </c>
      <c r="M273">
        <v>2.9779363828416E-3</v>
      </c>
      <c r="N273" s="105" t="str">
        <v>DCTPD_c, DCMPDA_c</v>
      </c>
      <c r="O273" s="131" t="str">
        <v/>
      </c>
      <c r="P273" s="121" t="str">
        <v/>
      </c>
      <c r="Q273">
        <v>0</v>
      </c>
      <c r="R273" t="str">
        <v>DCTPD_c, DCMPDA_c</v>
      </c>
      <c r="T273">
        <v>0</v>
      </c>
      <c r="U273" t="str">
        <v>DCTPD_c, DCMPDA_c</v>
      </c>
      <c r="W273" t="str">
        <f ca="1"/>
        <v>Citric acid cycle</v>
      </c>
      <c r="X273" t="str">
        <f ca="1"/>
        <v>ACONT2_m</v>
      </c>
      <c r="Y273">
        <f ca="1"/>
        <v>0</v>
      </c>
      <c r="Z273">
        <f ca="1"/>
        <v>0</v>
      </c>
      <c r="AA273">
        <f ca="1"/>
        <v>0</v>
      </c>
      <c r="AB273">
        <f ca="1"/>
        <v>0</v>
      </c>
      <c r="AC273">
        <f ca="1"/>
        <v>0</v>
      </c>
      <c r="AD273" t="str">
        <f ca="1"/>
        <v>C14STR_c</v>
      </c>
      <c r="AE273">
        <f ca="1"/>
        <v>8.7115583438931697E-5</v>
      </c>
      <c r="AF273" t="str">
        <f ca="1"/>
        <v>GF6PTA_c</v>
      </c>
      <c r="AG273">
        <f ca="1"/>
        <v>6.5211528568994443E-3</v>
      </c>
      <c r="AH273">
        <f ca="1"/>
        <v>0</v>
      </c>
      <c r="AI273">
        <f ca="1"/>
        <v>4.2525434583047781E-5</v>
      </c>
      <c r="AJ273" t="str">
        <f ca="1"/>
        <v>GF6PTA_c</v>
      </c>
      <c r="AK273">
        <f ca="1"/>
        <v>6.5211528568994443E-3</v>
      </c>
      <c r="AL273">
        <f ca="1"/>
        <v>0</v>
      </c>
      <c r="AM273">
        <f ca="1"/>
        <v>4.2525434583047781E-5</v>
      </c>
      <c r="AN273" t="str">
        <f ca="1"/>
        <v>GF6PTA_c</v>
      </c>
    </row>
    <row r="274" spans="1:40" x14ac:dyDescent="0.2">
      <c r="A274" t="s">
        <v>10686</v>
      </c>
      <c r="B274" s="121" t="s">
        <v>8235</v>
      </c>
      <c r="C274" s="94" t="s">
        <v>10843</v>
      </c>
      <c r="D274" s="94" t="str">
        <v>ORNtpa_m</v>
      </c>
      <c r="E274" s="121">
        <f ca="1"/>
        <v>0.22734354892828401</v>
      </c>
      <c r="G274" s="94"/>
      <c r="H274" s="121" t="str">
        <f ca="1"/>
        <v>0</v>
      </c>
      <c r="I274" s="94"/>
      <c r="J274" s="94"/>
      <c r="K274" s="121" t="str">
        <f ca="1"/>
        <v>0</v>
      </c>
      <c r="L274">
        <v>0</v>
      </c>
      <c r="M274">
        <v>0</v>
      </c>
      <c r="N274" s="105" t="str">
        <v>DADA_c</v>
      </c>
      <c r="O274" s="131">
        <v>1.13226670251277</v>
      </c>
      <c r="P274" s="121">
        <v>0.41183546676451199</v>
      </c>
      <c r="Q274">
        <v>0</v>
      </c>
      <c r="R274" t="str">
        <v>DADA_c</v>
      </c>
      <c r="T274">
        <v>0</v>
      </c>
      <c r="U274" t="str">
        <v>DADA_c</v>
      </c>
      <c r="W274" t="str">
        <f ca="1"/>
        <v>Citric acid cycle</v>
      </c>
      <c r="X274" t="str">
        <f ca="1"/>
        <v>ACONTa_m</v>
      </c>
      <c r="Y274">
        <f ca="1"/>
        <v>0.10848405134020017</v>
      </c>
      <c r="Z274">
        <f ca="1"/>
        <v>0</v>
      </c>
      <c r="AA274">
        <f ca="1"/>
        <v>1.1768789395183187E-2</v>
      </c>
      <c r="AB274">
        <f ca="1"/>
        <v>6.9387989090487351E-2</v>
      </c>
      <c r="AC274">
        <f ca="1"/>
        <v>1</v>
      </c>
      <c r="AD274" t="str">
        <f ca="1"/>
        <v>C3STDH1_c</v>
      </c>
      <c r="AE274">
        <f ca="1"/>
        <v>8.7115583438931697E-5</v>
      </c>
      <c r="AF274" t="str">
        <f ca="1"/>
        <v>GGTT_l</v>
      </c>
      <c r="AG274">
        <f ca="1"/>
        <v>1.4107143438897129E-3</v>
      </c>
      <c r="AH274">
        <f ca="1"/>
        <v>0</v>
      </c>
      <c r="AI274">
        <f ca="1"/>
        <v>1.9901149600561831E-6</v>
      </c>
      <c r="AJ274" t="str">
        <f ca="1"/>
        <v>GGTT_l</v>
      </c>
      <c r="AK274">
        <f ca="1"/>
        <v>1.4107143438897129E-3</v>
      </c>
      <c r="AL274">
        <f ca="1"/>
        <v>0</v>
      </c>
      <c r="AM274">
        <f ca="1"/>
        <v>1.9901149600561831E-6</v>
      </c>
      <c r="AN274" t="str">
        <f ca="1"/>
        <v>GGTT_l</v>
      </c>
    </row>
    <row r="275" spans="1:40" x14ac:dyDescent="0.2">
      <c r="A275" t="s">
        <v>10686</v>
      </c>
      <c r="B275" s="121" t="s">
        <v>8236</v>
      </c>
      <c r="C275" s="94" t="s">
        <v>10365</v>
      </c>
      <c r="D275" s="94" t="str">
        <v>PNTOtps_e</v>
      </c>
      <c r="E275" s="121">
        <f ca="1"/>
        <v>0.22734354892828401</v>
      </c>
      <c r="G275" s="94"/>
      <c r="H275" s="121" t="str">
        <f ca="1"/>
        <v>0</v>
      </c>
      <c r="I275" s="94"/>
      <c r="J275" s="94"/>
      <c r="K275" s="121" t="str">
        <f ca="1"/>
        <v>0</v>
      </c>
      <c r="L275">
        <v>-6.5934000000000001E-4</v>
      </c>
      <c r="M275">
        <v>2.4888425618973701E-2</v>
      </c>
      <c r="N275" s="105" t="str">
        <v>DGK1_c, GK1_c</v>
      </c>
      <c r="O275" s="131">
        <v>1.13226670251277</v>
      </c>
      <c r="P275" s="121">
        <v>0.41183546676451199</v>
      </c>
      <c r="Q275">
        <v>-1.9780199999999999E-4</v>
      </c>
      <c r="R275" t="str">
        <v>DGK1_c, GK1_c</v>
      </c>
      <c r="T275">
        <v>-2.6739899999999998E-4</v>
      </c>
      <c r="U275" t="str">
        <v>DGK1_c, GK1_c</v>
      </c>
      <c r="W275" t="str">
        <f ca="1"/>
        <v>Citric acid cycle</v>
      </c>
      <c r="X275" t="str">
        <f ca="1"/>
        <v>ACONTb_m</v>
      </c>
      <c r="Y275">
        <f ca="1"/>
        <v>0.10848405134020017</v>
      </c>
      <c r="Z275">
        <f ca="1"/>
        <v>0</v>
      </c>
      <c r="AA275">
        <f ca="1"/>
        <v>1.1768789395183187E-2</v>
      </c>
      <c r="AB275">
        <f ca="1"/>
        <v>6.9387989090487351E-2</v>
      </c>
      <c r="AC275">
        <f ca="1"/>
        <v>1</v>
      </c>
      <c r="AD275" t="str">
        <f ca="1"/>
        <v>C3STDH2_c</v>
      </c>
      <c r="AE275">
        <f ca="1"/>
        <v>8.7115583438931697E-5</v>
      </c>
      <c r="AF275" t="str">
        <f ca="1"/>
        <v>GHMT2r_c</v>
      </c>
      <c r="AG275">
        <f ca="1"/>
        <v>1.0642148166171295</v>
      </c>
      <c r="AH275">
        <f ca="1"/>
        <v>0</v>
      </c>
      <c r="AI275">
        <f ca="1"/>
        <v>1.1325531759074305</v>
      </c>
      <c r="AJ275" t="str">
        <f ca="1"/>
        <v>GHMT2r_c</v>
      </c>
      <c r="AK275">
        <f ca="1"/>
        <v>1.0642148166171295</v>
      </c>
      <c r="AL275">
        <f ca="1"/>
        <v>0</v>
      </c>
      <c r="AM275">
        <f ca="1"/>
        <v>1.1325531759074305</v>
      </c>
      <c r="AN275" t="str">
        <f ca="1"/>
        <v>GHMT2r_c</v>
      </c>
    </row>
    <row r="276" spans="1:40" x14ac:dyDescent="0.2">
      <c r="A276" t="s">
        <v>10674</v>
      </c>
      <c r="B276" s="121" t="s">
        <v>8237</v>
      </c>
      <c r="C276" s="94" t="s">
        <v>10366</v>
      </c>
      <c r="D276" s="94" t="str">
        <v>PItps_e</v>
      </c>
      <c r="E276" s="121">
        <f ca="1"/>
        <v>6.0934978860688299E-2</v>
      </c>
      <c r="G276" s="94"/>
      <c r="H276" s="121" t="str">
        <f ca="1"/>
        <v>0</v>
      </c>
      <c r="I276" s="94"/>
      <c r="J276" s="94"/>
      <c r="K276" s="121" t="str">
        <f ca="1"/>
        <v>0</v>
      </c>
      <c r="L276">
        <v>0</v>
      </c>
      <c r="M276">
        <v>0</v>
      </c>
      <c r="N276" s="105" t="str">
        <v>DXHPSq9_c</v>
      </c>
      <c r="O276" s="131">
        <v>7.1280178200000002E-2</v>
      </c>
      <c r="P276" s="121">
        <v>1.2429805581499901E-4</v>
      </c>
      <c r="Q276">
        <v>0</v>
      </c>
      <c r="R276" t="str">
        <v>DXHPSq9_c</v>
      </c>
      <c r="T276">
        <v>0</v>
      </c>
      <c r="U276" t="str">
        <v>DXHPSq9_c</v>
      </c>
      <c r="W276" t="str">
        <f ca="1"/>
        <v>Arginine and proline metabolism</v>
      </c>
      <c r="X276" t="str">
        <f ca="1"/>
        <v>ACOTAi_m</v>
      </c>
      <c r="Y276">
        <f ca="1"/>
        <v>2.9077022006119072E-2</v>
      </c>
      <c r="Z276">
        <f ca="1"/>
        <v>0</v>
      </c>
      <c r="AA276">
        <f ca="1"/>
        <v>8.4547320874433271E-4</v>
      </c>
      <c r="AB276">
        <f ca="1"/>
        <v>54723.16137392052</v>
      </c>
      <c r="AC276">
        <f ca="1"/>
        <v>1</v>
      </c>
      <c r="AD276" t="str">
        <f ca="1"/>
        <v>C3STKR1_c</v>
      </c>
      <c r="AE276">
        <f ca="1"/>
        <v>8.7115583438931697E-5</v>
      </c>
      <c r="AF276" t="str">
        <f ca="1"/>
        <v>GHMT2r_m</v>
      </c>
      <c r="AG276">
        <f ca="1"/>
        <v>-0.51424362256714606</v>
      </c>
      <c r="AH276">
        <f ca="1"/>
        <v>0</v>
      </c>
      <c r="AI276">
        <f ca="1"/>
        <v>0.26444650335098135</v>
      </c>
      <c r="AJ276" t="str">
        <f ca="1"/>
        <v>GHMT2r_m</v>
      </c>
      <c r="AK276">
        <f ca="1"/>
        <v>-0.51424362256714606</v>
      </c>
      <c r="AL276">
        <f ca="1"/>
        <v>0</v>
      </c>
      <c r="AM276">
        <f ca="1"/>
        <v>0.26444650335098135</v>
      </c>
      <c r="AN276" t="str">
        <f ca="1"/>
        <v>GHMT2r_m</v>
      </c>
    </row>
    <row r="277" spans="1:40" x14ac:dyDescent="0.2">
      <c r="A277" t="s">
        <v>10687</v>
      </c>
      <c r="B277" s="121" t="s">
        <v>8238</v>
      </c>
      <c r="C277" s="94" t="s">
        <v>10367</v>
      </c>
      <c r="D277" s="94" t="str">
        <v>PItps_m</v>
      </c>
      <c r="E277" s="121" t="str">
        <f ca="1"/>
        <v>0</v>
      </c>
      <c r="G277" s="94"/>
      <c r="H277" s="121" t="str">
        <f ca="1"/>
        <v>0</v>
      </c>
      <c r="I277" s="94"/>
      <c r="J277" s="94"/>
      <c r="K277" s="121" t="str">
        <f ca="1"/>
        <v>0</v>
      </c>
      <c r="L277">
        <v>0</v>
      </c>
      <c r="M277">
        <v>0</v>
      </c>
      <c r="N277" s="105" t="str">
        <v>DRBK_c</v>
      </c>
      <c r="O277" s="131">
        <v>0</v>
      </c>
      <c r="P277" s="121">
        <v>0</v>
      </c>
      <c r="Q277">
        <v>0</v>
      </c>
      <c r="R277" t="str">
        <v>DRBK_c</v>
      </c>
      <c r="T277">
        <v>0</v>
      </c>
      <c r="U277" t="str">
        <v>DRBK_c</v>
      </c>
      <c r="W277" t="str">
        <f ca="1"/>
        <v>Riboflavin metabolism</v>
      </c>
      <c r="X277" t="str">
        <f ca="1"/>
        <v>ACP1_e</v>
      </c>
      <c r="Y277">
        <f ca="1"/>
        <v>0</v>
      </c>
      <c r="Z277">
        <f ca="1"/>
        <v>0</v>
      </c>
      <c r="AA277">
        <f ca="1"/>
        <v>0</v>
      </c>
      <c r="AB277">
        <f ca="1"/>
        <v>0</v>
      </c>
      <c r="AC277">
        <f ca="1"/>
        <v>0</v>
      </c>
      <c r="AD277" t="str">
        <f ca="1"/>
        <v>C3STKR2_c</v>
      </c>
      <c r="AE277">
        <f ca="1"/>
        <v>8.7115583438931697E-5</v>
      </c>
      <c r="AF277" t="str">
        <f ca="1"/>
        <v>GK1_c</v>
      </c>
      <c r="AG277">
        <f ca="1"/>
        <v>6.658557143764815E-3</v>
      </c>
      <c r="AH277">
        <f ca="1"/>
        <v>0</v>
      </c>
      <c r="AI277">
        <f ca="1"/>
        <v>4.4336383236781452E-5</v>
      </c>
      <c r="AJ277" t="str">
        <f ca="1"/>
        <v>GK1_c</v>
      </c>
      <c r="AK277">
        <f ca="1"/>
        <v>6.658557143764815E-3</v>
      </c>
      <c r="AL277">
        <f ca="1"/>
        <v>0</v>
      </c>
      <c r="AM277">
        <f ca="1"/>
        <v>4.4336383236781452E-5</v>
      </c>
      <c r="AN277" t="str">
        <f ca="1"/>
        <v>GK1_c</v>
      </c>
    </row>
    <row r="278" spans="1:40" x14ac:dyDescent="0.2">
      <c r="A278" t="s">
        <v>10688</v>
      </c>
      <c r="B278" s="121" t="s">
        <v>8239</v>
      </c>
      <c r="C278" s="94" t="s">
        <v>10368</v>
      </c>
      <c r="D278" s="94" t="str">
        <v>SUCFUMt_c_m</v>
      </c>
      <c r="E278" s="121" t="str">
        <f ca="1"/>
        <v>0</v>
      </c>
      <c r="G278" s="94"/>
      <c r="H278" s="121" t="str">
        <f ca="1"/>
        <v>0</v>
      </c>
      <c r="I278" s="94"/>
      <c r="J278" s="94"/>
      <c r="K278" s="121" t="str">
        <f ca="1"/>
        <v>0</v>
      </c>
      <c r="L278">
        <v>0</v>
      </c>
      <c r="M278">
        <v>0</v>
      </c>
      <c r="N278" s="105" t="str">
        <v>DPCOAK_m</v>
      </c>
      <c r="O278" s="131" t="str">
        <v/>
      </c>
      <c r="P278" s="121" t="str">
        <v/>
      </c>
      <c r="Q278">
        <v>0</v>
      </c>
      <c r="R278" t="str">
        <v>DPCOAK_m</v>
      </c>
      <c r="T278">
        <v>0</v>
      </c>
      <c r="U278" t="str">
        <v>DPCOAK_m</v>
      </c>
      <c r="W278" t="str">
        <f ca="1"/>
        <v>Cysteine and methionine metabolism</v>
      </c>
      <c r="X278" t="str">
        <f ca="1"/>
        <v>ACPCS_c</v>
      </c>
      <c r="Y278">
        <f ca="1"/>
        <v>0</v>
      </c>
      <c r="Z278">
        <f ca="1"/>
        <v>0</v>
      </c>
      <c r="AA278">
        <f ca="1"/>
        <v>0</v>
      </c>
      <c r="AB278">
        <f ca="1"/>
        <v>0</v>
      </c>
      <c r="AC278">
        <f ca="1"/>
        <v>0</v>
      </c>
      <c r="AD278" t="str">
        <f ca="1"/>
        <v>C4STMO1_c</v>
      </c>
      <c r="AE278">
        <f ca="1"/>
        <v>8.7115583438931697E-5</v>
      </c>
      <c r="AF278" t="str">
        <f ca="1"/>
        <v>GLCt_c_e</v>
      </c>
      <c r="AG278">
        <f ca="1"/>
        <v>1</v>
      </c>
      <c r="AH278">
        <f ca="1"/>
        <v>0</v>
      </c>
      <c r="AI278">
        <f ca="1"/>
        <v>1</v>
      </c>
      <c r="AJ278" t="str">
        <f ca="1"/>
        <v>GLCt_c_e</v>
      </c>
      <c r="AK278">
        <f ca="1"/>
        <v>1</v>
      </c>
      <c r="AL278">
        <f ca="1"/>
        <v>0</v>
      </c>
      <c r="AM278">
        <f ca="1"/>
        <v>1</v>
      </c>
      <c r="AN278" t="str">
        <f ca="1"/>
        <v>GLCt_c_e</v>
      </c>
    </row>
    <row r="279" spans="1:40" x14ac:dyDescent="0.2">
      <c r="A279" t="s">
        <v>10689</v>
      </c>
      <c r="B279" s="121" t="s">
        <v>8240</v>
      </c>
      <c r="C279" s="94" t="s">
        <v>10369</v>
      </c>
      <c r="D279" s="94" t="str">
        <v>SO4t_c_e</v>
      </c>
      <c r="E279" s="121" t="str">
        <f ca="1"/>
        <v>0</v>
      </c>
      <c r="G279" s="94"/>
      <c r="H279" s="121" t="str">
        <f ca="1"/>
        <v>0</v>
      </c>
      <c r="I279" s="94"/>
      <c r="J279" s="94"/>
      <c r="K279" s="121" t="str">
        <f ca="1"/>
        <v>0</v>
      </c>
      <c r="L279">
        <v>4.0986000000000001E-4</v>
      </c>
      <c r="M279">
        <v>1.4826017068217701E-5</v>
      </c>
      <c r="N279" s="105" t="str">
        <v>DHFRi_c</v>
      </c>
      <c r="O279" s="131" t="str">
        <v/>
      </c>
      <c r="P279" s="121" t="str">
        <v/>
      </c>
      <c r="Q279">
        <v>1.22958E-4</v>
      </c>
      <c r="R279" t="str">
        <v>DHFRi_c</v>
      </c>
      <c r="T279">
        <v>1.6622100000000001E-4</v>
      </c>
      <c r="U279" t="str">
        <v>DHFRi_c</v>
      </c>
      <c r="W279" t="str">
        <f ca="1"/>
        <v>Styrene degradation</v>
      </c>
      <c r="X279" t="str">
        <f ca="1"/>
        <v>ACRNAH_x</v>
      </c>
      <c r="Y279">
        <f ca="1"/>
        <v>0</v>
      </c>
      <c r="Z279">
        <f ca="1"/>
        <v>0</v>
      </c>
      <c r="AA279">
        <f ca="1"/>
        <v>0</v>
      </c>
      <c r="AB279">
        <f ca="1"/>
        <v>0</v>
      </c>
      <c r="AC279">
        <f ca="1"/>
        <v>0</v>
      </c>
      <c r="AD279" t="str">
        <f ca="1"/>
        <v>C4STMO2_c</v>
      </c>
      <c r="AE279">
        <f ca="1"/>
        <v>8.7115583438931697E-5</v>
      </c>
      <c r="AF279" t="str">
        <f ca="1"/>
        <v>GLNS_c</v>
      </c>
      <c r="AG279">
        <f ca="1"/>
        <v>0.10711910809319153</v>
      </c>
      <c r="AH279">
        <f ca="1"/>
        <v>0</v>
      </c>
      <c r="AI279">
        <f ca="1"/>
        <v>1.1474503318680851E-2</v>
      </c>
      <c r="AJ279" t="str">
        <f ca="1"/>
        <v>GLNS_c</v>
      </c>
      <c r="AK279">
        <f ca="1"/>
        <v>0.10711910809319153</v>
      </c>
      <c r="AL279">
        <f ca="1"/>
        <v>0</v>
      </c>
      <c r="AM279">
        <f ca="1"/>
        <v>1.1474503318680851E-2</v>
      </c>
      <c r="AN279" t="str">
        <f ca="1"/>
        <v>GLNS_c</v>
      </c>
    </row>
    <row r="280" spans="1:40" x14ac:dyDescent="0.2">
      <c r="A280" t="s">
        <v>10654</v>
      </c>
      <c r="B280" s="121" t="s">
        <v>8241</v>
      </c>
      <c r="C280" s="94" t="s">
        <v>10370</v>
      </c>
      <c r="D280" s="94" t="str">
        <v>UREAtps_e</v>
      </c>
      <c r="E280" s="121" t="str">
        <f ca="1"/>
        <v>0</v>
      </c>
      <c r="G280" s="94"/>
      <c r="H280" s="121" t="str">
        <f ca="1"/>
        <v>0</v>
      </c>
      <c r="I280" s="94"/>
      <c r="J280" s="94"/>
      <c r="K280" s="121" t="str">
        <f ca="1"/>
        <v>0</v>
      </c>
      <c r="L280">
        <v>0</v>
      </c>
      <c r="M280">
        <v>0</v>
      </c>
      <c r="N280" s="105" t="str">
        <v>DHFRi_m</v>
      </c>
      <c r="O280" s="131" t="str">
        <v/>
      </c>
      <c r="P280" s="121" t="str">
        <v/>
      </c>
      <c r="Q280">
        <v>0</v>
      </c>
      <c r="R280" t="str">
        <v>DHFRi_m</v>
      </c>
      <c r="T280">
        <v>0</v>
      </c>
      <c r="U280" t="str">
        <v>DHFRi_m</v>
      </c>
      <c r="W280" t="str">
        <f ca="1"/>
        <v>Transport</v>
      </c>
      <c r="X280" t="str">
        <f ca="1"/>
        <v>ACRNt_c_m</v>
      </c>
      <c r="Y280">
        <f ca="1"/>
        <v>0</v>
      </c>
      <c r="Z280">
        <f ca="1"/>
        <v>0</v>
      </c>
      <c r="AA280">
        <f ca="1"/>
        <v>0</v>
      </c>
      <c r="AB280">
        <f ca="1"/>
        <v>0</v>
      </c>
      <c r="AC280">
        <f ca="1"/>
        <v>0</v>
      </c>
      <c r="AD280" t="str">
        <f ca="1"/>
        <v>C4STMO3_c</v>
      </c>
      <c r="AE280">
        <f ca="1"/>
        <v>8.7115583438931697E-5</v>
      </c>
      <c r="AF280" t="str">
        <f ca="1"/>
        <v>GLNTRS_c</v>
      </c>
      <c r="AG280">
        <f ca="1"/>
        <v>2.7844751242721347E-2</v>
      </c>
      <c r="AH280">
        <f ca="1"/>
        <v>0</v>
      </c>
      <c r="AI280">
        <f ca="1"/>
        <v>7.7533017176903201E-4</v>
      </c>
      <c r="AJ280" t="str">
        <f ca="1"/>
        <v>GLNTRS_c</v>
      </c>
      <c r="AK280">
        <f ca="1"/>
        <v>2.7844751242721347E-2</v>
      </c>
      <c r="AL280">
        <f ca="1"/>
        <v>0</v>
      </c>
      <c r="AM280">
        <f ca="1"/>
        <v>7.7533017176903201E-4</v>
      </c>
      <c r="AN280" t="str">
        <f ca="1"/>
        <v>GLNTRS_c</v>
      </c>
    </row>
    <row r="281" spans="1:40" x14ac:dyDescent="0.2">
      <c r="A281" t="s">
        <v>10654</v>
      </c>
      <c r="B281" s="121" t="s">
        <v>8242</v>
      </c>
      <c r="C281" s="94" t="s">
        <v>10844</v>
      </c>
      <c r="D281" s="94" t="str">
        <v>H2Ot_c_e</v>
      </c>
      <c r="E281" s="121" t="str">
        <f ca="1"/>
        <v>0</v>
      </c>
      <c r="G281" s="94"/>
      <c r="H281" s="121" t="str">
        <f ca="1"/>
        <v>0</v>
      </c>
      <c r="I281" s="94"/>
      <c r="J281" s="94"/>
      <c r="K281" s="121" t="str">
        <f ca="1"/>
        <v>0</v>
      </c>
      <c r="L281">
        <v>0</v>
      </c>
      <c r="M281">
        <v>0</v>
      </c>
      <c r="N281" s="105" t="str">
        <v>DHFS_1_c</v>
      </c>
      <c r="O281" s="131" t="str">
        <v/>
      </c>
      <c r="P281" s="121" t="str">
        <v/>
      </c>
      <c r="Q281">
        <v>0</v>
      </c>
      <c r="R281" t="str">
        <v>DHFS_1_c</v>
      </c>
      <c r="T281">
        <v>0</v>
      </c>
      <c r="U281" t="str">
        <v>DHFS_1_c</v>
      </c>
      <c r="W281" t="str">
        <f ca="1"/>
        <v>Transport</v>
      </c>
      <c r="X281" t="str">
        <f ca="1"/>
        <v>ACRNt_c_x</v>
      </c>
      <c r="Y281">
        <f ca="1"/>
        <v>0</v>
      </c>
      <c r="Z281">
        <f ca="1"/>
        <v>0</v>
      </c>
      <c r="AA281">
        <f ca="1"/>
        <v>0</v>
      </c>
      <c r="AB281">
        <f ca="1"/>
        <v>0</v>
      </c>
      <c r="AC281">
        <f ca="1"/>
        <v>0</v>
      </c>
      <c r="AD281" t="str">
        <f ca="1"/>
        <v>C4STMO4_c</v>
      </c>
      <c r="AE281">
        <f ca="1"/>
        <v>8.7115583438931697E-5</v>
      </c>
      <c r="AF281" t="str">
        <f ca="1"/>
        <v>GLUDy_c</v>
      </c>
      <c r="AG281">
        <f ca="1"/>
        <v>0.99435804188337684</v>
      </c>
      <c r="AH281">
        <f ca="1"/>
        <v>0</v>
      </c>
      <c r="AI281">
        <f ca="1"/>
        <v>0.98874791545814344</v>
      </c>
      <c r="AJ281" t="str">
        <f ca="1"/>
        <v>GLUDy_c</v>
      </c>
      <c r="AK281">
        <f ca="1"/>
        <v>0.99435804188337684</v>
      </c>
      <c r="AL281">
        <f ca="1"/>
        <v>0</v>
      </c>
      <c r="AM281">
        <f ca="1"/>
        <v>0.98874791545814344</v>
      </c>
      <c r="AN281" t="str">
        <f ca="1"/>
        <v>GLUDy_c</v>
      </c>
    </row>
    <row r="282" spans="1:40" x14ac:dyDescent="0.2">
      <c r="A282" t="s">
        <v>10677</v>
      </c>
      <c r="B282" s="121" t="s">
        <v>8243</v>
      </c>
      <c r="C282" s="94" t="s">
        <v>10371</v>
      </c>
      <c r="D282" s="94" t="str">
        <v>13BDGLUCANt_c_en</v>
      </c>
      <c r="E282" s="121">
        <f ca="1"/>
        <v>1.0518031641162999</v>
      </c>
      <c r="G282" s="94"/>
      <c r="H282" s="121" t="str">
        <f ca="1"/>
        <v>0</v>
      </c>
      <c r="I282" s="94"/>
      <c r="J282" s="94"/>
      <c r="K282" s="121" t="str">
        <f ca="1"/>
        <v>0</v>
      </c>
      <c r="L282">
        <v>0</v>
      </c>
      <c r="M282">
        <v>0</v>
      </c>
      <c r="N282" s="105" t="str">
        <v>DHNPA2i_m</v>
      </c>
      <c r="O282" s="131">
        <v>0.38556109030746899</v>
      </c>
      <c r="P282" s="121">
        <v>0.265765684198287</v>
      </c>
      <c r="Q282">
        <v>0</v>
      </c>
      <c r="R282" t="str">
        <v>DHNPA2i_m</v>
      </c>
      <c r="T282">
        <v>0</v>
      </c>
      <c r="U282" t="str">
        <v>DHNPA2i_m</v>
      </c>
      <c r="W282" t="str">
        <f ca="1"/>
        <v>Acetyl-CoA synthesis</v>
      </c>
      <c r="X282" t="str">
        <f ca="1"/>
        <v>ACS_c</v>
      </c>
      <c r="Y282">
        <f ca="1"/>
        <v>0.50190062130054969</v>
      </c>
      <c r="Z282">
        <f ca="1"/>
        <v>0</v>
      </c>
      <c r="AA282">
        <f ca="1"/>
        <v>0.25190423366187781</v>
      </c>
      <c r="AB282">
        <f ca="1"/>
        <v>3.5664624741165798</v>
      </c>
      <c r="AC282">
        <f ca="1"/>
        <v>1</v>
      </c>
      <c r="AD282" t="str">
        <f ca="1"/>
        <v>C8STI_c</v>
      </c>
      <c r="AE282">
        <f ca="1"/>
        <v>8.7115583438931697E-5</v>
      </c>
      <c r="AF282" t="str">
        <f ca="1"/>
        <v>GLUPRT_c</v>
      </c>
      <c r="AG282">
        <f ca="1"/>
        <v>3.6728802852612026E-3</v>
      </c>
      <c r="AH282">
        <f ca="1"/>
        <v>0</v>
      </c>
      <c r="AI282">
        <f ca="1"/>
        <v>1.3490049589860412E-5</v>
      </c>
      <c r="AJ282" t="str">
        <f ca="1"/>
        <v>GLUPRT_c</v>
      </c>
      <c r="AK282">
        <f ca="1"/>
        <v>3.6728802852612026E-3</v>
      </c>
      <c r="AL282">
        <f ca="1"/>
        <v>0</v>
      </c>
      <c r="AM282">
        <f ca="1"/>
        <v>1.3490049589860412E-5</v>
      </c>
      <c r="AN282" t="str">
        <f ca="1"/>
        <v>GLUPRT_c</v>
      </c>
    </row>
    <row r="283" spans="1:40" x14ac:dyDescent="0.2">
      <c r="A283" t="s">
        <v>10683</v>
      </c>
      <c r="B283" s="121" t="s">
        <v>8244</v>
      </c>
      <c r="C283" s="94" t="s">
        <v>10600</v>
      </c>
      <c r="D283" s="94" t="str">
        <v>EX_pnto__R_e</v>
      </c>
      <c r="E283" s="121" t="str">
        <f ca="1"/>
        <v>0</v>
      </c>
      <c r="G283" s="94"/>
      <c r="H283" s="121" t="str">
        <f ca="1"/>
        <v>0</v>
      </c>
      <c r="I283" s="94"/>
      <c r="J283" s="94"/>
      <c r="K283" s="121" t="str">
        <f ca="1"/>
        <v>0</v>
      </c>
      <c r="L283">
        <v>0</v>
      </c>
      <c r="M283">
        <v>0</v>
      </c>
      <c r="N283" s="105" t="str">
        <v>DNMPPA_c</v>
      </c>
      <c r="O283" s="131" t="str">
        <v/>
      </c>
      <c r="P283" s="121" t="str">
        <v/>
      </c>
      <c r="Q283">
        <v>0</v>
      </c>
      <c r="R283" t="str">
        <v>DNMPPA_c</v>
      </c>
      <c r="T283">
        <v>0</v>
      </c>
      <c r="U283" t="str">
        <v>DNMPPA_c</v>
      </c>
      <c r="W283" t="str">
        <f ca="1"/>
        <v>Pyruvate metabolism</v>
      </c>
      <c r="X283" t="str">
        <f ca="1"/>
        <v>ACS_n</v>
      </c>
      <c r="Y283">
        <f ca="1"/>
        <v>0</v>
      </c>
      <c r="Z283">
        <f ca="1"/>
        <v>0</v>
      </c>
      <c r="AA283">
        <f ca="1"/>
        <v>0</v>
      </c>
      <c r="AB283">
        <f ca="1"/>
        <v>0</v>
      </c>
      <c r="AC283">
        <f ca="1"/>
        <v>0</v>
      </c>
      <c r="AD283" t="str">
        <f ca="1"/>
        <v>LNS14DMy_c</v>
      </c>
      <c r="AE283">
        <f ca="1"/>
        <v>8.7115583438931697E-5</v>
      </c>
      <c r="AF283" t="str">
        <f ca="1"/>
        <v>GLUt_c_m</v>
      </c>
      <c r="AG283">
        <f ca="1"/>
        <v>0.16967691400135812</v>
      </c>
      <c r="AH283">
        <f ca="1"/>
        <v>0</v>
      </c>
      <c r="AI283">
        <f ca="1"/>
        <v>2.8790255145024278E-2</v>
      </c>
      <c r="AJ283" t="str">
        <f ca="1"/>
        <v>GLUt_c_m</v>
      </c>
      <c r="AK283">
        <f ca="1"/>
        <v>0.16967691400135812</v>
      </c>
      <c r="AL283">
        <f ca="1"/>
        <v>0</v>
      </c>
      <c r="AM283">
        <f ca="1"/>
        <v>2.8790255145024278E-2</v>
      </c>
      <c r="AN283" t="str">
        <f ca="1"/>
        <v>GLUt_c_m</v>
      </c>
    </row>
    <row r="284" spans="1:40" x14ac:dyDescent="0.2">
      <c r="A284" t="s">
        <v>10654</v>
      </c>
      <c r="B284" s="121" t="s">
        <v>8245</v>
      </c>
      <c r="C284" s="94" t="s">
        <v>10845</v>
      </c>
      <c r="D284" s="94" t="str">
        <v>2OBUTt_c_m</v>
      </c>
      <c r="E284" s="121" t="str">
        <f ca="1"/>
        <v>0</v>
      </c>
      <c r="G284" s="94"/>
      <c r="H284" s="121" t="str">
        <f ca="1"/>
        <v>0</v>
      </c>
      <c r="I284" s="94"/>
      <c r="J284" s="94"/>
      <c r="K284" s="121" t="str">
        <f ca="1"/>
        <v>0</v>
      </c>
      <c r="L284">
        <v>-1.7766540000000001E-2</v>
      </c>
      <c r="M284">
        <v>2.4066529150935799E-5</v>
      </c>
      <c r="N284" s="105" t="str">
        <v>DHORTS_c</v>
      </c>
      <c r="O284" s="131" t="str">
        <v/>
      </c>
      <c r="P284" s="121" t="str">
        <v/>
      </c>
      <c r="Q284">
        <v>-5.3299619999999997E-3</v>
      </c>
      <c r="R284" t="str">
        <v>DHORTS_c</v>
      </c>
      <c r="T284">
        <v>-7.205319E-3</v>
      </c>
      <c r="U284" t="str">
        <v>DHORTS_c</v>
      </c>
      <c r="W284" t="str">
        <f ca="1"/>
        <v>Transport</v>
      </c>
      <c r="X284" t="str">
        <f ca="1"/>
        <v>ACt_c_e</v>
      </c>
      <c r="Y284">
        <f ca="1"/>
        <v>0</v>
      </c>
      <c r="Z284">
        <f ca="1"/>
        <v>0</v>
      </c>
      <c r="AA284">
        <f ca="1"/>
        <v>0</v>
      </c>
      <c r="AB284">
        <f ca="1"/>
        <v>0</v>
      </c>
      <c r="AC284">
        <f ca="1"/>
        <v>0</v>
      </c>
      <c r="AD284" t="str">
        <f ca="1"/>
        <v>LNSTLS_c</v>
      </c>
      <c r="AE284">
        <f ca="1"/>
        <v>8.7115583438931697E-5</v>
      </c>
      <c r="AF284" t="str">
        <f ca="1"/>
        <v>GLUTRS_c</v>
      </c>
      <c r="AG284">
        <f ca="1"/>
        <v>2.7844751242721347E-2</v>
      </c>
      <c r="AH284">
        <f ca="1"/>
        <v>0</v>
      </c>
      <c r="AI284">
        <f ca="1"/>
        <v>7.7533017176903201E-4</v>
      </c>
      <c r="AJ284" t="str">
        <f ca="1"/>
        <v>GLUTRS_c</v>
      </c>
      <c r="AK284">
        <f ca="1"/>
        <v>2.7844751242721347E-2</v>
      </c>
      <c r="AL284">
        <f ca="1"/>
        <v>0</v>
      </c>
      <c r="AM284">
        <f ca="1"/>
        <v>7.7533017176903201E-4</v>
      </c>
      <c r="AN284" t="str">
        <f ca="1"/>
        <v>GLUTRS_c</v>
      </c>
    </row>
    <row r="285" spans="1:40" x14ac:dyDescent="0.2">
      <c r="A285" t="s">
        <v>10654</v>
      </c>
      <c r="B285" s="121" t="s">
        <v>8246</v>
      </c>
      <c r="C285" s="94" t="s">
        <v>10846</v>
      </c>
      <c r="D285" s="94" t="str">
        <v>EX_4abz_e</v>
      </c>
      <c r="E285" s="121" t="str">
        <f ca="1"/>
        <v>0</v>
      </c>
      <c r="G285" s="94"/>
      <c r="H285" s="121" t="str">
        <f ca="1"/>
        <v>0</v>
      </c>
      <c r="I285" s="94"/>
      <c r="J285" s="94"/>
      <c r="K285" s="121" t="str">
        <f ca="1"/>
        <v>0</v>
      </c>
      <c r="L285">
        <v>0</v>
      </c>
      <c r="M285">
        <v>0</v>
      </c>
      <c r="N285" s="105" t="str">
        <v>DHPTS_m</v>
      </c>
      <c r="O285" s="131" t="str">
        <v/>
      </c>
      <c r="P285" s="121" t="str">
        <v/>
      </c>
      <c r="Q285">
        <v>0</v>
      </c>
      <c r="R285" t="str">
        <v>DHPTS_m</v>
      </c>
      <c r="T285">
        <v>0</v>
      </c>
      <c r="U285" t="str">
        <v>DHPTS_m</v>
      </c>
      <c r="W285" t="str">
        <f ca="1"/>
        <v>Transport</v>
      </c>
      <c r="X285" t="str">
        <f ca="1"/>
        <v>ACt_c_m</v>
      </c>
      <c r="Y285">
        <f ca="1"/>
        <v>0</v>
      </c>
      <c r="Z285">
        <f ca="1"/>
        <v>0</v>
      </c>
      <c r="AA285">
        <f ca="1"/>
        <v>0</v>
      </c>
      <c r="AB285">
        <f ca="1"/>
        <v>0</v>
      </c>
      <c r="AC285">
        <f ca="1"/>
        <v>0</v>
      </c>
      <c r="AD285" t="str">
        <f ca="1"/>
        <v>SAM24MT_c</v>
      </c>
      <c r="AE285">
        <f ca="1"/>
        <v>8.7115583438931697E-5</v>
      </c>
      <c r="AF285" t="str">
        <f ca="1"/>
        <v>GLYC3Pt_c_l</v>
      </c>
      <c r="AG285">
        <f ca="1"/>
        <v>6.3750881664116883E-6</v>
      </c>
      <c r="AH285">
        <f ca="1"/>
        <v>0</v>
      </c>
      <c r="AI285">
        <f ca="1"/>
        <v>4.0641749129522341E-11</v>
      </c>
      <c r="AJ285" t="str">
        <f ca="1"/>
        <v>GLYC3Pt_c_l</v>
      </c>
      <c r="AK285">
        <f ca="1"/>
        <v>6.3750881664116883E-6</v>
      </c>
      <c r="AL285">
        <f ca="1"/>
        <v>0</v>
      </c>
      <c r="AM285">
        <f ca="1"/>
        <v>4.0641749129522341E-11</v>
      </c>
      <c r="AN285" t="str">
        <f ca="1"/>
        <v>GLYC3Pt_c_l</v>
      </c>
    </row>
    <row r="286" spans="1:40" x14ac:dyDescent="0.2">
      <c r="A286" t="s">
        <v>10654</v>
      </c>
      <c r="B286" s="121" t="s">
        <v>8247</v>
      </c>
      <c r="C286" s="94" t="s">
        <v>10847</v>
      </c>
      <c r="D286" s="94" t="str">
        <v>4ABZt_c_e</v>
      </c>
      <c r="E286" s="121" t="str">
        <f ca="1"/>
        <v>0</v>
      </c>
      <c r="G286" s="94"/>
      <c r="H286" s="121" t="str">
        <f ca="1"/>
        <v>0</v>
      </c>
      <c r="I286" s="94"/>
      <c r="J286" s="94"/>
      <c r="K286" s="121" t="str">
        <f ca="1"/>
        <v>0</v>
      </c>
      <c r="L286">
        <v>0</v>
      </c>
      <c r="M286">
        <v>0</v>
      </c>
      <c r="N286" s="105" t="str">
        <v>DHPTS_m</v>
      </c>
      <c r="O286" s="131" t="str">
        <v/>
      </c>
      <c r="P286" s="121" t="str">
        <v/>
      </c>
      <c r="Q286">
        <v>0</v>
      </c>
      <c r="R286" t="str">
        <v>DHPTS_m</v>
      </c>
      <c r="T286">
        <v>0</v>
      </c>
      <c r="U286" t="str">
        <v>DHPTS_m</v>
      </c>
      <c r="W286" t="str">
        <f ca="1"/>
        <v>Transport</v>
      </c>
      <c r="X286" t="str">
        <f ca="1"/>
        <v>ACt_c_n</v>
      </c>
      <c r="Y286">
        <f ca="1"/>
        <v>0</v>
      </c>
      <c r="Z286">
        <f ca="1"/>
        <v>0</v>
      </c>
      <c r="AA286">
        <f ca="1"/>
        <v>0</v>
      </c>
      <c r="AB286">
        <f ca="1"/>
        <v>0</v>
      </c>
      <c r="AC286">
        <f ca="1"/>
        <v>0</v>
      </c>
      <c r="AD286" t="str">
        <f ca="1"/>
        <v>SQLEy_r</v>
      </c>
      <c r="AE286">
        <f ca="1"/>
        <v>8.7115583438931697E-5</v>
      </c>
      <c r="AF286" t="str">
        <f ca="1"/>
        <v>GLYC3Pt_c_rm</v>
      </c>
      <c r="AG286">
        <f ca="1"/>
        <v>1.0058035198042041E-2</v>
      </c>
      <c r="AH286">
        <f ca="1"/>
        <v>0</v>
      </c>
      <c r="AI286">
        <f ca="1"/>
        <v>1.011640720450526E-4</v>
      </c>
      <c r="AJ286" t="str">
        <f ca="1"/>
        <v>GLYC3Pt_c_rm</v>
      </c>
      <c r="AK286">
        <f ca="1"/>
        <v>1.0058035198042041E-2</v>
      </c>
      <c r="AL286">
        <f ca="1"/>
        <v>0</v>
      </c>
      <c r="AM286">
        <f ca="1"/>
        <v>1.011640720450526E-4</v>
      </c>
      <c r="AN286" t="str">
        <f ca="1"/>
        <v>GLYC3Pt_c_rm</v>
      </c>
    </row>
    <row r="287" spans="1:40" x14ac:dyDescent="0.2">
      <c r="A287" t="s">
        <v>10690</v>
      </c>
      <c r="B287" s="121" t="s">
        <v>8248</v>
      </c>
      <c r="C287" s="94" t="s">
        <v>10848</v>
      </c>
      <c r="D287" s="94" t="str">
        <v>4ABZt_c_m</v>
      </c>
      <c r="E287" s="121" t="str">
        <f ca="1"/>
        <v>0</v>
      </c>
      <c r="G287" s="94"/>
      <c r="H287" s="121" t="str">
        <f ca="1"/>
        <v>0</v>
      </c>
      <c r="I287" s="94"/>
      <c r="J287" s="94"/>
      <c r="K287" s="121" t="str">
        <f ca="1"/>
        <v>0</v>
      </c>
      <c r="L287">
        <v>0.16141124339999999</v>
      </c>
      <c r="M287">
        <v>4.1155013601583803E-4</v>
      </c>
      <c r="N287" s="105" t="str">
        <v>DHAD1_m</v>
      </c>
      <c r="O287" s="131">
        <v>0</v>
      </c>
      <c r="P287" s="121">
        <v>2.0008159657513602E-5</v>
      </c>
      <c r="Q287">
        <v>3.3386251140000003E-2</v>
      </c>
      <c r="R287" t="str">
        <v>DHAD1_m</v>
      </c>
      <c r="T287">
        <v>5.6059279503560898E-2</v>
      </c>
      <c r="U287" t="str">
        <v>DHAD1_m</v>
      </c>
      <c r="W287" t="str">
        <f ca="1"/>
        <v>Purine metabolism</v>
      </c>
      <c r="X287" t="str">
        <f ca="1"/>
        <v>ADA_c</v>
      </c>
      <c r="Y287">
        <f ca="1"/>
        <v>0</v>
      </c>
      <c r="Z287">
        <f ca="1"/>
        <v>0</v>
      </c>
      <c r="AA287">
        <f ca="1"/>
        <v>0</v>
      </c>
      <c r="AB287">
        <f ca="1"/>
        <v>0</v>
      </c>
      <c r="AC287">
        <f ca="1"/>
        <v>0</v>
      </c>
      <c r="AD287" t="str">
        <f ca="1"/>
        <v>SQLS_c</v>
      </c>
      <c r="AE287">
        <f ca="1"/>
        <v>8.7115583438931697E-5</v>
      </c>
      <c r="AF287" t="str">
        <f ca="1"/>
        <v>GLYCL_m</v>
      </c>
      <c r="AG287">
        <f ca="1"/>
        <v>0.51424362256714606</v>
      </c>
      <c r="AH287">
        <f ca="1"/>
        <v>0</v>
      </c>
      <c r="AI287">
        <f ca="1"/>
        <v>0.26444650335098135</v>
      </c>
      <c r="AJ287" t="str">
        <f ca="1"/>
        <v>GLYCL_m</v>
      </c>
      <c r="AK287">
        <f ca="1"/>
        <v>0.51424362256714606</v>
      </c>
      <c r="AL287">
        <f ca="1"/>
        <v>0</v>
      </c>
      <c r="AM287">
        <f ca="1"/>
        <v>0.26444650335098135</v>
      </c>
      <c r="AN287" t="str">
        <f ca="1"/>
        <v>GLYCL_m</v>
      </c>
    </row>
    <row r="288" spans="1:40" x14ac:dyDescent="0.2">
      <c r="A288" t="s">
        <v>10691</v>
      </c>
      <c r="B288" s="121" t="s">
        <v>8249</v>
      </c>
      <c r="C288" s="94" t="s">
        <v>10849</v>
      </c>
      <c r="D288" s="94" t="str">
        <v>5AOPt_c_m</v>
      </c>
      <c r="E288" s="121" t="str">
        <f ca="1"/>
        <v>0</v>
      </c>
      <c r="G288" s="94"/>
      <c r="H288" s="121" t="str">
        <f ca="1"/>
        <v>0</v>
      </c>
      <c r="I288" s="94"/>
      <c r="J288" s="94"/>
      <c r="K288" s="121" t="str">
        <f ca="1"/>
        <v>0</v>
      </c>
      <c r="L288">
        <v>3.6995567399999998E-2</v>
      </c>
      <c r="M288">
        <v>2.5642882995342901E-4</v>
      </c>
      <c r="N288" s="105" t="str">
        <v>DHAD2_m, DHAD1_m</v>
      </c>
      <c r="O288" s="131">
        <v>0</v>
      </c>
      <c r="P288" s="121">
        <v>0</v>
      </c>
      <c r="Q288">
        <v>7.6521574800000004E-3</v>
      </c>
      <c r="R288" t="str">
        <v>DHAD2_m, DHAD1_m</v>
      </c>
      <c r="T288">
        <v>9.1060922699999994E-3</v>
      </c>
      <c r="U288" t="str">
        <v>DHAD2_m, DHAD1_m</v>
      </c>
      <c r="W288" t="str">
        <f ca="1"/>
        <v>Folate metabolism</v>
      </c>
      <c r="X288" t="str">
        <f ca="1"/>
        <v>ADCL_c</v>
      </c>
      <c r="Y288">
        <f ca="1"/>
        <v>0</v>
      </c>
      <c r="Z288">
        <f ca="1"/>
        <v>0</v>
      </c>
      <c r="AA288">
        <f ca="1"/>
        <v>0</v>
      </c>
      <c r="AB288">
        <f ca="1"/>
        <v>0</v>
      </c>
      <c r="AC288">
        <f ca="1"/>
        <v>0</v>
      </c>
      <c r="AD288" t="str">
        <f ca="1"/>
        <v>SQLt_c_r</v>
      </c>
      <c r="AE288">
        <f ca="1"/>
        <v>8.7115583438931697E-5</v>
      </c>
      <c r="AF288" t="str">
        <f ca="1"/>
        <v>GLYCt_c_l</v>
      </c>
      <c r="AG288">
        <f ca="1"/>
        <v>2.3572695316220995E-4</v>
      </c>
      <c r="AH288">
        <f ca="1"/>
        <v>0</v>
      </c>
      <c r="AI288">
        <f ca="1"/>
        <v>5.5567196447138727E-8</v>
      </c>
      <c r="AJ288" t="str">
        <f ca="1"/>
        <v>GLYCt_c_l</v>
      </c>
      <c r="AK288">
        <f ca="1"/>
        <v>2.3572695316220995E-4</v>
      </c>
      <c r="AL288">
        <f ca="1"/>
        <v>0</v>
      </c>
      <c r="AM288">
        <f ca="1"/>
        <v>5.5567196447138727E-8</v>
      </c>
      <c r="AN288" t="str">
        <f ca="1"/>
        <v>GLYCt_c_l</v>
      </c>
    </row>
    <row r="289" spans="1:40" x14ac:dyDescent="0.2">
      <c r="A289" t="s">
        <v>10691</v>
      </c>
      <c r="B289" s="121" t="s">
        <v>8250</v>
      </c>
      <c r="C289" s="94" t="s">
        <v>10601</v>
      </c>
      <c r="D289" s="94" t="str">
        <v>HCO3E_c</v>
      </c>
      <c r="E289" s="121" t="str">
        <f ca="1"/>
        <v>0</v>
      </c>
      <c r="G289" s="94"/>
      <c r="H289" s="121" t="str">
        <f ca="1"/>
        <v>0</v>
      </c>
      <c r="I289" s="94"/>
      <c r="J289" s="94"/>
      <c r="K289" s="121" t="str">
        <f ca="1"/>
        <v>0</v>
      </c>
      <c r="L289">
        <v>0</v>
      </c>
      <c r="M289">
        <v>4.4740792188475001E-2</v>
      </c>
      <c r="N289" s="105" t="str">
        <v>DHAK_c</v>
      </c>
      <c r="O289" s="131">
        <v>0</v>
      </c>
      <c r="P289" s="121">
        <v>0</v>
      </c>
      <c r="Q289">
        <v>0</v>
      </c>
      <c r="R289" t="str">
        <v>DHAK_c</v>
      </c>
      <c r="T289">
        <v>0</v>
      </c>
      <c r="U289" t="str">
        <v>DHAK_c</v>
      </c>
      <c r="W289" t="str">
        <f ca="1"/>
        <v>Folate metabolism</v>
      </c>
      <c r="X289" t="str">
        <f ca="1"/>
        <v>ADCS_c</v>
      </c>
      <c r="Y289">
        <f ca="1"/>
        <v>0</v>
      </c>
      <c r="Z289">
        <f ca="1"/>
        <v>0</v>
      </c>
      <c r="AA289">
        <f ca="1"/>
        <v>0</v>
      </c>
      <c r="AB289">
        <f ca="1"/>
        <v>0</v>
      </c>
      <c r="AC289">
        <f ca="1"/>
        <v>0</v>
      </c>
      <c r="AD289" t="str">
        <f ca="1"/>
        <v>SSQ23EPXt_c_r</v>
      </c>
      <c r="AE289">
        <f ca="1"/>
        <v>8.7115583438931697E-5</v>
      </c>
      <c r="AF289" t="str">
        <f ca="1"/>
        <v>GLYCtps_e</v>
      </c>
      <c r="AG289">
        <f ca="1"/>
        <v>-2.3488850209589355E-2</v>
      </c>
      <c r="AH289">
        <f ca="1"/>
        <v>0</v>
      </c>
      <c r="AI289">
        <f ca="1"/>
        <v>5.5172608416852588E-4</v>
      </c>
      <c r="AJ289" t="str">
        <f ca="1"/>
        <v>GLYCtps_e</v>
      </c>
      <c r="AK289">
        <f ca="1"/>
        <v>-2.3488850209589355E-2</v>
      </c>
      <c r="AL289">
        <f ca="1"/>
        <v>0</v>
      </c>
      <c r="AM289">
        <f ca="1"/>
        <v>5.5172608416852588E-4</v>
      </c>
      <c r="AN289" t="str">
        <f ca="1"/>
        <v>GLYCtps_e</v>
      </c>
    </row>
    <row r="290" spans="1:40" x14ac:dyDescent="0.2">
      <c r="A290" t="s">
        <v>10690</v>
      </c>
      <c r="B290" s="121" t="s">
        <v>8251</v>
      </c>
      <c r="C290" s="94" t="s">
        <v>10372</v>
      </c>
      <c r="D290" s="94" t="str">
        <v>EX_co2_e</v>
      </c>
      <c r="E290" s="121" t="str">
        <f ca="1"/>
        <v>0</v>
      </c>
      <c r="G290" s="94"/>
      <c r="H290" s="121" t="str">
        <f ca="1"/>
        <v>0</v>
      </c>
      <c r="I290" s="94"/>
      <c r="J290" s="94"/>
      <c r="K290" s="121" t="str">
        <f ca="1"/>
        <v>0</v>
      </c>
      <c r="L290">
        <v>2.876618448E-3</v>
      </c>
      <c r="M290">
        <v>4.7736515626819403E-6</v>
      </c>
      <c r="N290" s="105" t="str">
        <v>DMATT_c</v>
      </c>
      <c r="O290" s="131">
        <v>0</v>
      </c>
      <c r="P290" s="121">
        <v>0</v>
      </c>
      <c r="Q290">
        <v>3.139342272E-3</v>
      </c>
      <c r="R290" t="str">
        <v>DMATT_c</v>
      </c>
      <c r="T290">
        <v>3.7410999120000002E-3</v>
      </c>
      <c r="U290" t="str">
        <v>DMATT_c</v>
      </c>
      <c r="W290" t="str">
        <f ca="1"/>
        <v>Purine metabolism</v>
      </c>
      <c r="X290" t="str">
        <f ca="1"/>
        <v>ADD_c</v>
      </c>
      <c r="Y290">
        <f ca="1"/>
        <v>0</v>
      </c>
      <c r="Z290">
        <f ca="1"/>
        <v>0</v>
      </c>
      <c r="AA290">
        <f ca="1"/>
        <v>0</v>
      </c>
      <c r="AB290">
        <f ca="1"/>
        <v>0</v>
      </c>
      <c r="AC290">
        <f ca="1"/>
        <v>0</v>
      </c>
      <c r="AD290" t="str">
        <f ca="1"/>
        <v>CO2t_c_mm</v>
      </c>
      <c r="AE290">
        <f ca="1"/>
        <v>8.6276785698681516E-5</v>
      </c>
      <c r="AF290" t="str">
        <f ca="1"/>
        <v>GLYt_c_m</v>
      </c>
      <c r="AG290">
        <f ca="1"/>
        <v>1.0285600421074699</v>
      </c>
      <c r="AH290">
        <f ca="1"/>
        <v>0</v>
      </c>
      <c r="AI290">
        <f ca="1"/>
        <v>1.0579357602201203</v>
      </c>
      <c r="AJ290" t="str">
        <f ca="1"/>
        <v>GLYt_c_m</v>
      </c>
      <c r="AK290">
        <f ca="1"/>
        <v>1.0285600421074699</v>
      </c>
      <c r="AL290">
        <f ca="1"/>
        <v>0</v>
      </c>
      <c r="AM290">
        <f ca="1"/>
        <v>1.0579357602201203</v>
      </c>
      <c r="AN290" t="str">
        <f ca="1"/>
        <v>GLYt_c_m</v>
      </c>
    </row>
    <row r="291" spans="1:40" x14ac:dyDescent="0.2">
      <c r="A291" t="s">
        <v>10654</v>
      </c>
      <c r="B291" s="121" t="s">
        <v>8252</v>
      </c>
      <c r="C291" s="94" t="s">
        <v>10602</v>
      </c>
      <c r="D291" s="94" t="str">
        <v>CO2t_c_r</v>
      </c>
      <c r="E291" s="121" t="str">
        <f ca="1"/>
        <v>0</v>
      </c>
      <c r="G291" s="94"/>
      <c r="H291" s="121" t="str">
        <f ca="1"/>
        <v>0</v>
      </c>
      <c r="I291" s="94"/>
      <c r="J291" s="94"/>
      <c r="K291" s="121" t="str">
        <f ca="1"/>
        <v>0</v>
      </c>
      <c r="L291">
        <v>0</v>
      </c>
      <c r="M291">
        <v>3.1824209331601999E-16</v>
      </c>
      <c r="N291" s="105" t="str">
        <v>DPGM_c</v>
      </c>
      <c r="O291" s="131" t="str">
        <v/>
      </c>
      <c r="P291" s="121" t="str">
        <v/>
      </c>
      <c r="Q291">
        <v>0</v>
      </c>
      <c r="R291" t="str">
        <v>DPGM_c</v>
      </c>
      <c r="T291">
        <v>0</v>
      </c>
      <c r="U291" t="str">
        <v>DPGM_c</v>
      </c>
      <c r="W291" t="str">
        <f ca="1"/>
        <v>Transport</v>
      </c>
      <c r="X291" t="str">
        <f ca="1"/>
        <v>ADEt_c_m</v>
      </c>
      <c r="Y291">
        <f ca="1"/>
        <v>0</v>
      </c>
      <c r="Z291">
        <f ca="1"/>
        <v>0</v>
      </c>
      <c r="AA291">
        <f ca="1"/>
        <v>0</v>
      </c>
      <c r="AB291">
        <f ca="1"/>
        <v>0</v>
      </c>
      <c r="AC291">
        <f ca="1"/>
        <v>0</v>
      </c>
      <c r="AD291" t="str">
        <f ca="1"/>
        <v>PEt_mm_rm</v>
      </c>
      <c r="AE291">
        <f ca="1"/>
        <v>8.6276785698681516E-5</v>
      </c>
      <c r="AF291" t="str">
        <f ca="1"/>
        <v>GLYTRS_c</v>
      </c>
      <c r="AG291">
        <f ca="1"/>
        <v>3.1981894224398816E-2</v>
      </c>
      <c r="AH291">
        <f ca="1"/>
        <v>0</v>
      </c>
      <c r="AI291">
        <f ca="1"/>
        <v>1.0228415581806343E-3</v>
      </c>
      <c r="AJ291" t="str">
        <f ca="1"/>
        <v>GLYTRS_c</v>
      </c>
      <c r="AK291">
        <f ca="1"/>
        <v>3.1981894224398816E-2</v>
      </c>
      <c r="AL291">
        <f ca="1"/>
        <v>0</v>
      </c>
      <c r="AM291">
        <f ca="1"/>
        <v>1.0228415581806343E-3</v>
      </c>
      <c r="AN291" t="str">
        <f ca="1"/>
        <v>GLYTRS_c</v>
      </c>
    </row>
    <row r="292" spans="1:40" x14ac:dyDescent="0.2">
      <c r="A292" t="s">
        <v>10654</v>
      </c>
      <c r="B292" s="121" t="s">
        <v>8253</v>
      </c>
      <c r="C292" s="94" t="s">
        <v>10603</v>
      </c>
      <c r="D292" s="94" t="str">
        <v>CO2t_c_m</v>
      </c>
      <c r="E292" s="121" t="str">
        <f ca="1"/>
        <v>0</v>
      </c>
      <c r="G292" s="94"/>
      <c r="H292" s="121" t="str">
        <f ca="1"/>
        <v>0</v>
      </c>
      <c r="I292" s="94"/>
      <c r="J292" s="94"/>
      <c r="K292" s="121" t="str">
        <f ca="1"/>
        <v>0</v>
      </c>
      <c r="L292">
        <v>0</v>
      </c>
      <c r="M292">
        <v>0</v>
      </c>
      <c r="N292" s="105" t="str">
        <v>G00006t_c_c</v>
      </c>
      <c r="O292" s="131" t="str">
        <v/>
      </c>
      <c r="P292" s="121" t="str">
        <v/>
      </c>
      <c r="Q292">
        <v>0</v>
      </c>
      <c r="R292" t="str">
        <v>G00006t_c_c</v>
      </c>
      <c r="T292">
        <v>0</v>
      </c>
      <c r="U292" t="str">
        <v>G00006t_c_c</v>
      </c>
      <c r="W292" t="str">
        <f ca="1"/>
        <v>Transport</v>
      </c>
      <c r="X292" t="str">
        <f ca="1"/>
        <v>ADEtps_e</v>
      </c>
      <c r="Y292">
        <f ca="1"/>
        <v>0</v>
      </c>
      <c r="Z292">
        <f ca="1"/>
        <v>0</v>
      </c>
      <c r="AA292">
        <f ca="1"/>
        <v>0</v>
      </c>
      <c r="AB292">
        <f ca="1"/>
        <v>0</v>
      </c>
      <c r="AC292">
        <f ca="1"/>
        <v>0</v>
      </c>
      <c r="AD292" t="str">
        <f ca="1"/>
        <v>PSD_mm</v>
      </c>
      <c r="AE292">
        <f ca="1"/>
        <v>8.6276785698681516E-5</v>
      </c>
      <c r="AF292" t="str">
        <f ca="1"/>
        <v>GMPS2_c</v>
      </c>
      <c r="AG292">
        <f ca="1"/>
        <v>6.658557143764815E-3</v>
      </c>
      <c r="AH292">
        <f ca="1"/>
        <v>0</v>
      </c>
      <c r="AI292">
        <f ca="1"/>
        <v>4.4336383236781452E-5</v>
      </c>
      <c r="AJ292" t="str">
        <f ca="1"/>
        <v>GMPS2_c</v>
      </c>
      <c r="AK292">
        <f ca="1"/>
        <v>6.658557143764815E-3</v>
      </c>
      <c r="AL292">
        <f ca="1"/>
        <v>0</v>
      </c>
      <c r="AM292">
        <f ca="1"/>
        <v>4.4336383236781452E-5</v>
      </c>
      <c r="AN292" t="str">
        <f ca="1"/>
        <v>GMPS2_c</v>
      </c>
    </row>
    <row r="293" spans="1:40" x14ac:dyDescent="0.2">
      <c r="A293" t="s">
        <v>10690</v>
      </c>
      <c r="B293" s="121" t="s">
        <v>8254</v>
      </c>
      <c r="C293" s="94" t="s">
        <v>10850</v>
      </c>
      <c r="D293" s="94" t="str">
        <v>CO2t_c_e</v>
      </c>
      <c r="E293" s="121">
        <f ca="1"/>
        <v>2.0443342623294098</v>
      </c>
      <c r="G293" s="94"/>
      <c r="H293" s="121" t="str">
        <f ca="1"/>
        <v>0</v>
      </c>
      <c r="I293" s="94"/>
      <c r="J293" s="94"/>
      <c r="K293" s="121" t="str">
        <f ca="1"/>
        <v>0</v>
      </c>
      <c r="L293">
        <v>0</v>
      </c>
      <c r="M293">
        <v>0</v>
      </c>
      <c r="N293" s="105" t="str">
        <v>DIPS_c</v>
      </c>
      <c r="O293" s="131">
        <v>1.9292844161501601</v>
      </c>
      <c r="P293" s="121">
        <v>0.412483413361864</v>
      </c>
      <c r="Q293">
        <v>0</v>
      </c>
      <c r="R293" t="str">
        <v>DIPS_c</v>
      </c>
      <c r="T293">
        <v>0</v>
      </c>
      <c r="U293" t="str">
        <v>DIPS_c</v>
      </c>
      <c r="W293" t="str">
        <f ca="1"/>
        <v>Purine metabolism</v>
      </c>
      <c r="X293" t="str">
        <f ca="1"/>
        <v>ADK1_c</v>
      </c>
      <c r="Y293">
        <f ca="1"/>
        <v>0.97551773127740771</v>
      </c>
      <c r="Z293">
        <f ca="1"/>
        <v>0</v>
      </c>
      <c r="AA293">
        <f ca="1"/>
        <v>0.95163484403662069</v>
      </c>
      <c r="AB293">
        <f ca="1"/>
        <v>5.5931614571170778</v>
      </c>
      <c r="AC293">
        <f ca="1"/>
        <v>1</v>
      </c>
      <c r="AD293" t="str">
        <f ca="1"/>
        <v>PSt_mm_rm</v>
      </c>
      <c r="AE293">
        <f ca="1"/>
        <v>8.6276785698681516E-5</v>
      </c>
      <c r="AF293" t="str">
        <f ca="1"/>
        <v>GND_c</v>
      </c>
      <c r="AG293">
        <f ca="1"/>
        <v>0.39174386460443145</v>
      </c>
      <c r="AH293">
        <f ca="1"/>
        <v>0</v>
      </c>
      <c r="AI293">
        <f ca="1"/>
        <v>0.15346325545521511</v>
      </c>
      <c r="AJ293" t="str">
        <f ca="1"/>
        <v>GND_c</v>
      </c>
      <c r="AK293">
        <f ca="1"/>
        <v>0.39174386460443145</v>
      </c>
      <c r="AL293">
        <f ca="1"/>
        <v>0</v>
      </c>
      <c r="AM293">
        <f ca="1"/>
        <v>0.15346325545521511</v>
      </c>
      <c r="AN293" t="str">
        <f ca="1"/>
        <v>GND_c</v>
      </c>
    </row>
    <row r="294" spans="1:40" x14ac:dyDescent="0.2">
      <c r="A294" t="s">
        <v>10690</v>
      </c>
      <c r="B294" s="121" t="s">
        <v>8255</v>
      </c>
      <c r="C294" s="94" t="s">
        <v>10851</v>
      </c>
      <c r="D294" s="94" t="str">
        <v>COAt_c_r</v>
      </c>
      <c r="E294" s="121" t="str">
        <f ca="1"/>
        <v>0</v>
      </c>
      <c r="G294" s="94"/>
      <c r="H294" s="121" t="str">
        <f ca="1"/>
        <v>0</v>
      </c>
      <c r="I294" s="94"/>
      <c r="J294" s="94"/>
      <c r="K294" s="121" t="str">
        <f ca="1"/>
        <v>0</v>
      </c>
      <c r="L294">
        <v>0</v>
      </c>
      <c r="M294">
        <v>0</v>
      </c>
      <c r="N294" s="105" t="str">
        <v>DOLK_c</v>
      </c>
      <c r="O294" s="131">
        <v>0</v>
      </c>
      <c r="P294" s="121">
        <v>0.183424327664821</v>
      </c>
      <c r="Q294">
        <v>0</v>
      </c>
      <c r="R294" t="str">
        <v>DOLK_c</v>
      </c>
      <c r="T294">
        <v>0</v>
      </c>
      <c r="U294" t="str">
        <v>DOLK_c</v>
      </c>
      <c r="W294" t="str">
        <f ca="1"/>
        <v>Purine metabolism</v>
      </c>
      <c r="X294" t="str">
        <f ca="1"/>
        <v>ADK1_m</v>
      </c>
      <c r="Y294">
        <f ca="1"/>
        <v>0</v>
      </c>
      <c r="Z294">
        <f ca="1"/>
        <v>0</v>
      </c>
      <c r="AA294">
        <f ca="1"/>
        <v>0</v>
      </c>
      <c r="AB294">
        <f ca="1"/>
        <v>0</v>
      </c>
      <c r="AC294">
        <f ca="1"/>
        <v>0</v>
      </c>
      <c r="AD294" t="str">
        <f ca="1"/>
        <v>TRDR_c</v>
      </c>
      <c r="AE294">
        <f ca="1"/>
        <v>6.2879877104983281E-5</v>
      </c>
      <c r="AF294" t="str">
        <f ca="1"/>
        <v>GPIA1_c</v>
      </c>
      <c r="AG294">
        <f ca="1"/>
        <v>1.5459347215598526E-3</v>
      </c>
      <c r="AH294">
        <f ca="1"/>
        <v>0</v>
      </c>
      <c r="AI294">
        <f ca="1"/>
        <v>2.3899141633243387E-6</v>
      </c>
      <c r="AJ294" t="str">
        <f ca="1"/>
        <v>GPIA1_c</v>
      </c>
      <c r="AK294">
        <f ca="1"/>
        <v>1.5459347215598526E-3</v>
      </c>
      <c r="AL294">
        <f ca="1"/>
        <v>0</v>
      </c>
      <c r="AM294">
        <f ca="1"/>
        <v>2.3899141633243387E-6</v>
      </c>
      <c r="AN294" t="str">
        <f ca="1"/>
        <v>GPIA1_c</v>
      </c>
    </row>
    <row r="295" spans="1:40" x14ac:dyDescent="0.2">
      <c r="A295" t="s">
        <v>10690</v>
      </c>
      <c r="B295" s="121" t="s">
        <v>8256</v>
      </c>
      <c r="C295" s="94" t="s">
        <v>10852</v>
      </c>
      <c r="D295" s="94" t="str">
        <v>CYTK1_c</v>
      </c>
      <c r="E295" s="121" t="str">
        <f ca="1"/>
        <v>0</v>
      </c>
      <c r="G295" s="94"/>
      <c r="H295" s="121" t="str">
        <f ca="1"/>
        <v>0</v>
      </c>
      <c r="I295" s="94"/>
      <c r="J295" s="94"/>
      <c r="K295" s="121" t="str">
        <f ca="1"/>
        <v>0</v>
      </c>
      <c r="L295">
        <v>8.4103272000000007E-2</v>
      </c>
      <c r="M295">
        <v>9.1472285643464402E-5</v>
      </c>
      <c r="N295" s="105" t="str">
        <v>DOLPMT_c</v>
      </c>
      <c r="O295" s="131" t="str">
        <v/>
      </c>
      <c r="P295" s="121" t="str">
        <v/>
      </c>
      <c r="Q295">
        <v>2.9869385040000002E-2</v>
      </c>
      <c r="R295" t="str">
        <v>DOLPMT_c</v>
      </c>
      <c r="T295">
        <v>5.1299414100000003E-2</v>
      </c>
      <c r="U295" t="str">
        <v>DOLPMT_c</v>
      </c>
      <c r="W295" t="str">
        <f ca="1"/>
        <v>Purine metabolism</v>
      </c>
      <c r="X295" t="str">
        <f ca="1"/>
        <v>ADK3_m</v>
      </c>
      <c r="Y295">
        <f ca="1"/>
        <v>0</v>
      </c>
      <c r="Z295">
        <f ca="1"/>
        <v>0</v>
      </c>
      <c r="AA295">
        <f ca="1"/>
        <v>0</v>
      </c>
      <c r="AB295">
        <f ca="1"/>
        <v>0</v>
      </c>
      <c r="AC295">
        <f ca="1"/>
        <v>0</v>
      </c>
      <c r="AD295" t="str">
        <f ca="1"/>
        <v>EX_pi_e</v>
      </c>
      <c r="AE295">
        <f ca="1"/>
        <v>5.9370039628284109E-5</v>
      </c>
      <c r="AF295" t="str">
        <f ca="1"/>
        <v>GPIA10a_r</v>
      </c>
      <c r="AG295">
        <f ca="1"/>
        <v>1.5459347215598526E-3</v>
      </c>
      <c r="AH295">
        <f ca="1"/>
        <v>0</v>
      </c>
      <c r="AI295">
        <f ca="1"/>
        <v>2.3899141633243387E-6</v>
      </c>
      <c r="AJ295" t="str">
        <f ca="1"/>
        <v>GPIA10a_r</v>
      </c>
      <c r="AK295">
        <f ca="1"/>
        <v>1.5459347215598526E-3</v>
      </c>
      <c r="AL295">
        <f ca="1"/>
        <v>0</v>
      </c>
      <c r="AM295">
        <f ca="1"/>
        <v>2.3899141633243387E-6</v>
      </c>
      <c r="AN295" t="str">
        <f ca="1"/>
        <v>GPIA10a_r</v>
      </c>
    </row>
    <row r="296" spans="1:40" x14ac:dyDescent="0.2">
      <c r="A296" t="s">
        <v>10688</v>
      </c>
      <c r="B296" s="121" t="s">
        <v>8257</v>
      </c>
      <c r="C296" s="94" t="s">
        <v>10373</v>
      </c>
      <c r="D296" s="94" t="str">
        <v>EX_glc__D_e</v>
      </c>
      <c r="E296" s="121">
        <f ca="1"/>
        <v>1.9069533756447E-5</v>
      </c>
      <c r="G296" s="94"/>
      <c r="H296" s="121" t="str">
        <f ca="1"/>
        <v>0</v>
      </c>
      <c r="I296" s="94"/>
      <c r="J296" s="94"/>
      <c r="K296" s="121" t="str">
        <f ca="1"/>
        <v>0</v>
      </c>
      <c r="L296">
        <v>8.4103272000000007E-2</v>
      </c>
      <c r="M296">
        <v>9.1472285643462098E-5</v>
      </c>
      <c r="N296" s="105" t="str">
        <v>DOLPMMT_r</v>
      </c>
      <c r="O296" s="131">
        <v>0</v>
      </c>
      <c r="P296" s="121">
        <v>1.6066270535485E-4</v>
      </c>
      <c r="Q296">
        <v>2.9869385040000002E-2</v>
      </c>
      <c r="R296" t="str">
        <v>DOLPMMT_r</v>
      </c>
      <c r="T296">
        <v>5.1299414100000003E-2</v>
      </c>
      <c r="U296" t="str">
        <v>DOLPMMT_r</v>
      </c>
      <c r="W296" t="str">
        <f ca="1"/>
        <v>Cysteine and methionine metabolism</v>
      </c>
      <c r="X296" t="str">
        <f ca="1"/>
        <v>ADMDC_c</v>
      </c>
      <c r="Y296">
        <f ca="1"/>
        <v>9.0996216467117127E-6</v>
      </c>
      <c r="Z296">
        <f ca="1"/>
        <v>0</v>
      </c>
      <c r="AA296">
        <f ca="1"/>
        <v>8.2803114113304385E-11</v>
      </c>
      <c r="AB296">
        <f ca="1"/>
        <v>3.2078682196845566E-3</v>
      </c>
      <c r="AC296">
        <f ca="1"/>
        <v>1</v>
      </c>
      <c r="AD296" t="str">
        <f ca="1"/>
        <v>PItps_e</v>
      </c>
      <c r="AE296">
        <f ca="1"/>
        <v>5.9370039628284109E-5</v>
      </c>
      <c r="AF296" t="str">
        <f ca="1"/>
        <v>GPIA2_c</v>
      </c>
      <c r="AG296">
        <f ca="1"/>
        <v>1.5459347215598526E-3</v>
      </c>
      <c r="AH296">
        <f ca="1"/>
        <v>0</v>
      </c>
      <c r="AI296">
        <f ca="1"/>
        <v>2.3899141633243387E-6</v>
      </c>
      <c r="AJ296" t="str">
        <f ca="1"/>
        <v>GPIA2_c</v>
      </c>
      <c r="AK296">
        <f ca="1"/>
        <v>1.5459347215598526E-3</v>
      </c>
      <c r="AL296">
        <f ca="1"/>
        <v>0</v>
      </c>
      <c r="AM296">
        <f ca="1"/>
        <v>2.3899141633243387E-6</v>
      </c>
      <c r="AN296" t="str">
        <f ca="1"/>
        <v>GPIA2_c</v>
      </c>
    </row>
    <row r="297" spans="1:40" x14ac:dyDescent="0.2">
      <c r="A297" t="s">
        <v>10690</v>
      </c>
      <c r="B297" s="121" t="s">
        <v>8258</v>
      </c>
      <c r="C297" s="94" t="s">
        <v>10604</v>
      </c>
      <c r="D297" s="94" t="str">
        <v>DPCOAK_c</v>
      </c>
      <c r="E297" s="121" t="str">
        <f ca="1"/>
        <v>0</v>
      </c>
      <c r="G297" s="94"/>
      <c r="H297" s="121" t="str">
        <f ca="1"/>
        <v>0</v>
      </c>
      <c r="I297" s="94"/>
      <c r="J297" s="94"/>
      <c r="K297" s="121" t="str">
        <f ca="1"/>
        <v>0</v>
      </c>
      <c r="L297">
        <v>0</v>
      </c>
      <c r="M297">
        <v>8.4538544911212307E-3</v>
      </c>
      <c r="N297" s="105" t="str">
        <v>DTMPK_c</v>
      </c>
      <c r="O297" s="131">
        <v>0</v>
      </c>
      <c r="P297" s="121">
        <v>7.8936513469874195E-2</v>
      </c>
      <c r="Q297">
        <v>0</v>
      </c>
      <c r="R297" t="str">
        <v>DTMPK_c</v>
      </c>
      <c r="T297">
        <v>0</v>
      </c>
      <c r="U297" t="str">
        <v>DTMPK_c</v>
      </c>
      <c r="W297" t="str">
        <f ca="1"/>
        <v>Purine metabolism</v>
      </c>
      <c r="X297" t="str">
        <f ca="1"/>
        <v>ADNCYC_c</v>
      </c>
      <c r="Y297">
        <f ca="1"/>
        <v>0</v>
      </c>
      <c r="Z297">
        <f ca="1"/>
        <v>0</v>
      </c>
      <c r="AA297">
        <f ca="1"/>
        <v>0</v>
      </c>
      <c r="AB297">
        <f ca="1"/>
        <v>0</v>
      </c>
      <c r="AC297">
        <f ca="1"/>
        <v>0</v>
      </c>
      <c r="AD297" t="str">
        <f ca="1"/>
        <v>EX_so4_e</v>
      </c>
      <c r="AE297">
        <f ca="1"/>
        <v>5.5714843611549814E-5</v>
      </c>
      <c r="AF297" t="str">
        <f ca="1"/>
        <v>GPIA3_c_r</v>
      </c>
      <c r="AG297">
        <f ca="1"/>
        <v>1.5459347215598526E-3</v>
      </c>
      <c r="AH297">
        <f ca="1"/>
        <v>0</v>
      </c>
      <c r="AI297">
        <f ca="1"/>
        <v>2.3899141633243387E-6</v>
      </c>
      <c r="AJ297" t="str">
        <f ca="1"/>
        <v>GPIA3_c_r</v>
      </c>
      <c r="AK297">
        <f ca="1"/>
        <v>1.5459347215598526E-3</v>
      </c>
      <c r="AL297">
        <f ca="1"/>
        <v>0</v>
      </c>
      <c r="AM297">
        <f ca="1"/>
        <v>2.3899141633243387E-6</v>
      </c>
      <c r="AN297" t="str">
        <f ca="1"/>
        <v>GPIA3_c_r</v>
      </c>
    </row>
    <row r="298" spans="1:40" x14ac:dyDescent="0.2">
      <c r="A298" t="s">
        <v>10690</v>
      </c>
      <c r="B298" s="121" t="s">
        <v>8259</v>
      </c>
      <c r="C298" s="94" t="s">
        <v>10853</v>
      </c>
      <c r="D298" s="94" t="str">
        <v>DHNPTt_c_m</v>
      </c>
      <c r="E298" s="121">
        <f ca="1"/>
        <v>4.3110304267862103E-2</v>
      </c>
      <c r="G298" s="94"/>
      <c r="H298" s="121" t="str">
        <f ca="1"/>
        <v>0</v>
      </c>
      <c r="I298" s="94"/>
      <c r="J298" s="94"/>
      <c r="K298" s="121" t="str">
        <f ca="1"/>
        <v>0</v>
      </c>
      <c r="L298">
        <v>0</v>
      </c>
      <c r="M298">
        <v>5.4148804537570497E-3</v>
      </c>
      <c r="N298" s="105" t="str">
        <v>DUTPDP_c</v>
      </c>
      <c r="O298" s="131">
        <v>2.2607847724758798E-2</v>
      </c>
      <c r="P298" s="121">
        <v>1.7630630053055301E-2</v>
      </c>
      <c r="Q298">
        <v>0</v>
      </c>
      <c r="R298" t="str">
        <v>DUTPDP_c</v>
      </c>
      <c r="T298">
        <v>0</v>
      </c>
      <c r="U298" t="str">
        <v>DUTPDP_c</v>
      </c>
      <c r="W298" t="str">
        <f ca="1"/>
        <v>Purine metabolism</v>
      </c>
      <c r="X298" t="str">
        <f ca="1"/>
        <v>ADNK1_c</v>
      </c>
      <c r="Y298">
        <f ca="1"/>
        <v>2.057142366050467E-2</v>
      </c>
      <c r="Z298">
        <f ca="1"/>
        <v>0</v>
      </c>
      <c r="AA298">
        <f ca="1"/>
        <v>4.2318347141997135E-4</v>
      </c>
      <c r="AB298">
        <f ca="1"/>
        <v>1.3614228375549988</v>
      </c>
      <c r="AC298">
        <f ca="1"/>
        <v>1</v>
      </c>
      <c r="AD298" t="str">
        <f ca="1"/>
        <v>SO4t_c_e</v>
      </c>
      <c r="AE298">
        <f ca="1"/>
        <v>5.5714843611549814E-5</v>
      </c>
      <c r="AF298" t="str">
        <f ca="1"/>
        <v>GPIA4_r</v>
      </c>
      <c r="AG298">
        <f ca="1"/>
        <v>1.5459347215598526E-3</v>
      </c>
      <c r="AH298">
        <f ca="1"/>
        <v>0</v>
      </c>
      <c r="AI298">
        <f ca="1"/>
        <v>2.3899141633243387E-6</v>
      </c>
      <c r="AJ298" t="str">
        <f ca="1"/>
        <v>GPIA4_r</v>
      </c>
      <c r="AK298">
        <f ca="1"/>
        <v>1.5459347215598526E-3</v>
      </c>
      <c r="AL298">
        <f ca="1"/>
        <v>0</v>
      </c>
      <c r="AM298">
        <f ca="1"/>
        <v>2.3899141633243387E-6</v>
      </c>
      <c r="AN298" t="str">
        <f ca="1"/>
        <v>GPIA4_r</v>
      </c>
    </row>
    <row r="299" spans="1:40" x14ac:dyDescent="0.2">
      <c r="A299" t="s">
        <v>10654</v>
      </c>
      <c r="B299" s="121" t="s">
        <v>8260</v>
      </c>
      <c r="C299" s="94" t="s">
        <v>10374</v>
      </c>
      <c r="D299" s="94" t="str">
        <v>DHPTt_c_m</v>
      </c>
      <c r="E299" s="121" t="str">
        <f ca="1"/>
        <v>0</v>
      </c>
      <c r="G299" s="94"/>
      <c r="H299" s="121" t="str">
        <f ca="1"/>
        <v>0</v>
      </c>
      <c r="I299" s="94"/>
      <c r="J299" s="94"/>
      <c r="K299" s="121" t="str">
        <f ca="1"/>
        <v>0</v>
      </c>
      <c r="L299">
        <v>0</v>
      </c>
      <c r="M299">
        <v>0</v>
      </c>
      <c r="N299" s="105" t="str">
        <v>EPGALURS_e</v>
      </c>
      <c r="O299" s="131" t="str">
        <v/>
      </c>
      <c r="P299" s="121" t="str">
        <v/>
      </c>
      <c r="Q299">
        <v>0</v>
      </c>
      <c r="R299" t="str">
        <v>EPGALURS_e</v>
      </c>
      <c r="T299">
        <v>0</v>
      </c>
      <c r="U299" t="str">
        <v>EPGALURS_e</v>
      </c>
      <c r="W299" t="str">
        <f ca="1"/>
        <v>Transport</v>
      </c>
      <c r="X299" t="str">
        <f ca="1"/>
        <v>ADNtps_e</v>
      </c>
      <c r="Y299">
        <f ca="1"/>
        <v>0</v>
      </c>
      <c r="Z299">
        <f ca="1"/>
        <v>0</v>
      </c>
      <c r="AA299">
        <f ca="1"/>
        <v>0</v>
      </c>
      <c r="AB299">
        <f ca="1"/>
        <v>0</v>
      </c>
      <c r="AC299">
        <f ca="1"/>
        <v>0</v>
      </c>
      <c r="AD299" t="str">
        <f ca="1"/>
        <v>CTPS2_c</v>
      </c>
      <c r="AE299">
        <f ca="1"/>
        <v>5.5140355870802632E-5</v>
      </c>
      <c r="AF299" t="str">
        <f ca="1"/>
        <v>GPIA5_r</v>
      </c>
      <c r="AG299">
        <f ca="1"/>
        <v>1.5459347215598526E-3</v>
      </c>
      <c r="AH299">
        <f ca="1"/>
        <v>0</v>
      </c>
      <c r="AI299">
        <f ca="1"/>
        <v>2.3899141633243387E-6</v>
      </c>
      <c r="AJ299" t="str">
        <f ca="1"/>
        <v>GPIA5_r</v>
      </c>
      <c r="AK299">
        <f ca="1"/>
        <v>1.5459347215598526E-3</v>
      </c>
      <c r="AL299">
        <f ca="1"/>
        <v>0</v>
      </c>
      <c r="AM299">
        <f ca="1"/>
        <v>2.3899141633243387E-6</v>
      </c>
      <c r="AN299" t="str">
        <f ca="1"/>
        <v>GPIA5_r</v>
      </c>
    </row>
    <row r="300" spans="1:40" x14ac:dyDescent="0.2">
      <c r="A300" t="s">
        <v>10654</v>
      </c>
      <c r="B300" s="121" t="s">
        <v>8261</v>
      </c>
      <c r="C300" s="94" t="s">
        <v>10854</v>
      </c>
      <c r="D300" s="94" t="str">
        <v>DOLPt_c_r</v>
      </c>
      <c r="E300" s="121">
        <f ca="1"/>
        <v>19.5123305389405</v>
      </c>
      <c r="G300" s="94"/>
      <c r="H300" s="121" t="str">
        <f ca="1"/>
        <v>0</v>
      </c>
      <c r="I300" s="94"/>
      <c r="J300" s="94"/>
      <c r="K300" s="121" t="str">
        <f ca="1"/>
        <v>0</v>
      </c>
      <c r="L300">
        <v>3.37243125873509</v>
      </c>
      <c r="M300">
        <v>0.29112926619040502</v>
      </c>
      <c r="N300" s="105" t="str">
        <v>ENO_c</v>
      </c>
      <c r="O300" s="131" t="str">
        <v/>
      </c>
      <c r="P300" s="121" t="str">
        <v/>
      </c>
      <c r="Q300">
        <v>1.10741138903374</v>
      </c>
      <c r="R300" t="str">
        <v>ENO_c</v>
      </c>
      <c r="T300">
        <v>-0.69263093174423096</v>
      </c>
      <c r="U300" t="str">
        <v>ENO_c</v>
      </c>
      <c r="W300" t="str">
        <f ca="1"/>
        <v>Transport</v>
      </c>
      <c r="X300" t="str">
        <f ca="1"/>
        <v>ADPATPt_c_m</v>
      </c>
      <c r="Y300">
        <f ca="1"/>
        <v>9.3109159152834309</v>
      </c>
      <c r="Z300">
        <f ca="1"/>
        <v>0</v>
      </c>
      <c r="AA300">
        <f ca="1"/>
        <v>86.693155181478289</v>
      </c>
      <c r="AB300">
        <f ca="1"/>
        <v>3628.0804157736079</v>
      </c>
      <c r="AC300">
        <f ca="1"/>
        <v>1</v>
      </c>
      <c r="AD300" t="str">
        <f ca="1"/>
        <v>PPND2_c</v>
      </c>
      <c r="AE300">
        <f ca="1"/>
        <v>4.9718220227442877E-5</v>
      </c>
      <c r="AF300" t="str">
        <f ca="1"/>
        <v>GPIA6_r</v>
      </c>
      <c r="AG300">
        <f ca="1"/>
        <v>1.5459347215598526E-3</v>
      </c>
      <c r="AH300">
        <f ca="1"/>
        <v>0</v>
      </c>
      <c r="AI300">
        <f ca="1"/>
        <v>2.3899141633243387E-6</v>
      </c>
      <c r="AJ300" t="str">
        <f ca="1"/>
        <v>GPIA6_r</v>
      </c>
      <c r="AK300">
        <f ca="1"/>
        <v>1.5459347215598526E-3</v>
      </c>
      <c r="AL300">
        <f ca="1"/>
        <v>0</v>
      </c>
      <c r="AM300">
        <f ca="1"/>
        <v>2.3899141633243387E-6</v>
      </c>
      <c r="AN300" t="str">
        <f ca="1"/>
        <v>GPIA6_r</v>
      </c>
    </row>
    <row r="301" spans="1:40" x14ac:dyDescent="0.2">
      <c r="A301" t="s">
        <v>10654</v>
      </c>
      <c r="B301" s="121" t="s">
        <v>8262</v>
      </c>
      <c r="C301" s="94" t="s">
        <v>10855</v>
      </c>
      <c r="D301" s="94" t="str">
        <v>FRDPt_c_m</v>
      </c>
      <c r="E301" s="121" t="str">
        <f ca="1"/>
        <v>0</v>
      </c>
      <c r="G301" s="94"/>
      <c r="H301" s="121" t="str">
        <f ca="1"/>
        <v>0</v>
      </c>
      <c r="I301" s="94"/>
      <c r="J301" s="94"/>
      <c r="K301" s="121" t="str">
        <f ca="1"/>
        <v>0</v>
      </c>
      <c r="L301">
        <v>0</v>
      </c>
      <c r="M301">
        <v>0</v>
      </c>
      <c r="N301" s="105" t="str">
        <v>ETHAK_c, CHOLK_c</v>
      </c>
      <c r="O301" s="131" t="str">
        <v/>
      </c>
      <c r="P301" s="121" t="str">
        <v/>
      </c>
      <c r="Q301">
        <v>0</v>
      </c>
      <c r="R301" t="str">
        <v>ETHAK_c, CHOLK_c</v>
      </c>
      <c r="T301">
        <v>0</v>
      </c>
      <c r="U301" t="str">
        <v>ETHAK_c, CHOLK_c</v>
      </c>
      <c r="W301" t="str">
        <f ca="1"/>
        <v>Transport</v>
      </c>
      <c r="X301" t="str">
        <f ca="1"/>
        <v>ADPATPt_c_x</v>
      </c>
      <c r="Y301">
        <f ca="1"/>
        <v>0</v>
      </c>
      <c r="Z301">
        <f ca="1"/>
        <v>0</v>
      </c>
      <c r="AA301">
        <f ca="1"/>
        <v>0</v>
      </c>
      <c r="AB301">
        <f ca="1"/>
        <v>0</v>
      </c>
      <c r="AC301">
        <f ca="1"/>
        <v>0</v>
      </c>
      <c r="AD301" t="str">
        <f ca="1"/>
        <v>TYRTA_c</v>
      </c>
      <c r="AE301">
        <f ca="1"/>
        <v>4.9718220227442877E-5</v>
      </c>
      <c r="AF301" t="str">
        <f ca="1"/>
        <v>GPIA7_r</v>
      </c>
      <c r="AG301">
        <f ca="1"/>
        <v>1.5459347215598526E-3</v>
      </c>
      <c r="AH301">
        <f ca="1"/>
        <v>0</v>
      </c>
      <c r="AI301">
        <f ca="1"/>
        <v>2.3899141633243387E-6</v>
      </c>
      <c r="AJ301" t="str">
        <f ca="1"/>
        <v>GPIA7_r</v>
      </c>
      <c r="AK301">
        <f ca="1"/>
        <v>1.5459347215598526E-3</v>
      </c>
      <c r="AL301">
        <f ca="1"/>
        <v>0</v>
      </c>
      <c r="AM301">
        <f ca="1"/>
        <v>2.3899141633243387E-6</v>
      </c>
      <c r="AN301" t="str">
        <f ca="1"/>
        <v>GPIA7_r</v>
      </c>
    </row>
    <row r="302" spans="1:40" x14ac:dyDescent="0.2">
      <c r="A302" t="s">
        <v>10690</v>
      </c>
      <c r="B302" s="121" t="s">
        <v>10909</v>
      </c>
      <c r="C302" s="94" t="s">
        <v>10375</v>
      </c>
      <c r="D302" s="94" t="str">
        <v>EX_for_e</v>
      </c>
      <c r="E302" s="121" t="str">
        <f ca="1"/>
        <v>0</v>
      </c>
      <c r="G302" s="94"/>
      <c r="H302" s="121" t="str">
        <f ca="1"/>
        <v>0</v>
      </c>
      <c r="I302" s="94"/>
      <c r="J302" s="94"/>
      <c r="K302" s="121" t="str">
        <f ca="1"/>
        <v>0</v>
      </c>
      <c r="L302">
        <v>0</v>
      </c>
      <c r="M302">
        <v>0</v>
      </c>
      <c r="N302" s="105" t="str">
        <v>ACHLE3_c</v>
      </c>
      <c r="O302" s="131" t="str">
        <v/>
      </c>
      <c r="P302" s="121" t="str">
        <v/>
      </c>
      <c r="Q302">
        <v>0</v>
      </c>
      <c r="R302" t="str">
        <v>ACHLE3_c</v>
      </c>
      <c r="T302">
        <v>0</v>
      </c>
      <c r="U302" t="str">
        <v>ACHLE3_c</v>
      </c>
      <c r="W302" t="str">
        <f ca="1"/>
        <v>Purine metabolism</v>
      </c>
      <c r="X302" t="str">
        <f ca="1"/>
        <v>ADPh_c</v>
      </c>
      <c r="Y302">
        <f ca="1"/>
        <v>0</v>
      </c>
      <c r="Z302">
        <f ca="1"/>
        <v>0</v>
      </c>
      <c r="AA302">
        <f ca="1"/>
        <v>0</v>
      </c>
      <c r="AB302">
        <f ca="1"/>
        <v>0</v>
      </c>
      <c r="AC302">
        <f ca="1"/>
        <v>0</v>
      </c>
      <c r="AD302" t="str">
        <f ca="1"/>
        <v>TYRTRS_c</v>
      </c>
      <c r="AE302">
        <f ca="1"/>
        <v>4.9718220227442877E-5</v>
      </c>
      <c r="AF302" t="str">
        <f ca="1"/>
        <v>GPIA8a_r</v>
      </c>
      <c r="AG302">
        <f ca="1"/>
        <v>1.5459347215598526E-3</v>
      </c>
      <c r="AH302">
        <f ca="1"/>
        <v>0</v>
      </c>
      <c r="AI302">
        <f ca="1"/>
        <v>2.3899141633243387E-6</v>
      </c>
      <c r="AJ302" t="str">
        <f ca="1"/>
        <v>GPIA8a_r</v>
      </c>
      <c r="AK302">
        <f ca="1"/>
        <v>1.5459347215598526E-3</v>
      </c>
      <c r="AL302">
        <f ca="1"/>
        <v>0</v>
      </c>
      <c r="AM302">
        <f ca="1"/>
        <v>2.3899141633243387E-6</v>
      </c>
      <c r="AN302" t="str">
        <f ca="1"/>
        <v>GPIA8a_r</v>
      </c>
    </row>
    <row r="303" spans="1:40" x14ac:dyDescent="0.2">
      <c r="A303" t="s">
        <v>10690</v>
      </c>
      <c r="B303" s="121" t="s">
        <v>10910</v>
      </c>
      <c r="C303" s="94" t="s">
        <v>10605</v>
      </c>
      <c r="D303" s="94" t="str">
        <v>FORt_c_e</v>
      </c>
      <c r="E303" s="121" t="str">
        <f ca="1"/>
        <v>0</v>
      </c>
      <c r="G303" s="94"/>
      <c r="H303" s="121" t="str">
        <f ca="1"/>
        <v>0</v>
      </c>
      <c r="I303" s="94"/>
      <c r="J303" s="94"/>
      <c r="K303" s="121" t="str">
        <f ca="1"/>
        <v>0</v>
      </c>
      <c r="L303">
        <v>0</v>
      </c>
      <c r="M303">
        <v>0</v>
      </c>
      <c r="N303" s="105" t="str">
        <v>13BGH_e</v>
      </c>
      <c r="O303" s="131" t="str">
        <v/>
      </c>
      <c r="P303" s="121" t="str">
        <v/>
      </c>
      <c r="Q303">
        <v>0</v>
      </c>
      <c r="R303" t="str">
        <v>13BGH_e</v>
      </c>
      <c r="T303">
        <v>0</v>
      </c>
      <c r="U303" t="str">
        <v>13BGH_e</v>
      </c>
      <c r="W303" t="str">
        <f ca="1"/>
        <v>Purine metabolism</v>
      </c>
      <c r="X303" t="str">
        <f ca="1"/>
        <v>ADPh_m</v>
      </c>
      <c r="Y303">
        <f ca="1"/>
        <v>0</v>
      </c>
      <c r="Z303">
        <f ca="1"/>
        <v>0</v>
      </c>
      <c r="AA303">
        <f ca="1"/>
        <v>0</v>
      </c>
      <c r="AB303">
        <f ca="1"/>
        <v>0</v>
      </c>
      <c r="AC303">
        <f ca="1"/>
        <v>0</v>
      </c>
      <c r="AD303" t="str">
        <f ca="1"/>
        <v>ATPPRT_c</v>
      </c>
      <c r="AE303">
        <f ca="1"/>
        <v>4.8207933324391691E-5</v>
      </c>
      <c r="AF303" t="str">
        <f ca="1"/>
        <v>GPIA9a_r</v>
      </c>
      <c r="AG303">
        <f ca="1"/>
        <v>1.5459347215598526E-3</v>
      </c>
      <c r="AH303">
        <f ca="1"/>
        <v>0</v>
      </c>
      <c r="AI303">
        <f ca="1"/>
        <v>2.3899141633243387E-6</v>
      </c>
      <c r="AJ303" t="str">
        <f ca="1"/>
        <v>GPIA9a_r</v>
      </c>
      <c r="AK303">
        <f ca="1"/>
        <v>1.5459347215598526E-3</v>
      </c>
      <c r="AL303">
        <f ca="1"/>
        <v>0</v>
      </c>
      <c r="AM303">
        <f ca="1"/>
        <v>2.3899141633243387E-6</v>
      </c>
      <c r="AN303" t="str">
        <f ca="1"/>
        <v>GPIA9a_r</v>
      </c>
    </row>
    <row r="304" spans="1:40" x14ac:dyDescent="0.2">
      <c r="A304" t="s">
        <v>10690</v>
      </c>
      <c r="B304" s="121" t="s">
        <v>8263</v>
      </c>
      <c r="C304" s="94" t="s">
        <v>10376</v>
      </c>
      <c r="D304" s="94" t="str">
        <v>GDPt_c_g</v>
      </c>
      <c r="E304" s="121" t="str">
        <f ca="1"/>
        <v>0</v>
      </c>
      <c r="G304" s="94"/>
      <c r="H304" s="121" t="str">
        <f ca="1"/>
        <v>0</v>
      </c>
      <c r="I304" s="94"/>
      <c r="J304" s="94"/>
      <c r="K304" s="121" t="str">
        <f ca="1"/>
        <v>0</v>
      </c>
      <c r="L304">
        <v>0</v>
      </c>
      <c r="M304">
        <v>0</v>
      </c>
      <c r="N304" s="105" t="str">
        <v>FRTT_c</v>
      </c>
      <c r="O304" s="131" t="str">
        <v/>
      </c>
      <c r="P304" s="121" t="str">
        <v/>
      </c>
      <c r="Q304">
        <v>0</v>
      </c>
      <c r="R304" t="str">
        <v>FRTT_c</v>
      </c>
      <c r="T304">
        <v>0</v>
      </c>
      <c r="U304" t="str">
        <v>FRTT_c</v>
      </c>
      <c r="W304" t="str">
        <f ca="1"/>
        <v>Purine metabolism</v>
      </c>
      <c r="X304" t="str">
        <f ca="1"/>
        <v>ADPRDP_m</v>
      </c>
      <c r="Y304">
        <f ca="1"/>
        <v>0</v>
      </c>
      <c r="Z304">
        <f ca="1"/>
        <v>0</v>
      </c>
      <c r="AA304">
        <f ca="1"/>
        <v>0</v>
      </c>
      <c r="AB304">
        <f ca="1"/>
        <v>0</v>
      </c>
      <c r="AC304">
        <f ca="1"/>
        <v>0</v>
      </c>
      <c r="AD304" t="str">
        <f ca="1"/>
        <v>HISTD_c</v>
      </c>
      <c r="AE304">
        <f ca="1"/>
        <v>4.8207933324391691E-5</v>
      </c>
      <c r="AF304" t="str">
        <f ca="1"/>
        <v>GRTT_c</v>
      </c>
      <c r="AG304">
        <f ca="1"/>
        <v>2.0086959804033754E-2</v>
      </c>
      <c r="AH304">
        <f ca="1"/>
        <v>0</v>
      </c>
      <c r="AI304">
        <f ca="1"/>
        <v>4.0348595416886775E-4</v>
      </c>
      <c r="AJ304" t="str">
        <f ca="1"/>
        <v>GRTT_c</v>
      </c>
      <c r="AK304">
        <f ca="1"/>
        <v>2.0086959804033754E-2</v>
      </c>
      <c r="AL304">
        <f ca="1"/>
        <v>0</v>
      </c>
      <c r="AM304">
        <f ca="1"/>
        <v>4.0348595416886775E-4</v>
      </c>
      <c r="AN304" t="str">
        <f ca="1"/>
        <v>GRTT_c</v>
      </c>
    </row>
    <row r="305" spans="1:40" x14ac:dyDescent="0.2">
      <c r="A305" t="s">
        <v>10690</v>
      </c>
      <c r="B305" s="121" t="s">
        <v>8264</v>
      </c>
      <c r="C305" s="94" t="s">
        <v>10606</v>
      </c>
      <c r="D305" s="94" t="str">
        <v>GDPMANNt_c_g</v>
      </c>
      <c r="E305" s="121">
        <f ca="1"/>
        <v>1.9069533756447E-5</v>
      </c>
      <c r="G305" s="94"/>
      <c r="H305" s="121" t="str">
        <f ca="1"/>
        <v>0</v>
      </c>
      <c r="I305" s="94"/>
      <c r="J305" s="94"/>
      <c r="K305" s="121" t="str">
        <f ca="1"/>
        <v>0</v>
      </c>
      <c r="L305">
        <v>1.7819999999999999E-7</v>
      </c>
      <c r="M305">
        <v>1.93813645437756E-10</v>
      </c>
      <c r="N305" s="105" t="str">
        <v>FCLT_m</v>
      </c>
      <c r="O305" s="131">
        <v>0</v>
      </c>
      <c r="P305" s="121">
        <v>1.6066270535485401E-4</v>
      </c>
      <c r="Q305">
        <v>5.3459999999999997E-8</v>
      </c>
      <c r="R305" t="str">
        <v>FCLT_m</v>
      </c>
      <c r="T305">
        <v>7.2269999999999998E-8</v>
      </c>
      <c r="U305" t="str">
        <v>FCLT_m</v>
      </c>
      <c r="W305" t="str">
        <f ca="1"/>
        <v>Purine metabolism</v>
      </c>
      <c r="X305" t="str">
        <f ca="1"/>
        <v>ADPT_c</v>
      </c>
      <c r="Y305">
        <f ca="1"/>
        <v>9.0996216467117127E-6</v>
      </c>
      <c r="Z305">
        <f ca="1"/>
        <v>0</v>
      </c>
      <c r="AA305">
        <f ca="1"/>
        <v>8.2803114113304385E-11</v>
      </c>
      <c r="AB305">
        <f ca="1"/>
        <v>3.207868219684397E-3</v>
      </c>
      <c r="AC305">
        <f ca="1"/>
        <v>1</v>
      </c>
      <c r="AD305" t="str">
        <f ca="1"/>
        <v>HISTP_c</v>
      </c>
      <c r="AE305">
        <f ca="1"/>
        <v>4.8207933324391691E-5</v>
      </c>
      <c r="AF305" t="str">
        <f ca="1"/>
        <v>GTPCI_c</v>
      </c>
      <c r="AG305">
        <f ca="1"/>
        <v>9.0996216467166763E-6</v>
      </c>
      <c r="AH305">
        <f ca="1"/>
        <v>0</v>
      </c>
      <c r="AI305">
        <f ca="1"/>
        <v>8.2803114113394716E-11</v>
      </c>
      <c r="AJ305" t="str">
        <f ca="1"/>
        <v>GTPCI_c</v>
      </c>
      <c r="AK305">
        <f ca="1"/>
        <v>9.0996216467166763E-6</v>
      </c>
      <c r="AL305">
        <f ca="1"/>
        <v>0</v>
      </c>
      <c r="AM305">
        <f ca="1"/>
        <v>8.2803114113394716E-11</v>
      </c>
      <c r="AN305" t="str">
        <f ca="1"/>
        <v>GTPCI_c</v>
      </c>
    </row>
    <row r="306" spans="1:40" x14ac:dyDescent="0.2">
      <c r="A306" t="s">
        <v>10654</v>
      </c>
      <c r="B306" s="121" t="s">
        <v>8265</v>
      </c>
      <c r="C306" s="94" t="s">
        <v>10856</v>
      </c>
      <c r="D306" s="94" t="str">
        <v>EX_glyc_e</v>
      </c>
      <c r="E306" s="121" t="str">
        <f ca="1"/>
        <v>0</v>
      </c>
      <c r="G306" s="94"/>
      <c r="H306" s="121" t="str">
        <f ca="1"/>
        <v>0</v>
      </c>
      <c r="I306" s="94"/>
      <c r="J306" s="94"/>
      <c r="K306" s="121" t="str">
        <f ca="1"/>
        <v>0</v>
      </c>
      <c r="L306">
        <v>0</v>
      </c>
      <c r="M306">
        <v>0</v>
      </c>
      <c r="N306" s="105" t="str">
        <v>FECPOR_m</v>
      </c>
      <c r="O306" s="131" t="str">
        <v/>
      </c>
      <c r="P306" s="121" t="str">
        <v/>
      </c>
      <c r="Q306">
        <v>0</v>
      </c>
      <c r="R306" t="str">
        <v>FECPOR_m</v>
      </c>
      <c r="T306">
        <v>0</v>
      </c>
      <c r="U306" t="str">
        <v>FECPOR_m</v>
      </c>
      <c r="W306" t="str">
        <f ca="1"/>
        <v>Transport</v>
      </c>
      <c r="X306" t="str">
        <f ca="1"/>
        <v>ADPt_c_en</v>
      </c>
      <c r="Y306">
        <f ca="1"/>
        <v>0</v>
      </c>
      <c r="Z306">
        <f ca="1"/>
        <v>0</v>
      </c>
      <c r="AA306">
        <f ca="1"/>
        <v>0</v>
      </c>
      <c r="AB306">
        <f ca="1"/>
        <v>0</v>
      </c>
      <c r="AC306">
        <f ca="1"/>
        <v>0</v>
      </c>
      <c r="AD306" t="str">
        <f ca="1"/>
        <v>HISTRS_c</v>
      </c>
      <c r="AE306">
        <f ca="1"/>
        <v>4.8207933324391691E-5</v>
      </c>
      <c r="AF306" t="str">
        <f ca="1"/>
        <v>GTPCII2_c</v>
      </c>
      <c r="AG306">
        <f ca="1"/>
        <v>1.8199243293423425E-5</v>
      </c>
      <c r="AH306">
        <f ca="1"/>
        <v>0</v>
      </c>
      <c r="AI306">
        <f ca="1"/>
        <v>3.3121245645321754E-10</v>
      </c>
      <c r="AJ306" t="str">
        <f ca="1"/>
        <v>GTPCII2_c</v>
      </c>
      <c r="AK306">
        <f ca="1"/>
        <v>1.8199243293423425E-5</v>
      </c>
      <c r="AL306">
        <f ca="1"/>
        <v>0</v>
      </c>
      <c r="AM306">
        <f ca="1"/>
        <v>3.3121245645321754E-10</v>
      </c>
      <c r="AN306" t="str">
        <f ca="1"/>
        <v>GTPCII2_c</v>
      </c>
    </row>
    <row r="307" spans="1:40" x14ac:dyDescent="0.2">
      <c r="A307" t="s">
        <v>10654</v>
      </c>
      <c r="B307" s="121" t="s">
        <v>8266</v>
      </c>
      <c r="C307" s="94" t="s">
        <v>10857</v>
      </c>
      <c r="D307" s="94" t="str">
        <v>GLYt_c_m</v>
      </c>
      <c r="E307" s="121" t="str">
        <f ca="1"/>
        <v>0</v>
      </c>
      <c r="G307" s="94"/>
      <c r="H307" s="121" t="str">
        <f ca="1"/>
        <v>0</v>
      </c>
      <c r="I307" s="94"/>
      <c r="J307" s="94"/>
      <c r="K307" s="121" t="str">
        <f ca="1"/>
        <v>0</v>
      </c>
      <c r="L307">
        <v>23.509834670834302</v>
      </c>
      <c r="M307">
        <v>0.57194380679183698</v>
      </c>
      <c r="N307" s="105" t="str">
        <v>FECOOR_m</v>
      </c>
      <c r="O307" s="131" t="str">
        <v/>
      </c>
      <c r="P307" s="121" t="str">
        <v/>
      </c>
      <c r="Q307">
        <v>8.9778785117030306</v>
      </c>
      <c r="R307" t="str">
        <v>FECOOR_m</v>
      </c>
      <c r="T307">
        <v>26.256933582034598</v>
      </c>
      <c r="U307" t="str">
        <v>FECOOR_m</v>
      </c>
      <c r="W307" t="str">
        <f ca="1"/>
        <v>Transport</v>
      </c>
      <c r="X307" t="str">
        <f ca="1"/>
        <v>ADPt_c_gm</v>
      </c>
      <c r="Y307">
        <f ca="1"/>
        <v>0</v>
      </c>
      <c r="Z307">
        <f ca="1"/>
        <v>0</v>
      </c>
      <c r="AA307">
        <f ca="1"/>
        <v>0</v>
      </c>
      <c r="AB307">
        <f ca="1"/>
        <v>0</v>
      </c>
      <c r="AC307">
        <f ca="1"/>
        <v>0</v>
      </c>
      <c r="AD307" t="str">
        <f ca="1"/>
        <v>HSTPT_c</v>
      </c>
      <c r="AE307">
        <f ca="1"/>
        <v>4.8207933324391691E-5</v>
      </c>
      <c r="AF307" t="str">
        <f ca="1"/>
        <v>H2Ot_c_e</v>
      </c>
      <c r="AG307">
        <f ca="1"/>
        <v>-3.0788424048721392</v>
      </c>
      <c r="AH307">
        <f ca="1"/>
        <v>0</v>
      </c>
      <c r="AI307">
        <f ca="1"/>
        <v>9.4792705540388571</v>
      </c>
      <c r="AJ307" t="str">
        <f ca="1"/>
        <v>H2Ot_c_e</v>
      </c>
      <c r="AK307">
        <f ca="1"/>
        <v>-3.0788424048721392</v>
      </c>
      <c r="AL307">
        <f ca="1"/>
        <v>0</v>
      </c>
      <c r="AM307">
        <f ca="1"/>
        <v>9.4792705540388571</v>
      </c>
      <c r="AN307" t="str">
        <f ca="1"/>
        <v>H2Ot_c_e</v>
      </c>
    </row>
    <row r="308" spans="1:40" x14ac:dyDescent="0.2">
      <c r="A308" t="s">
        <v>10654</v>
      </c>
      <c r="B308" s="121" t="s">
        <v>8267</v>
      </c>
      <c r="C308" s="94" t="s">
        <v>10377</v>
      </c>
      <c r="D308" s="94" t="str">
        <v>GCALDt_c_m</v>
      </c>
      <c r="E308" s="121" t="str">
        <f ca="1"/>
        <v>0</v>
      </c>
      <c r="G308" s="94"/>
      <c r="H308" s="121" t="str">
        <f ca="1"/>
        <v>0</v>
      </c>
      <c r="I308" s="94"/>
      <c r="J308" s="94"/>
      <c r="K308" s="121" t="str">
        <f ca="1"/>
        <v>0</v>
      </c>
      <c r="L308">
        <v>11.754917335417201</v>
      </c>
      <c r="M308">
        <v>0.28597190339591799</v>
      </c>
      <c r="N308" s="105" t="str">
        <v>FECRq9_m, G00006t_c_r</v>
      </c>
      <c r="O308" s="131" t="str">
        <v/>
      </c>
      <c r="P308" s="121" t="str">
        <v/>
      </c>
      <c r="Q308">
        <v>4.48893925585151</v>
      </c>
      <c r="R308" t="str">
        <v>FECRq9_m, G00006t_c_r</v>
      </c>
      <c r="T308">
        <v>13.128466791017299</v>
      </c>
      <c r="U308" t="str">
        <v>FECRq9_m, G00006t_c_r</v>
      </c>
      <c r="W308" t="str">
        <f ca="1"/>
        <v>Transport</v>
      </c>
      <c r="X308" t="str">
        <f ca="1"/>
        <v>ADPt_c_n</v>
      </c>
      <c r="Y308">
        <f ca="1"/>
        <v>0</v>
      </c>
      <c r="Z308">
        <f ca="1"/>
        <v>0</v>
      </c>
      <c r="AA308">
        <f ca="1"/>
        <v>0</v>
      </c>
      <c r="AB308">
        <f ca="1"/>
        <v>0</v>
      </c>
      <c r="AC308">
        <f ca="1"/>
        <v>0</v>
      </c>
      <c r="AD308" t="str">
        <f ca="1"/>
        <v>IG3PS_c</v>
      </c>
      <c r="AE308">
        <f ca="1"/>
        <v>4.8207933324391691E-5</v>
      </c>
      <c r="AF308" t="str">
        <f ca="1"/>
        <v>H2Ot_c_l</v>
      </c>
      <c r="AG308">
        <f ca="1"/>
        <v>4.7145390632442045E-4</v>
      </c>
      <c r="AH308">
        <f ca="1"/>
        <v>0</v>
      </c>
      <c r="AI308">
        <f ca="1"/>
        <v>2.2226878578855541E-7</v>
      </c>
      <c r="AJ308" t="str">
        <f ca="1"/>
        <v>H2Ot_c_l</v>
      </c>
      <c r="AK308">
        <f ca="1"/>
        <v>4.7145390632442045E-4</v>
      </c>
      <c r="AL308">
        <f ca="1"/>
        <v>0</v>
      </c>
      <c r="AM308">
        <f ca="1"/>
        <v>2.2226878578855541E-7</v>
      </c>
      <c r="AN308" t="str">
        <f ca="1"/>
        <v>H2Ot_c_l</v>
      </c>
    </row>
    <row r="309" spans="1:40" x14ac:dyDescent="0.2">
      <c r="A309" t="s">
        <v>10654</v>
      </c>
      <c r="B309" s="121" t="s">
        <v>8268</v>
      </c>
      <c r="C309" s="94" t="s">
        <v>10378</v>
      </c>
      <c r="D309" s="94" t="str">
        <v>Ht_c_r</v>
      </c>
      <c r="E309" s="121" t="str">
        <f ca="1"/>
        <v>0</v>
      </c>
      <c r="G309" s="94"/>
      <c r="H309" s="121" t="str">
        <f ca="1"/>
        <v>0</v>
      </c>
      <c r="I309" s="94"/>
      <c r="J309" s="94"/>
      <c r="K309" s="121" t="str">
        <f ca="1"/>
        <v>0</v>
      </c>
      <c r="L309">
        <v>0</v>
      </c>
      <c r="M309">
        <v>0</v>
      </c>
      <c r="N309" s="105" t="str">
        <v>AFAT_c</v>
      </c>
      <c r="O309" s="131" t="str">
        <v/>
      </c>
      <c r="P309" s="121" t="str">
        <v/>
      </c>
      <c r="Q309">
        <v>0</v>
      </c>
      <c r="R309" t="str">
        <v>AFAT_c</v>
      </c>
      <c r="T309">
        <v>0</v>
      </c>
      <c r="U309" t="str">
        <v>AFAT_c</v>
      </c>
      <c r="W309" t="str">
        <f ca="1"/>
        <v>Transport</v>
      </c>
      <c r="X309" t="str">
        <f ca="1"/>
        <v>ADPt_c_r</v>
      </c>
      <c r="Y309">
        <f ca="1"/>
        <v>0</v>
      </c>
      <c r="Z309">
        <f ca="1"/>
        <v>0</v>
      </c>
      <c r="AA309">
        <f ca="1"/>
        <v>0</v>
      </c>
      <c r="AB309">
        <f ca="1"/>
        <v>0</v>
      </c>
      <c r="AC309">
        <f ca="1"/>
        <v>0</v>
      </c>
      <c r="AD309" t="str">
        <f ca="1"/>
        <v>IGPDH_c</v>
      </c>
      <c r="AE309">
        <f ca="1"/>
        <v>4.8207933324391691E-5</v>
      </c>
      <c r="AF309" t="str">
        <f ca="1"/>
        <v>H2Ot_c_m</v>
      </c>
      <c r="AG309">
        <f ca="1"/>
        <v>-11.814079593994284</v>
      </c>
      <c r="AH309">
        <f ca="1"/>
        <v>0</v>
      </c>
      <c r="AI309">
        <f ca="1"/>
        <v>139.57247665323214</v>
      </c>
      <c r="AJ309" t="str">
        <f ca="1"/>
        <v>H2Ot_c_m</v>
      </c>
      <c r="AK309">
        <f ca="1"/>
        <v>-11.814079593994284</v>
      </c>
      <c r="AL309">
        <f ca="1"/>
        <v>0</v>
      </c>
      <c r="AM309">
        <f ca="1"/>
        <v>139.57247665323214</v>
      </c>
      <c r="AN309" t="str">
        <f ca="1"/>
        <v>H2Ot_c_m</v>
      </c>
    </row>
    <row r="310" spans="1:40" x14ac:dyDescent="0.2">
      <c r="A310" t="s">
        <v>10654</v>
      </c>
      <c r="B310" s="121" t="s">
        <v>8269</v>
      </c>
      <c r="C310" s="94" t="s">
        <v>10858</v>
      </c>
      <c r="D310" s="94" t="str">
        <v>Ht_c_g</v>
      </c>
      <c r="E310" s="121" t="str">
        <f ca="1"/>
        <v>0</v>
      </c>
      <c r="G310" s="94"/>
      <c r="H310" s="121" t="str">
        <f ca="1"/>
        <v>0</v>
      </c>
      <c r="I310" s="94"/>
      <c r="J310" s="94"/>
      <c r="K310" s="121" t="str">
        <f ca="1"/>
        <v>0</v>
      </c>
      <c r="L310">
        <v>0</v>
      </c>
      <c r="M310">
        <v>0</v>
      </c>
      <c r="N310" s="105" t="str">
        <v>FALDH_c</v>
      </c>
      <c r="O310" s="131" t="str">
        <v/>
      </c>
      <c r="P310" s="121" t="str">
        <v/>
      </c>
      <c r="Q310">
        <v>0</v>
      </c>
      <c r="R310" t="str">
        <v>FALDH_c</v>
      </c>
      <c r="T310">
        <v>0</v>
      </c>
      <c r="U310" t="str">
        <v>FALDH_c</v>
      </c>
      <c r="W310" t="str">
        <f ca="1"/>
        <v>Transport</v>
      </c>
      <c r="X310" t="str">
        <f ca="1"/>
        <v>ADPt_c_vm</v>
      </c>
      <c r="Y310">
        <f ca="1"/>
        <v>0</v>
      </c>
      <c r="Z310">
        <f ca="1"/>
        <v>0</v>
      </c>
      <c r="AA310">
        <f ca="1"/>
        <v>0</v>
      </c>
      <c r="AB310">
        <f ca="1"/>
        <v>0</v>
      </c>
      <c r="AC310">
        <f ca="1"/>
        <v>0</v>
      </c>
      <c r="AD310" t="str">
        <f ca="1"/>
        <v>PRAMPC_c</v>
      </c>
      <c r="AE310">
        <f ca="1"/>
        <v>4.8207933324391691E-5</v>
      </c>
      <c r="AF310" t="str">
        <f ca="1"/>
        <v>H2Ot_c_r</v>
      </c>
      <c r="AG310">
        <f ca="1"/>
        <v>-9.7012431318840124E-3</v>
      </c>
      <c r="AH310">
        <f ca="1"/>
        <v>0</v>
      </c>
      <c r="AI310">
        <f ca="1"/>
        <v>9.4114118303926728E-5</v>
      </c>
      <c r="AJ310" t="str">
        <f ca="1"/>
        <v>H2Ot_c_r</v>
      </c>
      <c r="AK310">
        <f ca="1"/>
        <v>-9.7012431318840124E-3</v>
      </c>
      <c r="AL310">
        <f ca="1"/>
        <v>0</v>
      </c>
      <c r="AM310">
        <f ca="1"/>
        <v>9.4114118303926728E-5</v>
      </c>
      <c r="AN310" t="str">
        <f ca="1"/>
        <v>H2Ot_c_r</v>
      </c>
    </row>
    <row r="311" spans="1:40" x14ac:dyDescent="0.2">
      <c r="A311" t="s">
        <v>10690</v>
      </c>
      <c r="B311" s="121" t="s">
        <v>8270</v>
      </c>
      <c r="C311" s="94" t="s">
        <v>10859</v>
      </c>
      <c r="D311" s="94" t="str">
        <v>Ht_c_l</v>
      </c>
      <c r="E311" s="121">
        <f ca="1"/>
        <v>9.6882766249627803E-3</v>
      </c>
      <c r="G311" s="94"/>
      <c r="H311" s="121" t="str">
        <f ca="1"/>
        <v>0</v>
      </c>
      <c r="I311" s="94"/>
      <c r="J311" s="94"/>
      <c r="K311" s="121" t="str">
        <f ca="1"/>
        <v>0</v>
      </c>
      <c r="L311">
        <v>0</v>
      </c>
      <c r="M311">
        <v>3.0824997423707201E-2</v>
      </c>
      <c r="N311" s="105" t="str">
        <v>FDH_c</v>
      </c>
      <c r="O311" s="131">
        <v>2.77209596629663E-2</v>
      </c>
      <c r="P311" s="121">
        <v>1.34196248362839E-2</v>
      </c>
      <c r="Q311">
        <v>0</v>
      </c>
      <c r="R311" t="str">
        <v>FDH_c</v>
      </c>
      <c r="T311">
        <v>0</v>
      </c>
      <c r="U311" t="str">
        <v>FDH_c</v>
      </c>
      <c r="W311" t="str">
        <f ca="1"/>
        <v>Purine metabolism</v>
      </c>
      <c r="X311" t="str">
        <f ca="1"/>
        <v>ADSK_c</v>
      </c>
      <c r="Y311">
        <f ca="1"/>
        <v>4.6230627776118298E-3</v>
      </c>
      <c r="Z311">
        <f ca="1"/>
        <v>0</v>
      </c>
      <c r="AA311">
        <f ca="1"/>
        <v>2.1372709445740007E-5</v>
      </c>
      <c r="AB311">
        <f ca="1"/>
        <v>0.11868035378994254</v>
      </c>
      <c r="AC311">
        <f ca="1"/>
        <v>1</v>
      </c>
      <c r="AD311" t="str">
        <f ca="1"/>
        <v>PRATPP_c</v>
      </c>
      <c r="AE311">
        <f ca="1"/>
        <v>4.8207933324391691E-5</v>
      </c>
      <c r="AF311" t="str">
        <f ca="1"/>
        <v>H2Ot_c_rm</v>
      </c>
      <c r="AG311">
        <f ca="1"/>
        <v>-5.6355959321734858E-2</v>
      </c>
      <c r="AH311">
        <f ca="1"/>
        <v>0</v>
      </c>
      <c r="AI311">
        <f ca="1"/>
        <v>3.175994151073034E-3</v>
      </c>
      <c r="AJ311" t="str">
        <f ca="1"/>
        <v>H2Ot_c_rm</v>
      </c>
      <c r="AK311">
        <f ca="1"/>
        <v>-5.6355959321734858E-2</v>
      </c>
      <c r="AL311">
        <f ca="1"/>
        <v>0</v>
      </c>
      <c r="AM311">
        <f ca="1"/>
        <v>3.175994151073034E-3</v>
      </c>
      <c r="AN311" t="str">
        <f ca="1"/>
        <v>H2Ot_c_rm</v>
      </c>
    </row>
    <row r="312" spans="1:40" x14ac:dyDescent="0.2">
      <c r="A312" t="s">
        <v>10690</v>
      </c>
      <c r="B312" s="121" t="s">
        <v>8271</v>
      </c>
      <c r="C312" s="94" t="s">
        <v>10379</v>
      </c>
      <c r="D312" s="94" t="str">
        <v>HXCCOAt_c_r</v>
      </c>
      <c r="E312" s="121">
        <f ca="1"/>
        <v>8.2935309260141598E-3</v>
      </c>
      <c r="G312" s="94"/>
      <c r="H312" s="121" t="str">
        <f ca="1"/>
        <v>0</v>
      </c>
      <c r="I312" s="94"/>
      <c r="J312" s="94"/>
      <c r="K312" s="121" t="str">
        <f ca="1"/>
        <v>0</v>
      </c>
      <c r="L312">
        <v>3.9662864999994898E-2</v>
      </c>
      <c r="M312">
        <v>1.9200133173495299E-2</v>
      </c>
      <c r="N312" s="105" t="str">
        <v>FTHFL_c</v>
      </c>
      <c r="O312" s="131">
        <v>2.95072469999949E-2</v>
      </c>
      <c r="P312" s="121">
        <v>5.2943975870318803E-5</v>
      </c>
      <c r="Q312">
        <v>0</v>
      </c>
      <c r="R312" t="str">
        <v>FTHFL_c</v>
      </c>
      <c r="T312">
        <v>0</v>
      </c>
      <c r="U312" t="str">
        <v>FTHFL_c</v>
      </c>
      <c r="W312" t="str">
        <f ca="1"/>
        <v>Purine metabolism</v>
      </c>
      <c r="X312" t="str">
        <f ca="1"/>
        <v>ADSL1r_c</v>
      </c>
      <c r="Y312">
        <f ca="1"/>
        <v>3.9575164503703386E-3</v>
      </c>
      <c r="Z312">
        <f ca="1"/>
        <v>0</v>
      </c>
      <c r="AA312">
        <f ca="1"/>
        <v>1.5661936454951843E-5</v>
      </c>
      <c r="AB312">
        <f ca="1"/>
        <v>5587.4333261366492</v>
      </c>
      <c r="AC312">
        <f ca="1"/>
        <v>1</v>
      </c>
      <c r="AD312" t="str">
        <f ca="1"/>
        <v>PRMICI_c</v>
      </c>
      <c r="AE312">
        <f ca="1"/>
        <v>4.8207933324391691E-5</v>
      </c>
      <c r="AF312" t="str">
        <f ca="1"/>
        <v>HACNH_m</v>
      </c>
      <c r="AG312">
        <f ca="1"/>
        <v>2.3635630253818391E-2</v>
      </c>
      <c r="AH312">
        <f ca="1"/>
        <v>0</v>
      </c>
      <c r="AI312">
        <f ca="1"/>
        <v>5.5864301749521518E-4</v>
      </c>
      <c r="AJ312" t="str">
        <f ca="1"/>
        <v>HACNH_m</v>
      </c>
      <c r="AK312">
        <f ca="1"/>
        <v>2.3635630253818391E-2</v>
      </c>
      <c r="AL312">
        <f ca="1"/>
        <v>0</v>
      </c>
      <c r="AM312">
        <f ca="1"/>
        <v>5.5864301749521518E-4</v>
      </c>
      <c r="AN312" t="str">
        <f ca="1"/>
        <v>HACNH_m</v>
      </c>
    </row>
    <row r="313" spans="1:40" x14ac:dyDescent="0.2">
      <c r="A313" t="s">
        <v>10690</v>
      </c>
      <c r="B313" s="121" t="s">
        <v>8272</v>
      </c>
      <c r="C313" s="94" t="s">
        <v>10380</v>
      </c>
      <c r="D313" s="94" t="str">
        <v>EX_fe2_e</v>
      </c>
      <c r="E313" s="121">
        <f ca="1"/>
        <v>7.6970359101125102E-3</v>
      </c>
      <c r="G313" s="94"/>
      <c r="H313" s="121" t="str">
        <f ca="1"/>
        <v>0</v>
      </c>
      <c r="I313" s="94"/>
      <c r="J313" s="94"/>
      <c r="K313" s="121" t="str">
        <f ca="1"/>
        <v>0</v>
      </c>
      <c r="L313">
        <v>-5.43553088759898E-2</v>
      </c>
      <c r="M313">
        <v>3.2859044058791399E-2</v>
      </c>
      <c r="N313" s="105" t="str">
        <v>FTHFL_m</v>
      </c>
      <c r="O313" s="131">
        <v>1.6659917999994899E-2</v>
      </c>
      <c r="P313" s="121">
        <v>2.7994225261264601E-5</v>
      </c>
      <c r="Q313">
        <v>-3.26955479400202E-3</v>
      </c>
      <c r="R313" t="str">
        <v>FTHFL_m</v>
      </c>
      <c r="T313">
        <v>0</v>
      </c>
      <c r="U313" t="str">
        <v>FTHFL_m</v>
      </c>
      <c r="W313" t="str">
        <f ca="1"/>
        <v>Purine metabolism</v>
      </c>
      <c r="X313" t="str">
        <f ca="1"/>
        <v>ADSL2i_c</v>
      </c>
      <c r="Y313">
        <f ca="1"/>
        <v>3.6728802852612026E-3</v>
      </c>
      <c r="Z313">
        <f ca="1"/>
        <v>0</v>
      </c>
      <c r="AA313">
        <f ca="1"/>
        <v>1.3490049589860412E-5</v>
      </c>
      <c r="AB313">
        <f ca="1"/>
        <v>17213.795542663407</v>
      </c>
      <c r="AC313">
        <f ca="1"/>
        <v>1</v>
      </c>
      <c r="AD313" t="str">
        <f ca="1"/>
        <v>GK1_c</v>
      </c>
      <c r="AE313">
        <f ca="1"/>
        <v>4.4336383236781452E-5</v>
      </c>
      <c r="AF313" t="str">
        <f ca="1"/>
        <v>HCITR_m</v>
      </c>
      <c r="AG313">
        <f ca="1"/>
        <v>2.3635630253818391E-2</v>
      </c>
      <c r="AH313">
        <f ca="1"/>
        <v>0</v>
      </c>
      <c r="AI313">
        <f ca="1"/>
        <v>5.5864301749521518E-4</v>
      </c>
      <c r="AJ313" t="str">
        <f ca="1"/>
        <v>HCITR_m</v>
      </c>
      <c r="AK313">
        <f ca="1"/>
        <v>2.3635630253818391E-2</v>
      </c>
      <c r="AL313">
        <f ca="1"/>
        <v>0</v>
      </c>
      <c r="AM313">
        <f ca="1"/>
        <v>5.5864301749521518E-4</v>
      </c>
      <c r="AN313" t="str">
        <f ca="1"/>
        <v>HCITR_m</v>
      </c>
    </row>
    <row r="314" spans="1:40" x14ac:dyDescent="0.2">
      <c r="A314" t="s">
        <v>10690</v>
      </c>
      <c r="B314" s="121" t="s">
        <v>8273</v>
      </c>
      <c r="C314" s="94" t="s">
        <v>10381</v>
      </c>
      <c r="D314" s="94" t="str">
        <v>ALAt_c_m</v>
      </c>
      <c r="E314" s="121">
        <f ca="1"/>
        <v>8.2935309260141598E-3</v>
      </c>
      <c r="G314" s="94"/>
      <c r="H314" s="121" t="str">
        <f ca="1"/>
        <v>0</v>
      </c>
      <c r="I314" s="94"/>
      <c r="J314" s="94"/>
      <c r="K314" s="121" t="str">
        <f ca="1"/>
        <v>0</v>
      </c>
      <c r="L314">
        <v>0</v>
      </c>
      <c r="M314">
        <v>6.3574211148637996E-2</v>
      </c>
      <c r="N314" s="105" t="str">
        <v>FBP2_c</v>
      </c>
      <c r="O314" s="131">
        <v>2.95072469999949E-2</v>
      </c>
      <c r="P314" s="121">
        <v>5.2943975870318498E-5</v>
      </c>
      <c r="Q314">
        <v>0</v>
      </c>
      <c r="R314" t="str">
        <v>FBP2_c</v>
      </c>
      <c r="T314">
        <v>0</v>
      </c>
      <c r="U314" t="str">
        <v>FBP2_c</v>
      </c>
      <c r="W314" t="str">
        <f ca="1"/>
        <v>Purine metabolism</v>
      </c>
      <c r="X314" t="str">
        <f ca="1"/>
        <v>ADSS_c</v>
      </c>
      <c r="Y314">
        <f ca="1"/>
        <v>3.9575164503703386E-3</v>
      </c>
      <c r="Z314">
        <f ca="1"/>
        <v>0</v>
      </c>
      <c r="AA314">
        <f ca="1"/>
        <v>1.5661936454951843E-5</v>
      </c>
      <c r="AB314">
        <f ca="1"/>
        <v>5587.4333261367137</v>
      </c>
      <c r="AC314">
        <f ca="1"/>
        <v>1</v>
      </c>
      <c r="AD314" t="str">
        <f ca="1"/>
        <v>GMPS2_c</v>
      </c>
      <c r="AE314">
        <f ca="1"/>
        <v>4.4336383236781452E-5</v>
      </c>
      <c r="AF314" t="str">
        <f ca="1"/>
        <v>HCITS_m</v>
      </c>
      <c r="AG314">
        <f ca="1"/>
        <v>2.3635630253818391E-2</v>
      </c>
      <c r="AH314">
        <f ca="1"/>
        <v>0</v>
      </c>
      <c r="AI314">
        <f ca="1"/>
        <v>5.5864301749521518E-4</v>
      </c>
      <c r="AJ314" t="str">
        <f ca="1"/>
        <v>HCITS_m</v>
      </c>
      <c r="AK314">
        <f ca="1"/>
        <v>2.3635630253818391E-2</v>
      </c>
      <c r="AL314">
        <f ca="1"/>
        <v>0</v>
      </c>
      <c r="AM314">
        <f ca="1"/>
        <v>5.5864301749521518E-4</v>
      </c>
      <c r="AN314" t="str">
        <f ca="1"/>
        <v>HCITS_m</v>
      </c>
    </row>
    <row r="315" spans="1:40" x14ac:dyDescent="0.2">
      <c r="A315" t="s">
        <v>10658</v>
      </c>
      <c r="B315" s="121" t="s">
        <v>8274</v>
      </c>
      <c r="C315" s="94" t="s">
        <v>10860</v>
      </c>
      <c r="D315" s="94" t="str">
        <v>ILEt_c_m</v>
      </c>
      <c r="E315" s="121" t="str">
        <f ca="1"/>
        <v>0</v>
      </c>
      <c r="G315" s="94"/>
      <c r="H315" s="121" t="str">
        <f ca="1"/>
        <v>0</v>
      </c>
      <c r="I315" s="94"/>
      <c r="J315" s="94"/>
      <c r="K315" s="121" t="str">
        <f ca="1"/>
        <v>0</v>
      </c>
      <c r="L315">
        <v>0</v>
      </c>
      <c r="M315">
        <v>2.8138859476135699E-2</v>
      </c>
      <c r="N315" s="105" t="str">
        <v>FBP_c</v>
      </c>
      <c r="O315" s="131" t="str">
        <v/>
      </c>
      <c r="P315" s="121" t="str">
        <v/>
      </c>
      <c r="Q315">
        <v>0</v>
      </c>
      <c r="R315" t="str">
        <v>FBP_c</v>
      </c>
      <c r="T315">
        <v>0.476175538805166</v>
      </c>
      <c r="U315" t="str">
        <v>FBP_c</v>
      </c>
      <c r="W315" t="str">
        <f ca="1"/>
        <v>Alternative carbon metabolism</v>
      </c>
      <c r="X315" t="str">
        <f ca="1"/>
        <v>AEPI1_c</v>
      </c>
      <c r="Y315">
        <f ca="1"/>
        <v>0</v>
      </c>
      <c r="Z315">
        <f ca="1"/>
        <v>0</v>
      </c>
      <c r="AA315">
        <f ca="1"/>
        <v>0</v>
      </c>
      <c r="AB315">
        <f ca="1"/>
        <v>0</v>
      </c>
      <c r="AC315">
        <f ca="1"/>
        <v>0</v>
      </c>
      <c r="AD315" t="str">
        <f ca="1"/>
        <v>IMPD_c</v>
      </c>
      <c r="AE315">
        <f ca="1"/>
        <v>4.4336383236781452E-5</v>
      </c>
      <c r="AF315" t="str">
        <f ca="1"/>
        <v>HCO3E_c</v>
      </c>
      <c r="AG315">
        <f ca="1"/>
        <v>0.55804919969746625</v>
      </c>
      <c r="AH315">
        <f ca="1"/>
        <v>0</v>
      </c>
      <c r="AI315">
        <f ca="1"/>
        <v>0.31141890928298255</v>
      </c>
      <c r="AJ315" t="str">
        <f ca="1"/>
        <v>HCO3E_c</v>
      </c>
      <c r="AK315">
        <f ca="1"/>
        <v>0.55804919969746625</v>
      </c>
      <c r="AL315">
        <f ca="1"/>
        <v>0</v>
      </c>
      <c r="AM315">
        <f ca="1"/>
        <v>0.31141890928298255</v>
      </c>
      <c r="AN315" t="str">
        <f ca="1"/>
        <v>HCO3E_c</v>
      </c>
    </row>
    <row r="316" spans="1:40" x14ac:dyDescent="0.2">
      <c r="A316" t="s">
        <v>10658</v>
      </c>
      <c r="B316" s="121" t="s">
        <v>8275</v>
      </c>
      <c r="C316" s="94" t="s">
        <v>10861</v>
      </c>
      <c r="D316" s="94" t="str">
        <v>PROt_c_m</v>
      </c>
      <c r="E316" s="121" t="str">
        <f ca="1"/>
        <v>0</v>
      </c>
      <c r="G316" s="94"/>
      <c r="H316" s="121" t="str">
        <f ca="1"/>
        <v>0</v>
      </c>
      <c r="I316" s="94"/>
      <c r="J316" s="94"/>
      <c r="K316" s="121" t="str">
        <f ca="1"/>
        <v>0</v>
      </c>
      <c r="L316">
        <v>0.88371830237372795</v>
      </c>
      <c r="M316">
        <v>0.42605084287966799</v>
      </c>
      <c r="N316" s="105" t="str">
        <v>FBA_c</v>
      </c>
      <c r="O316" s="131" t="str">
        <v/>
      </c>
      <c r="P316" s="121" t="str">
        <v/>
      </c>
      <c r="Q316">
        <v>0</v>
      </c>
      <c r="R316" t="str">
        <v>FBA_c</v>
      </c>
      <c r="T316">
        <v>-0.476175538805166</v>
      </c>
      <c r="U316" t="str">
        <v>FBA_c</v>
      </c>
      <c r="W316" t="str">
        <f ca="1"/>
        <v>Alternative carbon metabolism</v>
      </c>
      <c r="X316" t="str">
        <f ca="1"/>
        <v>AEPI2_c</v>
      </c>
      <c r="Y316">
        <f ca="1"/>
        <v>0</v>
      </c>
      <c r="Z316">
        <f ca="1"/>
        <v>0</v>
      </c>
      <c r="AA316">
        <f ca="1"/>
        <v>0</v>
      </c>
      <c r="AB316">
        <f ca="1"/>
        <v>0</v>
      </c>
      <c r="AC316">
        <f ca="1"/>
        <v>0</v>
      </c>
      <c r="AD316" t="str">
        <f ca="1"/>
        <v>ACGAM6PS_c</v>
      </c>
      <c r="AE316">
        <f ca="1"/>
        <v>4.2525434583047781E-5</v>
      </c>
      <c r="AF316" t="str">
        <f ca="1"/>
        <v>HDCAt_c_rm</v>
      </c>
      <c r="AG316">
        <f ca="1"/>
        <v>1.4037322382256208E-5</v>
      </c>
      <c r="AH316">
        <f ca="1"/>
        <v>0</v>
      </c>
      <c r="AI316">
        <f ca="1"/>
        <v>1.9704641966339111E-10</v>
      </c>
      <c r="AJ316" t="str">
        <f ca="1"/>
        <v>HDCAt_c_rm</v>
      </c>
      <c r="AK316">
        <f ca="1"/>
        <v>1.4037322382256208E-5</v>
      </c>
      <c r="AL316">
        <f ca="1"/>
        <v>0</v>
      </c>
      <c r="AM316">
        <f ca="1"/>
        <v>1.9704641966339111E-10</v>
      </c>
      <c r="AN316" t="str">
        <f ca="1"/>
        <v>HDCAt_c_rm</v>
      </c>
    </row>
    <row r="317" spans="1:40" x14ac:dyDescent="0.2">
      <c r="A317" t="s">
        <v>10687</v>
      </c>
      <c r="B317" s="121" t="s">
        <v>8276</v>
      </c>
      <c r="C317" s="94" t="s">
        <v>10607</v>
      </c>
      <c r="D317" s="94" t="str">
        <v>SERt_c_r</v>
      </c>
      <c r="E317" s="121">
        <f ca="1"/>
        <v>1.9069533756447E-5</v>
      </c>
      <c r="G317" s="94"/>
      <c r="H317" s="121" t="str">
        <f ca="1"/>
        <v>0</v>
      </c>
      <c r="I317" s="94"/>
      <c r="J317" s="94"/>
      <c r="K317" s="121" t="str">
        <f ca="1"/>
        <v>0</v>
      </c>
      <c r="L317">
        <v>0.91367909802908598</v>
      </c>
      <c r="M317">
        <v>0.39708347983900599</v>
      </c>
      <c r="N317" s="105" t="str">
        <v>FUM_m</v>
      </c>
      <c r="O317" s="131">
        <v>0</v>
      </c>
      <c r="P317" s="121">
        <v>0</v>
      </c>
      <c r="Q317">
        <v>0.57451764906974001</v>
      </c>
      <c r="R317" t="str">
        <v>FUM_m</v>
      </c>
      <c r="T317">
        <v>0.73452092994854101</v>
      </c>
      <c r="U317" t="str">
        <v>FUM_m</v>
      </c>
      <c r="W317" t="str">
        <f ca="1"/>
        <v>Riboflavin metabolism</v>
      </c>
      <c r="X317" t="str">
        <f ca="1"/>
        <v>AFAT_c</v>
      </c>
      <c r="Y317">
        <f ca="1"/>
        <v>9.0996216467117127E-6</v>
      </c>
      <c r="Z317">
        <f ca="1"/>
        <v>0</v>
      </c>
      <c r="AA317">
        <f ca="1"/>
        <v>8.2803114113304385E-11</v>
      </c>
      <c r="AB317">
        <f ca="1"/>
        <v>3.4652834592381964E-9</v>
      </c>
      <c r="AC317">
        <f ca="1"/>
        <v>1</v>
      </c>
      <c r="AD317" t="str">
        <f ca="1"/>
        <v>ACGAMPM_c</v>
      </c>
      <c r="AE317">
        <f ca="1"/>
        <v>4.2525434583047781E-5</v>
      </c>
      <c r="AF317" t="str">
        <f ca="1"/>
        <v>HEMEAt_c_m</v>
      </c>
      <c r="AG317">
        <f ca="1"/>
        <v>9.0996216467117127E-6</v>
      </c>
      <c r="AH317">
        <f ca="1"/>
        <v>0</v>
      </c>
      <c r="AI317">
        <f ca="1"/>
        <v>8.2803114113304385E-11</v>
      </c>
      <c r="AJ317" t="str">
        <f ca="1"/>
        <v>HEMEAt_c_m</v>
      </c>
      <c r="AK317">
        <f ca="1"/>
        <v>9.0996216467117127E-6</v>
      </c>
      <c r="AL317">
        <f ca="1"/>
        <v>0</v>
      </c>
      <c r="AM317">
        <f ca="1"/>
        <v>8.2803114113304385E-11</v>
      </c>
      <c r="AN317" t="str">
        <f ca="1"/>
        <v>HEMEAt_c_m</v>
      </c>
    </row>
    <row r="318" spans="1:40" x14ac:dyDescent="0.2">
      <c r="A318" t="s">
        <v>10692</v>
      </c>
      <c r="B318" s="121" t="s">
        <v>8277</v>
      </c>
      <c r="C318" s="94" t="s">
        <v>10382</v>
      </c>
      <c r="D318" s="94" t="str">
        <v>EX_inost_e</v>
      </c>
      <c r="E318" s="121" t="str">
        <f ca="1"/>
        <v>0</v>
      </c>
      <c r="G318" s="94"/>
      <c r="H318" s="121" t="str">
        <f ca="1"/>
        <v>0</v>
      </c>
      <c r="I318" s="94"/>
      <c r="J318" s="94"/>
      <c r="K318" s="121" t="str">
        <f ca="1"/>
        <v>0</v>
      </c>
      <c r="L318">
        <v>0.62295185934568598</v>
      </c>
      <c r="M318">
        <v>0.26350101721583902</v>
      </c>
      <c r="N318" s="105" t="str">
        <v>FUM_c</v>
      </c>
      <c r="O318" s="131" t="str">
        <v/>
      </c>
      <c r="P318" s="121" t="str">
        <v/>
      </c>
      <c r="Q318">
        <v>0.113424960874488</v>
      </c>
      <c r="R318" t="str">
        <v>FUM_c</v>
      </c>
      <c r="T318">
        <v>2.89054622748393</v>
      </c>
      <c r="U318" t="str">
        <v>FUM_c</v>
      </c>
      <c r="W318" t="str">
        <f ca="1"/>
        <v>Aflatoxin biosynthesis</v>
      </c>
      <c r="X318" t="str">
        <f ca="1"/>
        <v>AFLTXNB1S_c</v>
      </c>
      <c r="Y318">
        <f ca="1"/>
        <v>0</v>
      </c>
      <c r="Z318">
        <f ca="1"/>
        <v>0</v>
      </c>
      <c r="AA318">
        <f ca="1"/>
        <v>0</v>
      </c>
      <c r="AB318">
        <f ca="1"/>
        <v>0</v>
      </c>
      <c r="AC318">
        <f ca="1"/>
        <v>0</v>
      </c>
      <c r="AD318" t="str">
        <f ca="1"/>
        <v>GF6PTA_c</v>
      </c>
      <c r="AE318">
        <f ca="1"/>
        <v>4.2525434583047781E-5</v>
      </c>
      <c r="AF318" t="str">
        <f ca="1"/>
        <v>HEMEOS_m</v>
      </c>
      <c r="AG318">
        <f ca="1"/>
        <v>9.0996216467117127E-6</v>
      </c>
      <c r="AH318">
        <f ca="1"/>
        <v>0</v>
      </c>
      <c r="AI318">
        <f ca="1"/>
        <v>8.2803114113304385E-11</v>
      </c>
      <c r="AJ318" t="str">
        <f ca="1"/>
        <v>HEMEOS_m</v>
      </c>
      <c r="AK318">
        <f ca="1"/>
        <v>9.0996216467117127E-6</v>
      </c>
      <c r="AL318">
        <f ca="1"/>
        <v>0</v>
      </c>
      <c r="AM318">
        <f ca="1"/>
        <v>8.2803114113304385E-11</v>
      </c>
      <c r="AN318" t="str">
        <f ca="1"/>
        <v>HEMEOS_m</v>
      </c>
    </row>
    <row r="319" spans="1:40" x14ac:dyDescent="0.2">
      <c r="A319" t="s">
        <v>10692</v>
      </c>
      <c r="B319" s="121" t="s">
        <v>8278</v>
      </c>
      <c r="C319" s="94" t="s">
        <v>10862</v>
      </c>
      <c r="D319" s="94" t="str">
        <v>NADPt_c_r</v>
      </c>
      <c r="E319" s="121" t="str">
        <f ca="1"/>
        <v>0</v>
      </c>
      <c r="G319" s="94"/>
      <c r="H319" s="121" t="str">
        <f ca="1"/>
        <v>0</v>
      </c>
      <c r="I319" s="94"/>
      <c r="J319" s="94"/>
      <c r="K319" s="121" t="str">
        <f ca="1"/>
        <v>0</v>
      </c>
      <c r="L319">
        <v>1.7766540000000001E-2</v>
      </c>
      <c r="M319">
        <v>2.4066529150935701E-5</v>
      </c>
      <c r="N319" s="105" t="str">
        <v>DHORDfum_c</v>
      </c>
      <c r="O319" s="131" t="str">
        <v/>
      </c>
      <c r="P319" s="121" t="str">
        <v/>
      </c>
      <c r="Q319">
        <v>5.3299619999999997E-3</v>
      </c>
      <c r="R319" t="str">
        <v>DHORDfum_c</v>
      </c>
      <c r="T319">
        <v>7.205319E-3</v>
      </c>
      <c r="U319" t="str">
        <v>DHORDfum_c</v>
      </c>
      <c r="W319" t="str">
        <f ca="1"/>
        <v>Aflatoxin biosynthesis</v>
      </c>
      <c r="X319" t="str">
        <f ca="1"/>
        <v>AFLTXNB2S_c</v>
      </c>
      <c r="Y319">
        <f ca="1"/>
        <v>0</v>
      </c>
      <c r="Z319">
        <f ca="1"/>
        <v>0</v>
      </c>
      <c r="AA319">
        <f ca="1"/>
        <v>0</v>
      </c>
      <c r="AB319">
        <f ca="1"/>
        <v>0</v>
      </c>
      <c r="AC319">
        <f ca="1"/>
        <v>0</v>
      </c>
      <c r="AD319" t="str">
        <f ca="1"/>
        <v>UAGDP_c</v>
      </c>
      <c r="AE319">
        <f ca="1"/>
        <v>4.2525434583047781E-5</v>
      </c>
      <c r="AF319" t="str">
        <f ca="1"/>
        <v>HEX1_c</v>
      </c>
      <c r="AG319">
        <f ca="1"/>
        <v>1</v>
      </c>
      <c r="AH319">
        <f ca="1"/>
        <v>0</v>
      </c>
      <c r="AI319">
        <f ca="1"/>
        <v>1</v>
      </c>
      <c r="AJ319" t="str">
        <f ca="1"/>
        <v>HEX1_c</v>
      </c>
      <c r="AK319">
        <f ca="1"/>
        <v>1</v>
      </c>
      <c r="AL319">
        <f ca="1"/>
        <v>0</v>
      </c>
      <c r="AM319">
        <f ca="1"/>
        <v>1</v>
      </c>
      <c r="AN319" t="str">
        <f ca="1"/>
        <v>HEX1_c</v>
      </c>
    </row>
    <row r="320" spans="1:40" x14ac:dyDescent="0.2">
      <c r="A320" t="s">
        <v>10674</v>
      </c>
      <c r="B320" s="121" t="s">
        <v>8279</v>
      </c>
      <c r="C320" s="94" t="s">
        <v>10383</v>
      </c>
      <c r="D320" s="94" t="str">
        <v>NADPHt_c_r</v>
      </c>
      <c r="E320" s="121" t="str">
        <f ca="1"/>
        <v>0</v>
      </c>
      <c r="G320" s="94"/>
      <c r="H320" s="121" t="str">
        <f ca="1"/>
        <v>0</v>
      </c>
      <c r="I320" s="94"/>
      <c r="J320" s="94"/>
      <c r="K320" s="121" t="str">
        <f ca="1"/>
        <v>0</v>
      </c>
      <c r="L320">
        <v>1.3917388269326599E-3</v>
      </c>
      <c r="M320">
        <v>3.65658925355778E-2</v>
      </c>
      <c r="N320" s="105" t="str">
        <v/>
      </c>
      <c r="O320" s="131" t="str">
        <v/>
      </c>
      <c r="P320" s="121" t="str">
        <v/>
      </c>
      <c r="Q320">
        <v>6.0716941616636997E-3</v>
      </c>
      <c r="R320" t="str">
        <v/>
      </c>
      <c r="T320">
        <v>0.66383334189919196</v>
      </c>
      <c r="U320" t="str">
        <v/>
      </c>
      <c r="W320" t="str">
        <f ca="1"/>
        <v>Arginine and proline metabolism</v>
      </c>
      <c r="X320" t="str">
        <f ca="1"/>
        <v>AGMT_e</v>
      </c>
      <c r="Y320">
        <f ca="1"/>
        <v>0</v>
      </c>
      <c r="Z320">
        <f ca="1"/>
        <v>0</v>
      </c>
      <c r="AA320">
        <f ca="1"/>
        <v>0</v>
      </c>
      <c r="AB320">
        <f ca="1"/>
        <v>0</v>
      </c>
      <c r="AC320">
        <f ca="1"/>
        <v>0</v>
      </c>
      <c r="AD320" t="str">
        <f ca="1"/>
        <v>CO2t_c_rm</v>
      </c>
      <c r="AE320">
        <f ca="1"/>
        <v>4.1815706049827889E-5</v>
      </c>
      <c r="AF320" t="str">
        <f ca="1"/>
        <v>HICITD_m</v>
      </c>
      <c r="AG320">
        <f ca="1"/>
        <v>2.3635630253818391E-2</v>
      </c>
      <c r="AH320">
        <f ca="1"/>
        <v>0</v>
      </c>
      <c r="AI320">
        <f ca="1"/>
        <v>5.5864301749521518E-4</v>
      </c>
      <c r="AJ320" t="str">
        <f ca="1"/>
        <v>HICITD_m</v>
      </c>
      <c r="AK320">
        <f ca="1"/>
        <v>2.3635630253818391E-2</v>
      </c>
      <c r="AL320">
        <f ca="1"/>
        <v>0</v>
      </c>
      <c r="AM320">
        <f ca="1"/>
        <v>5.5864301749521518E-4</v>
      </c>
      <c r="AN320" t="str">
        <f ca="1"/>
        <v>HICITD_m</v>
      </c>
    </row>
    <row r="321" spans="1:40" x14ac:dyDescent="0.2">
      <c r="A321" t="s">
        <v>10657</v>
      </c>
      <c r="B321" s="121" t="s">
        <v>8280</v>
      </c>
      <c r="C321" s="94" t="s">
        <v>10384</v>
      </c>
      <c r="D321" s="94" t="str">
        <v>NH4t_c_m</v>
      </c>
      <c r="E321" s="121" t="str">
        <f ca="1"/>
        <v>0</v>
      </c>
      <c r="G321" s="94"/>
      <c r="H321" s="121" t="str">
        <f ca="1"/>
        <v>0</v>
      </c>
      <c r="I321" s="94"/>
      <c r="J321" s="94"/>
      <c r="K321" s="121" t="str">
        <f ca="1"/>
        <v>0</v>
      </c>
      <c r="L321">
        <v>0</v>
      </c>
      <c r="M321">
        <v>0</v>
      </c>
      <c r="N321" s="105" t="str">
        <v>FRD_c</v>
      </c>
      <c r="O321" s="131" t="str">
        <v/>
      </c>
      <c r="P321" s="121" t="str">
        <v/>
      </c>
      <c r="Q321">
        <v>0</v>
      </c>
      <c r="R321" t="str">
        <v>FRD_c</v>
      </c>
      <c r="T321">
        <v>0</v>
      </c>
      <c r="U321" t="str">
        <v>FRD_c</v>
      </c>
      <c r="W321" t="str">
        <f ca="1"/>
        <v>Glycerophospholipid biosynthesis</v>
      </c>
      <c r="X321" t="str">
        <f ca="1"/>
        <v>AGNPR_l</v>
      </c>
      <c r="Y321">
        <f ca="1"/>
        <v>0</v>
      </c>
      <c r="Z321">
        <f ca="1"/>
        <v>0</v>
      </c>
      <c r="AA321">
        <f ca="1"/>
        <v>0</v>
      </c>
      <c r="AB321">
        <f ca="1"/>
        <v>0</v>
      </c>
      <c r="AC321">
        <f ca="1"/>
        <v>0</v>
      </c>
      <c r="AD321" t="str">
        <f ca="1"/>
        <v>MALCOAt_c_rm</v>
      </c>
      <c r="AE321">
        <f ca="1"/>
        <v>4.1815706049827889E-5</v>
      </c>
      <c r="AF321" t="str">
        <f ca="1"/>
        <v>HISTD_c</v>
      </c>
      <c r="AG321">
        <f ca="1"/>
        <v>6.9431933088739285E-3</v>
      </c>
      <c r="AH321">
        <f ca="1"/>
        <v>0</v>
      </c>
      <c r="AI321">
        <f ca="1"/>
        <v>4.8207933324391691E-5</v>
      </c>
      <c r="AJ321" t="str">
        <f ca="1"/>
        <v>HISTD_c</v>
      </c>
      <c r="AK321">
        <f ca="1"/>
        <v>6.9431933088739285E-3</v>
      </c>
      <c r="AL321">
        <f ca="1"/>
        <v>0</v>
      </c>
      <c r="AM321">
        <f ca="1"/>
        <v>4.8207933324391691E-5</v>
      </c>
      <c r="AN321" t="str">
        <f ca="1"/>
        <v>HISTD_c</v>
      </c>
    </row>
    <row r="322" spans="1:40" x14ac:dyDescent="0.2">
      <c r="A322" t="s">
        <v>10657</v>
      </c>
      <c r="B322" s="121" t="s">
        <v>8281</v>
      </c>
      <c r="C322" s="94" t="s">
        <v>10385</v>
      </c>
      <c r="D322" s="94" t="str">
        <v>EX_nac_e</v>
      </c>
      <c r="E322" s="121" t="str">
        <f ca="1"/>
        <v>0</v>
      </c>
      <c r="G322" s="94"/>
      <c r="H322" s="121" t="str">
        <f ca="1"/>
        <v>0</v>
      </c>
      <c r="I322" s="94"/>
      <c r="J322" s="94"/>
      <c r="K322" s="121" t="str">
        <f ca="1"/>
        <v>0</v>
      </c>
      <c r="L322">
        <v>0</v>
      </c>
      <c r="M322">
        <v>0</v>
      </c>
      <c r="N322" s="105" t="str">
        <v>GTMLT_c</v>
      </c>
      <c r="O322" s="131" t="str">
        <v/>
      </c>
      <c r="P322" s="121" t="str">
        <v/>
      </c>
      <c r="Q322">
        <v>0</v>
      </c>
      <c r="R322" t="str">
        <v>GTMLT_c</v>
      </c>
      <c r="T322">
        <v>0</v>
      </c>
      <c r="U322" t="str">
        <v>GTMLT_c</v>
      </c>
      <c r="W322" t="str">
        <f ca="1"/>
        <v>Glycerophospholipid biosynthesis</v>
      </c>
      <c r="X322" t="str">
        <f ca="1"/>
        <v>AGNPR_rm</v>
      </c>
      <c r="Y322">
        <f ca="1"/>
        <v>0</v>
      </c>
      <c r="Z322">
        <f ca="1"/>
        <v>0</v>
      </c>
      <c r="AA322">
        <f ca="1"/>
        <v>0</v>
      </c>
      <c r="AB322">
        <f ca="1"/>
        <v>0</v>
      </c>
      <c r="AC322">
        <f ca="1"/>
        <v>0</v>
      </c>
      <c r="AD322" t="str">
        <f ca="1"/>
        <v>PCOATA160_c</v>
      </c>
      <c r="AE322">
        <f ca="1"/>
        <v>3.4218572361053623E-5</v>
      </c>
      <c r="AF322" t="str">
        <f ca="1"/>
        <v>HISTP_c</v>
      </c>
      <c r="AG322">
        <f ca="1"/>
        <v>6.9431933088739285E-3</v>
      </c>
      <c r="AH322">
        <f ca="1"/>
        <v>0</v>
      </c>
      <c r="AI322">
        <f ca="1"/>
        <v>4.8207933324391691E-5</v>
      </c>
      <c r="AJ322" t="str">
        <f ca="1"/>
        <v>HISTP_c</v>
      </c>
      <c r="AK322">
        <f ca="1"/>
        <v>6.9431933088739285E-3</v>
      </c>
      <c r="AL322">
        <f ca="1"/>
        <v>0</v>
      </c>
      <c r="AM322">
        <f ca="1"/>
        <v>4.8207933324391691E-5</v>
      </c>
      <c r="AN322" t="str">
        <f ca="1"/>
        <v>HISTP_c</v>
      </c>
    </row>
    <row r="323" spans="1:40" x14ac:dyDescent="0.2">
      <c r="A323" t="s">
        <v>10657</v>
      </c>
      <c r="B323" s="121" t="s">
        <v>8282</v>
      </c>
      <c r="C323" s="94" t="s">
        <v>10386</v>
      </c>
      <c r="D323" s="94" t="str">
        <v>O2t_c_r</v>
      </c>
      <c r="E323" s="121">
        <f ca="1"/>
        <v>1.3359891620729601E-5</v>
      </c>
      <c r="G323" s="94"/>
      <c r="H323" s="121" t="str">
        <f ca="1"/>
        <v>0</v>
      </c>
      <c r="I323" s="94"/>
      <c r="J323" s="94"/>
      <c r="K323" s="121" t="str">
        <f ca="1"/>
        <v>0</v>
      </c>
      <c r="L323">
        <v>0</v>
      </c>
      <c r="M323">
        <v>0</v>
      </c>
      <c r="N323" s="105" t="str">
        <v>GALKi_c</v>
      </c>
      <c r="O323" s="131" t="str">
        <v/>
      </c>
      <c r="P323" s="121" t="str">
        <v/>
      </c>
      <c r="Q323">
        <v>0</v>
      </c>
      <c r="R323" t="str">
        <v>GALKi_c</v>
      </c>
      <c r="T323">
        <v>0</v>
      </c>
      <c r="U323" t="str">
        <v>GALKi_c</v>
      </c>
      <c r="W323" t="str">
        <f ca="1"/>
        <v>Glycerophospholipid biosynthesis</v>
      </c>
      <c r="X323" t="str">
        <f ca="1"/>
        <v>AGPAT_l</v>
      </c>
      <c r="Y323">
        <f ca="1"/>
        <v>6.3750881664116883E-6</v>
      </c>
      <c r="Z323">
        <f ca="1"/>
        <v>0</v>
      </c>
      <c r="AA323">
        <f ca="1"/>
        <v>4.0641749129522341E-11</v>
      </c>
      <c r="AB323">
        <f ca="1"/>
        <v>1.7008440143969592E-9</v>
      </c>
      <c r="AC323">
        <f ca="1"/>
        <v>1</v>
      </c>
      <c r="AD323" t="str">
        <f ca="1"/>
        <v>EX_mg2_e</v>
      </c>
      <c r="AE323">
        <f ca="1"/>
        <v>3.3500901641390843E-5</v>
      </c>
      <c r="AF323" t="str">
        <f ca="1"/>
        <v>HISTRS_c</v>
      </c>
      <c r="AG323">
        <f ca="1"/>
        <v>6.9431933088739285E-3</v>
      </c>
      <c r="AH323">
        <f ca="1"/>
        <v>0</v>
      </c>
      <c r="AI323">
        <f ca="1"/>
        <v>4.8207933324391691E-5</v>
      </c>
      <c r="AJ323" t="str">
        <f ca="1"/>
        <v>HISTRS_c</v>
      </c>
      <c r="AK323">
        <f ca="1"/>
        <v>6.9431933088739285E-3</v>
      </c>
      <c r="AL323">
        <f ca="1"/>
        <v>0</v>
      </c>
      <c r="AM323">
        <f ca="1"/>
        <v>4.8207933324391691E-5</v>
      </c>
      <c r="AN323" t="str">
        <f ca="1"/>
        <v>HISTRS_c</v>
      </c>
    </row>
    <row r="324" spans="1:40" x14ac:dyDescent="0.2">
      <c r="A324" t="s">
        <v>10657</v>
      </c>
      <c r="B324" s="121" t="s">
        <v>8283</v>
      </c>
      <c r="C324" s="94" t="s">
        <v>10387</v>
      </c>
      <c r="D324" s="94" t="str">
        <v>O2t_c_m</v>
      </c>
      <c r="E324" s="121">
        <f ca="1"/>
        <v>2.1078023810133399E-2</v>
      </c>
      <c r="G324" s="94"/>
      <c r="H324" s="121" t="str">
        <f ca="1"/>
        <v>0</v>
      </c>
      <c r="I324" s="94"/>
      <c r="J324" s="94"/>
      <c r="K324" s="121" t="str">
        <f ca="1"/>
        <v>0</v>
      </c>
      <c r="L324">
        <v>0</v>
      </c>
      <c r="M324">
        <v>1.2643636473186899E-2</v>
      </c>
      <c r="N324" s="105" t="str">
        <v>GALT_c</v>
      </c>
      <c r="O324" s="131" t="str">
        <v/>
      </c>
      <c r="P324" s="121" t="str">
        <v/>
      </c>
      <c r="Q324">
        <v>0</v>
      </c>
      <c r="R324" t="str">
        <v>GALT_c</v>
      </c>
      <c r="T324">
        <v>0</v>
      </c>
      <c r="U324" t="str">
        <v>GALT_c</v>
      </c>
      <c r="W324" t="str">
        <f ca="1"/>
        <v>Glycerophospholipid biosynthesis</v>
      </c>
      <c r="X324" t="str">
        <f ca="1"/>
        <v>AGPAT_rm</v>
      </c>
      <c r="Y324">
        <f ca="1"/>
        <v>1.0058035198042041E-2</v>
      </c>
      <c r="Z324">
        <f ca="1"/>
        <v>0</v>
      </c>
      <c r="AA324">
        <f ca="1"/>
        <v>1.011640720450526E-4</v>
      </c>
      <c r="AB324">
        <f ca="1"/>
        <v>4.2336835912621246E-3</v>
      </c>
      <c r="AC324">
        <f ca="1"/>
        <v>1</v>
      </c>
      <c r="AD324" t="str">
        <f ca="1"/>
        <v>MG2t_c_e</v>
      </c>
      <c r="AE324">
        <f ca="1"/>
        <v>3.3500901641390843E-5</v>
      </c>
      <c r="AF324" t="str">
        <f ca="1"/>
        <v>HMGCOAR_c</v>
      </c>
      <c r="AG324">
        <f ca="1"/>
        <v>8.1421594570446842E-2</v>
      </c>
      <c r="AH324">
        <f ca="1"/>
        <v>0</v>
      </c>
      <c r="AI324">
        <f ca="1"/>
        <v>6.6294760623942187E-3</v>
      </c>
      <c r="AJ324" t="str">
        <f ca="1"/>
        <v>HMGCOAR_c</v>
      </c>
      <c r="AK324">
        <f ca="1"/>
        <v>8.1421594570446842E-2</v>
      </c>
      <c r="AL324">
        <f ca="1"/>
        <v>0</v>
      </c>
      <c r="AM324">
        <f ca="1"/>
        <v>6.6294760623942187E-3</v>
      </c>
      <c r="AN324" t="str">
        <f ca="1"/>
        <v>HMGCOAR_c</v>
      </c>
    </row>
    <row r="325" spans="1:40" x14ac:dyDescent="0.2">
      <c r="A325" t="s">
        <v>10674</v>
      </c>
      <c r="B325" s="121" t="s">
        <v>8284</v>
      </c>
      <c r="C325" s="94" t="s">
        <v>10388</v>
      </c>
      <c r="D325" s="94" t="str">
        <v>O2t_c_e</v>
      </c>
      <c r="E325" s="121">
        <f ca="1"/>
        <v>6.0934978860688299E-2</v>
      </c>
      <c r="G325" s="94"/>
      <c r="H325" s="121" t="str">
        <f ca="1"/>
        <v>0</v>
      </c>
      <c r="I325" s="94"/>
      <c r="J325" s="94"/>
      <c r="K325" s="121" t="str">
        <f ca="1"/>
        <v>0</v>
      </c>
      <c r="L325">
        <v>0</v>
      </c>
      <c r="M325">
        <v>3.7563606687669002E-3</v>
      </c>
      <c r="N325" s="105" t="str">
        <v>GLUCYS_c</v>
      </c>
      <c r="O325" s="131">
        <v>7.1280178200000002E-2</v>
      </c>
      <c r="P325" s="121">
        <v>1.2429805581499901E-4</v>
      </c>
      <c r="Q325">
        <v>0</v>
      </c>
      <c r="R325" t="str">
        <v>GLUCYS_c</v>
      </c>
      <c r="T325">
        <v>0</v>
      </c>
      <c r="U325" t="str">
        <v>GLUCYS_c</v>
      </c>
      <c r="W325" t="str">
        <f ca="1"/>
        <v>Arginine and proline metabolism</v>
      </c>
      <c r="X325" t="str">
        <f ca="1"/>
        <v>AGPRi_m</v>
      </c>
      <c r="Y325">
        <f ca="1"/>
        <v>2.9077022006119072E-2</v>
      </c>
      <c r="Z325">
        <f ca="1"/>
        <v>0</v>
      </c>
      <c r="AA325">
        <f ca="1"/>
        <v>8.4547320874433271E-4</v>
      </c>
      <c r="AB325">
        <f ca="1"/>
        <v>54723.16137392052</v>
      </c>
      <c r="AC325">
        <f ca="1"/>
        <v>1</v>
      </c>
      <c r="AD325" t="str">
        <f ca="1"/>
        <v>PEt_c_rm</v>
      </c>
      <c r="AE325">
        <f ca="1"/>
        <v>3.0720188012786232E-5</v>
      </c>
      <c r="AF325" t="str">
        <f ca="1"/>
        <v>HMGCOAS_c</v>
      </c>
      <c r="AG325">
        <f ca="1"/>
        <v>8.1421594570446842E-2</v>
      </c>
      <c r="AH325">
        <f ca="1"/>
        <v>0</v>
      </c>
      <c r="AI325">
        <f ca="1"/>
        <v>6.6294760623942187E-3</v>
      </c>
      <c r="AJ325" t="str">
        <f ca="1"/>
        <v>HMGCOAS_c</v>
      </c>
      <c r="AK325">
        <f ca="1"/>
        <v>8.1421594570446842E-2</v>
      </c>
      <c r="AL325">
        <f ca="1"/>
        <v>0</v>
      </c>
      <c r="AM325">
        <f ca="1"/>
        <v>6.6294760623942187E-3</v>
      </c>
      <c r="AN325" t="str">
        <f ca="1"/>
        <v>HMGCOAS_c</v>
      </c>
    </row>
    <row r="326" spans="1:40" x14ac:dyDescent="0.2">
      <c r="A326" t="s">
        <v>10671</v>
      </c>
      <c r="B326" s="121" t="s">
        <v>8285</v>
      </c>
      <c r="C326" s="94" t="s">
        <v>10389</v>
      </c>
      <c r="D326" s="94" t="str">
        <v>EX_o2_e</v>
      </c>
      <c r="E326" s="121" t="str">
        <f ca="1"/>
        <v>0</v>
      </c>
      <c r="G326" s="94"/>
      <c r="H326" s="121" t="str">
        <f ca="1"/>
        <v>0</v>
      </c>
      <c r="I326" s="94"/>
      <c r="J326" s="94"/>
      <c r="K326" s="121" t="str">
        <f ca="1"/>
        <v>0</v>
      </c>
      <c r="L326">
        <v>2.876618448E-3</v>
      </c>
      <c r="M326">
        <v>4.7736515626819403E-6</v>
      </c>
      <c r="N326" s="105" t="str">
        <v>GRTT_c</v>
      </c>
      <c r="O326" s="131">
        <v>0.44448031274267802</v>
      </c>
      <c r="P326" s="121">
        <v>0.22207986995786799</v>
      </c>
      <c r="Q326">
        <v>3.139342272E-3</v>
      </c>
      <c r="R326" t="str">
        <v>GRTT_c</v>
      </c>
      <c r="T326">
        <v>3.7410999120000002E-3</v>
      </c>
      <c r="U326" t="str">
        <v>GRTT_c</v>
      </c>
      <c r="W326" t="str">
        <f ca="1"/>
        <v>Glycine, serine and threonine metabolism</v>
      </c>
      <c r="X326" t="str">
        <f ca="1"/>
        <v>AGTi_c</v>
      </c>
      <c r="Y326">
        <f ca="1"/>
        <v>0</v>
      </c>
      <c r="Z326">
        <f ca="1"/>
        <v>0</v>
      </c>
      <c r="AA326">
        <f ca="1"/>
        <v>0</v>
      </c>
      <c r="AB326">
        <f ca="1"/>
        <v>0</v>
      </c>
      <c r="AC326">
        <f ca="1"/>
        <v>0</v>
      </c>
      <c r="AD326" t="str">
        <f ca="1"/>
        <v>DAGt_c_r</v>
      </c>
      <c r="AE326">
        <f ca="1"/>
        <v>2.150922746991905E-5</v>
      </c>
      <c r="AF326" t="str">
        <f ca="1"/>
        <v>HOMOX_m</v>
      </c>
      <c r="AG326">
        <f ca="1"/>
        <v>9.0996216467117127E-6</v>
      </c>
      <c r="AH326">
        <f ca="1"/>
        <v>0</v>
      </c>
      <c r="AI326">
        <f ca="1"/>
        <v>8.2803114113304385E-11</v>
      </c>
      <c r="AJ326" t="str">
        <f ca="1"/>
        <v>HOMOX_m</v>
      </c>
      <c r="AK326">
        <f ca="1"/>
        <v>9.0996216467117127E-6</v>
      </c>
      <c r="AL326">
        <f ca="1"/>
        <v>0</v>
      </c>
      <c r="AM326">
        <f ca="1"/>
        <v>8.2803114113304385E-11</v>
      </c>
      <c r="AN326" t="str">
        <f ca="1"/>
        <v>HOMOX_m</v>
      </c>
    </row>
    <row r="327" spans="1:40" x14ac:dyDescent="0.2">
      <c r="A327" t="s">
        <v>10688</v>
      </c>
      <c r="B327" s="121" t="s">
        <v>8288</v>
      </c>
      <c r="C327" s="94" t="s">
        <v>10390</v>
      </c>
      <c r="D327" s="94" t="str">
        <v>PMTCOAt_c_r</v>
      </c>
      <c r="E327" s="121">
        <f ca="1"/>
        <v>4.3110304267862103E-2</v>
      </c>
      <c r="G327" s="94"/>
      <c r="H327" s="121" t="str">
        <f ca="1"/>
        <v>0</v>
      </c>
      <c r="I327" s="94"/>
      <c r="J327" s="94"/>
      <c r="K327" s="121" t="str">
        <f ca="1"/>
        <v>0</v>
      </c>
      <c r="L327">
        <v>0</v>
      </c>
      <c r="M327">
        <v>2.6808109322283301E-2</v>
      </c>
      <c r="N327" s="105" t="str">
        <v>GLCGSD_c</v>
      </c>
      <c r="O327" s="131">
        <v>2.26078477336417E-2</v>
      </c>
      <c r="P327" s="121">
        <v>1.76300917067428E-2</v>
      </c>
      <c r="Q327">
        <v>0</v>
      </c>
      <c r="R327" t="str">
        <v>GLCGSD_c</v>
      </c>
      <c r="T327">
        <v>0</v>
      </c>
      <c r="U327" t="str">
        <v>GLCGSD_c</v>
      </c>
      <c r="W327" t="str">
        <f ca="1"/>
        <v>Cysteine and methionine metabolism</v>
      </c>
      <c r="X327" t="str">
        <f ca="1"/>
        <v>AHCi_c</v>
      </c>
      <c r="Y327">
        <f ca="1"/>
        <v>2.057142366050467E-2</v>
      </c>
      <c r="Z327">
        <f ca="1"/>
        <v>0</v>
      </c>
      <c r="AA327">
        <f ca="1"/>
        <v>4.2318347141997135E-4</v>
      </c>
      <c r="AB327">
        <f ca="1"/>
        <v>1.3615059826873772</v>
      </c>
      <c r="AC327">
        <f ca="1"/>
        <v>1</v>
      </c>
      <c r="AD327" t="str">
        <f ca="1"/>
        <v>PEt_c_r</v>
      </c>
      <c r="AE327">
        <f ca="1"/>
        <v>2.150922746991905E-5</v>
      </c>
      <c r="AF327" t="str">
        <f ca="1"/>
        <v>HSDx_c</v>
      </c>
      <c r="AG327">
        <f ca="1"/>
        <v>4.5337863896359937E-2</v>
      </c>
      <c r="AH327">
        <f ca="1"/>
        <v>0</v>
      </c>
      <c r="AI327">
        <f ca="1"/>
        <v>2.0555219026848577E-3</v>
      </c>
      <c r="AJ327" t="str">
        <f ca="1"/>
        <v>HSDx_c</v>
      </c>
      <c r="AK327">
        <f ca="1"/>
        <v>4.5337863896359937E-2</v>
      </c>
      <c r="AL327">
        <f ca="1"/>
        <v>0</v>
      </c>
      <c r="AM327">
        <f ca="1"/>
        <v>2.0555219026848577E-3</v>
      </c>
      <c r="AN327" t="str">
        <f ca="1"/>
        <v>HSDx_c</v>
      </c>
    </row>
    <row r="328" spans="1:40" x14ac:dyDescent="0.2">
      <c r="A328" t="s">
        <v>10654</v>
      </c>
      <c r="B328" s="121" t="s">
        <v>8286</v>
      </c>
      <c r="C328" s="94" t="s">
        <v>10391</v>
      </c>
      <c r="D328" s="94" t="str">
        <v>EX_pi_e</v>
      </c>
      <c r="E328" s="121" t="str">
        <f ca="1"/>
        <v>0</v>
      </c>
      <c r="G328" s="94"/>
      <c r="H328" s="121" t="str">
        <f ca="1"/>
        <v>0</v>
      </c>
      <c r="I328" s="94"/>
      <c r="J328" s="94"/>
      <c r="K328" s="121" t="str">
        <f ca="1"/>
        <v>0</v>
      </c>
      <c r="L328">
        <v>1.7779040629979701</v>
      </c>
      <c r="M328">
        <v>0.74088683143987399</v>
      </c>
      <c r="N328" s="105" t="str">
        <v>G6PDH2i_c</v>
      </c>
      <c r="O328" s="131" t="str">
        <v/>
      </c>
      <c r="P328" s="121" t="str">
        <v/>
      </c>
      <c r="Q328">
        <v>0.77425023102298995</v>
      </c>
      <c r="R328" t="str">
        <v>G6PDH2i_c</v>
      </c>
      <c r="T328">
        <v>0.87706948919874905</v>
      </c>
      <c r="U328" t="str">
        <v>G6PDH2i_c</v>
      </c>
      <c r="W328" t="str">
        <f ca="1"/>
        <v>Transport</v>
      </c>
      <c r="X328" t="str">
        <f ca="1"/>
        <v>AHCYSt_c_m</v>
      </c>
      <c r="Y328">
        <f ca="1"/>
        <v>0</v>
      </c>
      <c r="Z328">
        <f ca="1"/>
        <v>0</v>
      </c>
      <c r="AA328">
        <f ca="1"/>
        <v>0</v>
      </c>
      <c r="AB328">
        <f ca="1"/>
        <v>0</v>
      </c>
      <c r="AC328">
        <f ca="1"/>
        <v>0</v>
      </c>
      <c r="AD328" t="str">
        <f ca="1"/>
        <v>ADSK_c</v>
      </c>
      <c r="AE328">
        <f ca="1"/>
        <v>2.1372709445740007E-5</v>
      </c>
      <c r="AF328" t="str">
        <f ca="1"/>
        <v>HSERTA_c</v>
      </c>
      <c r="AG328">
        <f ca="1"/>
        <v>4.6230627776118298E-3</v>
      </c>
      <c r="AH328">
        <f ca="1"/>
        <v>0</v>
      </c>
      <c r="AI328">
        <f ca="1"/>
        <v>2.1372709445740007E-5</v>
      </c>
      <c r="AJ328" t="str">
        <f ca="1"/>
        <v>HSERTA_c</v>
      </c>
      <c r="AK328">
        <f ca="1"/>
        <v>4.6230627776118298E-3</v>
      </c>
      <c r="AL328">
        <f ca="1"/>
        <v>0</v>
      </c>
      <c r="AM328">
        <f ca="1"/>
        <v>2.1372709445740007E-5</v>
      </c>
      <c r="AN328" t="str">
        <f ca="1"/>
        <v>HSERTA_c</v>
      </c>
    </row>
    <row r="329" spans="1:40" x14ac:dyDescent="0.2">
      <c r="A329" t="s">
        <v>10654</v>
      </c>
      <c r="B329" s="121" t="s">
        <v>8287</v>
      </c>
      <c r="C329" s="94" t="s">
        <v>10863</v>
      </c>
      <c r="D329" s="94" t="str">
        <v>PPPG9t_c_m</v>
      </c>
      <c r="E329" s="121">
        <f ca="1"/>
        <v>-2.3550492798536899E-2</v>
      </c>
      <c r="G329" s="94"/>
      <c r="H329" s="121" t="str">
        <f ca="1"/>
        <v>0</v>
      </c>
      <c r="I329" s="94"/>
      <c r="J329" s="94"/>
      <c r="K329" s="121" t="str">
        <f ca="1"/>
        <v>0</v>
      </c>
      <c r="L329">
        <v>0.491745722863207</v>
      </c>
      <c r="M329">
        <v>0.74916459940858704</v>
      </c>
      <c r="N329" s="105" t="str">
        <v>PGI_c</v>
      </c>
      <c r="O329" s="131" t="str">
        <v/>
      </c>
      <c r="P329" s="121" t="str">
        <v/>
      </c>
      <c r="Q329">
        <v>-0.83910348455254602</v>
      </c>
      <c r="R329" t="str">
        <v>PGI_c</v>
      </c>
      <c r="T329">
        <v>-0.98831030246332696</v>
      </c>
      <c r="U329" t="str">
        <v>PGI_c</v>
      </c>
      <c r="W329" t="str">
        <f ca="1"/>
        <v>Transport</v>
      </c>
      <c r="X329" t="str">
        <f ca="1"/>
        <v>AHCYSt_c_rm</v>
      </c>
      <c r="Y329">
        <f ca="1"/>
        <v>-1.1237850741256022E-2</v>
      </c>
      <c r="Z329">
        <f ca="1"/>
        <v>0</v>
      </c>
      <c r="AA329">
        <f ca="1"/>
        <v>1.2628928928274852E-4</v>
      </c>
      <c r="AB329">
        <f ca="1"/>
        <v>5.2851657804997964E-3</v>
      </c>
      <c r="AC329">
        <f ca="1"/>
        <v>1</v>
      </c>
      <c r="AD329" t="str">
        <f ca="1"/>
        <v>AHSERL2_c</v>
      </c>
      <c r="AE329">
        <f ca="1"/>
        <v>2.1372709445740007E-5</v>
      </c>
      <c r="AF329" t="str">
        <f ca="1"/>
        <v>HSK_c</v>
      </c>
      <c r="AG329">
        <f ca="1"/>
        <v>4.0714801118748103E-2</v>
      </c>
      <c r="AH329">
        <f ca="1"/>
        <v>0</v>
      </c>
      <c r="AI329">
        <f ca="1"/>
        <v>1.6576950301392119E-3</v>
      </c>
      <c r="AJ329" t="str">
        <f ca="1"/>
        <v>HSK_c</v>
      </c>
      <c r="AK329">
        <f ca="1"/>
        <v>4.0714801118748103E-2</v>
      </c>
      <c r="AL329">
        <f ca="1"/>
        <v>0</v>
      </c>
      <c r="AM329">
        <f ca="1"/>
        <v>1.6576950301392119E-3</v>
      </c>
      <c r="AN329" t="str">
        <f ca="1"/>
        <v>HSK_c</v>
      </c>
    </row>
    <row r="330" spans="1:40" x14ac:dyDescent="0.2">
      <c r="A330" t="s">
        <v>10693</v>
      </c>
      <c r="B330" s="121" t="s">
        <v>8289</v>
      </c>
      <c r="C330" s="94" t="s">
        <v>10864</v>
      </c>
      <c r="D330" s="94" t="str">
        <v>PMDPHT_c</v>
      </c>
      <c r="E330" s="121" t="str">
        <f ca="1"/>
        <v>0</v>
      </c>
      <c r="G330" s="94"/>
      <c r="H330" s="121" t="str">
        <f ca="1"/>
        <v>0</v>
      </c>
      <c r="I330" s="94"/>
      <c r="J330" s="94"/>
      <c r="K330" s="121" t="str">
        <f ca="1"/>
        <v>0</v>
      </c>
      <c r="L330">
        <v>7.5089381400000002E-2</v>
      </c>
      <c r="M330">
        <v>3.67305620119703E-3</v>
      </c>
      <c r="N330" s="105" t="str">
        <v>GLU5K_c</v>
      </c>
      <c r="O330" s="131" t="str">
        <v/>
      </c>
      <c r="P330" s="121" t="str">
        <v/>
      </c>
      <c r="Q330">
        <v>1.55314665E-2</v>
      </c>
      <c r="R330" t="str">
        <v>GLU5K_c</v>
      </c>
      <c r="T330">
        <v>1.8383976297885098E-2</v>
      </c>
      <c r="U330" t="str">
        <v>GLU5K_c</v>
      </c>
      <c r="W330" t="str">
        <f ca="1"/>
        <v>Butanoate metabolism</v>
      </c>
      <c r="X330" t="str">
        <f ca="1"/>
        <v>AHGDf_m</v>
      </c>
      <c r="Y330">
        <f ca="1"/>
        <v>0</v>
      </c>
      <c r="Z330">
        <f ca="1"/>
        <v>0</v>
      </c>
      <c r="AA330">
        <f ca="1"/>
        <v>0</v>
      </c>
      <c r="AB330">
        <f ca="1"/>
        <v>0</v>
      </c>
      <c r="AC330">
        <f ca="1"/>
        <v>0</v>
      </c>
      <c r="AD330" t="str">
        <f ca="1"/>
        <v>BPNT_c</v>
      </c>
      <c r="AE330">
        <f ca="1"/>
        <v>2.1372709445740007E-5</v>
      </c>
      <c r="AF330" t="str">
        <f ca="1"/>
        <v>HSTPT_c</v>
      </c>
      <c r="AG330">
        <f ca="1"/>
        <v>6.9431933088739285E-3</v>
      </c>
      <c r="AH330">
        <f ca="1"/>
        <v>0</v>
      </c>
      <c r="AI330">
        <f ca="1"/>
        <v>4.8207933324391691E-5</v>
      </c>
      <c r="AJ330" t="str">
        <f ca="1"/>
        <v>HSTPT_c</v>
      </c>
      <c r="AK330">
        <f ca="1"/>
        <v>6.9431933088739285E-3</v>
      </c>
      <c r="AL330">
        <f ca="1"/>
        <v>0</v>
      </c>
      <c r="AM330">
        <f ca="1"/>
        <v>4.8207933324391691E-5</v>
      </c>
      <c r="AN330" t="str">
        <f ca="1"/>
        <v>HSTPT_c</v>
      </c>
    </row>
    <row r="331" spans="1:40" x14ac:dyDescent="0.2">
      <c r="A331" t="s">
        <v>10665</v>
      </c>
      <c r="B331" s="121" t="s">
        <v>8290</v>
      </c>
      <c r="C331" s="94" t="s">
        <v>10392</v>
      </c>
      <c r="D331" s="94" t="str">
        <v>PPIt_c_m</v>
      </c>
      <c r="E331" s="121" t="str">
        <f ca="1"/>
        <v>0</v>
      </c>
      <c r="G331" s="94"/>
      <c r="H331" s="121" t="str">
        <f ca="1"/>
        <v>0</v>
      </c>
      <c r="I331" s="94"/>
      <c r="J331" s="94"/>
      <c r="K331" s="121" t="str">
        <f ca="1"/>
        <v>0</v>
      </c>
      <c r="L331">
        <v>0</v>
      </c>
      <c r="M331">
        <v>2.6079811860185301E-3</v>
      </c>
      <c r="N331" s="105" t="str">
        <v>GLUDC_c</v>
      </c>
      <c r="O331" s="131" t="str">
        <v/>
      </c>
      <c r="P331" s="121" t="str">
        <v/>
      </c>
      <c r="Q331">
        <v>0</v>
      </c>
      <c r="R331" t="str">
        <v>GLUDC_c</v>
      </c>
      <c r="T331">
        <v>0</v>
      </c>
      <c r="U331" t="str">
        <v>GLUDC_c</v>
      </c>
      <c r="W331" t="str">
        <f ca="1"/>
        <v>Unassigned</v>
      </c>
      <c r="X331" t="str">
        <f ca="1"/>
        <v>AHMMPS4_c</v>
      </c>
      <c r="Y331">
        <f ca="1"/>
        <v>0</v>
      </c>
      <c r="Z331">
        <f ca="1"/>
        <v>0</v>
      </c>
      <c r="AA331">
        <f ca="1"/>
        <v>0</v>
      </c>
      <c r="AB331">
        <f ca="1"/>
        <v>0</v>
      </c>
      <c r="AC331">
        <f ca="1"/>
        <v>0</v>
      </c>
      <c r="AD331" t="str">
        <f ca="1"/>
        <v>HSERTA_c</v>
      </c>
      <c r="AE331">
        <f ca="1"/>
        <v>2.1372709445740007E-5</v>
      </c>
      <c r="AF331" t="str">
        <f ca="1"/>
        <v>Ht_c_g</v>
      </c>
      <c r="AG331">
        <f ca="1"/>
        <v>-1.7394108770122339E-2</v>
      </c>
      <c r="AH331">
        <f ca="1"/>
        <v>0</v>
      </c>
      <c r="AI331">
        <f ca="1"/>
        <v>3.0255501990684687E-4</v>
      </c>
      <c r="AJ331" t="str">
        <f ca="1"/>
        <v>Ht_c_g</v>
      </c>
      <c r="AK331">
        <f ca="1"/>
        <v>-1.7394108770122339E-2</v>
      </c>
      <c r="AL331">
        <f ca="1"/>
        <v>0</v>
      </c>
      <c r="AM331">
        <f ca="1"/>
        <v>3.0255501990684687E-4</v>
      </c>
      <c r="AN331" t="str">
        <f ca="1"/>
        <v>Ht_c_g</v>
      </c>
    </row>
    <row r="332" spans="1:40" x14ac:dyDescent="0.2">
      <c r="A332" t="s">
        <v>10688</v>
      </c>
      <c r="B332" s="121" t="s">
        <v>8292</v>
      </c>
      <c r="C332" s="94" t="s">
        <v>10865</v>
      </c>
      <c r="D332" s="94" t="str">
        <v>PYRtps_m</v>
      </c>
      <c r="E332" s="121" t="str">
        <f ca="1"/>
        <v>0</v>
      </c>
      <c r="G332" s="94"/>
      <c r="H332" s="121" t="str">
        <f ca="1"/>
        <v>0</v>
      </c>
      <c r="I332" s="94"/>
      <c r="J332" s="94"/>
      <c r="K332" s="121" t="str">
        <f ca="1"/>
        <v>0</v>
      </c>
      <c r="L332">
        <v>0</v>
      </c>
      <c r="M332">
        <v>5.1467830745277497E-3</v>
      </c>
      <c r="N332" s="105" t="str">
        <v>GLUDxi_c</v>
      </c>
      <c r="O332" s="131">
        <v>0</v>
      </c>
      <c r="P332" s="121">
        <v>0</v>
      </c>
      <c r="Q332">
        <v>0</v>
      </c>
      <c r="R332" t="str">
        <v>GLUDxi_c</v>
      </c>
      <c r="T332">
        <v>0</v>
      </c>
      <c r="U332" t="str">
        <v>GLUDxi_c</v>
      </c>
      <c r="W332" t="str">
        <f ca="1"/>
        <v>Cysteine and methionine metabolism</v>
      </c>
      <c r="X332" t="str">
        <f ca="1"/>
        <v>AHSERL_c</v>
      </c>
      <c r="Y332">
        <f ca="1"/>
        <v>0</v>
      </c>
      <c r="Z332">
        <f ca="1"/>
        <v>0</v>
      </c>
      <c r="AA332">
        <f ca="1"/>
        <v>0</v>
      </c>
      <c r="AB332">
        <f ca="1"/>
        <v>0</v>
      </c>
      <c r="AC332">
        <f ca="1"/>
        <v>0</v>
      </c>
      <c r="AD332" t="str">
        <f ca="1"/>
        <v>PAPSR_c</v>
      </c>
      <c r="AE332">
        <f ca="1"/>
        <v>2.1372709445740007E-5</v>
      </c>
      <c r="AF332" t="str">
        <f ca="1"/>
        <v>Ht_c_l</v>
      </c>
      <c r="AG332">
        <f ca="1"/>
        <v>-4.7145390632442045E-4</v>
      </c>
      <c r="AH332">
        <f ca="1"/>
        <v>0</v>
      </c>
      <c r="AI332">
        <f ca="1"/>
        <v>2.2226878578855541E-7</v>
      </c>
      <c r="AJ332" t="str">
        <f ca="1"/>
        <v>Ht_c_l</v>
      </c>
      <c r="AK332">
        <f ca="1"/>
        <v>-4.7145390632442045E-4</v>
      </c>
      <c r="AL332">
        <f ca="1"/>
        <v>0</v>
      </c>
      <c r="AM332">
        <f ca="1"/>
        <v>2.2226878578855541E-7</v>
      </c>
      <c r="AN332" t="str">
        <f ca="1"/>
        <v>Ht_c_l</v>
      </c>
    </row>
    <row r="333" spans="1:40" x14ac:dyDescent="0.2">
      <c r="A333" t="s">
        <v>10688</v>
      </c>
      <c r="B333" s="121" t="s">
        <v>8291</v>
      </c>
      <c r="C333" s="94" t="s">
        <v>10866</v>
      </c>
      <c r="D333" s="94" t="str">
        <v>SERt_c_m</v>
      </c>
      <c r="E333" s="121">
        <f ca="1"/>
        <v>9.6882766249627803E-3</v>
      </c>
      <c r="G333" s="94"/>
      <c r="H333" s="121" t="str">
        <f ca="1"/>
        <v>0</v>
      </c>
      <c r="I333" s="94"/>
      <c r="J333" s="94"/>
      <c r="K333" s="121" t="str">
        <f ca="1"/>
        <v>0</v>
      </c>
      <c r="L333">
        <v>1.6107312546607</v>
      </c>
      <c r="M333">
        <v>0.109189532379669</v>
      </c>
      <c r="N333" s="105" t="str">
        <v>GLUDy_c</v>
      </c>
      <c r="O333" s="131" t="str">
        <v/>
      </c>
      <c r="P333" s="121" t="str">
        <v/>
      </c>
      <c r="Q333">
        <v>0.32772705095868598</v>
      </c>
      <c r="R333" t="str">
        <v>GLUDy_c</v>
      </c>
      <c r="T333">
        <v>0.40684595848701199</v>
      </c>
      <c r="U333" t="str">
        <v>GLUDy_c</v>
      </c>
      <c r="W333" t="str">
        <f ca="1"/>
        <v>Cysteine and methionine metabolism</v>
      </c>
      <c r="X333" t="str">
        <f ca="1"/>
        <v>AHSERL2_c</v>
      </c>
      <c r="Y333">
        <f ca="1"/>
        <v>4.6230627776118298E-3</v>
      </c>
      <c r="Z333">
        <f ca="1"/>
        <v>0</v>
      </c>
      <c r="AA333">
        <f ca="1"/>
        <v>2.1372709445740007E-5</v>
      </c>
      <c r="AB333">
        <f ca="1"/>
        <v>8.9444095568776225E-4</v>
      </c>
      <c r="AC333">
        <f ca="1"/>
        <v>1</v>
      </c>
      <c r="AD333" t="str">
        <f ca="1"/>
        <v>SADT_c</v>
      </c>
      <c r="AE333">
        <f ca="1"/>
        <v>2.1372709445740007E-5</v>
      </c>
      <c r="AF333" t="str">
        <f ca="1"/>
        <v>Ht_c_r</v>
      </c>
      <c r="AG333">
        <f ca="1"/>
        <v>-2.0428650596868932E-5</v>
      </c>
      <c r="AH333">
        <f ca="1"/>
        <v>0</v>
      </c>
      <c r="AI333">
        <f ca="1"/>
        <v>4.1732976520895335E-10</v>
      </c>
      <c r="AJ333" t="str">
        <f ca="1"/>
        <v>Ht_c_r</v>
      </c>
      <c r="AK333">
        <f ca="1"/>
        <v>-2.0428650596868932E-5</v>
      </c>
      <c r="AL333">
        <f ca="1"/>
        <v>0</v>
      </c>
      <c r="AM333">
        <f ca="1"/>
        <v>4.1732976520895335E-10</v>
      </c>
      <c r="AN333" t="str">
        <f ca="1"/>
        <v>Ht_c_r</v>
      </c>
    </row>
    <row r="334" spans="1:40" x14ac:dyDescent="0.2">
      <c r="A334" t="s">
        <v>10690</v>
      </c>
      <c r="B334" s="121" t="s">
        <v>8293</v>
      </c>
      <c r="C334" s="94" t="s">
        <v>10867</v>
      </c>
      <c r="D334" s="94" t="str">
        <v>SQLt_c_r</v>
      </c>
      <c r="E334" s="121">
        <f ca="1"/>
        <v>2.2247471556956701E-2</v>
      </c>
      <c r="G334" s="94"/>
      <c r="H334" s="121" t="str">
        <f ca="1"/>
        <v>0</v>
      </c>
      <c r="I334" s="94"/>
      <c r="J334" s="94"/>
      <c r="K334" s="121" t="str">
        <f ca="1"/>
        <v>0</v>
      </c>
      <c r="L334">
        <v>0</v>
      </c>
      <c r="M334">
        <v>2.5061713206387101E-2</v>
      </c>
      <c r="N334" s="105" t="str">
        <v>GLUSx_c</v>
      </c>
      <c r="O334" s="131">
        <v>3.9662864999994898E-2</v>
      </c>
      <c r="P334" s="121">
        <v>5.15643068503766E-5</v>
      </c>
      <c r="Q334">
        <v>0</v>
      </c>
      <c r="R334" t="str">
        <v>GLUSx_c</v>
      </c>
      <c r="T334">
        <v>0</v>
      </c>
      <c r="U334" t="str">
        <v>GLUSx_c</v>
      </c>
      <c r="W334" t="str">
        <f ca="1"/>
        <v>Purine metabolism</v>
      </c>
      <c r="X334" t="str">
        <f ca="1"/>
        <v>AICART_c</v>
      </c>
      <c r="Y334">
        <f ca="1"/>
        <v>1.0616073594135174E-2</v>
      </c>
      <c r="Z334">
        <f ca="1"/>
        <v>0</v>
      </c>
      <c r="AA334">
        <f ca="1"/>
        <v>1.127010185560941E-4</v>
      </c>
      <c r="AB334">
        <f ca="1"/>
        <v>42386.686992013238</v>
      </c>
      <c r="AC334">
        <f ca="1"/>
        <v>1</v>
      </c>
      <c r="AD334" t="str">
        <f ca="1"/>
        <v>SO3R_c</v>
      </c>
      <c r="AE334">
        <f ca="1"/>
        <v>2.1372709445740007E-5</v>
      </c>
      <c r="AF334" t="str">
        <f ca="1"/>
        <v>Ht_c_rm</v>
      </c>
      <c r="AG334">
        <f ca="1"/>
        <v>2.0816674867337806E-2</v>
      </c>
      <c r="AH334">
        <f ca="1"/>
        <v>0</v>
      </c>
      <c r="AI334">
        <f ca="1"/>
        <v>4.3333395253245346E-4</v>
      </c>
      <c r="AJ334" t="str">
        <f ca="1"/>
        <v>Ht_c_rm</v>
      </c>
      <c r="AK334">
        <f ca="1"/>
        <v>2.0816674867337806E-2</v>
      </c>
      <c r="AL334">
        <f ca="1"/>
        <v>0</v>
      </c>
      <c r="AM334">
        <f ca="1"/>
        <v>4.3333395253245346E-4</v>
      </c>
      <c r="AN334" t="str">
        <f ca="1"/>
        <v>Ht_c_rm</v>
      </c>
    </row>
    <row r="335" spans="1:40" x14ac:dyDescent="0.2">
      <c r="A335" t="s">
        <v>10690</v>
      </c>
      <c r="B335" s="121" t="s">
        <v>8294</v>
      </c>
      <c r="C335" s="94" t="s">
        <v>10393</v>
      </c>
      <c r="D335" s="94" t="str">
        <v>SSQ23EPXt_c_r</v>
      </c>
      <c r="E335" s="121">
        <f ca="1"/>
        <v>7.6970359101125102E-3</v>
      </c>
      <c r="G335" s="94"/>
      <c r="H335" s="121" t="str">
        <f ca="1"/>
        <v>0</v>
      </c>
      <c r="I335" s="94"/>
      <c r="J335" s="94"/>
      <c r="K335" s="121" t="str">
        <f ca="1"/>
        <v>0</v>
      </c>
      <c r="L335">
        <v>7.5089381400000002E-2</v>
      </c>
      <c r="M335">
        <v>3.67305620119703E-3</v>
      </c>
      <c r="N335" s="105" t="str">
        <v>G5SDy_c</v>
      </c>
      <c r="O335" s="131">
        <v>1.6659917999994899E-2</v>
      </c>
      <c r="P335" s="121">
        <v>2.7994225261264401E-5</v>
      </c>
      <c r="Q335">
        <v>1.55314665E-2</v>
      </c>
      <c r="R335" t="str">
        <v>G5SDy_c</v>
      </c>
      <c r="T335">
        <v>1.8383976297885098E-2</v>
      </c>
      <c r="U335" t="str">
        <v>G5SDy_c</v>
      </c>
      <c r="W335" t="str">
        <f ca="1"/>
        <v>Purine metabolism</v>
      </c>
      <c r="X335" t="str">
        <f ca="1"/>
        <v>AIRC1_c</v>
      </c>
      <c r="Y335">
        <f ca="1"/>
        <v>3.6728802852612026E-3</v>
      </c>
      <c r="Z335">
        <f ca="1"/>
        <v>0</v>
      </c>
      <c r="AA335">
        <f ca="1"/>
        <v>1.3490049589860412E-5</v>
      </c>
      <c r="AB335">
        <f ca="1"/>
        <v>17213.795542663651</v>
      </c>
      <c r="AC335">
        <f ca="1"/>
        <v>1</v>
      </c>
      <c r="AD335" t="str">
        <f ca="1"/>
        <v>DAGt_c_rm</v>
      </c>
      <c r="AE335">
        <f ca="1"/>
        <v>1.9378283776160319E-5</v>
      </c>
      <c r="AF335" t="str">
        <f ca="1"/>
        <v>Ht_m_mm</v>
      </c>
      <c r="AG335">
        <f ca="1"/>
        <v>1.8577059584194859E-2</v>
      </c>
      <c r="AH335">
        <f ca="1"/>
        <v>0</v>
      </c>
      <c r="AI335">
        <f ca="1"/>
        <v>3.4510714279472606E-4</v>
      </c>
      <c r="AJ335" t="str">
        <f ca="1"/>
        <v>Ht_m_mm</v>
      </c>
      <c r="AK335">
        <f ca="1"/>
        <v>1.8577059584194859E-2</v>
      </c>
      <c r="AL335">
        <f ca="1"/>
        <v>0</v>
      </c>
      <c r="AM335">
        <f ca="1"/>
        <v>3.4510714279472606E-4</v>
      </c>
      <c r="AN335" t="str">
        <f ca="1"/>
        <v>Ht_m_mm</v>
      </c>
    </row>
    <row r="336" spans="1:40" x14ac:dyDescent="0.2">
      <c r="A336" t="s">
        <v>10654</v>
      </c>
      <c r="B336" s="121" t="s">
        <v>8295</v>
      </c>
      <c r="C336" s="94" t="s">
        <v>10868</v>
      </c>
      <c r="D336" s="94" t="str">
        <v>EX_so4_e</v>
      </c>
      <c r="E336" s="121" t="str">
        <f ca="1"/>
        <v>0</v>
      </c>
      <c r="G336" s="94"/>
      <c r="H336" s="121" t="str">
        <f ca="1"/>
        <v>0</v>
      </c>
      <c r="I336" s="94"/>
      <c r="J336" s="94"/>
      <c r="K336" s="121" t="str">
        <f ca="1"/>
        <v>0</v>
      </c>
      <c r="L336">
        <v>0</v>
      </c>
      <c r="M336">
        <v>6.6780515055384703E-5</v>
      </c>
      <c r="N336" s="105" t="str">
        <v>GLUN_c</v>
      </c>
      <c r="O336" s="131" t="str">
        <v/>
      </c>
      <c r="P336" s="121" t="str">
        <v/>
      </c>
      <c r="Q336">
        <v>0</v>
      </c>
      <c r="R336" t="str">
        <v>GLUN_c</v>
      </c>
      <c r="T336">
        <v>0</v>
      </c>
      <c r="U336" t="str">
        <v>GLUN_c</v>
      </c>
      <c r="W336" t="str">
        <f ca="1"/>
        <v>Transport</v>
      </c>
      <c r="X336" t="str">
        <f ca="1"/>
        <v>AKGCITta_m</v>
      </c>
      <c r="Y336">
        <f ca="1"/>
        <v>0</v>
      </c>
      <c r="Z336">
        <f ca="1"/>
        <v>0</v>
      </c>
      <c r="AA336">
        <f ca="1"/>
        <v>0</v>
      </c>
      <c r="AB336">
        <f ca="1"/>
        <v>0</v>
      </c>
      <c r="AC336">
        <f ca="1"/>
        <v>0</v>
      </c>
      <c r="AD336" t="str">
        <f ca="1"/>
        <v>G13027t_g_r</v>
      </c>
      <c r="AE336">
        <f ca="1"/>
        <v>1.8909688744177997E-5</v>
      </c>
      <c r="AF336" t="str">
        <f ca="1"/>
        <v>HXCCOAt_c_r</v>
      </c>
      <c r="AG336">
        <f ca="1"/>
        <v>3.6767021263538674E-4</v>
      </c>
      <c r="AH336">
        <f ca="1"/>
        <v>0</v>
      </c>
      <c r="AI336">
        <f ca="1"/>
        <v>1.351813852593505E-7</v>
      </c>
      <c r="AJ336" t="str">
        <f ca="1"/>
        <v>HXCCOAt_c_r</v>
      </c>
      <c r="AK336">
        <f ca="1"/>
        <v>3.6767021263538674E-4</v>
      </c>
      <c r="AL336">
        <f ca="1"/>
        <v>0</v>
      </c>
      <c r="AM336">
        <f ca="1"/>
        <v>1.351813852593505E-7</v>
      </c>
      <c r="AN336" t="str">
        <f ca="1"/>
        <v>HXCCOAt_c_r</v>
      </c>
    </row>
    <row r="337" spans="1:40" x14ac:dyDescent="0.2">
      <c r="A337" t="s">
        <v>10686</v>
      </c>
      <c r="B337" s="121" t="s">
        <v>8296</v>
      </c>
      <c r="C337" s="94" t="s">
        <v>10394</v>
      </c>
      <c r="D337" s="94" t="str">
        <v>TTCCOAt_c_r</v>
      </c>
      <c r="E337" s="121">
        <f ca="1"/>
        <v>1.52556270051576E-4</v>
      </c>
      <c r="G337" s="94"/>
      <c r="H337" s="121" t="str">
        <f ca="1"/>
        <v>0</v>
      </c>
      <c r="I337" s="94"/>
      <c r="J337" s="94"/>
      <c r="K337" s="121" t="str">
        <f ca="1"/>
        <v>0</v>
      </c>
      <c r="L337">
        <v>0.232947869219991</v>
      </c>
      <c r="M337">
        <v>3.0517898922707599E-2</v>
      </c>
      <c r="N337" s="105" t="str">
        <v>GLNS_c</v>
      </c>
      <c r="O337" s="131" t="str">
        <v/>
      </c>
      <c r="P337" s="121" t="str">
        <v/>
      </c>
      <c r="Q337">
        <v>5.3888177178004197E-2</v>
      </c>
      <c r="R337" t="str">
        <v>GLNS_c</v>
      </c>
      <c r="T337">
        <v>6.7100555808003406E-2</v>
      </c>
      <c r="U337" t="str">
        <v>GLNS_c</v>
      </c>
      <c r="W337" t="str">
        <f ca="1"/>
        <v>Citric acid cycle</v>
      </c>
      <c r="X337" t="str">
        <f ca="1"/>
        <v>AKGDH_m</v>
      </c>
      <c r="Y337">
        <f ca="1"/>
        <v>7.2796973173693702E-5</v>
      </c>
      <c r="Z337">
        <f ca="1"/>
        <v>0</v>
      </c>
      <c r="AA337">
        <f ca="1"/>
        <v>5.2993993032514806E-9</v>
      </c>
      <c r="AB337">
        <f ca="1"/>
        <v>2.2177814139124457E-7</v>
      </c>
      <c r="AC337">
        <f ca="1"/>
        <v>1</v>
      </c>
      <c r="AD337" t="str">
        <f ca="1"/>
        <v>OGLYCANS1_r</v>
      </c>
      <c r="AE337">
        <f ca="1"/>
        <v>1.8909688744177997E-5</v>
      </c>
      <c r="AF337" t="str">
        <f ca="1"/>
        <v>HXCCOAt_c_rm</v>
      </c>
      <c r="AG337">
        <f ca="1"/>
        <v>-3.6767021263538674E-4</v>
      </c>
      <c r="AH337">
        <f ca="1"/>
        <v>0</v>
      </c>
      <c r="AI337">
        <f ca="1"/>
        <v>1.351813852593505E-7</v>
      </c>
      <c r="AJ337" t="str">
        <f ca="1"/>
        <v>HXCCOAt_c_rm</v>
      </c>
      <c r="AK337">
        <f ca="1"/>
        <v>-3.6767021263538674E-4</v>
      </c>
      <c r="AL337">
        <f ca="1"/>
        <v>0</v>
      </c>
      <c r="AM337">
        <f ca="1"/>
        <v>1.351813852593505E-7</v>
      </c>
      <c r="AN337" t="str">
        <f ca="1"/>
        <v>HXCCOAt_c_rm</v>
      </c>
    </row>
    <row r="338" spans="1:40" x14ac:dyDescent="0.2">
      <c r="A338" t="s">
        <v>10654</v>
      </c>
      <c r="B338" s="121" t="s">
        <v>8297</v>
      </c>
      <c r="C338" s="94" t="s">
        <v>10395</v>
      </c>
      <c r="D338" s="94" t="str">
        <v>EX_thm_e</v>
      </c>
      <c r="E338" s="121">
        <f ca="1"/>
        <v>4.9446618148095398</v>
      </c>
      <c r="G338" s="94"/>
      <c r="H338" s="121" t="str">
        <f ca="1"/>
        <v>0</v>
      </c>
      <c r="I338" s="94"/>
      <c r="J338" s="94"/>
      <c r="K338" s="121" t="str">
        <f ca="1"/>
        <v>0</v>
      </c>
      <c r="L338">
        <v>0</v>
      </c>
      <c r="M338">
        <v>4.9737107160227603E-3</v>
      </c>
      <c r="N338" s="105" t="str">
        <v>GF6PTA_c</v>
      </c>
      <c r="O338" s="131">
        <v>4.61403757849539</v>
      </c>
      <c r="P338" s="121">
        <v>0.51904106845894904</v>
      </c>
      <c r="Q338">
        <v>0</v>
      </c>
      <c r="R338" t="str">
        <v>GF6PTA_c</v>
      </c>
      <c r="T338">
        <v>0</v>
      </c>
      <c r="U338" t="str">
        <v>GF6PTA_c</v>
      </c>
      <c r="W338" t="str">
        <f ca="1"/>
        <v>Transport</v>
      </c>
      <c r="X338" t="str">
        <f ca="1"/>
        <v>AKGMALta_m</v>
      </c>
      <c r="Y338">
        <f ca="1"/>
        <v>2.3594993071342407</v>
      </c>
      <c r="Z338">
        <f ca="1"/>
        <v>0</v>
      </c>
      <c r="AA338">
        <f ca="1"/>
        <v>5.5672369803669621</v>
      </c>
      <c r="AB338">
        <f ca="1"/>
        <v>20.665040648969814</v>
      </c>
      <c r="AC338">
        <f ca="1"/>
        <v>1</v>
      </c>
      <c r="AD338" t="str">
        <f ca="1"/>
        <v>OGLYCANS2_g</v>
      </c>
      <c r="AE338">
        <f ca="1"/>
        <v>1.8909688744177997E-5</v>
      </c>
      <c r="AF338" t="str">
        <f ca="1"/>
        <v>ICDHx_m</v>
      </c>
      <c r="AG338">
        <f ca="1"/>
        <v>0.10848405134020017</v>
      </c>
      <c r="AH338">
        <f ca="1"/>
        <v>0</v>
      </c>
      <c r="AI338">
        <f ca="1"/>
        <v>1.1768789395183187E-2</v>
      </c>
      <c r="AJ338" t="str">
        <f ca="1"/>
        <v>ICDHx_m</v>
      </c>
      <c r="AK338">
        <f ca="1"/>
        <v>0.10848405134020017</v>
      </c>
      <c r="AL338">
        <f ca="1"/>
        <v>0</v>
      </c>
      <c r="AM338">
        <f ca="1"/>
        <v>1.1768789395183187E-2</v>
      </c>
      <c r="AN338" t="str">
        <f ca="1"/>
        <v>ICDHx_m</v>
      </c>
    </row>
    <row r="339" spans="1:40" x14ac:dyDescent="0.2">
      <c r="A339" t="s">
        <v>10654</v>
      </c>
      <c r="B339" s="121" t="s">
        <v>8298</v>
      </c>
      <c r="C339" s="94" t="s">
        <v>10396</v>
      </c>
      <c r="D339" s="94" t="str">
        <v>THRt_c_m</v>
      </c>
      <c r="E339" s="121" t="str">
        <f ca="1"/>
        <v>0</v>
      </c>
      <c r="G339" s="94"/>
      <c r="H339" s="121" t="str">
        <f ca="1"/>
        <v>0</v>
      </c>
      <c r="I339" s="94"/>
      <c r="J339" s="94"/>
      <c r="K339" s="121" t="str">
        <f ca="1"/>
        <v>0</v>
      </c>
      <c r="L339">
        <v>3.7690012799999999E-2</v>
      </c>
      <c r="M339">
        <v>4.0992360163435598E-5</v>
      </c>
      <c r="N339" s="105" t="str">
        <v>GLNTRS_c, G00006t_c_c</v>
      </c>
      <c r="O339" s="131" t="str">
        <v/>
      </c>
      <c r="P339" s="121" t="str">
        <v/>
      </c>
      <c r="Q339">
        <v>7.7958044999999997E-3</v>
      </c>
      <c r="R339" t="str">
        <v>GLNTRS_c, G00006t_c_c</v>
      </c>
      <c r="T339">
        <v>9.2770108200000007E-3</v>
      </c>
      <c r="U339" t="str">
        <v>GLNTRS_c, G00006t_c_c</v>
      </c>
      <c r="W339" t="str">
        <f ca="1"/>
        <v>Transport</v>
      </c>
      <c r="X339" t="str">
        <f ca="1"/>
        <v>AKGt_c_e</v>
      </c>
      <c r="Y339">
        <f ca="1"/>
        <v>0</v>
      </c>
      <c r="Z339">
        <f ca="1"/>
        <v>0</v>
      </c>
      <c r="AA339">
        <f ca="1"/>
        <v>0</v>
      </c>
      <c r="AB339">
        <f ca="1"/>
        <v>0</v>
      </c>
      <c r="AC339">
        <f ca="1"/>
        <v>0</v>
      </c>
      <c r="AD339" t="str">
        <f ca="1"/>
        <v>OGLYCANS3_g</v>
      </c>
      <c r="AE339">
        <f ca="1"/>
        <v>1.8909688744177997E-5</v>
      </c>
      <c r="AF339" t="str">
        <f ca="1"/>
        <v>IG3PS_c</v>
      </c>
      <c r="AG339">
        <f ca="1"/>
        <v>6.9431933088739285E-3</v>
      </c>
      <c r="AH339">
        <f ca="1"/>
        <v>0</v>
      </c>
      <c r="AI339">
        <f ca="1"/>
        <v>4.8207933324391691E-5</v>
      </c>
      <c r="AJ339" t="str">
        <f ca="1"/>
        <v>IG3PS_c</v>
      </c>
      <c r="AK339">
        <f ca="1"/>
        <v>6.9431933088739285E-3</v>
      </c>
      <c r="AL339">
        <f ca="1"/>
        <v>0</v>
      </c>
      <c r="AM339">
        <f ca="1"/>
        <v>4.8207933324391691E-5</v>
      </c>
      <c r="AN339" t="str">
        <f ca="1"/>
        <v>IG3PS_c</v>
      </c>
    </row>
    <row r="340" spans="1:40" x14ac:dyDescent="0.2">
      <c r="A340" t="s">
        <v>10654</v>
      </c>
      <c r="B340" s="121" t="s">
        <v>8299</v>
      </c>
      <c r="C340" s="94" t="s">
        <v>10869</v>
      </c>
      <c r="D340" s="94" t="str">
        <v>EX_urea_e</v>
      </c>
      <c r="E340" s="121" t="str">
        <f ca="1"/>
        <v>0</v>
      </c>
      <c r="G340" s="94"/>
      <c r="H340" s="121" t="str">
        <f ca="1"/>
        <v>0</v>
      </c>
      <c r="I340" s="94"/>
      <c r="J340" s="94"/>
      <c r="K340" s="121" t="str">
        <f ca="1"/>
        <v>0</v>
      </c>
      <c r="L340">
        <v>6.6664085400000003E-2</v>
      </c>
      <c r="M340">
        <v>7.2505101369528505E-5</v>
      </c>
      <c r="N340" s="105" t="str">
        <v>GLUTRS_c</v>
      </c>
      <c r="O340" s="131" t="str">
        <v/>
      </c>
      <c r="P340" s="121" t="str">
        <v/>
      </c>
      <c r="Q340">
        <v>1.378877742E-2</v>
      </c>
      <c r="R340" t="str">
        <v>GLUTRS_c</v>
      </c>
      <c r="T340">
        <v>1.6408614419999999E-2</v>
      </c>
      <c r="U340" t="str">
        <v>GLUTRS_c</v>
      </c>
      <c r="W340" t="str">
        <f ca="1"/>
        <v>Transport</v>
      </c>
      <c r="X340" t="str">
        <f ca="1"/>
        <v>AKGt_c_n</v>
      </c>
      <c r="Y340">
        <f ca="1"/>
        <v>0</v>
      </c>
      <c r="Z340">
        <f ca="1"/>
        <v>0</v>
      </c>
      <c r="AA340">
        <f ca="1"/>
        <v>0</v>
      </c>
      <c r="AB340">
        <f ca="1"/>
        <v>0</v>
      </c>
      <c r="AC340">
        <f ca="1"/>
        <v>0</v>
      </c>
      <c r="AD340" t="str">
        <f ca="1"/>
        <v>OGLYCANS4_g</v>
      </c>
      <c r="AE340">
        <f ca="1"/>
        <v>1.8909688744177997E-5</v>
      </c>
      <c r="AF340" t="str">
        <f ca="1"/>
        <v>IGPDH_c</v>
      </c>
      <c r="AG340">
        <f ca="1"/>
        <v>6.9431933088739285E-3</v>
      </c>
      <c r="AH340">
        <f ca="1"/>
        <v>0</v>
      </c>
      <c r="AI340">
        <f ca="1"/>
        <v>4.8207933324391691E-5</v>
      </c>
      <c r="AJ340" t="str">
        <f ca="1"/>
        <v>IGPDH_c</v>
      </c>
      <c r="AK340">
        <f ca="1"/>
        <v>6.9431933088739285E-3</v>
      </c>
      <c r="AL340">
        <f ca="1"/>
        <v>0</v>
      </c>
      <c r="AM340">
        <f ca="1"/>
        <v>4.8207933324391691E-5</v>
      </c>
      <c r="AN340" t="str">
        <f ca="1"/>
        <v>IGPDH_c</v>
      </c>
    </row>
    <row r="341" spans="1:40" x14ac:dyDescent="0.2">
      <c r="A341" t="s">
        <v>10654</v>
      </c>
      <c r="B341" s="121" t="s">
        <v>8300</v>
      </c>
      <c r="C341" s="94" t="s">
        <v>10870</v>
      </c>
      <c r="D341" s="94" t="str">
        <v>VALt_c_m</v>
      </c>
      <c r="E341" s="121" t="str">
        <f ca="1"/>
        <v>0</v>
      </c>
      <c r="G341" s="94"/>
      <c r="H341" s="121" t="str">
        <f ca="1"/>
        <v>0</v>
      </c>
      <c r="I341" s="94"/>
      <c r="J341" s="94"/>
      <c r="K341" s="121" t="str">
        <f ca="1"/>
        <v>0</v>
      </c>
      <c r="L341">
        <v>0</v>
      </c>
      <c r="M341">
        <v>0</v>
      </c>
      <c r="N341" s="105" t="str">
        <v>GLUTRS_m</v>
      </c>
      <c r="O341" s="131" t="str">
        <v/>
      </c>
      <c r="P341" s="121" t="str">
        <v/>
      </c>
      <c r="Q341">
        <v>0</v>
      </c>
      <c r="R341" t="str">
        <v>GLUTRS_m</v>
      </c>
      <c r="T341">
        <v>0</v>
      </c>
      <c r="U341" t="str">
        <v>GLUTRS_m</v>
      </c>
      <c r="W341" t="str">
        <f ca="1"/>
        <v>Transport</v>
      </c>
      <c r="X341" t="str">
        <f ca="1"/>
        <v>AKGt_c_x</v>
      </c>
      <c r="Y341">
        <f ca="1"/>
        <v>0</v>
      </c>
      <c r="Z341">
        <f ca="1"/>
        <v>0</v>
      </c>
      <c r="AA341">
        <f ca="1"/>
        <v>0</v>
      </c>
      <c r="AB341">
        <f ca="1"/>
        <v>0</v>
      </c>
      <c r="AC341">
        <f ca="1"/>
        <v>0</v>
      </c>
      <c r="AD341" t="str">
        <f ca="1"/>
        <v>OGLYCANS5_g</v>
      </c>
      <c r="AE341">
        <f ca="1"/>
        <v>1.8909688744177997E-5</v>
      </c>
      <c r="AF341" t="str">
        <f ca="1"/>
        <v>IGPS_c</v>
      </c>
      <c r="AG341">
        <f ca="1"/>
        <v>2.3384207707719761E-3</v>
      </c>
      <c r="AH341">
        <f ca="1"/>
        <v>0</v>
      </c>
      <c r="AI341">
        <f ca="1"/>
        <v>5.4682117011778028E-6</v>
      </c>
      <c r="AJ341" t="str">
        <f ca="1"/>
        <v>IGPS_c</v>
      </c>
      <c r="AK341">
        <f ca="1"/>
        <v>2.3384207707719761E-3</v>
      </c>
      <c r="AL341">
        <f ca="1"/>
        <v>0</v>
      </c>
      <c r="AM341">
        <f ca="1"/>
        <v>5.4682117011778028E-6</v>
      </c>
      <c r="AN341" t="str">
        <f ca="1"/>
        <v>IGPS_c</v>
      </c>
    </row>
    <row r="342" spans="1:40" x14ac:dyDescent="0.2">
      <c r="A342" t="s">
        <v>10691</v>
      </c>
      <c r="B342" s="121" t="s">
        <v>8301</v>
      </c>
      <c r="C342" s="94" t="s">
        <v>10397</v>
      </c>
      <c r="D342" s="94" t="str">
        <v>H2Ot_c_r</v>
      </c>
      <c r="E342" s="121">
        <f ca="1"/>
        <v>1.9069533756457401E-5</v>
      </c>
      <c r="G342" s="94"/>
      <c r="H342" s="121" t="str">
        <f ca="1"/>
        <v>0</v>
      </c>
      <c r="I342" s="94"/>
      <c r="J342" s="94"/>
      <c r="K342" s="121" t="str">
        <f ca="1"/>
        <v>0</v>
      </c>
      <c r="L342">
        <v>0</v>
      </c>
      <c r="M342">
        <v>2.07400652749688E-2</v>
      </c>
      <c r="N342" s="105" t="str">
        <v>GTHO_c</v>
      </c>
      <c r="O342" s="131">
        <v>0</v>
      </c>
      <c r="P342" s="121">
        <v>0</v>
      </c>
      <c r="Q342">
        <v>0</v>
      </c>
      <c r="R342" t="str">
        <v>GTHO_c</v>
      </c>
      <c r="T342">
        <v>0</v>
      </c>
      <c r="U342" t="str">
        <v>GTHO_c</v>
      </c>
      <c r="W342" t="str">
        <f ca="1"/>
        <v>Folate metabolism</v>
      </c>
      <c r="X342" t="str">
        <f ca="1"/>
        <v>AKP1_c</v>
      </c>
      <c r="Y342">
        <f ca="1"/>
        <v>9.0996216467166763E-6</v>
      </c>
      <c r="Z342">
        <f ca="1"/>
        <v>0</v>
      </c>
      <c r="AA342">
        <f ca="1"/>
        <v>8.2803114113394716E-11</v>
      </c>
      <c r="AB342">
        <f ca="1"/>
        <v>3.4652834592419766E-9</v>
      </c>
      <c r="AC342">
        <f ca="1"/>
        <v>1</v>
      </c>
      <c r="AD342" t="str">
        <f ca="1"/>
        <v>EX_inost_e</v>
      </c>
      <c r="AE342">
        <f ca="1"/>
        <v>1.8295878301356117E-5</v>
      </c>
      <c r="AF342" t="str">
        <f ca="1"/>
        <v>ILEt_c_m</v>
      </c>
      <c r="AG342">
        <f ca="1"/>
        <v>2.1189378966532856E-2</v>
      </c>
      <c r="AH342">
        <f ca="1"/>
        <v>0</v>
      </c>
      <c r="AI342">
        <f ca="1"/>
        <v>4.4898978098734501E-4</v>
      </c>
      <c r="AJ342" t="str">
        <f ca="1"/>
        <v>ILEt_c_m</v>
      </c>
      <c r="AK342">
        <f ca="1"/>
        <v>2.1189378966532856E-2</v>
      </c>
      <c r="AL342">
        <f ca="1"/>
        <v>0</v>
      </c>
      <c r="AM342">
        <f ca="1"/>
        <v>4.4898978098734501E-4</v>
      </c>
      <c r="AN342" t="str">
        <f ca="1"/>
        <v>ILEt_c_m</v>
      </c>
    </row>
    <row r="343" spans="1:40" x14ac:dyDescent="0.2">
      <c r="A343" t="s">
        <v>10671</v>
      </c>
      <c r="B343" s="121" t="s">
        <v>8302</v>
      </c>
      <c r="C343" s="94" t="s">
        <v>10398</v>
      </c>
      <c r="D343" s="94" t="str">
        <v>H2Ot_c_m</v>
      </c>
      <c r="E343" s="121">
        <f ca="1"/>
        <v>1.52556270051576E-4</v>
      </c>
      <c r="G343" s="94"/>
      <c r="H343" s="121" t="str">
        <f ca="1"/>
        <v>0</v>
      </c>
      <c r="I343" s="94"/>
      <c r="J343" s="94"/>
      <c r="K343" s="121" t="str">
        <f ca="1"/>
        <v>0</v>
      </c>
      <c r="L343">
        <v>0</v>
      </c>
      <c r="M343">
        <v>0</v>
      </c>
      <c r="N343" s="105" t="str">
        <v>GTHO_m</v>
      </c>
      <c r="O343" s="131">
        <v>1.4256E-6</v>
      </c>
      <c r="P343" s="121">
        <v>1.5505091635085999E-9</v>
      </c>
      <c r="Q343">
        <v>0</v>
      </c>
      <c r="R343" t="str">
        <v>GTHO_m</v>
      </c>
      <c r="T343">
        <v>0</v>
      </c>
      <c r="U343" t="str">
        <v>GTHO_m</v>
      </c>
      <c r="W343" t="str">
        <f ca="1"/>
        <v>Glycine, serine and threonine metabolism</v>
      </c>
      <c r="X343" t="str">
        <f ca="1"/>
        <v>ALAS_m</v>
      </c>
      <c r="Y343">
        <f ca="1"/>
        <v>7.2796973173693702E-5</v>
      </c>
      <c r="Z343">
        <f ca="1"/>
        <v>0</v>
      </c>
      <c r="AA343">
        <f ca="1"/>
        <v>5.2993993032514806E-9</v>
      </c>
      <c r="AB343">
        <f ca="1"/>
        <v>2204336895.4291272</v>
      </c>
      <c r="AC343">
        <f ca="1"/>
        <v>1</v>
      </c>
      <c r="AD343" t="str">
        <f ca="1"/>
        <v>INOSTt_c_rm</v>
      </c>
      <c r="AE343">
        <f ca="1"/>
        <v>1.8295878301356117E-5</v>
      </c>
      <c r="AF343" t="str">
        <f ca="1"/>
        <v>ILETA_m</v>
      </c>
      <c r="AG343">
        <f ca="1"/>
        <v>-2.1189378966532856E-2</v>
      </c>
      <c r="AH343">
        <f ca="1"/>
        <v>0</v>
      </c>
      <c r="AI343">
        <f ca="1"/>
        <v>4.4898978098734501E-4</v>
      </c>
      <c r="AJ343" t="str">
        <f ca="1"/>
        <v>ILETA_m</v>
      </c>
      <c r="AK343">
        <f ca="1"/>
        <v>-2.1189378966532856E-2</v>
      </c>
      <c r="AL343">
        <f ca="1"/>
        <v>0</v>
      </c>
      <c r="AM343">
        <f ca="1"/>
        <v>4.4898978098734501E-4</v>
      </c>
      <c r="AN343" t="str">
        <f ca="1"/>
        <v>ILETA_m</v>
      </c>
    </row>
    <row r="344" spans="1:40" x14ac:dyDescent="0.2">
      <c r="A344" t="s">
        <v>10654</v>
      </c>
      <c r="B344" s="121" t="s">
        <v>8305</v>
      </c>
      <c r="C344" s="94" t="s">
        <v>10871</v>
      </c>
      <c r="D344" s="94" t="str">
        <v>AKGMALta_m</v>
      </c>
      <c r="E344" s="121">
        <f ca="1"/>
        <v>7.3656836915626703E-2</v>
      </c>
      <c r="G344" s="94"/>
      <c r="H344" s="121" t="str">
        <f ca="1"/>
        <v>0</v>
      </c>
      <c r="I344" s="94"/>
      <c r="J344" s="94"/>
      <c r="K344" s="121" t="str">
        <f ca="1"/>
        <v>0</v>
      </c>
      <c r="L344">
        <v>0</v>
      </c>
      <c r="M344">
        <v>2.07400652749688E-2</v>
      </c>
      <c r="N344" s="105" t="str">
        <v/>
      </c>
      <c r="O344" s="131" t="str">
        <v/>
      </c>
      <c r="P344" s="121" t="str">
        <v/>
      </c>
      <c r="Q344">
        <v>0</v>
      </c>
      <c r="R344" t="str">
        <v/>
      </c>
      <c r="T344">
        <v>0</v>
      </c>
      <c r="U344" t="str">
        <v/>
      </c>
      <c r="W344" t="str">
        <f ca="1"/>
        <v>Transport</v>
      </c>
      <c r="X344" t="str">
        <f ca="1"/>
        <v>ALAt_c_m</v>
      </c>
      <c r="Y344">
        <f ca="1"/>
        <v>3.5147652595289819E-2</v>
      </c>
      <c r="Z344">
        <f ca="1"/>
        <v>0</v>
      </c>
      <c r="AA344">
        <f ca="1"/>
        <v>1.2353574829591831E-3</v>
      </c>
      <c r="AB344">
        <f ca="1"/>
        <v>5.1699309836183586E-2</v>
      </c>
      <c r="AC344">
        <f ca="1"/>
        <v>1</v>
      </c>
      <c r="AD344" t="str">
        <f ca="1"/>
        <v>INOSTtps_e</v>
      </c>
      <c r="AE344">
        <f ca="1"/>
        <v>1.8295878301356117E-5</v>
      </c>
      <c r="AF344" t="str">
        <f ca="1"/>
        <v>ILETRS_c</v>
      </c>
      <c r="AG344">
        <f ca="1"/>
        <v>2.1189378966532856E-2</v>
      </c>
      <c r="AH344">
        <f ca="1"/>
        <v>0</v>
      </c>
      <c r="AI344">
        <f ca="1"/>
        <v>4.4898978098734501E-4</v>
      </c>
      <c r="AJ344" t="str">
        <f ca="1"/>
        <v>ILETRS_c</v>
      </c>
      <c r="AK344">
        <f ca="1"/>
        <v>2.1189378966532856E-2</v>
      </c>
      <c r="AL344">
        <f ca="1"/>
        <v>0</v>
      </c>
      <c r="AM344">
        <f ca="1"/>
        <v>4.4898978098734501E-4</v>
      </c>
      <c r="AN344" t="str">
        <f ca="1"/>
        <v>ILETRS_c</v>
      </c>
    </row>
    <row r="345" spans="1:40" x14ac:dyDescent="0.2">
      <c r="A345" t="s">
        <v>10659</v>
      </c>
      <c r="B345" s="121" t="s">
        <v>8303</v>
      </c>
      <c r="C345" s="94" t="s">
        <v>10399</v>
      </c>
      <c r="D345" s="94" t="str">
        <v>3OACE200_rm</v>
      </c>
      <c r="E345" s="121">
        <f ca="1"/>
        <v>-7.3656836915626703E-2</v>
      </c>
      <c r="G345" s="94"/>
      <c r="H345" s="121" t="str">
        <f ca="1"/>
        <v>0</v>
      </c>
      <c r="I345" s="94"/>
      <c r="J345" s="94"/>
      <c r="K345" s="121" t="str">
        <f ca="1"/>
        <v>0</v>
      </c>
      <c r="L345">
        <v>0</v>
      </c>
      <c r="M345">
        <v>0</v>
      </c>
      <c r="N345" s="105" t="str">
        <v>GTHO_m</v>
      </c>
      <c r="O345" s="131" t="str">
        <v/>
      </c>
      <c r="P345" s="121" t="str">
        <v/>
      </c>
      <c r="Q345">
        <v>0</v>
      </c>
      <c r="R345" t="str">
        <v>GTHO_m</v>
      </c>
      <c r="T345">
        <v>0</v>
      </c>
      <c r="U345" t="str">
        <v>GTHO_m</v>
      </c>
      <c r="W345" t="str">
        <f ca="1"/>
        <v>Alanine, aspartate and glutamate metabolism</v>
      </c>
      <c r="X345" t="str">
        <f ca="1"/>
        <v>ALATA_L_m</v>
      </c>
      <c r="Y345">
        <f ca="1"/>
        <v>-3.5147652595289819E-2</v>
      </c>
      <c r="Z345">
        <f ca="1"/>
        <v>0</v>
      </c>
      <c r="AA345">
        <f ca="1"/>
        <v>1.2353574829591831E-3</v>
      </c>
      <c r="AB345">
        <f ca="1"/>
        <v>5.1699309836183586E-2</v>
      </c>
      <c r="AC345">
        <f ca="1"/>
        <v>1</v>
      </c>
      <c r="AD345" t="str">
        <f ca="1"/>
        <v>PAILS_rm</v>
      </c>
      <c r="AE345">
        <f ca="1"/>
        <v>1.8295878301356117E-5</v>
      </c>
      <c r="AF345" t="str">
        <f ca="1"/>
        <v>IMPC_c</v>
      </c>
      <c r="AG345">
        <f ca="1"/>
        <v>1.0616073594135174E-2</v>
      </c>
      <c r="AH345">
        <f ca="1"/>
        <v>0</v>
      </c>
      <c r="AI345">
        <f ca="1"/>
        <v>1.127010185560941E-4</v>
      </c>
      <c r="AJ345" t="str">
        <f ca="1"/>
        <v>IMPC_c</v>
      </c>
      <c r="AK345">
        <f ca="1"/>
        <v>1.0616073594135174E-2</v>
      </c>
      <c r="AL345">
        <f ca="1"/>
        <v>0</v>
      </c>
      <c r="AM345">
        <f ca="1"/>
        <v>1.127010185560941E-4</v>
      </c>
      <c r="AN345" t="str">
        <f ca="1"/>
        <v>IMPC_c</v>
      </c>
    </row>
    <row r="346" spans="1:40" x14ac:dyDescent="0.2">
      <c r="A346" t="s">
        <v>10654</v>
      </c>
      <c r="B346" s="121" t="s">
        <v>8306</v>
      </c>
      <c r="C346" s="94" t="s">
        <v>10400</v>
      </c>
      <c r="D346" s="94" t="str">
        <v>3OACE220_rm</v>
      </c>
      <c r="E346" s="121" t="str">
        <f ca="1"/>
        <v>0</v>
      </c>
      <c r="G346" s="94"/>
      <c r="H346" s="121" t="str">
        <f ca="1"/>
        <v>0</v>
      </c>
      <c r="I346" s="94"/>
      <c r="J346" s="94"/>
      <c r="K346" s="121" t="str">
        <f ca="1"/>
        <v>0</v>
      </c>
      <c r="L346">
        <v>0</v>
      </c>
      <c r="M346">
        <v>3.7563606687669002E-3</v>
      </c>
      <c r="N346" s="105" t="str">
        <v>GTHS_c</v>
      </c>
      <c r="O346" s="131" t="str">
        <v/>
      </c>
      <c r="P346" s="121" t="str">
        <v/>
      </c>
      <c r="Q346">
        <v>0</v>
      </c>
      <c r="R346" t="str">
        <v>GTHS_c</v>
      </c>
      <c r="T346">
        <v>0</v>
      </c>
      <c r="U346" t="str">
        <v>GTHS_c</v>
      </c>
      <c r="W346" t="str">
        <f ca="1"/>
        <v>Transport</v>
      </c>
      <c r="X346" t="str">
        <f ca="1"/>
        <v>ALAtps_e</v>
      </c>
      <c r="Y346">
        <f ca="1"/>
        <v>0</v>
      </c>
      <c r="Z346">
        <f ca="1"/>
        <v>0</v>
      </c>
      <c r="AA346">
        <f ca="1"/>
        <v>0</v>
      </c>
      <c r="AB346">
        <f ca="1"/>
        <v>0</v>
      </c>
      <c r="AC346">
        <f ca="1"/>
        <v>0</v>
      </c>
      <c r="AD346" t="str">
        <f ca="1"/>
        <v>METTRS_c</v>
      </c>
      <c r="AE346">
        <f ca="1"/>
        <v>1.681983714336142E-5</v>
      </c>
      <c r="AF346" t="str">
        <f ca="1"/>
        <v>IMPD_c</v>
      </c>
      <c r="AG346">
        <f ca="1"/>
        <v>6.658557143764815E-3</v>
      </c>
      <c r="AH346">
        <f ca="1"/>
        <v>0</v>
      </c>
      <c r="AI346">
        <f ca="1"/>
        <v>4.4336383236781452E-5</v>
      </c>
      <c r="AJ346" t="str">
        <f ca="1"/>
        <v>IMPD_c</v>
      </c>
      <c r="AK346">
        <f ca="1"/>
        <v>6.658557143764815E-3</v>
      </c>
      <c r="AL346">
        <f ca="1"/>
        <v>0</v>
      </c>
      <c r="AM346">
        <f ca="1"/>
        <v>4.4336383236781452E-5</v>
      </c>
      <c r="AN346" t="str">
        <f ca="1"/>
        <v>IMPD_c</v>
      </c>
    </row>
    <row r="347" spans="1:40" x14ac:dyDescent="0.2">
      <c r="A347" t="s">
        <v>10694</v>
      </c>
      <c r="B347" s="121" t="s">
        <v>8304</v>
      </c>
      <c r="C347" s="94" t="s">
        <v>10608</v>
      </c>
      <c r="D347" s="94" t="str">
        <v>3OACE240_rm</v>
      </c>
      <c r="E347" s="121">
        <f ca="1"/>
        <v>7.3656836915626703E-2</v>
      </c>
      <c r="G347" s="94"/>
      <c r="H347" s="121" t="str">
        <f ca="1"/>
        <v>0</v>
      </c>
      <c r="I347" s="94"/>
      <c r="J347" s="94"/>
      <c r="K347" s="121" t="str">
        <f ca="1"/>
        <v>0</v>
      </c>
      <c r="L347">
        <v>3.38555136982546</v>
      </c>
      <c r="M347">
        <v>0.29106118129876202</v>
      </c>
      <c r="N347" s="105" t="str">
        <v>GAPD_c</v>
      </c>
      <c r="O347" s="131">
        <v>0.111984444</v>
      </c>
      <c r="P347" s="121">
        <v>1.2179636779401901E-4</v>
      </c>
      <c r="Q347">
        <v>1.10741261134553</v>
      </c>
      <c r="R347" t="str">
        <v>GAPD_c</v>
      </c>
      <c r="T347">
        <v>-0.68759171953249998</v>
      </c>
      <c r="U347" t="str">
        <v>GAPD_c</v>
      </c>
      <c r="W347" t="str">
        <f ca="1"/>
        <v>Aminoacyl-tRNA biosynthesis</v>
      </c>
      <c r="X347" t="str">
        <f ca="1"/>
        <v>ALATRS_c</v>
      </c>
      <c r="Y347">
        <f ca="1"/>
        <v>3.5147652595289819E-2</v>
      </c>
      <c r="Z347">
        <f ca="1"/>
        <v>0</v>
      </c>
      <c r="AA347">
        <f ca="1"/>
        <v>1.2353574829591831E-3</v>
      </c>
      <c r="AB347">
        <f ca="1"/>
        <v>83276.789968484503</v>
      </c>
      <c r="AC347">
        <f ca="1"/>
        <v>1</v>
      </c>
      <c r="AD347" t="str">
        <f ca="1"/>
        <v>CDPt_c_rm</v>
      </c>
      <c r="AE347">
        <f ca="1"/>
        <v>1.5893613302923619E-5</v>
      </c>
      <c r="AF347" t="str">
        <f ca="1"/>
        <v>INOSTt_c_rm</v>
      </c>
      <c r="AG347">
        <f ca="1"/>
        <v>4.2773681512533052E-3</v>
      </c>
      <c r="AH347">
        <f ca="1"/>
        <v>0</v>
      </c>
      <c r="AI347">
        <f ca="1"/>
        <v>1.8295878301356117E-5</v>
      </c>
      <c r="AJ347" t="str">
        <f ca="1"/>
        <v>INOSTt_c_rm</v>
      </c>
      <c r="AK347">
        <f ca="1"/>
        <v>4.2773681512533052E-3</v>
      </c>
      <c r="AL347">
        <f ca="1"/>
        <v>0</v>
      </c>
      <c r="AM347">
        <f ca="1"/>
        <v>1.8295878301356117E-5</v>
      </c>
      <c r="AN347" t="str">
        <f ca="1"/>
        <v>INOSTt_c_rm</v>
      </c>
    </row>
    <row r="348" spans="1:40" x14ac:dyDescent="0.2">
      <c r="A348" t="s">
        <v>10695</v>
      </c>
      <c r="B348" s="121" t="s">
        <v>8307</v>
      </c>
      <c r="C348" s="94" t="s">
        <v>10872</v>
      </c>
      <c r="D348" s="94" t="str">
        <v>3OACE260_rm</v>
      </c>
      <c r="E348" s="121" t="str">
        <f ca="1"/>
        <v>0</v>
      </c>
      <c r="G348" s="94"/>
      <c r="H348" s="121" t="str">
        <f ca="1"/>
        <v>0</v>
      </c>
      <c r="I348" s="94"/>
      <c r="J348" s="94"/>
      <c r="K348" s="121" t="str">
        <f ca="1"/>
        <v>0</v>
      </c>
      <c r="L348">
        <v>0</v>
      </c>
      <c r="M348">
        <v>4.4740792188475001E-2</v>
      </c>
      <c r="N348" s="105" t="str">
        <v>GLYCDy_c</v>
      </c>
      <c r="O348" s="131">
        <v>0</v>
      </c>
      <c r="P348" s="121">
        <v>0</v>
      </c>
      <c r="Q348">
        <v>0</v>
      </c>
      <c r="R348" t="str">
        <v>GLYCDy_c</v>
      </c>
      <c r="T348">
        <v>0</v>
      </c>
      <c r="U348" t="str">
        <v>GLYCDy_c</v>
      </c>
      <c r="W348" t="str">
        <f ca="1"/>
        <v>Pentose and glucuronate interconversions</v>
      </c>
      <c r="X348" t="str">
        <f ca="1"/>
        <v>ALCD19y_c</v>
      </c>
      <c r="Y348">
        <f ca="1"/>
        <v>0</v>
      </c>
      <c r="Z348">
        <f ca="1"/>
        <v>0</v>
      </c>
      <c r="AA348">
        <f ca="1"/>
        <v>0</v>
      </c>
      <c r="AB348">
        <f ca="1"/>
        <v>0</v>
      </c>
      <c r="AC348">
        <f ca="1"/>
        <v>0</v>
      </c>
      <c r="AD348" t="str">
        <f ca="1"/>
        <v>DAGK_rm</v>
      </c>
      <c r="AE348">
        <f ca="1"/>
        <v>1.5893613302923619E-5</v>
      </c>
      <c r="AF348" t="str">
        <f ca="1"/>
        <v>INOSTtps_e</v>
      </c>
      <c r="AG348">
        <f ca="1"/>
        <v>4.2773681512533052E-3</v>
      </c>
      <c r="AH348">
        <f ca="1"/>
        <v>0</v>
      </c>
      <c r="AI348">
        <f ca="1"/>
        <v>1.8295878301356117E-5</v>
      </c>
      <c r="AJ348" t="str">
        <f ca="1"/>
        <v>INOSTtps_e</v>
      </c>
      <c r="AK348">
        <f ca="1"/>
        <v>4.2773681512533052E-3</v>
      </c>
      <c r="AL348">
        <f ca="1"/>
        <v>0</v>
      </c>
      <c r="AM348">
        <f ca="1"/>
        <v>1.8295878301356117E-5</v>
      </c>
      <c r="AN348" t="str">
        <f ca="1"/>
        <v>INOSTtps_e</v>
      </c>
    </row>
    <row r="349" spans="1:40" x14ac:dyDescent="0.2">
      <c r="A349" t="s">
        <v>10665</v>
      </c>
      <c r="B349" s="121" t="s">
        <v>8308</v>
      </c>
      <c r="C349" s="94" t="s">
        <v>10401</v>
      </c>
      <c r="D349" s="94" t="str">
        <v>3OACR200_rm</v>
      </c>
      <c r="E349" s="121" t="str">
        <f ca="1"/>
        <v>0</v>
      </c>
      <c r="G349" s="94"/>
      <c r="H349" s="121" t="str">
        <f ca="1"/>
        <v>0</v>
      </c>
      <c r="I349" s="94"/>
      <c r="J349" s="94"/>
      <c r="K349" s="121" t="str">
        <f ca="1"/>
        <v>0</v>
      </c>
      <c r="L349">
        <v>0</v>
      </c>
      <c r="M349">
        <v>9.0096060083627999E-2</v>
      </c>
      <c r="N349" s="105" t="str">
        <v>GLYK_c</v>
      </c>
      <c r="O349" s="131">
        <v>0</v>
      </c>
      <c r="P349" s="121">
        <v>1.25457341128377E-4</v>
      </c>
      <c r="Q349">
        <v>0</v>
      </c>
      <c r="R349" t="str">
        <v>GLYK_c</v>
      </c>
      <c r="T349">
        <v>0</v>
      </c>
      <c r="U349" t="str">
        <v>GLYK_c</v>
      </c>
      <c r="W349" t="str">
        <f ca="1"/>
        <v>Unassigned</v>
      </c>
      <c r="X349" t="str">
        <f ca="1"/>
        <v>ALCD22xi_c</v>
      </c>
      <c r="Y349">
        <f ca="1"/>
        <v>0</v>
      </c>
      <c r="Z349">
        <f ca="1"/>
        <v>0</v>
      </c>
      <c r="AA349">
        <f ca="1"/>
        <v>0</v>
      </c>
      <c r="AB349">
        <f ca="1"/>
        <v>0</v>
      </c>
      <c r="AC349">
        <f ca="1"/>
        <v>0</v>
      </c>
      <c r="AD349" t="str">
        <f ca="1"/>
        <v>ADSL1r_c</v>
      </c>
      <c r="AE349">
        <f ca="1"/>
        <v>1.5661936454951843E-5</v>
      </c>
      <c r="AF349" t="str">
        <f ca="1"/>
        <v>IPCS_g</v>
      </c>
      <c r="AG349">
        <f ca="1"/>
        <v>7.353404252707725E-4</v>
      </c>
      <c r="AH349">
        <f ca="1"/>
        <v>0</v>
      </c>
      <c r="AI349">
        <f ca="1"/>
        <v>5.407255410374006E-7</v>
      </c>
      <c r="AJ349" t="str">
        <f ca="1"/>
        <v>IPCS_g</v>
      </c>
      <c r="AK349">
        <f ca="1"/>
        <v>7.353404252707725E-4</v>
      </c>
      <c r="AL349">
        <f ca="1"/>
        <v>0</v>
      </c>
      <c r="AM349">
        <f ca="1"/>
        <v>5.407255410374006E-7</v>
      </c>
      <c r="AN349" t="str">
        <f ca="1"/>
        <v>IPCS_g</v>
      </c>
    </row>
    <row r="350" spans="1:40" x14ac:dyDescent="0.2">
      <c r="A350" t="s">
        <v>10665</v>
      </c>
      <c r="B350" s="121" t="s">
        <v>8309</v>
      </c>
      <c r="C350" s="94" t="s">
        <v>10402</v>
      </c>
      <c r="D350" s="94" t="str">
        <v>3OACR220_rm</v>
      </c>
      <c r="E350" s="121" t="str">
        <f ca="1"/>
        <v>0</v>
      </c>
      <c r="G350" s="94"/>
      <c r="H350" s="121" t="str">
        <f ca="1"/>
        <v>0</v>
      </c>
      <c r="I350" s="94"/>
      <c r="J350" s="94"/>
      <c r="K350" s="121" t="str">
        <f ca="1"/>
        <v>0</v>
      </c>
      <c r="L350">
        <v>4.6550000000000001E-2</v>
      </c>
      <c r="M350">
        <v>0.100524714284131</v>
      </c>
      <c r="N350" s="105" t="str">
        <v>G3PT_c</v>
      </c>
      <c r="O350" s="131">
        <v>0</v>
      </c>
      <c r="P350" s="121">
        <v>1.08702485516008E-4</v>
      </c>
      <c r="Q350">
        <v>0</v>
      </c>
      <c r="R350" t="str">
        <v>G3PT_c</v>
      </c>
      <c r="T350">
        <v>0</v>
      </c>
      <c r="U350" t="str">
        <v>G3PT_c</v>
      </c>
      <c r="W350" t="str">
        <f ca="1"/>
        <v>Unassigned</v>
      </c>
      <c r="X350" t="str">
        <f ca="1"/>
        <v>ALCD22xi_m</v>
      </c>
      <c r="Y350">
        <f ca="1"/>
        <v>0</v>
      </c>
      <c r="Z350">
        <f ca="1"/>
        <v>0</v>
      </c>
      <c r="AA350">
        <f ca="1"/>
        <v>0</v>
      </c>
      <c r="AB350">
        <f ca="1"/>
        <v>0</v>
      </c>
      <c r="AC350">
        <f ca="1"/>
        <v>0</v>
      </c>
      <c r="AD350" t="str">
        <f ca="1"/>
        <v>ADSS_c</v>
      </c>
      <c r="AE350">
        <f ca="1"/>
        <v>1.5661936454951843E-5</v>
      </c>
      <c r="AF350" t="str">
        <f ca="1"/>
        <v>IPDDI_c</v>
      </c>
      <c r="AG350">
        <f ca="1"/>
        <v>2.0086959804033754E-2</v>
      </c>
      <c r="AH350">
        <f ca="1"/>
        <v>0</v>
      </c>
      <c r="AI350">
        <f ca="1"/>
        <v>4.0348595416886775E-4</v>
      </c>
      <c r="AJ350" t="str">
        <f ca="1"/>
        <v>IPDDI_c</v>
      </c>
      <c r="AK350">
        <f ca="1"/>
        <v>2.0086959804033754E-2</v>
      </c>
      <c r="AL350">
        <f ca="1"/>
        <v>0</v>
      </c>
      <c r="AM350">
        <f ca="1"/>
        <v>4.0348595416886775E-4</v>
      </c>
      <c r="AN350" t="str">
        <f ca="1"/>
        <v>IPDDI_c</v>
      </c>
    </row>
    <row r="351" spans="1:40" x14ac:dyDescent="0.2">
      <c r="A351" t="s">
        <v>10665</v>
      </c>
      <c r="B351" s="121" t="s">
        <v>8310</v>
      </c>
      <c r="C351" s="94" t="s">
        <v>10873</v>
      </c>
      <c r="D351" s="94" t="str">
        <v>3OACR240_rm</v>
      </c>
      <c r="E351" s="121" t="str">
        <f ca="1"/>
        <v>0</v>
      </c>
      <c r="G351" s="94"/>
      <c r="H351" s="121" t="str">
        <f ca="1"/>
        <v>0</v>
      </c>
      <c r="I351" s="94"/>
      <c r="J351" s="94"/>
      <c r="K351" s="121" t="str">
        <f ca="1"/>
        <v>0</v>
      </c>
      <c r="L351">
        <v>0</v>
      </c>
      <c r="M351">
        <v>1.5699273024017801E-2</v>
      </c>
      <c r="N351" s="105" t="str">
        <v>G3PDf_m</v>
      </c>
      <c r="O351" s="131">
        <v>0</v>
      </c>
      <c r="P351" s="121">
        <v>9.92334749253558E-5</v>
      </c>
      <c r="Q351">
        <v>0</v>
      </c>
      <c r="R351" t="str">
        <v>G3PDf_m</v>
      </c>
      <c r="T351">
        <v>0</v>
      </c>
      <c r="U351" t="str">
        <v>G3PDf_m</v>
      </c>
      <c r="W351" t="str">
        <f ca="1"/>
        <v>Unassigned</v>
      </c>
      <c r="X351" t="str">
        <f ca="1"/>
        <v>ALCD22yi_c</v>
      </c>
      <c r="Y351">
        <f ca="1"/>
        <v>0</v>
      </c>
      <c r="Z351">
        <f ca="1"/>
        <v>0</v>
      </c>
      <c r="AA351">
        <f ca="1"/>
        <v>0</v>
      </c>
      <c r="AB351">
        <f ca="1"/>
        <v>0</v>
      </c>
      <c r="AC351">
        <f ca="1"/>
        <v>0</v>
      </c>
      <c r="AD351" t="str">
        <f ca="1"/>
        <v>PCt_c_rm</v>
      </c>
      <c r="AE351">
        <f ca="1"/>
        <v>1.4032143253638741E-5</v>
      </c>
      <c r="AF351" t="str">
        <f ca="1"/>
        <v>IPDPt_c_l</v>
      </c>
      <c r="AG351">
        <f ca="1"/>
        <v>-2.1160715158345715E-2</v>
      </c>
      <c r="AH351">
        <f ca="1"/>
        <v>0</v>
      </c>
      <c r="AI351">
        <f ca="1"/>
        <v>4.4777586601264211E-4</v>
      </c>
      <c r="AJ351" t="str">
        <f ca="1"/>
        <v>IPDPt_c_l</v>
      </c>
      <c r="AK351">
        <f ca="1"/>
        <v>-2.1160715158345715E-2</v>
      </c>
      <c r="AL351">
        <f ca="1"/>
        <v>0</v>
      </c>
      <c r="AM351">
        <f ca="1"/>
        <v>4.4777586601264211E-4</v>
      </c>
      <c r="AN351" t="str">
        <f ca="1"/>
        <v>IPDPt_c_l</v>
      </c>
    </row>
    <row r="352" spans="1:40" x14ac:dyDescent="0.2">
      <c r="A352" t="s">
        <v>10665</v>
      </c>
      <c r="B352" s="121" t="s">
        <v>8311</v>
      </c>
      <c r="C352" s="94" t="s">
        <v>10874</v>
      </c>
      <c r="D352" s="94" t="str">
        <v>3OACR260_rm</v>
      </c>
      <c r="E352" s="121" t="str">
        <f ca="1"/>
        <v>0</v>
      </c>
      <c r="G352" s="94"/>
      <c r="H352" s="121" t="str">
        <f ca="1"/>
        <v>0</v>
      </c>
      <c r="I352" s="94"/>
      <c r="J352" s="94"/>
      <c r="K352" s="121" t="str">
        <f ca="1"/>
        <v>0</v>
      </c>
      <c r="L352">
        <v>5.5069589477365899E-2</v>
      </c>
      <c r="M352">
        <v>4.8073295970479199E-2</v>
      </c>
      <c r="N352" s="105" t="str">
        <v>G3PD1r_c</v>
      </c>
      <c r="O352" s="131">
        <v>0</v>
      </c>
      <c r="P352" s="121">
        <v>7.6923314148031802E-5</v>
      </c>
      <c r="Q352">
        <v>3.8223455410202199E-3</v>
      </c>
      <c r="R352" t="str">
        <v>G3PD1r_c</v>
      </c>
      <c r="T352">
        <v>9.4292620062882606E-3</v>
      </c>
      <c r="U352" t="str">
        <v>G3PD1r_c</v>
      </c>
      <c r="W352" t="str">
        <f ca="1"/>
        <v>Unassigned</v>
      </c>
      <c r="X352" t="str">
        <f ca="1"/>
        <v>ALCD23xi_c</v>
      </c>
      <c r="Y352">
        <f ca="1"/>
        <v>0</v>
      </c>
      <c r="Z352">
        <f ca="1"/>
        <v>0</v>
      </c>
      <c r="AA352">
        <f ca="1"/>
        <v>0</v>
      </c>
      <c r="AB352">
        <f ca="1"/>
        <v>0</v>
      </c>
      <c r="AC352">
        <f ca="1"/>
        <v>0</v>
      </c>
      <c r="AD352" t="str">
        <f ca="1"/>
        <v>PDMEMT_rm</v>
      </c>
      <c r="AE352">
        <f ca="1"/>
        <v>1.4032143253638741E-5</v>
      </c>
      <c r="AF352" t="str">
        <f ca="1"/>
        <v>IPMD_c</v>
      </c>
      <c r="AG352">
        <f ca="1"/>
        <v>2.8816044857291379E-2</v>
      </c>
      <c r="AH352">
        <f ca="1"/>
        <v>0</v>
      </c>
      <c r="AI352">
        <f ca="1"/>
        <v>8.3036444121742891E-4</v>
      </c>
      <c r="AJ352" t="str">
        <f ca="1"/>
        <v>IPMD_c</v>
      </c>
      <c r="AK352">
        <f ca="1"/>
        <v>2.8816044857291379E-2</v>
      </c>
      <c r="AL352">
        <f ca="1"/>
        <v>0</v>
      </c>
      <c r="AM352">
        <f ca="1"/>
        <v>8.3036444121742891E-4</v>
      </c>
      <c r="AN352" t="str">
        <f ca="1"/>
        <v>IPMD_c</v>
      </c>
    </row>
    <row r="353" spans="1:40" x14ac:dyDescent="0.2">
      <c r="A353" t="s">
        <v>10665</v>
      </c>
      <c r="B353" s="121" t="s">
        <v>8312</v>
      </c>
      <c r="C353" s="94" t="s">
        <v>10403</v>
      </c>
      <c r="D353" s="94" t="str">
        <v>3HACD200_rm</v>
      </c>
      <c r="E353" s="121" t="str">
        <f ca="1"/>
        <v>0</v>
      </c>
      <c r="G353" s="94"/>
      <c r="H353" s="121" t="str">
        <f ca="1"/>
        <v>0</v>
      </c>
      <c r="I353" s="94"/>
      <c r="J353" s="94"/>
      <c r="K353" s="121" t="str">
        <f ca="1"/>
        <v>0</v>
      </c>
      <c r="L353">
        <v>0</v>
      </c>
      <c r="M353">
        <v>2.8608571444577801E-2</v>
      </c>
      <c r="N353" s="105" t="str">
        <v>G3PD1r_m</v>
      </c>
      <c r="O353" s="131">
        <v>0</v>
      </c>
      <c r="P353" s="121">
        <v>8.88011128342752E-5</v>
      </c>
      <c r="Q353">
        <v>0</v>
      </c>
      <c r="R353" t="str">
        <v>G3PD1r_m</v>
      </c>
      <c r="T353">
        <v>0</v>
      </c>
      <c r="U353" t="str">
        <v>G3PD1r_m</v>
      </c>
      <c r="W353" t="str">
        <f ca="1"/>
        <v>Unassigned</v>
      </c>
      <c r="X353" t="str">
        <f ca="1"/>
        <v>ALCD23xi_m</v>
      </c>
      <c r="Y353">
        <f ca="1"/>
        <v>0</v>
      </c>
      <c r="Z353">
        <f ca="1"/>
        <v>0</v>
      </c>
      <c r="AA353">
        <f ca="1"/>
        <v>0</v>
      </c>
      <c r="AB353">
        <f ca="1"/>
        <v>0</v>
      </c>
      <c r="AC353">
        <f ca="1"/>
        <v>0</v>
      </c>
      <c r="AD353" t="str">
        <f ca="1"/>
        <v>PEMT_rm</v>
      </c>
      <c r="AE353">
        <f ca="1"/>
        <v>1.4032143253638741E-5</v>
      </c>
      <c r="AF353" t="str">
        <f ca="1"/>
        <v>IPPMIa_c</v>
      </c>
      <c r="AG353">
        <f ca="1"/>
        <v>-2.8816044857291379E-2</v>
      </c>
      <c r="AH353">
        <f ca="1"/>
        <v>0</v>
      </c>
      <c r="AI353">
        <f ca="1"/>
        <v>8.3036444121742891E-4</v>
      </c>
      <c r="AJ353" t="str">
        <f ca="1"/>
        <v>IPPMIa_c</v>
      </c>
      <c r="AK353">
        <f ca="1"/>
        <v>-2.8816044857291379E-2</v>
      </c>
      <c r="AL353">
        <f ca="1"/>
        <v>0</v>
      </c>
      <c r="AM353">
        <f ca="1"/>
        <v>8.3036444121742891E-4</v>
      </c>
      <c r="AN353" t="str">
        <f ca="1"/>
        <v>IPPMIa_c</v>
      </c>
    </row>
    <row r="354" spans="1:40" x14ac:dyDescent="0.2">
      <c r="A354" t="s">
        <v>10665</v>
      </c>
      <c r="B354" s="121" t="s">
        <v>8313</v>
      </c>
      <c r="C354" s="94" t="s">
        <v>10404</v>
      </c>
      <c r="D354" s="94" t="str">
        <v>3HACD220_rm</v>
      </c>
      <c r="E354" s="121" t="str">
        <f ca="1"/>
        <v>0</v>
      </c>
      <c r="G354" s="94"/>
      <c r="H354" s="121" t="str">
        <f ca="1"/>
        <v>0</v>
      </c>
      <c r="I354" s="94"/>
      <c r="J354" s="94"/>
      <c r="K354" s="121" t="str">
        <f ca="1"/>
        <v>0</v>
      </c>
      <c r="L354">
        <v>0</v>
      </c>
      <c r="M354">
        <v>2.4241930944112E-3</v>
      </c>
      <c r="N354" s="105" t="str">
        <v>GARFT_c</v>
      </c>
      <c r="O354" s="131">
        <v>0</v>
      </c>
      <c r="P354" s="121">
        <v>7.6923339789947395E-5</v>
      </c>
      <c r="Q354">
        <v>0</v>
      </c>
      <c r="R354" t="str">
        <v>GARFT_c</v>
      </c>
      <c r="T354">
        <v>4.6713665790016796E-3</v>
      </c>
      <c r="U354" t="str">
        <v>GARFT_c</v>
      </c>
      <c r="W354" t="str">
        <f ca="1"/>
        <v>Unassigned</v>
      </c>
      <c r="X354" t="str">
        <f ca="1"/>
        <v>ALCD23yi_c</v>
      </c>
      <c r="Y354">
        <f ca="1"/>
        <v>0</v>
      </c>
      <c r="Z354">
        <f ca="1"/>
        <v>0</v>
      </c>
      <c r="AA354">
        <f ca="1"/>
        <v>0</v>
      </c>
      <c r="AB354">
        <f ca="1"/>
        <v>0</v>
      </c>
      <c r="AC354">
        <f ca="1"/>
        <v>0</v>
      </c>
      <c r="AD354" t="str">
        <f ca="1"/>
        <v>PMEMT_rm</v>
      </c>
      <c r="AE354">
        <f ca="1"/>
        <v>1.4032143253638741E-5</v>
      </c>
      <c r="AF354" t="str">
        <f ca="1"/>
        <v>IPPMIb_c</v>
      </c>
      <c r="AG354">
        <f ca="1"/>
        <v>-2.8816044857291379E-2</v>
      </c>
      <c r="AH354">
        <f ca="1"/>
        <v>0</v>
      </c>
      <c r="AI354">
        <f ca="1"/>
        <v>8.3036444121742891E-4</v>
      </c>
      <c r="AJ354" t="str">
        <f ca="1"/>
        <v>IPPMIb_c</v>
      </c>
      <c r="AK354">
        <f ca="1"/>
        <v>-2.8816044857291379E-2</v>
      </c>
      <c r="AL354">
        <f ca="1"/>
        <v>0</v>
      </c>
      <c r="AM354">
        <f ca="1"/>
        <v>8.3036444121742891E-4</v>
      </c>
      <c r="AN354" t="str">
        <f ca="1"/>
        <v>IPPMIb_c</v>
      </c>
    </row>
    <row r="355" spans="1:40" x14ac:dyDescent="0.2">
      <c r="A355" t="s">
        <v>10665</v>
      </c>
      <c r="B355" s="121" t="s">
        <v>8314</v>
      </c>
      <c r="C355" s="94" t="s">
        <v>10405</v>
      </c>
      <c r="D355" s="94" t="str">
        <v>3HACD240_rm</v>
      </c>
      <c r="E355" s="121" t="str">
        <f ca="1"/>
        <v>0</v>
      </c>
      <c r="G355" s="94"/>
      <c r="H355" s="121" t="str">
        <f ca="1"/>
        <v>0</v>
      </c>
      <c r="I355" s="94"/>
      <c r="J355" s="94"/>
      <c r="K355" s="121" t="str">
        <f ca="1"/>
        <v>0</v>
      </c>
      <c r="L355">
        <v>0.21335312852246799</v>
      </c>
      <c r="M355">
        <v>5.78643347231802E-2</v>
      </c>
      <c r="N355" s="105" t="str">
        <v>GLYCL_m</v>
      </c>
      <c r="O355" s="131">
        <v>0</v>
      </c>
      <c r="P355" s="121">
        <v>1.4019305138442199E-4</v>
      </c>
      <c r="Q355">
        <v>3.8924907169625697E-2</v>
      </c>
      <c r="R355" t="str">
        <v>GLYCL_m</v>
      </c>
      <c r="T355">
        <v>6.12621246149649E-2</v>
      </c>
      <c r="U355" t="str">
        <v>GLYCL_m</v>
      </c>
      <c r="W355" t="str">
        <f ca="1"/>
        <v>Unassigned</v>
      </c>
      <c r="X355" t="str">
        <f ca="1"/>
        <v>ALCD24xi_c</v>
      </c>
      <c r="Y355">
        <f ca="1"/>
        <v>0</v>
      </c>
      <c r="Z355">
        <f ca="1"/>
        <v>0</v>
      </c>
      <c r="AA355">
        <f ca="1"/>
        <v>0</v>
      </c>
      <c r="AB355">
        <f ca="1"/>
        <v>0</v>
      </c>
      <c r="AC355">
        <f ca="1"/>
        <v>0</v>
      </c>
      <c r="AD355" t="str">
        <f ca="1"/>
        <v>ADSL2i_c</v>
      </c>
      <c r="AE355">
        <f ca="1"/>
        <v>1.3490049589860412E-5</v>
      </c>
      <c r="AF355" t="str">
        <f ca="1"/>
        <v>IPPS_c</v>
      </c>
      <c r="AG355">
        <f ca="1"/>
        <v>2.8816044857291379E-2</v>
      </c>
      <c r="AH355">
        <f ca="1"/>
        <v>0</v>
      </c>
      <c r="AI355">
        <f ca="1"/>
        <v>8.3036444121742891E-4</v>
      </c>
      <c r="AJ355" t="str">
        <f ca="1"/>
        <v>IPPS_c</v>
      </c>
      <c r="AK355">
        <f ca="1"/>
        <v>2.8816044857291379E-2</v>
      </c>
      <c r="AL355">
        <f ca="1"/>
        <v>0</v>
      </c>
      <c r="AM355">
        <f ca="1"/>
        <v>8.3036444121742891E-4</v>
      </c>
      <c r="AN355" t="str">
        <f ca="1"/>
        <v>IPPS_c</v>
      </c>
    </row>
    <row r="356" spans="1:40" x14ac:dyDescent="0.2">
      <c r="A356" t="s">
        <v>10665</v>
      </c>
      <c r="B356" s="121" t="s">
        <v>8315</v>
      </c>
      <c r="C356" s="94" t="s">
        <v>10406</v>
      </c>
      <c r="D356" s="94" t="str">
        <v>3HACD260_rm</v>
      </c>
      <c r="E356" s="121" t="str">
        <f ca="1"/>
        <v>0</v>
      </c>
      <c r="G356" s="94"/>
      <c r="H356" s="121" t="str">
        <f ca="1"/>
        <v>0</v>
      </c>
      <c r="I356" s="94"/>
      <c r="J356" s="94"/>
      <c r="K356" s="121" t="str">
        <f ca="1"/>
        <v>0</v>
      </c>
      <c r="L356">
        <v>4.0429451535012498E-2</v>
      </c>
      <c r="M356">
        <v>2.5848725097302301E-2</v>
      </c>
      <c r="N356" s="105" t="str">
        <v>GHMT2r_c</v>
      </c>
      <c r="O356" s="131">
        <v>0</v>
      </c>
      <c r="P356" s="121">
        <v>1.0868623310478401E-4</v>
      </c>
      <c r="Q356">
        <v>1.6478691357310501E-2</v>
      </c>
      <c r="R356" t="str">
        <v>GHMT2r_c</v>
      </c>
      <c r="T356">
        <v>3.2458773234663001E-2</v>
      </c>
      <c r="U356" t="str">
        <v>GHMT2r_c</v>
      </c>
      <c r="W356" t="str">
        <f ca="1"/>
        <v>Unassigned</v>
      </c>
      <c r="X356" t="str">
        <f ca="1"/>
        <v>ALCD24xi_m</v>
      </c>
      <c r="Y356">
        <f ca="1"/>
        <v>0</v>
      </c>
      <c r="Z356">
        <f ca="1"/>
        <v>0</v>
      </c>
      <c r="AA356">
        <f ca="1"/>
        <v>0</v>
      </c>
      <c r="AB356">
        <f ca="1"/>
        <v>0</v>
      </c>
      <c r="AC356">
        <f ca="1"/>
        <v>0</v>
      </c>
      <c r="AD356" t="str">
        <f ca="1"/>
        <v>AIRC1_c</v>
      </c>
      <c r="AE356">
        <f ca="1"/>
        <v>1.3490049589860412E-5</v>
      </c>
      <c r="AF356" t="str">
        <f ca="1"/>
        <v>KARA1i_m</v>
      </c>
      <c r="AG356">
        <f ca="1"/>
        <v>5.5185838427297178E-2</v>
      </c>
      <c r="AH356">
        <f ca="1"/>
        <v>0</v>
      </c>
      <c r="AI356">
        <f ca="1"/>
        <v>3.0454767629237499E-3</v>
      </c>
      <c r="AJ356" t="str">
        <f ca="1"/>
        <v>KARA1i_m</v>
      </c>
      <c r="AK356">
        <f ca="1"/>
        <v>5.5185838427297178E-2</v>
      </c>
      <c r="AL356">
        <f ca="1"/>
        <v>0</v>
      </c>
      <c r="AM356">
        <f ca="1"/>
        <v>3.0454767629237499E-3</v>
      </c>
      <c r="AN356" t="str">
        <f ca="1"/>
        <v>KARA1i_m</v>
      </c>
    </row>
    <row r="357" spans="1:40" x14ac:dyDescent="0.2">
      <c r="A357" t="s">
        <v>10665</v>
      </c>
      <c r="B357" s="121" t="s">
        <v>8316</v>
      </c>
      <c r="C357" s="94" t="s">
        <v>10407</v>
      </c>
      <c r="D357" s="94" t="str">
        <v>ECOAR200_rm</v>
      </c>
      <c r="E357" s="121" t="str">
        <f ca="1"/>
        <v>0</v>
      </c>
      <c r="G357" s="94"/>
      <c r="H357" s="121" t="str">
        <f ca="1"/>
        <v>0</v>
      </c>
      <c r="I357" s="94"/>
      <c r="J357" s="94"/>
      <c r="K357" s="121" t="str">
        <f ca="1"/>
        <v>0</v>
      </c>
      <c r="L357">
        <v>-0.180873232526547</v>
      </c>
      <c r="M357">
        <v>4.8072124612233202E-2</v>
      </c>
      <c r="N357" s="105" t="str">
        <v>GHMT2r_m</v>
      </c>
      <c r="O357" s="131">
        <v>0</v>
      </c>
      <c r="P357" s="121">
        <v>6.3902285037873403E-5</v>
      </c>
      <c r="Q357">
        <v>-3.5622984711336798E-2</v>
      </c>
      <c r="R357" t="str">
        <v>GHMT2r_m</v>
      </c>
      <c r="T357">
        <v>-6.1262124614961298E-2</v>
      </c>
      <c r="U357" t="str">
        <v>GHMT2r_m</v>
      </c>
      <c r="W357" t="str">
        <f ca="1"/>
        <v>Unassigned</v>
      </c>
      <c r="X357" t="str">
        <f ca="1"/>
        <v>ALCD24yi_c</v>
      </c>
      <c r="Y357">
        <f ca="1"/>
        <v>0</v>
      </c>
      <c r="Z357">
        <f ca="1"/>
        <v>0</v>
      </c>
      <c r="AA357">
        <f ca="1"/>
        <v>0</v>
      </c>
      <c r="AB357">
        <f ca="1"/>
        <v>0</v>
      </c>
      <c r="AC357">
        <f ca="1"/>
        <v>0</v>
      </c>
      <c r="AD357" t="str">
        <f ca="1"/>
        <v>GARFT_c</v>
      </c>
      <c r="AE357">
        <f ca="1"/>
        <v>1.3490049589860412E-5</v>
      </c>
      <c r="AF357" t="str">
        <f ca="1"/>
        <v>KARA2i_m</v>
      </c>
      <c r="AG357">
        <f ca="1"/>
        <v>2.1189378966532856E-2</v>
      </c>
      <c r="AH357">
        <f ca="1"/>
        <v>0</v>
      </c>
      <c r="AI357">
        <f ca="1"/>
        <v>4.4898978098734501E-4</v>
      </c>
      <c r="AJ357" t="str">
        <f ca="1"/>
        <v>KARA2i_m</v>
      </c>
      <c r="AK357">
        <f ca="1"/>
        <v>2.1189378966532856E-2</v>
      </c>
      <c r="AL357">
        <f ca="1"/>
        <v>0</v>
      </c>
      <c r="AM357">
        <f ca="1"/>
        <v>4.4898978098734501E-4</v>
      </c>
      <c r="AN357" t="str">
        <f ca="1"/>
        <v>KARA2i_m</v>
      </c>
    </row>
    <row r="358" spans="1:40" x14ac:dyDescent="0.2">
      <c r="A358" t="s">
        <v>10660</v>
      </c>
      <c r="B358" s="121" t="s">
        <v>8317</v>
      </c>
      <c r="C358" s="94" t="s">
        <v>10408</v>
      </c>
      <c r="D358" s="94" t="str">
        <v>ECOAR220_rm</v>
      </c>
      <c r="E358" s="121" t="str">
        <f ca="1"/>
        <v>0</v>
      </c>
      <c r="G358" s="94"/>
      <c r="H358" s="121" t="str">
        <f ca="1"/>
        <v>0</v>
      </c>
      <c r="I358" s="94"/>
      <c r="J358" s="94"/>
      <c r="K358" s="121" t="str">
        <f ca="1"/>
        <v>0</v>
      </c>
      <c r="L358">
        <v>0</v>
      </c>
      <c r="M358">
        <v>3.9024916562073499E-2</v>
      </c>
      <c r="N358" s="105" t="str">
        <v/>
      </c>
      <c r="O358" s="131">
        <v>0</v>
      </c>
      <c r="P358" s="121">
        <v>0</v>
      </c>
      <c r="Q358">
        <v>0</v>
      </c>
      <c r="R358" t="str">
        <v/>
      </c>
      <c r="T358">
        <v>0</v>
      </c>
      <c r="U358" t="str">
        <v/>
      </c>
      <c r="W358" t="str">
        <f ca="1"/>
        <v>Phenylalanine, tyrosine and tryptophan metabolism</v>
      </c>
      <c r="X358" t="str">
        <f ca="1"/>
        <v>ALCD25xi_c</v>
      </c>
      <c r="Y358">
        <f ca="1"/>
        <v>0</v>
      </c>
      <c r="Z358">
        <f ca="1"/>
        <v>0</v>
      </c>
      <c r="AA358">
        <f ca="1"/>
        <v>0</v>
      </c>
      <c r="AB358">
        <f ca="1"/>
        <v>0</v>
      </c>
      <c r="AC358">
        <f ca="1"/>
        <v>0</v>
      </c>
      <c r="AD358" t="str">
        <f ca="1"/>
        <v>GLUPRT_c</v>
      </c>
      <c r="AE358">
        <f ca="1"/>
        <v>1.3490049589860412E-5</v>
      </c>
      <c r="AF358" t="str">
        <f ca="1"/>
        <v>Kt_c_e</v>
      </c>
      <c r="AG358">
        <f ca="1"/>
        <v>5.4929866070375102E-2</v>
      </c>
      <c r="AH358">
        <f ca="1"/>
        <v>0</v>
      </c>
      <c r="AI358">
        <f ca="1"/>
        <v>3.0172901865093459E-3</v>
      </c>
      <c r="AJ358" t="str">
        <f ca="1"/>
        <v>Kt_c_e</v>
      </c>
      <c r="AK358">
        <f ca="1"/>
        <v>5.4929866070375102E-2</v>
      </c>
      <c r="AL358">
        <f ca="1"/>
        <v>0</v>
      </c>
      <c r="AM358">
        <f ca="1"/>
        <v>3.0172901865093459E-3</v>
      </c>
      <c r="AN358" t="str">
        <f ca="1"/>
        <v>Kt_c_e</v>
      </c>
    </row>
    <row r="359" spans="1:40" x14ac:dyDescent="0.2">
      <c r="A359" t="s">
        <v>10660</v>
      </c>
      <c r="B359" s="121" t="s">
        <v>8318</v>
      </c>
      <c r="C359" s="94" t="s">
        <v>10409</v>
      </c>
      <c r="D359" s="94" t="str">
        <v>ECOAR240_rm</v>
      </c>
      <c r="E359" s="121" t="str">
        <f ca="1"/>
        <v>0</v>
      </c>
      <c r="G359" s="94"/>
      <c r="H359" s="121" t="str">
        <f ca="1"/>
        <v>0</v>
      </c>
      <c r="I359" s="94"/>
      <c r="J359" s="94"/>
      <c r="K359" s="121" t="str">
        <f ca="1"/>
        <v>0</v>
      </c>
      <c r="L359">
        <v>0.91753072334249797</v>
      </c>
      <c r="M359">
        <v>0.39826778302827898</v>
      </c>
      <c r="N359" s="105" t="str">
        <v/>
      </c>
      <c r="O359" s="131">
        <v>0</v>
      </c>
      <c r="P359" s="121">
        <v>0</v>
      </c>
      <c r="Q359">
        <v>0.57451809164394696</v>
      </c>
      <c r="R359" t="str">
        <v/>
      </c>
      <c r="T359">
        <v>0.73461673798757299</v>
      </c>
      <c r="U359" t="str">
        <v/>
      </c>
      <c r="W359" t="str">
        <f ca="1"/>
        <v>Phenylalanine, tyrosine and tryptophan metabolism</v>
      </c>
      <c r="X359" t="str">
        <f ca="1"/>
        <v>ALCD25xi_m</v>
      </c>
      <c r="Y359">
        <f ca="1"/>
        <v>0</v>
      </c>
      <c r="Z359">
        <f ca="1"/>
        <v>0</v>
      </c>
      <c r="AA359">
        <f ca="1"/>
        <v>0</v>
      </c>
      <c r="AB359">
        <f ca="1"/>
        <v>0</v>
      </c>
      <c r="AC359">
        <f ca="1"/>
        <v>0</v>
      </c>
      <c r="AD359" t="str">
        <f ca="1"/>
        <v>PRAGSi_c</v>
      </c>
      <c r="AE359">
        <f ca="1"/>
        <v>1.3490049589860412E-5</v>
      </c>
      <c r="AF359" t="str">
        <f ca="1"/>
        <v>LEUTA_c</v>
      </c>
      <c r="AG359">
        <f ca="1"/>
        <v>-2.8816044857291379E-2</v>
      </c>
      <c r="AH359">
        <f ca="1"/>
        <v>0</v>
      </c>
      <c r="AI359">
        <f ca="1"/>
        <v>8.3036444121742891E-4</v>
      </c>
      <c r="AJ359" t="str">
        <f ca="1"/>
        <v>LEUTA_c</v>
      </c>
      <c r="AK359">
        <f ca="1"/>
        <v>-2.8816044857291379E-2</v>
      </c>
      <c r="AL359">
        <f ca="1"/>
        <v>0</v>
      </c>
      <c r="AM359">
        <f ca="1"/>
        <v>8.3036444121742891E-4</v>
      </c>
      <c r="AN359" t="str">
        <f ca="1"/>
        <v>LEUTA_c</v>
      </c>
    </row>
    <row r="360" spans="1:40" x14ac:dyDescent="0.2">
      <c r="A360" t="s">
        <v>10665</v>
      </c>
      <c r="B360" s="121" t="s">
        <v>8319</v>
      </c>
      <c r="C360" s="94" t="s">
        <v>10410</v>
      </c>
      <c r="D360" s="94" t="str">
        <v>ECOAR260_rm</v>
      </c>
      <c r="E360" s="121" t="str">
        <f ca="1"/>
        <v>0</v>
      </c>
      <c r="G360" s="94"/>
      <c r="H360" s="121" t="str">
        <f ca="1"/>
        <v>0</v>
      </c>
      <c r="I360" s="94"/>
      <c r="J360" s="94"/>
      <c r="K360" s="121" t="str">
        <f ca="1"/>
        <v>0</v>
      </c>
      <c r="L360">
        <v>0</v>
      </c>
      <c r="M360">
        <v>0</v>
      </c>
      <c r="N360" s="105" t="str">
        <v/>
      </c>
      <c r="O360" s="131">
        <v>0</v>
      </c>
      <c r="P360" s="121">
        <v>0</v>
      </c>
      <c r="Q360">
        <v>0</v>
      </c>
      <c r="R360" t="str">
        <v/>
      </c>
      <c r="T360">
        <v>0</v>
      </c>
      <c r="U360" t="str">
        <v/>
      </c>
      <c r="W360" t="str">
        <f ca="1"/>
        <v>Unassigned</v>
      </c>
      <c r="X360" t="str">
        <f ca="1"/>
        <v>ALCD25yi_c</v>
      </c>
      <c r="Y360">
        <f ca="1"/>
        <v>0</v>
      </c>
      <c r="Z360">
        <f ca="1"/>
        <v>0</v>
      </c>
      <c r="AA360">
        <f ca="1"/>
        <v>0</v>
      </c>
      <c r="AB360">
        <f ca="1"/>
        <v>0</v>
      </c>
      <c r="AC360">
        <f ca="1"/>
        <v>0</v>
      </c>
      <c r="AD360" t="str">
        <f ca="1"/>
        <v>PRAIS_c</v>
      </c>
      <c r="AE360">
        <f ca="1"/>
        <v>1.3490049589860412E-5</v>
      </c>
      <c r="AF360" t="str">
        <f ca="1"/>
        <v>LEUTRS_c</v>
      </c>
      <c r="AG360">
        <f ca="1"/>
        <v>2.8816044857291379E-2</v>
      </c>
      <c r="AH360">
        <f ca="1"/>
        <v>0</v>
      </c>
      <c r="AI360">
        <f ca="1"/>
        <v>8.3036444121742891E-4</v>
      </c>
      <c r="AJ360" t="str">
        <f ca="1"/>
        <v>LEUTRS_c</v>
      </c>
      <c r="AK360">
        <f ca="1"/>
        <v>2.8816044857291379E-2</v>
      </c>
      <c r="AL360">
        <f ca="1"/>
        <v>0</v>
      </c>
      <c r="AM360">
        <f ca="1"/>
        <v>8.3036444121742891E-4</v>
      </c>
      <c r="AN360" t="str">
        <f ca="1"/>
        <v>LEUTRS_c</v>
      </c>
    </row>
    <row r="361" spans="1:40" x14ac:dyDescent="0.2">
      <c r="A361" t="s">
        <v>10664</v>
      </c>
      <c r="B361" s="121" t="s">
        <v>8320</v>
      </c>
      <c r="C361" s="94" t="s">
        <v>10411</v>
      </c>
      <c r="D361" s="94" t="str">
        <v>ACOADS180_rm</v>
      </c>
      <c r="E361" s="121" t="str">
        <f ca="1"/>
        <v>0</v>
      </c>
      <c r="G361" s="94"/>
      <c r="H361" s="121" t="str">
        <f ca="1"/>
        <v>0</v>
      </c>
      <c r="I361" s="94"/>
      <c r="J361" s="94"/>
      <c r="K361" s="121" t="str">
        <f ca="1"/>
        <v>0</v>
      </c>
      <c r="L361">
        <v>0</v>
      </c>
      <c r="M361">
        <v>0</v>
      </c>
      <c r="N361" s="105" t="str">
        <v/>
      </c>
      <c r="O361" s="131">
        <v>0</v>
      </c>
      <c r="P361" s="121">
        <v>7.3528090689185602E-6</v>
      </c>
      <c r="Q361">
        <v>0</v>
      </c>
      <c r="R361" t="str">
        <v/>
      </c>
      <c r="T361">
        <v>0</v>
      </c>
      <c r="U361" t="str">
        <v/>
      </c>
      <c r="W361" t="str">
        <f ca="1"/>
        <v>Tryptophan metabolism</v>
      </c>
      <c r="X361" t="str">
        <f ca="1"/>
        <v>ALCD26xi_c</v>
      </c>
      <c r="Y361">
        <f ca="1"/>
        <v>0</v>
      </c>
      <c r="Z361">
        <f ca="1"/>
        <v>0</v>
      </c>
      <c r="AA361">
        <f ca="1"/>
        <v>0</v>
      </c>
      <c r="AB361">
        <f ca="1"/>
        <v>0</v>
      </c>
      <c r="AC361">
        <f ca="1"/>
        <v>0</v>
      </c>
      <c r="AD361" t="str">
        <f ca="1"/>
        <v>PRASCSi_c</v>
      </c>
      <c r="AE361">
        <f ca="1"/>
        <v>1.3490049589860412E-5</v>
      </c>
      <c r="AF361" t="str">
        <f ca="1"/>
        <v>LINOCOAt_c_l</v>
      </c>
      <c r="AG361">
        <f ca="1"/>
        <v>-5.3354005377040846E-6</v>
      </c>
      <c r="AH361">
        <f ca="1"/>
        <v>0</v>
      </c>
      <c r="AI361">
        <f ca="1"/>
        <v>2.8466498897733035E-11</v>
      </c>
      <c r="AJ361" t="str">
        <f ca="1"/>
        <v>LINOCOAt_c_l</v>
      </c>
      <c r="AK361">
        <f ca="1"/>
        <v>-5.3354005377040846E-6</v>
      </c>
      <c r="AL361">
        <f ca="1"/>
        <v>0</v>
      </c>
      <c r="AM361">
        <f ca="1"/>
        <v>2.8466498897733035E-11</v>
      </c>
      <c r="AN361" t="str">
        <f ca="1"/>
        <v>LINOCOAt_c_l</v>
      </c>
    </row>
    <row r="362" spans="1:40" x14ac:dyDescent="0.2">
      <c r="A362" t="s">
        <v>10664</v>
      </c>
      <c r="B362" s="121" t="s">
        <v>8321</v>
      </c>
      <c r="C362" s="94" t="s">
        <v>10412</v>
      </c>
      <c r="D362" s="94" t="str">
        <v>FACOAL160_rm</v>
      </c>
      <c r="E362" s="121" t="str">
        <f ca="1"/>
        <v>0</v>
      </c>
      <c r="G362" s="94"/>
      <c r="H362" s="121" t="str">
        <f ca="1"/>
        <v>0</v>
      </c>
      <c r="I362" s="94"/>
      <c r="J362" s="94"/>
      <c r="K362" s="121" t="str">
        <f ca="1"/>
        <v>0</v>
      </c>
      <c r="L362">
        <v>0</v>
      </c>
      <c r="M362">
        <v>0</v>
      </c>
      <c r="N362" s="105" t="str">
        <v/>
      </c>
      <c r="O362" s="131">
        <v>0</v>
      </c>
      <c r="P362" s="121">
        <v>7.3354155569267E-6</v>
      </c>
      <c r="Q362">
        <v>0</v>
      </c>
      <c r="R362" t="str">
        <v/>
      </c>
      <c r="T362">
        <v>0</v>
      </c>
      <c r="U362" t="str">
        <v/>
      </c>
      <c r="W362" t="str">
        <f ca="1"/>
        <v>Tryptophan metabolism</v>
      </c>
      <c r="X362" t="str">
        <f ca="1"/>
        <v>ALCD26xi_m</v>
      </c>
      <c r="Y362">
        <f ca="1"/>
        <v>0</v>
      </c>
      <c r="Z362">
        <f ca="1"/>
        <v>0</v>
      </c>
      <c r="AA362">
        <f ca="1"/>
        <v>0</v>
      </c>
      <c r="AB362">
        <f ca="1"/>
        <v>0</v>
      </c>
      <c r="AC362">
        <f ca="1"/>
        <v>0</v>
      </c>
      <c r="AD362" t="str">
        <f ca="1"/>
        <v>PRFGS_c</v>
      </c>
      <c r="AE362">
        <f ca="1"/>
        <v>1.3490049589860412E-5</v>
      </c>
      <c r="AF362" t="str">
        <f ca="1"/>
        <v>LINOCOAt_c_rm</v>
      </c>
      <c r="AG362">
        <f ca="1"/>
        <v>5.3354005377040846E-6</v>
      </c>
      <c r="AH362">
        <f ca="1"/>
        <v>0</v>
      </c>
      <c r="AI362">
        <f ca="1"/>
        <v>2.8466498897733035E-11</v>
      </c>
      <c r="AJ362" t="str">
        <f ca="1"/>
        <v>LINOCOAt_c_rm</v>
      </c>
      <c r="AK362">
        <f ca="1"/>
        <v>5.3354005377040846E-6</v>
      </c>
      <c r="AL362">
        <f ca="1"/>
        <v>0</v>
      </c>
      <c r="AM362">
        <f ca="1"/>
        <v>2.8466498897733035E-11</v>
      </c>
      <c r="AN362" t="str">
        <f ca="1"/>
        <v>LINOCOAt_c_rm</v>
      </c>
    </row>
    <row r="363" spans="1:40" x14ac:dyDescent="0.2">
      <c r="A363" t="s">
        <v>10683</v>
      </c>
      <c r="B363" s="121" t="s">
        <v>8322</v>
      </c>
      <c r="C363" s="94" t="s">
        <v>10413</v>
      </c>
      <c r="D363" s="94" t="str">
        <v>FACOAL180_rm</v>
      </c>
      <c r="E363" s="121" t="str">
        <f ca="1"/>
        <v>0</v>
      </c>
      <c r="G363" s="94"/>
      <c r="H363" s="121" t="str">
        <f ca="1"/>
        <v>0</v>
      </c>
      <c r="I363" s="94"/>
      <c r="J363" s="94"/>
      <c r="K363" s="121" t="str">
        <f ca="1"/>
        <v>0</v>
      </c>
      <c r="L363">
        <v>0</v>
      </c>
      <c r="M363">
        <v>3.9024916562073499E-2</v>
      </c>
      <c r="N363" s="105" t="str">
        <v/>
      </c>
      <c r="O363" s="131">
        <v>0</v>
      </c>
      <c r="P363" s="121">
        <v>4.8840664908431997</v>
      </c>
      <c r="Q363">
        <v>0</v>
      </c>
      <c r="R363" t="str">
        <v/>
      </c>
      <c r="T363">
        <v>0</v>
      </c>
      <c r="U363" t="str">
        <v/>
      </c>
      <c r="W363" t="str">
        <f ca="1"/>
        <v>Pyruvate metabolism</v>
      </c>
      <c r="X363" t="str">
        <f ca="1"/>
        <v>ALCD2i1_c</v>
      </c>
      <c r="Y363">
        <f ca="1"/>
        <v>0</v>
      </c>
      <c r="Z363">
        <f ca="1"/>
        <v>0</v>
      </c>
      <c r="AA363">
        <f ca="1"/>
        <v>0</v>
      </c>
      <c r="AB363">
        <f ca="1"/>
        <v>0</v>
      </c>
      <c r="AC363">
        <f ca="1"/>
        <v>0</v>
      </c>
      <c r="AD363" t="str">
        <f ca="1"/>
        <v>PMTCOAt_c_rm</v>
      </c>
      <c r="AE363">
        <f ca="1"/>
        <v>1.2717991192152671E-5</v>
      </c>
      <c r="AF363" t="str">
        <f ca="1"/>
        <v>LINOEAt_c_l</v>
      </c>
      <c r="AG363">
        <f ca="1"/>
        <v>9.8701792529408788E-6</v>
      </c>
      <c r="AH363">
        <f ca="1"/>
        <v>0</v>
      </c>
      <c r="AI363">
        <f ca="1"/>
        <v>9.7420438485184564E-11</v>
      </c>
      <c r="AJ363" t="str">
        <f ca="1"/>
        <v>LINOEAt_c_l</v>
      </c>
      <c r="AK363">
        <f ca="1"/>
        <v>9.8701792529408788E-6</v>
      </c>
      <c r="AL363">
        <f ca="1"/>
        <v>0</v>
      </c>
      <c r="AM363">
        <f ca="1"/>
        <v>9.7420438485184564E-11</v>
      </c>
      <c r="AN363" t="str">
        <f ca="1"/>
        <v>LINOEAt_c_l</v>
      </c>
    </row>
    <row r="364" spans="1:40" x14ac:dyDescent="0.2">
      <c r="A364" t="s">
        <v>10683</v>
      </c>
      <c r="B364" s="121" t="s">
        <v>8323</v>
      </c>
      <c r="C364" s="94" t="s">
        <v>10414</v>
      </c>
      <c r="D364" s="94" t="str">
        <v>FACOAL181_rm</v>
      </c>
      <c r="E364" s="121" t="str">
        <f ca="1"/>
        <v>0</v>
      </c>
      <c r="G364" s="94"/>
      <c r="H364" s="121" t="str">
        <f ca="1"/>
        <v>0</v>
      </c>
      <c r="I364" s="94"/>
      <c r="J364" s="94"/>
      <c r="K364" s="121" t="str">
        <f ca="1"/>
        <v>0</v>
      </c>
      <c r="L364">
        <v>3.5326724400000002E-2</v>
      </c>
      <c r="M364">
        <v>5.2406186102561703E-2</v>
      </c>
      <c r="N364" s="105" t="str">
        <v>GLYGS_c</v>
      </c>
      <c r="O364" s="131">
        <v>0</v>
      </c>
      <c r="P364" s="121">
        <v>4.8977877629141098</v>
      </c>
      <c r="Q364">
        <v>1.2546313559999999E-2</v>
      </c>
      <c r="R364" t="str">
        <v>GLYGS_c</v>
      </c>
      <c r="T364">
        <v>2.1547734119999998E-2</v>
      </c>
      <c r="U364" t="str">
        <v>GLYGS_c</v>
      </c>
      <c r="W364" t="str">
        <f ca="1"/>
        <v>Pyruvate metabolism</v>
      </c>
      <c r="X364" t="str">
        <f ca="1"/>
        <v>ALCD2i2_c</v>
      </c>
      <c r="Y364">
        <f ca="1"/>
        <v>0</v>
      </c>
      <c r="Z364">
        <f ca="1"/>
        <v>0</v>
      </c>
      <c r="AA364">
        <f ca="1"/>
        <v>0</v>
      </c>
      <c r="AB364">
        <f ca="1"/>
        <v>0</v>
      </c>
      <c r="AC364">
        <f ca="1"/>
        <v>0</v>
      </c>
      <c r="AD364" t="str">
        <f ca="1"/>
        <v>PAILt_c_rm</v>
      </c>
      <c r="AE364">
        <f ca="1"/>
        <v>1.2545960411628987E-5</v>
      </c>
      <c r="AF364" t="str">
        <f ca="1"/>
        <v>LINOLNCOAt_c_l</v>
      </c>
      <c r="AG364">
        <f ca="1"/>
        <v>1.117068448871196E-6</v>
      </c>
      <c r="AH364">
        <f ca="1"/>
        <v>0</v>
      </c>
      <c r="AI364">
        <f ca="1"/>
        <v>1.2478419194634998E-12</v>
      </c>
      <c r="AJ364" t="str">
        <f ca="1"/>
        <v>LINOLNCOAt_c_l</v>
      </c>
      <c r="AK364">
        <f ca="1"/>
        <v>1.117068448871196E-6</v>
      </c>
      <c r="AL364">
        <f ca="1"/>
        <v>0</v>
      </c>
      <c r="AM364">
        <f ca="1"/>
        <v>1.2478419194634998E-12</v>
      </c>
      <c r="AN364" t="str">
        <f ca="1"/>
        <v>LINOLNCOAt_c_l</v>
      </c>
    </row>
    <row r="365" spans="1:40" x14ac:dyDescent="0.2">
      <c r="A365" t="s">
        <v>10683</v>
      </c>
      <c r="B365" s="121" t="s">
        <v>8324</v>
      </c>
      <c r="C365" s="94" t="s">
        <v>10415</v>
      </c>
      <c r="D365" s="94" t="str">
        <v>FACOAL181_l</v>
      </c>
      <c r="E365" s="121" t="str">
        <f ca="1"/>
        <v>0</v>
      </c>
      <c r="G365" s="94"/>
      <c r="H365" s="121" t="str">
        <f ca="1"/>
        <v>0</v>
      </c>
      <c r="I365" s="94"/>
      <c r="J365" s="94"/>
      <c r="K365" s="121" t="str">
        <f ca="1"/>
        <v>0</v>
      </c>
      <c r="L365">
        <v>0</v>
      </c>
      <c r="M365">
        <v>3.5101482600715599E-2</v>
      </c>
      <c r="N365" s="105" t="str">
        <v>GLCP_c</v>
      </c>
      <c r="O365" s="131" t="str">
        <v/>
      </c>
      <c r="P365" s="121" t="str">
        <v/>
      </c>
      <c r="Q365">
        <v>0</v>
      </c>
      <c r="R365" t="str">
        <v>GLCP_c</v>
      </c>
      <c r="T365">
        <v>0</v>
      </c>
      <c r="U365" t="str">
        <v>GLCP_c</v>
      </c>
      <c r="W365" t="str">
        <f ca="1"/>
        <v>Pyruvate metabolism</v>
      </c>
      <c r="X365" t="str">
        <f ca="1"/>
        <v>ALCD2i2_m</v>
      </c>
      <c r="Y365">
        <f ca="1"/>
        <v>0</v>
      </c>
      <c r="Z365">
        <f ca="1"/>
        <v>0</v>
      </c>
      <c r="AA365">
        <f ca="1"/>
        <v>0</v>
      </c>
      <c r="AB365">
        <f ca="1"/>
        <v>0</v>
      </c>
      <c r="AC365">
        <f ca="1"/>
        <v>0</v>
      </c>
      <c r="AD365" t="str">
        <f ca="1"/>
        <v>COAt_c_r</v>
      </c>
      <c r="AE365">
        <f ca="1"/>
        <v>9.099969509844643E-6</v>
      </c>
      <c r="AF365" t="str">
        <f ca="1"/>
        <v>LINOLNCOAt_c_rm</v>
      </c>
      <c r="AG365">
        <f ca="1"/>
        <v>-1.117068448871196E-6</v>
      </c>
      <c r="AH365">
        <f ca="1"/>
        <v>0</v>
      </c>
      <c r="AI365">
        <f ca="1"/>
        <v>1.2478419194634998E-12</v>
      </c>
      <c r="AJ365" t="str">
        <f ca="1"/>
        <v>LINOLNCOAt_c_rm</v>
      </c>
      <c r="AK365">
        <f ca="1"/>
        <v>-1.117068448871196E-6</v>
      </c>
      <c r="AL365">
        <f ca="1"/>
        <v>0</v>
      </c>
      <c r="AM365">
        <f ca="1"/>
        <v>1.2478419194634998E-12</v>
      </c>
      <c r="AN365" t="str">
        <f ca="1"/>
        <v>LINOLNCOAt_c_rm</v>
      </c>
    </row>
    <row r="366" spans="1:40" x14ac:dyDescent="0.2">
      <c r="A366" t="s">
        <v>10664</v>
      </c>
      <c r="B366" s="121" t="s">
        <v>8325</v>
      </c>
      <c r="C366" s="94" t="s">
        <v>10416</v>
      </c>
      <c r="D366" s="94" t="str">
        <v>FACOAL220_rm</v>
      </c>
      <c r="E366" s="121" t="str">
        <f ca="1"/>
        <v>0</v>
      </c>
      <c r="G366" s="94"/>
      <c r="H366" s="121" t="str">
        <f ca="1"/>
        <v>0</v>
      </c>
      <c r="I366" s="94"/>
      <c r="J366" s="94"/>
      <c r="K366" s="121" t="str">
        <f ca="1"/>
        <v>0</v>
      </c>
      <c r="L366">
        <v>7.4482253999999998E-2</v>
      </c>
      <c r="M366">
        <v>8.1008287207385906E-5</v>
      </c>
      <c r="N366" s="105" t="str">
        <v>GLYTRS_c</v>
      </c>
      <c r="O366" s="131">
        <v>0</v>
      </c>
      <c r="P366" s="121">
        <v>0</v>
      </c>
      <c r="Q366">
        <v>1.5405888959999999E-2</v>
      </c>
      <c r="R366" t="str">
        <v>GLYTRS_c</v>
      </c>
      <c r="T366">
        <v>1.833301998E-2</v>
      </c>
      <c r="U366" t="str">
        <v>GLYTRS_c</v>
      </c>
      <c r="W366" t="str">
        <f ca="1"/>
        <v>Tryptophan metabolism</v>
      </c>
      <c r="X366" t="str">
        <f ca="1"/>
        <v>ALDD20x_m</v>
      </c>
      <c r="Y366">
        <f ca="1"/>
        <v>0</v>
      </c>
      <c r="Z366">
        <f ca="1"/>
        <v>0</v>
      </c>
      <c r="AA366">
        <f ca="1"/>
        <v>0</v>
      </c>
      <c r="AB366">
        <f ca="1"/>
        <v>0</v>
      </c>
      <c r="AC366">
        <f ca="1"/>
        <v>0</v>
      </c>
      <c r="AD366" t="str">
        <f ca="1"/>
        <v>ANPRT_c</v>
      </c>
      <c r="AE366">
        <f ca="1"/>
        <v>5.4682117011778028E-6</v>
      </c>
      <c r="AF366" t="str">
        <f ca="1"/>
        <v>LNS14DMy_c</v>
      </c>
      <c r="AG366">
        <f ca="1"/>
        <v>9.333572919248646E-3</v>
      </c>
      <c r="AH366">
        <f ca="1"/>
        <v>0</v>
      </c>
      <c r="AI366">
        <f ca="1"/>
        <v>8.7115583438931697E-5</v>
      </c>
      <c r="AJ366" t="str">
        <f ca="1"/>
        <v>LNS14DMy_c</v>
      </c>
      <c r="AK366">
        <f ca="1"/>
        <v>9.333572919248646E-3</v>
      </c>
      <c r="AL366">
        <f ca="1"/>
        <v>0</v>
      </c>
      <c r="AM366">
        <f ca="1"/>
        <v>8.7115583438931697E-5</v>
      </c>
      <c r="AN366" t="str">
        <f ca="1"/>
        <v>LNS14DMy_c</v>
      </c>
    </row>
    <row r="367" spans="1:40" x14ac:dyDescent="0.2">
      <c r="A367" t="s">
        <v>10665</v>
      </c>
      <c r="B367" s="121" t="s">
        <v>8326</v>
      </c>
      <c r="C367" s="94" t="s">
        <v>10417</v>
      </c>
      <c r="D367" s="94" t="str">
        <v>FACOAL220_l</v>
      </c>
      <c r="E367" s="121" t="str">
        <f ca="1"/>
        <v>0</v>
      </c>
      <c r="G367" s="94"/>
      <c r="H367" s="121" t="str">
        <f ca="1"/>
        <v>0</v>
      </c>
      <c r="I367" s="94"/>
      <c r="J367" s="94"/>
      <c r="K367" s="121" t="str">
        <f ca="1"/>
        <v>0</v>
      </c>
      <c r="L367">
        <v>1.0155618E-2</v>
      </c>
      <c r="M367">
        <v>1.2286771003111301E-5</v>
      </c>
      <c r="N367" s="105" t="str">
        <v>GMPS2_c</v>
      </c>
      <c r="O367" s="131">
        <v>0</v>
      </c>
      <c r="P367" s="121">
        <v>0</v>
      </c>
      <c r="Q367">
        <v>3.0466854000000001E-3</v>
      </c>
      <c r="R367" t="str">
        <v>GMPS2_c</v>
      </c>
      <c r="T367">
        <v>4.1186673E-3</v>
      </c>
      <c r="U367" t="str">
        <v>GMPS2_c</v>
      </c>
      <c r="W367" t="str">
        <f ca="1"/>
        <v>Unassigned</v>
      </c>
      <c r="X367" t="str">
        <f ca="1"/>
        <v>ALDD20y_c</v>
      </c>
      <c r="Y367">
        <f ca="1"/>
        <v>0</v>
      </c>
      <c r="Z367">
        <f ca="1"/>
        <v>0</v>
      </c>
      <c r="AA367">
        <f ca="1"/>
        <v>0</v>
      </c>
      <c r="AB367">
        <f ca="1"/>
        <v>0</v>
      </c>
      <c r="AC367">
        <f ca="1"/>
        <v>0</v>
      </c>
      <c r="AD367" t="str">
        <f ca="1"/>
        <v>ANS_c</v>
      </c>
      <c r="AE367">
        <f ca="1"/>
        <v>5.4682117011778028E-6</v>
      </c>
      <c r="AF367" t="str">
        <f ca="1"/>
        <v>LNSTLS_c</v>
      </c>
      <c r="AG367">
        <f ca="1"/>
        <v>9.333572919248646E-3</v>
      </c>
      <c r="AH367">
        <f ca="1"/>
        <v>0</v>
      </c>
      <c r="AI367">
        <f ca="1"/>
        <v>8.7115583438931697E-5</v>
      </c>
      <c r="AJ367" t="str">
        <f ca="1"/>
        <v>LNSTLS_c</v>
      </c>
      <c r="AK367">
        <f ca="1"/>
        <v>9.333572919248646E-3</v>
      </c>
      <c r="AL367">
        <f ca="1"/>
        <v>0</v>
      </c>
      <c r="AM367">
        <f ca="1"/>
        <v>8.7115583438931697E-5</v>
      </c>
      <c r="AN367" t="str">
        <f ca="1"/>
        <v>LNSTLS_c</v>
      </c>
    </row>
    <row r="368" spans="1:40" x14ac:dyDescent="0.2">
      <c r="A368" t="s">
        <v>10665</v>
      </c>
      <c r="B368" s="121" t="s">
        <v>8327</v>
      </c>
      <c r="C368" s="94" t="s">
        <v>10418</v>
      </c>
      <c r="D368" s="94" t="str">
        <v>HDCAt_c_rm</v>
      </c>
      <c r="E368" s="121" t="str">
        <f ca="1"/>
        <v>0</v>
      </c>
      <c r="G368" s="94"/>
      <c r="H368" s="121" t="str">
        <f ca="1"/>
        <v>0</v>
      </c>
      <c r="I368" s="94"/>
      <c r="J368" s="94"/>
      <c r="K368" s="121" t="str">
        <f ca="1"/>
        <v>0</v>
      </c>
      <c r="L368">
        <v>0</v>
      </c>
      <c r="M368">
        <v>1.57268958827827E-17</v>
      </c>
      <c r="N368" s="105" t="str">
        <v/>
      </c>
      <c r="O368" s="131">
        <v>0</v>
      </c>
      <c r="P368" s="121">
        <v>0</v>
      </c>
      <c r="Q368">
        <v>0</v>
      </c>
      <c r="R368" t="str">
        <v/>
      </c>
      <c r="T368">
        <v>0</v>
      </c>
      <c r="U368" t="str">
        <v/>
      </c>
      <c r="W368" t="str">
        <f ca="1"/>
        <v>Unassigned</v>
      </c>
      <c r="X368" t="str">
        <f ca="1"/>
        <v>ALDD20y_m</v>
      </c>
      <c r="Y368">
        <f ca="1"/>
        <v>0</v>
      </c>
      <c r="Z368">
        <f ca="1"/>
        <v>0</v>
      </c>
      <c r="AA368">
        <f ca="1"/>
        <v>0</v>
      </c>
      <c r="AB368">
        <f ca="1"/>
        <v>0</v>
      </c>
      <c r="AC368">
        <f ca="1"/>
        <v>0</v>
      </c>
      <c r="AD368" t="str">
        <f ca="1"/>
        <v>IGPS_c</v>
      </c>
      <c r="AE368">
        <f ca="1"/>
        <v>5.4682117011778028E-6</v>
      </c>
      <c r="AF368" t="str">
        <f ca="1"/>
        <v>LYSTRS_c</v>
      </c>
      <c r="AG368">
        <f ca="1"/>
        <v>2.3635630253818391E-2</v>
      </c>
      <c r="AH368">
        <f ca="1"/>
        <v>0</v>
      </c>
      <c r="AI368">
        <f ca="1"/>
        <v>5.5864301749521518E-4</v>
      </c>
      <c r="AJ368" t="str">
        <f ca="1"/>
        <v>LYSTRS_c</v>
      </c>
      <c r="AK368">
        <f ca="1"/>
        <v>2.3635630253818391E-2</v>
      </c>
      <c r="AL368">
        <f ca="1"/>
        <v>0</v>
      </c>
      <c r="AM368">
        <f ca="1"/>
        <v>5.5864301749521518E-4</v>
      </c>
      <c r="AN368" t="str">
        <f ca="1"/>
        <v>LYSTRS_c</v>
      </c>
    </row>
    <row r="369" spans="1:40" x14ac:dyDescent="0.2">
      <c r="A369" t="s">
        <v>10696</v>
      </c>
      <c r="B369" s="121" t="s">
        <v>8328</v>
      </c>
      <c r="C369" s="94" t="s">
        <v>10419</v>
      </c>
      <c r="D369" s="94" t="str">
        <v>OCDCAt_c_rm</v>
      </c>
      <c r="E369" s="121" t="str">
        <f ca="1"/>
        <v>0</v>
      </c>
      <c r="G369" s="94"/>
      <c r="H369" s="121" t="str">
        <f ca="1"/>
        <v>0</v>
      </c>
      <c r="I369" s="94"/>
      <c r="J369" s="94"/>
      <c r="K369" s="121" t="str">
        <f ca="1"/>
        <v>0</v>
      </c>
      <c r="L369">
        <v>0</v>
      </c>
      <c r="M369">
        <v>0</v>
      </c>
      <c r="N369" s="105" t="str">
        <v/>
      </c>
      <c r="O369" s="131">
        <v>0</v>
      </c>
      <c r="P369" s="121">
        <v>7.8176826968388805E-5</v>
      </c>
      <c r="Q369">
        <v>0</v>
      </c>
      <c r="R369" t="str">
        <v/>
      </c>
      <c r="T369">
        <v>0</v>
      </c>
      <c r="U369" t="str">
        <v/>
      </c>
      <c r="W369" t="str">
        <f ca="1"/>
        <v>beta-Alanine metabolism</v>
      </c>
      <c r="X369" t="str">
        <f ca="1"/>
        <v>ALDD22x_c</v>
      </c>
      <c r="Y369">
        <f ca="1"/>
        <v>0</v>
      </c>
      <c r="Z369">
        <f ca="1"/>
        <v>0</v>
      </c>
      <c r="AA369">
        <f ca="1"/>
        <v>0</v>
      </c>
      <c r="AB369">
        <f ca="1"/>
        <v>0</v>
      </c>
      <c r="AC369">
        <f ca="1"/>
        <v>0</v>
      </c>
      <c r="AD369" t="str">
        <f ca="1"/>
        <v>PRAIi_c</v>
      </c>
      <c r="AE369">
        <f ca="1"/>
        <v>5.4682117011778028E-6</v>
      </c>
      <c r="AF369" t="str">
        <f ca="1"/>
        <v>MAGL_l</v>
      </c>
      <c r="AG369">
        <f ca="1"/>
        <v>2.3572695316221044E-4</v>
      </c>
      <c r="AH369">
        <f ca="1"/>
        <v>0</v>
      </c>
      <c r="AI369">
        <f ca="1"/>
        <v>5.5567196447138952E-8</v>
      </c>
      <c r="AJ369" t="str">
        <f ca="1"/>
        <v>MAGL_l</v>
      </c>
      <c r="AK369">
        <f ca="1"/>
        <v>2.3572695316221044E-4</v>
      </c>
      <c r="AL369">
        <f ca="1"/>
        <v>0</v>
      </c>
      <c r="AM369">
        <f ca="1"/>
        <v>5.5567196447138952E-8</v>
      </c>
      <c r="AN369" t="str">
        <f ca="1"/>
        <v>MAGL_l</v>
      </c>
    </row>
    <row r="370" spans="1:40" x14ac:dyDescent="0.2">
      <c r="A370" t="s">
        <v>10683</v>
      </c>
      <c r="B370" s="121" t="s">
        <v>8329</v>
      </c>
      <c r="C370" s="94" t="s">
        <v>10420</v>
      </c>
      <c r="D370" s="94" t="str">
        <v>OCDCEAt_c_rm</v>
      </c>
      <c r="E370" s="121" t="str">
        <f ca="1"/>
        <v>0</v>
      </c>
      <c r="G370" s="94"/>
      <c r="H370" s="121" t="str">
        <f ca="1"/>
        <v>0</v>
      </c>
      <c r="I370" s="94"/>
      <c r="J370" s="94"/>
      <c r="K370" s="121" t="str">
        <f ca="1"/>
        <v>0</v>
      </c>
      <c r="L370">
        <v>0</v>
      </c>
      <c r="M370">
        <v>3.1824209331601699E-16</v>
      </c>
      <c r="N370" s="105" t="str">
        <v/>
      </c>
      <c r="O370" s="131">
        <v>0.47935670591830098</v>
      </c>
      <c r="P370" s="121">
        <v>0.25144962213523397</v>
      </c>
      <c r="Q370">
        <v>0</v>
      </c>
      <c r="R370" t="str">
        <v/>
      </c>
      <c r="T370">
        <v>0</v>
      </c>
      <c r="U370" t="str">
        <v/>
      </c>
      <c r="W370" t="str">
        <f ca="1"/>
        <v>Pyruvate metabolism</v>
      </c>
      <c r="X370" t="str">
        <f ca="1"/>
        <v>ALDD2x_c</v>
      </c>
      <c r="Y370">
        <f ca="1"/>
        <v>0</v>
      </c>
      <c r="Z370">
        <f ca="1"/>
        <v>0</v>
      </c>
      <c r="AA370">
        <f ca="1"/>
        <v>0</v>
      </c>
      <c r="AB370">
        <f ca="1"/>
        <v>0</v>
      </c>
      <c r="AC370">
        <f ca="1"/>
        <v>0</v>
      </c>
      <c r="AD370" t="str">
        <f ca="1"/>
        <v>TRPS1_c</v>
      </c>
      <c r="AE370">
        <f ca="1"/>
        <v>5.4682117011778028E-6</v>
      </c>
      <c r="AF370" t="str">
        <f ca="1"/>
        <v>MALCOAt_c_rm</v>
      </c>
      <c r="AG370">
        <f ca="1"/>
        <v>6.4665064795318876E-3</v>
      </c>
      <c r="AH370">
        <f ca="1"/>
        <v>0</v>
      </c>
      <c r="AI370">
        <f ca="1"/>
        <v>4.1815706049827889E-5</v>
      </c>
      <c r="AJ370" t="str">
        <f ca="1"/>
        <v>MALCOAt_c_rm</v>
      </c>
      <c r="AK370">
        <f ca="1"/>
        <v>6.4665064795318876E-3</v>
      </c>
      <c r="AL370">
        <f ca="1"/>
        <v>0</v>
      </c>
      <c r="AM370">
        <f ca="1"/>
        <v>4.1815706049827889E-5</v>
      </c>
      <c r="AN370" t="str">
        <f ca="1"/>
        <v>MALCOAt_c_rm</v>
      </c>
    </row>
    <row r="371" spans="1:40" x14ac:dyDescent="0.2">
      <c r="A371" t="s">
        <v>10683</v>
      </c>
      <c r="B371" s="121" t="s">
        <v>8330</v>
      </c>
      <c r="C371" s="94" t="s">
        <v>10421</v>
      </c>
      <c r="D371" s="94" t="str">
        <v>MALCOAt_c_rm</v>
      </c>
      <c r="E371" s="121" t="str">
        <f ca="1"/>
        <v>0</v>
      </c>
      <c r="G371" s="94"/>
      <c r="H371" s="121" t="str">
        <f ca="1"/>
        <v>0</v>
      </c>
      <c r="I371" s="94"/>
      <c r="J371" s="94"/>
      <c r="K371" s="121" t="str">
        <f ca="1"/>
        <v>0</v>
      </c>
      <c r="L371">
        <v>0</v>
      </c>
      <c r="M371">
        <v>0</v>
      </c>
      <c r="N371" s="105" t="str">
        <v/>
      </c>
      <c r="O371" s="131" t="str">
        <v/>
      </c>
      <c r="P371" s="121" t="str">
        <v/>
      </c>
      <c r="Q371">
        <v>0</v>
      </c>
      <c r="R371" t="str">
        <v/>
      </c>
      <c r="T371">
        <v>0</v>
      </c>
      <c r="U371" t="str">
        <v/>
      </c>
      <c r="W371" t="str">
        <f ca="1"/>
        <v>Pyruvate metabolism</v>
      </c>
      <c r="X371" t="str">
        <f ca="1"/>
        <v>ALDD2y_c</v>
      </c>
      <c r="Y371">
        <f ca="1"/>
        <v>0</v>
      </c>
      <c r="Z371">
        <f ca="1"/>
        <v>0</v>
      </c>
      <c r="AA371">
        <f ca="1"/>
        <v>0</v>
      </c>
      <c r="AB371">
        <f ca="1"/>
        <v>0</v>
      </c>
      <c r="AC371">
        <f ca="1"/>
        <v>0</v>
      </c>
      <c r="AD371" t="str">
        <f ca="1"/>
        <v>TRPTRS_c</v>
      </c>
      <c r="AE371">
        <f ca="1"/>
        <v>5.4682117011778028E-6</v>
      </c>
      <c r="AF371" t="str">
        <f ca="1"/>
        <v>MAN1PT_c</v>
      </c>
      <c r="AG371">
        <f ca="1"/>
        <v>3.4979946568340928E-2</v>
      </c>
      <c r="AH371">
        <f ca="1"/>
        <v>0</v>
      </c>
      <c r="AI371">
        <f ca="1"/>
        <v>1.2235966619239863E-3</v>
      </c>
      <c r="AJ371" t="str">
        <f ca="1"/>
        <v>MAN1PT_c</v>
      </c>
      <c r="AK371">
        <f ca="1"/>
        <v>3.4979946568340928E-2</v>
      </c>
      <c r="AL371">
        <f ca="1"/>
        <v>0</v>
      </c>
      <c r="AM371">
        <f ca="1"/>
        <v>1.2235966619239863E-3</v>
      </c>
      <c r="AN371" t="str">
        <f ca="1"/>
        <v>MAN1PT_c</v>
      </c>
    </row>
    <row r="372" spans="1:40" x14ac:dyDescent="0.2">
      <c r="A372" t="s">
        <v>10690</v>
      </c>
      <c r="B372" s="121" t="s">
        <v>8331</v>
      </c>
      <c r="C372" s="94" t="s">
        <v>10609</v>
      </c>
      <c r="D372" s="94" t="str">
        <v>PMTCOAt_c_rm</v>
      </c>
      <c r="E372" s="121" t="str">
        <f ca="1"/>
        <v>0</v>
      </c>
      <c r="G372" s="94"/>
      <c r="H372" s="121" t="str">
        <f ca="1"/>
        <v>0</v>
      </c>
      <c r="I372" s="94"/>
      <c r="J372" s="94"/>
      <c r="K372" s="121" t="str">
        <f ca="1"/>
        <v>0</v>
      </c>
      <c r="L372">
        <v>0</v>
      </c>
      <c r="M372">
        <v>0</v>
      </c>
      <c r="N372" s="105" t="str">
        <v>GTPCI_c</v>
      </c>
      <c r="O372" s="131">
        <v>0</v>
      </c>
      <c r="P372" s="121">
        <v>0</v>
      </c>
      <c r="Q372">
        <v>0</v>
      </c>
      <c r="R372" t="str">
        <v>GTPCI_c</v>
      </c>
      <c r="T372">
        <v>0</v>
      </c>
      <c r="U372" t="str">
        <v>GTPCI_c</v>
      </c>
      <c r="W372" t="str">
        <f ca="1"/>
        <v>Purine metabolism</v>
      </c>
      <c r="X372" t="str">
        <f ca="1"/>
        <v>ALLTN_c</v>
      </c>
      <c r="Y372">
        <f ca="1"/>
        <v>0</v>
      </c>
      <c r="Z372">
        <f ca="1"/>
        <v>0</v>
      </c>
      <c r="AA372">
        <f ca="1"/>
        <v>0</v>
      </c>
      <c r="AB372">
        <f ca="1"/>
        <v>0</v>
      </c>
      <c r="AC372">
        <f ca="1"/>
        <v>0</v>
      </c>
      <c r="AD372" t="str">
        <f ca="1"/>
        <v>PMTCOAt_c_r</v>
      </c>
      <c r="AE372">
        <f ca="1"/>
        <v>5.2042162955470897E-6</v>
      </c>
      <c r="AF372" t="str">
        <f ca="1"/>
        <v>MAN6PI_c</v>
      </c>
      <c r="AG372">
        <f ca="1"/>
        <v>-3.4979946568340928E-2</v>
      </c>
      <c r="AH372">
        <f ca="1"/>
        <v>0</v>
      </c>
      <c r="AI372">
        <f ca="1"/>
        <v>1.2235966619239863E-3</v>
      </c>
      <c r="AJ372" t="str">
        <f ca="1"/>
        <v>MAN6PI_c</v>
      </c>
      <c r="AK372">
        <f ca="1"/>
        <v>-3.4979946568340928E-2</v>
      </c>
      <c r="AL372">
        <f ca="1"/>
        <v>0</v>
      </c>
      <c r="AM372">
        <f ca="1"/>
        <v>1.2235966619239863E-3</v>
      </c>
      <c r="AN372" t="str">
        <f ca="1"/>
        <v>MAN6PI_c</v>
      </c>
    </row>
    <row r="373" spans="1:40" x14ac:dyDescent="0.2">
      <c r="A373" t="s">
        <v>10654</v>
      </c>
      <c r="B373" s="121" t="s">
        <v>8332</v>
      </c>
      <c r="C373" s="94" t="s">
        <v>10610</v>
      </c>
      <c r="D373" s="94" t="str">
        <v>STCOAt_c_rm</v>
      </c>
      <c r="E373" s="121" t="str">
        <f ca="1"/>
        <v>0</v>
      </c>
      <c r="G373" s="94"/>
      <c r="H373" s="121" t="str">
        <f ca="1"/>
        <v>0</v>
      </c>
      <c r="I373" s="94"/>
      <c r="J373" s="94"/>
      <c r="K373" s="121" t="str">
        <f ca="1"/>
        <v>0</v>
      </c>
      <c r="L373">
        <v>1.7641799999999999E-4</v>
      </c>
      <c r="M373">
        <v>1.9187550382880899E-7</v>
      </c>
      <c r="N373" s="105" t="str">
        <v>GTPCII2_c</v>
      </c>
      <c r="O373" s="131" t="str">
        <v/>
      </c>
      <c r="P373" s="121" t="str">
        <v/>
      </c>
      <c r="Q373">
        <v>5.29254E-5</v>
      </c>
      <c r="R373" t="str">
        <v>GTPCII2_c</v>
      </c>
      <c r="T373">
        <v>7.1547300000000005E-5</v>
      </c>
      <c r="U373" t="str">
        <v>GTPCII2_c</v>
      </c>
      <c r="W373" t="str">
        <f ca="1"/>
        <v>Transport</v>
      </c>
      <c r="X373" t="str">
        <f ca="1"/>
        <v>ALLTNt_c</v>
      </c>
      <c r="Y373">
        <f ca="1"/>
        <v>0</v>
      </c>
      <c r="Z373">
        <f ca="1"/>
        <v>0</v>
      </c>
      <c r="AA373">
        <f ca="1"/>
        <v>0</v>
      </c>
      <c r="AB373">
        <f ca="1"/>
        <v>0</v>
      </c>
      <c r="AC373">
        <f ca="1"/>
        <v>0</v>
      </c>
      <c r="AD373" t="str">
        <f ca="1"/>
        <v>3HACD200_rm</v>
      </c>
      <c r="AE373">
        <f ca="1"/>
        <v>4.6839334460701662E-6</v>
      </c>
      <c r="AF373" t="str">
        <f ca="1"/>
        <v>MCOATA_c</v>
      </c>
      <c r="AG373">
        <f ca="1"/>
        <v>0.18709143340482653</v>
      </c>
      <c r="AH373">
        <f ca="1"/>
        <v>0</v>
      </c>
      <c r="AI373">
        <f ca="1"/>
        <v>3.5003204453472644E-2</v>
      </c>
      <c r="AJ373" t="str">
        <f ca="1"/>
        <v>MCOATA_c</v>
      </c>
      <c r="AK373">
        <f ca="1"/>
        <v>0.18709143340482653</v>
      </c>
      <c r="AL373">
        <f ca="1"/>
        <v>0</v>
      </c>
      <c r="AM373">
        <f ca="1"/>
        <v>3.5003204453472644E-2</v>
      </c>
      <c r="AN373" t="str">
        <f ca="1"/>
        <v>MCOATA_c</v>
      </c>
    </row>
    <row r="374" spans="1:40" x14ac:dyDescent="0.2">
      <c r="A374" t="s">
        <v>10654</v>
      </c>
      <c r="B374" s="121" t="s">
        <v>8333</v>
      </c>
      <c r="C374" s="94" t="s">
        <v>10611</v>
      </c>
      <c r="D374" s="94" t="str">
        <v>TTCCOAt_c_rm</v>
      </c>
      <c r="E374" s="121" t="str">
        <f ca="1"/>
        <v>0</v>
      </c>
      <c r="G374" s="94"/>
      <c r="H374" s="121" t="str">
        <f ca="1"/>
        <v>0</v>
      </c>
      <c r="I374" s="94"/>
      <c r="J374" s="94"/>
      <c r="K374" s="121" t="str">
        <f ca="1"/>
        <v>0</v>
      </c>
      <c r="L374">
        <v>0</v>
      </c>
      <c r="M374">
        <v>4.5435539498066504E-6</v>
      </c>
      <c r="N374" s="105" t="str">
        <v>GUAD_1_c</v>
      </c>
      <c r="O374" s="131" t="str">
        <v/>
      </c>
      <c r="P374" s="121" t="str">
        <v/>
      </c>
      <c r="Q374">
        <v>0</v>
      </c>
      <c r="R374" t="str">
        <v>GUAD_1_c</v>
      </c>
      <c r="T374">
        <v>0</v>
      </c>
      <c r="U374" t="str">
        <v>GUAD_1_c</v>
      </c>
      <c r="W374" t="str">
        <f ca="1"/>
        <v>Transport</v>
      </c>
      <c r="X374" t="str">
        <f ca="1"/>
        <v>ALLTTt_c</v>
      </c>
      <c r="Y374">
        <f ca="1"/>
        <v>0</v>
      </c>
      <c r="Z374">
        <f ca="1"/>
        <v>0</v>
      </c>
      <c r="AA374">
        <f ca="1"/>
        <v>0</v>
      </c>
      <c r="AB374">
        <f ca="1"/>
        <v>0</v>
      </c>
      <c r="AC374">
        <f ca="1"/>
        <v>0</v>
      </c>
      <c r="AD374" t="str">
        <f ca="1"/>
        <v>3HACD220_rm</v>
      </c>
      <c r="AE374">
        <f ca="1"/>
        <v>4.6839334460701662E-6</v>
      </c>
      <c r="AF374" t="str">
        <f ca="1"/>
        <v>MDH_c</v>
      </c>
      <c r="AG374">
        <f ca="1"/>
        <v>-2.3379825237802532</v>
      </c>
      <c r="AH374">
        <f ca="1"/>
        <v>0</v>
      </c>
      <c r="AI374">
        <f ca="1"/>
        <v>5.466162281501882</v>
      </c>
      <c r="AJ374" t="str">
        <f ca="1"/>
        <v>MDH_c</v>
      </c>
      <c r="AK374">
        <f ca="1"/>
        <v>-2.3379825237802532</v>
      </c>
      <c r="AL374">
        <f ca="1"/>
        <v>0</v>
      </c>
      <c r="AM374">
        <f ca="1"/>
        <v>5.466162281501882</v>
      </c>
      <c r="AN374" t="str">
        <f ca="1"/>
        <v>MDH_c</v>
      </c>
    </row>
    <row r="375" spans="1:40" x14ac:dyDescent="0.2">
      <c r="A375" t="s">
        <v>10674</v>
      </c>
      <c r="B375" s="121" t="s">
        <v>8334</v>
      </c>
      <c r="C375" s="94" t="s">
        <v>10612</v>
      </c>
      <c r="D375" s="94" t="str">
        <v>HXCCOAt_c_rm</v>
      </c>
      <c r="E375" s="121" t="str">
        <f ca="1"/>
        <v>0</v>
      </c>
      <c r="G375" s="94"/>
      <c r="H375" s="121" t="str">
        <f ca="1"/>
        <v>0</v>
      </c>
      <c r="I375" s="94"/>
      <c r="J375" s="94"/>
      <c r="K375" s="121" t="str">
        <f ca="1"/>
        <v>0</v>
      </c>
      <c r="L375">
        <v>0</v>
      </c>
      <c r="M375">
        <v>2.41754828338253E-4</v>
      </c>
      <c r="N375" s="105" t="str">
        <v>GUAPRT_c, XPPT_c</v>
      </c>
      <c r="O375" s="131">
        <v>0.793921290434081</v>
      </c>
      <c r="P375" s="121">
        <v>3.0082368909296001E-2</v>
      </c>
      <c r="Q375">
        <v>0</v>
      </c>
      <c r="R375" t="str">
        <v>GUAPRT_c, XPPT_c</v>
      </c>
      <c r="T375">
        <v>0</v>
      </c>
      <c r="U375" t="str">
        <v>GUAPRT_c, XPPT_c</v>
      </c>
      <c r="W375" t="str">
        <f ca="1"/>
        <v>Arginine and proline metabolism</v>
      </c>
      <c r="X375" t="str">
        <f ca="1"/>
        <v>ALPHNH_c</v>
      </c>
      <c r="Y375">
        <f ca="1"/>
        <v>0</v>
      </c>
      <c r="Z375">
        <f ca="1"/>
        <v>0</v>
      </c>
      <c r="AA375">
        <f ca="1"/>
        <v>0</v>
      </c>
      <c r="AB375">
        <f ca="1"/>
        <v>0</v>
      </c>
      <c r="AC375">
        <f ca="1"/>
        <v>0</v>
      </c>
      <c r="AD375" t="str">
        <f ca="1"/>
        <v>3OACE200_rm</v>
      </c>
      <c r="AE375">
        <f ca="1"/>
        <v>4.6839334460701662E-6</v>
      </c>
      <c r="AF375" t="str">
        <f ca="1"/>
        <v>MDH_m</v>
      </c>
      <c r="AG375">
        <f ca="1"/>
        <v>2.2189722121115683</v>
      </c>
      <c r="AH375">
        <f ca="1"/>
        <v>0</v>
      </c>
      <c r="AI375">
        <f ca="1"/>
        <v>4.9238376781233066</v>
      </c>
      <c r="AJ375" t="str">
        <f ca="1"/>
        <v>MDH_m</v>
      </c>
      <c r="AK375">
        <f ca="1"/>
        <v>2.2189722121115683</v>
      </c>
      <c r="AL375">
        <f ca="1"/>
        <v>0</v>
      </c>
      <c r="AM375">
        <f ca="1"/>
        <v>4.9238376781233066</v>
      </c>
      <c r="AN375" t="str">
        <f ca="1"/>
        <v>MDH_m</v>
      </c>
    </row>
    <row r="376" spans="1:40" x14ac:dyDescent="0.2">
      <c r="A376" t="s">
        <v>10697</v>
      </c>
      <c r="B376" s="121" t="s">
        <v>8335</v>
      </c>
      <c r="C376" s="94" t="s">
        <v>10422</v>
      </c>
      <c r="D376" s="94" t="str">
        <v>Ht_c_rm</v>
      </c>
      <c r="E376" s="121" t="str">
        <f ca="1"/>
        <v>0</v>
      </c>
      <c r="G376" s="94"/>
      <c r="H376" s="121" t="str">
        <f ca="1"/>
        <v>0</v>
      </c>
      <c r="I376" s="94"/>
      <c r="J376" s="94"/>
      <c r="K376" s="121" t="str">
        <f ca="1"/>
        <v>0</v>
      </c>
      <c r="L376">
        <v>4.2765397058519002E-4</v>
      </c>
      <c r="M376">
        <v>8.51420521969634E-2</v>
      </c>
      <c r="N376" s="105" t="str">
        <v>GK1_c, DGK1_c</v>
      </c>
      <c r="O376" s="131">
        <v>0</v>
      </c>
      <c r="P376" s="121">
        <v>0</v>
      </c>
      <c r="Q376">
        <v>1.27769400000005E-4</v>
      </c>
      <c r="R376" t="str">
        <v>GK1_c, DGK1_c</v>
      </c>
      <c r="T376">
        <v>1.7272530000000301E-4</v>
      </c>
      <c r="U376" t="str">
        <v>GK1_c, DGK1_c</v>
      </c>
      <c r="W376" t="str">
        <f ca="1"/>
        <v>Biotin metabolism</v>
      </c>
      <c r="X376" t="str">
        <f ca="1"/>
        <v>AMAOTr_c</v>
      </c>
      <c r="Y376">
        <f ca="1"/>
        <v>0</v>
      </c>
      <c r="Z376">
        <f ca="1"/>
        <v>0</v>
      </c>
      <c r="AA376">
        <f ca="1"/>
        <v>0</v>
      </c>
      <c r="AB376">
        <f ca="1"/>
        <v>0</v>
      </c>
      <c r="AC376">
        <f ca="1"/>
        <v>0</v>
      </c>
      <c r="AD376" t="str">
        <f ca="1"/>
        <v>3OACE220_rm</v>
      </c>
      <c r="AE376">
        <f ca="1"/>
        <v>4.6839334460701662E-6</v>
      </c>
      <c r="AF376" t="str">
        <f ca="1"/>
        <v>MDRPD_c</v>
      </c>
      <c r="AG376">
        <f ca="1"/>
        <v>9.0996216467117127E-6</v>
      </c>
      <c r="AH376">
        <f ca="1"/>
        <v>0</v>
      </c>
      <c r="AI376">
        <f ca="1"/>
        <v>8.2803114113304385E-11</v>
      </c>
      <c r="AJ376" t="str">
        <f ca="1"/>
        <v>MDRPD_c</v>
      </c>
      <c r="AK376">
        <f ca="1"/>
        <v>9.0996216467117127E-6</v>
      </c>
      <c r="AL376">
        <f ca="1"/>
        <v>0</v>
      </c>
      <c r="AM376">
        <f ca="1"/>
        <v>8.2803114113304385E-11</v>
      </c>
      <c r="AN376" t="str">
        <f ca="1"/>
        <v>MDRPD_c</v>
      </c>
    </row>
    <row r="377" spans="1:40" x14ac:dyDescent="0.2">
      <c r="A377" t="s">
        <v>10654</v>
      </c>
      <c r="B377" s="121" t="s">
        <v>8336</v>
      </c>
      <c r="C377" s="94" t="s">
        <v>10423</v>
      </c>
      <c r="D377" s="94" t="str">
        <v>H2Ot_c_rm</v>
      </c>
      <c r="E377" s="121" t="str">
        <f ca="1"/>
        <v>0</v>
      </c>
      <c r="G377" s="94"/>
      <c r="H377" s="121" t="str">
        <f ca="1"/>
        <v>0</v>
      </c>
      <c r="I377" s="94"/>
      <c r="J377" s="94"/>
      <c r="K377" s="121" t="str">
        <f ca="1"/>
        <v>0</v>
      </c>
      <c r="L377">
        <v>4.0986000000000001E-4</v>
      </c>
      <c r="M377">
        <v>1.57001894908767E-2</v>
      </c>
      <c r="N377" s="105" t="str">
        <v>GK2_c, GK1_c, DGK1_c</v>
      </c>
      <c r="O377" s="131" t="str">
        <v/>
      </c>
      <c r="P377" s="121" t="str">
        <v/>
      </c>
      <c r="Q377">
        <v>1.22958E-4</v>
      </c>
      <c r="R377" t="str">
        <v>GK2_c, GK1_c, DGK1_c</v>
      </c>
      <c r="T377">
        <v>1.6622100000000001E-4</v>
      </c>
      <c r="U377" t="str">
        <v>GK2_c, GK1_c, DGK1_c</v>
      </c>
      <c r="W377" t="str">
        <f ca="1"/>
        <v>Transport</v>
      </c>
      <c r="X377" t="str">
        <f ca="1"/>
        <v>AMETt_c_e</v>
      </c>
      <c r="Y377">
        <f ca="1"/>
        <v>0</v>
      </c>
      <c r="Z377">
        <f ca="1"/>
        <v>0</v>
      </c>
      <c r="AA377">
        <f ca="1"/>
        <v>0</v>
      </c>
      <c r="AB377">
        <f ca="1"/>
        <v>0</v>
      </c>
      <c r="AC377">
        <f ca="1"/>
        <v>0</v>
      </c>
      <c r="AD377" t="str">
        <f ca="1"/>
        <v>3OACR200_rm</v>
      </c>
      <c r="AE377">
        <f ca="1"/>
        <v>4.6839334460701662E-6</v>
      </c>
      <c r="AF377" t="str">
        <f ca="1"/>
        <v>ME1_m</v>
      </c>
      <c r="AG377">
        <f ca="1"/>
        <v>3.5074855622116152E-2</v>
      </c>
      <c r="AH377">
        <f ca="1"/>
        <v>0</v>
      </c>
      <c r="AI377">
        <f ca="1"/>
        <v>1.230245496912293E-3</v>
      </c>
      <c r="AJ377" t="str">
        <f ca="1"/>
        <v>ME1_m</v>
      </c>
      <c r="AK377">
        <f ca="1"/>
        <v>3.5074855622116152E-2</v>
      </c>
      <c r="AL377">
        <f ca="1"/>
        <v>0</v>
      </c>
      <c r="AM377">
        <f ca="1"/>
        <v>1.230245496912293E-3</v>
      </c>
      <c r="AN377" t="str">
        <f ca="1"/>
        <v>ME1_m</v>
      </c>
    </row>
    <row r="378" spans="1:40" x14ac:dyDescent="0.2">
      <c r="A378" t="s">
        <v>10654</v>
      </c>
      <c r="B378" s="121" t="s">
        <v>8337</v>
      </c>
      <c r="C378" s="94" t="s">
        <v>10613</v>
      </c>
      <c r="D378" s="94" t="str">
        <v>CO2t_c_rm</v>
      </c>
      <c r="E378" s="121" t="str">
        <f ca="1"/>
        <v>0</v>
      </c>
      <c r="G378" s="94"/>
      <c r="H378" s="121" t="str">
        <f ca="1"/>
        <v>0</v>
      </c>
      <c r="I378" s="94"/>
      <c r="J378" s="94"/>
      <c r="K378" s="121" t="str">
        <f ca="1"/>
        <v>0</v>
      </c>
      <c r="L378">
        <v>1.7819999999999999E-7</v>
      </c>
      <c r="M378">
        <v>1.9381364023132301E-10</v>
      </c>
      <c r="N378" s="105" t="str">
        <v>HOMOX_m</v>
      </c>
      <c r="O378" s="131" t="str">
        <v/>
      </c>
      <c r="P378" s="121" t="str">
        <v/>
      </c>
      <c r="Q378">
        <v>5.3459999999999997E-8</v>
      </c>
      <c r="R378" t="str">
        <v>HOMOX_m</v>
      </c>
      <c r="T378">
        <v>7.2269999999999998E-8</v>
      </c>
      <c r="U378" t="str">
        <v>HOMOX_m</v>
      </c>
      <c r="W378" t="str">
        <f ca="1"/>
        <v>Transport</v>
      </c>
      <c r="X378" t="str">
        <f ca="1"/>
        <v>AMETt_c_m</v>
      </c>
      <c r="Y378">
        <f ca="1"/>
        <v>0</v>
      </c>
      <c r="Z378">
        <f ca="1"/>
        <v>0</v>
      </c>
      <c r="AA378">
        <f ca="1"/>
        <v>0</v>
      </c>
      <c r="AB378">
        <f ca="1"/>
        <v>0</v>
      </c>
      <c r="AC378">
        <f ca="1"/>
        <v>0</v>
      </c>
      <c r="AD378" t="str">
        <f ca="1"/>
        <v>3OACR220_rm</v>
      </c>
      <c r="AE378">
        <f ca="1"/>
        <v>4.6839334460701662E-6</v>
      </c>
      <c r="AF378" t="str">
        <f ca="1"/>
        <v>ME2_m</v>
      </c>
      <c r="AG378">
        <f ca="1"/>
        <v>0.10545223939994876</v>
      </c>
      <c r="AH378">
        <f ca="1"/>
        <v>0</v>
      </c>
      <c r="AI378">
        <f ca="1"/>
        <v>1.1120174794464106E-2</v>
      </c>
      <c r="AJ378" t="str">
        <f ca="1"/>
        <v>ME2_m</v>
      </c>
      <c r="AK378">
        <f ca="1"/>
        <v>0.10545223939994876</v>
      </c>
      <c r="AL378">
        <f ca="1"/>
        <v>0</v>
      </c>
      <c r="AM378">
        <f ca="1"/>
        <v>1.1120174794464106E-2</v>
      </c>
      <c r="AN378" t="str">
        <f ca="1"/>
        <v>ME2_m</v>
      </c>
    </row>
    <row r="379" spans="1:40" x14ac:dyDescent="0.2">
      <c r="A379" t="s">
        <v>10654</v>
      </c>
      <c r="B379" s="121" t="s">
        <v>8338</v>
      </c>
      <c r="C379" s="94" t="s">
        <v>10424</v>
      </c>
      <c r="D379" s="94" t="str">
        <v>COAt_c_rm</v>
      </c>
      <c r="E379" s="121">
        <f ca="1"/>
        <v>2.3550492798536899E-2</v>
      </c>
      <c r="G379" s="94"/>
      <c r="H379" s="121" t="str">
        <f ca="1"/>
        <v>0</v>
      </c>
      <c r="I379" s="94"/>
      <c r="J379" s="94"/>
      <c r="K379" s="121" t="str">
        <f ca="1"/>
        <v>0</v>
      </c>
      <c r="L379">
        <v>1.7819999999999999E-7</v>
      </c>
      <c r="M379">
        <v>1.9381364023132301E-10</v>
      </c>
      <c r="N379" s="105" t="str">
        <v>HEMEOS_m</v>
      </c>
      <c r="O379" s="131" t="str">
        <v/>
      </c>
      <c r="P379" s="121" t="str">
        <v/>
      </c>
      <c r="Q379">
        <v>5.3459999999999997E-8</v>
      </c>
      <c r="R379" t="str">
        <v>HEMEOS_m</v>
      </c>
      <c r="T379">
        <v>7.2269999999999998E-8</v>
      </c>
      <c r="U379" t="str">
        <v>HEMEOS_m</v>
      </c>
      <c r="W379" t="str">
        <f ca="1"/>
        <v>Transport</v>
      </c>
      <c r="X379" t="str">
        <f ca="1"/>
        <v>AMETt_c_rm</v>
      </c>
      <c r="Y379">
        <f ca="1"/>
        <v>1.1237850741256022E-2</v>
      </c>
      <c r="Z379">
        <f ca="1"/>
        <v>0</v>
      </c>
      <c r="AA379">
        <f ca="1"/>
        <v>1.2628928928274852E-4</v>
      </c>
      <c r="AB379">
        <f ca="1"/>
        <v>5.2851657804997964E-3</v>
      </c>
      <c r="AC379">
        <f ca="1"/>
        <v>1</v>
      </c>
      <c r="AD379" t="str">
        <f ca="1"/>
        <v>ECOAR200_rm</v>
      </c>
      <c r="AE379">
        <f ca="1"/>
        <v>4.6839334460701662E-6</v>
      </c>
      <c r="AF379" t="str">
        <f ca="1"/>
        <v>METAT_c</v>
      </c>
      <c r="AG379">
        <f ca="1"/>
        <v>2.0589622903798097E-2</v>
      </c>
      <c r="AH379">
        <f ca="1"/>
        <v>0</v>
      </c>
      <c r="AI379">
        <f ca="1"/>
        <v>4.2393257132060722E-4</v>
      </c>
      <c r="AJ379" t="str">
        <f ca="1"/>
        <v>METAT_c</v>
      </c>
      <c r="AK379">
        <f ca="1"/>
        <v>2.0589622903798097E-2</v>
      </c>
      <c r="AL379">
        <f ca="1"/>
        <v>0</v>
      </c>
      <c r="AM379">
        <f ca="1"/>
        <v>4.2393257132060722E-4</v>
      </c>
      <c r="AN379" t="str">
        <f ca="1"/>
        <v>METAT_c</v>
      </c>
    </row>
    <row r="380" spans="1:40" x14ac:dyDescent="0.2">
      <c r="A380" t="s">
        <v>10674</v>
      </c>
      <c r="B380" s="121" t="s">
        <v>8339</v>
      </c>
      <c r="C380" s="94" t="s">
        <v>10614</v>
      </c>
      <c r="D380" s="94" t="str">
        <v>NADPHt_c_rm</v>
      </c>
      <c r="E380" s="121" t="str">
        <f ca="1"/>
        <v>0</v>
      </c>
      <c r="G380" s="94"/>
      <c r="H380" s="121" t="str">
        <f ca="1"/>
        <v>0</v>
      </c>
      <c r="I380" s="94"/>
      <c r="J380" s="94"/>
      <c r="K380" s="121" t="str">
        <f ca="1"/>
        <v>0</v>
      </c>
      <c r="L380">
        <v>0</v>
      </c>
      <c r="M380">
        <v>0</v>
      </c>
      <c r="N380" s="105" t="str">
        <v/>
      </c>
      <c r="O380" s="131">
        <v>0</v>
      </c>
      <c r="P380" s="121">
        <v>0</v>
      </c>
      <c r="Q380">
        <v>0</v>
      </c>
      <c r="R380" t="str">
        <v/>
      </c>
      <c r="T380">
        <v>0</v>
      </c>
      <c r="U380" t="str">
        <v/>
      </c>
      <c r="W380" t="str">
        <f ca="1"/>
        <v>Arginine and proline metabolism</v>
      </c>
      <c r="X380" t="str">
        <f ca="1"/>
        <v>AMID_c</v>
      </c>
      <c r="Y380">
        <f ca="1"/>
        <v>0</v>
      </c>
      <c r="Z380">
        <f ca="1"/>
        <v>0</v>
      </c>
      <c r="AA380">
        <f ca="1"/>
        <v>0</v>
      </c>
      <c r="AB380">
        <f ca="1"/>
        <v>0</v>
      </c>
      <c r="AC380">
        <f ca="1"/>
        <v>0</v>
      </c>
      <c r="AD380" t="str">
        <f ca="1"/>
        <v>ECOAR220_rm</v>
      </c>
      <c r="AE380">
        <f ca="1"/>
        <v>4.6839334460701662E-6</v>
      </c>
      <c r="AF380" t="str">
        <f ca="1"/>
        <v>METS_c</v>
      </c>
      <c r="AG380">
        <f ca="1"/>
        <v>2.4681722758324347E-2</v>
      </c>
      <c r="AH380">
        <f ca="1"/>
        <v>0</v>
      </c>
      <c r="AI380">
        <f ca="1"/>
        <v>6.0918743831878607E-4</v>
      </c>
      <c r="AJ380" t="str">
        <f ca="1"/>
        <v>METS_c</v>
      </c>
      <c r="AK380">
        <f ca="1"/>
        <v>2.4681722758324347E-2</v>
      </c>
      <c r="AL380">
        <f ca="1"/>
        <v>0</v>
      </c>
      <c r="AM380">
        <f ca="1"/>
        <v>6.0918743831878607E-4</v>
      </c>
      <c r="AN380" t="str">
        <f ca="1"/>
        <v>METS_c</v>
      </c>
    </row>
    <row r="381" spans="1:40" x14ac:dyDescent="0.2">
      <c r="A381" t="s">
        <v>10654</v>
      </c>
      <c r="B381" s="121" t="s">
        <v>8340</v>
      </c>
      <c r="C381" s="94" t="s">
        <v>10615</v>
      </c>
      <c r="D381" s="94" t="str">
        <v>NADPt_c_rm</v>
      </c>
      <c r="E381" s="121" t="str">
        <f ca="1"/>
        <v>0</v>
      </c>
      <c r="G381" s="94"/>
      <c r="H381" s="121" t="str">
        <f ca="1"/>
        <v>0</v>
      </c>
      <c r="I381" s="94"/>
      <c r="J381" s="94"/>
      <c r="K381" s="121" t="str">
        <f ca="1"/>
        <v>0</v>
      </c>
      <c r="L381">
        <v>0</v>
      </c>
      <c r="M381">
        <v>0</v>
      </c>
      <c r="N381" s="105" t="str">
        <v>HEX7_c</v>
      </c>
      <c r="O381" s="131" t="str">
        <v/>
      </c>
      <c r="P381" s="121" t="str">
        <v/>
      </c>
      <c r="Q381">
        <v>0</v>
      </c>
      <c r="R381" t="str">
        <v>HEX7_c</v>
      </c>
      <c r="T381">
        <v>0</v>
      </c>
      <c r="U381" t="str">
        <v>HEX7_c</v>
      </c>
      <c r="W381" t="str">
        <f ca="1"/>
        <v>Transport</v>
      </c>
      <c r="X381" t="str">
        <f ca="1"/>
        <v>AMPATPt_c_x</v>
      </c>
      <c r="Y381">
        <f ca="1"/>
        <v>0</v>
      </c>
      <c r="Z381">
        <f ca="1"/>
        <v>0</v>
      </c>
      <c r="AA381">
        <f ca="1"/>
        <v>0</v>
      </c>
      <c r="AB381">
        <f ca="1"/>
        <v>0</v>
      </c>
      <c r="AC381">
        <f ca="1"/>
        <v>0</v>
      </c>
      <c r="AD381" t="str">
        <f ca="1"/>
        <v>CHTNS_c</v>
      </c>
      <c r="AE381">
        <f ca="1"/>
        <v>4.6388089844216512E-6</v>
      </c>
      <c r="AF381" t="str">
        <f ca="1"/>
        <v>METTRS_c</v>
      </c>
      <c r="AG381">
        <f ca="1"/>
        <v>4.1011994761729672E-3</v>
      </c>
      <c r="AH381">
        <f ca="1"/>
        <v>0</v>
      </c>
      <c r="AI381">
        <f ca="1"/>
        <v>1.681983714336142E-5</v>
      </c>
      <c r="AJ381" t="str">
        <f ca="1"/>
        <v>METTRS_c</v>
      </c>
      <c r="AK381">
        <f ca="1"/>
        <v>4.1011994761729672E-3</v>
      </c>
      <c r="AL381">
        <f ca="1"/>
        <v>0</v>
      </c>
      <c r="AM381">
        <f ca="1"/>
        <v>1.681983714336142E-5</v>
      </c>
      <c r="AN381" t="str">
        <f ca="1"/>
        <v>METTRS_c</v>
      </c>
    </row>
    <row r="382" spans="1:40" x14ac:dyDescent="0.2">
      <c r="A382" t="s">
        <v>10690</v>
      </c>
      <c r="B382" s="121" t="s">
        <v>8341</v>
      </c>
      <c r="C382" s="94" t="s">
        <v>10616</v>
      </c>
      <c r="D382" s="94" t="str">
        <v>O2t_c_rm</v>
      </c>
      <c r="E382" s="121" t="str">
        <f ca="1"/>
        <v>0</v>
      </c>
      <c r="G382" s="94"/>
      <c r="H382" s="121" t="str">
        <f ca="1"/>
        <v>0</v>
      </c>
      <c r="I382" s="94"/>
      <c r="J382" s="94"/>
      <c r="K382" s="121" t="str">
        <f ca="1"/>
        <v>0</v>
      </c>
      <c r="L382">
        <v>2.4641099999999998</v>
      </c>
      <c r="M382">
        <v>3.2108171812299503E-2</v>
      </c>
      <c r="N382" s="105" t="str">
        <v>HEX1_c</v>
      </c>
      <c r="O382" s="131">
        <v>0</v>
      </c>
      <c r="P382" s="121">
        <v>2.9379864663666999E-5</v>
      </c>
      <c r="Q382">
        <v>0</v>
      </c>
      <c r="R382" t="str">
        <v>HEX1_c</v>
      </c>
      <c r="T382">
        <v>0</v>
      </c>
      <c r="U382" t="str">
        <v>HEX1_c</v>
      </c>
      <c r="W382" t="str">
        <f ca="1"/>
        <v>Purine metabolism</v>
      </c>
      <c r="X382" t="str">
        <f ca="1"/>
        <v>AMPDA_c</v>
      </c>
      <c r="Y382">
        <f ca="1"/>
        <v>0</v>
      </c>
      <c r="Z382">
        <f ca="1"/>
        <v>0</v>
      </c>
      <c r="AA382">
        <f ca="1"/>
        <v>0</v>
      </c>
      <c r="AB382">
        <f ca="1"/>
        <v>0</v>
      </c>
      <c r="AC382">
        <f ca="1"/>
        <v>0</v>
      </c>
      <c r="AD382" t="str">
        <f ca="1"/>
        <v>ACOADS182_rm</v>
      </c>
      <c r="AE382">
        <f ca="1"/>
        <v>3.4328509507627336E-6</v>
      </c>
      <c r="AF382" t="str">
        <f ca="1"/>
        <v>MEVK1_c</v>
      </c>
      <c r="AG382">
        <f ca="1"/>
        <v>8.1421594570446842E-2</v>
      </c>
      <c r="AH382">
        <f ca="1"/>
        <v>0</v>
      </c>
      <c r="AI382">
        <f ca="1"/>
        <v>6.6294760623942187E-3</v>
      </c>
      <c r="AJ382" t="str">
        <f ca="1"/>
        <v>MEVK1_c</v>
      </c>
      <c r="AK382">
        <f ca="1"/>
        <v>8.1421594570446842E-2</v>
      </c>
      <c r="AL382">
        <f ca="1"/>
        <v>0</v>
      </c>
      <c r="AM382">
        <f ca="1"/>
        <v>6.6294760623942187E-3</v>
      </c>
      <c r="AN382" t="str">
        <f ca="1"/>
        <v>MEVK1_c</v>
      </c>
    </row>
    <row r="383" spans="1:40" x14ac:dyDescent="0.2">
      <c r="A383" t="s">
        <v>10654</v>
      </c>
      <c r="B383" s="121" t="s">
        <v>8342</v>
      </c>
      <c r="C383" s="94" t="s">
        <v>10425</v>
      </c>
      <c r="D383" s="94" t="str">
        <v>NADHt_c_rm</v>
      </c>
      <c r="E383" s="121">
        <f ca="1"/>
        <v>-2.6719783241457101E-5</v>
      </c>
      <c r="G383" s="94"/>
      <c r="H383" s="121" t="str">
        <f ca="1"/>
        <v>0</v>
      </c>
      <c r="I383" s="94"/>
      <c r="J383" s="94"/>
      <c r="K383" s="121" t="str">
        <f ca="1"/>
        <v>0</v>
      </c>
      <c r="L383">
        <v>0</v>
      </c>
      <c r="M383">
        <v>0</v>
      </c>
      <c r="N383" s="105" t="str">
        <v>HEX4_c</v>
      </c>
      <c r="O383" s="131" t="str">
        <v/>
      </c>
      <c r="P383" s="121" t="str">
        <v/>
      </c>
      <c r="Q383">
        <v>0</v>
      </c>
      <c r="R383" t="str">
        <v>HEX4_c</v>
      </c>
      <c r="T383">
        <v>0</v>
      </c>
      <c r="U383" t="str">
        <v>HEX4_c</v>
      </c>
      <c r="W383" t="str">
        <f ca="1"/>
        <v>Transport</v>
      </c>
      <c r="X383" t="str">
        <f ca="1"/>
        <v>AMPt_c_l</v>
      </c>
      <c r="Y383">
        <f ca="1"/>
        <v>-1.2750176332822375E-5</v>
      </c>
      <c r="Z383">
        <f ca="1"/>
        <v>0</v>
      </c>
      <c r="AA383">
        <f ca="1"/>
        <v>1.6256699651806385E-10</v>
      </c>
      <c r="AB383">
        <f ca="1"/>
        <v>6.8033760575867688E-9</v>
      </c>
      <c r="AC383">
        <f ca="1"/>
        <v>1</v>
      </c>
      <c r="AD383" t="str">
        <f ca="1"/>
        <v>3HACD240_rm</v>
      </c>
      <c r="AE383">
        <f ca="1"/>
        <v>3.1341634901329553E-6</v>
      </c>
      <c r="AF383" t="str">
        <f ca="1"/>
        <v>MG2t_c_e</v>
      </c>
      <c r="AG383">
        <f ca="1"/>
        <v>5.7879963408238987E-3</v>
      </c>
      <c r="AH383">
        <f ca="1"/>
        <v>0</v>
      </c>
      <c r="AI383">
        <f ca="1"/>
        <v>3.3500901641390843E-5</v>
      </c>
      <c r="AJ383" t="str">
        <f ca="1"/>
        <v>MG2t_c_e</v>
      </c>
      <c r="AK383">
        <f ca="1"/>
        <v>5.7879963408238987E-3</v>
      </c>
      <c r="AL383">
        <f ca="1"/>
        <v>0</v>
      </c>
      <c r="AM383">
        <f ca="1"/>
        <v>3.3500901641390843E-5</v>
      </c>
      <c r="AN383" t="str">
        <f ca="1"/>
        <v>MG2t_c_e</v>
      </c>
    </row>
    <row r="384" spans="1:40" x14ac:dyDescent="0.2">
      <c r="A384" t="s">
        <v>10654</v>
      </c>
      <c r="B384" s="121" t="s">
        <v>8343</v>
      </c>
      <c r="C384" s="94" t="s">
        <v>10875</v>
      </c>
      <c r="D384" s="94" t="str">
        <v>NADt_c_rm</v>
      </c>
      <c r="E384" s="121" t="str">
        <f ca="1"/>
        <v>0</v>
      </c>
      <c r="G384" s="94"/>
      <c r="H384" s="121" t="str">
        <f ca="1"/>
        <v>0</v>
      </c>
      <c r="I384" s="94"/>
      <c r="J384" s="94"/>
      <c r="K384" s="121" t="str">
        <f ca="1"/>
        <v>0</v>
      </c>
      <c r="L384">
        <v>2.3002946999999999E-2</v>
      </c>
      <c r="M384">
        <v>3.1037415712457298E-5</v>
      </c>
      <c r="N384" s="105" t="str">
        <v>HISTD_c</v>
      </c>
      <c r="O384" s="131" t="str">
        <v/>
      </c>
      <c r="P384" s="121" t="str">
        <v/>
      </c>
      <c r="Q384">
        <v>4.7579132699999997E-3</v>
      </c>
      <c r="R384" t="str">
        <v>HISTD_c</v>
      </c>
      <c r="T384">
        <v>5.6619136529999997E-3</v>
      </c>
      <c r="U384" t="str">
        <v>HISTD_c</v>
      </c>
      <c r="W384" t="str">
        <f ca="1"/>
        <v>Transport</v>
      </c>
      <c r="X384" t="str">
        <f ca="1"/>
        <v>AMPt_c_n</v>
      </c>
      <c r="Y384">
        <f ca="1"/>
        <v>0</v>
      </c>
      <c r="Z384">
        <f ca="1"/>
        <v>0</v>
      </c>
      <c r="AA384">
        <f ca="1"/>
        <v>0</v>
      </c>
      <c r="AB384">
        <f ca="1"/>
        <v>0</v>
      </c>
      <c r="AC384">
        <f ca="1"/>
        <v>0</v>
      </c>
      <c r="AD384" t="str">
        <f ca="1"/>
        <v>3OACE240_rm</v>
      </c>
      <c r="AE384">
        <f ca="1"/>
        <v>3.1341634901329553E-6</v>
      </c>
      <c r="AF384" t="str">
        <f ca="1"/>
        <v>MN2t_c_e</v>
      </c>
      <c r="AG384">
        <f ca="1"/>
        <v>8.553644347908972E-6</v>
      </c>
      <c r="AH384">
        <f ca="1"/>
        <v>0</v>
      </c>
      <c r="AI384">
        <f ca="1"/>
        <v>7.31648316305151E-11</v>
      </c>
      <c r="AJ384" t="str">
        <f ca="1"/>
        <v>MN2t_c_e</v>
      </c>
      <c r="AK384">
        <f ca="1"/>
        <v>8.553644347908972E-6</v>
      </c>
      <c r="AL384">
        <f ca="1"/>
        <v>0</v>
      </c>
      <c r="AM384">
        <f ca="1"/>
        <v>7.31648316305151E-11</v>
      </c>
      <c r="AN384" t="str">
        <f ca="1"/>
        <v>MN2t_c_e</v>
      </c>
    </row>
    <row r="385" spans="1:40" x14ac:dyDescent="0.2">
      <c r="A385" t="s">
        <v>10654</v>
      </c>
      <c r="B385" s="121" t="s">
        <v>8344</v>
      </c>
      <c r="C385" s="94" t="s">
        <v>10426</v>
      </c>
      <c r="D385" s="94" t="str">
        <v>GLYC3Pt_c_rm</v>
      </c>
      <c r="E385" s="121">
        <f ca="1"/>
        <v>-3.4742972661976198E-4</v>
      </c>
      <c r="G385" s="94"/>
      <c r="H385" s="121" t="str">
        <f ca="1"/>
        <v>0</v>
      </c>
      <c r="I385" s="94"/>
      <c r="J385" s="94"/>
      <c r="K385" s="121" t="str">
        <f ca="1"/>
        <v>0</v>
      </c>
      <c r="L385">
        <v>2.3002946999999999E-2</v>
      </c>
      <c r="M385">
        <v>3.1037415712457298E-5</v>
      </c>
      <c r="N385" s="105" t="str">
        <v>HISTP_c</v>
      </c>
      <c r="O385" s="131" t="str">
        <v/>
      </c>
      <c r="P385" s="121" t="str">
        <v/>
      </c>
      <c r="Q385">
        <v>4.7579132699999997E-3</v>
      </c>
      <c r="R385" t="str">
        <v>HISTP_c</v>
      </c>
      <c r="T385">
        <v>5.6619136529999997E-3</v>
      </c>
      <c r="U385" t="str">
        <v>HISTP_c</v>
      </c>
      <c r="W385" t="str">
        <f ca="1"/>
        <v>Transport</v>
      </c>
      <c r="X385" t="str">
        <f ca="1"/>
        <v>AMPt_c_rm</v>
      </c>
      <c r="Y385">
        <f ca="1"/>
        <v>-1.6578690918394849E-4</v>
      </c>
      <c r="Z385">
        <f ca="1"/>
        <v>0</v>
      </c>
      <c r="AA385">
        <f ca="1"/>
        <v>2.7485299256766785E-8</v>
      </c>
      <c r="AB385">
        <f ca="1"/>
        <v>1.1502508559805778E-6</v>
      </c>
      <c r="AC385">
        <f ca="1"/>
        <v>1</v>
      </c>
      <c r="AD385" t="str">
        <f ca="1"/>
        <v>3OACR240_rm</v>
      </c>
      <c r="AE385">
        <f ca="1"/>
        <v>3.1341634901329553E-6</v>
      </c>
      <c r="AF385" t="str">
        <f ca="1"/>
        <v>MTAP_c</v>
      </c>
      <c r="AG385">
        <f ca="1"/>
        <v>9.0996216467117127E-6</v>
      </c>
      <c r="AH385">
        <f ca="1"/>
        <v>0</v>
      </c>
      <c r="AI385">
        <f ca="1"/>
        <v>8.2803114113304385E-11</v>
      </c>
      <c r="AJ385" t="str">
        <f ca="1"/>
        <v>MTAP_c</v>
      </c>
      <c r="AK385">
        <f ca="1"/>
        <v>9.0996216467117127E-6</v>
      </c>
      <c r="AL385">
        <f ca="1"/>
        <v>0</v>
      </c>
      <c r="AM385">
        <f ca="1"/>
        <v>8.2803114113304385E-11</v>
      </c>
      <c r="AN385" t="str">
        <f ca="1"/>
        <v>MTAP_c</v>
      </c>
    </row>
    <row r="386" spans="1:40" x14ac:dyDescent="0.2">
      <c r="A386" t="s">
        <v>10698</v>
      </c>
      <c r="B386" s="121" t="s">
        <v>8345</v>
      </c>
      <c r="C386" s="94" t="s">
        <v>10427</v>
      </c>
      <c r="D386" s="94" t="str">
        <v>PPIt_c_rm</v>
      </c>
      <c r="E386" s="121" t="str">
        <f ca="1"/>
        <v>0</v>
      </c>
      <c r="G386" s="94"/>
      <c r="H386" s="121" t="str">
        <f ca="1"/>
        <v>0</v>
      </c>
      <c r="I386" s="94"/>
      <c r="J386" s="94"/>
      <c r="K386" s="121" t="str">
        <f ca="1"/>
        <v>0</v>
      </c>
      <c r="L386">
        <v>2.3002946999999999E-2</v>
      </c>
      <c r="M386">
        <v>3.1037415712457298E-5</v>
      </c>
      <c r="N386" s="105" t="str">
        <v>HSTPT_c</v>
      </c>
      <c r="O386" s="131">
        <v>0</v>
      </c>
      <c r="P386" s="121">
        <v>0</v>
      </c>
      <c r="Q386">
        <v>4.7579132699999997E-3</v>
      </c>
      <c r="R386" t="str">
        <v>HSTPT_c</v>
      </c>
      <c r="T386">
        <v>5.6619136529999997E-3</v>
      </c>
      <c r="U386" t="str">
        <v>HSTPT_c</v>
      </c>
      <c r="W386" t="str">
        <f ca="1"/>
        <v>Nicotinate and nicotinamide metabolism</v>
      </c>
      <c r="X386" t="str">
        <f ca="1"/>
        <v>ANNAT_c</v>
      </c>
      <c r="Y386">
        <f ca="1"/>
        <v>0</v>
      </c>
      <c r="Z386">
        <f ca="1"/>
        <v>0</v>
      </c>
      <c r="AA386">
        <f ca="1"/>
        <v>0</v>
      </c>
      <c r="AB386">
        <f ca="1"/>
        <v>0</v>
      </c>
      <c r="AC386">
        <f ca="1"/>
        <v>0</v>
      </c>
      <c r="AD386" t="str">
        <f ca="1"/>
        <v>ECOAR240_rm</v>
      </c>
      <c r="AE386">
        <f ca="1"/>
        <v>3.1341634901329553E-6</v>
      </c>
      <c r="AF386" t="str">
        <f ca="1"/>
        <v>MTHFC_c</v>
      </c>
      <c r="AG386">
        <f ca="1"/>
        <v>1.0388874757029702</v>
      </c>
      <c r="AH386">
        <f ca="1"/>
        <v>0</v>
      </c>
      <c r="AI386">
        <f ca="1"/>
        <v>1.0792871871724896</v>
      </c>
      <c r="AJ386" t="str">
        <f ca="1"/>
        <v>MTHFC_c</v>
      </c>
      <c r="AK386">
        <f ca="1"/>
        <v>1.0388874757029702</v>
      </c>
      <c r="AL386">
        <f ca="1"/>
        <v>0</v>
      </c>
      <c r="AM386">
        <f ca="1"/>
        <v>1.0792871871724896</v>
      </c>
      <c r="AN386" t="str">
        <f ca="1"/>
        <v>MTHFC_c</v>
      </c>
    </row>
    <row r="387" spans="1:40" x14ac:dyDescent="0.2">
      <c r="A387" t="s">
        <v>10698</v>
      </c>
      <c r="B387" s="121" t="s">
        <v>8346</v>
      </c>
      <c r="C387" s="94" t="s">
        <v>10876</v>
      </c>
      <c r="D387" s="94" t="str">
        <v>CTPt_c_rm</v>
      </c>
      <c r="E387" s="121" t="str">
        <f ca="1"/>
        <v>0</v>
      </c>
      <c r="G387" s="94"/>
      <c r="H387" s="121" t="str">
        <f ca="1"/>
        <v>0</v>
      </c>
      <c r="I387" s="94"/>
      <c r="J387" s="94"/>
      <c r="K387" s="121" t="str">
        <f ca="1"/>
        <v>0</v>
      </c>
      <c r="L387">
        <v>2.3002946999999999E-2</v>
      </c>
      <c r="M387">
        <v>2.5018433749230299E-5</v>
      </c>
      <c r="N387" s="105" t="str">
        <v>HISTRS_c, G00006t_c_c</v>
      </c>
      <c r="O387" s="131">
        <v>0</v>
      </c>
      <c r="P387" s="121">
        <v>0</v>
      </c>
      <c r="Q387">
        <v>4.7579132699999997E-3</v>
      </c>
      <c r="R387" t="str">
        <v>HISTRS_c, G00006t_c_c</v>
      </c>
      <c r="T387">
        <v>5.6619136529999997E-3</v>
      </c>
      <c r="U387" t="str">
        <v>HISTRS_c, G00006t_c_c</v>
      </c>
      <c r="W387" t="str">
        <f ca="1"/>
        <v>Nicotinate and nicotinamide metabolism</v>
      </c>
      <c r="X387" t="str">
        <f ca="1"/>
        <v>ANNAT_n</v>
      </c>
      <c r="Y387">
        <f ca="1"/>
        <v>0</v>
      </c>
      <c r="Z387">
        <f ca="1"/>
        <v>0</v>
      </c>
      <c r="AA387">
        <f ca="1"/>
        <v>0</v>
      </c>
      <c r="AB387">
        <f ca="1"/>
        <v>0</v>
      </c>
      <c r="AC387">
        <f ca="1"/>
        <v>0</v>
      </c>
      <c r="AD387" t="str">
        <f ca="1"/>
        <v>GPIA1_c</v>
      </c>
      <c r="AE387">
        <f ca="1"/>
        <v>2.3899141633243387E-6</v>
      </c>
      <c r="AF387" t="str">
        <f ca="1"/>
        <v>MTHFD_c</v>
      </c>
      <c r="AG387">
        <f ca="1"/>
        <v>1.0388874757029702</v>
      </c>
      <c r="AH387">
        <f ca="1"/>
        <v>0</v>
      </c>
      <c r="AI387">
        <f ca="1"/>
        <v>1.0792871871724896</v>
      </c>
      <c r="AJ387" t="str">
        <f ca="1"/>
        <v>MTHFD_c</v>
      </c>
      <c r="AK387">
        <f ca="1"/>
        <v>1.0388874757029702</v>
      </c>
      <c r="AL387">
        <f ca="1"/>
        <v>0</v>
      </c>
      <c r="AM387">
        <f ca="1"/>
        <v>1.0792871871724896</v>
      </c>
      <c r="AN387" t="str">
        <f ca="1"/>
        <v>MTHFD_c</v>
      </c>
    </row>
    <row r="388" spans="1:40" x14ac:dyDescent="0.2">
      <c r="A388" t="s">
        <v>10660</v>
      </c>
      <c r="B388" s="121" t="s">
        <v>8347</v>
      </c>
      <c r="C388" s="94" t="s">
        <v>10428</v>
      </c>
      <c r="D388" s="94" t="str">
        <v>CDPt_c_rm</v>
      </c>
      <c r="E388" s="121">
        <f ca="1"/>
        <v>4.9004887847317498E-3</v>
      </c>
      <c r="G388" s="94"/>
      <c r="H388" s="121" t="str">
        <f ca="1"/>
        <v>0</v>
      </c>
      <c r="I388" s="94"/>
      <c r="J388" s="94"/>
      <c r="K388" s="121" t="str">
        <f ca="1"/>
        <v>0</v>
      </c>
      <c r="L388">
        <v>0</v>
      </c>
      <c r="M388">
        <v>0</v>
      </c>
      <c r="N388" s="105" t="str">
        <v>HISTRS_c, G00006t_c_m</v>
      </c>
      <c r="O388" s="131">
        <v>1.342881342E-2</v>
      </c>
      <c r="P388" s="121">
        <v>2.17267911063731E-5</v>
      </c>
      <c r="Q388">
        <v>0</v>
      </c>
      <c r="R388" t="str">
        <v>HISTRS_c, G00006t_c_m</v>
      </c>
      <c r="T388">
        <v>0</v>
      </c>
      <c r="U388" t="str">
        <v>HISTRS_c, G00006t_c_m</v>
      </c>
      <c r="W388" t="str">
        <f ca="1"/>
        <v>Phenylalanine, tyrosine and tryptophan metabolism</v>
      </c>
      <c r="X388" t="str">
        <f ca="1"/>
        <v>ANPRT_c</v>
      </c>
      <c r="Y388">
        <f ca="1"/>
        <v>2.3384207707719761E-3</v>
      </c>
      <c r="Z388">
        <f ca="1"/>
        <v>0</v>
      </c>
      <c r="AA388">
        <f ca="1"/>
        <v>5.4682117011778028E-6</v>
      </c>
      <c r="AB388">
        <f ca="1"/>
        <v>11583.882461951716</v>
      </c>
      <c r="AC388">
        <f ca="1"/>
        <v>1</v>
      </c>
      <c r="AD388" t="str">
        <f ca="1"/>
        <v>GPIA10a_r</v>
      </c>
      <c r="AE388">
        <f ca="1"/>
        <v>2.3899141633243387E-6</v>
      </c>
      <c r="AF388" t="str">
        <f ca="1"/>
        <v>MTHFR3_c</v>
      </c>
      <c r="AG388">
        <f ca="1"/>
        <v>2.4681722758324347E-2</v>
      </c>
      <c r="AH388">
        <f ca="1"/>
        <v>0</v>
      </c>
      <c r="AI388">
        <f ca="1"/>
        <v>6.0918743831878607E-4</v>
      </c>
      <c r="AJ388" t="str">
        <f ca="1"/>
        <v>MTHFR3_c</v>
      </c>
      <c r="AK388">
        <f ca="1"/>
        <v>2.4681722758324347E-2</v>
      </c>
      <c r="AL388">
        <f ca="1"/>
        <v>0</v>
      </c>
      <c r="AM388">
        <f ca="1"/>
        <v>6.0918743831878607E-4</v>
      </c>
      <c r="AN388" t="str">
        <f ca="1"/>
        <v>MTHFR3_c</v>
      </c>
    </row>
    <row r="389" spans="1:40" x14ac:dyDescent="0.2">
      <c r="A389" t="s">
        <v>10660</v>
      </c>
      <c r="B389" s="121" t="s">
        <v>8348</v>
      </c>
      <c r="C389" s="94" t="s">
        <v>10429</v>
      </c>
      <c r="D389" s="94" t="str">
        <v>CMPt_c_rm</v>
      </c>
      <c r="E389" s="121">
        <f ca="1"/>
        <v>4.9004887847317498E-3</v>
      </c>
      <c r="G389" s="94"/>
      <c r="H389" s="121" t="str">
        <f ca="1"/>
        <v>0</v>
      </c>
      <c r="I389" s="94"/>
      <c r="J389" s="94"/>
      <c r="K389" s="121" t="str">
        <f ca="1"/>
        <v>0</v>
      </c>
      <c r="L389">
        <v>0</v>
      </c>
      <c r="M389">
        <v>0</v>
      </c>
      <c r="N389" s="105" t="str">
        <v>ARMT_c</v>
      </c>
      <c r="O389" s="131">
        <v>1.342881342E-2</v>
      </c>
      <c r="P389" s="121">
        <v>2.17267911063731E-5</v>
      </c>
      <c r="Q389">
        <v>0</v>
      </c>
      <c r="R389" t="str">
        <v>ARMT_c</v>
      </c>
      <c r="T389">
        <v>0</v>
      </c>
      <c r="U389" t="str">
        <v>ARMT_c</v>
      </c>
      <c r="W389" t="str">
        <f ca="1"/>
        <v>Phenylalanine, tyrosine and tryptophan metabolism</v>
      </c>
      <c r="X389" t="str">
        <f ca="1"/>
        <v>ANS_c</v>
      </c>
      <c r="Y389">
        <f ca="1"/>
        <v>2.3384207707719761E-3</v>
      </c>
      <c r="Z389">
        <f ca="1"/>
        <v>0</v>
      </c>
      <c r="AA389">
        <f ca="1"/>
        <v>5.4682117011778028E-6</v>
      </c>
      <c r="AB389">
        <f ca="1"/>
        <v>11583.882461951716</v>
      </c>
      <c r="AC389">
        <f ca="1"/>
        <v>1</v>
      </c>
      <c r="AD389" t="str">
        <f ca="1"/>
        <v>GPIA2_c</v>
      </c>
      <c r="AE389">
        <f ca="1"/>
        <v>2.3899141633243387E-6</v>
      </c>
      <c r="AF389" t="str">
        <f ca="1"/>
        <v>MTRI_c</v>
      </c>
      <c r="AG389">
        <f ca="1"/>
        <v>9.0996216467117127E-6</v>
      </c>
      <c r="AH389">
        <f ca="1"/>
        <v>0</v>
      </c>
      <c r="AI389">
        <f ca="1"/>
        <v>8.2803114113304385E-11</v>
      </c>
      <c r="AJ389" t="str">
        <f ca="1"/>
        <v>MTRI_c</v>
      </c>
      <c r="AK389">
        <f ca="1"/>
        <v>9.0996216467117127E-6</v>
      </c>
      <c r="AL389">
        <f ca="1"/>
        <v>0</v>
      </c>
      <c r="AM389">
        <f ca="1"/>
        <v>8.2803114113304385E-11</v>
      </c>
      <c r="AN389" t="str">
        <f ca="1"/>
        <v>MTRI_c</v>
      </c>
    </row>
    <row r="390" spans="1:40" x14ac:dyDescent="0.2">
      <c r="A390" t="s">
        <v>10671</v>
      </c>
      <c r="B390" s="121" t="s">
        <v>8349</v>
      </c>
      <c r="C390" s="94" t="s">
        <v>10430</v>
      </c>
      <c r="D390" s="94" t="str">
        <v>ATPt_c_rm</v>
      </c>
      <c r="E390" s="121" t="str">
        <f ca="1"/>
        <v>0</v>
      </c>
      <c r="G390" s="94"/>
      <c r="H390" s="121" t="str">
        <f ca="1"/>
        <v>0</v>
      </c>
      <c r="I390" s="94"/>
      <c r="J390" s="94"/>
      <c r="K390" s="121" t="str">
        <f ca="1"/>
        <v>0</v>
      </c>
      <c r="L390">
        <v>4.7073130626932698E-2</v>
      </c>
      <c r="M390">
        <v>3.0375449861295999E-3</v>
      </c>
      <c r="N390" s="105" t="str">
        <v>HACNH_m</v>
      </c>
      <c r="O390" s="131" t="str">
        <v/>
      </c>
      <c r="P390" s="121" t="str">
        <v/>
      </c>
      <c r="Q390">
        <v>1.55204284016637E-2</v>
      </c>
      <c r="R390" t="str">
        <v>HACNH_m</v>
      </c>
      <c r="T390">
        <v>4.1240040745732197E-2</v>
      </c>
      <c r="U390" t="str">
        <v>HACNH_m</v>
      </c>
      <c r="W390" t="str">
        <f ca="1"/>
        <v>Glycine, serine and threonine metabolism</v>
      </c>
      <c r="X390" t="str">
        <f ca="1"/>
        <v>AOBUTDs_c</v>
      </c>
      <c r="Y390">
        <f ca="1"/>
        <v>0</v>
      </c>
      <c r="Z390">
        <f ca="1"/>
        <v>0</v>
      </c>
      <c r="AA390">
        <f ca="1"/>
        <v>0</v>
      </c>
      <c r="AB390">
        <f ca="1"/>
        <v>0</v>
      </c>
      <c r="AC390">
        <f ca="1"/>
        <v>0</v>
      </c>
      <c r="AD390" t="str">
        <f ca="1"/>
        <v>GPIA3_c_r</v>
      </c>
      <c r="AE390">
        <f ca="1"/>
        <v>2.3899141633243387E-6</v>
      </c>
      <c r="AF390" t="str">
        <f ca="1"/>
        <v>NACt_c_e</v>
      </c>
      <c r="AG390">
        <f ca="1"/>
        <v>1.8199243293547638E-5</v>
      </c>
      <c r="AH390">
        <f ca="1"/>
        <v>0</v>
      </c>
      <c r="AI390">
        <f ca="1"/>
        <v>3.3121245645773865E-10</v>
      </c>
      <c r="AJ390" t="str">
        <f ca="1"/>
        <v>NACt_c_e</v>
      </c>
      <c r="AK390">
        <f ca="1"/>
        <v>1.8199243293547638E-5</v>
      </c>
      <c r="AL390">
        <f ca="1"/>
        <v>0</v>
      </c>
      <c r="AM390">
        <f ca="1"/>
        <v>3.3121245645773865E-10</v>
      </c>
      <c r="AN390" t="str">
        <f ca="1"/>
        <v>NACt_c_e</v>
      </c>
    </row>
    <row r="391" spans="1:40" x14ac:dyDescent="0.2">
      <c r="A391" t="s">
        <v>10697</v>
      </c>
      <c r="B391" s="121" t="s">
        <v>8350</v>
      </c>
      <c r="C391" s="94" t="s">
        <v>10431</v>
      </c>
      <c r="D391" s="94" t="str">
        <v>AMPt_c_rm</v>
      </c>
      <c r="E391" s="121" t="str">
        <f ca="1"/>
        <v>0</v>
      </c>
      <c r="G391" s="94"/>
      <c r="H391" s="121" t="str">
        <f ca="1"/>
        <v>0</v>
      </c>
      <c r="I391" s="94"/>
      <c r="J391" s="94"/>
      <c r="K391" s="121" t="str">
        <f ca="1"/>
        <v>0</v>
      </c>
      <c r="L391">
        <v>0</v>
      </c>
      <c r="M391">
        <v>0</v>
      </c>
      <c r="N391" s="105" t="str">
        <v>HCITS_n</v>
      </c>
      <c r="O391" s="131" t="str">
        <v/>
      </c>
      <c r="P391" s="121" t="str">
        <v/>
      </c>
      <c r="Q391">
        <v>0</v>
      </c>
      <c r="R391" t="str">
        <v>HCITS_n</v>
      </c>
      <c r="T391">
        <v>0</v>
      </c>
      <c r="U391" t="str">
        <v>HCITS_n</v>
      </c>
      <c r="W391" t="str">
        <f ca="1"/>
        <v>Biotin metabolism</v>
      </c>
      <c r="X391" t="str">
        <f ca="1"/>
        <v>AOXS_c</v>
      </c>
      <c r="Y391">
        <f ca="1"/>
        <v>0</v>
      </c>
      <c r="Z391">
        <f ca="1"/>
        <v>0</v>
      </c>
      <c r="AA391">
        <f ca="1"/>
        <v>0</v>
      </c>
      <c r="AB391">
        <f ca="1"/>
        <v>0</v>
      </c>
      <c r="AC391">
        <f ca="1"/>
        <v>0</v>
      </c>
      <c r="AD391" t="str">
        <f ca="1"/>
        <v>GPIA4_r</v>
      </c>
      <c r="AE391">
        <f ca="1"/>
        <v>2.3899141633243387E-6</v>
      </c>
      <c r="AF391" t="str">
        <f ca="1"/>
        <v>NADHcplxI_c_m</v>
      </c>
      <c r="AG391">
        <f ca="1"/>
        <v>3.0325846512181429</v>
      </c>
      <c r="AH391">
        <f ca="1"/>
        <v>0</v>
      </c>
      <c r="AI391">
        <f ca="1"/>
        <v>9.1965696668038657</v>
      </c>
      <c r="AJ391" t="str">
        <f ca="1"/>
        <v>NADHcplxI_c_m</v>
      </c>
      <c r="AK391">
        <f ca="1"/>
        <v>3.0325846512181429</v>
      </c>
      <c r="AL391">
        <f ca="1"/>
        <v>0</v>
      </c>
      <c r="AM391">
        <f ca="1"/>
        <v>9.1965696668038657</v>
      </c>
      <c r="AN391" t="str">
        <f ca="1"/>
        <v>NADHcplxI_c_m</v>
      </c>
    </row>
    <row r="392" spans="1:40" x14ac:dyDescent="0.2">
      <c r="A392" t="s">
        <v>10690</v>
      </c>
      <c r="B392" s="121" t="s">
        <v>8351</v>
      </c>
      <c r="C392" s="94" t="s">
        <v>10432</v>
      </c>
      <c r="D392" s="94" t="str">
        <v>SERt_c_rm</v>
      </c>
      <c r="E392" s="121" t="str">
        <f ca="1"/>
        <v>0</v>
      </c>
      <c r="G392" s="94"/>
      <c r="H392" s="121" t="str">
        <f ca="1"/>
        <v>0</v>
      </c>
      <c r="I392" s="94"/>
      <c r="J392" s="94"/>
      <c r="K392" s="121" t="str">
        <f ca="1"/>
        <v>0</v>
      </c>
      <c r="L392">
        <v>0</v>
      </c>
      <c r="M392">
        <v>2.1586934551741599E-4</v>
      </c>
      <c r="N392" s="105" t="str">
        <v>HCYSMT_c</v>
      </c>
      <c r="O392" s="131">
        <v>0</v>
      </c>
      <c r="P392" s="121">
        <v>5.6172424682907202E-3</v>
      </c>
      <c r="Q392">
        <v>0</v>
      </c>
      <c r="R392" t="str">
        <v>HCYSMT_c</v>
      </c>
      <c r="T392">
        <v>0</v>
      </c>
      <c r="U392" t="str">
        <v>HCYSMT_c</v>
      </c>
      <c r="W392" t="str">
        <f ca="1"/>
        <v>Purine metabolism</v>
      </c>
      <c r="X392" t="str">
        <f ca="1"/>
        <v>AP4AH_c</v>
      </c>
      <c r="Y392">
        <f ca="1"/>
        <v>0</v>
      </c>
      <c r="Z392">
        <f ca="1"/>
        <v>0</v>
      </c>
      <c r="AA392">
        <f ca="1"/>
        <v>0</v>
      </c>
      <c r="AB392">
        <f ca="1"/>
        <v>0</v>
      </c>
      <c r="AC392">
        <f ca="1"/>
        <v>0</v>
      </c>
      <c r="AD392" t="str">
        <f ca="1"/>
        <v>GPIA5_r</v>
      </c>
      <c r="AE392">
        <f ca="1"/>
        <v>2.3899141633243387E-6</v>
      </c>
      <c r="AF392" t="str">
        <f ca="1"/>
        <v>NADHK1_c</v>
      </c>
      <c r="AG392">
        <f ca="1"/>
        <v>9.0996216467473101E-6</v>
      </c>
      <c r="AH392">
        <f ca="1"/>
        <v>0</v>
      </c>
      <c r="AI392">
        <f ca="1"/>
        <v>8.2803114113952222E-11</v>
      </c>
      <c r="AJ392" t="str">
        <f ca="1"/>
        <v>NADHK1_c</v>
      </c>
      <c r="AK392">
        <f ca="1"/>
        <v>9.0996216467473101E-6</v>
      </c>
      <c r="AL392">
        <f ca="1"/>
        <v>0</v>
      </c>
      <c r="AM392">
        <f ca="1"/>
        <v>8.2803114113952222E-11</v>
      </c>
      <c r="AN392" t="str">
        <f ca="1"/>
        <v>NADHK1_c</v>
      </c>
    </row>
    <row r="393" spans="1:40" x14ac:dyDescent="0.2">
      <c r="A393" t="s">
        <v>10665</v>
      </c>
      <c r="B393" s="121" t="s">
        <v>8352</v>
      </c>
      <c r="C393" s="94" t="s">
        <v>10617</v>
      </c>
      <c r="D393" s="94" t="str">
        <v>INOSTt_c_rm</v>
      </c>
      <c r="E393" s="121" t="str">
        <f ca="1"/>
        <v>0</v>
      </c>
      <c r="G393" s="94"/>
      <c r="H393" s="121" t="str">
        <f ca="1"/>
        <v>0</v>
      </c>
      <c r="I393" s="94"/>
      <c r="J393" s="94"/>
      <c r="K393" s="121" t="str">
        <f ca="1"/>
        <v>0</v>
      </c>
      <c r="L393">
        <v>4.7073130626932698E-2</v>
      </c>
      <c r="M393">
        <v>3.0375449861295999E-3</v>
      </c>
      <c r="N393" s="105" t="str">
        <v>HICITD_m</v>
      </c>
      <c r="O393" s="131">
        <v>0</v>
      </c>
      <c r="P393" s="121">
        <v>3.1078329425392202E-19</v>
      </c>
      <c r="Q393">
        <v>1.55204284016637E-2</v>
      </c>
      <c r="R393" t="str">
        <v>HICITD_m</v>
      </c>
      <c r="T393">
        <v>4.1240040745732197E-2</v>
      </c>
      <c r="U393" t="str">
        <v>HICITD_m</v>
      </c>
      <c r="W393" t="str">
        <f ca="1"/>
        <v>Unassigned</v>
      </c>
      <c r="X393" t="str">
        <f ca="1"/>
        <v>ARAB14LO_c</v>
      </c>
      <c r="Y393">
        <f ca="1"/>
        <v>0</v>
      </c>
      <c r="Z393">
        <f ca="1"/>
        <v>0</v>
      </c>
      <c r="AA393">
        <f ca="1"/>
        <v>0</v>
      </c>
      <c r="AB393">
        <f ca="1"/>
        <v>0</v>
      </c>
      <c r="AC393">
        <f ca="1"/>
        <v>0</v>
      </c>
      <c r="AD393" t="str">
        <f ca="1"/>
        <v>GPIA6_r</v>
      </c>
      <c r="AE393">
        <f ca="1"/>
        <v>2.3899141633243387E-6</v>
      </c>
      <c r="AF393" t="str">
        <f ca="1"/>
        <v>NADHt_c_rm</v>
      </c>
      <c r="AG393">
        <f ca="1"/>
        <v>2.4944726421101581E-2</v>
      </c>
      <c r="AH393">
        <f ca="1"/>
        <v>0</v>
      </c>
      <c r="AI393">
        <f ca="1"/>
        <v>6.2223937622360329E-4</v>
      </c>
      <c r="AJ393" t="str">
        <f ca="1"/>
        <v>NADHt_c_rm</v>
      </c>
      <c r="AK393">
        <f ca="1"/>
        <v>2.4944726421101581E-2</v>
      </c>
      <c r="AL393">
        <f ca="1"/>
        <v>0</v>
      </c>
      <c r="AM393">
        <f ca="1"/>
        <v>6.2223937622360329E-4</v>
      </c>
      <c r="AN393" t="str">
        <f ca="1"/>
        <v>NADHt_c_rm</v>
      </c>
    </row>
    <row r="394" spans="1:40" x14ac:dyDescent="0.2">
      <c r="A394" t="s">
        <v>10665</v>
      </c>
      <c r="B394" s="121" t="s">
        <v>8353</v>
      </c>
      <c r="C394" s="94" t="s">
        <v>10618</v>
      </c>
      <c r="D394" s="94" t="str">
        <v>AMETt_c_rm</v>
      </c>
      <c r="E394" s="121" t="str">
        <f ca="1"/>
        <v>0</v>
      </c>
      <c r="G394" s="94"/>
      <c r="H394" s="121" t="str">
        <f ca="1"/>
        <v>0</v>
      </c>
      <c r="I394" s="94"/>
      <c r="J394" s="94"/>
      <c r="K394" s="121" t="str">
        <f ca="1"/>
        <v>0</v>
      </c>
      <c r="L394">
        <v>0.11400505380000001</v>
      </c>
      <c r="M394">
        <v>2.91713154668958E-2</v>
      </c>
      <c r="N394" s="105" t="str">
        <v>HSDx_c, HSDy_c</v>
      </c>
      <c r="O394" s="131" t="str">
        <v/>
      </c>
      <c r="P394" s="121" t="str">
        <v/>
      </c>
      <c r="Q394">
        <v>2.3580778319999999E-2</v>
      </c>
      <c r="R394" t="str">
        <v>HSDx_c, HSDy_c</v>
      </c>
      <c r="T394">
        <v>0</v>
      </c>
      <c r="U394" t="str">
        <v>HSDx_c, HSDy_c</v>
      </c>
      <c r="W394" t="str">
        <f ca="1"/>
        <v>Unassigned</v>
      </c>
      <c r="X394" t="str">
        <f ca="1"/>
        <v>ARAB14LO_x</v>
      </c>
      <c r="Y394">
        <f ca="1"/>
        <v>0</v>
      </c>
      <c r="Z394">
        <f ca="1"/>
        <v>0</v>
      </c>
      <c r="AA394">
        <f ca="1"/>
        <v>0</v>
      </c>
      <c r="AB394">
        <f ca="1"/>
        <v>0</v>
      </c>
      <c r="AC394">
        <f ca="1"/>
        <v>0</v>
      </c>
      <c r="AD394" t="str">
        <f ca="1"/>
        <v>GPIA7_r</v>
      </c>
      <c r="AE394">
        <f ca="1"/>
        <v>2.3899141633243387E-6</v>
      </c>
      <c r="AF394" t="str">
        <f ca="1"/>
        <v>NADPHt_c_r</v>
      </c>
      <c r="AG394">
        <f ca="1"/>
        <v>1.0436583557154796E-2</v>
      </c>
      <c r="AH394">
        <f ca="1"/>
        <v>0</v>
      </c>
      <c r="AI394">
        <f ca="1"/>
        <v>1.0892227634547385E-4</v>
      </c>
      <c r="AJ394" t="str">
        <f ca="1"/>
        <v>NADPHt_c_r</v>
      </c>
      <c r="AK394">
        <f ca="1"/>
        <v>1.0436583557154796E-2</v>
      </c>
      <c r="AL394">
        <f ca="1"/>
        <v>0</v>
      </c>
      <c r="AM394">
        <f ca="1"/>
        <v>1.0892227634547385E-4</v>
      </c>
      <c r="AN394" t="str">
        <f ca="1"/>
        <v>NADPHt_c_r</v>
      </c>
    </row>
    <row r="395" spans="1:40" x14ac:dyDescent="0.2">
      <c r="A395" t="s">
        <v>10665</v>
      </c>
      <c r="B395" s="121" t="s">
        <v>8354</v>
      </c>
      <c r="C395" s="94" t="s">
        <v>10433</v>
      </c>
      <c r="D395" s="94" t="str">
        <v>AHCYSt_c_rm</v>
      </c>
      <c r="E395" s="121" t="str">
        <f ca="1"/>
        <v>0</v>
      </c>
      <c r="G395" s="94"/>
      <c r="H395" s="121" t="str">
        <f ca="1"/>
        <v>0</v>
      </c>
      <c r="I395" s="94"/>
      <c r="J395" s="94"/>
      <c r="K395" s="121" t="str">
        <f ca="1"/>
        <v>0</v>
      </c>
      <c r="L395">
        <v>0</v>
      </c>
      <c r="M395">
        <v>2.9267918574928199E-2</v>
      </c>
      <c r="N395" s="105" t="str">
        <v>HSDy_c</v>
      </c>
      <c r="O395" s="131">
        <v>0</v>
      </c>
      <c r="P395" s="121">
        <v>0</v>
      </c>
      <c r="Q395">
        <v>0</v>
      </c>
      <c r="R395" t="str">
        <v>HSDy_c</v>
      </c>
      <c r="T395">
        <v>2.8061169048E-2</v>
      </c>
      <c r="U395" t="str">
        <v>HSDy_c</v>
      </c>
      <c r="W395" t="str">
        <f ca="1"/>
        <v>Unassigned</v>
      </c>
      <c r="X395" t="str">
        <f ca="1"/>
        <v>ARAB1Dx_c</v>
      </c>
      <c r="Y395">
        <f ca="1"/>
        <v>0</v>
      </c>
      <c r="Z395">
        <f ca="1"/>
        <v>0</v>
      </c>
      <c r="AA395">
        <f ca="1"/>
        <v>0</v>
      </c>
      <c r="AB395">
        <f ca="1"/>
        <v>0</v>
      </c>
      <c r="AC395">
        <f ca="1"/>
        <v>0</v>
      </c>
      <c r="AD395" t="str">
        <f ca="1"/>
        <v>GPIA8a_r</v>
      </c>
      <c r="AE395">
        <f ca="1"/>
        <v>2.3899141633243387E-6</v>
      </c>
      <c r="AF395" t="str">
        <f ca="1"/>
        <v>NADPHt_c_rm</v>
      </c>
      <c r="AG395">
        <f ca="1"/>
        <v>1.2933012959063824E-2</v>
      </c>
      <c r="AH395">
        <f ca="1"/>
        <v>0</v>
      </c>
      <c r="AI395">
        <f ca="1"/>
        <v>1.672628241993128E-4</v>
      </c>
      <c r="AJ395" t="str">
        <f ca="1"/>
        <v>NADPHt_c_rm</v>
      </c>
      <c r="AK395">
        <f ca="1"/>
        <v>1.2933012959063824E-2</v>
      </c>
      <c r="AL395">
        <f ca="1"/>
        <v>0</v>
      </c>
      <c r="AM395">
        <f ca="1"/>
        <v>1.672628241993128E-4</v>
      </c>
      <c r="AN395" t="str">
        <f ca="1"/>
        <v>NADPHt_c_rm</v>
      </c>
    </row>
    <row r="396" spans="1:40" x14ac:dyDescent="0.2">
      <c r="A396" t="s">
        <v>10654</v>
      </c>
      <c r="B396" s="121" t="s">
        <v>8355</v>
      </c>
      <c r="C396" s="94" t="s">
        <v>10434</v>
      </c>
      <c r="D396" s="94" t="str">
        <v>OCDCEAt_c_l</v>
      </c>
      <c r="E396" s="121" t="str">
        <f ca="1"/>
        <v>0</v>
      </c>
      <c r="G396" s="94"/>
      <c r="H396" s="121" t="str">
        <f ca="1"/>
        <v>0</v>
      </c>
      <c r="I396" s="94"/>
      <c r="J396" s="94"/>
      <c r="K396" s="121" t="str">
        <f ca="1"/>
        <v>0</v>
      </c>
      <c r="L396">
        <v>8.6397917759999998E-2</v>
      </c>
      <c r="M396">
        <v>1.39400373734442E-2</v>
      </c>
      <c r="N396" s="105" t="str">
        <v>HSK_c</v>
      </c>
      <c r="O396" s="131" t="str">
        <v/>
      </c>
      <c r="P396" s="121" t="str">
        <v/>
      </c>
      <c r="Q396">
        <v>1.7870528609999999E-2</v>
      </c>
      <c r="R396" t="str">
        <v>HSK_c</v>
      </c>
      <c r="T396">
        <v>2.1265975071E-2</v>
      </c>
      <c r="U396" t="str">
        <v>HSK_c</v>
      </c>
      <c r="W396" t="str">
        <f ca="1"/>
        <v>Transport</v>
      </c>
      <c r="X396" t="str">
        <f ca="1"/>
        <v>ARABDt_c</v>
      </c>
      <c r="Y396">
        <f ca="1"/>
        <v>0</v>
      </c>
      <c r="Z396">
        <f ca="1"/>
        <v>0</v>
      </c>
      <c r="AA396">
        <f ca="1"/>
        <v>0</v>
      </c>
      <c r="AB396">
        <f ca="1"/>
        <v>0</v>
      </c>
      <c r="AC396">
        <f ca="1"/>
        <v>0</v>
      </c>
      <c r="AD396" t="str">
        <f ca="1"/>
        <v>GPIA9a_r</v>
      </c>
      <c r="AE396">
        <f ca="1"/>
        <v>2.3899141633243387E-6</v>
      </c>
      <c r="AF396" t="str">
        <f ca="1"/>
        <v>NADPt_c_r</v>
      </c>
      <c r="AG396">
        <f ca="1"/>
        <v>-1.0436583557154796E-2</v>
      </c>
      <c r="AH396">
        <f ca="1"/>
        <v>0</v>
      </c>
      <c r="AI396">
        <f ca="1"/>
        <v>1.0892227634547385E-4</v>
      </c>
      <c r="AJ396" t="str">
        <f ca="1"/>
        <v>NADPt_c_r</v>
      </c>
      <c r="AK396">
        <f ca="1"/>
        <v>-1.0436583557154796E-2</v>
      </c>
      <c r="AL396">
        <f ca="1"/>
        <v>0</v>
      </c>
      <c r="AM396">
        <f ca="1"/>
        <v>1.0892227634547385E-4</v>
      </c>
      <c r="AN396" t="str">
        <f ca="1"/>
        <v>NADPt_c_r</v>
      </c>
    </row>
    <row r="397" spans="1:40" x14ac:dyDescent="0.2">
      <c r="A397" t="s">
        <v>10654</v>
      </c>
      <c r="B397" s="121" t="s">
        <v>8356</v>
      </c>
      <c r="C397" s="94" t="s">
        <v>10435</v>
      </c>
      <c r="D397" s="94" t="str">
        <v>PMTCOAt_c_l</v>
      </c>
      <c r="E397" s="121" t="str">
        <f ca="1"/>
        <v>0</v>
      </c>
      <c r="G397" s="94"/>
      <c r="H397" s="121" t="str">
        <f ca="1"/>
        <v>0</v>
      </c>
      <c r="I397" s="94"/>
      <c r="J397" s="94"/>
      <c r="K397" s="121" t="str">
        <f ca="1"/>
        <v>0</v>
      </c>
      <c r="L397">
        <v>2.7720959816650799E-2</v>
      </c>
      <c r="M397">
        <v>1.3637561046087999E-2</v>
      </c>
      <c r="N397" s="105" t="str">
        <v>HSERTA_c</v>
      </c>
      <c r="O397" s="131" t="str">
        <v/>
      </c>
      <c r="P397" s="121" t="str">
        <v/>
      </c>
      <c r="Q397">
        <v>5.7102497100000003E-3</v>
      </c>
      <c r="R397" t="str">
        <v>HSERTA_c</v>
      </c>
      <c r="T397">
        <v>6.7951939769999997E-3</v>
      </c>
      <c r="U397" t="str">
        <v>HSERTA_c</v>
      </c>
      <c r="W397" t="str">
        <f ca="1"/>
        <v>Transport</v>
      </c>
      <c r="X397" t="str">
        <f ca="1"/>
        <v>ARABLt_c</v>
      </c>
      <c r="Y397">
        <f ca="1"/>
        <v>0</v>
      </c>
      <c r="Z397">
        <f ca="1"/>
        <v>0</v>
      </c>
      <c r="AA397">
        <f ca="1"/>
        <v>0</v>
      </c>
      <c r="AB397">
        <f ca="1"/>
        <v>0</v>
      </c>
      <c r="AC397">
        <f ca="1"/>
        <v>0</v>
      </c>
      <c r="AD397" t="str">
        <f ca="1"/>
        <v>DOLDPP_c</v>
      </c>
      <c r="AE397">
        <f ca="1"/>
        <v>1.9901149600561831E-6</v>
      </c>
      <c r="AF397" t="str">
        <f ca="1"/>
        <v>NADPt_c_rm</v>
      </c>
      <c r="AG397">
        <f ca="1"/>
        <v>-1.2933012959063824E-2</v>
      </c>
      <c r="AH397">
        <f ca="1"/>
        <v>0</v>
      </c>
      <c r="AI397">
        <f ca="1"/>
        <v>1.672628241993128E-4</v>
      </c>
      <c r="AJ397" t="str">
        <f ca="1"/>
        <v>NADPt_c_rm</v>
      </c>
      <c r="AK397">
        <f ca="1"/>
        <v>-1.2933012959063824E-2</v>
      </c>
      <c r="AL397">
        <f ca="1"/>
        <v>0</v>
      </c>
      <c r="AM397">
        <f ca="1"/>
        <v>1.672628241993128E-4</v>
      </c>
      <c r="AN397" t="str">
        <f ca="1"/>
        <v>NADPt_c_rm</v>
      </c>
    </row>
    <row r="398" spans="1:40" x14ac:dyDescent="0.2">
      <c r="A398" t="s">
        <v>10658</v>
      </c>
      <c r="B398" s="121" t="s">
        <v>8357</v>
      </c>
      <c r="C398" s="94" t="s">
        <v>10619</v>
      </c>
      <c r="D398" s="94" t="str">
        <v>STCOAt_c_l</v>
      </c>
      <c r="E398" s="121" t="str">
        <f ca="1"/>
        <v>0</v>
      </c>
      <c r="G398" s="94"/>
      <c r="H398" s="121" t="str">
        <f ca="1"/>
        <v>0</v>
      </c>
      <c r="I398" s="94"/>
      <c r="J398" s="94"/>
      <c r="K398" s="121" t="str">
        <f ca="1"/>
        <v>0</v>
      </c>
      <c r="L398">
        <v>0</v>
      </c>
      <c r="M398">
        <v>6.3591212790031701E-3</v>
      </c>
      <c r="N398" s="105" t="str">
        <v>THIORDXi_c</v>
      </c>
      <c r="O398" s="131">
        <v>0</v>
      </c>
      <c r="P398" s="121">
        <v>0</v>
      </c>
      <c r="Q398">
        <v>0</v>
      </c>
      <c r="R398" t="str">
        <v>THIORDXi_c</v>
      </c>
      <c r="T398">
        <v>0</v>
      </c>
      <c r="U398" t="str">
        <v>THIORDXi_c</v>
      </c>
      <c r="W398" t="str">
        <f ca="1"/>
        <v>Alternative carbon metabolism</v>
      </c>
      <c r="X398" t="str">
        <f ca="1"/>
        <v>ARABRy_c</v>
      </c>
      <c r="Y398">
        <f ca="1"/>
        <v>0</v>
      </c>
      <c r="Z398">
        <f ca="1"/>
        <v>0</v>
      </c>
      <c r="AA398">
        <f ca="1"/>
        <v>0</v>
      </c>
      <c r="AB398">
        <f ca="1"/>
        <v>0</v>
      </c>
      <c r="AC398">
        <f ca="1"/>
        <v>0</v>
      </c>
      <c r="AD398" t="str">
        <f ca="1"/>
        <v>DOLDPt_c_l</v>
      </c>
      <c r="AE398">
        <f ca="1"/>
        <v>1.9901149600561831E-6</v>
      </c>
      <c r="AF398" t="str">
        <f ca="1"/>
        <v>NADS2_c</v>
      </c>
      <c r="AG398">
        <f ca="1"/>
        <v>1.8199243293547638E-5</v>
      </c>
      <c r="AH398">
        <f ca="1"/>
        <v>0</v>
      </c>
      <c r="AI398">
        <f ca="1"/>
        <v>3.3121245645773865E-10</v>
      </c>
      <c r="AJ398" t="str">
        <f ca="1"/>
        <v>NADS2_c</v>
      </c>
      <c r="AK398">
        <f ca="1"/>
        <v>1.8199243293547638E-5</v>
      </c>
      <c r="AL398">
        <f ca="1"/>
        <v>0</v>
      </c>
      <c r="AM398">
        <f ca="1"/>
        <v>3.3121245645773865E-10</v>
      </c>
      <c r="AN398" t="str">
        <f ca="1"/>
        <v>NADS2_c</v>
      </c>
    </row>
    <row r="399" spans="1:40" x14ac:dyDescent="0.2">
      <c r="A399" t="s">
        <v>10654</v>
      </c>
      <c r="B399" s="121" t="s">
        <v>8358</v>
      </c>
      <c r="C399" s="94" t="s">
        <v>10620</v>
      </c>
      <c r="D399" s="94" t="str">
        <v>GLYC3Pt_c_l</v>
      </c>
      <c r="E399" s="121" t="str">
        <f ca="1"/>
        <v>0</v>
      </c>
      <c r="G399" s="94"/>
      <c r="H399" s="121" t="str">
        <f ca="1"/>
        <v>0</v>
      </c>
      <c r="I399" s="94"/>
      <c r="J399" s="94"/>
      <c r="K399" s="121" t="str">
        <f ca="1"/>
        <v>0</v>
      </c>
      <c r="L399">
        <v>0</v>
      </c>
      <c r="M399">
        <v>0</v>
      </c>
      <c r="N399" s="105" t="str">
        <v>THIORDXi_m</v>
      </c>
      <c r="O399" s="131" t="str">
        <v/>
      </c>
      <c r="P399" s="121" t="str">
        <v/>
      </c>
      <c r="Q399">
        <v>0</v>
      </c>
      <c r="R399" t="str">
        <v>THIORDXi_m</v>
      </c>
      <c r="T399">
        <v>0</v>
      </c>
      <c r="U399" t="str">
        <v>THIORDXi_m</v>
      </c>
      <c r="W399" t="str">
        <f ca="1"/>
        <v>Transport</v>
      </c>
      <c r="X399" t="str">
        <f ca="1"/>
        <v>ARACHt_c_e</v>
      </c>
      <c r="Y399">
        <f ca="1"/>
        <v>0</v>
      </c>
      <c r="Z399">
        <f ca="1"/>
        <v>0</v>
      </c>
      <c r="AA399">
        <f ca="1"/>
        <v>0</v>
      </c>
      <c r="AB399">
        <f ca="1"/>
        <v>0</v>
      </c>
      <c r="AC399">
        <f ca="1"/>
        <v>0</v>
      </c>
      <c r="AD399" t="str">
        <f ca="1"/>
        <v>FRDPt_c_l</v>
      </c>
      <c r="AE399">
        <f ca="1"/>
        <v>1.9901149600561831E-6</v>
      </c>
      <c r="AF399" t="str">
        <f ca="1"/>
        <v>NADt_c_rm</v>
      </c>
      <c r="AG399">
        <f ca="1"/>
        <v>-2.4944726421101581E-2</v>
      </c>
      <c r="AH399">
        <f ca="1"/>
        <v>0</v>
      </c>
      <c r="AI399">
        <f ca="1"/>
        <v>6.2223937622360329E-4</v>
      </c>
      <c r="AJ399" t="str">
        <f ca="1"/>
        <v>NADt_c_rm</v>
      </c>
      <c r="AK399">
        <f ca="1"/>
        <v>-2.4944726421101581E-2</v>
      </c>
      <c r="AL399">
        <f ca="1"/>
        <v>0</v>
      </c>
      <c r="AM399">
        <f ca="1"/>
        <v>6.2223937622360329E-4</v>
      </c>
      <c r="AN399" t="str">
        <f ca="1"/>
        <v>NADt_c_rm</v>
      </c>
    </row>
    <row r="400" spans="1:40" x14ac:dyDescent="0.2">
      <c r="A400" t="s">
        <v>10654</v>
      </c>
      <c r="B400" s="121" t="s">
        <v>8359</v>
      </c>
      <c r="C400" s="94" t="s">
        <v>10436</v>
      </c>
      <c r="D400" s="94" t="str">
        <v>ATPt_c_l</v>
      </c>
      <c r="E400" s="121" t="str">
        <f ca="1"/>
        <v>0</v>
      </c>
      <c r="G400" s="94"/>
      <c r="H400" s="121" t="str">
        <f ca="1"/>
        <v>0</v>
      </c>
      <c r="I400" s="94"/>
      <c r="J400" s="94"/>
      <c r="K400" s="121" t="str">
        <f ca="1"/>
        <v>0</v>
      </c>
      <c r="L400">
        <v>0</v>
      </c>
      <c r="M400">
        <v>8.8969483727471405E-3</v>
      </c>
      <c r="N400" s="105" t="str">
        <v>THIORDXi_x</v>
      </c>
      <c r="O400" s="131" t="str">
        <v/>
      </c>
      <c r="P400" s="121" t="str">
        <v/>
      </c>
      <c r="Q400">
        <v>0</v>
      </c>
      <c r="R400" t="str">
        <v>THIORDXi_x</v>
      </c>
      <c r="T400">
        <v>0</v>
      </c>
      <c r="U400" t="str">
        <v>THIORDXi_x</v>
      </c>
      <c r="W400" t="str">
        <f ca="1"/>
        <v>Transport</v>
      </c>
      <c r="X400" t="str">
        <f ca="1"/>
        <v>ARACHt_c_rm</v>
      </c>
      <c r="Y400">
        <f ca="1"/>
        <v>0</v>
      </c>
      <c r="Z400">
        <f ca="1"/>
        <v>0</v>
      </c>
      <c r="AA400">
        <f ca="1"/>
        <v>0</v>
      </c>
      <c r="AB400">
        <f ca="1"/>
        <v>0</v>
      </c>
      <c r="AC400">
        <f ca="1"/>
        <v>0</v>
      </c>
      <c r="AD400" t="str">
        <f ca="1"/>
        <v>FRTT_l</v>
      </c>
      <c r="AE400">
        <f ca="1"/>
        <v>1.9901149600561831E-6</v>
      </c>
      <c r="AF400" t="str">
        <f ca="1"/>
        <v>NAMNPP_c</v>
      </c>
      <c r="AG400">
        <f ca="1"/>
        <v>1.8199243293547638E-5</v>
      </c>
      <c r="AH400">
        <f ca="1"/>
        <v>0</v>
      </c>
      <c r="AI400">
        <f ca="1"/>
        <v>3.3121245645773865E-10</v>
      </c>
      <c r="AJ400" t="str">
        <f ca="1"/>
        <v>NAMNPP_c</v>
      </c>
      <c r="AK400">
        <f ca="1"/>
        <v>1.8199243293547638E-5</v>
      </c>
      <c r="AL400">
        <f ca="1"/>
        <v>0</v>
      </c>
      <c r="AM400">
        <f ca="1"/>
        <v>3.3121245645773865E-10</v>
      </c>
      <c r="AN400" t="str">
        <f ca="1"/>
        <v>NAMNPP_c</v>
      </c>
    </row>
    <row r="401" spans="1:40" x14ac:dyDescent="0.2">
      <c r="A401" t="s">
        <v>10658</v>
      </c>
      <c r="B401" s="121" t="s">
        <v>8360</v>
      </c>
      <c r="C401" s="94" t="s">
        <v>10437</v>
      </c>
      <c r="D401" s="94" t="str">
        <v>AMPt_c_l</v>
      </c>
      <c r="E401" s="121" t="str">
        <f ca="1"/>
        <v>0</v>
      </c>
      <c r="G401" s="94"/>
      <c r="H401" s="121" t="str">
        <f ca="1"/>
        <v>0</v>
      </c>
      <c r="I401" s="94"/>
      <c r="J401" s="94"/>
      <c r="K401" s="121" t="str">
        <f ca="1"/>
        <v>0</v>
      </c>
      <c r="L401">
        <v>0</v>
      </c>
      <c r="M401">
        <v>2.1975427609852E-3</v>
      </c>
      <c r="N401" s="105" t="str">
        <v>GLYOX_c</v>
      </c>
      <c r="O401" s="131" t="str">
        <v/>
      </c>
      <c r="P401" s="121" t="str">
        <v/>
      </c>
      <c r="Q401">
        <v>0</v>
      </c>
      <c r="R401" t="str">
        <v>GLYOX_c</v>
      </c>
      <c r="T401">
        <v>0</v>
      </c>
      <c r="U401" t="str">
        <v>GLYOX_c</v>
      </c>
      <c r="W401" t="str">
        <f ca="1"/>
        <v>Alternative carbon metabolism</v>
      </c>
      <c r="X401" t="str">
        <f ca="1"/>
        <v>ARAI2_c</v>
      </c>
      <c r="Y401">
        <f ca="1"/>
        <v>0</v>
      </c>
      <c r="Z401">
        <f ca="1"/>
        <v>0</v>
      </c>
      <c r="AA401">
        <f ca="1"/>
        <v>0</v>
      </c>
      <c r="AB401">
        <f ca="1"/>
        <v>0</v>
      </c>
      <c r="AC401">
        <f ca="1"/>
        <v>0</v>
      </c>
      <c r="AD401" t="str">
        <f ca="1"/>
        <v>GGTT_l</v>
      </c>
      <c r="AE401">
        <f ca="1"/>
        <v>1.9901149600561831E-6</v>
      </c>
      <c r="AF401" t="str">
        <f ca="1"/>
        <v>NDPK1_c</v>
      </c>
      <c r="AG401">
        <f ca="1"/>
        <v>4.4588328061319266E-2</v>
      </c>
      <c r="AH401">
        <f ca="1"/>
        <v>0</v>
      </c>
      <c r="AI401">
        <f ca="1"/>
        <v>1.9881189993038312E-3</v>
      </c>
      <c r="AJ401" t="str">
        <f ca="1"/>
        <v>NDPK1_c</v>
      </c>
      <c r="AK401">
        <f ca="1"/>
        <v>4.4588328061319266E-2</v>
      </c>
      <c r="AL401">
        <f ca="1"/>
        <v>0</v>
      </c>
      <c r="AM401">
        <f ca="1"/>
        <v>1.9881189993038312E-3</v>
      </c>
      <c r="AN401" t="str">
        <f ca="1"/>
        <v>NDPK1_c</v>
      </c>
    </row>
    <row r="402" spans="1:40" x14ac:dyDescent="0.2">
      <c r="A402" t="s">
        <v>10658</v>
      </c>
      <c r="B402" s="121" t="s">
        <v>8361</v>
      </c>
      <c r="C402" s="94" t="s">
        <v>10438</v>
      </c>
      <c r="D402" s="94" t="str">
        <v>PPIt_c_l</v>
      </c>
      <c r="E402" s="121" t="str">
        <f ca="1"/>
        <v>0</v>
      </c>
      <c r="G402" s="94"/>
      <c r="H402" s="121" t="str">
        <f ca="1"/>
        <v>0</v>
      </c>
      <c r="I402" s="94"/>
      <c r="J402" s="94"/>
      <c r="K402" s="121" t="str">
        <f ca="1"/>
        <v>0</v>
      </c>
      <c r="L402">
        <v>0</v>
      </c>
      <c r="M402">
        <v>0</v>
      </c>
      <c r="N402" s="105" t="str">
        <v>GLYOX_m</v>
      </c>
      <c r="O402" s="131" t="str">
        <v/>
      </c>
      <c r="P402" s="121" t="str">
        <v/>
      </c>
      <c r="Q402">
        <v>0</v>
      </c>
      <c r="R402" t="str">
        <v>GLYOX_m</v>
      </c>
      <c r="T402">
        <v>0</v>
      </c>
      <c r="U402" t="str">
        <v>GLYOX_m</v>
      </c>
      <c r="W402" t="str">
        <f ca="1"/>
        <v>Alternative carbon metabolism</v>
      </c>
      <c r="X402" t="str">
        <f ca="1"/>
        <v>ARAK_c</v>
      </c>
      <c r="Y402">
        <f ca="1"/>
        <v>0</v>
      </c>
      <c r="Z402">
        <f ca="1"/>
        <v>0</v>
      </c>
      <c r="AA402">
        <f ca="1"/>
        <v>0</v>
      </c>
      <c r="AB402">
        <f ca="1"/>
        <v>0</v>
      </c>
      <c r="AC402">
        <f ca="1"/>
        <v>0</v>
      </c>
      <c r="AD402" t="str">
        <f ca="1"/>
        <v>NGLYCANS1_c</v>
      </c>
      <c r="AE402">
        <f ca="1"/>
        <v>1.9901149600561831E-6</v>
      </c>
      <c r="AF402" t="str">
        <f ca="1"/>
        <v>NDPK2_c</v>
      </c>
      <c r="AG402">
        <f ca="1"/>
        <v>0.132382751655825</v>
      </c>
      <c r="AH402">
        <f ca="1"/>
        <v>0</v>
      </c>
      <c r="AI402">
        <f ca="1"/>
        <v>1.7525192935967836E-2</v>
      </c>
      <c r="AJ402" t="str">
        <f ca="1"/>
        <v>NDPK2_c</v>
      </c>
      <c r="AK402">
        <f ca="1"/>
        <v>0.132382751655825</v>
      </c>
      <c r="AL402">
        <f ca="1"/>
        <v>0</v>
      </c>
      <c r="AM402">
        <f ca="1"/>
        <v>1.7525192935967836E-2</v>
      </c>
      <c r="AN402" t="str">
        <f ca="1"/>
        <v>NDPK2_c</v>
      </c>
    </row>
    <row r="403" spans="1:40" x14ac:dyDescent="0.2">
      <c r="A403" t="s">
        <v>10674</v>
      </c>
      <c r="B403" s="121" t="s">
        <v>8362</v>
      </c>
      <c r="C403" s="94" t="s">
        <v>10439</v>
      </c>
      <c r="D403" s="94" t="str">
        <v>H2Ot_c_l</v>
      </c>
      <c r="E403" s="121" t="str">
        <f ca="1"/>
        <v>0</v>
      </c>
      <c r="G403" s="94"/>
      <c r="H403" s="121" t="str">
        <f ca="1"/>
        <v>0</v>
      </c>
      <c r="I403" s="94"/>
      <c r="J403" s="94"/>
      <c r="K403" s="121" t="str">
        <f ca="1"/>
        <v>0</v>
      </c>
      <c r="L403">
        <v>0</v>
      </c>
      <c r="M403">
        <v>0</v>
      </c>
      <c r="N403" s="105" t="str">
        <v/>
      </c>
      <c r="O403" s="131">
        <v>0</v>
      </c>
      <c r="P403" s="121">
        <v>1.6023224482051599E-2</v>
      </c>
      <c r="Q403">
        <v>0</v>
      </c>
      <c r="R403" t="str">
        <v/>
      </c>
      <c r="T403">
        <v>0</v>
      </c>
      <c r="U403" t="str">
        <v/>
      </c>
      <c r="W403" t="str">
        <f ca="1"/>
        <v>Arginine and proline metabolism</v>
      </c>
      <c r="X403" t="str">
        <f ca="1"/>
        <v>ARGN_c</v>
      </c>
      <c r="Y403">
        <f ca="1"/>
        <v>0</v>
      </c>
      <c r="Z403">
        <f ca="1"/>
        <v>0</v>
      </c>
      <c r="AA403">
        <f ca="1"/>
        <v>0</v>
      </c>
      <c r="AB403">
        <f ca="1"/>
        <v>0</v>
      </c>
      <c r="AC403">
        <f ca="1"/>
        <v>0</v>
      </c>
      <c r="AD403" t="str">
        <f ca="1"/>
        <v>NGLYCANS2_c</v>
      </c>
      <c r="AE403">
        <f ca="1"/>
        <v>1.9901149600561831E-6</v>
      </c>
      <c r="AF403" t="str">
        <f ca="1"/>
        <v>NDPK3_c</v>
      </c>
      <c r="AG403">
        <f ca="1"/>
        <v>1.7039176773388152E-2</v>
      </c>
      <c r="AH403">
        <f ca="1"/>
        <v>0</v>
      </c>
      <c r="AI403">
        <f ca="1"/>
        <v>2.9033354511477026E-4</v>
      </c>
      <c r="AJ403" t="str">
        <f ca="1"/>
        <v>NDPK3_c</v>
      </c>
      <c r="AK403">
        <f ca="1"/>
        <v>1.7039176773388152E-2</v>
      </c>
      <c r="AL403">
        <f ca="1"/>
        <v>0</v>
      </c>
      <c r="AM403">
        <f ca="1"/>
        <v>2.9033354511477026E-4</v>
      </c>
      <c r="AN403" t="str">
        <f ca="1"/>
        <v>NDPK3_c</v>
      </c>
    </row>
    <row r="404" spans="1:40" x14ac:dyDescent="0.2">
      <c r="A404" t="s">
        <v>10674</v>
      </c>
      <c r="B404" s="121" t="s">
        <v>8363</v>
      </c>
      <c r="C404" s="94" t="s">
        <v>10877</v>
      </c>
      <c r="D404" s="94" t="str">
        <v>GLYCt_c_l</v>
      </c>
      <c r="E404" s="121">
        <f ca="1"/>
        <v>2.91008712936883E-2</v>
      </c>
      <c r="G404" s="94"/>
      <c r="H404" s="121" t="str">
        <f ca="1"/>
        <v>0</v>
      </c>
      <c r="I404" s="94"/>
      <c r="J404" s="94"/>
      <c r="K404" s="121" t="str">
        <f ca="1"/>
        <v>0</v>
      </c>
      <c r="L404">
        <v>0</v>
      </c>
      <c r="M404">
        <v>0</v>
      </c>
      <c r="N404" s="105" t="str">
        <v>HETZK_c</v>
      </c>
      <c r="O404" s="131">
        <v>7.1280178200000002E-2</v>
      </c>
      <c r="P404" s="121">
        <v>1.6020849407630201E-2</v>
      </c>
      <c r="Q404">
        <v>0</v>
      </c>
      <c r="R404" t="str">
        <v>HETZK_c</v>
      </c>
      <c r="T404">
        <v>0</v>
      </c>
      <c r="U404" t="str">
        <v>HETZK_c</v>
      </c>
      <c r="W404" t="str">
        <f ca="1"/>
        <v>Arginine and proline metabolism</v>
      </c>
      <c r="X404" t="str">
        <f ca="1"/>
        <v>ARGSL_c</v>
      </c>
      <c r="Y404">
        <f ca="1"/>
        <v>1.3886386617747904E-2</v>
      </c>
      <c r="Z404">
        <f ca="1"/>
        <v>0</v>
      </c>
      <c r="AA404">
        <f ca="1"/>
        <v>1.9283173329756806E-4</v>
      </c>
      <c r="AB404">
        <f ca="1"/>
        <v>0.75128968935226781</v>
      </c>
      <c r="AC404">
        <f ca="1"/>
        <v>1</v>
      </c>
      <c r="AD404" t="str">
        <f ca="1"/>
        <v>NGLYCANS3_c</v>
      </c>
      <c r="AE404">
        <f ca="1"/>
        <v>1.9901149600561831E-6</v>
      </c>
      <c r="AF404" t="str">
        <f ca="1"/>
        <v>NDPK4_c</v>
      </c>
      <c r="AG404">
        <f ca="1"/>
        <v>6.4561815583419379E-4</v>
      </c>
      <c r="AH404">
        <f ca="1"/>
        <v>0</v>
      </c>
      <c r="AI404">
        <f ca="1"/>
        <v>4.1682280314274533E-7</v>
      </c>
      <c r="AJ404" t="str">
        <f ca="1"/>
        <v>NDPK4_c</v>
      </c>
      <c r="AK404">
        <f ca="1"/>
        <v>6.4561815583419379E-4</v>
      </c>
      <c r="AL404">
        <f ca="1"/>
        <v>0</v>
      </c>
      <c r="AM404">
        <f ca="1"/>
        <v>4.1682280314274533E-7</v>
      </c>
      <c r="AN404" t="str">
        <f ca="1"/>
        <v>NDPK4_c</v>
      </c>
    </row>
    <row r="405" spans="1:40" x14ac:dyDescent="0.2">
      <c r="A405" t="s">
        <v>10674</v>
      </c>
      <c r="B405" s="121" t="s">
        <v>8364</v>
      </c>
      <c r="C405" s="94" t="s">
        <v>10621</v>
      </c>
      <c r="D405" s="94" t="str">
        <v>TTCCOAt_c_l</v>
      </c>
      <c r="E405" s="121">
        <f ca="1"/>
        <v>2.91008712936883E-2</v>
      </c>
      <c r="G405" s="94"/>
      <c r="H405" s="121" t="str">
        <f ca="1"/>
        <v>0</v>
      </c>
      <c r="I405" s="94"/>
      <c r="J405" s="94"/>
      <c r="K405" s="121" t="str">
        <f ca="1"/>
        <v>0</v>
      </c>
      <c r="L405">
        <v>1.7819999999999999E-7</v>
      </c>
      <c r="M405">
        <v>1.9381364543857499E-10</v>
      </c>
      <c r="N405" s="105" t="str">
        <v>PPBNGD_c</v>
      </c>
      <c r="O405" s="131">
        <v>7.1280178200000002E-2</v>
      </c>
      <c r="P405" s="121">
        <v>1.6020849407630201E-2</v>
      </c>
      <c r="Q405">
        <v>5.3459999999999997E-8</v>
      </c>
      <c r="R405" t="str">
        <v>PPBNGD_c</v>
      </c>
      <c r="T405">
        <v>7.2269999999999998E-8</v>
      </c>
      <c r="U405" t="str">
        <v>PPBNGD_c</v>
      </c>
      <c r="W405" t="str">
        <f ca="1"/>
        <v>Arginine and proline metabolism</v>
      </c>
      <c r="X405" t="str">
        <f ca="1"/>
        <v>ARGSS_c</v>
      </c>
      <c r="Y405">
        <f ca="1"/>
        <v>1.3886386617747904E-2</v>
      </c>
      <c r="Z405">
        <f ca="1"/>
        <v>0</v>
      </c>
      <c r="AA405">
        <f ca="1"/>
        <v>1.9283173329756806E-4</v>
      </c>
      <c r="AB405">
        <f ca="1"/>
        <v>0.75128968935226781</v>
      </c>
      <c r="AC405">
        <f ca="1"/>
        <v>1</v>
      </c>
      <c r="AD405" t="str">
        <f ca="1"/>
        <v>NGLYCANS4_c</v>
      </c>
      <c r="AE405">
        <f ca="1"/>
        <v>1.9901149600561831E-6</v>
      </c>
      <c r="AF405" t="str">
        <f ca="1"/>
        <v>NDPK5_c</v>
      </c>
      <c r="AG405">
        <f ca="1"/>
        <v>1.0076921011568547E-3</v>
      </c>
      <c r="AH405">
        <f ca="1"/>
        <v>0</v>
      </c>
      <c r="AI405">
        <f ca="1"/>
        <v>1.0154433707339168E-6</v>
      </c>
      <c r="AJ405" t="str">
        <f ca="1"/>
        <v>NDPK5_c</v>
      </c>
      <c r="AK405">
        <f ca="1"/>
        <v>1.0076921011568547E-3</v>
      </c>
      <c r="AL405">
        <f ca="1"/>
        <v>0</v>
      </c>
      <c r="AM405">
        <f ca="1"/>
        <v>1.0154433707339168E-6</v>
      </c>
      <c r="AN405" t="str">
        <f ca="1"/>
        <v>NDPK5_c</v>
      </c>
    </row>
    <row r="406" spans="1:40" x14ac:dyDescent="0.2">
      <c r="A406" t="s">
        <v>10654</v>
      </c>
      <c r="B406" s="121" t="s">
        <v>8366</v>
      </c>
      <c r="C406" s="94" t="s">
        <v>10622</v>
      </c>
      <c r="D406" s="94" t="str">
        <v>CO2t_c_mm</v>
      </c>
      <c r="E406" s="121" t="str">
        <f ca="1"/>
        <v>0</v>
      </c>
      <c r="G406" s="94"/>
      <c r="H406" s="121" t="str">
        <f ca="1"/>
        <v>0</v>
      </c>
      <c r="I406" s="94"/>
      <c r="J406" s="94"/>
      <c r="K406" s="121" t="str">
        <f ca="1"/>
        <v>0</v>
      </c>
      <c r="L406">
        <v>8.6298553439999991E-3</v>
      </c>
      <c r="M406">
        <v>8.36568206899586E-4</v>
      </c>
      <c r="N406" s="105" t="str">
        <v>HMGCOAR_c</v>
      </c>
      <c r="O406" s="131" t="str">
        <v/>
      </c>
      <c r="P406" s="121" t="str">
        <v/>
      </c>
      <c r="Q406">
        <v>9.4180268159999997E-3</v>
      </c>
      <c r="R406" t="str">
        <v>HMGCOAR_c</v>
      </c>
      <c r="T406">
        <v>1.13355312804247E-2</v>
      </c>
      <c r="U406" t="str">
        <v>HMGCOAR_c</v>
      </c>
      <c r="W406" t="str">
        <f ca="1"/>
        <v>Transport</v>
      </c>
      <c r="X406" t="str">
        <f ca="1"/>
        <v>ARGtpa_v</v>
      </c>
      <c r="Y406">
        <f ca="1"/>
        <v>0</v>
      </c>
      <c r="Z406">
        <f ca="1"/>
        <v>0</v>
      </c>
      <c r="AA406">
        <f ca="1"/>
        <v>0</v>
      </c>
      <c r="AB406">
        <f ca="1"/>
        <v>0</v>
      </c>
      <c r="AC406">
        <f ca="1"/>
        <v>0</v>
      </c>
      <c r="AD406" t="str">
        <f ca="1"/>
        <v>NGLYCANS5_c</v>
      </c>
      <c r="AE406">
        <f ca="1"/>
        <v>1.9901149600561831E-6</v>
      </c>
      <c r="AF406" t="str">
        <f ca="1"/>
        <v>NDPK6_c</v>
      </c>
      <c r="AG406">
        <f ca="1"/>
        <v>6.4561815583419379E-4</v>
      </c>
      <c r="AH406">
        <f ca="1"/>
        <v>0</v>
      </c>
      <c r="AI406">
        <f ca="1"/>
        <v>4.1682280314274533E-7</v>
      </c>
      <c r="AJ406" t="str">
        <f ca="1"/>
        <v>NDPK6_c</v>
      </c>
      <c r="AK406">
        <f ca="1"/>
        <v>6.4561815583419379E-4</v>
      </c>
      <c r="AL406">
        <f ca="1"/>
        <v>0</v>
      </c>
      <c r="AM406">
        <f ca="1"/>
        <v>4.1682280314274533E-7</v>
      </c>
      <c r="AN406" t="str">
        <f ca="1"/>
        <v>NDPK6_c</v>
      </c>
    </row>
    <row r="407" spans="1:40" x14ac:dyDescent="0.2">
      <c r="A407" t="s">
        <v>10654</v>
      </c>
      <c r="B407" s="121" t="s">
        <v>8367</v>
      </c>
      <c r="C407" s="94" t="s">
        <v>10623</v>
      </c>
      <c r="D407" s="94" t="str">
        <v>Ht_m_mm</v>
      </c>
      <c r="E407" s="121" t="str">
        <f ca="1"/>
        <v>0</v>
      </c>
      <c r="G407" s="94"/>
      <c r="H407" s="121" t="str">
        <f ca="1"/>
        <v>0</v>
      </c>
      <c r="I407" s="94"/>
      <c r="J407" s="94"/>
      <c r="K407" s="121" t="str">
        <f ca="1"/>
        <v>0</v>
      </c>
      <c r="L407">
        <v>8.6298553439999991E-3</v>
      </c>
      <c r="M407">
        <v>1.85832692124763E-3</v>
      </c>
      <c r="N407" s="105" t="str">
        <v>HMGCOAS_c</v>
      </c>
      <c r="O407" s="131" t="str">
        <v/>
      </c>
      <c r="P407" s="121" t="str">
        <v/>
      </c>
      <c r="Q407">
        <v>9.4180268159999997E-3</v>
      </c>
      <c r="R407" t="str">
        <v>HMGCOAS_c</v>
      </c>
      <c r="T407">
        <v>1.13355312804249E-2</v>
      </c>
      <c r="U407" t="str">
        <v>HMGCOAS_c</v>
      </c>
      <c r="W407" t="str">
        <f ca="1"/>
        <v>Transport</v>
      </c>
      <c r="X407" t="str">
        <f ca="1"/>
        <v>ARGtps_e</v>
      </c>
      <c r="Y407">
        <f ca="1"/>
        <v>0</v>
      </c>
      <c r="Z407">
        <f ca="1"/>
        <v>0</v>
      </c>
      <c r="AA407">
        <f ca="1"/>
        <v>0</v>
      </c>
      <c r="AB407">
        <f ca="1"/>
        <v>0</v>
      </c>
      <c r="AC407">
        <f ca="1"/>
        <v>0</v>
      </c>
      <c r="AD407" t="str">
        <f ca="1"/>
        <v>NGLYCANS6_c</v>
      </c>
      <c r="AE407">
        <f ca="1"/>
        <v>1.9901149600561831E-6</v>
      </c>
      <c r="AF407" t="str">
        <f ca="1"/>
        <v>NDPK7_c</v>
      </c>
      <c r="AG407">
        <f ca="1"/>
        <v>1.0076921011568547E-3</v>
      </c>
      <c r="AH407">
        <f ca="1"/>
        <v>0</v>
      </c>
      <c r="AI407">
        <f ca="1"/>
        <v>1.0154433707339168E-6</v>
      </c>
      <c r="AJ407" t="str">
        <f ca="1"/>
        <v>NDPK7_c</v>
      </c>
      <c r="AK407">
        <f ca="1"/>
        <v>1.0076921011568547E-3</v>
      </c>
      <c r="AL407">
        <f ca="1"/>
        <v>0</v>
      </c>
      <c r="AM407">
        <f ca="1"/>
        <v>1.0154433707339168E-6</v>
      </c>
      <c r="AN407" t="str">
        <f ca="1"/>
        <v>NDPK7_c</v>
      </c>
    </row>
    <row r="408" spans="1:40" x14ac:dyDescent="0.2">
      <c r="A408" t="s">
        <v>10654</v>
      </c>
      <c r="B408" s="121" t="s">
        <v>8368</v>
      </c>
      <c r="C408" s="94" t="s">
        <v>10624</v>
      </c>
      <c r="D408" s="94" t="str">
        <v>uniDOLDP_l</v>
      </c>
      <c r="E408" s="121" t="str">
        <f ca="1"/>
        <v>0</v>
      </c>
      <c r="G408" s="94"/>
      <c r="H408" s="121" t="str">
        <f ca="1"/>
        <v>0</v>
      </c>
      <c r="I408" s="94"/>
      <c r="J408" s="94"/>
      <c r="K408" s="121" t="str">
        <f ca="1"/>
        <v>0</v>
      </c>
      <c r="L408">
        <v>0</v>
      </c>
      <c r="M408">
        <v>2.58380423349113E-3</v>
      </c>
      <c r="N408" s="105" t="str">
        <v>HMGCOAS_m</v>
      </c>
      <c r="O408" s="131" t="str">
        <v/>
      </c>
      <c r="P408" s="121" t="str">
        <v/>
      </c>
      <c r="Q408">
        <v>0</v>
      </c>
      <c r="R408" t="str">
        <v>HMGCOAS_m</v>
      </c>
      <c r="T408">
        <v>0</v>
      </c>
      <c r="U408" t="str">
        <v>HMGCOAS_m</v>
      </c>
      <c r="W408" t="str">
        <f ca="1"/>
        <v>Transport</v>
      </c>
      <c r="X408" t="str">
        <f ca="1"/>
        <v>ARGtps_m</v>
      </c>
      <c r="Y408">
        <f ca="1"/>
        <v>0</v>
      </c>
      <c r="Z408">
        <f ca="1"/>
        <v>0</v>
      </c>
      <c r="AA408">
        <f ca="1"/>
        <v>0</v>
      </c>
      <c r="AB408">
        <f ca="1"/>
        <v>0</v>
      </c>
      <c r="AC408">
        <f ca="1"/>
        <v>0</v>
      </c>
      <c r="AD408" t="str">
        <f ca="1"/>
        <v>NGLYCANS7_c</v>
      </c>
      <c r="AE408">
        <f ca="1"/>
        <v>1.9901149600561831E-6</v>
      </c>
      <c r="AF408" t="str">
        <f ca="1"/>
        <v>NDPK8_c</v>
      </c>
      <c r="AG408">
        <f ca="1"/>
        <v>6.4561815583419379E-4</v>
      </c>
      <c r="AH408">
        <f ca="1"/>
        <v>0</v>
      </c>
      <c r="AI408">
        <f ca="1"/>
        <v>4.1682280314274533E-7</v>
      </c>
      <c r="AJ408" t="str">
        <f ca="1"/>
        <v>NDPK8_c</v>
      </c>
      <c r="AK408">
        <f ca="1"/>
        <v>6.4561815583419379E-4</v>
      </c>
      <c r="AL408">
        <f ca="1"/>
        <v>0</v>
      </c>
      <c r="AM408">
        <f ca="1"/>
        <v>4.1682280314274533E-7</v>
      </c>
      <c r="AN408" t="str">
        <f ca="1"/>
        <v>NDPK8_c</v>
      </c>
    </row>
    <row r="409" spans="1:40" x14ac:dyDescent="0.2">
      <c r="A409" t="s">
        <v>10694</v>
      </c>
      <c r="B409" s="121" t="s">
        <v>8365</v>
      </c>
      <c r="C409" s="94" t="s">
        <v>10625</v>
      </c>
      <c r="D409" s="94" t="str">
        <v>EX_k_e</v>
      </c>
      <c r="E409" s="121">
        <f ca="1"/>
        <v>2.91008712936883E-2</v>
      </c>
      <c r="G409" s="94"/>
      <c r="H409" s="121" t="str">
        <f ca="1"/>
        <v>0</v>
      </c>
      <c r="I409" s="94"/>
      <c r="J409" s="94"/>
      <c r="K409" s="121" t="str">
        <f ca="1"/>
        <v>0</v>
      </c>
      <c r="L409">
        <v>0</v>
      </c>
      <c r="M409">
        <v>0</v>
      </c>
      <c r="N409" s="105" t="str">
        <v>HMPK1_c</v>
      </c>
      <c r="O409" s="131">
        <v>7.1280178200000002E-2</v>
      </c>
      <c r="P409" s="121">
        <v>7.7525649906072102E-5</v>
      </c>
      <c r="Q409">
        <v>0</v>
      </c>
      <c r="R409" t="str">
        <v>HMPK1_c</v>
      </c>
      <c r="T409">
        <v>0</v>
      </c>
      <c r="U409" t="str">
        <v>HMPK1_c</v>
      </c>
      <c r="W409" t="str">
        <f ca="1"/>
        <v>Aminoacyl-tRNA biosynthesis</v>
      </c>
      <c r="X409" t="str">
        <f ca="1"/>
        <v>ARGTRS_c</v>
      </c>
      <c r="Y409">
        <f ca="1"/>
        <v>1.3886386617747904E-2</v>
      </c>
      <c r="Z409">
        <f ca="1"/>
        <v>0</v>
      </c>
      <c r="AA409">
        <f ca="1"/>
        <v>1.9283173329756806E-4</v>
      </c>
      <c r="AB409">
        <f ca="1"/>
        <v>32083.938387186561</v>
      </c>
      <c r="AC409">
        <f ca="1"/>
        <v>1</v>
      </c>
      <c r="AD409" t="str">
        <f ca="1"/>
        <v>PPTT_l</v>
      </c>
      <c r="AE409">
        <f ca="1"/>
        <v>1.9901149600561831E-6</v>
      </c>
      <c r="AF409" t="str">
        <f ca="1"/>
        <v>NGLYCANS1_c</v>
      </c>
      <c r="AG409">
        <f ca="1"/>
        <v>1.4107143438897129E-3</v>
      </c>
      <c r="AH409">
        <f ca="1"/>
        <v>0</v>
      </c>
      <c r="AI409">
        <f ca="1"/>
        <v>1.9901149600561831E-6</v>
      </c>
      <c r="AJ409" t="str">
        <f ca="1"/>
        <v>NGLYCANS1_c</v>
      </c>
      <c r="AK409">
        <f ca="1"/>
        <v>1.4107143438897129E-3</v>
      </c>
      <c r="AL409">
        <f ca="1"/>
        <v>0</v>
      </c>
      <c r="AM409">
        <f ca="1"/>
        <v>1.9901149600561831E-6</v>
      </c>
      <c r="AN409" t="str">
        <f ca="1"/>
        <v>NGLYCANS1_c</v>
      </c>
    </row>
    <row r="410" spans="1:40" x14ac:dyDescent="0.2">
      <c r="A410" t="s">
        <v>10699</v>
      </c>
      <c r="B410" s="121" t="s">
        <v>8369</v>
      </c>
      <c r="C410" s="94" t="s">
        <v>10626</v>
      </c>
      <c r="D410" s="94" t="str">
        <v>EX_h2o_e</v>
      </c>
      <c r="E410" s="121" t="str">
        <f ca="1"/>
        <v>0</v>
      </c>
      <c r="G410" s="94"/>
      <c r="H410" s="121" t="str">
        <f ca="1"/>
        <v>0</v>
      </c>
      <c r="I410" s="94"/>
      <c r="J410" s="94"/>
      <c r="K410" s="121" t="str">
        <f ca="1"/>
        <v>0</v>
      </c>
      <c r="L410">
        <v>0</v>
      </c>
      <c r="M410">
        <v>1.6163679865873601E-5</v>
      </c>
      <c r="N410" s="105" t="str">
        <v>XPPT_c</v>
      </c>
      <c r="O410" s="131">
        <v>0</v>
      </c>
      <c r="P410" s="121">
        <v>0</v>
      </c>
      <c r="Q410">
        <v>0</v>
      </c>
      <c r="R410" t="str">
        <v>XPPT_c</v>
      </c>
      <c r="T410">
        <v>0</v>
      </c>
      <c r="U410" t="str">
        <v>XPPT_c</v>
      </c>
      <c r="W410" t="str">
        <f ca="1"/>
        <v>Histidine metabolism</v>
      </c>
      <c r="X410" t="str">
        <f ca="1"/>
        <v>ARMT_c</v>
      </c>
      <c r="Y410">
        <f ca="1"/>
        <v>0</v>
      </c>
      <c r="Z410">
        <f ca="1"/>
        <v>0</v>
      </c>
      <c r="AA410">
        <f ca="1"/>
        <v>0</v>
      </c>
      <c r="AB410">
        <f ca="1"/>
        <v>0</v>
      </c>
      <c r="AC410">
        <f ca="1"/>
        <v>0</v>
      </c>
      <c r="AD410" t="str">
        <f ca="1"/>
        <v>PRENT10_l</v>
      </c>
      <c r="AE410">
        <f ca="1"/>
        <v>1.9901149600561831E-6</v>
      </c>
      <c r="AF410" t="str">
        <f ca="1"/>
        <v>NGLYCANS2_c</v>
      </c>
      <c r="AG410">
        <f ca="1"/>
        <v>1.4107143438897129E-3</v>
      </c>
      <c r="AH410">
        <f ca="1"/>
        <v>0</v>
      </c>
      <c r="AI410">
        <f ca="1"/>
        <v>1.9901149600561831E-6</v>
      </c>
      <c r="AJ410" t="str">
        <f ca="1"/>
        <v>NGLYCANS2_c</v>
      </c>
      <c r="AK410">
        <f ca="1"/>
        <v>1.4107143438897129E-3</v>
      </c>
      <c r="AL410">
        <f ca="1"/>
        <v>0</v>
      </c>
      <c r="AM410">
        <f ca="1"/>
        <v>1.9901149600561831E-6</v>
      </c>
      <c r="AN410" t="str">
        <f ca="1"/>
        <v>NGLYCANS2_c</v>
      </c>
    </row>
    <row r="411" spans="1:40" x14ac:dyDescent="0.2">
      <c r="A411" t="s">
        <v>10660</v>
      </c>
      <c r="B411" s="121" t="s">
        <v>8370</v>
      </c>
      <c r="C411" s="94" t="s">
        <v>10878</v>
      </c>
      <c r="D411" s="94" t="str">
        <v>HSDx_c</v>
      </c>
      <c r="E411" s="121" t="str">
        <f ca="1"/>
        <v>0</v>
      </c>
      <c r="G411" s="94"/>
      <c r="H411" s="121" t="str">
        <f ca="1"/>
        <v>0</v>
      </c>
      <c r="I411" s="94"/>
      <c r="J411" s="94"/>
      <c r="K411" s="121" t="str">
        <f ca="1"/>
        <v>0</v>
      </c>
      <c r="L411">
        <v>2.3002946999999999E-2</v>
      </c>
      <c r="M411">
        <v>3.1037415712457298E-5</v>
      </c>
      <c r="N411" s="105" t="str">
        <v>IG3PS_c</v>
      </c>
      <c r="O411" s="131" t="str">
        <v/>
      </c>
      <c r="P411" s="121" t="str">
        <v/>
      </c>
      <c r="Q411">
        <v>4.7579132699999997E-3</v>
      </c>
      <c r="R411" t="str">
        <v>IG3PS_c</v>
      </c>
      <c r="T411">
        <v>5.6619136529999997E-3</v>
      </c>
      <c r="U411" t="str">
        <v>IG3PS_c</v>
      </c>
      <c r="W411" t="str">
        <f ca="1"/>
        <v>Phenylalanine, tyrosine and tryptophan metabolism</v>
      </c>
      <c r="X411" t="str">
        <f ca="1"/>
        <v>AROHL_c</v>
      </c>
      <c r="Y411">
        <f ca="1"/>
        <v>0</v>
      </c>
      <c r="Z411">
        <f ca="1"/>
        <v>0</v>
      </c>
      <c r="AA411">
        <f ca="1"/>
        <v>0</v>
      </c>
      <c r="AB411">
        <f ca="1"/>
        <v>0</v>
      </c>
      <c r="AC411">
        <f ca="1"/>
        <v>0</v>
      </c>
      <c r="AD411" t="str">
        <f ca="1"/>
        <v>PRENT11_l</v>
      </c>
      <c r="AE411">
        <f ca="1"/>
        <v>1.9901149600561831E-6</v>
      </c>
      <c r="AF411" t="str">
        <f ca="1"/>
        <v>NGLYCANS3_c</v>
      </c>
      <c r="AG411">
        <f ca="1"/>
        <v>1.4107143438897129E-3</v>
      </c>
      <c r="AH411">
        <f ca="1"/>
        <v>0</v>
      </c>
      <c r="AI411">
        <f ca="1"/>
        <v>1.9901149600561831E-6</v>
      </c>
      <c r="AJ411" t="str">
        <f ca="1"/>
        <v>NGLYCANS3_c</v>
      </c>
      <c r="AK411">
        <f ca="1"/>
        <v>1.4107143438897129E-3</v>
      </c>
      <c r="AL411">
        <f ca="1"/>
        <v>0</v>
      </c>
      <c r="AM411">
        <f ca="1"/>
        <v>1.9901149600561831E-6</v>
      </c>
      <c r="AN411" t="str">
        <f ca="1"/>
        <v>NGLYCANS3_c</v>
      </c>
    </row>
    <row r="412" spans="1:40" x14ac:dyDescent="0.2">
      <c r="A412" t="s">
        <v>10700</v>
      </c>
      <c r="B412" s="121" t="s">
        <v>8371</v>
      </c>
      <c r="C412" s="94" t="s">
        <v>10440</v>
      </c>
      <c r="D412" s="94" t="str">
        <v>ME2_m</v>
      </c>
      <c r="E412" s="121" t="str">
        <f ca="1"/>
        <v>0</v>
      </c>
      <c r="G412" s="94"/>
      <c r="H412" s="121" t="str">
        <f ca="1"/>
        <v>0</v>
      </c>
      <c r="I412" s="94"/>
      <c r="J412" s="94"/>
      <c r="K412" s="121" t="str">
        <f ca="1"/>
        <v>0</v>
      </c>
      <c r="L412">
        <v>2.3002946999999999E-2</v>
      </c>
      <c r="M412">
        <v>3.1037415712457298E-5</v>
      </c>
      <c r="N412" s="105" t="str">
        <v>IGPDH_c</v>
      </c>
      <c r="O412" s="131" t="str">
        <v/>
      </c>
      <c r="P412" s="121" t="str">
        <v/>
      </c>
      <c r="Q412">
        <v>4.7579132699999997E-3</v>
      </c>
      <c r="R412" t="str">
        <v>IGPDH_c</v>
      </c>
      <c r="T412">
        <v>5.6619136529999997E-3</v>
      </c>
      <c r="U412" t="str">
        <v>IGPDH_c</v>
      </c>
      <c r="W412" t="str">
        <f ca="1"/>
        <v>Steroid hormone biosynthesis</v>
      </c>
      <c r="X412" t="str">
        <f ca="1"/>
        <v>ARSO4H_c</v>
      </c>
      <c r="Y412">
        <f ca="1"/>
        <v>0</v>
      </c>
      <c r="Z412">
        <f ca="1"/>
        <v>0</v>
      </c>
      <c r="AA412">
        <f ca="1"/>
        <v>0</v>
      </c>
      <c r="AB412">
        <f ca="1"/>
        <v>0</v>
      </c>
      <c r="AC412">
        <f ca="1"/>
        <v>0</v>
      </c>
      <c r="AD412" t="str">
        <f ca="1"/>
        <v>PRENT12_l</v>
      </c>
      <c r="AE412">
        <f ca="1"/>
        <v>1.9901149600561831E-6</v>
      </c>
      <c r="AF412" t="str">
        <f ca="1"/>
        <v>NGLYCANS4_c</v>
      </c>
      <c r="AG412">
        <f ca="1"/>
        <v>1.4107143438897129E-3</v>
      </c>
      <c r="AH412">
        <f ca="1"/>
        <v>0</v>
      </c>
      <c r="AI412">
        <f ca="1"/>
        <v>1.9901149600561831E-6</v>
      </c>
      <c r="AJ412" t="str">
        <f ca="1"/>
        <v>NGLYCANS4_c</v>
      </c>
      <c r="AK412">
        <f ca="1"/>
        <v>1.4107143438897129E-3</v>
      </c>
      <c r="AL412">
        <f ca="1"/>
        <v>0</v>
      </c>
      <c r="AM412">
        <f ca="1"/>
        <v>1.9901149600561831E-6</v>
      </c>
      <c r="AN412" t="str">
        <f ca="1"/>
        <v>NGLYCANS4_c</v>
      </c>
    </row>
    <row r="413" spans="1:40" x14ac:dyDescent="0.2">
      <c r="A413" t="s">
        <v>10671</v>
      </c>
      <c r="B413" s="121" t="s">
        <v>8372</v>
      </c>
      <c r="C413" s="94" t="s">
        <v>10627</v>
      </c>
      <c r="D413" s="94" t="str">
        <v>HEMEAt_c_m</v>
      </c>
      <c r="E413" s="121">
        <f ca="1"/>
        <v>9.5011854292783901E-2</v>
      </c>
      <c r="G413" s="94"/>
      <c r="H413" s="121" t="str">
        <f ca="1"/>
        <v>0</v>
      </c>
      <c r="I413" s="94"/>
      <c r="J413" s="94"/>
      <c r="K413" s="121" t="str">
        <f ca="1"/>
        <v>0</v>
      </c>
      <c r="L413">
        <v>1.0155618E-2</v>
      </c>
      <c r="M413">
        <v>1.20891795587566E-5</v>
      </c>
      <c r="N413" s="105" t="str">
        <v>IMPD_c</v>
      </c>
      <c r="O413" s="131">
        <v>0.11400505380000001</v>
      </c>
      <c r="P413" s="121">
        <v>1.3888098977788801E-3</v>
      </c>
      <c r="Q413">
        <v>3.0466854000000001E-3</v>
      </c>
      <c r="R413" t="str">
        <v>IMPD_c</v>
      </c>
      <c r="T413">
        <v>4.1186673E-3</v>
      </c>
      <c r="U413" t="str">
        <v>IMPD_c</v>
      </c>
      <c r="W413" t="str">
        <f ca="1"/>
        <v>Glycine, serine and threonine metabolism</v>
      </c>
      <c r="X413" t="str">
        <f ca="1"/>
        <v>ASAD_c</v>
      </c>
      <c r="Y413">
        <f ca="1"/>
        <v>4.5337863896359937E-2</v>
      </c>
      <c r="Z413">
        <f ca="1"/>
        <v>0</v>
      </c>
      <c r="AA413">
        <f ca="1"/>
        <v>2.0555219026848577E-3</v>
      </c>
      <c r="AB413">
        <f ca="1"/>
        <v>1065.7037717230696</v>
      </c>
      <c r="AC413">
        <f ca="1"/>
        <v>1</v>
      </c>
      <c r="AD413" t="str">
        <f ca="1"/>
        <v>PRENT13_l</v>
      </c>
      <c r="AE413">
        <f ca="1"/>
        <v>1.9901149600561831E-6</v>
      </c>
      <c r="AF413" t="str">
        <f ca="1"/>
        <v>NGLYCANS5_c</v>
      </c>
      <c r="AG413">
        <f ca="1"/>
        <v>1.4107143438897129E-3</v>
      </c>
      <c r="AH413">
        <f ca="1"/>
        <v>0</v>
      </c>
      <c r="AI413">
        <f ca="1"/>
        <v>1.9901149600561831E-6</v>
      </c>
      <c r="AJ413" t="str">
        <f ca="1"/>
        <v>NGLYCANS5_c</v>
      </c>
      <c r="AK413">
        <f ca="1"/>
        <v>1.4107143438897129E-3</v>
      </c>
      <c r="AL413">
        <f ca="1"/>
        <v>0</v>
      </c>
      <c r="AM413">
        <f ca="1"/>
        <v>1.9901149600561831E-6</v>
      </c>
      <c r="AN413" t="str">
        <f ca="1"/>
        <v>NGLYCANS5_c</v>
      </c>
    </row>
    <row r="414" spans="1:40" x14ac:dyDescent="0.2">
      <c r="A414" t="s">
        <v>10701</v>
      </c>
      <c r="B414" s="121" t="s">
        <v>8373</v>
      </c>
      <c r="C414" s="94" t="s">
        <v>10441</v>
      </c>
      <c r="D414" s="94" t="str">
        <v>PYDX5PS_c</v>
      </c>
      <c r="E414" s="121" t="str">
        <f ca="1"/>
        <v>0</v>
      </c>
      <c r="G414" s="94"/>
      <c r="H414" s="121" t="str">
        <f ca="1"/>
        <v>0</v>
      </c>
      <c r="I414" s="94"/>
      <c r="J414" s="94"/>
      <c r="K414" s="121" t="str">
        <f ca="1"/>
        <v>0</v>
      </c>
      <c r="L414">
        <v>1.342881342E-2</v>
      </c>
      <c r="M414">
        <v>2.17267911063729E-5</v>
      </c>
      <c r="N414" s="105" t="str">
        <v>IGPS_c</v>
      </c>
      <c r="O414" s="131" t="str">
        <v/>
      </c>
      <c r="P414" s="121" t="str">
        <v/>
      </c>
      <c r="Q414">
        <v>2.7776105279999999E-3</v>
      </c>
      <c r="R414" t="str">
        <v>IGPS_c</v>
      </c>
      <c r="T414">
        <v>3.305355174E-3</v>
      </c>
      <c r="U414" t="str">
        <v>IGPS_c</v>
      </c>
      <c r="W414" t="str">
        <f ca="1"/>
        <v>Ascorbate and aldarate metabolism</v>
      </c>
      <c r="X414" t="str">
        <f ca="1"/>
        <v>ASCBOX_c</v>
      </c>
      <c r="Y414">
        <f ca="1"/>
        <v>0</v>
      </c>
      <c r="Z414">
        <f ca="1"/>
        <v>0</v>
      </c>
      <c r="AA414">
        <f ca="1"/>
        <v>0</v>
      </c>
      <c r="AB414">
        <f ca="1"/>
        <v>0</v>
      </c>
      <c r="AC414">
        <f ca="1"/>
        <v>0</v>
      </c>
      <c r="AD414" t="str">
        <f ca="1"/>
        <v>PRENT6_l</v>
      </c>
      <c r="AE414">
        <f ca="1"/>
        <v>1.9901149600561831E-6</v>
      </c>
      <c r="AF414" t="str">
        <f ca="1"/>
        <v>NGLYCANS6_c</v>
      </c>
      <c r="AG414">
        <f ca="1"/>
        <v>1.4107143438897129E-3</v>
      </c>
      <c r="AH414">
        <f ca="1"/>
        <v>0</v>
      </c>
      <c r="AI414">
        <f ca="1"/>
        <v>1.9901149600561831E-6</v>
      </c>
      <c r="AJ414" t="str">
        <f ca="1"/>
        <v>NGLYCANS6_c</v>
      </c>
      <c r="AK414">
        <f ca="1"/>
        <v>1.4107143438897129E-3</v>
      </c>
      <c r="AL414">
        <f ca="1"/>
        <v>0</v>
      </c>
      <c r="AM414">
        <f ca="1"/>
        <v>1.9901149600561831E-6</v>
      </c>
      <c r="AN414" t="str">
        <f ca="1"/>
        <v>NGLYCANS6_c</v>
      </c>
    </row>
    <row r="415" spans="1:40" x14ac:dyDescent="0.2">
      <c r="A415" t="s">
        <v>10659</v>
      </c>
      <c r="B415" s="121" t="s">
        <v>8374</v>
      </c>
      <c r="C415" s="94" t="s">
        <v>10442</v>
      </c>
      <c r="D415" s="94" t="str">
        <v>AICART_c</v>
      </c>
      <c r="E415" s="121" t="str">
        <f ca="1"/>
        <v>0</v>
      </c>
      <c r="G415" s="94"/>
      <c r="H415" s="121" t="str">
        <f ca="1"/>
        <v>0</v>
      </c>
      <c r="I415" s="94"/>
      <c r="J415" s="94"/>
      <c r="K415" s="121" t="str">
        <f ca="1"/>
        <v>0</v>
      </c>
      <c r="L415">
        <v>0</v>
      </c>
      <c r="M415">
        <v>1.5309334863725899E-5</v>
      </c>
      <c r="N415" s="105" t="str">
        <v>INDPYRD_c, PYRDC_c</v>
      </c>
      <c r="O415" s="131">
        <v>0</v>
      </c>
      <c r="P415" s="121">
        <v>2.1475523733744499E-3</v>
      </c>
      <c r="Q415">
        <v>0</v>
      </c>
      <c r="R415" t="str">
        <v>INDPYRD_c, PYRDC_c</v>
      </c>
      <c r="T415">
        <v>0</v>
      </c>
      <c r="U415" t="str">
        <v>INDPYRD_c, PYRDC_c</v>
      </c>
      <c r="W415" t="str">
        <f ca="1"/>
        <v>Alanine, aspartate and glutamate metabolism</v>
      </c>
      <c r="X415" t="str">
        <f ca="1"/>
        <v>ASNN_e</v>
      </c>
      <c r="Y415">
        <f ca="1"/>
        <v>0</v>
      </c>
      <c r="Z415">
        <f ca="1"/>
        <v>0</v>
      </c>
      <c r="AA415">
        <f ca="1"/>
        <v>0</v>
      </c>
      <c r="AB415">
        <f ca="1"/>
        <v>0</v>
      </c>
      <c r="AC415">
        <f ca="1"/>
        <v>0</v>
      </c>
      <c r="AD415" t="str">
        <f ca="1"/>
        <v>PRENT7_l</v>
      </c>
      <c r="AE415">
        <f ca="1"/>
        <v>1.9901149600561831E-6</v>
      </c>
      <c r="AF415" t="str">
        <f ca="1"/>
        <v>NGLYCANS7_c</v>
      </c>
      <c r="AG415">
        <f ca="1"/>
        <v>1.4107143438897129E-3</v>
      </c>
      <c r="AH415">
        <f ca="1"/>
        <v>0</v>
      </c>
      <c r="AI415">
        <f ca="1"/>
        <v>1.9901149600561831E-6</v>
      </c>
      <c r="AJ415" t="str">
        <f ca="1"/>
        <v>NGLYCANS7_c</v>
      </c>
      <c r="AK415">
        <f ca="1"/>
        <v>1.4107143438897129E-3</v>
      </c>
      <c r="AL415">
        <f ca="1"/>
        <v>0</v>
      </c>
      <c r="AM415">
        <f ca="1"/>
        <v>1.9901149600561831E-6</v>
      </c>
      <c r="AN415" t="str">
        <f ca="1"/>
        <v>NGLYCANS7_c</v>
      </c>
    </row>
    <row r="416" spans="1:40" x14ac:dyDescent="0.2">
      <c r="A416" t="s">
        <v>10659</v>
      </c>
      <c r="B416" s="121" t="s">
        <v>8375</v>
      </c>
      <c r="C416" s="94" t="s">
        <v>10443</v>
      </c>
      <c r="D416" s="94" t="str">
        <v>HCITS_m</v>
      </c>
      <c r="E416" s="121">
        <f ca="1"/>
        <v>3.4981343418163897E-2</v>
      </c>
      <c r="G416" s="94"/>
      <c r="H416" s="121" t="str">
        <f ca="1"/>
        <v>0</v>
      </c>
      <c r="I416" s="94"/>
      <c r="J416" s="94"/>
      <c r="K416" s="121" t="str">
        <f ca="1"/>
        <v>0</v>
      </c>
      <c r="L416">
        <v>0</v>
      </c>
      <c r="M416">
        <v>0.149689192695909</v>
      </c>
      <c r="N416" s="105" t="str">
        <v>PPA_c</v>
      </c>
      <c r="O416" s="131">
        <v>2.63039238E-2</v>
      </c>
      <c r="P416" s="121">
        <v>6.3629987896231602E-3</v>
      </c>
      <c r="Q416">
        <v>0</v>
      </c>
      <c r="R416" t="str">
        <v>PPA_c</v>
      </c>
      <c r="T416">
        <v>0</v>
      </c>
      <c r="U416" t="str">
        <v>PPA_c</v>
      </c>
      <c r="W416" t="str">
        <f ca="1"/>
        <v>Alanine, aspartate and glutamate metabolism</v>
      </c>
      <c r="X416" t="str">
        <f ca="1"/>
        <v>ASNS1_c</v>
      </c>
      <c r="Y416">
        <f ca="1"/>
        <v>1.6692436944944412E-2</v>
      </c>
      <c r="Z416">
        <f ca="1"/>
        <v>0</v>
      </c>
      <c r="AA416">
        <f ca="1"/>
        <v>2.7863745116094517E-4</v>
      </c>
      <c r="AB416">
        <f ca="1"/>
        <v>6.8820180525733248</v>
      </c>
      <c r="AC416">
        <f ca="1"/>
        <v>1</v>
      </c>
      <c r="AD416" t="str">
        <f ca="1"/>
        <v>PRENT8_l</v>
      </c>
      <c r="AE416">
        <f ca="1"/>
        <v>1.9901149600561831E-6</v>
      </c>
      <c r="AF416" t="str">
        <f ca="1"/>
        <v>NH4t_c_m</v>
      </c>
      <c r="AG416">
        <f ca="1"/>
        <v>-0.55010177362061108</v>
      </c>
      <c r="AH416">
        <f ca="1"/>
        <v>0</v>
      </c>
      <c r="AI416">
        <f ca="1"/>
        <v>0.30261196134054202</v>
      </c>
      <c r="AJ416" t="str">
        <f ca="1"/>
        <v>NH4t_c_m</v>
      </c>
      <c r="AK416">
        <f ca="1"/>
        <v>-0.55010177362061108</v>
      </c>
      <c r="AL416">
        <f ca="1"/>
        <v>0</v>
      </c>
      <c r="AM416">
        <f ca="1"/>
        <v>0.30261196134054202</v>
      </c>
      <c r="AN416" t="str">
        <f ca="1"/>
        <v>NH4t_c_m</v>
      </c>
    </row>
    <row r="417" spans="1:40" x14ac:dyDescent="0.2">
      <c r="A417" t="s">
        <v>10654</v>
      </c>
      <c r="B417" s="121" t="s">
        <v>8378</v>
      </c>
      <c r="C417" s="94" t="s">
        <v>10444</v>
      </c>
      <c r="D417" s="94" t="str">
        <v>MTHFD_c</v>
      </c>
      <c r="E417" s="121" t="str">
        <f ca="1"/>
        <v>0</v>
      </c>
      <c r="G417" s="94"/>
      <c r="H417" s="121" t="str">
        <f ca="1"/>
        <v>0</v>
      </c>
      <c r="I417" s="94"/>
      <c r="J417" s="94"/>
      <c r="K417" s="121" t="str">
        <f ca="1"/>
        <v>0</v>
      </c>
      <c r="L417">
        <v>2.2469268357655499</v>
      </c>
      <c r="M417">
        <v>0.421793955552211</v>
      </c>
      <c r="N417" s="105" t="str">
        <v>PPA_m</v>
      </c>
      <c r="O417" s="131" t="str">
        <v/>
      </c>
      <c r="P417" s="121" t="str">
        <v/>
      </c>
      <c r="Q417">
        <v>0.54798210327155905</v>
      </c>
      <c r="R417" t="str">
        <v>PPA_m</v>
      </c>
      <c r="T417">
        <v>7.2714995366653499</v>
      </c>
      <c r="U417" t="str">
        <v>PPA_m</v>
      </c>
      <c r="W417" t="str">
        <f ca="1"/>
        <v>Transport</v>
      </c>
      <c r="X417" t="str">
        <f ca="1"/>
        <v>ASNt_c_m</v>
      </c>
      <c r="Y417">
        <f ca="1"/>
        <v>0</v>
      </c>
      <c r="Z417">
        <f ca="1"/>
        <v>0</v>
      </c>
      <c r="AA417">
        <f ca="1"/>
        <v>0</v>
      </c>
      <c r="AB417">
        <f ca="1"/>
        <v>0</v>
      </c>
      <c r="AC417">
        <f ca="1"/>
        <v>0</v>
      </c>
      <c r="AD417" t="str">
        <f ca="1"/>
        <v>PRENT9_l</v>
      </c>
      <c r="AE417">
        <f ca="1"/>
        <v>1.9901149600561831E-6</v>
      </c>
      <c r="AF417" t="str">
        <f ca="1"/>
        <v>NNATi_c</v>
      </c>
      <c r="AG417">
        <f ca="1"/>
        <v>1.8199243293547638E-5</v>
      </c>
      <c r="AH417">
        <f ca="1"/>
        <v>0</v>
      </c>
      <c r="AI417">
        <f ca="1"/>
        <v>3.3121245645773865E-10</v>
      </c>
      <c r="AJ417" t="str">
        <f ca="1"/>
        <v>NNATi_c</v>
      </c>
      <c r="AK417">
        <f ca="1"/>
        <v>1.8199243293547638E-5</v>
      </c>
      <c r="AL417">
        <f ca="1"/>
        <v>0</v>
      </c>
      <c r="AM417">
        <f ca="1"/>
        <v>3.3121245645773865E-10</v>
      </c>
      <c r="AN417" t="str">
        <f ca="1"/>
        <v>NNATi_c</v>
      </c>
    </row>
    <row r="418" spans="1:40" x14ac:dyDescent="0.2">
      <c r="A418" t="s">
        <v>10654</v>
      </c>
      <c r="B418" s="121" t="s">
        <v>8379</v>
      </c>
      <c r="C418" s="94" t="s">
        <v>10628</v>
      </c>
      <c r="D418" s="94" t="str">
        <v>IMPD_c</v>
      </c>
      <c r="E418" s="121" t="str">
        <f ca="1"/>
        <v>0</v>
      </c>
      <c r="G418" s="94"/>
      <c r="H418" s="121" t="str">
        <f ca="1"/>
        <v>0</v>
      </c>
      <c r="I418" s="94"/>
      <c r="J418" s="94"/>
      <c r="K418" s="121" t="str">
        <f ca="1"/>
        <v>0</v>
      </c>
      <c r="L418">
        <v>3.9662864999994898E-2</v>
      </c>
      <c r="M418">
        <v>5.1564306850376403E-5</v>
      </c>
      <c r="N418" s="105" t="str">
        <v>IMPC_c</v>
      </c>
      <c r="O418" s="131" t="str">
        <v/>
      </c>
      <c r="P418" s="121" t="str">
        <v/>
      </c>
      <c r="Q418">
        <v>9.7558886700020199E-3</v>
      </c>
      <c r="R418" t="str">
        <v>IMPC_c</v>
      </c>
      <c r="T418">
        <v>1.24184359530017E-2</v>
      </c>
      <c r="U418" t="str">
        <v>IMPC_c</v>
      </c>
      <c r="W418" t="str">
        <f ca="1"/>
        <v>Transport</v>
      </c>
      <c r="X418" t="str">
        <f ca="1"/>
        <v>ASNtpa_v</v>
      </c>
      <c r="Y418">
        <f ca="1"/>
        <v>0</v>
      </c>
      <c r="Z418">
        <f ca="1"/>
        <v>0</v>
      </c>
      <c r="AA418">
        <f ca="1"/>
        <v>0</v>
      </c>
      <c r="AB418">
        <f ca="1"/>
        <v>0</v>
      </c>
      <c r="AC418">
        <f ca="1"/>
        <v>0</v>
      </c>
      <c r="AD418" t="str">
        <f ca="1"/>
        <v>PRENT14_l</v>
      </c>
      <c r="AE418">
        <f ca="1"/>
        <v>1.5724365116493282E-6</v>
      </c>
      <c r="AF418" t="str">
        <f ca="1"/>
        <v>O2t_c_e</v>
      </c>
      <c r="AG418">
        <f ca="1"/>
        <v>1.6407082466160618</v>
      </c>
      <c r="AH418">
        <f ca="1"/>
        <v>0</v>
      </c>
      <c r="AI418">
        <f ca="1"/>
        <v>2.6919235505139518</v>
      </c>
      <c r="AJ418" t="str">
        <f ca="1"/>
        <v>O2t_c_e</v>
      </c>
      <c r="AK418">
        <f ca="1"/>
        <v>1.6407082466160618</v>
      </c>
      <c r="AL418">
        <f ca="1"/>
        <v>0</v>
      </c>
      <c r="AM418">
        <f ca="1"/>
        <v>2.6919235505139518</v>
      </c>
      <c r="AN418" t="str">
        <f ca="1"/>
        <v>O2t_c_e</v>
      </c>
    </row>
    <row r="419" spans="1:40" x14ac:dyDescent="0.2">
      <c r="A419" t="s">
        <v>10654</v>
      </c>
      <c r="B419" s="121" t="s">
        <v>8380</v>
      </c>
      <c r="C419" s="94" t="s">
        <v>10879</v>
      </c>
      <c r="D419" s="94" t="str">
        <v>TKT2_c</v>
      </c>
      <c r="E419" s="121" t="str">
        <f ca="1"/>
        <v>0</v>
      </c>
      <c r="G419" s="94"/>
      <c r="H419" s="121" t="str">
        <f ca="1"/>
        <v>0</v>
      </c>
      <c r="I419" s="94"/>
      <c r="J419" s="94"/>
      <c r="K419" s="121" t="str">
        <f ca="1"/>
        <v>0</v>
      </c>
      <c r="L419">
        <v>0</v>
      </c>
      <c r="M419">
        <v>0</v>
      </c>
      <c r="N419" s="105" t="str">
        <v/>
      </c>
      <c r="O419" s="131" t="str">
        <v/>
      </c>
      <c r="P419" s="121" t="str">
        <v/>
      </c>
      <c r="Q419">
        <v>0</v>
      </c>
      <c r="R419" t="str">
        <v/>
      </c>
      <c r="T419">
        <v>0</v>
      </c>
      <c r="U419" t="str">
        <v/>
      </c>
      <c r="W419" t="str">
        <f ca="1"/>
        <v>Transport</v>
      </c>
      <c r="X419" t="str">
        <f ca="1"/>
        <v>ASNtps_v</v>
      </c>
      <c r="Y419">
        <f ca="1"/>
        <v>0</v>
      </c>
      <c r="Z419">
        <f ca="1"/>
        <v>0</v>
      </c>
      <c r="AA419">
        <f ca="1"/>
        <v>0</v>
      </c>
      <c r="AB419">
        <f ca="1"/>
        <v>0</v>
      </c>
      <c r="AC419">
        <f ca="1"/>
        <v>0</v>
      </c>
      <c r="AD419" t="str">
        <f ca="1"/>
        <v>DGAT_rm</v>
      </c>
      <c r="AE419">
        <f ca="1"/>
        <v>1.3241982977897727E-6</v>
      </c>
      <c r="AF419" t="str">
        <f ca="1"/>
        <v>O2t_c_m</v>
      </c>
      <c r="AG419">
        <f ca="1"/>
        <v>1.5220419215465455</v>
      </c>
      <c r="AH419">
        <f ca="1"/>
        <v>0</v>
      </c>
      <c r="AI419">
        <f ca="1"/>
        <v>2.3166116109451007</v>
      </c>
      <c r="AJ419" t="str">
        <f ca="1"/>
        <v>O2t_c_m</v>
      </c>
      <c r="AK419">
        <f ca="1"/>
        <v>1.5220419215465455</v>
      </c>
      <c r="AL419">
        <f ca="1"/>
        <v>0</v>
      </c>
      <c r="AM419">
        <f ca="1"/>
        <v>2.3166116109451007</v>
      </c>
      <c r="AN419" t="str">
        <f ca="1"/>
        <v>O2t_c_m</v>
      </c>
    </row>
    <row r="420" spans="1:40" x14ac:dyDescent="0.2">
      <c r="A420" t="s">
        <v>10694</v>
      </c>
      <c r="B420" s="121" t="s">
        <v>8376</v>
      </c>
      <c r="C420" s="94" t="s">
        <v>10629</v>
      </c>
      <c r="D420" s="94" t="str">
        <v>TKT1_c</v>
      </c>
      <c r="E420" s="121">
        <f ca="1"/>
        <v>3.4981343418163897E-2</v>
      </c>
      <c r="G420" s="94"/>
      <c r="H420" s="121" t="str">
        <f ca="1"/>
        <v>0</v>
      </c>
      <c r="I420" s="94"/>
      <c r="J420" s="94"/>
      <c r="K420" s="121" t="str">
        <f ca="1"/>
        <v>0</v>
      </c>
      <c r="L420">
        <v>0</v>
      </c>
      <c r="M420">
        <v>0</v>
      </c>
      <c r="N420" s="105" t="str">
        <v/>
      </c>
      <c r="O420" s="131">
        <v>2.63039238E-2</v>
      </c>
      <c r="P420" s="121">
        <v>2.8608637620870099E-5</v>
      </c>
      <c r="Q420">
        <v>0</v>
      </c>
      <c r="R420" t="str">
        <v/>
      </c>
      <c r="T420">
        <v>0</v>
      </c>
      <c r="U420" t="str">
        <v/>
      </c>
      <c r="W420" t="str">
        <f ca="1"/>
        <v>Aminoacyl-tRNA biosynthesis</v>
      </c>
      <c r="X420" t="str">
        <f ca="1"/>
        <v>ASNTRS_c</v>
      </c>
      <c r="Y420">
        <f ca="1"/>
        <v>1.6692436944944412E-2</v>
      </c>
      <c r="Z420">
        <f ca="1"/>
        <v>0</v>
      </c>
      <c r="AA420">
        <f ca="1"/>
        <v>2.7863745116094517E-4</v>
      </c>
      <c r="AB420">
        <f ca="1"/>
        <v>340443.56955721718</v>
      </c>
      <c r="AC420">
        <f ca="1"/>
        <v>1</v>
      </c>
      <c r="AD420" t="str">
        <f ca="1"/>
        <v>TAGt_c_rm</v>
      </c>
      <c r="AE420">
        <f ca="1"/>
        <v>1.3241982977897727E-6</v>
      </c>
      <c r="AF420" t="str">
        <f ca="1"/>
        <v>O2t_c_r</v>
      </c>
      <c r="AG420">
        <f ca="1"/>
        <v>9.7012431318840124E-3</v>
      </c>
      <c r="AH420">
        <f ca="1"/>
        <v>0</v>
      </c>
      <c r="AI420">
        <f ca="1"/>
        <v>9.4114118303926728E-5</v>
      </c>
      <c r="AJ420" t="str">
        <f ca="1"/>
        <v>O2t_c_r</v>
      </c>
      <c r="AK420">
        <f ca="1"/>
        <v>9.7012431318840124E-3</v>
      </c>
      <c r="AL420">
        <f ca="1"/>
        <v>0</v>
      </c>
      <c r="AM420">
        <f ca="1"/>
        <v>9.4114118303926728E-5</v>
      </c>
      <c r="AN420" t="str">
        <f ca="1"/>
        <v>O2t_c_r</v>
      </c>
    </row>
    <row r="421" spans="1:40" x14ac:dyDescent="0.2">
      <c r="A421" t="s">
        <v>10694</v>
      </c>
      <c r="B421" s="121" t="s">
        <v>8377</v>
      </c>
      <c r="C421" s="94" t="s">
        <v>10445</v>
      </c>
      <c r="D421" s="94" t="str">
        <v>PSP_L_c</v>
      </c>
      <c r="E421" s="121" t="str">
        <f ca="1"/>
        <v>0</v>
      </c>
      <c r="G421" s="94"/>
      <c r="H421" s="121" t="str">
        <f ca="1"/>
        <v>0</v>
      </c>
      <c r="I421" s="94"/>
      <c r="J421" s="94"/>
      <c r="K421" s="121" t="str">
        <f ca="1"/>
        <v>0</v>
      </c>
      <c r="L421">
        <v>0</v>
      </c>
      <c r="M421">
        <v>0</v>
      </c>
      <c r="N421" s="105" t="str">
        <v/>
      </c>
      <c r="O421" s="131">
        <v>0</v>
      </c>
      <c r="P421" s="121">
        <v>0</v>
      </c>
      <c r="Q421">
        <v>0</v>
      </c>
      <c r="R421" t="str">
        <v/>
      </c>
      <c r="T421">
        <v>0</v>
      </c>
      <c r="U421" t="str">
        <v/>
      </c>
      <c r="W421" t="str">
        <f ca="1"/>
        <v>Aminoacyl-tRNA biosynthesis</v>
      </c>
      <c r="X421" t="str">
        <f ca="1"/>
        <v>ASNTRS_m</v>
      </c>
      <c r="Y421">
        <f ca="1"/>
        <v>0</v>
      </c>
      <c r="Z421">
        <f ca="1"/>
        <v>0</v>
      </c>
      <c r="AA421">
        <f ca="1"/>
        <v>0</v>
      </c>
      <c r="AB421">
        <f ca="1"/>
        <v>0</v>
      </c>
      <c r="AC421">
        <f ca="1"/>
        <v>0</v>
      </c>
      <c r="AD421" t="str">
        <f ca="1"/>
        <v>PRENT15_l</v>
      </c>
      <c r="AE421">
        <f ca="1"/>
        <v>1.2038967042315158E-6</v>
      </c>
      <c r="AF421" t="str">
        <f ca="1"/>
        <v>O2t_c_rm</v>
      </c>
      <c r="AG421">
        <f ca="1"/>
        <v>2.4944726421101581E-2</v>
      </c>
      <c r="AH421">
        <f ca="1"/>
        <v>0</v>
      </c>
      <c r="AI421">
        <f ca="1"/>
        <v>6.2223937622360329E-4</v>
      </c>
      <c r="AJ421" t="str">
        <f ca="1"/>
        <v>O2t_c_rm</v>
      </c>
      <c r="AK421">
        <f ca="1"/>
        <v>2.4944726421101581E-2</v>
      </c>
      <c r="AL421">
        <f ca="1"/>
        <v>0</v>
      </c>
      <c r="AM421">
        <f ca="1"/>
        <v>6.2223937622360329E-4</v>
      </c>
      <c r="AN421" t="str">
        <f ca="1"/>
        <v>O2t_c_rm</v>
      </c>
    </row>
    <row r="422" spans="1:40" x14ac:dyDescent="0.2">
      <c r="A422" t="s">
        <v>10702</v>
      </c>
      <c r="B422" s="121" t="s">
        <v>8381</v>
      </c>
      <c r="C422" s="94" t="s">
        <v>10446</v>
      </c>
      <c r="D422" s="94" t="str">
        <v>IMPC_c</v>
      </c>
      <c r="E422" s="121">
        <f ca="1"/>
        <v>2.3964683071726899E-2</v>
      </c>
      <c r="G422" s="94"/>
      <c r="H422" s="121" t="str">
        <f ca="1"/>
        <v>0</v>
      </c>
      <c r="I422" s="94"/>
      <c r="J422" s="94"/>
      <c r="K422" s="121" t="str">
        <f ca="1"/>
        <v>0</v>
      </c>
      <c r="L422">
        <v>0</v>
      </c>
      <c r="M422">
        <v>0</v>
      </c>
      <c r="N422" s="105" t="str">
        <v/>
      </c>
      <c r="O422" s="131">
        <v>1.7766540000000001E-2</v>
      </c>
      <c r="P422" s="121">
        <v>2.4066529150935799E-5</v>
      </c>
      <c r="Q422">
        <v>0</v>
      </c>
      <c r="R422" t="str">
        <v/>
      </c>
      <c r="T422">
        <v>0</v>
      </c>
      <c r="U422" t="str">
        <v/>
      </c>
      <c r="W422" t="str">
        <f ca="1"/>
        <v>Pyrimidine metabolism</v>
      </c>
      <c r="X422" t="str">
        <f ca="1"/>
        <v>ASPCT_c</v>
      </c>
      <c r="Y422">
        <f ca="1"/>
        <v>1.1435494523422587E-2</v>
      </c>
      <c r="Z422">
        <f ca="1"/>
        <v>0</v>
      </c>
      <c r="AA422">
        <f ca="1"/>
        <v>1.3077053499522799E-4</v>
      </c>
      <c r="AB422">
        <f ca="1"/>
        <v>225778.70507550347</v>
      </c>
      <c r="AC422">
        <f ca="1"/>
        <v>1</v>
      </c>
      <c r="AD422" t="str">
        <f ca="1"/>
        <v>NDPK5_c</v>
      </c>
      <c r="AE422">
        <f ca="1"/>
        <v>1.0154433707339168E-6</v>
      </c>
      <c r="AF422" t="str">
        <f ca="1"/>
        <v>OCBT_c</v>
      </c>
      <c r="AG422">
        <f ca="1"/>
        <v>1.3886386617747904E-2</v>
      </c>
      <c r="AH422">
        <f ca="1"/>
        <v>0</v>
      </c>
      <c r="AI422">
        <f ca="1"/>
        <v>1.9283173329756806E-4</v>
      </c>
      <c r="AJ422" t="str">
        <f ca="1"/>
        <v>OCBT_c</v>
      </c>
      <c r="AK422">
        <f ca="1"/>
        <v>1.3886386617747904E-2</v>
      </c>
      <c r="AL422">
        <f ca="1"/>
        <v>0</v>
      </c>
      <c r="AM422">
        <f ca="1"/>
        <v>1.9283173329756806E-4</v>
      </c>
      <c r="AN422" t="str">
        <f ca="1"/>
        <v>OCBT_c</v>
      </c>
    </row>
    <row r="423" spans="1:40" x14ac:dyDescent="0.2">
      <c r="A423" t="s">
        <v>10654</v>
      </c>
      <c r="B423" s="121" t="s">
        <v>8382</v>
      </c>
      <c r="C423" s="94" t="s">
        <v>10880</v>
      </c>
      <c r="D423" s="94" t="str">
        <v>SUCDq9_m</v>
      </c>
      <c r="E423" s="121">
        <f ca="1"/>
        <v>4.4228240235643597</v>
      </c>
      <c r="G423" s="94"/>
      <c r="H423" s="121" t="str">
        <f ca="1"/>
        <v>0</v>
      </c>
      <c r="I423" s="94"/>
      <c r="J423" s="94"/>
      <c r="K423" s="121" t="str">
        <f ca="1"/>
        <v>0</v>
      </c>
      <c r="L423">
        <v>0</v>
      </c>
      <c r="M423">
        <v>0</v>
      </c>
      <c r="N423" s="105" t="str">
        <v/>
      </c>
      <c r="O423" s="131">
        <v>3.7509081630504002</v>
      </c>
      <c r="P423" s="121">
        <v>0.331904784793351</v>
      </c>
      <c r="Q423">
        <v>0</v>
      </c>
      <c r="R423" t="str">
        <v/>
      </c>
      <c r="T423">
        <v>0</v>
      </c>
      <c r="U423" t="str">
        <v/>
      </c>
      <c r="W423" t="str">
        <f ca="1"/>
        <v>Transport</v>
      </c>
      <c r="X423" t="str">
        <f ca="1"/>
        <v>ASPGLUt_c_m</v>
      </c>
      <c r="Y423">
        <f ca="1"/>
        <v>2.110488160771971</v>
      </c>
      <c r="Z423">
        <f ca="1"/>
        <v>0</v>
      </c>
      <c r="AA423">
        <f ca="1"/>
        <v>4.4541602767586568</v>
      </c>
      <c r="AB423">
        <f ca="1"/>
        <v>40.433265154233105</v>
      </c>
      <c r="AC423">
        <f ca="1"/>
        <v>1</v>
      </c>
      <c r="AD423" t="str">
        <f ca="1"/>
        <v>NDPK7_c</v>
      </c>
      <c r="AE423">
        <f ca="1"/>
        <v>1.0154433707339168E-6</v>
      </c>
      <c r="AF423" t="str">
        <f ca="1"/>
        <v>OCDCAt_c_rm</v>
      </c>
      <c r="AG423">
        <f ca="1"/>
        <v>9.3756327016045236E-6</v>
      </c>
      <c r="AH423">
        <f ca="1"/>
        <v>0</v>
      </c>
      <c r="AI423">
        <f ca="1"/>
        <v>8.7902488555396144E-11</v>
      </c>
      <c r="AJ423" t="str">
        <f ca="1"/>
        <v>OCDCAt_c_rm</v>
      </c>
      <c r="AK423">
        <f ca="1"/>
        <v>9.3756327016045236E-6</v>
      </c>
      <c r="AL423">
        <f ca="1"/>
        <v>0</v>
      </c>
      <c r="AM423">
        <f ca="1"/>
        <v>8.7902488555396144E-11</v>
      </c>
      <c r="AN423" t="str">
        <f ca="1"/>
        <v>OCDCAt_c_rm</v>
      </c>
    </row>
    <row r="424" spans="1:40" x14ac:dyDescent="0.2">
      <c r="A424" t="s">
        <v>10654</v>
      </c>
      <c r="B424" s="121" t="s">
        <v>8383</v>
      </c>
      <c r="C424" s="94" t="s">
        <v>10447</v>
      </c>
      <c r="D424" s="94" t="str">
        <v>PGL_c</v>
      </c>
      <c r="E424" s="121" t="str">
        <f ca="1"/>
        <v>0</v>
      </c>
      <c r="G424" s="94"/>
      <c r="H424" s="121" t="str">
        <f ca="1"/>
        <v>0</v>
      </c>
      <c r="I424" s="94"/>
      <c r="J424" s="94"/>
      <c r="K424" s="121" t="str">
        <f ca="1"/>
        <v>0</v>
      </c>
      <c r="L424">
        <v>0</v>
      </c>
      <c r="M424">
        <v>0</v>
      </c>
      <c r="N424" s="105" t="str">
        <v/>
      </c>
      <c r="O424" s="131" t="str">
        <v/>
      </c>
      <c r="P424" s="121" t="str">
        <v/>
      </c>
      <c r="Q424">
        <v>0</v>
      </c>
      <c r="R424" t="str">
        <v/>
      </c>
      <c r="T424">
        <v>0</v>
      </c>
      <c r="U424" t="str">
        <v/>
      </c>
      <c r="W424" t="str">
        <f ca="1"/>
        <v>Transport</v>
      </c>
      <c r="X424" t="str">
        <f ca="1"/>
        <v>ASPGLUt_c_x</v>
      </c>
      <c r="Y424">
        <f ca="1"/>
        <v>0</v>
      </c>
      <c r="Z424">
        <f ca="1"/>
        <v>0</v>
      </c>
      <c r="AA424">
        <f ca="1"/>
        <v>0</v>
      </c>
      <c r="AB424">
        <f ca="1"/>
        <v>0</v>
      </c>
      <c r="AC424">
        <f ca="1"/>
        <v>0</v>
      </c>
      <c r="AD424" t="str">
        <f ca="1"/>
        <v>RNDR2_c</v>
      </c>
      <c r="AE424">
        <f ca="1"/>
        <v>1.0154433707339168E-6</v>
      </c>
      <c r="AF424" t="str">
        <f ca="1"/>
        <v>OCDCEAt_c_l</v>
      </c>
      <c r="AG424">
        <f ca="1"/>
        <v>2.6409312736410763E-6</v>
      </c>
      <c r="AH424">
        <f ca="1"/>
        <v>0</v>
      </c>
      <c r="AI424">
        <f ca="1"/>
        <v>6.9745179920954775E-12</v>
      </c>
      <c r="AJ424" t="str">
        <f ca="1"/>
        <v>OCDCEAt_c_l</v>
      </c>
      <c r="AK424">
        <f ca="1"/>
        <v>2.6409312736410763E-6</v>
      </c>
      <c r="AL424">
        <f ca="1"/>
        <v>0</v>
      </c>
      <c r="AM424">
        <f ca="1"/>
        <v>6.9745179920954775E-12</v>
      </c>
      <c r="AN424" t="str">
        <f ca="1"/>
        <v>OCDCEAt_c_l</v>
      </c>
    </row>
    <row r="425" spans="1:40" x14ac:dyDescent="0.2">
      <c r="A425" t="s">
        <v>10671</v>
      </c>
      <c r="B425" s="121" t="s">
        <v>8384</v>
      </c>
      <c r="C425" s="94" t="s">
        <v>10881</v>
      </c>
      <c r="D425" s="94" t="str">
        <v>IPPS_c</v>
      </c>
      <c r="E425" s="121">
        <f ca="1"/>
        <v>9.5011854292783901E-2</v>
      </c>
      <c r="G425" s="94"/>
      <c r="H425" s="121" t="str">
        <f ca="1"/>
        <v>0</v>
      </c>
      <c r="I425" s="94"/>
      <c r="J425" s="94"/>
      <c r="K425" s="121" t="str">
        <f ca="1"/>
        <v>0</v>
      </c>
      <c r="L425">
        <v>0</v>
      </c>
      <c r="M425">
        <v>0</v>
      </c>
      <c r="N425" s="105" t="str">
        <v/>
      </c>
      <c r="O425" s="131">
        <v>0.11400505380000001</v>
      </c>
      <c r="P425" s="121">
        <v>1.3888098977788801E-3</v>
      </c>
      <c r="Q425">
        <v>0</v>
      </c>
      <c r="R425" t="str">
        <v/>
      </c>
      <c r="T425">
        <v>0</v>
      </c>
      <c r="U425" t="str">
        <v/>
      </c>
      <c r="W425" t="str">
        <f ca="1"/>
        <v>Glycine, serine and threonine metabolism</v>
      </c>
      <c r="X425" t="str">
        <f ca="1"/>
        <v>ASPK_c</v>
      </c>
      <c r="Y425">
        <f ca="1"/>
        <v>4.5337863896359937E-2</v>
      </c>
      <c r="Z425">
        <f ca="1"/>
        <v>0</v>
      </c>
      <c r="AA425">
        <f ca="1"/>
        <v>2.0555219026848577E-3</v>
      </c>
      <c r="AB425">
        <f ca="1"/>
        <v>1065.7037717230696</v>
      </c>
      <c r="AC425">
        <f ca="1"/>
        <v>1</v>
      </c>
      <c r="AD425" t="str">
        <f ca="1"/>
        <v>RNDR3_c</v>
      </c>
      <c r="AE425">
        <f ca="1"/>
        <v>1.0154433707339168E-6</v>
      </c>
      <c r="AF425" t="str">
        <f ca="1"/>
        <v>OCDCEAt_c_rm</v>
      </c>
      <c r="AG425">
        <f ca="1"/>
        <v>1.456473516298351E-5</v>
      </c>
      <c r="AH425">
        <f ca="1"/>
        <v>0</v>
      </c>
      <c r="AI425">
        <f ca="1"/>
        <v>2.1213151036784831E-10</v>
      </c>
      <c r="AJ425" t="str">
        <f ca="1"/>
        <v>OCDCEAt_c_rm</v>
      </c>
      <c r="AK425">
        <f ca="1"/>
        <v>1.456473516298351E-5</v>
      </c>
      <c r="AL425">
        <f ca="1"/>
        <v>0</v>
      </c>
      <c r="AM425">
        <f ca="1"/>
        <v>2.1213151036784831E-10</v>
      </c>
      <c r="AN425" t="str">
        <f ca="1"/>
        <v>OCDCEAt_c_rm</v>
      </c>
    </row>
    <row r="426" spans="1:40" x14ac:dyDescent="0.2">
      <c r="A426" t="s">
        <v>10703</v>
      </c>
      <c r="B426" s="121" t="s">
        <v>8386</v>
      </c>
      <c r="C426" s="94" t="s">
        <v>10630</v>
      </c>
      <c r="D426" s="94" t="str">
        <v>3OAS140_c</v>
      </c>
      <c r="E426" s="121">
        <f ca="1"/>
        <v>4.18879336123371</v>
      </c>
      <c r="G426" s="94"/>
      <c r="H426" s="121" t="str">
        <f ca="1"/>
        <v>0</v>
      </c>
      <c r="I426" s="94"/>
      <c r="J426" s="94"/>
      <c r="K426" s="121" t="str">
        <f ca="1"/>
        <v>0</v>
      </c>
      <c r="L426">
        <v>0</v>
      </c>
      <c r="M426">
        <v>0</v>
      </c>
      <c r="N426" s="105" t="str">
        <v/>
      </c>
      <c r="O426" s="131">
        <v>3.4180384038504199</v>
      </c>
      <c r="P426" s="121">
        <v>0.33033621803385299</v>
      </c>
      <c r="Q426">
        <v>0</v>
      </c>
      <c r="R426" t="str">
        <v/>
      </c>
      <c r="T426">
        <v>0</v>
      </c>
      <c r="U426" t="str">
        <v/>
      </c>
      <c r="W426" t="str">
        <f ca="1"/>
        <v>Oxidative phosphorylation</v>
      </c>
      <c r="X426" t="str">
        <f ca="1"/>
        <v>ASPTA_c</v>
      </c>
      <c r="Y426">
        <f ca="1"/>
        <v>1.9988131451089219</v>
      </c>
      <c r="Z426">
        <f ca="1"/>
        <v>0</v>
      </c>
      <c r="AA426">
        <f ca="1"/>
        <v>3.9952539890602203</v>
      </c>
      <c r="AB426">
        <f ca="1"/>
        <v>36.612721253834984</v>
      </c>
      <c r="AC426">
        <f ca="1"/>
        <v>1</v>
      </c>
      <c r="AD426" t="str">
        <f ca="1"/>
        <v>PRENT16_l</v>
      </c>
      <c r="AE426">
        <f ca="1"/>
        <v>8.8449553780274506E-7</v>
      </c>
      <c r="AF426" t="str">
        <f ca="1"/>
        <v>OGLYCANS1_r</v>
      </c>
      <c r="AG426">
        <f ca="1"/>
        <v>4.3485271925305926E-3</v>
      </c>
      <c r="AH426">
        <f ca="1"/>
        <v>0</v>
      </c>
      <c r="AI426">
        <f ca="1"/>
        <v>1.8909688744177997E-5</v>
      </c>
      <c r="AJ426" t="str">
        <f ca="1"/>
        <v>OGLYCANS1_r</v>
      </c>
      <c r="AK426">
        <f ca="1"/>
        <v>4.3485271925305926E-3</v>
      </c>
      <c r="AL426">
        <f ca="1"/>
        <v>0</v>
      </c>
      <c r="AM426">
        <f ca="1"/>
        <v>1.8909688744177997E-5</v>
      </c>
      <c r="AN426" t="str">
        <f ca="1"/>
        <v>OGLYCANS1_r</v>
      </c>
    </row>
    <row r="427" spans="1:40" x14ac:dyDescent="0.2">
      <c r="A427" t="s">
        <v>10674</v>
      </c>
      <c r="B427" s="121" t="s">
        <v>8387</v>
      </c>
      <c r="C427" s="94" t="s">
        <v>10882</v>
      </c>
      <c r="D427" s="94" t="str">
        <v>3HAD120_c</v>
      </c>
      <c r="E427" s="121" t="str">
        <f ca="1"/>
        <v>0</v>
      </c>
      <c r="G427" s="94"/>
      <c r="H427" s="121" t="str">
        <f ca="1"/>
        <v>0</v>
      </c>
      <c r="I427" s="94"/>
      <c r="J427" s="94"/>
      <c r="K427" s="121" t="str">
        <f ca="1"/>
        <v>0</v>
      </c>
      <c r="L427">
        <v>0</v>
      </c>
      <c r="M427">
        <v>0</v>
      </c>
      <c r="N427" s="105" t="str">
        <v/>
      </c>
      <c r="O427" s="131">
        <v>0</v>
      </c>
      <c r="P427" s="121">
        <v>2.4465598571153302E-3</v>
      </c>
      <c r="Q427">
        <v>0</v>
      </c>
      <c r="R427" t="str">
        <v/>
      </c>
      <c r="T427">
        <v>0</v>
      </c>
      <c r="U427" t="str">
        <v/>
      </c>
      <c r="W427" t="str">
        <f ca="1"/>
        <v>Arginine and proline metabolism</v>
      </c>
      <c r="X427" t="str">
        <f ca="1"/>
        <v>ASPTA_x</v>
      </c>
      <c r="Y427">
        <f ca="1"/>
        <v>0</v>
      </c>
      <c r="Z427">
        <f ca="1"/>
        <v>0</v>
      </c>
      <c r="AA427">
        <f ca="1"/>
        <v>0</v>
      </c>
      <c r="AB427">
        <f ca="1"/>
        <v>0</v>
      </c>
      <c r="AC427">
        <f ca="1"/>
        <v>0</v>
      </c>
      <c r="AD427" t="str">
        <f ca="1"/>
        <v>PRENT17_l</v>
      </c>
      <c r="AE427">
        <f ca="1"/>
        <v>6.1423301236301607E-7</v>
      </c>
      <c r="AF427" t="str">
        <f ca="1"/>
        <v>OGLYCANS2_g</v>
      </c>
      <c r="AG427">
        <f ca="1"/>
        <v>4.3485271925305926E-3</v>
      </c>
      <c r="AH427">
        <f ca="1"/>
        <v>0</v>
      </c>
      <c r="AI427">
        <f ca="1"/>
        <v>1.8909688744177997E-5</v>
      </c>
      <c r="AJ427" t="str">
        <f ca="1"/>
        <v>OGLYCANS2_g</v>
      </c>
      <c r="AK427">
        <f ca="1"/>
        <v>4.3485271925305926E-3</v>
      </c>
      <c r="AL427">
        <f ca="1"/>
        <v>0</v>
      </c>
      <c r="AM427">
        <f ca="1"/>
        <v>1.8909688744177997E-5</v>
      </c>
      <c r="AN427" t="str">
        <f ca="1"/>
        <v>OGLYCANS2_g</v>
      </c>
    </row>
    <row r="428" spans="1:40" x14ac:dyDescent="0.2">
      <c r="A428" t="s">
        <v>10688</v>
      </c>
      <c r="B428" s="121" t="s">
        <v>8385</v>
      </c>
      <c r="C428" s="94" t="s">
        <v>10883</v>
      </c>
      <c r="D428" s="94" t="str">
        <v>3OAR80_c</v>
      </c>
      <c r="E428" s="121" t="str">
        <f ca="1"/>
        <v>0</v>
      </c>
      <c r="G428" s="94"/>
      <c r="H428" s="121" t="str">
        <f ca="1"/>
        <v>0</v>
      </c>
      <c r="I428" s="94"/>
      <c r="J428" s="94"/>
      <c r="K428" s="121" t="str">
        <f ca="1"/>
        <v>0</v>
      </c>
      <c r="L428">
        <v>0</v>
      </c>
      <c r="M428">
        <v>0</v>
      </c>
      <c r="N428" s="105" t="str">
        <v/>
      </c>
      <c r="O428" s="131" t="str">
        <v/>
      </c>
      <c r="P428" s="121" t="str">
        <v/>
      </c>
      <c r="Q428">
        <v>0</v>
      </c>
      <c r="R428" t="str">
        <v/>
      </c>
      <c r="T428">
        <v>0</v>
      </c>
      <c r="U428" t="str">
        <v/>
      </c>
      <c r="W428" t="str">
        <f ca="1"/>
        <v>Cysteine and methionine metabolism</v>
      </c>
      <c r="X428" t="str">
        <f ca="1"/>
        <v>ASPTA4_c</v>
      </c>
      <c r="Y428">
        <f ca="1"/>
        <v>0</v>
      </c>
      <c r="Z428">
        <f ca="1"/>
        <v>0</v>
      </c>
      <c r="AA428">
        <f ca="1"/>
        <v>0</v>
      </c>
      <c r="AB428">
        <f ca="1"/>
        <v>0</v>
      </c>
      <c r="AC428">
        <f ca="1"/>
        <v>0</v>
      </c>
      <c r="AD428" t="str">
        <f ca="1"/>
        <v>3DSPHR_r</v>
      </c>
      <c r="AE428">
        <f ca="1"/>
        <v>5.407255410374006E-7</v>
      </c>
      <c r="AF428" t="str">
        <f ca="1"/>
        <v>OGLYCANS3_g</v>
      </c>
      <c r="AG428">
        <f ca="1"/>
        <v>4.3485271925305926E-3</v>
      </c>
      <c r="AH428">
        <f ca="1"/>
        <v>0</v>
      </c>
      <c r="AI428">
        <f ca="1"/>
        <v>1.8909688744177997E-5</v>
      </c>
      <c r="AJ428" t="str">
        <f ca="1"/>
        <v>OGLYCANS3_g</v>
      </c>
      <c r="AK428">
        <f ca="1"/>
        <v>4.3485271925305926E-3</v>
      </c>
      <c r="AL428">
        <f ca="1"/>
        <v>0</v>
      </c>
      <c r="AM428">
        <f ca="1"/>
        <v>1.8909688744177997E-5</v>
      </c>
      <c r="AN428" t="str">
        <f ca="1"/>
        <v>OGLYCANS3_g</v>
      </c>
    </row>
    <row r="429" spans="1:40" x14ac:dyDescent="0.2">
      <c r="A429" t="s">
        <v>10703</v>
      </c>
      <c r="B429" s="121" t="s">
        <v>8388</v>
      </c>
      <c r="C429" s="94" t="s">
        <v>10884</v>
      </c>
      <c r="D429" s="94" t="str">
        <v>3OAS100_c</v>
      </c>
      <c r="E429" s="121">
        <f ca="1"/>
        <v>4.4228240235643597</v>
      </c>
      <c r="G429" s="94"/>
      <c r="H429" s="121" t="str">
        <f ca="1"/>
        <v>0</v>
      </c>
      <c r="I429" s="94"/>
      <c r="J429" s="94"/>
      <c r="K429" s="121" t="str">
        <f ca="1"/>
        <v>0</v>
      </c>
      <c r="L429">
        <v>0</v>
      </c>
      <c r="M429">
        <v>0</v>
      </c>
      <c r="N429" s="105" t="str">
        <v/>
      </c>
      <c r="O429" s="131" t="str">
        <v/>
      </c>
      <c r="P429" s="121" t="str">
        <v/>
      </c>
      <c r="Q429">
        <v>0</v>
      </c>
      <c r="R429" t="str">
        <v/>
      </c>
      <c r="T429">
        <v>0</v>
      </c>
      <c r="U429" t="str">
        <v/>
      </c>
      <c r="W429" t="str">
        <f ca="1"/>
        <v>Oxidative phosphorylation</v>
      </c>
      <c r="X429" t="str">
        <f ca="1"/>
        <v>ASPTAi_m</v>
      </c>
      <c r="Y429">
        <f ca="1"/>
        <v>2.110488160771971</v>
      </c>
      <c r="Z429">
        <f ca="1"/>
        <v>0</v>
      </c>
      <c r="AA429">
        <f ca="1"/>
        <v>4.4541602767586568</v>
      </c>
      <c r="AB429">
        <f ca="1"/>
        <v>186.40516237984815</v>
      </c>
      <c r="AC429">
        <f ca="1"/>
        <v>1</v>
      </c>
      <c r="AD429" t="str">
        <f ca="1"/>
        <v>CERt_g_r</v>
      </c>
      <c r="AE429">
        <f ca="1"/>
        <v>5.407255410374006E-7</v>
      </c>
      <c r="AF429" t="str">
        <f ca="1"/>
        <v>OGLYCANS4_g</v>
      </c>
      <c r="AG429">
        <f ca="1"/>
        <v>4.3485271925305926E-3</v>
      </c>
      <c r="AH429">
        <f ca="1"/>
        <v>0</v>
      </c>
      <c r="AI429">
        <f ca="1"/>
        <v>1.8909688744177997E-5</v>
      </c>
      <c r="AJ429" t="str">
        <f ca="1"/>
        <v>OGLYCANS4_g</v>
      </c>
      <c r="AK429">
        <f ca="1"/>
        <v>4.3485271925305926E-3</v>
      </c>
      <c r="AL429">
        <f ca="1"/>
        <v>0</v>
      </c>
      <c r="AM429">
        <f ca="1"/>
        <v>1.8909688744177997E-5</v>
      </c>
      <c r="AN429" t="str">
        <f ca="1"/>
        <v>OGLYCANS4_g</v>
      </c>
    </row>
    <row r="430" spans="1:40" x14ac:dyDescent="0.2">
      <c r="A430" t="s">
        <v>10654</v>
      </c>
      <c r="B430" s="121" t="s">
        <v>8390</v>
      </c>
      <c r="C430" s="94" t="s">
        <v>10885</v>
      </c>
      <c r="D430" s="94" t="str">
        <v>3HAD80_c</v>
      </c>
      <c r="E430" s="121" t="str">
        <f ca="1"/>
        <v>0</v>
      </c>
      <c r="G430" s="94"/>
      <c r="H430" s="121" t="str">
        <f ca="1"/>
        <v>0</v>
      </c>
      <c r="I430" s="94"/>
      <c r="J430" s="94"/>
      <c r="K430" s="121" t="str">
        <f ca="1"/>
        <v>0</v>
      </c>
      <c r="L430">
        <v>0</v>
      </c>
      <c r="M430">
        <v>0</v>
      </c>
      <c r="N430" s="105" t="str">
        <v/>
      </c>
      <c r="O430" s="131" t="str">
        <v/>
      </c>
      <c r="P430" s="121" t="str">
        <v/>
      </c>
      <c r="Q430">
        <v>0</v>
      </c>
      <c r="R430" t="str">
        <v/>
      </c>
      <c r="T430">
        <v>0</v>
      </c>
      <c r="U430" t="str">
        <v/>
      </c>
      <c r="W430" t="str">
        <f ca="1"/>
        <v>Transport</v>
      </c>
      <c r="X430" t="str">
        <f ca="1"/>
        <v>ASPtps_e</v>
      </c>
      <c r="Y430">
        <f ca="1"/>
        <v>0</v>
      </c>
      <c r="Z430">
        <f ca="1"/>
        <v>0</v>
      </c>
      <c r="AA430">
        <f ca="1"/>
        <v>0</v>
      </c>
      <c r="AB430">
        <f ca="1"/>
        <v>0</v>
      </c>
      <c r="AC430">
        <f ca="1"/>
        <v>0</v>
      </c>
      <c r="AD430" t="str">
        <f ca="1"/>
        <v>CO2t_c_r</v>
      </c>
      <c r="AE430">
        <f ca="1"/>
        <v>5.407255410374006E-7</v>
      </c>
      <c r="AF430" t="str">
        <f ca="1"/>
        <v>OGLYCANS5_g</v>
      </c>
      <c r="AG430">
        <f ca="1"/>
        <v>4.3485271925305926E-3</v>
      </c>
      <c r="AH430">
        <f ca="1"/>
        <v>0</v>
      </c>
      <c r="AI430">
        <f ca="1"/>
        <v>1.8909688744177997E-5</v>
      </c>
      <c r="AJ430" t="str">
        <f ca="1"/>
        <v>OGLYCANS5_g</v>
      </c>
      <c r="AK430">
        <f ca="1"/>
        <v>4.3485271925305926E-3</v>
      </c>
      <c r="AL430">
        <f ca="1"/>
        <v>0</v>
      </c>
      <c r="AM430">
        <f ca="1"/>
        <v>1.8909688744177997E-5</v>
      </c>
      <c r="AN430" t="str">
        <f ca="1"/>
        <v>OGLYCANS5_g</v>
      </c>
    </row>
    <row r="431" spans="1:40" x14ac:dyDescent="0.2">
      <c r="A431" t="s">
        <v>10654</v>
      </c>
      <c r="B431" s="121" t="s">
        <v>8391</v>
      </c>
      <c r="C431" s="94" t="s">
        <v>10886</v>
      </c>
      <c r="D431" s="94" t="str">
        <v>3HAD180_c</v>
      </c>
      <c r="E431" s="121" t="str">
        <f ca="1"/>
        <v>0</v>
      </c>
      <c r="G431" s="94"/>
      <c r="H431" s="121" t="str">
        <f ca="1"/>
        <v>0</v>
      </c>
      <c r="I431" s="94"/>
      <c r="J431" s="94"/>
      <c r="K431" s="121" t="str">
        <f ca="1"/>
        <v>0</v>
      </c>
      <c r="L431">
        <v>0</v>
      </c>
      <c r="M431">
        <v>0</v>
      </c>
      <c r="N431" s="105" t="str">
        <v/>
      </c>
      <c r="O431" s="131" t="str">
        <v/>
      </c>
      <c r="P431" s="121" t="str">
        <v/>
      </c>
      <c r="Q431">
        <v>0</v>
      </c>
      <c r="R431" t="str">
        <v/>
      </c>
      <c r="T431">
        <v>0</v>
      </c>
      <c r="U431" t="str">
        <v/>
      </c>
      <c r="W431" t="str">
        <f ca="1"/>
        <v>Transport</v>
      </c>
      <c r="X431" t="str">
        <f ca="1"/>
        <v>ASPtps_v</v>
      </c>
      <c r="Y431">
        <f ca="1"/>
        <v>0</v>
      </c>
      <c r="Z431">
        <f ca="1"/>
        <v>0</v>
      </c>
      <c r="AA431">
        <f ca="1"/>
        <v>0</v>
      </c>
      <c r="AB431">
        <f ca="1"/>
        <v>0</v>
      </c>
      <c r="AC431">
        <f ca="1"/>
        <v>0</v>
      </c>
      <c r="AD431" t="str">
        <f ca="1"/>
        <v>compCER_r</v>
      </c>
      <c r="AE431">
        <f ca="1"/>
        <v>5.407255410374006E-7</v>
      </c>
      <c r="AF431" t="str">
        <f ca="1"/>
        <v>OMCDC_c</v>
      </c>
      <c r="AG431">
        <f ca="1"/>
        <v>2.8816044857291379E-2</v>
      </c>
      <c r="AH431">
        <f ca="1"/>
        <v>0</v>
      </c>
      <c r="AI431">
        <f ca="1"/>
        <v>8.3036444121742891E-4</v>
      </c>
      <c r="AJ431" t="str">
        <f ca="1"/>
        <v>OMCDC_c</v>
      </c>
      <c r="AK431">
        <f ca="1"/>
        <v>2.8816044857291379E-2</v>
      </c>
      <c r="AL431">
        <f ca="1"/>
        <v>0</v>
      </c>
      <c r="AM431">
        <f ca="1"/>
        <v>8.3036444121742891E-4</v>
      </c>
      <c r="AN431" t="str">
        <f ca="1"/>
        <v>OMCDC_c</v>
      </c>
    </row>
    <row r="432" spans="1:40" x14ac:dyDescent="0.2">
      <c r="A432" t="s">
        <v>10694</v>
      </c>
      <c r="B432" s="121" t="s">
        <v>8389</v>
      </c>
      <c r="C432" s="94" t="s">
        <v>10887</v>
      </c>
      <c r="D432" s="94" t="str">
        <v>3OAS120_c</v>
      </c>
      <c r="E432" s="121">
        <f ca="1"/>
        <v>3.4981343418163897E-2</v>
      </c>
      <c r="G432" s="94"/>
      <c r="H432" s="121" t="str">
        <f ca="1"/>
        <v>0</v>
      </c>
      <c r="I432" s="94"/>
      <c r="J432" s="94"/>
      <c r="K432" s="121" t="str">
        <f ca="1"/>
        <v>0</v>
      </c>
      <c r="L432">
        <v>0</v>
      </c>
      <c r="M432">
        <v>0</v>
      </c>
      <c r="N432" s="105" t="str">
        <v/>
      </c>
      <c r="O432" s="131">
        <v>5.7346898399999999E-2</v>
      </c>
      <c r="P432" s="121">
        <v>6.2371555190046297E-5</v>
      </c>
      <c r="Q432">
        <v>0</v>
      </c>
      <c r="R432" t="str">
        <v/>
      </c>
      <c r="T432">
        <v>0</v>
      </c>
      <c r="U432" t="str">
        <v/>
      </c>
      <c r="W432" t="str">
        <f ca="1"/>
        <v>Aminoacyl-tRNA biosynthesis</v>
      </c>
      <c r="X432" t="str">
        <f ca="1"/>
        <v>ASPTRS_c</v>
      </c>
      <c r="Y432">
        <f ca="1"/>
        <v>1.6692436944944412E-2</v>
      </c>
      <c r="Z432">
        <f ca="1"/>
        <v>0</v>
      </c>
      <c r="AA432">
        <f ca="1"/>
        <v>2.7863745116094517E-4</v>
      </c>
      <c r="AB432">
        <f ca="1"/>
        <v>71625.281649474608</v>
      </c>
      <c r="AC432">
        <f ca="1"/>
        <v>1</v>
      </c>
      <c r="AD432" t="str">
        <f ca="1"/>
        <v>DAGt_gm_rm</v>
      </c>
      <c r="AE432">
        <f ca="1"/>
        <v>5.407255410374006E-7</v>
      </c>
      <c r="AF432" t="str">
        <f ca="1"/>
        <v>OMPDC_c</v>
      </c>
      <c r="AG432">
        <f ca="1"/>
        <v>1.1435494523422587E-2</v>
      </c>
      <c r="AH432">
        <f ca="1"/>
        <v>0</v>
      </c>
      <c r="AI432">
        <f ca="1"/>
        <v>1.3077053499522799E-4</v>
      </c>
      <c r="AJ432" t="str">
        <f ca="1"/>
        <v>OMPDC_c</v>
      </c>
      <c r="AK432">
        <f ca="1"/>
        <v>1.1435494523422587E-2</v>
      </c>
      <c r="AL432">
        <f ca="1"/>
        <v>0</v>
      </c>
      <c r="AM432">
        <f ca="1"/>
        <v>1.3077053499522799E-4</v>
      </c>
      <c r="AN432" t="str">
        <f ca="1"/>
        <v>OMPDC_c</v>
      </c>
    </row>
    <row r="433" spans="1:40" x14ac:dyDescent="0.2">
      <c r="A433" t="s">
        <v>10690</v>
      </c>
      <c r="B433" s="121" t="s">
        <v>8392</v>
      </c>
      <c r="C433" s="94" t="s">
        <v>10448</v>
      </c>
      <c r="D433" s="94" t="str">
        <v>3HAD60_c</v>
      </c>
      <c r="E433" s="121" t="str">
        <f ca="1"/>
        <v>0</v>
      </c>
      <c r="G433" s="94"/>
      <c r="H433" s="121" t="str">
        <f ca="1"/>
        <v>0</v>
      </c>
      <c r="I433" s="94"/>
      <c r="J433" s="94"/>
      <c r="K433" s="121" t="str">
        <f ca="1"/>
        <v>0</v>
      </c>
      <c r="L433">
        <v>0</v>
      </c>
      <c r="M433">
        <v>0</v>
      </c>
      <c r="N433" s="105" t="str">
        <v/>
      </c>
      <c r="O433" s="131">
        <v>0</v>
      </c>
      <c r="P433" s="121">
        <v>6.21566588507885E-18</v>
      </c>
      <c r="Q433">
        <v>0</v>
      </c>
      <c r="R433" t="str">
        <v/>
      </c>
      <c r="T433">
        <v>0</v>
      </c>
      <c r="U433" t="str">
        <v/>
      </c>
      <c r="W433" t="str">
        <f ca="1"/>
        <v>Purine metabolism</v>
      </c>
      <c r="X433" t="str">
        <f ca="1"/>
        <v>ATAH_c</v>
      </c>
      <c r="Y433">
        <f ca="1"/>
        <v>0</v>
      </c>
      <c r="Z433">
        <f ca="1"/>
        <v>0</v>
      </c>
      <c r="AA433">
        <f ca="1"/>
        <v>0</v>
      </c>
      <c r="AB433">
        <f ca="1"/>
        <v>0</v>
      </c>
      <c r="AC433">
        <f ca="1"/>
        <v>0</v>
      </c>
      <c r="AD433" t="str">
        <f ca="1"/>
        <v>IPCS_g</v>
      </c>
      <c r="AE433">
        <f ca="1"/>
        <v>5.407255410374006E-7</v>
      </c>
      <c r="AF433" t="str">
        <f ca="1"/>
        <v>ORNCD_m</v>
      </c>
      <c r="AG433">
        <f ca="1"/>
        <v>1.5181535766724381E-2</v>
      </c>
      <c r="AH433">
        <f ca="1"/>
        <v>0</v>
      </c>
      <c r="AI433">
        <f ca="1"/>
        <v>2.3047902823633166E-4</v>
      </c>
      <c r="AJ433" t="str">
        <f ca="1"/>
        <v>ORNCD_m</v>
      </c>
      <c r="AK433">
        <f ca="1"/>
        <v>1.5181535766724381E-2</v>
      </c>
      <c r="AL433">
        <f ca="1"/>
        <v>0</v>
      </c>
      <c r="AM433">
        <f ca="1"/>
        <v>2.3047902823633166E-4</v>
      </c>
      <c r="AN433" t="str">
        <f ca="1"/>
        <v>ORNCD_m</v>
      </c>
    </row>
    <row r="434" spans="1:40" x14ac:dyDescent="0.2">
      <c r="A434" t="s">
        <v>10671</v>
      </c>
      <c r="B434" s="121" t="s">
        <v>8393</v>
      </c>
      <c r="C434" s="94" t="s">
        <v>10449</v>
      </c>
      <c r="D434" s="94" t="str">
        <v>3OAS160_c</v>
      </c>
      <c r="E434" s="121" t="str">
        <f ca="1"/>
        <v>0</v>
      </c>
      <c r="G434" s="94"/>
      <c r="H434" s="121" t="str">
        <f ca="1"/>
        <v>0</v>
      </c>
      <c r="I434" s="94"/>
      <c r="J434" s="94"/>
      <c r="K434" s="121" t="str">
        <f ca="1"/>
        <v>0</v>
      </c>
      <c r="L434">
        <v>0</v>
      </c>
      <c r="M434">
        <v>0</v>
      </c>
      <c r="N434" s="105" t="str">
        <v/>
      </c>
      <c r="O434" s="131">
        <v>0</v>
      </c>
      <c r="P434" s="121">
        <v>6.21566588507853E-19</v>
      </c>
      <c r="Q434">
        <v>0</v>
      </c>
      <c r="R434" t="str">
        <v/>
      </c>
      <c r="T434">
        <v>0</v>
      </c>
      <c r="U434" t="str">
        <v/>
      </c>
      <c r="W434" t="str">
        <f ca="1"/>
        <v>Glycine, serine and threonine metabolism</v>
      </c>
      <c r="X434" t="str">
        <f ca="1"/>
        <v>ATHRDHr_c</v>
      </c>
      <c r="Y434">
        <f ca="1"/>
        <v>0</v>
      </c>
      <c r="Z434">
        <f ca="1"/>
        <v>0</v>
      </c>
      <c r="AA434">
        <f ca="1"/>
        <v>0</v>
      </c>
      <c r="AB434">
        <f ca="1"/>
        <v>0</v>
      </c>
      <c r="AC434">
        <f ca="1"/>
        <v>0</v>
      </c>
      <c r="AD434" t="str">
        <f ca="1"/>
        <v>PAILt_gm_rm</v>
      </c>
      <c r="AE434">
        <f ca="1"/>
        <v>5.407255410374006E-7</v>
      </c>
      <c r="AF434" t="str">
        <f ca="1"/>
        <v>ORNDC_c</v>
      </c>
      <c r="AG434">
        <f ca="1"/>
        <v>9.0996216467117127E-6</v>
      </c>
      <c r="AH434">
        <f ca="1"/>
        <v>0</v>
      </c>
      <c r="AI434">
        <f ca="1"/>
        <v>8.2803114113304385E-11</v>
      </c>
      <c r="AJ434" t="str">
        <f ca="1"/>
        <v>ORNDC_c</v>
      </c>
      <c r="AK434">
        <f ca="1"/>
        <v>9.0996216467117127E-6</v>
      </c>
      <c r="AL434">
        <f ca="1"/>
        <v>0</v>
      </c>
      <c r="AM434">
        <f ca="1"/>
        <v>8.2803114113304385E-11</v>
      </c>
      <c r="AN434" t="str">
        <f ca="1"/>
        <v>ORNDC_c</v>
      </c>
    </row>
    <row r="435" spans="1:40" x14ac:dyDescent="0.2">
      <c r="A435" t="s">
        <v>10703</v>
      </c>
      <c r="B435" s="121" t="s">
        <v>8394</v>
      </c>
      <c r="C435" s="94" t="s">
        <v>10450</v>
      </c>
      <c r="D435" s="94" t="str">
        <v>3OAS80_c</v>
      </c>
      <c r="E435" s="121">
        <f ca="1"/>
        <v>1.13022057039037</v>
      </c>
      <c r="G435" s="94"/>
      <c r="H435" s="121" t="str">
        <f ca="1"/>
        <v>0</v>
      </c>
      <c r="I435" s="94"/>
      <c r="J435" s="94"/>
      <c r="K435" s="121" t="str">
        <f ca="1"/>
        <v>0</v>
      </c>
      <c r="L435">
        <v>0</v>
      </c>
      <c r="M435">
        <v>0</v>
      </c>
      <c r="N435" s="105" t="str">
        <v/>
      </c>
      <c r="O435" s="131" t="str">
        <v/>
      </c>
      <c r="P435" s="121" t="str">
        <v/>
      </c>
      <c r="Q435">
        <v>0</v>
      </c>
      <c r="R435" t="str">
        <v/>
      </c>
      <c r="T435">
        <v>0</v>
      </c>
      <c r="U435" t="str">
        <v/>
      </c>
      <c r="W435" t="str">
        <f ca="1"/>
        <v>Oxidative phosphorylation</v>
      </c>
      <c r="X435" t="str">
        <f ca="1"/>
        <v>ATPASEP2e_c</v>
      </c>
      <c r="Y435">
        <f ca="1"/>
        <v>0.53931992775681137</v>
      </c>
      <c r="Z435">
        <f ca="1"/>
        <v>0</v>
      </c>
      <c r="AA435">
        <f ca="1"/>
        <v>0.29086598447561224</v>
      </c>
      <c r="AB435">
        <f ca="1"/>
        <v>12.172647075557554</v>
      </c>
      <c r="AC435">
        <f ca="1"/>
        <v>1</v>
      </c>
      <c r="AD435" t="str">
        <f ca="1"/>
        <v>SERPT_r</v>
      </c>
      <c r="AE435">
        <f ca="1"/>
        <v>5.407255410374006E-7</v>
      </c>
      <c r="AF435" t="str">
        <f ca="1"/>
        <v>ORNTACi_m</v>
      </c>
      <c r="AG435">
        <f ca="1"/>
        <v>2.9077022006119072E-2</v>
      </c>
      <c r="AH435">
        <f ca="1"/>
        <v>0</v>
      </c>
      <c r="AI435">
        <f ca="1"/>
        <v>8.4547320874433271E-4</v>
      </c>
      <c r="AJ435" t="str">
        <f ca="1"/>
        <v>ORNTACi_m</v>
      </c>
      <c r="AK435">
        <f ca="1"/>
        <v>2.9077022006119072E-2</v>
      </c>
      <c r="AL435">
        <f ca="1"/>
        <v>0</v>
      </c>
      <c r="AM435">
        <f ca="1"/>
        <v>8.4547320874433271E-4</v>
      </c>
      <c r="AN435" t="str">
        <f ca="1"/>
        <v>ORNTACi_m</v>
      </c>
    </row>
    <row r="436" spans="1:40" x14ac:dyDescent="0.2">
      <c r="A436" t="s">
        <v>10690</v>
      </c>
      <c r="B436" s="121" t="s">
        <v>8395</v>
      </c>
      <c r="C436" s="94" t="s">
        <v>10451</v>
      </c>
      <c r="D436" s="94" t="str">
        <v>EAR100y_c</v>
      </c>
      <c r="E436" s="121" t="str">
        <f ca="1"/>
        <v>0</v>
      </c>
      <c r="G436" s="94"/>
      <c r="H436" s="121" t="str">
        <f ca="1"/>
        <v>0</v>
      </c>
      <c r="I436" s="94"/>
      <c r="J436" s="94"/>
      <c r="K436" s="121" t="str">
        <f ca="1"/>
        <v>0</v>
      </c>
      <c r="L436">
        <v>0</v>
      </c>
      <c r="M436">
        <v>0</v>
      </c>
      <c r="N436" s="105" t="str">
        <v/>
      </c>
      <c r="O436" s="131" t="str">
        <v/>
      </c>
      <c r="P436" s="121" t="str">
        <v/>
      </c>
      <c r="Q436">
        <v>0</v>
      </c>
      <c r="R436" t="str">
        <v/>
      </c>
      <c r="T436">
        <v>0</v>
      </c>
      <c r="U436" t="str">
        <v/>
      </c>
      <c r="W436" t="str">
        <f ca="1"/>
        <v>Purine metabolism</v>
      </c>
      <c r="X436" t="str">
        <f ca="1"/>
        <v>ATPASEV_v</v>
      </c>
      <c r="Y436">
        <f ca="1"/>
        <v>0</v>
      </c>
      <c r="Z436">
        <f ca="1"/>
        <v>0</v>
      </c>
      <c r="AA436">
        <f ca="1"/>
        <v>0</v>
      </c>
      <c r="AB436">
        <f ca="1"/>
        <v>0</v>
      </c>
      <c r="AC436">
        <f ca="1"/>
        <v>0</v>
      </c>
      <c r="AD436" t="str">
        <f ca="1"/>
        <v>SERt_c_r</v>
      </c>
      <c r="AE436">
        <f ca="1"/>
        <v>5.407255410374006E-7</v>
      </c>
      <c r="AF436" t="str">
        <f ca="1"/>
        <v>ORNtpa_m</v>
      </c>
      <c r="AG436">
        <f ca="1"/>
        <v>1.3895486239394642E-2</v>
      </c>
      <c r="AH436">
        <f ca="1"/>
        <v>0</v>
      </c>
      <c r="AI436">
        <f ca="1"/>
        <v>1.9308453782920584E-4</v>
      </c>
      <c r="AJ436" t="str">
        <f ca="1"/>
        <v>ORNtpa_m</v>
      </c>
      <c r="AK436">
        <f ca="1"/>
        <v>1.3895486239394642E-2</v>
      </c>
      <c r="AL436">
        <f ca="1"/>
        <v>0</v>
      </c>
      <c r="AM436">
        <f ca="1"/>
        <v>1.9308453782920584E-4</v>
      </c>
      <c r="AN436" t="str">
        <f ca="1"/>
        <v>ORNtpa_m</v>
      </c>
    </row>
    <row r="437" spans="1:40" x14ac:dyDescent="0.2">
      <c r="A437" t="s">
        <v>10690</v>
      </c>
      <c r="B437" s="121" t="s">
        <v>8396</v>
      </c>
      <c r="C437" s="94" t="s">
        <v>10452</v>
      </c>
      <c r="D437" s="94" t="str">
        <v>3HAD40_c</v>
      </c>
      <c r="E437" s="121" t="str">
        <f ca="1"/>
        <v>0</v>
      </c>
      <c r="G437" s="94"/>
      <c r="H437" s="121" t="str">
        <f ca="1"/>
        <v>0</v>
      </c>
      <c r="I437" s="94"/>
      <c r="J437" s="94"/>
      <c r="K437" s="121" t="str">
        <f ca="1"/>
        <v>0</v>
      </c>
      <c r="L437">
        <v>0</v>
      </c>
      <c r="M437">
        <v>0</v>
      </c>
      <c r="N437" s="105" t="str">
        <v/>
      </c>
      <c r="O437" s="131">
        <v>0</v>
      </c>
      <c r="P437" s="121">
        <v>5.6172424682907202E-3</v>
      </c>
      <c r="Q437">
        <v>0</v>
      </c>
      <c r="R437" t="str">
        <v/>
      </c>
      <c r="T437">
        <v>0</v>
      </c>
      <c r="U437" t="str">
        <v/>
      </c>
      <c r="W437" t="str">
        <f ca="1"/>
        <v>Purine metabolism</v>
      </c>
      <c r="X437" t="str">
        <f ca="1"/>
        <v>ATPATF1_c</v>
      </c>
      <c r="Y437">
        <f ca="1"/>
        <v>0</v>
      </c>
      <c r="Z437">
        <f ca="1"/>
        <v>0</v>
      </c>
      <c r="AA437">
        <f ca="1"/>
        <v>0</v>
      </c>
      <c r="AB437">
        <f ca="1"/>
        <v>0</v>
      </c>
      <c r="AC437">
        <f ca="1"/>
        <v>0</v>
      </c>
      <c r="AD437" t="str">
        <f ca="1"/>
        <v>DHFRi_c</v>
      </c>
      <c r="AE437">
        <f ca="1"/>
        <v>4.2865536814954468E-7</v>
      </c>
      <c r="AF437" t="str">
        <f ca="1"/>
        <v>ORPT_c</v>
      </c>
      <c r="AG437">
        <f ca="1"/>
        <v>-1.1435494523422587E-2</v>
      </c>
      <c r="AH437">
        <f ca="1"/>
        <v>0</v>
      </c>
      <c r="AI437">
        <f ca="1"/>
        <v>1.3077053499522799E-4</v>
      </c>
      <c r="AJ437" t="str">
        <f ca="1"/>
        <v>ORPT_c</v>
      </c>
      <c r="AK437">
        <f ca="1"/>
        <v>-1.1435494523422587E-2</v>
      </c>
      <c r="AL437">
        <f ca="1"/>
        <v>0</v>
      </c>
      <c r="AM437">
        <f ca="1"/>
        <v>1.3077053499522799E-4</v>
      </c>
      <c r="AN437" t="str">
        <f ca="1"/>
        <v>ORPT_c</v>
      </c>
    </row>
    <row r="438" spans="1:40" x14ac:dyDescent="0.2">
      <c r="A438" t="s">
        <v>10690</v>
      </c>
      <c r="B438" s="121" t="s">
        <v>8397</v>
      </c>
      <c r="C438" s="94" t="s">
        <v>10453</v>
      </c>
      <c r="D438" s="94" t="str">
        <v>3OAS60_c</v>
      </c>
      <c r="E438" s="121" t="str">
        <f ca="1"/>
        <v>0</v>
      </c>
      <c r="G438" s="94"/>
      <c r="H438" s="121" t="str">
        <f ca="1"/>
        <v>0</v>
      </c>
      <c r="I438" s="94"/>
      <c r="J438" s="94"/>
      <c r="K438" s="121" t="str">
        <f ca="1"/>
        <v>0</v>
      </c>
      <c r="L438">
        <v>0</v>
      </c>
      <c r="M438">
        <v>0</v>
      </c>
      <c r="N438" s="105" t="str">
        <v/>
      </c>
      <c r="O438" s="131" t="str">
        <v/>
      </c>
      <c r="P438" s="121" t="str">
        <v/>
      </c>
      <c r="Q438">
        <v>0</v>
      </c>
      <c r="R438" t="str">
        <v/>
      </c>
      <c r="T438">
        <v>0</v>
      </c>
      <c r="U438" t="str">
        <v/>
      </c>
      <c r="W438" t="str">
        <f ca="1"/>
        <v>Purine metabolism</v>
      </c>
      <c r="X438" t="str">
        <f ca="1"/>
        <v>ATPHs_c</v>
      </c>
      <c r="Y438">
        <f ca="1"/>
        <v>0</v>
      </c>
      <c r="Z438">
        <f ca="1"/>
        <v>0</v>
      </c>
      <c r="AA438">
        <f ca="1"/>
        <v>0</v>
      </c>
      <c r="AB438">
        <f ca="1"/>
        <v>0</v>
      </c>
      <c r="AC438">
        <f ca="1"/>
        <v>0</v>
      </c>
      <c r="AD438" t="str">
        <f ca="1"/>
        <v>DTMPK_c</v>
      </c>
      <c r="AE438">
        <f ca="1"/>
        <v>4.1682280314274533E-7</v>
      </c>
      <c r="AF438" t="str">
        <f ca="1"/>
        <v>PAILS_rm</v>
      </c>
      <c r="AG438">
        <f ca="1"/>
        <v>4.2773681512533052E-3</v>
      </c>
      <c r="AH438">
        <f ca="1"/>
        <v>0</v>
      </c>
      <c r="AI438">
        <f ca="1"/>
        <v>1.8295878301356117E-5</v>
      </c>
      <c r="AJ438" t="str">
        <f ca="1"/>
        <v>PAILS_rm</v>
      </c>
      <c r="AK438">
        <f ca="1"/>
        <v>4.2773681512533052E-3</v>
      </c>
      <c r="AL438">
        <f ca="1"/>
        <v>0</v>
      </c>
      <c r="AM438">
        <f ca="1"/>
        <v>1.8295878301356117E-5</v>
      </c>
      <c r="AN438" t="str">
        <f ca="1"/>
        <v>PAILS_rm</v>
      </c>
    </row>
    <row r="439" spans="1:40" x14ac:dyDescent="0.2">
      <c r="A439" t="s">
        <v>10665</v>
      </c>
      <c r="B439" s="121" t="s">
        <v>8398</v>
      </c>
      <c r="C439" s="94" t="s">
        <v>10454</v>
      </c>
      <c r="D439" s="94" t="str">
        <v>3OAS40_c</v>
      </c>
      <c r="E439" s="121">
        <f ca="1"/>
        <v>15.2376619927715</v>
      </c>
      <c r="G439" s="94"/>
      <c r="H439" s="121" t="str">
        <f ca="1"/>
        <v>0</v>
      </c>
      <c r="I439" s="94"/>
      <c r="J439" s="94"/>
      <c r="K439" s="121" t="str">
        <f ca="1"/>
        <v>0</v>
      </c>
      <c r="L439">
        <v>0</v>
      </c>
      <c r="M439">
        <v>0</v>
      </c>
      <c r="N439" s="105" t="str">
        <v/>
      </c>
      <c r="O439" s="131" t="str">
        <v/>
      </c>
      <c r="P439" s="121" t="str">
        <v/>
      </c>
      <c r="Q439">
        <v>0</v>
      </c>
      <c r="R439" t="str">
        <v/>
      </c>
      <c r="T439">
        <v>0</v>
      </c>
      <c r="U439" t="str">
        <v/>
      </c>
      <c r="W439" t="str">
        <f ca="1"/>
        <v>Unassigned</v>
      </c>
      <c r="X439" t="str">
        <f ca="1"/>
        <v>ATPM_c</v>
      </c>
      <c r="Y439">
        <f ca="1"/>
        <v>7.2711247524771254</v>
      </c>
      <c r="Z439">
        <f ca="1"/>
        <v>0</v>
      </c>
      <c r="AA439">
        <f ca="1"/>
        <v>52.869255166085537</v>
      </c>
      <c r="AB439">
        <f ca="1"/>
        <v>2212.5611746749873</v>
      </c>
      <c r="AC439">
        <f ca="1"/>
        <v>1</v>
      </c>
      <c r="AD439" t="str">
        <f ca="1"/>
        <v>DUTPDP_c</v>
      </c>
      <c r="AE439">
        <f ca="1"/>
        <v>4.1682280314274533E-7</v>
      </c>
      <c r="AF439" t="str">
        <f ca="1"/>
        <v>PAILt_c_rm</v>
      </c>
      <c r="AG439">
        <f ca="1"/>
        <v>-3.542027725982532E-3</v>
      </c>
      <c r="AH439">
        <f ca="1"/>
        <v>0</v>
      </c>
      <c r="AI439">
        <f ca="1"/>
        <v>1.2545960411628987E-5</v>
      </c>
      <c r="AJ439" t="str">
        <f ca="1"/>
        <v>PAILt_c_rm</v>
      </c>
      <c r="AK439">
        <f ca="1"/>
        <v>-3.542027725982532E-3</v>
      </c>
      <c r="AL439">
        <f ca="1"/>
        <v>0</v>
      </c>
      <c r="AM439">
        <f ca="1"/>
        <v>1.2545960411628987E-5</v>
      </c>
      <c r="AN439" t="str">
        <f ca="1"/>
        <v>PAILt_c_rm</v>
      </c>
    </row>
    <row r="440" spans="1:40" x14ac:dyDescent="0.2">
      <c r="A440" t="s">
        <v>10699</v>
      </c>
      <c r="B440" s="121" t="s">
        <v>8399</v>
      </c>
      <c r="C440" s="94" t="s">
        <v>10455</v>
      </c>
      <c r="D440" s="94" t="str">
        <v>3HAD100_c</v>
      </c>
      <c r="E440" s="121">
        <f ca="1"/>
        <v>1.45504356468441E-2</v>
      </c>
      <c r="G440" s="94"/>
      <c r="H440" s="121" t="str">
        <f ca="1"/>
        <v>0</v>
      </c>
      <c r="I440" s="94"/>
      <c r="J440" s="94"/>
      <c r="K440" s="121" t="str">
        <f ca="1"/>
        <v>0</v>
      </c>
      <c r="L440">
        <v>0</v>
      </c>
      <c r="M440">
        <v>0</v>
      </c>
      <c r="N440" s="105" t="str">
        <v/>
      </c>
      <c r="O440" s="131">
        <v>2.3002946999999999E-2</v>
      </c>
      <c r="P440" s="121">
        <v>3.1037415712457501E-5</v>
      </c>
      <c r="Q440">
        <v>0</v>
      </c>
      <c r="R440" t="str">
        <v/>
      </c>
      <c r="T440">
        <v>0</v>
      </c>
      <c r="U440" t="str">
        <v/>
      </c>
      <c r="W440" t="str">
        <f ca="1"/>
        <v>Histidine metabolism</v>
      </c>
      <c r="X440" t="str">
        <f ca="1"/>
        <v>ATPPRT_c</v>
      </c>
      <c r="Y440">
        <f ca="1"/>
        <v>6.9431933088739285E-3</v>
      </c>
      <c r="Z440">
        <f ca="1"/>
        <v>0</v>
      </c>
      <c r="AA440">
        <f ca="1"/>
        <v>4.8207933324391691E-5</v>
      </c>
      <c r="AB440">
        <f ca="1"/>
        <v>50043.469011293433</v>
      </c>
      <c r="AC440">
        <f ca="1"/>
        <v>1</v>
      </c>
      <c r="AD440" t="str">
        <f ca="1"/>
        <v>NDPK4_c</v>
      </c>
      <c r="AE440">
        <f ca="1"/>
        <v>4.1682280314274533E-7</v>
      </c>
      <c r="AF440" t="str">
        <f ca="1"/>
        <v>PAILt_gm_rm</v>
      </c>
      <c r="AG440">
        <f ca="1"/>
        <v>-7.353404252707725E-4</v>
      </c>
      <c r="AH440">
        <f ca="1"/>
        <v>0</v>
      </c>
      <c r="AI440">
        <f ca="1"/>
        <v>5.407255410374006E-7</v>
      </c>
      <c r="AJ440" t="str">
        <f ca="1"/>
        <v>PAILt_gm_rm</v>
      </c>
      <c r="AK440">
        <f ca="1"/>
        <v>-7.353404252707725E-4</v>
      </c>
      <c r="AL440">
        <f ca="1"/>
        <v>0</v>
      </c>
      <c r="AM440">
        <f ca="1"/>
        <v>5.407255410374006E-7</v>
      </c>
      <c r="AN440" t="str">
        <f ca="1"/>
        <v>PAILt_gm_rm</v>
      </c>
    </row>
    <row r="441" spans="1:40" x14ac:dyDescent="0.2">
      <c r="A441" t="s">
        <v>10703</v>
      </c>
      <c r="B441" s="121" t="s">
        <v>8400</v>
      </c>
      <c r="C441" s="94" t="s">
        <v>10456</v>
      </c>
      <c r="D441" s="94" t="str">
        <v>3OAS180_c</v>
      </c>
      <c r="E441" s="121">
        <f ca="1"/>
        <v>6.5244218392670801</v>
      </c>
      <c r="G441" s="94"/>
      <c r="H441" s="121" t="str">
        <f ca="1"/>
        <v>0</v>
      </c>
      <c r="I441" s="94"/>
      <c r="J441" s="94"/>
      <c r="K441" s="121" t="str">
        <f ca="1"/>
        <v>0</v>
      </c>
      <c r="L441">
        <v>0</v>
      </c>
      <c r="M441">
        <v>0</v>
      </c>
      <c r="N441" s="105" t="str">
        <v/>
      </c>
      <c r="O441" s="131" t="str">
        <v/>
      </c>
      <c r="P441" s="121" t="str">
        <v/>
      </c>
      <c r="Q441">
        <v>0</v>
      </c>
      <c r="R441" t="str">
        <v/>
      </c>
      <c r="T441">
        <v>0</v>
      </c>
      <c r="U441" t="str">
        <v/>
      </c>
      <c r="W441" t="str">
        <f ca="1"/>
        <v>Oxidative phosphorylation</v>
      </c>
      <c r="X441" t="str">
        <f ca="1"/>
        <v>ATPS_m</v>
      </c>
      <c r="Y441">
        <f ca="1"/>
        <v>3.1133309790965251</v>
      </c>
      <c r="Z441">
        <f ca="1"/>
        <v>0</v>
      </c>
      <c r="AA441">
        <f ca="1"/>
        <v>9.692829785402127</v>
      </c>
      <c r="AB441">
        <f ca="1"/>
        <v>405.64178157121381</v>
      </c>
      <c r="AC441">
        <f ca="1"/>
        <v>1</v>
      </c>
      <c r="AD441" t="str">
        <f ca="1"/>
        <v>NDPK6_c</v>
      </c>
      <c r="AE441">
        <f ca="1"/>
        <v>4.1682280314274533E-7</v>
      </c>
      <c r="AF441" t="str">
        <f ca="1"/>
        <v>PAPSR_c</v>
      </c>
      <c r="AG441">
        <f ca="1"/>
        <v>4.6230627776118298E-3</v>
      </c>
      <c r="AH441">
        <f ca="1"/>
        <v>0</v>
      </c>
      <c r="AI441">
        <f ca="1"/>
        <v>2.1372709445740007E-5</v>
      </c>
      <c r="AJ441" t="str">
        <f ca="1"/>
        <v>PAPSR_c</v>
      </c>
      <c r="AK441">
        <f ca="1"/>
        <v>4.6230627776118298E-3</v>
      </c>
      <c r="AL441">
        <f ca="1"/>
        <v>0</v>
      </c>
      <c r="AM441">
        <f ca="1"/>
        <v>2.1372709445740007E-5</v>
      </c>
      <c r="AN441" t="str">
        <f ca="1"/>
        <v>PAPSR_c</v>
      </c>
    </row>
    <row r="442" spans="1:40" x14ac:dyDescent="0.2">
      <c r="A442" t="s">
        <v>10654</v>
      </c>
      <c r="B442" s="121" t="s">
        <v>8401</v>
      </c>
      <c r="C442" s="94" t="s">
        <v>10457</v>
      </c>
      <c r="D442" s="94" t="str">
        <v>3HAD140_c</v>
      </c>
      <c r="E442" s="121" t="str">
        <f ca="1"/>
        <v>0</v>
      </c>
      <c r="G442" s="94"/>
      <c r="H442" s="121" t="str">
        <f ca="1"/>
        <v>0</v>
      </c>
      <c r="I442" s="94"/>
      <c r="J442" s="94"/>
      <c r="K442" s="121" t="str">
        <f ca="1"/>
        <v>0</v>
      </c>
      <c r="L442">
        <v>0</v>
      </c>
      <c r="M442">
        <v>0</v>
      </c>
      <c r="N442" s="105" t="str">
        <v/>
      </c>
      <c r="O442" s="131" t="str">
        <v/>
      </c>
      <c r="P442" s="121" t="str">
        <v/>
      </c>
      <c r="Q442">
        <v>0</v>
      </c>
      <c r="R442" t="str">
        <v/>
      </c>
      <c r="T442">
        <v>0</v>
      </c>
      <c r="U442" t="str">
        <v/>
      </c>
      <c r="W442" t="str">
        <f ca="1"/>
        <v>Transport</v>
      </c>
      <c r="X442" t="str">
        <f ca="1"/>
        <v>ATPt_c_en</v>
      </c>
      <c r="Y442">
        <f ca="1"/>
        <v>0</v>
      </c>
      <c r="Z442">
        <f ca="1"/>
        <v>0</v>
      </c>
      <c r="AA442">
        <f ca="1"/>
        <v>0</v>
      </c>
      <c r="AB442">
        <f ca="1"/>
        <v>0</v>
      </c>
      <c r="AC442">
        <f ca="1"/>
        <v>0</v>
      </c>
      <c r="AD442" t="str">
        <f ca="1"/>
        <v>NDPK8_c</v>
      </c>
      <c r="AE442">
        <f ca="1"/>
        <v>4.1682280314274533E-7</v>
      </c>
      <c r="AF442" t="str">
        <f ca="1"/>
        <v>PAt_l_rm</v>
      </c>
      <c r="AG442">
        <f ca="1"/>
        <v>6.3750881664116883E-6</v>
      </c>
      <c r="AH442">
        <f ca="1"/>
        <v>0</v>
      </c>
      <c r="AI442">
        <f ca="1"/>
        <v>4.0641749129522341E-11</v>
      </c>
      <c r="AJ442" t="str">
        <f ca="1"/>
        <v>PAt_l_rm</v>
      </c>
      <c r="AK442">
        <f ca="1"/>
        <v>6.3750881664116883E-6</v>
      </c>
      <c r="AL442">
        <f ca="1"/>
        <v>0</v>
      </c>
      <c r="AM442">
        <f ca="1"/>
        <v>4.0641749129522341E-11</v>
      </c>
      <c r="AN442" t="str">
        <f ca="1"/>
        <v>PAt_l_rm</v>
      </c>
    </row>
    <row r="443" spans="1:40" x14ac:dyDescent="0.2">
      <c r="A443" t="s">
        <v>10654</v>
      </c>
      <c r="B443" s="121" t="s">
        <v>8402</v>
      </c>
      <c r="C443" s="94" t="s">
        <v>10458</v>
      </c>
      <c r="D443" s="94" t="str">
        <v>3OAR60_c</v>
      </c>
      <c r="E443" s="121" t="str">
        <f ca="1"/>
        <v>0</v>
      </c>
      <c r="G443" s="94"/>
      <c r="H443" s="121" t="str">
        <f ca="1"/>
        <v>0</v>
      </c>
      <c r="I443" s="94"/>
      <c r="J443" s="94"/>
      <c r="K443" s="121" t="str">
        <f ca="1"/>
        <v>0</v>
      </c>
      <c r="L443">
        <v>0</v>
      </c>
      <c r="M443">
        <v>0</v>
      </c>
      <c r="N443" s="105" t="str">
        <v/>
      </c>
      <c r="O443" s="131" t="str">
        <v/>
      </c>
      <c r="P443" s="121" t="str">
        <v/>
      </c>
      <c r="Q443">
        <v>0</v>
      </c>
      <c r="R443" t="str">
        <v/>
      </c>
      <c r="T443">
        <v>0</v>
      </c>
      <c r="U443" t="str">
        <v/>
      </c>
      <c r="W443" t="str">
        <f ca="1"/>
        <v>Transport</v>
      </c>
      <c r="X443" t="str">
        <f ca="1"/>
        <v>ATPt_c_gm</v>
      </c>
      <c r="Y443">
        <f ca="1"/>
        <v>0</v>
      </c>
      <c r="Z443">
        <f ca="1"/>
        <v>0</v>
      </c>
      <c r="AA443">
        <f ca="1"/>
        <v>0</v>
      </c>
      <c r="AB443">
        <f ca="1"/>
        <v>0</v>
      </c>
      <c r="AC443">
        <f ca="1"/>
        <v>0</v>
      </c>
      <c r="AD443" t="str">
        <f ca="1"/>
        <v>RNDR1_c</v>
      </c>
      <c r="AE443">
        <f ca="1"/>
        <v>4.1682280314274533E-7</v>
      </c>
      <c r="AF443" t="str">
        <f ca="1"/>
        <v>PC_c</v>
      </c>
      <c r="AG443">
        <f ca="1"/>
        <v>0.33916937867193703</v>
      </c>
      <c r="AH443">
        <f ca="1"/>
        <v>0</v>
      </c>
      <c r="AI443">
        <f ca="1"/>
        <v>0.11503586742870781</v>
      </c>
      <c r="AJ443" t="str">
        <f ca="1"/>
        <v>PC_c</v>
      </c>
      <c r="AK443">
        <f ca="1"/>
        <v>0.33916937867193703</v>
      </c>
      <c r="AL443">
        <f ca="1"/>
        <v>0</v>
      </c>
      <c r="AM443">
        <f ca="1"/>
        <v>0.11503586742870781</v>
      </c>
      <c r="AN443" t="str">
        <f ca="1"/>
        <v>PC_c</v>
      </c>
    </row>
    <row r="444" spans="1:40" x14ac:dyDescent="0.2">
      <c r="A444" t="s">
        <v>10654</v>
      </c>
      <c r="B444" s="121" t="s">
        <v>8403</v>
      </c>
      <c r="C444" s="94" t="s">
        <v>10459</v>
      </c>
      <c r="D444" s="94" t="str">
        <v>3OAR140_c</v>
      </c>
      <c r="E444" s="121">
        <f ca="1"/>
        <v>2.6719783241457101E-5</v>
      </c>
      <c r="G444" s="94"/>
      <c r="H444" s="121" t="str">
        <f ca="1"/>
        <v>0</v>
      </c>
      <c r="I444" s="94"/>
      <c r="J444" s="94"/>
      <c r="K444" s="121" t="str">
        <f ca="1"/>
        <v>0</v>
      </c>
      <c r="L444">
        <v>0</v>
      </c>
      <c r="M444">
        <v>0</v>
      </c>
      <c r="N444" s="105" t="str">
        <v/>
      </c>
      <c r="O444" s="131" t="str">
        <v/>
      </c>
      <c r="P444" s="121" t="str">
        <v/>
      </c>
      <c r="Q444">
        <v>0</v>
      </c>
      <c r="R444" t="str">
        <v/>
      </c>
      <c r="T444">
        <v>0</v>
      </c>
      <c r="U444" t="str">
        <v/>
      </c>
      <c r="W444" t="str">
        <f ca="1"/>
        <v>Transport</v>
      </c>
      <c r="X444" t="str">
        <f ca="1"/>
        <v>ATPt_c_l</v>
      </c>
      <c r="Y444">
        <f ca="1"/>
        <v>1.2750176332822375E-5</v>
      </c>
      <c r="Z444">
        <f ca="1"/>
        <v>0</v>
      </c>
      <c r="AA444">
        <f ca="1"/>
        <v>1.6256699651806385E-10</v>
      </c>
      <c r="AB444">
        <f ca="1"/>
        <v>6.8033760575867688E-9</v>
      </c>
      <c r="AC444">
        <f ca="1"/>
        <v>1</v>
      </c>
      <c r="AD444" t="str">
        <f ca="1"/>
        <v>RNDR4_c</v>
      </c>
      <c r="AE444">
        <f ca="1"/>
        <v>4.1682280314274533E-7</v>
      </c>
      <c r="AF444" t="str">
        <f ca="1"/>
        <v>PCOATA160_c</v>
      </c>
      <c r="AG444">
        <f ca="1"/>
        <v>5.8496642947312473E-3</v>
      </c>
      <c r="AH444">
        <f ca="1"/>
        <v>0</v>
      </c>
      <c r="AI444">
        <f ca="1"/>
        <v>3.4218572361053623E-5</v>
      </c>
      <c r="AJ444" t="str">
        <f ca="1"/>
        <v>PCOATA160_c</v>
      </c>
      <c r="AK444">
        <f ca="1"/>
        <v>5.8496642947312473E-3</v>
      </c>
      <c r="AL444">
        <f ca="1"/>
        <v>0</v>
      </c>
      <c r="AM444">
        <f ca="1"/>
        <v>3.4218572361053623E-5</v>
      </c>
      <c r="AN444" t="str">
        <f ca="1"/>
        <v>PCOATA160_c</v>
      </c>
    </row>
    <row r="445" spans="1:40" x14ac:dyDescent="0.2">
      <c r="A445" t="s">
        <v>10654</v>
      </c>
      <c r="B445" s="121" t="s">
        <v>8404</v>
      </c>
      <c r="C445" s="94" t="s">
        <v>10460</v>
      </c>
      <c r="D445" s="94" t="str">
        <v>3OAR100_c</v>
      </c>
      <c r="E445" s="121" t="str">
        <f ca="1"/>
        <v>0</v>
      </c>
      <c r="G445" s="94"/>
      <c r="H445" s="121" t="str">
        <f ca="1"/>
        <v>0</v>
      </c>
      <c r="I445" s="94"/>
      <c r="J445" s="94"/>
      <c r="K445" s="121" t="str">
        <f ca="1"/>
        <v>0</v>
      </c>
      <c r="L445">
        <v>0</v>
      </c>
      <c r="M445">
        <v>0</v>
      </c>
      <c r="N445" s="105" t="str">
        <v/>
      </c>
      <c r="O445" s="131" t="str">
        <v/>
      </c>
      <c r="P445" s="121" t="str">
        <v/>
      </c>
      <c r="Q445">
        <v>0</v>
      </c>
      <c r="R445" t="str">
        <v/>
      </c>
      <c r="T445">
        <v>0</v>
      </c>
      <c r="U445" t="str">
        <v/>
      </c>
      <c r="W445" t="str">
        <f ca="1"/>
        <v>Transport</v>
      </c>
      <c r="X445" t="str">
        <f ca="1"/>
        <v>ATPt_c_n</v>
      </c>
      <c r="Y445">
        <f ca="1"/>
        <v>0</v>
      </c>
      <c r="Z445">
        <f ca="1"/>
        <v>0</v>
      </c>
      <c r="AA445">
        <f ca="1"/>
        <v>0</v>
      </c>
      <c r="AB445">
        <f ca="1"/>
        <v>0</v>
      </c>
      <c r="AC445">
        <f ca="1"/>
        <v>0</v>
      </c>
      <c r="AD445" t="str">
        <f ca="1"/>
        <v>TMDS_c</v>
      </c>
      <c r="AE445">
        <f ca="1"/>
        <v>4.1682280314274533E-7</v>
      </c>
      <c r="AF445" t="str">
        <f ca="1"/>
        <v>PCOATA180_c</v>
      </c>
      <c r="AG445">
        <f ca="1"/>
        <v>1.8267972917713465E-2</v>
      </c>
      <c r="AH445">
        <f ca="1"/>
        <v>0</v>
      </c>
      <c r="AI445">
        <f ca="1"/>
        <v>3.3371883452231257E-4</v>
      </c>
      <c r="AJ445" t="str">
        <f ca="1"/>
        <v>PCOATA180_c</v>
      </c>
      <c r="AK445">
        <f ca="1"/>
        <v>1.8267972917713465E-2</v>
      </c>
      <c r="AL445">
        <f ca="1"/>
        <v>0</v>
      </c>
      <c r="AM445">
        <f ca="1"/>
        <v>3.3371883452231257E-4</v>
      </c>
      <c r="AN445" t="str">
        <f ca="1"/>
        <v>PCOATA180_c</v>
      </c>
    </row>
    <row r="446" spans="1:40" x14ac:dyDescent="0.2">
      <c r="A446" t="s">
        <v>10654</v>
      </c>
      <c r="B446" s="121" t="s">
        <v>8405</v>
      </c>
      <c r="C446" s="94" t="s">
        <v>10461</v>
      </c>
      <c r="D446" s="94" t="str">
        <v>3OAR120_c</v>
      </c>
      <c r="E446" s="121" t="str">
        <f ca="1"/>
        <v>0</v>
      </c>
      <c r="G446" s="94"/>
      <c r="H446" s="121" t="str">
        <f ca="1"/>
        <v>0</v>
      </c>
      <c r="I446" s="94"/>
      <c r="J446" s="94"/>
      <c r="K446" s="121" t="str">
        <f ca="1"/>
        <v>0</v>
      </c>
      <c r="L446">
        <v>0</v>
      </c>
      <c r="M446">
        <v>0</v>
      </c>
      <c r="N446" s="105" t="str">
        <v/>
      </c>
      <c r="O446" s="131" t="str">
        <v/>
      </c>
      <c r="P446" s="121" t="str">
        <v/>
      </c>
      <c r="Q446">
        <v>0</v>
      </c>
      <c r="R446" t="str">
        <v/>
      </c>
      <c r="T446">
        <v>0</v>
      </c>
      <c r="U446" t="str">
        <v/>
      </c>
      <c r="W446" t="str">
        <f ca="1"/>
        <v>Transport</v>
      </c>
      <c r="X446" t="str">
        <f ca="1"/>
        <v>ATPt_c_r</v>
      </c>
      <c r="Y446">
        <f ca="1"/>
        <v>0</v>
      </c>
      <c r="Z446">
        <f ca="1"/>
        <v>0</v>
      </c>
      <c r="AA446">
        <f ca="1"/>
        <v>0</v>
      </c>
      <c r="AB446">
        <f ca="1"/>
        <v>0</v>
      </c>
      <c r="AC446">
        <f ca="1"/>
        <v>0</v>
      </c>
      <c r="AD446" t="str">
        <f ca="1"/>
        <v>PRENT18_l</v>
      </c>
      <c r="AE446">
        <f ca="1"/>
        <v>3.9310912791232909E-7</v>
      </c>
      <c r="AF446" t="str">
        <f ca="1"/>
        <v>PCt_c_rm</v>
      </c>
      <c r="AG446">
        <f ca="1"/>
        <v>-3.7459502470853427E-3</v>
      </c>
      <c r="AH446">
        <f ca="1"/>
        <v>0</v>
      </c>
      <c r="AI446">
        <f ca="1"/>
        <v>1.4032143253638741E-5</v>
      </c>
      <c r="AJ446" t="str">
        <f ca="1"/>
        <v>PCt_c_rm</v>
      </c>
      <c r="AK446">
        <f ca="1"/>
        <v>-3.7459502470853427E-3</v>
      </c>
      <c r="AL446">
        <f ca="1"/>
        <v>0</v>
      </c>
      <c r="AM446">
        <f ca="1"/>
        <v>1.4032143253638741E-5</v>
      </c>
      <c r="AN446" t="str">
        <f ca="1"/>
        <v>PCt_c_rm</v>
      </c>
    </row>
    <row r="447" spans="1:40" x14ac:dyDescent="0.2">
      <c r="A447" t="s">
        <v>10654</v>
      </c>
      <c r="B447" s="121" t="s">
        <v>8406</v>
      </c>
      <c r="C447" s="94" t="s">
        <v>10462</v>
      </c>
      <c r="D447" s="94" t="str">
        <v>EAR180y_c</v>
      </c>
      <c r="E447" s="121">
        <f ca="1"/>
        <v>3.4742972661976198E-4</v>
      </c>
      <c r="G447" s="94"/>
      <c r="H447" s="121" t="str">
        <f ca="1"/>
        <v>0</v>
      </c>
      <c r="I447" s="94"/>
      <c r="J447" s="94"/>
      <c r="K447" s="121" t="str">
        <f ca="1"/>
        <v>0</v>
      </c>
      <c r="L447">
        <v>0</v>
      </c>
      <c r="M447">
        <v>0</v>
      </c>
      <c r="N447" s="105" t="str">
        <v/>
      </c>
      <c r="O447" s="131" t="str">
        <v/>
      </c>
      <c r="P447" s="121" t="str">
        <v/>
      </c>
      <c r="Q447">
        <v>0</v>
      </c>
      <c r="R447" t="str">
        <v/>
      </c>
      <c r="T447">
        <v>0</v>
      </c>
      <c r="U447" t="str">
        <v/>
      </c>
      <c r="W447" t="str">
        <f ca="1"/>
        <v>Transport</v>
      </c>
      <c r="X447" t="str">
        <f ca="1"/>
        <v>ATPt_c_rm</v>
      </c>
      <c r="Y447">
        <f ca="1"/>
        <v>1.6578690918394849E-4</v>
      </c>
      <c r="Z447">
        <f ca="1"/>
        <v>0</v>
      </c>
      <c r="AA447">
        <f ca="1"/>
        <v>2.7485299256766785E-8</v>
      </c>
      <c r="AB447">
        <f ca="1"/>
        <v>1.1502508559805778E-6</v>
      </c>
      <c r="AC447">
        <f ca="1"/>
        <v>1</v>
      </c>
      <c r="AD447" t="str">
        <f ca="1"/>
        <v>2OBUTt_c_m</v>
      </c>
      <c r="AE447">
        <f ca="1"/>
        <v>2.629265913139849E-7</v>
      </c>
      <c r="AF447" t="str">
        <f ca="1"/>
        <v>PDH_m</v>
      </c>
      <c r="AG447">
        <f ca="1"/>
        <v>0.13211968159341297</v>
      </c>
      <c r="AH447">
        <f ca="1"/>
        <v>0</v>
      </c>
      <c r="AI447">
        <f ca="1"/>
        <v>1.7455610264344827E-2</v>
      </c>
      <c r="AJ447" t="str">
        <f ca="1"/>
        <v>PDH_m</v>
      </c>
      <c r="AK447">
        <f ca="1"/>
        <v>0.13211968159341297</v>
      </c>
      <c r="AL447">
        <f ca="1"/>
        <v>0</v>
      </c>
      <c r="AM447">
        <f ca="1"/>
        <v>1.7455610264344827E-2</v>
      </c>
      <c r="AN447" t="str">
        <f ca="1"/>
        <v>PDH_m</v>
      </c>
    </row>
    <row r="448" spans="1:40" x14ac:dyDescent="0.2">
      <c r="A448" t="s">
        <v>10654</v>
      </c>
      <c r="B448" s="121" t="s">
        <v>8407</v>
      </c>
      <c r="C448" s="94" t="s">
        <v>10463</v>
      </c>
      <c r="D448" s="94" t="str">
        <v>ACKr_c</v>
      </c>
      <c r="E448" s="121" t="str">
        <f ca="1"/>
        <v>0</v>
      </c>
      <c r="G448" s="94"/>
      <c r="H448" s="121" t="str">
        <f ca="1"/>
        <v>0</v>
      </c>
      <c r="I448" s="94"/>
      <c r="J448" s="94"/>
      <c r="K448" s="121" t="str">
        <f ca="1"/>
        <v>0</v>
      </c>
      <c r="L448">
        <v>0</v>
      </c>
      <c r="M448">
        <v>0</v>
      </c>
      <c r="N448" s="105" t="str">
        <v/>
      </c>
      <c r="O448" s="131" t="str">
        <v/>
      </c>
      <c r="P448" s="121" t="str">
        <v/>
      </c>
      <c r="Q448">
        <v>0</v>
      </c>
      <c r="R448" t="str">
        <v/>
      </c>
      <c r="T448">
        <v>0</v>
      </c>
      <c r="U448" t="str">
        <v/>
      </c>
      <c r="W448" t="str">
        <f ca="1"/>
        <v>Transport</v>
      </c>
      <c r="X448" t="str">
        <f ca="1"/>
        <v>ATPt_c_vm</v>
      </c>
      <c r="Y448">
        <f ca="1"/>
        <v>0</v>
      </c>
      <c r="Z448">
        <f ca="1"/>
        <v>0</v>
      </c>
      <c r="AA448">
        <f ca="1"/>
        <v>0</v>
      </c>
      <c r="AB448">
        <f ca="1"/>
        <v>0</v>
      </c>
      <c r="AC448">
        <f ca="1"/>
        <v>0</v>
      </c>
      <c r="AD448" t="str">
        <f ca="1"/>
        <v>CYSTGL_c</v>
      </c>
      <c r="AE448">
        <f ca="1"/>
        <v>2.629265913139849E-7</v>
      </c>
      <c r="AF448" t="str">
        <f ca="1"/>
        <v>PDMEMT_rm</v>
      </c>
      <c r="AG448">
        <f ca="1"/>
        <v>3.7459502470853427E-3</v>
      </c>
      <c r="AH448">
        <f ca="1"/>
        <v>0</v>
      </c>
      <c r="AI448">
        <f ca="1"/>
        <v>1.4032143253638741E-5</v>
      </c>
      <c r="AJ448" t="str">
        <f ca="1"/>
        <v>PDMEMT_rm</v>
      </c>
      <c r="AK448">
        <f ca="1"/>
        <v>3.7459502470853427E-3</v>
      </c>
      <c r="AL448">
        <f ca="1"/>
        <v>0</v>
      </c>
      <c r="AM448">
        <f ca="1"/>
        <v>1.4032143253638741E-5</v>
      </c>
      <c r="AN448" t="str">
        <f ca="1"/>
        <v>PDMEMT_rm</v>
      </c>
    </row>
    <row r="449" spans="1:40" x14ac:dyDescent="0.2">
      <c r="A449" t="s">
        <v>10692</v>
      </c>
      <c r="B449" s="121" t="s">
        <v>8408</v>
      </c>
      <c r="C449" s="94" t="s">
        <v>10464</v>
      </c>
      <c r="D449" s="94" t="str">
        <v>3OAR160_c</v>
      </c>
      <c r="E449" s="121" t="str">
        <f ca="1"/>
        <v>0</v>
      </c>
      <c r="G449" s="94"/>
      <c r="H449" s="121" t="str">
        <f ca="1"/>
        <v>0</v>
      </c>
      <c r="I449" s="94"/>
      <c r="J449" s="94"/>
      <c r="K449" s="121" t="str">
        <f ca="1"/>
        <v>0</v>
      </c>
      <c r="L449">
        <v>0</v>
      </c>
      <c r="M449">
        <v>0</v>
      </c>
      <c r="N449" s="105" t="str">
        <v/>
      </c>
      <c r="O449" s="131" t="str">
        <v/>
      </c>
      <c r="P449" s="121" t="str">
        <v/>
      </c>
      <c r="Q449">
        <v>0</v>
      </c>
      <c r="R449" t="str">
        <v/>
      </c>
      <c r="T449">
        <v>0</v>
      </c>
      <c r="U449" t="str">
        <v/>
      </c>
      <c r="W449" t="str">
        <f ca="1"/>
        <v>Aflatoxin biosynthesis</v>
      </c>
      <c r="X449" t="str">
        <f ca="1"/>
        <v>AVNORy_c</v>
      </c>
      <c r="Y449">
        <f ca="1"/>
        <v>0</v>
      </c>
      <c r="Z449">
        <f ca="1"/>
        <v>0</v>
      </c>
      <c r="AA449">
        <f ca="1"/>
        <v>0</v>
      </c>
      <c r="AB449">
        <f ca="1"/>
        <v>0</v>
      </c>
      <c r="AC449">
        <f ca="1"/>
        <v>0</v>
      </c>
      <c r="AD449" t="str">
        <f ca="1"/>
        <v>CYSTS_c</v>
      </c>
      <c r="AE449">
        <f ca="1"/>
        <v>2.629265913139849E-7</v>
      </c>
      <c r="AF449" t="str">
        <f ca="1"/>
        <v>PEMT_rm</v>
      </c>
      <c r="AG449">
        <f ca="1"/>
        <v>3.7459502470853427E-3</v>
      </c>
      <c r="AH449">
        <f ca="1"/>
        <v>0</v>
      </c>
      <c r="AI449">
        <f ca="1"/>
        <v>1.4032143253638741E-5</v>
      </c>
      <c r="AJ449" t="str">
        <f ca="1"/>
        <v>PEMT_rm</v>
      </c>
      <c r="AK449">
        <f ca="1"/>
        <v>3.7459502470853427E-3</v>
      </c>
      <c r="AL449">
        <f ca="1"/>
        <v>0</v>
      </c>
      <c r="AM449">
        <f ca="1"/>
        <v>1.4032143253638741E-5</v>
      </c>
      <c r="AN449" t="str">
        <f ca="1"/>
        <v>PEMT_rm</v>
      </c>
    </row>
    <row r="450" spans="1:40" x14ac:dyDescent="0.2">
      <c r="A450" t="s">
        <v>10697</v>
      </c>
      <c r="B450" s="121" t="s">
        <v>8409</v>
      </c>
      <c r="C450" s="94" t="s">
        <v>10465</v>
      </c>
      <c r="D450" s="94" t="str">
        <v>3OAR40_c</v>
      </c>
      <c r="E450" s="121" t="str">
        <f ca="1"/>
        <v>0</v>
      </c>
      <c r="G450" s="94"/>
      <c r="H450" s="121" t="str">
        <f ca="1"/>
        <v>0</v>
      </c>
      <c r="I450" s="94"/>
      <c r="J450" s="94"/>
      <c r="K450" s="121" t="str">
        <f ca="1"/>
        <v>0</v>
      </c>
      <c r="L450">
        <v>0</v>
      </c>
      <c r="M450">
        <v>0</v>
      </c>
      <c r="N450" s="105" t="str">
        <v/>
      </c>
      <c r="O450" s="131">
        <v>0</v>
      </c>
      <c r="P450" s="121">
        <v>0</v>
      </c>
      <c r="Q450">
        <v>0</v>
      </c>
      <c r="R450" t="str">
        <v/>
      </c>
      <c r="T450">
        <v>0</v>
      </c>
      <c r="U450" t="str">
        <v/>
      </c>
      <c r="W450" t="str">
        <f ca="1"/>
        <v>Biotin metabolism</v>
      </c>
      <c r="X450" t="str">
        <f ca="1"/>
        <v>BACCL_c</v>
      </c>
      <c r="Y450">
        <f ca="1"/>
        <v>0</v>
      </c>
      <c r="Z450">
        <f ca="1"/>
        <v>0</v>
      </c>
      <c r="AA450">
        <f ca="1"/>
        <v>0</v>
      </c>
      <c r="AB450">
        <f ca="1"/>
        <v>0</v>
      </c>
      <c r="AC450">
        <f ca="1"/>
        <v>0</v>
      </c>
      <c r="AD450" t="str">
        <f ca="1"/>
        <v>CYSTRS_c</v>
      </c>
      <c r="AE450">
        <f ca="1"/>
        <v>2.5367748346758612E-7</v>
      </c>
      <c r="AF450" t="str">
        <f ca="1"/>
        <v>PEt_c_r</v>
      </c>
      <c r="AG450">
        <f ca="1"/>
        <v>4.6378041646795579E-3</v>
      </c>
      <c r="AH450">
        <f ca="1"/>
        <v>0</v>
      </c>
      <c r="AI450">
        <f ca="1"/>
        <v>2.150922746991905E-5</v>
      </c>
      <c r="AJ450" t="str">
        <f ca="1"/>
        <v>PEt_c_r</v>
      </c>
      <c r="AK450">
        <f ca="1"/>
        <v>4.6378041646795579E-3</v>
      </c>
      <c r="AL450">
        <f ca="1"/>
        <v>0</v>
      </c>
      <c r="AM450">
        <f ca="1"/>
        <v>2.150922746991905E-5</v>
      </c>
      <c r="AN450" t="str">
        <f ca="1"/>
        <v>PEt_c_r</v>
      </c>
    </row>
    <row r="451" spans="1:40" x14ac:dyDescent="0.2">
      <c r="A451" t="s">
        <v>10704</v>
      </c>
      <c r="B451" s="121" t="s">
        <v>8410</v>
      </c>
      <c r="C451" s="94" t="s">
        <v>10466</v>
      </c>
      <c r="D451" s="94" t="str">
        <v>DOLDPP_c</v>
      </c>
      <c r="E451" s="121" t="str">
        <f ca="1"/>
        <v>0</v>
      </c>
      <c r="G451" s="94"/>
      <c r="H451" s="121" t="str">
        <f ca="1"/>
        <v>0</v>
      </c>
      <c r="I451" s="94"/>
      <c r="J451" s="94"/>
      <c r="K451" s="121" t="str">
        <f ca="1"/>
        <v>0</v>
      </c>
      <c r="L451">
        <v>0</v>
      </c>
      <c r="M451">
        <v>0</v>
      </c>
      <c r="N451" s="105" t="str">
        <v/>
      </c>
      <c r="O451" s="131" t="str">
        <v/>
      </c>
      <c r="P451" s="121" t="str">
        <v/>
      </c>
      <c r="Q451">
        <v>0</v>
      </c>
      <c r="R451" t="str">
        <v/>
      </c>
      <c r="T451">
        <v>0</v>
      </c>
      <c r="U451" t="str">
        <v/>
      </c>
      <c r="W451" t="str">
        <f ca="1"/>
        <v>Carnitine biosynthesis</v>
      </c>
      <c r="X451" t="str">
        <f ca="1"/>
        <v>BBOX_m</v>
      </c>
      <c r="Y451">
        <f ca="1"/>
        <v>0</v>
      </c>
      <c r="Z451">
        <f ca="1"/>
        <v>0</v>
      </c>
      <c r="AA451">
        <f ca="1"/>
        <v>0</v>
      </c>
      <c r="AB451">
        <f ca="1"/>
        <v>0</v>
      </c>
      <c r="AC451">
        <f ca="1"/>
        <v>0</v>
      </c>
      <c r="AD451" t="str">
        <f ca="1"/>
        <v>PSt_c_rm</v>
      </c>
      <c r="AE451">
        <f ca="1"/>
        <v>2.3541110821387869E-7</v>
      </c>
      <c r="AF451" t="str">
        <f ca="1"/>
        <v>PEt_c_rm</v>
      </c>
      <c r="AG451">
        <f ca="1"/>
        <v>-5.5425795450120725E-3</v>
      </c>
      <c r="AH451">
        <f ca="1"/>
        <v>0</v>
      </c>
      <c r="AI451">
        <f ca="1"/>
        <v>3.0720188012786232E-5</v>
      </c>
      <c r="AJ451" t="str">
        <f ca="1"/>
        <v>PEt_c_rm</v>
      </c>
      <c r="AK451">
        <f ca="1"/>
        <v>-5.5425795450120725E-3</v>
      </c>
      <c r="AL451">
        <f ca="1"/>
        <v>0</v>
      </c>
      <c r="AM451">
        <f ca="1"/>
        <v>3.0720188012786232E-5</v>
      </c>
      <c r="AN451" t="str">
        <f ca="1"/>
        <v>PEt_c_rm</v>
      </c>
    </row>
    <row r="452" spans="1:40" x14ac:dyDescent="0.2">
      <c r="A452" t="s">
        <v>10671</v>
      </c>
      <c r="B452" s="121" t="s">
        <v>8411</v>
      </c>
      <c r="C452" s="94" t="s">
        <v>10467</v>
      </c>
      <c r="D452" s="94" t="str">
        <v>3HAD160_c</v>
      </c>
      <c r="E452" s="121" t="str">
        <f ca="1"/>
        <v>0</v>
      </c>
      <c r="G452" s="94"/>
      <c r="H452" s="121" t="str">
        <f ca="1"/>
        <v>0</v>
      </c>
      <c r="I452" s="94"/>
      <c r="J452" s="94"/>
      <c r="K452" s="121" t="str">
        <f ca="1"/>
        <v>0</v>
      </c>
      <c r="L452">
        <v>0</v>
      </c>
      <c r="M452">
        <v>0</v>
      </c>
      <c r="N452" s="105" t="str">
        <v/>
      </c>
      <c r="O452" s="131" t="str">
        <v/>
      </c>
      <c r="P452" s="121" t="str">
        <v/>
      </c>
      <c r="Q452">
        <v>0</v>
      </c>
      <c r="R452" t="str">
        <v/>
      </c>
      <c r="T452">
        <v>0</v>
      </c>
      <c r="U452" t="str">
        <v/>
      </c>
      <c r="W452" t="str">
        <f ca="1"/>
        <v>Glycine, serine and threonine metabolism</v>
      </c>
      <c r="X452" t="str">
        <f ca="1"/>
        <v>BETALDHx_x</v>
      </c>
      <c r="Y452">
        <f ca="1"/>
        <v>0</v>
      </c>
      <c r="Z452">
        <f ca="1"/>
        <v>0</v>
      </c>
      <c r="AA452">
        <f ca="1"/>
        <v>0</v>
      </c>
      <c r="AB452">
        <f ca="1"/>
        <v>0</v>
      </c>
      <c r="AC452">
        <f ca="1"/>
        <v>0</v>
      </c>
      <c r="AD452" t="str">
        <f ca="1"/>
        <v>FALPDt_c_l</v>
      </c>
      <c r="AE452">
        <f ca="1"/>
        <v>2.2226878578855581E-7</v>
      </c>
      <c r="AF452" t="str">
        <f ca="1"/>
        <v>PEt_mm_rm</v>
      </c>
      <c r="AG452">
        <f ca="1"/>
        <v>9.2885297920974295E-3</v>
      </c>
      <c r="AH452">
        <f ca="1"/>
        <v>0</v>
      </c>
      <c r="AI452">
        <f ca="1"/>
        <v>8.6276785698681516E-5</v>
      </c>
      <c r="AJ452" t="str">
        <f ca="1"/>
        <v>PEt_mm_rm</v>
      </c>
      <c r="AK452">
        <f ca="1"/>
        <v>9.2885297920974295E-3</v>
      </c>
      <c r="AL452">
        <f ca="1"/>
        <v>0</v>
      </c>
      <c r="AM452">
        <f ca="1"/>
        <v>8.6276785698681516E-5</v>
      </c>
      <c r="AN452" t="str">
        <f ca="1"/>
        <v>PEt_mm_rm</v>
      </c>
    </row>
    <row r="453" spans="1:40" x14ac:dyDescent="0.2">
      <c r="A453" t="s">
        <v>10705</v>
      </c>
      <c r="B453" s="121" t="s">
        <v>8412</v>
      </c>
      <c r="C453" s="94" t="s">
        <v>10468</v>
      </c>
      <c r="D453" s="94" t="str">
        <v>UREA_c</v>
      </c>
      <c r="E453" s="121">
        <f ca="1"/>
        <v>0.19069533756446999</v>
      </c>
      <c r="G453" s="94"/>
      <c r="H453" s="121" t="str">
        <f ca="1"/>
        <v>0</v>
      </c>
      <c r="I453" s="94"/>
      <c r="J453" s="94"/>
      <c r="K453" s="121" t="str">
        <f ca="1"/>
        <v>0</v>
      </c>
      <c r="L453">
        <v>0</v>
      </c>
      <c r="M453">
        <v>0</v>
      </c>
      <c r="N453" s="105" t="str">
        <v/>
      </c>
      <c r="O453" s="131" t="str">
        <v/>
      </c>
      <c r="P453" s="121" t="str">
        <v/>
      </c>
      <c r="Q453">
        <v>0</v>
      </c>
      <c r="R453" t="str">
        <v/>
      </c>
      <c r="T453">
        <v>0</v>
      </c>
      <c r="U453" t="str">
        <v/>
      </c>
      <c r="W453" t="str">
        <f ca="1"/>
        <v>Pseudoreaction</v>
      </c>
      <c r="X453" t="str">
        <f ca="1"/>
        <v>BIOMASS_RT_CLIM</v>
      </c>
      <c r="Y453">
        <f ca="1"/>
        <v>9.0996216467117128E-2</v>
      </c>
      <c r="Z453">
        <f ca="1"/>
        <v>0</v>
      </c>
      <c r="AA453">
        <f ca="1"/>
        <v>8.2803114113304387E-3</v>
      </c>
      <c r="AB453">
        <f ca="1"/>
        <v>0.34652834592381965</v>
      </c>
      <c r="AC453">
        <f ca="1"/>
        <v>1</v>
      </c>
      <c r="AD453" t="str">
        <f ca="1"/>
        <v>H2Ot_c_l</v>
      </c>
      <c r="AE453">
        <f ca="1"/>
        <v>2.2226878578855541E-7</v>
      </c>
      <c r="AF453" t="str">
        <f ca="1"/>
        <v>PFK_c</v>
      </c>
      <c r="AG453">
        <f ca="1"/>
        <v>0.35841087877787803</v>
      </c>
      <c r="AH453">
        <f ca="1"/>
        <v>0</v>
      </c>
      <c r="AI453">
        <f ca="1"/>
        <v>0.12845835802633077</v>
      </c>
      <c r="AJ453" t="str">
        <f ca="1"/>
        <v>PFK_c</v>
      </c>
      <c r="AK453">
        <f ca="1"/>
        <v>0.35841087877787803</v>
      </c>
      <c r="AL453">
        <f ca="1"/>
        <v>0</v>
      </c>
      <c r="AM453">
        <f ca="1"/>
        <v>0.12845835802633077</v>
      </c>
      <c r="AN453" t="str">
        <f ca="1"/>
        <v>PFK_c</v>
      </c>
    </row>
    <row r="454" spans="1:40" x14ac:dyDescent="0.2">
      <c r="A454" t="s">
        <v>10706</v>
      </c>
      <c r="B454" s="121" t="s">
        <v>8413</v>
      </c>
      <c r="C454" s="94" t="s">
        <v>10469</v>
      </c>
      <c r="D454" s="94" t="str">
        <v>EAR80y_c</v>
      </c>
      <c r="E454" s="121">
        <f ca="1"/>
        <v>9.6882766249627803E-3</v>
      </c>
      <c r="G454" s="94"/>
      <c r="H454" s="121" t="str">
        <f ca="1"/>
        <v>0</v>
      </c>
      <c r="I454" s="94"/>
      <c r="J454" s="94"/>
      <c r="K454" s="121" t="str">
        <f ca="1"/>
        <v>0</v>
      </c>
      <c r="L454">
        <v>0</v>
      </c>
      <c r="M454">
        <v>0</v>
      </c>
      <c r="N454" s="105" t="str">
        <v/>
      </c>
      <c r="O454" s="131">
        <v>2.7720959564485299E-2</v>
      </c>
      <c r="P454" s="121">
        <v>1.33979513946229E-2</v>
      </c>
      <c r="Q454">
        <v>0</v>
      </c>
      <c r="R454" t="str">
        <v/>
      </c>
      <c r="T454">
        <v>0</v>
      </c>
      <c r="U454" t="str">
        <v/>
      </c>
      <c r="W454" t="str">
        <f ca="1"/>
        <v>Sulfur metabolism</v>
      </c>
      <c r="X454" t="str">
        <f ca="1"/>
        <v>BPNT_c</v>
      </c>
      <c r="Y454">
        <f ca="1"/>
        <v>4.6230627776118298E-3</v>
      </c>
      <c r="Z454">
        <f ca="1"/>
        <v>0</v>
      </c>
      <c r="AA454">
        <f ca="1"/>
        <v>2.1372709445740007E-5</v>
      </c>
      <c r="AB454">
        <f ca="1"/>
        <v>0.11906463525821666</v>
      </c>
      <c r="AC454">
        <f ca="1"/>
        <v>1</v>
      </c>
      <c r="AD454" t="str">
        <f ca="1"/>
        <v>Ht_c_l</v>
      </c>
      <c r="AE454">
        <f ca="1"/>
        <v>2.2226878578855541E-7</v>
      </c>
      <c r="AF454" t="str">
        <f ca="1"/>
        <v>PGCD_c</v>
      </c>
      <c r="AG454">
        <f ca="1"/>
        <v>0.58250616327806648</v>
      </c>
      <c r="AH454">
        <f ca="1"/>
        <v>0</v>
      </c>
      <c r="AI454">
        <f ca="1"/>
        <v>0.33931343025693345</v>
      </c>
      <c r="AJ454" t="str">
        <f ca="1"/>
        <v>PGCD_c</v>
      </c>
      <c r="AK454">
        <f ca="1"/>
        <v>0.58250616327806648</v>
      </c>
      <c r="AL454">
        <f ca="1"/>
        <v>0</v>
      </c>
      <c r="AM454">
        <f ca="1"/>
        <v>0.33931343025693345</v>
      </c>
      <c r="AN454" t="str">
        <f ca="1"/>
        <v>PGCD_c</v>
      </c>
    </row>
    <row r="455" spans="1:40" x14ac:dyDescent="0.2">
      <c r="A455" t="s">
        <v>10693</v>
      </c>
      <c r="B455" s="121" t="s">
        <v>8414</v>
      </c>
      <c r="C455" s="94" t="s">
        <v>10470</v>
      </c>
      <c r="D455" s="94" t="str">
        <v>ACOATA_c</v>
      </c>
      <c r="E455" s="121" t="str">
        <f ca="1"/>
        <v>0</v>
      </c>
      <c r="G455" s="94"/>
      <c r="H455" s="121" t="str">
        <f ca="1"/>
        <v>0</v>
      </c>
      <c r="I455" s="94"/>
      <c r="J455" s="94"/>
      <c r="K455" s="121" t="str">
        <f ca="1"/>
        <v>0</v>
      </c>
      <c r="L455">
        <v>0</v>
      </c>
      <c r="M455">
        <v>0</v>
      </c>
      <c r="N455" s="105" t="str">
        <v/>
      </c>
      <c r="O455" s="131">
        <v>0</v>
      </c>
      <c r="P455" s="121">
        <v>1.2194321160076699E-2</v>
      </c>
      <c r="Q455">
        <v>0</v>
      </c>
      <c r="R455" t="str">
        <v/>
      </c>
      <c r="T455">
        <v>0</v>
      </c>
      <c r="U455" t="str">
        <v/>
      </c>
      <c r="W455" t="str">
        <f ca="1"/>
        <v>Butanoate metabolism</v>
      </c>
      <c r="X455" t="str">
        <f ca="1"/>
        <v>BTDDH_c</v>
      </c>
      <c r="Y455">
        <f ca="1"/>
        <v>0</v>
      </c>
      <c r="Z455">
        <f ca="1"/>
        <v>0</v>
      </c>
      <c r="AA455">
        <f ca="1"/>
        <v>0</v>
      </c>
      <c r="AB455">
        <f ca="1"/>
        <v>0</v>
      </c>
      <c r="AC455">
        <f ca="1"/>
        <v>0</v>
      </c>
      <c r="AD455" t="str">
        <f ca="1"/>
        <v>PRENT19_l</v>
      </c>
      <c r="AE455">
        <f ca="1"/>
        <v>2.2112388445068809E-7</v>
      </c>
      <c r="AF455" t="str">
        <f ca="1"/>
        <v>PGI_c</v>
      </c>
      <c r="AG455">
        <f ca="1"/>
        <v>0.49318441296422655</v>
      </c>
      <c r="AH455">
        <f ca="1"/>
        <v>0</v>
      </c>
      <c r="AI455">
        <f ca="1"/>
        <v>0.24323086519086876</v>
      </c>
      <c r="AJ455" t="str">
        <f ca="1"/>
        <v>PGI_c</v>
      </c>
      <c r="AK455">
        <f ca="1"/>
        <v>0.49318441296422655</v>
      </c>
      <c r="AL455">
        <f ca="1"/>
        <v>0</v>
      </c>
      <c r="AM455">
        <f ca="1"/>
        <v>0.24323086519086876</v>
      </c>
      <c r="AN455" t="str">
        <f ca="1"/>
        <v>PGI_c</v>
      </c>
    </row>
    <row r="456" spans="1:40" x14ac:dyDescent="0.2">
      <c r="A456" t="s">
        <v>10654</v>
      </c>
      <c r="B456" s="121" t="s">
        <v>8415</v>
      </c>
      <c r="C456" s="94" t="s">
        <v>10888</v>
      </c>
      <c r="D456" s="94" t="str">
        <v>EAR140y_c</v>
      </c>
      <c r="E456" s="121" t="str">
        <f ca="1"/>
        <v>0</v>
      </c>
      <c r="G456" s="94"/>
      <c r="H456" s="121" t="str">
        <f ca="1"/>
        <v>0</v>
      </c>
      <c r="I456" s="94"/>
      <c r="J456" s="94"/>
      <c r="K456" s="121" t="str">
        <f ca="1"/>
        <v>0</v>
      </c>
      <c r="L456">
        <v>0</v>
      </c>
      <c r="M456">
        <v>0</v>
      </c>
      <c r="N456" s="105" t="str">
        <v/>
      </c>
      <c r="O456" s="131" t="str">
        <v/>
      </c>
      <c r="P456" s="121" t="str">
        <v/>
      </c>
      <c r="Q456">
        <v>0</v>
      </c>
      <c r="R456" t="str">
        <v/>
      </c>
      <c r="T456">
        <v>0</v>
      </c>
      <c r="U456" t="str">
        <v/>
      </c>
      <c r="W456" t="str">
        <f ca="1"/>
        <v>Transport</v>
      </c>
      <c r="X456" t="str">
        <f ca="1"/>
        <v>BTDt_c_e</v>
      </c>
      <c r="Y456">
        <f ca="1"/>
        <v>0</v>
      </c>
      <c r="Z456">
        <f ca="1"/>
        <v>0</v>
      </c>
      <c r="AA456">
        <f ca="1"/>
        <v>0</v>
      </c>
      <c r="AB456">
        <f ca="1"/>
        <v>0</v>
      </c>
      <c r="AC456">
        <f ca="1"/>
        <v>0</v>
      </c>
      <c r="AD456" t="str">
        <f ca="1"/>
        <v>TTCCOAt_c_rm</v>
      </c>
      <c r="AE456">
        <f ca="1"/>
        <v>1.3563779550190433E-7</v>
      </c>
      <c r="AF456" t="str">
        <f ca="1"/>
        <v>PGK_c</v>
      </c>
      <c r="AG456">
        <f ca="1"/>
        <v>1.123470844499854</v>
      </c>
      <c r="AH456">
        <f ca="1"/>
        <v>0</v>
      </c>
      <c r="AI456">
        <f ca="1"/>
        <v>1.2621867384412151</v>
      </c>
      <c r="AJ456" t="str">
        <f ca="1"/>
        <v>PGK_c</v>
      </c>
      <c r="AK456">
        <f ca="1"/>
        <v>1.123470844499854</v>
      </c>
      <c r="AL456">
        <f ca="1"/>
        <v>0</v>
      </c>
      <c r="AM456">
        <f ca="1"/>
        <v>1.2621867384412151</v>
      </c>
      <c r="AN456" t="str">
        <f ca="1"/>
        <v>PGK_c</v>
      </c>
    </row>
    <row r="457" spans="1:40" x14ac:dyDescent="0.2">
      <c r="A457" t="s">
        <v>10697</v>
      </c>
      <c r="B457" s="121" t="s">
        <v>8416</v>
      </c>
      <c r="C457" s="94" t="s">
        <v>10471</v>
      </c>
      <c r="D457" s="94" t="str">
        <v>EAR160y_c</v>
      </c>
      <c r="E457" s="121" t="str">
        <f ca="1"/>
        <v>0</v>
      </c>
      <c r="G457" s="94"/>
      <c r="H457" s="121" t="str">
        <f ca="1"/>
        <v>0</v>
      </c>
      <c r="I457" s="94"/>
      <c r="J457" s="94"/>
      <c r="K457" s="121" t="str">
        <f ca="1"/>
        <v>0</v>
      </c>
      <c r="L457">
        <v>0</v>
      </c>
      <c r="M457">
        <v>0</v>
      </c>
      <c r="N457" s="105" t="str">
        <v/>
      </c>
      <c r="O457" s="131">
        <v>0</v>
      </c>
      <c r="P457" s="121">
        <v>0</v>
      </c>
      <c r="Q457">
        <v>0</v>
      </c>
      <c r="R457" t="str">
        <v/>
      </c>
      <c r="T457">
        <v>0</v>
      </c>
      <c r="U457" t="str">
        <v/>
      </c>
      <c r="W457" t="str">
        <f ca="1"/>
        <v>Biotin metabolism</v>
      </c>
      <c r="X457" t="str">
        <f ca="1"/>
        <v>BTS1_c</v>
      </c>
      <c r="Y457">
        <f ca="1"/>
        <v>0</v>
      </c>
      <c r="Z457">
        <f ca="1"/>
        <v>0</v>
      </c>
      <c r="AA457">
        <f ca="1"/>
        <v>0</v>
      </c>
      <c r="AB457">
        <f ca="1"/>
        <v>0</v>
      </c>
      <c r="AC457">
        <f ca="1"/>
        <v>0</v>
      </c>
      <c r="AD457" t="str">
        <f ca="1"/>
        <v>3HACD260_rm</v>
      </c>
      <c r="AE457">
        <f ca="1"/>
        <v>1.351813852593505E-7</v>
      </c>
      <c r="AF457" t="str">
        <f ca="1"/>
        <v>PGL_c</v>
      </c>
      <c r="AG457">
        <f ca="1"/>
        <v>0.39174386460443145</v>
      </c>
      <c r="AH457">
        <f ca="1"/>
        <v>0</v>
      </c>
      <c r="AI457">
        <f ca="1"/>
        <v>0.15346325545521511</v>
      </c>
      <c r="AJ457" t="str">
        <f ca="1"/>
        <v>PGL_c</v>
      </c>
      <c r="AK457">
        <f ca="1"/>
        <v>0.39174386460443145</v>
      </c>
      <c r="AL457">
        <f ca="1"/>
        <v>0</v>
      </c>
      <c r="AM457">
        <f ca="1"/>
        <v>0.15346325545521511</v>
      </c>
      <c r="AN457" t="str">
        <f ca="1"/>
        <v>PGL_c</v>
      </c>
    </row>
    <row r="458" spans="1:40" x14ac:dyDescent="0.2">
      <c r="A458" t="s">
        <v>10697</v>
      </c>
      <c r="B458" s="121" t="s">
        <v>8417</v>
      </c>
      <c r="C458" s="94" t="s">
        <v>10472</v>
      </c>
      <c r="D458" s="94" t="str">
        <v>EAR120y_c</v>
      </c>
      <c r="E458" s="121" t="str">
        <f ca="1"/>
        <v>0</v>
      </c>
      <c r="G458" s="94"/>
      <c r="H458" s="121" t="str">
        <f ca="1"/>
        <v>0</v>
      </c>
      <c r="I458" s="94"/>
      <c r="J458" s="94"/>
      <c r="K458" s="121" t="str">
        <f ca="1"/>
        <v>0</v>
      </c>
      <c r="L458">
        <v>0</v>
      </c>
      <c r="M458">
        <v>0</v>
      </c>
      <c r="N458" s="105" t="str">
        <v/>
      </c>
      <c r="O458" s="131" t="str">
        <v/>
      </c>
      <c r="P458" s="121" t="str">
        <v/>
      </c>
      <c r="Q458">
        <v>0</v>
      </c>
      <c r="R458" t="str">
        <v/>
      </c>
      <c r="T458">
        <v>0</v>
      </c>
      <c r="U458" t="str">
        <v/>
      </c>
      <c r="W458" t="str">
        <f ca="1"/>
        <v>Biotin metabolism</v>
      </c>
      <c r="X458" t="str">
        <f ca="1"/>
        <v>BTS1_m</v>
      </c>
      <c r="Y458">
        <f ca="1"/>
        <v>0</v>
      </c>
      <c r="Z458">
        <f ca="1"/>
        <v>0</v>
      </c>
      <c r="AA458">
        <f ca="1"/>
        <v>0</v>
      </c>
      <c r="AB458">
        <f ca="1"/>
        <v>0</v>
      </c>
      <c r="AC458">
        <f ca="1"/>
        <v>0</v>
      </c>
      <c r="AD458" t="str">
        <f ca="1"/>
        <v>3OACE260_rm</v>
      </c>
      <c r="AE458">
        <f ca="1"/>
        <v>1.351813852593505E-7</v>
      </c>
      <c r="AF458" t="str">
        <f ca="1"/>
        <v>PGM_c</v>
      </c>
      <c r="AG458">
        <f ca="1"/>
        <v>0.54096468122178742</v>
      </c>
      <c r="AH458">
        <f ca="1"/>
        <v>0</v>
      </c>
      <c r="AI458">
        <f ca="1"/>
        <v>0.29264278632939011</v>
      </c>
      <c r="AJ458" t="str">
        <f ca="1"/>
        <v>PGM_c</v>
      </c>
      <c r="AK458">
        <f ca="1"/>
        <v>0.54096468122178742</v>
      </c>
      <c r="AL458">
        <f ca="1"/>
        <v>0</v>
      </c>
      <c r="AM458">
        <f ca="1"/>
        <v>0.29264278632939011</v>
      </c>
      <c r="AN458" t="str">
        <f ca="1"/>
        <v>PGM_c</v>
      </c>
    </row>
    <row r="459" spans="1:40" x14ac:dyDescent="0.2">
      <c r="A459" t="s">
        <v>10654</v>
      </c>
      <c r="B459" s="121" t="s">
        <v>8418</v>
      </c>
      <c r="C459" s="94" t="s">
        <v>10473</v>
      </c>
      <c r="D459" s="94" t="str">
        <v>3OAR180_c</v>
      </c>
      <c r="E459" s="121" t="str">
        <f ca="1"/>
        <v>0</v>
      </c>
      <c r="G459" s="94"/>
      <c r="H459" s="121" t="str">
        <f ca="1"/>
        <v>0</v>
      </c>
      <c r="I459" s="94"/>
      <c r="J459" s="94"/>
      <c r="K459" s="121" t="str">
        <f ca="1"/>
        <v>0</v>
      </c>
      <c r="L459">
        <v>0</v>
      </c>
      <c r="M459">
        <v>0</v>
      </c>
      <c r="N459" s="105" t="str">
        <v/>
      </c>
      <c r="O459" s="131" t="str">
        <v/>
      </c>
      <c r="P459" s="121" t="str">
        <v/>
      </c>
      <c r="Q459">
        <v>0</v>
      </c>
      <c r="R459" t="str">
        <v/>
      </c>
      <c r="T459">
        <v>0</v>
      </c>
      <c r="U459" t="str">
        <v/>
      </c>
      <c r="W459" t="str">
        <f ca="1"/>
        <v>Transport</v>
      </c>
      <c r="X459" t="str">
        <f ca="1"/>
        <v>BUTt_c_e</v>
      </c>
      <c r="Y459">
        <f ca="1"/>
        <v>0</v>
      </c>
      <c r="Z459">
        <f ca="1"/>
        <v>0</v>
      </c>
      <c r="AA459">
        <f ca="1"/>
        <v>0</v>
      </c>
      <c r="AB459">
        <f ca="1"/>
        <v>0</v>
      </c>
      <c r="AC459">
        <f ca="1"/>
        <v>0</v>
      </c>
      <c r="AD459" t="str">
        <f ca="1"/>
        <v>3OACR260_rm</v>
      </c>
      <c r="AE459">
        <f ca="1"/>
        <v>1.351813852593505E-7</v>
      </c>
      <c r="AF459" t="str">
        <f ca="1"/>
        <v>PGMT_c</v>
      </c>
      <c r="AG459">
        <f ca="1"/>
        <v>0.1150717224313372</v>
      </c>
      <c r="AH459">
        <f ca="1"/>
        <v>0</v>
      </c>
      <c r="AI459">
        <f ca="1"/>
        <v>1.3241501303314713E-2</v>
      </c>
      <c r="AJ459" t="str">
        <f ca="1"/>
        <v>PGMT_c</v>
      </c>
      <c r="AK459">
        <f ca="1"/>
        <v>0.1150717224313372</v>
      </c>
      <c r="AL459">
        <f ca="1"/>
        <v>0</v>
      </c>
      <c r="AM459">
        <f ca="1"/>
        <v>1.3241501303314713E-2</v>
      </c>
      <c r="AN459" t="str">
        <f ca="1"/>
        <v>PGMT_c</v>
      </c>
    </row>
    <row r="460" spans="1:40" x14ac:dyDescent="0.2">
      <c r="A460" t="s">
        <v>10654</v>
      </c>
      <c r="B460" s="121" t="s">
        <v>8419</v>
      </c>
      <c r="C460" s="94" t="s">
        <v>10474</v>
      </c>
      <c r="D460" s="94" t="str">
        <v>ACITL_c</v>
      </c>
      <c r="E460" s="121" t="str">
        <f ca="1"/>
        <v>0</v>
      </c>
      <c r="G460" s="94"/>
      <c r="H460" s="121" t="str">
        <f ca="1"/>
        <v>0</v>
      </c>
      <c r="I460" s="94"/>
      <c r="J460" s="94"/>
      <c r="K460" s="121" t="str">
        <f ca="1"/>
        <v>0</v>
      </c>
      <c r="L460">
        <v>0</v>
      </c>
      <c r="M460">
        <v>0</v>
      </c>
      <c r="N460" s="105" t="str">
        <v/>
      </c>
      <c r="O460" s="131" t="str">
        <v/>
      </c>
      <c r="P460" s="121" t="str">
        <v/>
      </c>
      <c r="Q460">
        <v>0</v>
      </c>
      <c r="R460" t="str">
        <v/>
      </c>
      <c r="T460">
        <v>0</v>
      </c>
      <c r="U460" t="str">
        <v/>
      </c>
      <c r="W460" t="str">
        <f ca="1"/>
        <v>Transport</v>
      </c>
      <c r="X460" t="str">
        <f ca="1"/>
        <v>BUTt_c_x</v>
      </c>
      <c r="Y460">
        <f ca="1"/>
        <v>0</v>
      </c>
      <c r="Z460">
        <f ca="1"/>
        <v>0</v>
      </c>
      <c r="AA460">
        <f ca="1"/>
        <v>0</v>
      </c>
      <c r="AB460">
        <f ca="1"/>
        <v>0</v>
      </c>
      <c r="AC460">
        <f ca="1"/>
        <v>0</v>
      </c>
      <c r="AD460" t="str">
        <f ca="1"/>
        <v>CERS126_c</v>
      </c>
      <c r="AE460">
        <f ca="1"/>
        <v>1.351813852593505E-7</v>
      </c>
      <c r="AF460" t="str">
        <f ca="1"/>
        <v>PHETA1_c</v>
      </c>
      <c r="AG460">
        <f ca="1"/>
        <v>-1.3526678574053414E-2</v>
      </c>
      <c r="AH460">
        <f ca="1"/>
        <v>0</v>
      </c>
      <c r="AI460">
        <f ca="1"/>
        <v>1.8297103324575571E-4</v>
      </c>
      <c r="AJ460" t="str">
        <f ca="1"/>
        <v>PHETA1_c</v>
      </c>
      <c r="AK460">
        <f ca="1"/>
        <v>-1.3526678574053414E-2</v>
      </c>
      <c r="AL460">
        <f ca="1"/>
        <v>0</v>
      </c>
      <c r="AM460">
        <f ca="1"/>
        <v>1.8297103324575571E-4</v>
      </c>
      <c r="AN460" t="str">
        <f ca="1"/>
        <v>PHETA1_c</v>
      </c>
    </row>
    <row r="461" spans="1:40" x14ac:dyDescent="0.2">
      <c r="A461" t="s">
        <v>10668</v>
      </c>
      <c r="B461" s="121" t="s">
        <v>8420</v>
      </c>
      <c r="C461" s="94" t="s">
        <v>10889</v>
      </c>
      <c r="D461" s="94" t="str">
        <v>NGLYCANS1_c</v>
      </c>
      <c r="E461" s="121" t="str">
        <f ca="1"/>
        <v>0</v>
      </c>
      <c r="G461" s="94"/>
      <c r="H461" s="121" t="str">
        <f ca="1"/>
        <v>0</v>
      </c>
      <c r="I461" s="94"/>
      <c r="J461" s="94"/>
      <c r="K461" s="121" t="str">
        <f ca="1"/>
        <v>0</v>
      </c>
      <c r="L461">
        <v>0</v>
      </c>
      <c r="M461">
        <v>0</v>
      </c>
      <c r="N461" s="105" t="str">
        <v/>
      </c>
      <c r="O461" s="131" t="str">
        <v/>
      </c>
      <c r="P461" s="121" t="str">
        <v/>
      </c>
      <c r="Q461">
        <v>0</v>
      </c>
      <c r="R461" t="str">
        <v/>
      </c>
      <c r="T461">
        <v>0</v>
      </c>
      <c r="U461" t="str">
        <v/>
      </c>
      <c r="W461" t="str">
        <f ca="1"/>
        <v>Benzoate degradation</v>
      </c>
      <c r="X461" t="str">
        <f ca="1"/>
        <v>BZHYOX_c</v>
      </c>
      <c r="Y461">
        <f ca="1"/>
        <v>0</v>
      </c>
      <c r="Z461">
        <f ca="1"/>
        <v>0</v>
      </c>
      <c r="AA461">
        <f ca="1"/>
        <v>0</v>
      </c>
      <c r="AB461">
        <f ca="1"/>
        <v>0</v>
      </c>
      <c r="AC461">
        <f ca="1"/>
        <v>0</v>
      </c>
      <c r="AD461" t="str">
        <f ca="1"/>
        <v>ECOAR260_rm</v>
      </c>
      <c r="AE461">
        <f ca="1"/>
        <v>1.351813852593505E-7</v>
      </c>
      <c r="AF461" t="str">
        <f ca="1"/>
        <v>PHETRS_c</v>
      </c>
      <c r="AG461">
        <f ca="1"/>
        <v>1.3526678574053414E-2</v>
      </c>
      <c r="AH461">
        <f ca="1"/>
        <v>0</v>
      </c>
      <c r="AI461">
        <f ca="1"/>
        <v>1.8297103324575571E-4</v>
      </c>
      <c r="AJ461" t="str">
        <f ca="1"/>
        <v>PHETRS_c</v>
      </c>
      <c r="AK461">
        <f ca="1"/>
        <v>1.3526678574053414E-2</v>
      </c>
      <c r="AL461">
        <f ca="1"/>
        <v>0</v>
      </c>
      <c r="AM461">
        <f ca="1"/>
        <v>1.8297103324575571E-4</v>
      </c>
      <c r="AN461" t="str">
        <f ca="1"/>
        <v>PHETRS_c</v>
      </c>
    </row>
    <row r="462" spans="1:40" x14ac:dyDescent="0.2">
      <c r="A462" t="s">
        <v>10665</v>
      </c>
      <c r="B462" s="121" t="s">
        <v>8421</v>
      </c>
      <c r="C462" s="94" t="s">
        <v>10475</v>
      </c>
      <c r="D462" s="94" t="str">
        <v>NGLYCANS2_c</v>
      </c>
      <c r="E462" s="121" t="str">
        <f ca="1"/>
        <v>0</v>
      </c>
      <c r="G462" s="94"/>
      <c r="H462" s="121" t="str">
        <f ca="1"/>
        <v>0</v>
      </c>
      <c r="I462" s="94"/>
      <c r="J462" s="94"/>
      <c r="K462" s="121" t="str">
        <f ca="1"/>
        <v>0</v>
      </c>
      <c r="L462">
        <v>0</v>
      </c>
      <c r="M462">
        <v>0</v>
      </c>
      <c r="N462" s="105" t="str">
        <v/>
      </c>
      <c r="O462" s="131" t="str">
        <v/>
      </c>
      <c r="P462" s="121" t="str">
        <v/>
      </c>
      <c r="Q462">
        <v>0</v>
      </c>
      <c r="R462" t="str">
        <v/>
      </c>
      <c r="T462">
        <v>0</v>
      </c>
      <c r="U462" t="str">
        <v/>
      </c>
      <c r="W462" t="str">
        <f ca="1"/>
        <v>Unassigned</v>
      </c>
      <c r="X462" t="str">
        <f ca="1"/>
        <v>BZHYOX_r</v>
      </c>
      <c r="Y462">
        <f ca="1"/>
        <v>0</v>
      </c>
      <c r="Z462">
        <f ca="1"/>
        <v>0</v>
      </c>
      <c r="AA462">
        <f ca="1"/>
        <v>0</v>
      </c>
      <c r="AB462">
        <f ca="1"/>
        <v>0</v>
      </c>
      <c r="AC462">
        <f ca="1"/>
        <v>0</v>
      </c>
      <c r="AD462" t="str">
        <f ca="1"/>
        <v>HXCCOAt_c_r</v>
      </c>
      <c r="AE462">
        <f ca="1"/>
        <v>1.351813852593505E-7</v>
      </c>
      <c r="AF462" t="str">
        <f ca="1"/>
        <v>PItps_e</v>
      </c>
      <c r="AG462">
        <f ca="1"/>
        <v>7.7051956255687701E-3</v>
      </c>
      <c r="AH462">
        <f ca="1"/>
        <v>0</v>
      </c>
      <c r="AI462">
        <f ca="1"/>
        <v>5.9370039628284109E-5</v>
      </c>
      <c r="AJ462" t="str">
        <f ca="1"/>
        <v>PItps_e</v>
      </c>
      <c r="AK462">
        <f ca="1"/>
        <v>7.7051956255687701E-3</v>
      </c>
      <c r="AL462">
        <f ca="1"/>
        <v>0</v>
      </c>
      <c r="AM462">
        <f ca="1"/>
        <v>5.9370039628284109E-5</v>
      </c>
      <c r="AN462" t="str">
        <f ca="1"/>
        <v>PItps_e</v>
      </c>
    </row>
    <row r="463" spans="1:40" x14ac:dyDescent="0.2">
      <c r="A463" t="s">
        <v>10707</v>
      </c>
      <c r="B463" s="121" t="s">
        <v>8422</v>
      </c>
      <c r="C463" s="94" t="s">
        <v>10476</v>
      </c>
      <c r="D463" s="94" t="str">
        <v>NGLYCANS3_c</v>
      </c>
      <c r="E463" s="121">
        <f ca="1"/>
        <v>1.95598114693252E-2</v>
      </c>
      <c r="G463" s="94"/>
      <c r="H463" s="121" t="str">
        <f ca="1"/>
        <v>0</v>
      </c>
      <c r="I463" s="94"/>
      <c r="J463" s="94"/>
      <c r="K463" s="121" t="str">
        <f ca="1"/>
        <v>0</v>
      </c>
      <c r="L463">
        <v>0</v>
      </c>
      <c r="M463">
        <v>0</v>
      </c>
      <c r="N463" s="105" t="str">
        <v/>
      </c>
      <c r="O463" s="131">
        <v>1.438220124E-3</v>
      </c>
      <c r="P463" s="121">
        <v>2.06462218393497E-6</v>
      </c>
      <c r="Q463">
        <v>0</v>
      </c>
      <c r="R463" t="str">
        <v/>
      </c>
      <c r="T463">
        <v>0</v>
      </c>
      <c r="U463" t="str">
        <v/>
      </c>
      <c r="W463" t="str">
        <f ca="1"/>
        <v>Ergosterol biosynthesis</v>
      </c>
      <c r="X463" t="str">
        <f ca="1"/>
        <v>C14STR_c</v>
      </c>
      <c r="Y463">
        <f ca="1"/>
        <v>9.333572919248646E-3</v>
      </c>
      <c r="Z463">
        <f ca="1"/>
        <v>0</v>
      </c>
      <c r="AA463">
        <f ca="1"/>
        <v>8.7115583438931697E-5</v>
      </c>
      <c r="AB463">
        <f ca="1"/>
        <v>20436883.568098526</v>
      </c>
      <c r="AC463">
        <f ca="1"/>
        <v>1</v>
      </c>
      <c r="AD463" t="str">
        <f ca="1"/>
        <v>HXCCOAt_c_rm</v>
      </c>
      <c r="AE463">
        <f ca="1"/>
        <v>1.351813852593505E-7</v>
      </c>
      <c r="AF463" t="str">
        <f ca="1"/>
        <v>PItps_m</v>
      </c>
      <c r="AG463">
        <f ca="1"/>
        <v>9.3109159152834309</v>
      </c>
      <c r="AH463">
        <f ca="1"/>
        <v>0</v>
      </c>
      <c r="AI463">
        <f ca="1"/>
        <v>86.693155181478289</v>
      </c>
      <c r="AJ463" t="str">
        <f ca="1"/>
        <v>PItps_m</v>
      </c>
      <c r="AK463">
        <f ca="1"/>
        <v>9.3109159152834309</v>
      </c>
      <c r="AL463">
        <f ca="1"/>
        <v>0</v>
      </c>
      <c r="AM463">
        <f ca="1"/>
        <v>86.693155181478289</v>
      </c>
      <c r="AN463" t="str">
        <f ca="1"/>
        <v>PItps_m</v>
      </c>
    </row>
    <row r="464" spans="1:40" x14ac:dyDescent="0.2">
      <c r="A464" t="s">
        <v>10707</v>
      </c>
      <c r="B464" s="121" t="s">
        <v>8423</v>
      </c>
      <c r="C464" s="94" t="s">
        <v>10477</v>
      </c>
      <c r="D464" s="94" t="str">
        <v>NGLYCANS4_c</v>
      </c>
      <c r="E464" s="121" t="str">
        <f ca="1"/>
        <v>0</v>
      </c>
      <c r="G464" s="94"/>
      <c r="H464" s="121" t="str">
        <f ca="1"/>
        <v>0</v>
      </c>
      <c r="I464" s="94"/>
      <c r="J464" s="94"/>
      <c r="K464" s="121" t="str">
        <f ca="1"/>
        <v>0</v>
      </c>
      <c r="L464">
        <v>0</v>
      </c>
      <c r="M464">
        <v>0</v>
      </c>
      <c r="N464" s="105" t="str">
        <v/>
      </c>
      <c r="O464" s="131">
        <v>1.438220124E-3</v>
      </c>
      <c r="P464" s="121">
        <v>1.6236703825079601E-6</v>
      </c>
      <c r="Q464">
        <v>0</v>
      </c>
      <c r="R464" t="str">
        <v/>
      </c>
      <c r="T464">
        <v>0</v>
      </c>
      <c r="U464" t="str">
        <v/>
      </c>
      <c r="W464" t="str">
        <f ca="1"/>
        <v>Ergosterol biosynthesis</v>
      </c>
      <c r="X464" t="str">
        <f ca="1"/>
        <v>C22STDSy_c</v>
      </c>
      <c r="Y464">
        <f ca="1"/>
        <v>0</v>
      </c>
      <c r="Z464">
        <f ca="1"/>
        <v>0</v>
      </c>
      <c r="AA464">
        <f ca="1"/>
        <v>0</v>
      </c>
      <c r="AB464">
        <f ca="1"/>
        <v>0</v>
      </c>
      <c r="AC464">
        <f ca="1"/>
        <v>0</v>
      </c>
      <c r="AD464" t="str">
        <f ca="1"/>
        <v>TTCCOAt_c_r</v>
      </c>
      <c r="AE464">
        <f ca="1"/>
        <v>1.351813852593505E-7</v>
      </c>
      <c r="AF464" t="str">
        <f ca="1"/>
        <v>PKETX_c</v>
      </c>
      <c r="AG464">
        <f ca="1"/>
        <v>0.49573162380138075</v>
      </c>
      <c r="AH464">
        <f ca="1"/>
        <v>0</v>
      </c>
      <c r="AI464">
        <f ca="1"/>
        <v>0.24574984283675369</v>
      </c>
      <c r="AJ464" t="str">
        <f ca="1"/>
        <v>PKETX_c</v>
      </c>
      <c r="AK464">
        <f ca="1"/>
        <v>0.49573162380138075</v>
      </c>
      <c r="AL464">
        <f ca="1"/>
        <v>0</v>
      </c>
      <c r="AM464">
        <f ca="1"/>
        <v>0.24574984283675369</v>
      </c>
      <c r="AN464" t="str">
        <f ca="1"/>
        <v>PKETX_c</v>
      </c>
    </row>
    <row r="465" spans="1:40" x14ac:dyDescent="0.2">
      <c r="A465" t="s">
        <v>10707</v>
      </c>
      <c r="B465" s="121" t="s">
        <v>8424</v>
      </c>
      <c r="C465" s="94" t="s">
        <v>10478</v>
      </c>
      <c r="D465" s="94" t="str">
        <v>NGLYCANS5_c</v>
      </c>
      <c r="E465" s="121" t="str">
        <f ca="1"/>
        <v>0</v>
      </c>
      <c r="G465" s="94"/>
      <c r="H465" s="121" t="str">
        <f ca="1"/>
        <v>0</v>
      </c>
      <c r="I465" s="94"/>
      <c r="J465" s="94"/>
      <c r="K465" s="121" t="str">
        <f ca="1"/>
        <v>0</v>
      </c>
      <c r="L465">
        <v>0</v>
      </c>
      <c r="M465">
        <v>0</v>
      </c>
      <c r="N465" s="105" t="str">
        <v/>
      </c>
      <c r="O465" s="131">
        <v>1.438220124E-3</v>
      </c>
      <c r="P465" s="121">
        <v>1.564235003794E-6</v>
      </c>
      <c r="Q465">
        <v>0</v>
      </c>
      <c r="R465" t="str">
        <v/>
      </c>
      <c r="T465">
        <v>0</v>
      </c>
      <c r="U465" t="str">
        <v/>
      </c>
      <c r="W465" t="str">
        <f ca="1"/>
        <v>Ergosterol biosynthesis</v>
      </c>
      <c r="X465" t="str">
        <f ca="1"/>
        <v>C24STR_r</v>
      </c>
      <c r="Y465">
        <f ca="1"/>
        <v>0</v>
      </c>
      <c r="Z465">
        <f ca="1"/>
        <v>0</v>
      </c>
      <c r="AA465">
        <f ca="1"/>
        <v>0</v>
      </c>
      <c r="AB465">
        <f ca="1"/>
        <v>0</v>
      </c>
      <c r="AC465">
        <f ca="1"/>
        <v>0</v>
      </c>
      <c r="AD465" t="str">
        <f ca="1"/>
        <v>compFALPD_c</v>
      </c>
      <c r="AE465">
        <f ca="1"/>
        <v>1.1534930619546419E-7</v>
      </c>
      <c r="AF465" t="str">
        <f ca="1"/>
        <v>PMANM_c</v>
      </c>
      <c r="AG465">
        <f ca="1"/>
        <v>-3.4979946568340928E-2</v>
      </c>
      <c r="AH465">
        <f ca="1"/>
        <v>0</v>
      </c>
      <c r="AI465">
        <f ca="1"/>
        <v>1.2235966619239863E-3</v>
      </c>
      <c r="AJ465" t="str">
        <f ca="1"/>
        <v>PMANM_c</v>
      </c>
      <c r="AK465">
        <f ca="1"/>
        <v>-3.4979946568340928E-2</v>
      </c>
      <c r="AL465">
        <f ca="1"/>
        <v>0</v>
      </c>
      <c r="AM465">
        <f ca="1"/>
        <v>1.2235966619239863E-3</v>
      </c>
      <c r="AN465" t="str">
        <f ca="1"/>
        <v>PMANM_c</v>
      </c>
    </row>
    <row r="466" spans="1:40" x14ac:dyDescent="0.2">
      <c r="A466" t="s">
        <v>10707</v>
      </c>
      <c r="B466" s="121" t="s">
        <v>8425</v>
      </c>
      <c r="C466" s="94" t="s">
        <v>10479</v>
      </c>
      <c r="D466" s="94" t="str">
        <v>NGLYCANS6_c</v>
      </c>
      <c r="E466" s="121">
        <f ca="1"/>
        <v>1.95598114693252E-2</v>
      </c>
      <c r="G466" s="94"/>
      <c r="H466" s="121" t="str">
        <f ca="1"/>
        <v>0</v>
      </c>
      <c r="I466" s="94"/>
      <c r="J466" s="94"/>
      <c r="K466" s="121" t="str">
        <f ca="1"/>
        <v>0</v>
      </c>
      <c r="L466">
        <v>0</v>
      </c>
      <c r="M466">
        <v>0</v>
      </c>
      <c r="N466" s="105" t="str">
        <v/>
      </c>
      <c r="O466" s="131" t="str">
        <v/>
      </c>
      <c r="P466" s="121" t="str">
        <v/>
      </c>
      <c r="Q466">
        <v>0</v>
      </c>
      <c r="R466" t="str">
        <v/>
      </c>
      <c r="T466">
        <v>0</v>
      </c>
      <c r="U466" t="str">
        <v/>
      </c>
      <c r="W466" t="str">
        <f ca="1"/>
        <v>Ergosterol biosynthesis</v>
      </c>
      <c r="X466" t="str">
        <f ca="1"/>
        <v>C3STDH1_c</v>
      </c>
      <c r="Y466">
        <f ca="1"/>
        <v>9.333572919248646E-3</v>
      </c>
      <c r="Z466">
        <f ca="1"/>
        <v>0</v>
      </c>
      <c r="AA466">
        <f ca="1"/>
        <v>8.7115583438931697E-5</v>
      </c>
      <c r="AB466">
        <f ca="1"/>
        <v>3.6457589012864238E-3</v>
      </c>
      <c r="AC466">
        <f ca="1"/>
        <v>1</v>
      </c>
      <c r="AD466" t="str">
        <f ca="1"/>
        <v>PRENT20_l</v>
      </c>
      <c r="AE466">
        <f ca="1"/>
        <v>9.827728197808349E-8</v>
      </c>
      <c r="AF466" t="str">
        <f ca="1"/>
        <v>PMDPHT_c</v>
      </c>
      <c r="AG466">
        <f ca="1"/>
        <v>1.8199243293423425E-5</v>
      </c>
      <c r="AH466">
        <f ca="1"/>
        <v>0</v>
      </c>
      <c r="AI466">
        <f ca="1"/>
        <v>3.3121245645321754E-10</v>
      </c>
      <c r="AJ466" t="str">
        <f ca="1"/>
        <v>PMDPHT_c</v>
      </c>
      <c r="AK466">
        <f ca="1"/>
        <v>1.8199243293423425E-5</v>
      </c>
      <c r="AL466">
        <f ca="1"/>
        <v>0</v>
      </c>
      <c r="AM466">
        <f ca="1"/>
        <v>3.3121245645321754E-10</v>
      </c>
      <c r="AN466" t="str">
        <f ca="1"/>
        <v>PMDPHT_c</v>
      </c>
    </row>
    <row r="467" spans="1:40" x14ac:dyDescent="0.2">
      <c r="A467" t="s">
        <v>10707</v>
      </c>
      <c r="B467" s="121" t="s">
        <v>8426</v>
      </c>
      <c r="C467" s="94" t="s">
        <v>10480</v>
      </c>
      <c r="D467" s="94" t="str">
        <v>NGLYCANS7_c</v>
      </c>
      <c r="E467" s="121">
        <f ca="1"/>
        <v>1.95598114693252E-2</v>
      </c>
      <c r="G467" s="94"/>
      <c r="H467" s="121" t="str">
        <f ca="1"/>
        <v>0</v>
      </c>
      <c r="I467" s="94"/>
      <c r="J467" s="94"/>
      <c r="K467" s="121" t="str">
        <f ca="1"/>
        <v>0</v>
      </c>
      <c r="L467">
        <v>0</v>
      </c>
      <c r="M467">
        <v>0</v>
      </c>
      <c r="N467" s="105" t="str">
        <v/>
      </c>
      <c r="O467" s="131">
        <v>1.438220124E-3</v>
      </c>
      <c r="P467" s="121">
        <v>1.90167791609591E-6</v>
      </c>
      <c r="Q467">
        <v>0</v>
      </c>
      <c r="R467" t="str">
        <v/>
      </c>
      <c r="T467">
        <v>0</v>
      </c>
      <c r="U467" t="str">
        <v/>
      </c>
      <c r="W467" t="str">
        <f ca="1"/>
        <v>Ergosterol biosynthesis</v>
      </c>
      <c r="X467" t="str">
        <f ca="1"/>
        <v>C3STDH2_c</v>
      </c>
      <c r="Y467">
        <f ca="1"/>
        <v>9.333572919248646E-3</v>
      </c>
      <c r="Z467">
        <f ca="1"/>
        <v>0</v>
      </c>
      <c r="AA467">
        <f ca="1"/>
        <v>8.7115583438931697E-5</v>
      </c>
      <c r="AB467">
        <f ca="1"/>
        <v>24089174.815623619</v>
      </c>
      <c r="AC467">
        <f ca="1"/>
        <v>1</v>
      </c>
      <c r="AD467" t="str">
        <f ca="1"/>
        <v>MAGL_l</v>
      </c>
      <c r="AE467">
        <f ca="1"/>
        <v>5.5567196447138952E-8</v>
      </c>
      <c r="AF467" t="str">
        <f ca="1"/>
        <v>PMEMT_rm</v>
      </c>
      <c r="AG467">
        <f ca="1"/>
        <v>3.7459502470853427E-3</v>
      </c>
      <c r="AH467">
        <f ca="1"/>
        <v>0</v>
      </c>
      <c r="AI467">
        <f ca="1"/>
        <v>1.4032143253638741E-5</v>
      </c>
      <c r="AJ467" t="str">
        <f ca="1"/>
        <v>PMEMT_rm</v>
      </c>
      <c r="AK467">
        <f ca="1"/>
        <v>3.7459502470853427E-3</v>
      </c>
      <c r="AL467">
        <f ca="1"/>
        <v>0</v>
      </c>
      <c r="AM467">
        <f ca="1"/>
        <v>1.4032143253638741E-5</v>
      </c>
      <c r="AN467" t="str">
        <f ca="1"/>
        <v>PMEMT_rm</v>
      </c>
    </row>
    <row r="468" spans="1:40" x14ac:dyDescent="0.2">
      <c r="A468" t="s">
        <v>10707</v>
      </c>
      <c r="B468" s="121" t="s">
        <v>8427</v>
      </c>
      <c r="C468" s="94" t="s">
        <v>10890</v>
      </c>
      <c r="D468" s="94" t="str">
        <v>OGLYCANS1_r</v>
      </c>
      <c r="E468" s="121">
        <f ca="1"/>
        <v>1.95598114693252E-2</v>
      </c>
      <c r="G468" s="94"/>
      <c r="H468" s="121" t="str">
        <f ca="1"/>
        <v>0</v>
      </c>
      <c r="I468" s="94"/>
      <c r="J468" s="94"/>
      <c r="K468" s="121" t="str">
        <f ca="1"/>
        <v>0</v>
      </c>
      <c r="L468">
        <v>0</v>
      </c>
      <c r="M468">
        <v>0</v>
      </c>
      <c r="N468" s="105" t="str">
        <v/>
      </c>
      <c r="O468" s="131">
        <v>1.438220124E-3</v>
      </c>
      <c r="P468" s="121">
        <v>1.9016779160957E-6</v>
      </c>
      <c r="Q468">
        <v>0</v>
      </c>
      <c r="R468" t="str">
        <v/>
      </c>
      <c r="T468">
        <v>0</v>
      </c>
      <c r="U468" t="str">
        <v/>
      </c>
      <c r="W468" t="str">
        <f ca="1"/>
        <v>Ergosterol biosynthesis</v>
      </c>
      <c r="X468" t="str">
        <f ca="1"/>
        <v>C3STKR1_c</v>
      </c>
      <c r="Y468">
        <f ca="1"/>
        <v>9.333572919248646E-3</v>
      </c>
      <c r="Z468">
        <f ca="1"/>
        <v>0</v>
      </c>
      <c r="AA468">
        <f ca="1"/>
        <v>8.7115583438931697E-5</v>
      </c>
      <c r="AB468">
        <f ca="1"/>
        <v>24089174.815628942</v>
      </c>
      <c r="AC468">
        <f ca="1"/>
        <v>1</v>
      </c>
      <c r="AD468" t="str">
        <f ca="1"/>
        <v>DAGL_l</v>
      </c>
      <c r="AE468">
        <f ca="1"/>
        <v>5.5567196447138727E-8</v>
      </c>
      <c r="AF468" t="str">
        <f ca="1"/>
        <v>PMEVK_c</v>
      </c>
      <c r="AG468">
        <f ca="1"/>
        <v>8.1421594570446842E-2</v>
      </c>
      <c r="AH468">
        <f ca="1"/>
        <v>0</v>
      </c>
      <c r="AI468">
        <f ca="1"/>
        <v>6.6294760623942187E-3</v>
      </c>
      <c r="AJ468" t="str">
        <f ca="1"/>
        <v>PMEVK_c</v>
      </c>
      <c r="AK468">
        <f ca="1"/>
        <v>8.1421594570446842E-2</v>
      </c>
      <c r="AL468">
        <f ca="1"/>
        <v>0</v>
      </c>
      <c r="AM468">
        <f ca="1"/>
        <v>6.6294760623942187E-3</v>
      </c>
      <c r="AN468" t="str">
        <f ca="1"/>
        <v>PMEVK_c</v>
      </c>
    </row>
    <row r="469" spans="1:40" x14ac:dyDescent="0.2">
      <c r="A469" t="s">
        <v>10707</v>
      </c>
      <c r="B469" s="121" t="s">
        <v>8428</v>
      </c>
      <c r="C469" s="94" t="s">
        <v>10481</v>
      </c>
      <c r="D469" s="94" t="str">
        <v>ORNCD_m</v>
      </c>
      <c r="E469" s="121">
        <f ca="1"/>
        <v>1.95598114693252E-2</v>
      </c>
      <c r="G469" s="94"/>
      <c r="H469" s="121" t="str">
        <f ca="1"/>
        <v>0</v>
      </c>
      <c r="I469" s="94"/>
      <c r="J469" s="94"/>
      <c r="K469" s="121" t="str">
        <f ca="1"/>
        <v>0</v>
      </c>
      <c r="L469">
        <v>0</v>
      </c>
      <c r="M469">
        <v>0</v>
      </c>
      <c r="N469" s="105" t="str">
        <v/>
      </c>
      <c r="O469" s="131" t="str">
        <v/>
      </c>
      <c r="P469" s="121" t="str">
        <v/>
      </c>
      <c r="Q469">
        <v>0</v>
      </c>
      <c r="R469" t="str">
        <v/>
      </c>
      <c r="T469">
        <v>0</v>
      </c>
      <c r="U469" t="str">
        <v/>
      </c>
      <c r="W469" t="str">
        <f ca="1"/>
        <v>Ergosterol biosynthesis</v>
      </c>
      <c r="X469" t="str">
        <f ca="1"/>
        <v>C3STKR2_c</v>
      </c>
      <c r="Y469">
        <f ca="1"/>
        <v>9.333572919248646E-3</v>
      </c>
      <c r="Z469">
        <f ca="1"/>
        <v>0</v>
      </c>
      <c r="AA469">
        <f ca="1"/>
        <v>8.7115583438931697E-5</v>
      </c>
      <c r="AB469">
        <f ca="1"/>
        <v>3.6457589012864238E-3</v>
      </c>
      <c r="AC469">
        <f ca="1"/>
        <v>1</v>
      </c>
      <c r="AD469" t="str">
        <f ca="1"/>
        <v>DAGt_c_l</v>
      </c>
      <c r="AE469">
        <f ca="1"/>
        <v>5.5567196447138727E-8</v>
      </c>
      <c r="AF469" t="str">
        <f ca="1"/>
        <v>PMTCOAt_c_l</v>
      </c>
      <c r="AG469">
        <f ca="1"/>
        <v>2.1598798707800376E-6</v>
      </c>
      <c r="AH469">
        <f ca="1"/>
        <v>0</v>
      </c>
      <c r="AI469">
        <f ca="1"/>
        <v>4.6650810562007922E-12</v>
      </c>
      <c r="AJ469" t="str">
        <f ca="1"/>
        <v>PMTCOAt_c_l</v>
      </c>
      <c r="AK469">
        <f ca="1"/>
        <v>2.1598798707800376E-6</v>
      </c>
      <c r="AL469">
        <f ca="1"/>
        <v>0</v>
      </c>
      <c r="AM469">
        <f ca="1"/>
        <v>4.6650810562007922E-12</v>
      </c>
      <c r="AN469" t="str">
        <f ca="1"/>
        <v>PMTCOAt_c_l</v>
      </c>
    </row>
    <row r="470" spans="1:40" x14ac:dyDescent="0.2">
      <c r="A470" t="s">
        <v>10707</v>
      </c>
      <c r="B470" s="121" t="s">
        <v>8429</v>
      </c>
      <c r="C470" s="94" t="s">
        <v>10482</v>
      </c>
      <c r="D470" s="94" t="str">
        <v>ACONTa_m</v>
      </c>
      <c r="E470" s="121">
        <f ca="1"/>
        <v>1.95598114693252E-2</v>
      </c>
      <c r="G470" s="94"/>
      <c r="H470" s="121" t="str">
        <f ca="1"/>
        <v>0</v>
      </c>
      <c r="I470" s="94"/>
      <c r="J470" s="94"/>
      <c r="K470" s="121" t="str">
        <f ca="1"/>
        <v>0</v>
      </c>
      <c r="L470">
        <v>0</v>
      </c>
      <c r="M470">
        <v>0</v>
      </c>
      <c r="N470" s="105" t="str">
        <v/>
      </c>
      <c r="O470" s="131">
        <v>1.438220124E-3</v>
      </c>
      <c r="P470" s="121">
        <v>1.9016779160957E-6</v>
      </c>
      <c r="Q470">
        <v>0</v>
      </c>
      <c r="R470" t="str">
        <v/>
      </c>
      <c r="T470">
        <v>0</v>
      </c>
      <c r="U470" t="str">
        <v/>
      </c>
      <c r="W470" t="str">
        <f ca="1"/>
        <v>Ergosterol biosynthesis</v>
      </c>
      <c r="X470" t="str">
        <f ca="1"/>
        <v>C4STMO1_c</v>
      </c>
      <c r="Y470">
        <f ca="1"/>
        <v>9.333572919248646E-3</v>
      </c>
      <c r="Z470">
        <f ca="1"/>
        <v>0</v>
      </c>
      <c r="AA470">
        <f ca="1"/>
        <v>8.7115583438931697E-5</v>
      </c>
      <c r="AB470">
        <f ca="1"/>
        <v>24089174.815628942</v>
      </c>
      <c r="AC470">
        <f ca="1"/>
        <v>1</v>
      </c>
      <c r="AD470" t="str">
        <f ca="1"/>
        <v>GLYCt_c_l</v>
      </c>
      <c r="AE470">
        <f ca="1"/>
        <v>5.5567196447138727E-8</v>
      </c>
      <c r="AF470" t="str">
        <f ca="1"/>
        <v>PMTCOAt_c_r</v>
      </c>
      <c r="AG470">
        <f ca="1"/>
        <v>2.2812751468306251E-3</v>
      </c>
      <c r="AH470">
        <f ca="1"/>
        <v>0</v>
      </c>
      <c r="AI470">
        <f ca="1"/>
        <v>5.2042162955470897E-6</v>
      </c>
      <c r="AJ470" t="str">
        <f ca="1"/>
        <v>PMTCOAt_c_r</v>
      </c>
      <c r="AK470">
        <f ca="1"/>
        <v>2.2812751468306251E-3</v>
      </c>
      <c r="AL470">
        <f ca="1"/>
        <v>0</v>
      </c>
      <c r="AM470">
        <f ca="1"/>
        <v>5.2042162955470897E-6</v>
      </c>
      <c r="AN470" t="str">
        <f ca="1"/>
        <v>PMTCOAt_c_r</v>
      </c>
    </row>
    <row r="471" spans="1:40" x14ac:dyDescent="0.2">
      <c r="A471" t="s">
        <v>10707</v>
      </c>
      <c r="B471" s="121" t="s">
        <v>8430</v>
      </c>
      <c r="C471" s="94" t="s">
        <v>10483</v>
      </c>
      <c r="D471" s="94" t="str">
        <v>ACONTb_m</v>
      </c>
      <c r="E471" s="121">
        <f ca="1"/>
        <v>1.95598114693252E-2</v>
      </c>
      <c r="G471" s="94"/>
      <c r="H471" s="121" t="str">
        <f ca="1"/>
        <v>0</v>
      </c>
      <c r="I471" s="94"/>
      <c r="J471" s="94"/>
      <c r="K471" s="121" t="str">
        <f ca="1"/>
        <v>0</v>
      </c>
      <c r="L471">
        <v>0</v>
      </c>
      <c r="M471">
        <v>0</v>
      </c>
      <c r="N471" s="105" t="str">
        <v/>
      </c>
      <c r="O471" s="131" t="str">
        <v/>
      </c>
      <c r="P471" s="121" t="str">
        <v/>
      </c>
      <c r="Q471">
        <v>0</v>
      </c>
      <c r="R471" t="str">
        <v/>
      </c>
      <c r="T471">
        <v>0</v>
      </c>
      <c r="U471" t="str">
        <v/>
      </c>
      <c r="W471" t="str">
        <f ca="1"/>
        <v>Ergosterol biosynthesis</v>
      </c>
      <c r="X471" t="str">
        <f ca="1"/>
        <v>C4STMO2_c</v>
      </c>
      <c r="Y471">
        <f ca="1"/>
        <v>9.333572919248646E-3</v>
      </c>
      <c r="Z471">
        <f ca="1"/>
        <v>0</v>
      </c>
      <c r="AA471">
        <f ca="1"/>
        <v>8.7115583438931697E-5</v>
      </c>
      <c r="AB471">
        <f ca="1"/>
        <v>3.6457589012864238E-3</v>
      </c>
      <c r="AC471">
        <f ca="1"/>
        <v>1</v>
      </c>
      <c r="AD471" t="str">
        <f ca="1"/>
        <v>CERH126A_r</v>
      </c>
      <c r="AE471">
        <f ca="1"/>
        <v>3.3795346314837538E-8</v>
      </c>
      <c r="AF471" t="str">
        <f ca="1"/>
        <v>PMTCOAt_c_rm</v>
      </c>
      <c r="AG471">
        <f ca="1"/>
        <v>3.5662292680298433E-3</v>
      </c>
      <c r="AH471">
        <f ca="1"/>
        <v>0</v>
      </c>
      <c r="AI471">
        <f ca="1"/>
        <v>1.2717991192152671E-5</v>
      </c>
      <c r="AJ471" t="str">
        <f ca="1"/>
        <v>PMTCOAt_c_rm</v>
      </c>
      <c r="AK471">
        <f ca="1"/>
        <v>3.5662292680298433E-3</v>
      </c>
      <c r="AL471">
        <f ca="1"/>
        <v>0</v>
      </c>
      <c r="AM471">
        <f ca="1"/>
        <v>1.2717991192152671E-5</v>
      </c>
      <c r="AN471" t="str">
        <f ca="1"/>
        <v>PMTCOAt_c_rm</v>
      </c>
    </row>
    <row r="472" spans="1:40" x14ac:dyDescent="0.2">
      <c r="A472" t="s">
        <v>10707</v>
      </c>
      <c r="B472" s="121" t="s">
        <v>8431</v>
      </c>
      <c r="C472" s="94" t="s">
        <v>10484</v>
      </c>
      <c r="D472" s="94" t="str">
        <v>CERS2A24_r</v>
      </c>
      <c r="E472" s="121">
        <f ca="1"/>
        <v>1.95598114693252E-2</v>
      </c>
      <c r="G472" s="94"/>
      <c r="H472" s="121" t="str">
        <f ca="1"/>
        <v>0</v>
      </c>
      <c r="I472" s="94"/>
      <c r="J472" s="94"/>
      <c r="K472" s="121" t="str">
        <f ca="1"/>
        <v>0</v>
      </c>
      <c r="L472">
        <v>0</v>
      </c>
      <c r="M472">
        <v>0</v>
      </c>
      <c r="N472" s="105" t="str">
        <v/>
      </c>
      <c r="O472" s="131" t="str">
        <v/>
      </c>
      <c r="P472" s="121" t="str">
        <v/>
      </c>
      <c r="Q472">
        <v>0</v>
      </c>
      <c r="R472" t="str">
        <v/>
      </c>
      <c r="T472">
        <v>0</v>
      </c>
      <c r="U472" t="str">
        <v/>
      </c>
      <c r="W472" t="str">
        <f ca="1"/>
        <v>Ergosterol biosynthesis</v>
      </c>
      <c r="X472" t="str">
        <f ca="1"/>
        <v>C4STMO3_c</v>
      </c>
      <c r="Y472">
        <f ca="1"/>
        <v>9.333572919248646E-3</v>
      </c>
      <c r="Z472">
        <f ca="1"/>
        <v>0</v>
      </c>
      <c r="AA472">
        <f ca="1"/>
        <v>8.7115583438931697E-5</v>
      </c>
      <c r="AB472">
        <f ca="1"/>
        <v>3.6457589012864238E-3</v>
      </c>
      <c r="AC472">
        <f ca="1"/>
        <v>1</v>
      </c>
      <c r="AD472" t="str">
        <f ca="1"/>
        <v>CERS124_c</v>
      </c>
      <c r="AE472">
        <f ca="1"/>
        <v>3.3795346314837538E-8</v>
      </c>
      <c r="AF472" t="str">
        <f ca="1"/>
        <v>PNTK_c</v>
      </c>
      <c r="AG472">
        <f ca="1"/>
        <v>9.0996216466612262E-6</v>
      </c>
      <c r="AH472">
        <f ca="1"/>
        <v>0</v>
      </c>
      <c r="AI472">
        <f ca="1"/>
        <v>8.2803114112385568E-11</v>
      </c>
      <c r="AJ472" t="str">
        <f ca="1"/>
        <v>PNTK_c</v>
      </c>
      <c r="AK472">
        <f ca="1"/>
        <v>9.0996216466612262E-6</v>
      </c>
      <c r="AL472">
        <f ca="1"/>
        <v>0</v>
      </c>
      <c r="AM472">
        <f ca="1"/>
        <v>8.2803114112385568E-11</v>
      </c>
      <c r="AN472" t="str">
        <f ca="1"/>
        <v>PNTK_c</v>
      </c>
    </row>
    <row r="473" spans="1:40" x14ac:dyDescent="0.2">
      <c r="A473" t="s">
        <v>10707</v>
      </c>
      <c r="B473" s="121" t="s">
        <v>8432</v>
      </c>
      <c r="C473" s="94" t="s">
        <v>10485</v>
      </c>
      <c r="D473" s="94" t="str">
        <v>ALATA_L_m</v>
      </c>
      <c r="E473" s="121">
        <f ca="1"/>
        <v>1.95598114693252E-2</v>
      </c>
      <c r="G473" s="94"/>
      <c r="H473" s="121" t="str">
        <f ca="1"/>
        <v>0</v>
      </c>
      <c r="I473" s="94"/>
      <c r="J473" s="94"/>
      <c r="K473" s="121" t="str">
        <f ca="1"/>
        <v>0</v>
      </c>
      <c r="L473">
        <v>0</v>
      </c>
      <c r="M473">
        <v>4.14261073618953E-3</v>
      </c>
      <c r="N473" s="105" t="str">
        <v/>
      </c>
      <c r="O473" s="131">
        <v>1.438220124E-3</v>
      </c>
      <c r="P473" s="121">
        <v>1.9016779160957E-6</v>
      </c>
      <c r="Q473">
        <v>0</v>
      </c>
      <c r="R473" t="str">
        <v/>
      </c>
      <c r="T473">
        <v>0</v>
      </c>
      <c r="U473" t="str">
        <v/>
      </c>
      <c r="W473" t="str">
        <f ca="1"/>
        <v>Ergosterol biosynthesis</v>
      </c>
      <c r="X473" t="str">
        <f ca="1"/>
        <v>C4STMO4_c</v>
      </c>
      <c r="Y473">
        <f ca="1"/>
        <v>9.333572919248646E-3</v>
      </c>
      <c r="Z473">
        <f ca="1"/>
        <v>0</v>
      </c>
      <c r="AA473">
        <f ca="1"/>
        <v>8.7115583438931697E-5</v>
      </c>
      <c r="AB473">
        <f ca="1"/>
        <v>24089174.815628942</v>
      </c>
      <c r="AC473">
        <f ca="1"/>
        <v>1</v>
      </c>
      <c r="AD473" t="str">
        <f ca="1"/>
        <v>CERS2A24_r</v>
      </c>
      <c r="AE473">
        <f ca="1"/>
        <v>3.3795346314837538E-8</v>
      </c>
      <c r="AF473" t="str">
        <f ca="1"/>
        <v>PNTOtps_e</v>
      </c>
      <c r="AG473">
        <f ca="1"/>
        <v>9.0996216466612262E-6</v>
      </c>
      <c r="AH473">
        <f ca="1"/>
        <v>0</v>
      </c>
      <c r="AI473">
        <f ca="1"/>
        <v>8.2803114112385568E-11</v>
      </c>
      <c r="AJ473" t="str">
        <f ca="1"/>
        <v>PNTOtps_e</v>
      </c>
      <c r="AK473">
        <f ca="1"/>
        <v>9.0996216466612262E-6</v>
      </c>
      <c r="AL473">
        <f ca="1"/>
        <v>0</v>
      </c>
      <c r="AM473">
        <f ca="1"/>
        <v>8.2803114112385568E-11</v>
      </c>
      <c r="AN473" t="str">
        <f ca="1"/>
        <v>PNTOtps_e</v>
      </c>
    </row>
    <row r="474" spans="1:40" x14ac:dyDescent="0.2">
      <c r="A474" t="s">
        <v>10707</v>
      </c>
      <c r="B474" s="121" t="s">
        <v>8433</v>
      </c>
      <c r="C474" s="94" t="s">
        <v>10486</v>
      </c>
      <c r="D474" s="94" t="str">
        <v>GPIA1_c</v>
      </c>
      <c r="E474" s="121" t="str">
        <f ca="1"/>
        <v>0</v>
      </c>
      <c r="G474" s="94"/>
      <c r="H474" s="121" t="str">
        <f ca="1"/>
        <v>0</v>
      </c>
      <c r="I474" s="94"/>
      <c r="J474" s="94"/>
      <c r="K474" s="121" t="str">
        <f ca="1"/>
        <v>0</v>
      </c>
      <c r="L474">
        <v>0</v>
      </c>
      <c r="M474">
        <v>3.7882105149116101E-3</v>
      </c>
      <c r="N474" s="105" t="str">
        <v/>
      </c>
      <c r="O474" s="131">
        <v>1.438220124E-3</v>
      </c>
      <c r="P474" s="121">
        <v>1.6236703825079601E-6</v>
      </c>
      <c r="Q474">
        <v>0</v>
      </c>
      <c r="R474" t="str">
        <v/>
      </c>
      <c r="T474">
        <v>0</v>
      </c>
      <c r="U474" t="str">
        <v/>
      </c>
      <c r="W474" t="str">
        <f ca="1"/>
        <v>Ergosterol biosynthesis</v>
      </c>
      <c r="X474" t="str">
        <f ca="1"/>
        <v>C5STDS_c</v>
      </c>
      <c r="Y474">
        <f ca="1"/>
        <v>0</v>
      </c>
      <c r="Z474">
        <f ca="1"/>
        <v>0</v>
      </c>
      <c r="AA474">
        <f ca="1"/>
        <v>0</v>
      </c>
      <c r="AB474">
        <f ca="1"/>
        <v>0</v>
      </c>
      <c r="AC474">
        <f ca="1"/>
        <v>0</v>
      </c>
      <c r="AD474" t="str">
        <f ca="1"/>
        <v>PSPHS_r</v>
      </c>
      <c r="AE474">
        <f ca="1"/>
        <v>3.3795346314837538E-8</v>
      </c>
      <c r="AF474" t="str">
        <f ca="1"/>
        <v>PPA_c</v>
      </c>
      <c r="AG474">
        <f ca="1"/>
        <v>1.2522365885803957</v>
      </c>
      <c r="AH474">
        <f ca="1"/>
        <v>0</v>
      </c>
      <c r="AI474">
        <f ca="1"/>
        <v>1.5680964737794671</v>
      </c>
      <c r="AJ474" t="str">
        <f ca="1"/>
        <v>PPA_c</v>
      </c>
      <c r="AK474">
        <f ca="1"/>
        <v>1.2522365885803957</v>
      </c>
      <c r="AL474">
        <f ca="1"/>
        <v>0</v>
      </c>
      <c r="AM474">
        <f ca="1"/>
        <v>1.5680964737794671</v>
      </c>
      <c r="AN474" t="str">
        <f ca="1"/>
        <v>PPA_c</v>
      </c>
    </row>
    <row r="475" spans="1:40" x14ac:dyDescent="0.2">
      <c r="A475" t="s">
        <v>10707</v>
      </c>
      <c r="B475" s="121" t="s">
        <v>8434</v>
      </c>
      <c r="C475" s="94" t="s">
        <v>10487</v>
      </c>
      <c r="D475" s="94" t="str">
        <v>GPIA2_c</v>
      </c>
      <c r="E475" s="121">
        <f ca="1"/>
        <v>1.95598114693252E-2</v>
      </c>
      <c r="G475" s="94"/>
      <c r="H475" s="121" t="str">
        <f ca="1"/>
        <v>0</v>
      </c>
      <c r="I475" s="94"/>
      <c r="J475" s="94"/>
      <c r="K475" s="121" t="str">
        <f ca="1"/>
        <v>0</v>
      </c>
      <c r="L475">
        <v>0</v>
      </c>
      <c r="M475">
        <v>0</v>
      </c>
      <c r="N475" s="105" t="str">
        <v/>
      </c>
      <c r="O475" s="131">
        <v>1.438220124E-3</v>
      </c>
      <c r="P475" s="121">
        <v>1.6822626060668401E-6</v>
      </c>
      <c r="Q475">
        <v>0</v>
      </c>
      <c r="R475" t="str">
        <v/>
      </c>
      <c r="T475">
        <v>0</v>
      </c>
      <c r="U475" t="str">
        <v/>
      </c>
      <c r="W475" t="str">
        <f ca="1"/>
        <v>Ergosterol biosynthesis</v>
      </c>
      <c r="X475" t="str">
        <f ca="1"/>
        <v>C8STI_c</v>
      </c>
      <c r="Y475">
        <f ca="1"/>
        <v>9.333572919248646E-3</v>
      </c>
      <c r="Z475">
        <f ca="1"/>
        <v>0</v>
      </c>
      <c r="AA475">
        <f ca="1"/>
        <v>8.7115583438931697E-5</v>
      </c>
      <c r="AB475">
        <f ca="1"/>
        <v>30782810.358196817</v>
      </c>
      <c r="AC475">
        <f ca="1"/>
        <v>1</v>
      </c>
      <c r="AD475" t="str">
        <f ca="1"/>
        <v>AMPt_c_rm</v>
      </c>
      <c r="AE475">
        <f ca="1"/>
        <v>2.7485299256766785E-8</v>
      </c>
      <c r="AF475" t="str">
        <f ca="1"/>
        <v>PPBNGD_c</v>
      </c>
      <c r="AG475">
        <f ca="1"/>
        <v>9.0996216467117127E-6</v>
      </c>
      <c r="AH475">
        <f ca="1"/>
        <v>0</v>
      </c>
      <c r="AI475">
        <f ca="1"/>
        <v>8.2803114113304385E-11</v>
      </c>
      <c r="AJ475" t="str">
        <f ca="1"/>
        <v>PPBNGD_c</v>
      </c>
      <c r="AK475">
        <f ca="1"/>
        <v>9.0996216467117127E-6</v>
      </c>
      <c r="AL475">
        <f ca="1"/>
        <v>0</v>
      </c>
      <c r="AM475">
        <f ca="1"/>
        <v>8.2803114113304385E-11</v>
      </c>
      <c r="AN475" t="str">
        <f ca="1"/>
        <v>PPBNGD_c</v>
      </c>
    </row>
    <row r="476" spans="1:40" x14ac:dyDescent="0.2">
      <c r="A476" t="s">
        <v>10654</v>
      </c>
      <c r="B476" s="121" t="s">
        <v>8435</v>
      </c>
      <c r="C476" s="94" t="s">
        <v>10488</v>
      </c>
      <c r="D476" s="94" t="str">
        <v>GPIA3_c_r</v>
      </c>
      <c r="E476" s="121">
        <f ca="1"/>
        <v>2.4523420410790797E-4</v>
      </c>
      <c r="G476" s="94"/>
      <c r="H476" s="121" t="str">
        <f ca="1"/>
        <v>0</v>
      </c>
      <c r="I476" s="94"/>
      <c r="J476" s="94"/>
      <c r="K476" s="121" t="str">
        <f ca="1"/>
        <v>0</v>
      </c>
      <c r="L476">
        <v>0</v>
      </c>
      <c r="M476">
        <v>0</v>
      </c>
      <c r="N476" s="105" t="str">
        <v/>
      </c>
      <c r="O476" s="131" t="str">
        <v/>
      </c>
      <c r="P476" s="121" t="str">
        <v/>
      </c>
      <c r="Q476">
        <v>0</v>
      </c>
      <c r="R476" t="str">
        <v/>
      </c>
      <c r="T476">
        <v>0</v>
      </c>
      <c r="U476" t="str">
        <v/>
      </c>
      <c r="W476" t="str">
        <f ca="1"/>
        <v>Transport</v>
      </c>
      <c r="X476" t="str">
        <f ca="1"/>
        <v>CA2t_c_e</v>
      </c>
      <c r="Y476">
        <f ca="1"/>
        <v>1.1702113437671241E-4</v>
      </c>
      <c r="Z476">
        <f ca="1"/>
        <v>0</v>
      </c>
      <c r="AA476">
        <f ca="1"/>
        <v>1.3693945890812584E-8</v>
      </c>
      <c r="AB476">
        <f ca="1"/>
        <v>5.7308719237542711E-7</v>
      </c>
      <c r="AC476">
        <f ca="1"/>
        <v>1</v>
      </c>
      <c r="AD476" t="str">
        <f ca="1"/>
        <v>ATPt_c_rm</v>
      </c>
      <c r="AE476">
        <f ca="1"/>
        <v>2.7485299256766785E-8</v>
      </c>
      <c r="AF476" t="str">
        <f ca="1"/>
        <v>PPBNGS_1_c</v>
      </c>
      <c r="AG476">
        <f ca="1"/>
        <v>3.6398486586846851E-5</v>
      </c>
      <c r="AH476">
        <f ca="1"/>
        <v>0</v>
      </c>
      <c r="AI476">
        <f ca="1"/>
        <v>1.3248498258128702E-9</v>
      </c>
      <c r="AJ476" t="str">
        <f ca="1"/>
        <v>PPBNGS_1_c</v>
      </c>
      <c r="AK476">
        <f ca="1"/>
        <v>3.6398486586846851E-5</v>
      </c>
      <c r="AL476">
        <f ca="1"/>
        <v>0</v>
      </c>
      <c r="AM476">
        <f ca="1"/>
        <v>1.3248498258128702E-9</v>
      </c>
      <c r="AN476" t="str">
        <f ca="1"/>
        <v>PPBNGS_1_c</v>
      </c>
    </row>
    <row r="477" spans="1:40" x14ac:dyDescent="0.2">
      <c r="A477" t="s">
        <v>10708</v>
      </c>
      <c r="B477" s="121" t="s">
        <v>8436</v>
      </c>
      <c r="C477" s="94" t="s">
        <v>10489</v>
      </c>
      <c r="D477" s="94" t="str">
        <v>GPIA4_r</v>
      </c>
      <c r="E477" s="121" t="str">
        <f ca="1"/>
        <v>0</v>
      </c>
      <c r="G477" s="94"/>
      <c r="H477" s="121" t="str">
        <f ca="1"/>
        <v>0</v>
      </c>
      <c r="I477" s="94"/>
      <c r="J477" s="94"/>
      <c r="K477" s="121" t="str">
        <f ca="1"/>
        <v>0</v>
      </c>
      <c r="L477">
        <v>0</v>
      </c>
      <c r="M477">
        <v>0</v>
      </c>
      <c r="N477" s="105" t="str">
        <v/>
      </c>
      <c r="O477" s="131" t="str">
        <v/>
      </c>
      <c r="P477" s="121" t="str">
        <v/>
      </c>
      <c r="Q477">
        <v>0</v>
      </c>
      <c r="R477" t="str">
        <v/>
      </c>
      <c r="T477">
        <v>0</v>
      </c>
      <c r="U477" t="str">
        <v/>
      </c>
      <c r="W477" t="str">
        <f ca="1"/>
        <v>Carotenoid biosynthesis</v>
      </c>
      <c r="X477" t="str">
        <f ca="1"/>
        <v>CAROL1_c</v>
      </c>
      <c r="Y477">
        <f ca="1"/>
        <v>0</v>
      </c>
      <c r="Z477">
        <f ca="1"/>
        <v>0</v>
      </c>
      <c r="AA477">
        <f ca="1"/>
        <v>0</v>
      </c>
      <c r="AB477">
        <f ca="1"/>
        <v>0</v>
      </c>
      <c r="AC477">
        <f ca="1"/>
        <v>0</v>
      </c>
      <c r="AD477" t="str">
        <f ca="1"/>
        <v>PRENT21_l</v>
      </c>
      <c r="AE477">
        <f ca="1"/>
        <v>2.4569320494520796E-8</v>
      </c>
      <c r="AF477" t="str">
        <f ca="1"/>
        <v>PPCDC_c</v>
      </c>
      <c r="AG477">
        <f ca="1"/>
        <v>9.0996216466612262E-6</v>
      </c>
      <c r="AH477">
        <f ca="1"/>
        <v>0</v>
      </c>
      <c r="AI477">
        <f ca="1"/>
        <v>8.2803114112385568E-11</v>
      </c>
      <c r="AJ477" t="str">
        <f ca="1"/>
        <v>PPCDC_c</v>
      </c>
      <c r="AK477">
        <f ca="1"/>
        <v>9.0996216466612262E-6</v>
      </c>
      <c r="AL477">
        <f ca="1"/>
        <v>0</v>
      </c>
      <c r="AM477">
        <f ca="1"/>
        <v>8.2803114112385568E-11</v>
      </c>
      <c r="AN477" t="str">
        <f ca="1"/>
        <v>PPCDC_c</v>
      </c>
    </row>
    <row r="478" spans="1:40" x14ac:dyDescent="0.2">
      <c r="A478" t="s">
        <v>10708</v>
      </c>
      <c r="B478" s="121" t="s">
        <v>8437</v>
      </c>
      <c r="C478" s="94" t="s">
        <v>10631</v>
      </c>
      <c r="D478" s="94" t="str">
        <v>GPIA5_r</v>
      </c>
      <c r="E478" s="121" t="str">
        <f ca="1"/>
        <v>0</v>
      </c>
      <c r="G478" s="94"/>
      <c r="H478" s="121" t="str">
        <f ca="1"/>
        <v>0</v>
      </c>
      <c r="I478" s="94"/>
      <c r="J478" s="94"/>
      <c r="K478" s="121" t="str">
        <f ca="1"/>
        <v>0</v>
      </c>
      <c r="L478">
        <v>0</v>
      </c>
      <c r="M478">
        <v>0</v>
      </c>
      <c r="N478" s="105" t="str">
        <v/>
      </c>
      <c r="O478" s="131" t="str">
        <v/>
      </c>
      <c r="P478" s="121" t="str">
        <v/>
      </c>
      <c r="Q478">
        <v>0</v>
      </c>
      <c r="R478" t="str">
        <v/>
      </c>
      <c r="T478">
        <v>0</v>
      </c>
      <c r="U478" t="str">
        <v/>
      </c>
      <c r="W478" t="str">
        <f ca="1"/>
        <v>Carotenoid biosynthesis</v>
      </c>
      <c r="X478" t="str">
        <f ca="1"/>
        <v>CAROL2_c</v>
      </c>
      <c r="Y478">
        <f ca="1"/>
        <v>0</v>
      </c>
      <c r="Z478">
        <f ca="1"/>
        <v>0</v>
      </c>
      <c r="AA478">
        <f ca="1"/>
        <v>0</v>
      </c>
      <c r="AB478">
        <f ca="1"/>
        <v>0</v>
      </c>
      <c r="AC478">
        <f ca="1"/>
        <v>0</v>
      </c>
      <c r="AD478" t="str">
        <f ca="1"/>
        <v>uniDOLDP_l</v>
      </c>
      <c r="AE478">
        <f ca="1"/>
        <v>2.4569320494520796E-8</v>
      </c>
      <c r="AF478" t="str">
        <f ca="1"/>
        <v>PPIt_c_l</v>
      </c>
      <c r="AG478">
        <f ca="1"/>
        <v>-2.1173465334678558E-2</v>
      </c>
      <c r="AH478">
        <f ca="1"/>
        <v>0</v>
      </c>
      <c r="AI478">
        <f ca="1"/>
        <v>4.4831563427883461E-4</v>
      </c>
      <c r="AJ478" t="str">
        <f ca="1"/>
        <v>PPIt_c_l</v>
      </c>
      <c r="AK478">
        <f ca="1"/>
        <v>-2.1173465334678558E-2</v>
      </c>
      <c r="AL478">
        <f ca="1"/>
        <v>0</v>
      </c>
      <c r="AM478">
        <f ca="1"/>
        <v>4.4831563427883461E-4</v>
      </c>
      <c r="AN478" t="str">
        <f ca="1"/>
        <v>PPIt_c_l</v>
      </c>
    </row>
    <row r="479" spans="1:40" x14ac:dyDescent="0.2">
      <c r="A479" t="s">
        <v>10708</v>
      </c>
      <c r="B479" s="121" t="s">
        <v>8438</v>
      </c>
      <c r="C479" s="94" t="s">
        <v>10632</v>
      </c>
      <c r="D479" s="94" t="str">
        <v>GPIA6_r</v>
      </c>
      <c r="E479" s="121" t="str">
        <f ca="1"/>
        <v>0</v>
      </c>
      <c r="G479" s="94"/>
      <c r="H479" s="121" t="str">
        <f ca="1"/>
        <v>0</v>
      </c>
      <c r="I479" s="94"/>
      <c r="J479" s="94"/>
      <c r="K479" s="121" t="str">
        <f ca="1"/>
        <v>0</v>
      </c>
      <c r="L479">
        <v>0</v>
      </c>
      <c r="M479">
        <v>0</v>
      </c>
      <c r="N479" s="105" t="str">
        <v/>
      </c>
      <c r="O479" s="131" t="str">
        <v/>
      </c>
      <c r="P479" s="121" t="str">
        <v/>
      </c>
      <c r="Q479">
        <v>0</v>
      </c>
      <c r="R479" t="str">
        <v/>
      </c>
      <c r="T479">
        <v>0</v>
      </c>
      <c r="U479" t="str">
        <v/>
      </c>
      <c r="W479" t="str">
        <f ca="1"/>
        <v>Carotenoid biosynthesis</v>
      </c>
      <c r="X479" t="str">
        <f ca="1"/>
        <v>CAROL3_c</v>
      </c>
      <c r="Y479">
        <f ca="1"/>
        <v>0</v>
      </c>
      <c r="Z479">
        <f ca="1"/>
        <v>0</v>
      </c>
      <c r="AA479">
        <f ca="1"/>
        <v>0</v>
      </c>
      <c r="AB479">
        <f ca="1"/>
        <v>0</v>
      </c>
      <c r="AC479">
        <f ca="1"/>
        <v>0</v>
      </c>
      <c r="AD479" t="str">
        <f ca="1"/>
        <v>EX_zn2_e</v>
      </c>
      <c r="AE479">
        <f ca="1"/>
        <v>2.0566438755988566E-8</v>
      </c>
      <c r="AF479" t="str">
        <f ca="1"/>
        <v>PPIt_c_m</v>
      </c>
      <c r="AG479">
        <f ca="1"/>
        <v>-9.0996216467117127E-6</v>
      </c>
      <c r="AH479">
        <f ca="1"/>
        <v>0</v>
      </c>
      <c r="AI479">
        <f ca="1"/>
        <v>8.2803114113304385E-11</v>
      </c>
      <c r="AJ479" t="str">
        <f ca="1"/>
        <v>PPIt_c_m</v>
      </c>
      <c r="AK479">
        <f ca="1"/>
        <v>-9.0996216467117127E-6</v>
      </c>
      <c r="AL479">
        <f ca="1"/>
        <v>0</v>
      </c>
      <c r="AM479">
        <f ca="1"/>
        <v>8.2803114113304385E-11</v>
      </c>
      <c r="AN479" t="str">
        <f ca="1"/>
        <v>PPIt_c_m</v>
      </c>
    </row>
    <row r="480" spans="1:40" x14ac:dyDescent="0.2">
      <c r="A480" t="s">
        <v>10708</v>
      </c>
      <c r="B480" s="121" t="s">
        <v>8439</v>
      </c>
      <c r="C480" s="94" t="s">
        <v>10490</v>
      </c>
      <c r="D480" s="94" t="str">
        <v>GPIA7_r</v>
      </c>
      <c r="E480" s="121" t="str">
        <f ca="1"/>
        <v>0</v>
      </c>
      <c r="G480" s="94"/>
      <c r="H480" s="121" t="str">
        <f ca="1"/>
        <v>0</v>
      </c>
      <c r="I480" s="94"/>
      <c r="J480" s="94"/>
      <c r="K480" s="121" t="str">
        <f ca="1"/>
        <v>0</v>
      </c>
      <c r="L480">
        <v>0</v>
      </c>
      <c r="M480">
        <v>0</v>
      </c>
      <c r="N480" s="105" t="str">
        <v/>
      </c>
      <c r="O480" s="131" t="str">
        <v/>
      </c>
      <c r="P480" s="121" t="str">
        <v/>
      </c>
      <c r="Q480">
        <v>0</v>
      </c>
      <c r="R480" t="str">
        <v/>
      </c>
      <c r="T480">
        <v>0</v>
      </c>
      <c r="U480" t="str">
        <v/>
      </c>
      <c r="W480" t="str">
        <f ca="1"/>
        <v>Carotenoid biosynthesis</v>
      </c>
      <c r="X480" t="str">
        <f ca="1"/>
        <v>CAROMOX1_c</v>
      </c>
      <c r="Y480">
        <f ca="1"/>
        <v>0</v>
      </c>
      <c r="Z480">
        <f ca="1"/>
        <v>0</v>
      </c>
      <c r="AA480">
        <f ca="1"/>
        <v>0</v>
      </c>
      <c r="AB480">
        <f ca="1"/>
        <v>0</v>
      </c>
      <c r="AC480">
        <f ca="1"/>
        <v>0</v>
      </c>
      <c r="AD480" t="str">
        <f ca="1"/>
        <v>ZN2t_c_e</v>
      </c>
      <c r="AE480">
        <f ca="1"/>
        <v>2.0566438755988566E-8</v>
      </c>
      <c r="AF480" t="str">
        <f ca="1"/>
        <v>PPIt_c_rm</v>
      </c>
      <c r="AG480">
        <f ca="1"/>
        <v>-1.4216876678737358E-2</v>
      </c>
      <c r="AH480">
        <f ca="1"/>
        <v>0</v>
      </c>
      <c r="AI480">
        <f ca="1"/>
        <v>2.0211958249842616E-4</v>
      </c>
      <c r="AJ480" t="str">
        <f ca="1"/>
        <v>PPIt_c_rm</v>
      </c>
      <c r="AK480">
        <f ca="1"/>
        <v>-1.4216876678737358E-2</v>
      </c>
      <c r="AL480">
        <f ca="1"/>
        <v>0</v>
      </c>
      <c r="AM480">
        <f ca="1"/>
        <v>2.0211958249842616E-4</v>
      </c>
      <c r="AN480" t="str">
        <f ca="1"/>
        <v>PPIt_c_rm</v>
      </c>
    </row>
    <row r="481" spans="1:40" x14ac:dyDescent="0.2">
      <c r="A481" t="s">
        <v>10708</v>
      </c>
      <c r="B481" s="121" t="s">
        <v>8440</v>
      </c>
      <c r="C481" s="94" t="s">
        <v>10491</v>
      </c>
      <c r="D481" s="94" t="str">
        <v>GPIA8a_r</v>
      </c>
      <c r="E481" s="121" t="str">
        <f ca="1"/>
        <v>0</v>
      </c>
      <c r="G481" s="94"/>
      <c r="H481" s="121" t="str">
        <f ca="1"/>
        <v>0</v>
      </c>
      <c r="I481" s="94"/>
      <c r="J481" s="94"/>
      <c r="K481" s="121" t="str">
        <f ca="1"/>
        <v>0</v>
      </c>
      <c r="L481">
        <v>0</v>
      </c>
      <c r="M481">
        <v>0</v>
      </c>
      <c r="N481" s="105" t="str">
        <v/>
      </c>
      <c r="O481" s="131" t="str">
        <v/>
      </c>
      <c r="P481" s="121" t="str">
        <v/>
      </c>
      <c r="Q481">
        <v>0</v>
      </c>
      <c r="R481" t="str">
        <v/>
      </c>
      <c r="T481">
        <v>0</v>
      </c>
      <c r="U481" t="str">
        <v/>
      </c>
      <c r="W481" t="str">
        <f ca="1"/>
        <v>Carotenoid biosynthesis</v>
      </c>
      <c r="X481" t="str">
        <f ca="1"/>
        <v>CAROMOX2_c</v>
      </c>
      <c r="Y481">
        <f ca="1"/>
        <v>0</v>
      </c>
      <c r="Z481">
        <f ca="1"/>
        <v>0</v>
      </c>
      <c r="AA481">
        <f ca="1"/>
        <v>0</v>
      </c>
      <c r="AB481">
        <f ca="1"/>
        <v>0</v>
      </c>
      <c r="AC481">
        <f ca="1"/>
        <v>0</v>
      </c>
      <c r="AD481" t="str">
        <f ca="1"/>
        <v>compFALPD_rm</v>
      </c>
      <c r="AE481">
        <f ca="1"/>
        <v>1.7377243686254079E-8</v>
      </c>
      <c r="AF481" t="str">
        <f ca="1"/>
        <v>PPNCL2_c</v>
      </c>
      <c r="AG481">
        <f ca="1"/>
        <v>9.0996216466612262E-6</v>
      </c>
      <c r="AH481">
        <f ca="1"/>
        <v>0</v>
      </c>
      <c r="AI481">
        <f ca="1"/>
        <v>8.2803114112385568E-11</v>
      </c>
      <c r="AJ481" t="str">
        <f ca="1"/>
        <v>PPNCL2_c</v>
      </c>
      <c r="AK481">
        <f ca="1"/>
        <v>9.0996216466612262E-6</v>
      </c>
      <c r="AL481">
        <f ca="1"/>
        <v>0</v>
      </c>
      <c r="AM481">
        <f ca="1"/>
        <v>8.2803114112385568E-11</v>
      </c>
      <c r="AN481" t="str">
        <f ca="1"/>
        <v>PPNCL2_c</v>
      </c>
    </row>
    <row r="482" spans="1:40" x14ac:dyDescent="0.2">
      <c r="A482" t="s">
        <v>10675</v>
      </c>
      <c r="B482" s="121" t="s">
        <v>8443</v>
      </c>
      <c r="C482" s="94" t="s">
        <v>10492</v>
      </c>
      <c r="D482" s="94" t="str">
        <v>GPIA9a_r</v>
      </c>
      <c r="E482" s="121" t="str">
        <f ca="1"/>
        <v>0</v>
      </c>
      <c r="G482" s="94"/>
      <c r="H482" s="121" t="str">
        <f ca="1"/>
        <v>0</v>
      </c>
      <c r="I482" s="94"/>
      <c r="J482" s="94"/>
      <c r="K482" s="121" t="str">
        <f ca="1"/>
        <v>0</v>
      </c>
      <c r="L482">
        <v>0</v>
      </c>
      <c r="M482">
        <v>0</v>
      </c>
      <c r="N482" s="105" t="str">
        <v/>
      </c>
      <c r="O482" s="131">
        <v>0</v>
      </c>
      <c r="P482" s="121">
        <v>1.1365030961123899E-2</v>
      </c>
      <c r="Q482">
        <v>0</v>
      </c>
      <c r="R482" t="str">
        <v/>
      </c>
      <c r="T482">
        <v>0</v>
      </c>
      <c r="U482" t="str">
        <v/>
      </c>
      <c r="W482" t="str">
        <f ca="1"/>
        <v>Fatty acid degradation</v>
      </c>
      <c r="X482" t="str">
        <f ca="1"/>
        <v>CAT_c</v>
      </c>
      <c r="Y482">
        <f ca="1"/>
        <v>0</v>
      </c>
      <c r="Z482">
        <f ca="1"/>
        <v>0</v>
      </c>
      <c r="AA482">
        <f ca="1"/>
        <v>0</v>
      </c>
      <c r="AB482">
        <f ca="1"/>
        <v>0</v>
      </c>
      <c r="AC482">
        <f ca="1"/>
        <v>0</v>
      </c>
      <c r="AD482" t="str">
        <f ca="1"/>
        <v>FALPDt_c_rm</v>
      </c>
      <c r="AE482">
        <f ca="1"/>
        <v>1.7377243686254079E-8</v>
      </c>
      <c r="AF482" t="str">
        <f ca="1"/>
        <v>PPND2_c</v>
      </c>
      <c r="AG482">
        <f ca="1"/>
        <v>7.0511148216039479E-3</v>
      </c>
      <c r="AH482">
        <f ca="1"/>
        <v>0</v>
      </c>
      <c r="AI482">
        <f ca="1"/>
        <v>4.9718220227442877E-5</v>
      </c>
      <c r="AJ482" t="str">
        <f ca="1"/>
        <v>PPND2_c</v>
      </c>
      <c r="AK482">
        <f ca="1"/>
        <v>7.0511148216039479E-3</v>
      </c>
      <c r="AL482">
        <f ca="1"/>
        <v>0</v>
      </c>
      <c r="AM482">
        <f ca="1"/>
        <v>4.9718220227442877E-5</v>
      </c>
      <c r="AN482" t="str">
        <f ca="1"/>
        <v>PPND2_c</v>
      </c>
    </row>
    <row r="483" spans="1:40" x14ac:dyDescent="0.2">
      <c r="A483" t="s">
        <v>10675</v>
      </c>
      <c r="B483" s="121" t="s">
        <v>8444</v>
      </c>
      <c r="C483" s="94" t="s">
        <v>10493</v>
      </c>
      <c r="D483" s="94" t="str">
        <v>GPIA10a_r</v>
      </c>
      <c r="E483" s="121" t="str">
        <f ca="1"/>
        <v>0</v>
      </c>
      <c r="G483" s="94"/>
      <c r="H483" s="121" t="str">
        <f ca="1"/>
        <v>0</v>
      </c>
      <c r="I483" s="94"/>
      <c r="J483" s="94"/>
      <c r="K483" s="121" t="str">
        <f ca="1"/>
        <v>0</v>
      </c>
      <c r="L483">
        <v>0</v>
      </c>
      <c r="M483">
        <v>0</v>
      </c>
      <c r="N483" s="105" t="str">
        <v>ACHLE1_c, ACHLE3_c</v>
      </c>
      <c r="O483" s="131">
        <v>0</v>
      </c>
      <c r="P483" s="121">
        <v>9.4601220532584702E-3</v>
      </c>
      <c r="Q483">
        <v>0</v>
      </c>
      <c r="R483" t="str">
        <v>ACHLE1_c, ACHLE3_c</v>
      </c>
      <c r="T483">
        <v>0</v>
      </c>
      <c r="U483" t="str">
        <v>ACHLE1_c, ACHLE3_c</v>
      </c>
      <c r="W483" t="str">
        <f ca="1"/>
        <v>Fatty acid degradation</v>
      </c>
      <c r="X483" t="str">
        <f ca="1"/>
        <v>CAT_x</v>
      </c>
      <c r="Y483">
        <f ca="1"/>
        <v>0</v>
      </c>
      <c r="Z483">
        <f ca="1"/>
        <v>0</v>
      </c>
      <c r="AA483">
        <f ca="1"/>
        <v>0</v>
      </c>
      <c r="AB483">
        <f ca="1"/>
        <v>0</v>
      </c>
      <c r="AC483">
        <f ca="1"/>
        <v>0</v>
      </c>
      <c r="AD483" t="str">
        <f ca="1"/>
        <v>CA2t_c_e</v>
      </c>
      <c r="AE483">
        <f ca="1"/>
        <v>1.3693945890812584E-8</v>
      </c>
      <c r="AF483" t="str">
        <f ca="1"/>
        <v>PPNDH_c</v>
      </c>
      <c r="AG483">
        <f ca="1"/>
        <v>1.3526678574053414E-2</v>
      </c>
      <c r="AH483">
        <f ca="1"/>
        <v>0</v>
      </c>
      <c r="AI483">
        <f ca="1"/>
        <v>1.8297103324575571E-4</v>
      </c>
      <c r="AJ483" t="str">
        <f ca="1"/>
        <v>PPNDH_c</v>
      </c>
      <c r="AK483">
        <f ca="1"/>
        <v>1.3526678574053414E-2</v>
      </c>
      <c r="AL483">
        <f ca="1"/>
        <v>0</v>
      </c>
      <c r="AM483">
        <f ca="1"/>
        <v>1.8297103324575571E-4</v>
      </c>
      <c r="AN483" t="str">
        <f ca="1"/>
        <v>PPNDH_c</v>
      </c>
    </row>
    <row r="484" spans="1:40" x14ac:dyDescent="0.2">
      <c r="A484" t="s">
        <v>10668</v>
      </c>
      <c r="B484" s="121" t="s">
        <v>8441</v>
      </c>
      <c r="C484" s="94" t="s">
        <v>10494</v>
      </c>
      <c r="D484" s="94" t="str">
        <v>PCOATA160_c</v>
      </c>
      <c r="E484" s="121" t="str">
        <f ca="1"/>
        <v>0</v>
      </c>
      <c r="G484" s="94"/>
      <c r="H484" s="121" t="str">
        <f ca="1"/>
        <v>0</v>
      </c>
      <c r="I484" s="94"/>
      <c r="J484" s="94"/>
      <c r="K484" s="121" t="str">
        <f ca="1"/>
        <v>0</v>
      </c>
      <c r="L484">
        <v>0</v>
      </c>
      <c r="M484">
        <v>0</v>
      </c>
      <c r="N484" s="105" t="str">
        <v>ACHLE2_c, ACHLE3_c</v>
      </c>
      <c r="O484" s="131" t="str">
        <v/>
      </c>
      <c r="P484" s="121" t="str">
        <v/>
      </c>
      <c r="Q484">
        <v>0</v>
      </c>
      <c r="R484" t="str">
        <v>ACHLE2_c, ACHLE3_c</v>
      </c>
      <c r="T484">
        <v>0</v>
      </c>
      <c r="U484" t="str">
        <v>ACHLE2_c, ACHLE3_c</v>
      </c>
      <c r="W484" t="str">
        <f ca="1"/>
        <v>Benzoate degradation</v>
      </c>
      <c r="X484" t="str">
        <f ca="1"/>
        <v>CATDOX_c</v>
      </c>
      <c r="Y484">
        <f ca="1"/>
        <v>0</v>
      </c>
      <c r="Z484">
        <f ca="1"/>
        <v>0</v>
      </c>
      <c r="AA484">
        <f ca="1"/>
        <v>0</v>
      </c>
      <c r="AB484">
        <f ca="1"/>
        <v>0</v>
      </c>
      <c r="AC484">
        <f ca="1"/>
        <v>0</v>
      </c>
      <c r="AD484" t="str">
        <f ca="1"/>
        <v>EX_ca2_e</v>
      </c>
      <c r="AE484">
        <f ca="1"/>
        <v>1.3693945890812584E-8</v>
      </c>
      <c r="AF484" t="str">
        <f ca="1"/>
        <v>PPPG9t_c_m</v>
      </c>
      <c r="AG484">
        <f ca="1"/>
        <v>9.0996216467117127E-6</v>
      </c>
      <c r="AH484">
        <f ca="1"/>
        <v>0</v>
      </c>
      <c r="AI484">
        <f ca="1"/>
        <v>8.2803114113304385E-11</v>
      </c>
      <c r="AJ484" t="str">
        <f ca="1"/>
        <v>PPPG9t_c_m</v>
      </c>
      <c r="AK484">
        <f ca="1"/>
        <v>9.0996216467117127E-6</v>
      </c>
      <c r="AL484">
        <f ca="1"/>
        <v>0</v>
      </c>
      <c r="AM484">
        <f ca="1"/>
        <v>8.2803114113304385E-11</v>
      </c>
      <c r="AN484" t="str">
        <f ca="1"/>
        <v>PPPG9t_c_m</v>
      </c>
    </row>
    <row r="485" spans="1:40" x14ac:dyDescent="0.2">
      <c r="A485" t="s">
        <v>10670</v>
      </c>
      <c r="B485" s="121" t="s">
        <v>8442</v>
      </c>
      <c r="C485" s="94" t="s">
        <v>10495</v>
      </c>
      <c r="D485" s="94" t="str">
        <v>PCOATA180_c</v>
      </c>
      <c r="E485" s="121" t="str">
        <f ca="1"/>
        <v>0</v>
      </c>
      <c r="G485" s="94"/>
      <c r="H485" s="121" t="str">
        <f ca="1"/>
        <v>0</v>
      </c>
      <c r="I485" s="94"/>
      <c r="J485" s="94"/>
      <c r="K485" s="121" t="str">
        <f ca="1"/>
        <v>0</v>
      </c>
      <c r="L485">
        <v>0.93553847367283305</v>
      </c>
      <c r="M485">
        <v>0.39806645583974698</v>
      </c>
      <c r="N485" s="105" t="str">
        <v>ICDHx_m</v>
      </c>
      <c r="O485" s="131" t="str">
        <v/>
      </c>
      <c r="P485" s="121" t="str">
        <v/>
      </c>
      <c r="Q485">
        <v>0.58812826246703798</v>
      </c>
      <c r="R485" t="str">
        <v>ICDHx_m</v>
      </c>
      <c r="T485">
        <v>0.75652770043610695</v>
      </c>
      <c r="U485" t="str">
        <v>ICDHx_m</v>
      </c>
      <c r="W485" t="str">
        <f ca="1"/>
        <v>Tyrosine metabolism</v>
      </c>
      <c r="X485" t="str">
        <f ca="1"/>
        <v>CATOX_e</v>
      </c>
      <c r="Y485">
        <f ca="1"/>
        <v>0</v>
      </c>
      <c r="Z485">
        <f ca="1"/>
        <v>0</v>
      </c>
      <c r="AA485">
        <f ca="1"/>
        <v>0</v>
      </c>
      <c r="AB485">
        <f ca="1"/>
        <v>0</v>
      </c>
      <c r="AC485">
        <f ca="1"/>
        <v>0</v>
      </c>
      <c r="AD485" t="str">
        <f ca="1"/>
        <v>5AOPt_c_m</v>
      </c>
      <c r="AE485">
        <f ca="1"/>
        <v>5.2993993032514806E-9</v>
      </c>
      <c r="AF485" t="str">
        <f ca="1"/>
        <v>PPPGO_m</v>
      </c>
      <c r="AG485">
        <f ca="1"/>
        <v>4.5498108233558564E-6</v>
      </c>
      <c r="AH485">
        <f ca="1"/>
        <v>0</v>
      </c>
      <c r="AI485">
        <f ca="1"/>
        <v>2.0700778528326096E-11</v>
      </c>
      <c r="AJ485" t="str">
        <f ca="1"/>
        <v>PPPGO_m</v>
      </c>
      <c r="AK485">
        <f ca="1"/>
        <v>4.5498108233558564E-6</v>
      </c>
      <c r="AL485">
        <f ca="1"/>
        <v>0</v>
      </c>
      <c r="AM485">
        <f ca="1"/>
        <v>2.0700778528326096E-11</v>
      </c>
      <c r="AN485" t="str">
        <f ca="1"/>
        <v>PPPGO_m</v>
      </c>
    </row>
    <row r="486" spans="1:40" x14ac:dyDescent="0.2">
      <c r="A486" t="s">
        <v>10688</v>
      </c>
      <c r="B486" s="121" t="s">
        <v>8445</v>
      </c>
      <c r="C486" s="94" t="s">
        <v>10496</v>
      </c>
      <c r="D486" s="94" t="str">
        <v>ACCOAC_c</v>
      </c>
      <c r="E486" s="121" t="str">
        <f ca="1"/>
        <v>0</v>
      </c>
      <c r="G486" s="94"/>
      <c r="H486" s="121" t="str">
        <f ca="1"/>
        <v>0</v>
      </c>
      <c r="I486" s="94"/>
      <c r="J486" s="94"/>
      <c r="K486" s="121" t="str">
        <f ca="1"/>
        <v>0</v>
      </c>
      <c r="L486">
        <v>0</v>
      </c>
      <c r="M486">
        <v>0.24476092468897201</v>
      </c>
      <c r="N486" s="105" t="str">
        <v>ICDHyi_c</v>
      </c>
      <c r="O486" s="131">
        <v>0</v>
      </c>
      <c r="P486" s="121">
        <v>3.9353235275254497E-3</v>
      </c>
      <c r="Q486">
        <v>0</v>
      </c>
      <c r="R486" t="str">
        <v>ICDHyi_c</v>
      </c>
      <c r="T486">
        <v>0</v>
      </c>
      <c r="U486" t="str">
        <v>ICDHyi_c</v>
      </c>
      <c r="W486" t="str">
        <f ca="1"/>
        <v>Cysteine and methionine metabolism</v>
      </c>
      <c r="X486" t="str">
        <f ca="1"/>
        <v>CBL_c</v>
      </c>
      <c r="Y486">
        <f ca="1"/>
        <v>0</v>
      </c>
      <c r="Z486">
        <f ca="1"/>
        <v>0</v>
      </c>
      <c r="AA486">
        <f ca="1"/>
        <v>0</v>
      </c>
      <c r="AB486">
        <f ca="1"/>
        <v>0</v>
      </c>
      <c r="AC486">
        <f ca="1"/>
        <v>0</v>
      </c>
      <c r="AD486" t="str">
        <f ca="1"/>
        <v>AKGDH_m</v>
      </c>
      <c r="AE486">
        <f ca="1"/>
        <v>5.2993993032514806E-9</v>
      </c>
      <c r="AF486" t="str">
        <f ca="1"/>
        <v>PPTT_l</v>
      </c>
      <c r="AG486">
        <f ca="1"/>
        <v>1.4107143438897129E-3</v>
      </c>
      <c r="AH486">
        <f ca="1"/>
        <v>0</v>
      </c>
      <c r="AI486">
        <f ca="1"/>
        <v>1.9901149600561831E-6</v>
      </c>
      <c r="AJ486" t="str">
        <f ca="1"/>
        <v>PPTT_l</v>
      </c>
      <c r="AK486">
        <f ca="1"/>
        <v>1.4107143438897129E-3</v>
      </c>
      <c r="AL486">
        <f ca="1"/>
        <v>0</v>
      </c>
      <c r="AM486">
        <f ca="1"/>
        <v>1.9901149600561831E-6</v>
      </c>
      <c r="AN486" t="str">
        <f ca="1"/>
        <v>PPTT_l</v>
      </c>
    </row>
    <row r="487" spans="1:40" x14ac:dyDescent="0.2">
      <c r="A487" t="s">
        <v>10665</v>
      </c>
      <c r="B487" s="121" t="s">
        <v>8446</v>
      </c>
      <c r="C487" s="94" t="s">
        <v>10497</v>
      </c>
      <c r="D487" s="94" t="str">
        <v>EAR40y_c</v>
      </c>
      <c r="E487" s="121" t="str">
        <f ca="1"/>
        <v>0</v>
      </c>
      <c r="G487" s="94"/>
      <c r="H487" s="121" t="str">
        <f ca="1"/>
        <v>0</v>
      </c>
      <c r="I487" s="94"/>
      <c r="J487" s="94"/>
      <c r="K487" s="121" t="str">
        <f ca="1"/>
        <v>0</v>
      </c>
      <c r="L487">
        <v>0</v>
      </c>
      <c r="M487">
        <v>0</v>
      </c>
      <c r="N487" s="105" t="str">
        <v>ICDHyi_x</v>
      </c>
      <c r="O487" s="131" t="str">
        <v/>
      </c>
      <c r="P487" s="121" t="str">
        <v/>
      </c>
      <c r="Q487">
        <v>0</v>
      </c>
      <c r="R487" t="str">
        <v>ICDHyi_x</v>
      </c>
      <c r="T487">
        <v>0</v>
      </c>
      <c r="U487" t="str">
        <v>ICDHyi_x</v>
      </c>
      <c r="W487" t="str">
        <f ca="1"/>
        <v>Unassigned</v>
      </c>
      <c r="X487" t="str">
        <f ca="1"/>
        <v>CBMHL_c</v>
      </c>
      <c r="Y487">
        <f ca="1"/>
        <v>0</v>
      </c>
      <c r="Z487">
        <f ca="1"/>
        <v>0</v>
      </c>
      <c r="AA487">
        <f ca="1"/>
        <v>0</v>
      </c>
      <c r="AB487">
        <f ca="1"/>
        <v>0</v>
      </c>
      <c r="AC487">
        <f ca="1"/>
        <v>0</v>
      </c>
      <c r="AD487" t="str">
        <f ca="1"/>
        <v>ALAS_m</v>
      </c>
      <c r="AE487">
        <f ca="1"/>
        <v>5.2993993032514806E-9</v>
      </c>
      <c r="AF487" t="str">
        <f ca="1"/>
        <v>PRAGSi_c</v>
      </c>
      <c r="AG487">
        <f ca="1"/>
        <v>3.6728802852612026E-3</v>
      </c>
      <c r="AH487">
        <f ca="1"/>
        <v>0</v>
      </c>
      <c r="AI487">
        <f ca="1"/>
        <v>1.3490049589860412E-5</v>
      </c>
      <c r="AJ487" t="str">
        <f ca="1"/>
        <v>PRAGSi_c</v>
      </c>
      <c r="AK487">
        <f ca="1"/>
        <v>3.6728802852612026E-3</v>
      </c>
      <c r="AL487">
        <f ca="1"/>
        <v>0</v>
      </c>
      <c r="AM487">
        <f ca="1"/>
        <v>1.3490049589860412E-5</v>
      </c>
      <c r="AN487" t="str">
        <f ca="1"/>
        <v>PRAGSi_c</v>
      </c>
    </row>
    <row r="488" spans="1:40" x14ac:dyDescent="0.2">
      <c r="A488" t="s">
        <v>10702</v>
      </c>
      <c r="B488" s="121" t="s">
        <v>8447</v>
      </c>
      <c r="C488" s="94" t="s">
        <v>10498</v>
      </c>
      <c r="D488" s="94" t="str">
        <v>EAR60y_c</v>
      </c>
      <c r="E488" s="121">
        <f ca="1"/>
        <v>5.3065554365415303E-2</v>
      </c>
      <c r="G488" s="94"/>
      <c r="H488" s="121" t="str">
        <f ca="1"/>
        <v>0</v>
      </c>
      <c r="I488" s="94"/>
      <c r="J488" s="94"/>
      <c r="K488" s="121" t="str">
        <f ca="1"/>
        <v>0</v>
      </c>
      <c r="L488">
        <v>0.48626921440090498</v>
      </c>
      <c r="M488">
        <v>0.26314423126242398</v>
      </c>
      <c r="N488" s="105" t="str">
        <v>ICL_1_c</v>
      </c>
      <c r="O488" s="131">
        <v>8.90467182E-2</v>
      </c>
      <c r="P488" s="121">
        <v>1.6020189477820201E-2</v>
      </c>
      <c r="Q488">
        <v>7.8676617094587495E-2</v>
      </c>
      <c r="R488" t="str">
        <v>ICL_1_c</v>
      </c>
      <c r="T488">
        <v>3.1936953104579202</v>
      </c>
      <c r="U488" t="str">
        <v>ICL_1_c</v>
      </c>
      <c r="W488" t="str">
        <f ca="1"/>
        <v>Pyrimidine metabolism</v>
      </c>
      <c r="X488" t="str">
        <f ca="1"/>
        <v>CBPS_c</v>
      </c>
      <c r="Y488">
        <f ca="1"/>
        <v>2.5321881141170541E-2</v>
      </c>
      <c r="Z488">
        <f ca="1"/>
        <v>0</v>
      </c>
      <c r="AA488">
        <f ca="1"/>
        <v>6.4119766452756832E-4</v>
      </c>
      <c r="AB488">
        <f ca="1"/>
        <v>2.4983693025892459</v>
      </c>
      <c r="AC488">
        <f ca="1"/>
        <v>1</v>
      </c>
      <c r="AD488" t="str">
        <f ca="1"/>
        <v>EX_fe2_e</v>
      </c>
      <c r="AE488">
        <f ca="1"/>
        <v>4.8331846495479254E-9</v>
      </c>
      <c r="AF488" t="str">
        <f ca="1"/>
        <v>PRAIi_c</v>
      </c>
      <c r="AG488">
        <f ca="1"/>
        <v>2.3384207707719761E-3</v>
      </c>
      <c r="AH488">
        <f ca="1"/>
        <v>0</v>
      </c>
      <c r="AI488">
        <f ca="1"/>
        <v>5.4682117011778028E-6</v>
      </c>
      <c r="AJ488" t="str">
        <f ca="1"/>
        <v>PRAIi_c</v>
      </c>
      <c r="AK488">
        <f ca="1"/>
        <v>2.3384207707719761E-3</v>
      </c>
      <c r="AL488">
        <f ca="1"/>
        <v>0</v>
      </c>
      <c r="AM488">
        <f ca="1"/>
        <v>5.4682117011778028E-6</v>
      </c>
      <c r="AN488" t="str">
        <f ca="1"/>
        <v>PRAIi_c</v>
      </c>
    </row>
    <row r="489" spans="1:40" x14ac:dyDescent="0.2">
      <c r="A489" t="s">
        <v>10654</v>
      </c>
      <c r="B489" s="121" t="s">
        <v>8448</v>
      </c>
      <c r="C489" s="94" t="s">
        <v>10499</v>
      </c>
      <c r="D489" s="94" t="str">
        <v>MCOATA_c</v>
      </c>
      <c r="E489" s="121" t="str">
        <f ca="1"/>
        <v>0</v>
      </c>
      <c r="G489" s="94"/>
      <c r="H489" s="121" t="str">
        <f ca="1"/>
        <v>0</v>
      </c>
      <c r="I489" s="94"/>
      <c r="J489" s="94"/>
      <c r="K489" s="121" t="str">
        <f ca="1"/>
        <v>0</v>
      </c>
      <c r="L489">
        <v>-3.6995567399999998E-2</v>
      </c>
      <c r="M489">
        <v>8.7408182544718605E-4</v>
      </c>
      <c r="N489" s="105" t="str">
        <v>ILETA_c</v>
      </c>
      <c r="O489" s="131" t="str">
        <v/>
      </c>
      <c r="P489" s="121" t="str">
        <v/>
      </c>
      <c r="Q489">
        <v>-7.6521574800000004E-3</v>
      </c>
      <c r="R489" t="str">
        <v>ILETA_c</v>
      </c>
      <c r="T489">
        <v>3.4811657997417798E-3</v>
      </c>
      <c r="U489" t="str">
        <v>ILETA_c</v>
      </c>
      <c r="W489" t="str">
        <f ca="1"/>
        <v>Transport</v>
      </c>
      <c r="X489" t="str">
        <f ca="1"/>
        <v>CDPCHOLt_c_rm</v>
      </c>
      <c r="Y489">
        <f ca="1"/>
        <v>0</v>
      </c>
      <c r="Z489">
        <f ca="1"/>
        <v>0</v>
      </c>
      <c r="AA489">
        <f ca="1"/>
        <v>0</v>
      </c>
      <c r="AB489">
        <f ca="1"/>
        <v>0</v>
      </c>
      <c r="AC489">
        <f ca="1"/>
        <v>0</v>
      </c>
      <c r="AD489" t="str">
        <f ca="1"/>
        <v>FE2t_c_e</v>
      </c>
      <c r="AE489">
        <f ca="1"/>
        <v>4.8331846495479254E-9</v>
      </c>
      <c r="AF489" t="str">
        <f ca="1"/>
        <v>PRAIS_c</v>
      </c>
      <c r="AG489">
        <f ca="1"/>
        <v>3.6728802852612026E-3</v>
      </c>
      <c r="AH489">
        <f ca="1"/>
        <v>0</v>
      </c>
      <c r="AI489">
        <f ca="1"/>
        <v>1.3490049589860412E-5</v>
      </c>
      <c r="AJ489" t="str">
        <f ca="1"/>
        <v>PRAIS_c</v>
      </c>
      <c r="AK489">
        <f ca="1"/>
        <v>3.6728802852612026E-3</v>
      </c>
      <c r="AL489">
        <f ca="1"/>
        <v>0</v>
      </c>
      <c r="AM489">
        <f ca="1"/>
        <v>1.3490049589860412E-5</v>
      </c>
      <c r="AN489" t="str">
        <f ca="1"/>
        <v>PRAIS_c</v>
      </c>
    </row>
    <row r="490" spans="1:40" x14ac:dyDescent="0.2">
      <c r="A490" t="s">
        <v>10657</v>
      </c>
      <c r="B490" s="121" t="s">
        <v>8449</v>
      </c>
      <c r="C490" s="94" t="s">
        <v>10500</v>
      </c>
      <c r="D490" s="94" t="str">
        <v>NADHcplxI_c_m</v>
      </c>
      <c r="E490" s="121" t="str">
        <f ca="1"/>
        <v>0</v>
      </c>
      <c r="G490" s="94"/>
      <c r="H490" s="121" t="str">
        <f ca="1"/>
        <v>0</v>
      </c>
      <c r="I490" s="94"/>
      <c r="J490" s="94"/>
      <c r="K490" s="121" t="str">
        <f ca="1"/>
        <v>0</v>
      </c>
      <c r="L490">
        <v>0</v>
      </c>
      <c r="M490">
        <v>8.71349154048002E-4</v>
      </c>
      <c r="N490" s="105" t="str">
        <v>ILETA_m</v>
      </c>
      <c r="O490" s="131" t="str">
        <v/>
      </c>
      <c r="P490" s="121" t="str">
        <v/>
      </c>
      <c r="Q490">
        <v>0</v>
      </c>
      <c r="R490" t="str">
        <v>ILETA_m</v>
      </c>
      <c r="T490">
        <v>-1.25872580697418E-2</v>
      </c>
      <c r="U490" t="str">
        <v>ILETA_m</v>
      </c>
      <c r="W490" t="str">
        <f ca="1"/>
        <v>Glycerophospholipid biosynthesis</v>
      </c>
      <c r="X490" t="str">
        <f ca="1"/>
        <v>CDPDAGS_mm</v>
      </c>
      <c r="Y490">
        <f ca="1"/>
        <v>0</v>
      </c>
      <c r="Z490">
        <f ca="1"/>
        <v>0</v>
      </c>
      <c r="AA490">
        <f ca="1"/>
        <v>0</v>
      </c>
      <c r="AB490">
        <f ca="1"/>
        <v>0</v>
      </c>
      <c r="AC490">
        <f ca="1"/>
        <v>0</v>
      </c>
      <c r="AD490" t="str">
        <f ca="1"/>
        <v>FACOAL182_rm</v>
      </c>
      <c r="AE490">
        <f ca="1"/>
        <v>2.1981671248808562E-9</v>
      </c>
      <c r="AF490" t="str">
        <f ca="1"/>
        <v>PRAMPC_c</v>
      </c>
      <c r="AG490">
        <f ca="1"/>
        <v>6.9431933088739285E-3</v>
      </c>
      <c r="AH490">
        <f ca="1"/>
        <v>0</v>
      </c>
      <c r="AI490">
        <f ca="1"/>
        <v>4.8207933324391691E-5</v>
      </c>
      <c r="AJ490" t="str">
        <f ca="1"/>
        <v>PRAMPC_c</v>
      </c>
      <c r="AK490">
        <f ca="1"/>
        <v>6.9431933088739285E-3</v>
      </c>
      <c r="AL490">
        <f ca="1"/>
        <v>0</v>
      </c>
      <c r="AM490">
        <f ca="1"/>
        <v>4.8207933324391691E-5</v>
      </c>
      <c r="AN490" t="str">
        <f ca="1"/>
        <v>PRAMPC_c</v>
      </c>
    </row>
    <row r="491" spans="1:40" x14ac:dyDescent="0.2">
      <c r="A491" t="s">
        <v>10657</v>
      </c>
      <c r="B491" s="121" t="s">
        <v>8450</v>
      </c>
      <c r="C491" s="94" t="s">
        <v>10501</v>
      </c>
      <c r="D491" s="94" t="str">
        <v>PGMT_c</v>
      </c>
      <c r="E491" s="121">
        <f ca="1"/>
        <v>2.9446029854679999E-2</v>
      </c>
      <c r="G491" s="94"/>
      <c r="H491" s="121" t="str">
        <f ca="1"/>
        <v>0</v>
      </c>
      <c r="I491" s="94"/>
      <c r="J491" s="94"/>
      <c r="K491" s="121" t="str">
        <f ca="1"/>
        <v>0</v>
      </c>
      <c r="L491">
        <v>3.6995567399999998E-2</v>
      </c>
      <c r="M491">
        <v>4.02370684074553E-5</v>
      </c>
      <c r="N491" s="105" t="str">
        <v>ILETRS_c</v>
      </c>
      <c r="O491" s="131" t="str">
        <v/>
      </c>
      <c r="P491" s="121" t="str">
        <v/>
      </c>
      <c r="Q491">
        <v>7.6521574800000004E-3</v>
      </c>
      <c r="R491" t="str">
        <v>ILETRS_c</v>
      </c>
      <c r="T491">
        <v>9.1060922699999994E-3</v>
      </c>
      <c r="U491" t="str">
        <v>ILETRS_c</v>
      </c>
      <c r="W491" t="str">
        <f ca="1"/>
        <v>Glycerophospholipid biosynthesis</v>
      </c>
      <c r="X491" t="str">
        <f ca="1"/>
        <v>CDPDAGS_rm</v>
      </c>
      <c r="Y491">
        <f ca="1"/>
        <v>1.4051089769553391E-2</v>
      </c>
      <c r="Z491">
        <f ca="1"/>
        <v>0</v>
      </c>
      <c r="AA491">
        <f ca="1"/>
        <v>1.9743312371204796E-4</v>
      </c>
      <c r="AB491">
        <f ca="1"/>
        <v>8.262512167947083E-3</v>
      </c>
      <c r="AC491">
        <f ca="1"/>
        <v>1</v>
      </c>
      <c r="AD491" t="str">
        <f ca="1"/>
        <v>FACOAL181_rm</v>
      </c>
      <c r="AE491">
        <f ca="1"/>
        <v>1.7530177224323529E-9</v>
      </c>
      <c r="AF491" t="str">
        <f ca="1"/>
        <v>PRASCSi_c</v>
      </c>
      <c r="AG491">
        <f ca="1"/>
        <v>3.6728802852612026E-3</v>
      </c>
      <c r="AH491">
        <f ca="1"/>
        <v>0</v>
      </c>
      <c r="AI491">
        <f ca="1"/>
        <v>1.3490049589860412E-5</v>
      </c>
      <c r="AJ491" t="str">
        <f ca="1"/>
        <v>PRASCSi_c</v>
      </c>
      <c r="AK491">
        <f ca="1"/>
        <v>3.6728802852612026E-3</v>
      </c>
      <c r="AL491">
        <f ca="1"/>
        <v>0</v>
      </c>
      <c r="AM491">
        <f ca="1"/>
        <v>1.3490049589860412E-5</v>
      </c>
      <c r="AN491" t="str">
        <f ca="1"/>
        <v>PRASCSi_c</v>
      </c>
    </row>
    <row r="492" spans="1:40" x14ac:dyDescent="0.2">
      <c r="A492" t="s">
        <v>10654</v>
      </c>
      <c r="B492" s="121" t="s">
        <v>8451</v>
      </c>
      <c r="C492" s="94" t="s">
        <v>10502</v>
      </c>
      <c r="D492" s="94" t="str">
        <v>ATPS_m</v>
      </c>
      <c r="E492" s="121" t="str">
        <f ca="1"/>
        <v>0</v>
      </c>
      <c r="G492" s="94"/>
      <c r="H492" s="121" t="str">
        <f ca="1"/>
        <v>0</v>
      </c>
      <c r="I492" s="94"/>
      <c r="J492" s="94"/>
      <c r="K492" s="121" t="str">
        <f ca="1"/>
        <v>0</v>
      </c>
      <c r="L492">
        <v>0</v>
      </c>
      <c r="M492">
        <v>0</v>
      </c>
      <c r="N492" s="105" t="str">
        <v>ILETRS_m</v>
      </c>
      <c r="O492" s="131" t="str">
        <v/>
      </c>
      <c r="P492" s="121" t="str">
        <v/>
      </c>
      <c r="Q492">
        <v>0</v>
      </c>
      <c r="R492" t="str">
        <v>ILETRS_m</v>
      </c>
      <c r="T492">
        <v>0</v>
      </c>
      <c r="U492" t="str">
        <v>ILETRS_m</v>
      </c>
      <c r="W492" t="str">
        <f ca="1"/>
        <v>Transport</v>
      </c>
      <c r="X492" t="str">
        <f ca="1"/>
        <v>CDPEAt_c_rm</v>
      </c>
      <c r="Y492">
        <f ca="1"/>
        <v>0</v>
      </c>
      <c r="Z492">
        <f ca="1"/>
        <v>0</v>
      </c>
      <c r="AA492">
        <f ca="1"/>
        <v>0</v>
      </c>
      <c r="AB492">
        <f ca="1"/>
        <v>0</v>
      </c>
      <c r="AC492">
        <f ca="1"/>
        <v>0</v>
      </c>
      <c r="AD492" t="str">
        <f ca="1"/>
        <v>DB4PS_c</v>
      </c>
      <c r="AE492">
        <f ca="1"/>
        <v>1.3248498258128702E-9</v>
      </c>
      <c r="AF492" t="str">
        <f ca="1"/>
        <v>PRATPP_c</v>
      </c>
      <c r="AG492">
        <f ca="1"/>
        <v>6.9431933088739285E-3</v>
      </c>
      <c r="AH492">
        <f ca="1"/>
        <v>0</v>
      </c>
      <c r="AI492">
        <f ca="1"/>
        <v>4.8207933324391691E-5</v>
      </c>
      <c r="AJ492" t="str">
        <f ca="1"/>
        <v>PRATPP_c</v>
      </c>
      <c r="AK492">
        <f ca="1"/>
        <v>6.9431933088739285E-3</v>
      </c>
      <c r="AL492">
        <f ca="1"/>
        <v>0</v>
      </c>
      <c r="AM492">
        <f ca="1"/>
        <v>4.8207933324391691E-5</v>
      </c>
      <c r="AN492" t="str">
        <f ca="1"/>
        <v>PRATPP_c</v>
      </c>
    </row>
    <row r="493" spans="1:40" x14ac:dyDescent="0.2">
      <c r="A493" t="s">
        <v>10654</v>
      </c>
      <c r="B493" s="121" t="s">
        <v>8452</v>
      </c>
      <c r="C493" s="94" t="s">
        <v>10503</v>
      </c>
      <c r="D493" s="94" t="str">
        <v>FECRq9_m</v>
      </c>
      <c r="E493" s="121" t="str">
        <f ca="1"/>
        <v>0</v>
      </c>
      <c r="G493" s="94"/>
      <c r="H493" s="121" t="str">
        <f ca="1"/>
        <v>0</v>
      </c>
      <c r="I493" s="94"/>
      <c r="J493" s="94"/>
      <c r="K493" s="121" t="str">
        <f ca="1"/>
        <v>0</v>
      </c>
      <c r="L493">
        <v>2.876618448E-3</v>
      </c>
      <c r="M493">
        <v>4.7736515626814702E-6</v>
      </c>
      <c r="N493" s="105" t="str">
        <v>IPDDI_c</v>
      </c>
      <c r="O493" s="131" t="str">
        <v/>
      </c>
      <c r="P493" s="121" t="str">
        <v/>
      </c>
      <c r="Q493">
        <v>3.139342272E-3</v>
      </c>
      <c r="R493" t="str">
        <v>IPDDI_c</v>
      </c>
      <c r="T493">
        <v>3.7410999120000002E-3</v>
      </c>
      <c r="U493" t="str">
        <v>IPDDI_c</v>
      </c>
      <c r="W493" t="str">
        <f ca="1"/>
        <v>Transport</v>
      </c>
      <c r="X493" t="str">
        <f ca="1"/>
        <v>CDPt_c_n</v>
      </c>
      <c r="Y493">
        <f ca="1"/>
        <v>0</v>
      </c>
      <c r="Z493">
        <f ca="1"/>
        <v>0</v>
      </c>
      <c r="AA493">
        <f ca="1"/>
        <v>0</v>
      </c>
      <c r="AB493">
        <f ca="1"/>
        <v>0</v>
      </c>
      <c r="AC493">
        <f ca="1"/>
        <v>0</v>
      </c>
      <c r="AD493" t="str">
        <f ca="1"/>
        <v>PPBNGS_1_c</v>
      </c>
      <c r="AE493">
        <f ca="1"/>
        <v>1.3248498258128702E-9</v>
      </c>
      <c r="AF493" t="str">
        <f ca="1"/>
        <v>PRENT10_l</v>
      </c>
      <c r="AG493">
        <f ca="1"/>
        <v>1.4107143438897129E-3</v>
      </c>
      <c r="AH493">
        <f ca="1"/>
        <v>0</v>
      </c>
      <c r="AI493">
        <f ca="1"/>
        <v>1.9901149600561831E-6</v>
      </c>
      <c r="AJ493" t="str">
        <f ca="1"/>
        <v>PRENT10_l</v>
      </c>
      <c r="AK493">
        <f ca="1"/>
        <v>1.4107143438897129E-3</v>
      </c>
      <c r="AL493">
        <f ca="1"/>
        <v>0</v>
      </c>
      <c r="AM493">
        <f ca="1"/>
        <v>1.9901149600561831E-6</v>
      </c>
      <c r="AN493" t="str">
        <f ca="1"/>
        <v>PRENT10_l</v>
      </c>
    </row>
    <row r="494" spans="1:40" x14ac:dyDescent="0.2">
      <c r="A494" t="s">
        <v>10654</v>
      </c>
      <c r="B494" s="121" t="s">
        <v>8453</v>
      </c>
      <c r="C494" s="94" t="s">
        <v>10633</v>
      </c>
      <c r="D494" s="94" t="str">
        <v>FECOOR_m</v>
      </c>
      <c r="E494" s="121">
        <f ca="1"/>
        <v>-8.3546461529259101E-3</v>
      </c>
      <c r="G494" s="94"/>
      <c r="H494" s="121" t="str">
        <f ca="1"/>
        <v>0</v>
      </c>
      <c r="I494" s="94"/>
      <c r="J494" s="94"/>
      <c r="K494" s="121" t="str">
        <f ca="1"/>
        <v>0</v>
      </c>
      <c r="L494">
        <v>0</v>
      </c>
      <c r="M494">
        <v>1.7576146857804002E-18</v>
      </c>
      <c r="N494" s="105" t="str">
        <v>ITCOAL_m</v>
      </c>
      <c r="O494" s="131" t="str">
        <v/>
      </c>
      <c r="P494" s="121" t="str">
        <v/>
      </c>
      <c r="Q494">
        <v>0</v>
      </c>
      <c r="R494" t="str">
        <v>ITCOAL_m</v>
      </c>
      <c r="T494">
        <v>0</v>
      </c>
      <c r="U494" t="str">
        <v>ITCOAL_m</v>
      </c>
      <c r="W494" t="str">
        <f ca="1"/>
        <v>Transport</v>
      </c>
      <c r="X494" t="str">
        <f ca="1"/>
        <v>CDPt_c_rm</v>
      </c>
      <c r="Y494">
        <f ca="1"/>
        <v>-3.9866794833449577E-3</v>
      </c>
      <c r="Z494">
        <f ca="1"/>
        <v>0</v>
      </c>
      <c r="AA494">
        <f ca="1"/>
        <v>1.5893613302923619E-5</v>
      </c>
      <c r="AB494">
        <f ca="1"/>
        <v>6.651425598653911E-4</v>
      </c>
      <c r="AC494">
        <f ca="1"/>
        <v>1</v>
      </c>
      <c r="AD494" t="str">
        <f ca="1"/>
        <v>RBFSa_c</v>
      </c>
      <c r="AE494">
        <f ca="1"/>
        <v>1.3248498258128702E-9</v>
      </c>
      <c r="AF494" t="str">
        <f ca="1"/>
        <v>PRENT11_l</v>
      </c>
      <c r="AG494">
        <f ca="1"/>
        <v>1.4107143438897129E-3</v>
      </c>
      <c r="AH494">
        <f ca="1"/>
        <v>0</v>
      </c>
      <c r="AI494">
        <f ca="1"/>
        <v>1.9901149600561831E-6</v>
      </c>
      <c r="AJ494" t="str">
        <f ca="1"/>
        <v>PRENT11_l</v>
      </c>
      <c r="AK494">
        <f ca="1"/>
        <v>1.4107143438897129E-3</v>
      </c>
      <c r="AL494">
        <f ca="1"/>
        <v>0</v>
      </c>
      <c r="AM494">
        <f ca="1"/>
        <v>1.9901149600561831E-6</v>
      </c>
      <c r="AN494" t="str">
        <f ca="1"/>
        <v>PRENT11_l</v>
      </c>
    </row>
    <row r="495" spans="1:40" x14ac:dyDescent="0.2">
      <c r="A495" t="s">
        <v>10658</v>
      </c>
      <c r="B495" s="121" t="s">
        <v>8454</v>
      </c>
      <c r="C495" s="94" t="s">
        <v>10504</v>
      </c>
      <c r="D495" s="94" t="str">
        <v>MDH_c</v>
      </c>
      <c r="E495" s="121" t="str">
        <f ca="1"/>
        <v>0</v>
      </c>
      <c r="G495" s="94"/>
      <c r="H495" s="121" t="str">
        <f ca="1"/>
        <v>0</v>
      </c>
      <c r="I495" s="94"/>
      <c r="J495" s="94"/>
      <c r="K495" s="121" t="str">
        <f ca="1"/>
        <v>0</v>
      </c>
      <c r="L495">
        <v>3.6995567399999998E-2</v>
      </c>
      <c r="M495">
        <v>2.5642882995342901E-4</v>
      </c>
      <c r="N495" s="105" t="str">
        <v>KARA2i_m, KARA1i_m</v>
      </c>
      <c r="O495" s="131" t="str">
        <v/>
      </c>
      <c r="P495" s="121" t="str">
        <v/>
      </c>
      <c r="Q495">
        <v>7.6521574800000004E-3</v>
      </c>
      <c r="R495" t="str">
        <v>KARA2i_m, KARA1i_m</v>
      </c>
      <c r="T495">
        <v>9.1060922699999994E-3</v>
      </c>
      <c r="U495" t="str">
        <v>KARA2i_m, KARA1i_m</v>
      </c>
      <c r="W495" t="str">
        <f ca="1"/>
        <v>Alternative carbon metabolism</v>
      </c>
      <c r="X495" t="str">
        <f ca="1"/>
        <v>CELLBH_e</v>
      </c>
      <c r="Y495">
        <f ca="1"/>
        <v>0</v>
      </c>
      <c r="Z495">
        <f ca="1"/>
        <v>0</v>
      </c>
      <c r="AA495">
        <f ca="1"/>
        <v>0</v>
      </c>
      <c r="AB495">
        <f ca="1"/>
        <v>0</v>
      </c>
      <c r="AC495">
        <f ca="1"/>
        <v>0</v>
      </c>
      <c r="AD495" t="str">
        <f ca="1"/>
        <v>FACOAL160_rm</v>
      </c>
      <c r="AE495">
        <f ca="1"/>
        <v>1.3226387165268586E-9</v>
      </c>
      <c r="AF495" t="str">
        <f ca="1"/>
        <v>PRENT12_l</v>
      </c>
      <c r="AG495">
        <f ca="1"/>
        <v>1.4107143438897129E-3</v>
      </c>
      <c r="AH495">
        <f ca="1"/>
        <v>0</v>
      </c>
      <c r="AI495">
        <f ca="1"/>
        <v>1.9901149600561831E-6</v>
      </c>
      <c r="AJ495" t="str">
        <f ca="1"/>
        <v>PRENT12_l</v>
      </c>
      <c r="AK495">
        <f ca="1"/>
        <v>1.4107143438897129E-3</v>
      </c>
      <c r="AL495">
        <f ca="1"/>
        <v>0</v>
      </c>
      <c r="AM495">
        <f ca="1"/>
        <v>1.9901149600561831E-6</v>
      </c>
      <c r="AN495" t="str">
        <f ca="1"/>
        <v>PRENT12_l</v>
      </c>
    </row>
    <row r="496" spans="1:40" x14ac:dyDescent="0.2">
      <c r="A496" t="s">
        <v>10709</v>
      </c>
      <c r="B496" s="121" t="s">
        <v>8455</v>
      </c>
      <c r="C496" s="94" t="s">
        <v>10505</v>
      </c>
      <c r="D496" s="94" t="str">
        <v>ASPTAi_m</v>
      </c>
      <c r="E496" s="121" t="str">
        <f ca="1"/>
        <v>0</v>
      </c>
      <c r="G496" s="94"/>
      <c r="H496" s="121" t="str">
        <f ca="1"/>
        <v>0</v>
      </c>
      <c r="I496" s="94"/>
      <c r="J496" s="94"/>
      <c r="K496" s="121" t="str">
        <f ca="1"/>
        <v>0</v>
      </c>
      <c r="L496">
        <v>0</v>
      </c>
      <c r="M496">
        <v>0</v>
      </c>
      <c r="N496" s="105" t="str">
        <v>KYN_c</v>
      </c>
      <c r="O496" s="131" t="str">
        <v/>
      </c>
      <c r="P496" s="121" t="str">
        <v/>
      </c>
      <c r="Q496">
        <v>0</v>
      </c>
      <c r="R496" t="str">
        <v>KYN_c</v>
      </c>
      <c r="T496">
        <v>0</v>
      </c>
      <c r="U496" t="str">
        <v>KYN_c</v>
      </c>
      <c r="W496" t="str">
        <f ca="1"/>
        <v>Penicillin and cephalosporin biosynthesis</v>
      </c>
      <c r="X496" t="str">
        <f ca="1"/>
        <v>CEPHSCOX_x</v>
      </c>
      <c r="Y496">
        <f ca="1"/>
        <v>0</v>
      </c>
      <c r="Z496">
        <f ca="1"/>
        <v>0</v>
      </c>
      <c r="AA496">
        <f ca="1"/>
        <v>0</v>
      </c>
      <c r="AB496">
        <f ca="1"/>
        <v>0</v>
      </c>
      <c r="AC496">
        <f ca="1"/>
        <v>0</v>
      </c>
      <c r="AD496" t="str">
        <f ca="1"/>
        <v>FACOAL180_rm</v>
      </c>
      <c r="AE496">
        <f ca="1"/>
        <v>5.8787009297492999E-10</v>
      </c>
      <c r="AF496" t="str">
        <f ca="1"/>
        <v>PRENT13_l</v>
      </c>
      <c r="AG496">
        <f ca="1"/>
        <v>1.4107143438897129E-3</v>
      </c>
      <c r="AH496">
        <f ca="1"/>
        <v>0</v>
      </c>
      <c r="AI496">
        <f ca="1"/>
        <v>1.9901149600561831E-6</v>
      </c>
      <c r="AJ496" t="str">
        <f ca="1"/>
        <v>PRENT13_l</v>
      </c>
      <c r="AK496">
        <f ca="1"/>
        <v>1.4107143438897129E-3</v>
      </c>
      <c r="AL496">
        <f ca="1"/>
        <v>0</v>
      </c>
      <c r="AM496">
        <f ca="1"/>
        <v>1.9901149600561831E-6</v>
      </c>
      <c r="AN496" t="str">
        <f ca="1"/>
        <v>PRENT13_l</v>
      </c>
    </row>
    <row r="497" spans="1:40" x14ac:dyDescent="0.2">
      <c r="A497" t="s">
        <v>10661</v>
      </c>
      <c r="B497" s="121" t="s">
        <v>8456</v>
      </c>
      <c r="C497" s="94" t="s">
        <v>10634</v>
      </c>
      <c r="D497" s="94" t="str">
        <v>C3STKR1_c</v>
      </c>
      <c r="E497" s="121" t="str">
        <f ca="1"/>
        <v>0</v>
      </c>
      <c r="G497" s="94"/>
      <c r="H497" s="121" t="str">
        <f ca="1"/>
        <v>0</v>
      </c>
      <c r="I497" s="94"/>
      <c r="J497" s="94"/>
      <c r="K497" s="121" t="str">
        <f ca="1"/>
        <v>0</v>
      </c>
      <c r="L497">
        <v>0</v>
      </c>
      <c r="M497">
        <v>0</v>
      </c>
      <c r="N497" s="105" t="str">
        <v>KYN3OX_c</v>
      </c>
      <c r="O497" s="131">
        <v>0</v>
      </c>
      <c r="P497" s="121">
        <v>0</v>
      </c>
      <c r="Q497">
        <v>0</v>
      </c>
      <c r="R497" t="str">
        <v>KYN3OX_c</v>
      </c>
      <c r="T497">
        <v>0</v>
      </c>
      <c r="U497" t="str">
        <v>KYN3OX_c</v>
      </c>
      <c r="W497" t="str">
        <f ca="1"/>
        <v>Sphingolipid biosynthesis</v>
      </c>
      <c r="X497" t="str">
        <f ca="1"/>
        <v>CERH124A_r</v>
      </c>
      <c r="Y497">
        <f ca="1"/>
        <v>0</v>
      </c>
      <c r="Z497">
        <f ca="1"/>
        <v>0</v>
      </c>
      <c r="AA497">
        <f ca="1"/>
        <v>0</v>
      </c>
      <c r="AB497">
        <f ca="1"/>
        <v>0</v>
      </c>
      <c r="AC497">
        <f ca="1"/>
        <v>0</v>
      </c>
      <c r="AD497" t="str">
        <f ca="1"/>
        <v>Ht_c_r</v>
      </c>
      <c r="AE497">
        <f ca="1"/>
        <v>4.1732976520895335E-10</v>
      </c>
      <c r="AF497" t="str">
        <f ca="1"/>
        <v>PRENT14_l</v>
      </c>
      <c r="AG497">
        <f ca="1"/>
        <v>1.2539683056797442E-3</v>
      </c>
      <c r="AH497">
        <f ca="1"/>
        <v>0</v>
      </c>
      <c r="AI497">
        <f ca="1"/>
        <v>1.5724365116493282E-6</v>
      </c>
      <c r="AJ497" t="str">
        <f ca="1"/>
        <v>PRENT14_l</v>
      </c>
      <c r="AK497">
        <f ca="1"/>
        <v>1.2539683056797442E-3</v>
      </c>
      <c r="AL497">
        <f ca="1"/>
        <v>0</v>
      </c>
      <c r="AM497">
        <f ca="1"/>
        <v>1.5724365116493282E-6</v>
      </c>
      <c r="AN497" t="str">
        <f ca="1"/>
        <v>PRENT14_l</v>
      </c>
    </row>
    <row r="498" spans="1:40" x14ac:dyDescent="0.2">
      <c r="A498" t="s">
        <v>10661</v>
      </c>
      <c r="B498" s="121" t="s">
        <v>8457</v>
      </c>
      <c r="C498" s="94" t="s">
        <v>10891</v>
      </c>
      <c r="D498" s="94" t="str">
        <v>C3STKR2_c</v>
      </c>
      <c r="E498" s="121" t="str">
        <f ca="1"/>
        <v>0</v>
      </c>
      <c r="G498" s="94"/>
      <c r="H498" s="121" t="str">
        <f ca="1"/>
        <v>0</v>
      </c>
      <c r="I498" s="94"/>
      <c r="J498" s="94"/>
      <c r="K498" s="121" t="str">
        <f ca="1"/>
        <v>0</v>
      </c>
      <c r="L498">
        <v>0</v>
      </c>
      <c r="M498">
        <v>0</v>
      </c>
      <c r="N498" s="105" t="str">
        <v>PHCD_m</v>
      </c>
      <c r="O498" s="131" t="str">
        <v/>
      </c>
      <c r="P498" s="121" t="str">
        <v/>
      </c>
      <c r="Q498">
        <v>0</v>
      </c>
      <c r="R498" t="str">
        <v>PHCD_m</v>
      </c>
      <c r="T498">
        <v>0</v>
      </c>
      <c r="U498" t="str">
        <v>PHCD_m</v>
      </c>
      <c r="W498" t="str">
        <f ca="1"/>
        <v>Sphingolipid biosynthesis</v>
      </c>
      <c r="X498" t="str">
        <f ca="1"/>
        <v>CERH124B_r</v>
      </c>
      <c r="Y498">
        <f ca="1"/>
        <v>0</v>
      </c>
      <c r="Z498">
        <f ca="1"/>
        <v>0</v>
      </c>
      <c r="AA498">
        <f ca="1"/>
        <v>0</v>
      </c>
      <c r="AB498">
        <f ca="1"/>
        <v>0</v>
      </c>
      <c r="AC498">
        <f ca="1"/>
        <v>0</v>
      </c>
      <c r="AD498" t="str">
        <f ca="1"/>
        <v>EX_nac_e</v>
      </c>
      <c r="AE498">
        <f ca="1"/>
        <v>3.3121245645773865E-10</v>
      </c>
      <c r="AF498" t="str">
        <f ca="1"/>
        <v>PRENT15_l</v>
      </c>
      <c r="AG498">
        <f ca="1"/>
        <v>1.0972222674697756E-3</v>
      </c>
      <c r="AH498">
        <f ca="1"/>
        <v>0</v>
      </c>
      <c r="AI498">
        <f ca="1"/>
        <v>1.2038967042315158E-6</v>
      </c>
      <c r="AJ498" t="str">
        <f ca="1"/>
        <v>PRENT15_l</v>
      </c>
      <c r="AK498">
        <f ca="1"/>
        <v>1.0972222674697756E-3</v>
      </c>
      <c r="AL498">
        <f ca="1"/>
        <v>0</v>
      </c>
      <c r="AM498">
        <f ca="1"/>
        <v>1.2038967042315158E-6</v>
      </c>
      <c r="AN498" t="str">
        <f ca="1"/>
        <v>PRENT15_l</v>
      </c>
    </row>
    <row r="499" spans="1:40" x14ac:dyDescent="0.2">
      <c r="A499" t="s">
        <v>10661</v>
      </c>
      <c r="B499" s="121" t="s">
        <v>8458</v>
      </c>
      <c r="C499" s="94" t="s">
        <v>10506</v>
      </c>
      <c r="D499" s="94" t="str">
        <v>CERS124_c</v>
      </c>
      <c r="E499" s="121">
        <f ca="1"/>
        <v>3.8525225571461999E-4</v>
      </c>
      <c r="G499" s="94"/>
      <c r="H499" s="121" t="str">
        <f ca="1"/>
        <v>0</v>
      </c>
      <c r="I499" s="94"/>
      <c r="J499" s="94"/>
      <c r="K499" s="121" t="str">
        <f ca="1"/>
        <v>0</v>
      </c>
      <c r="L499">
        <v>0</v>
      </c>
      <c r="M499">
        <v>1.63161229483308E-18</v>
      </c>
      <c r="N499" s="105" t="str">
        <v>4HGLSD_m</v>
      </c>
      <c r="O499" s="131">
        <v>0</v>
      </c>
      <c r="P499" s="121">
        <v>0</v>
      </c>
      <c r="Q499">
        <v>0</v>
      </c>
      <c r="R499" t="str">
        <v>4HGLSD_m</v>
      </c>
      <c r="T499">
        <v>0</v>
      </c>
      <c r="U499" t="str">
        <v>4HGLSD_m</v>
      </c>
      <c r="W499" t="str">
        <f ca="1"/>
        <v>Sphingolipid biosynthesis</v>
      </c>
      <c r="X499" t="str">
        <f ca="1"/>
        <v>CERH126A_r</v>
      </c>
      <c r="Y499">
        <f ca="1"/>
        <v>1.8383510631769312E-4</v>
      </c>
      <c r="Z499">
        <f ca="1"/>
        <v>0</v>
      </c>
      <c r="AA499">
        <f ca="1"/>
        <v>3.3795346314837538E-8</v>
      </c>
      <c r="AB499">
        <f ca="1"/>
        <v>1.4143242779949546E-6</v>
      </c>
      <c r="AC499">
        <f ca="1"/>
        <v>1</v>
      </c>
      <c r="AD499" t="str">
        <f ca="1"/>
        <v>NACt_c_e</v>
      </c>
      <c r="AE499">
        <f ca="1"/>
        <v>3.3121245645773865E-10</v>
      </c>
      <c r="AF499" t="str">
        <f ca="1"/>
        <v>PRENT16_l</v>
      </c>
      <c r="AG499">
        <f ca="1"/>
        <v>9.4047622925980698E-4</v>
      </c>
      <c r="AH499">
        <f ca="1"/>
        <v>0</v>
      </c>
      <c r="AI499">
        <f ca="1"/>
        <v>8.8449553780274506E-7</v>
      </c>
      <c r="AJ499" t="str">
        <f ca="1"/>
        <v>PRENT16_l</v>
      </c>
      <c r="AK499">
        <f ca="1"/>
        <v>9.4047622925980698E-4</v>
      </c>
      <c r="AL499">
        <f ca="1"/>
        <v>0</v>
      </c>
      <c r="AM499">
        <f ca="1"/>
        <v>8.8449553780274506E-7</v>
      </c>
      <c r="AN499" t="str">
        <f ca="1"/>
        <v>PRENT16_l</v>
      </c>
    </row>
    <row r="500" spans="1:40" x14ac:dyDescent="0.2">
      <c r="A500" t="s">
        <v>10661</v>
      </c>
      <c r="B500" s="121" t="s">
        <v>8459</v>
      </c>
      <c r="C500" s="94" t="s">
        <v>10892</v>
      </c>
      <c r="D500" s="94" t="str">
        <v>CERS126_c</v>
      </c>
      <c r="E500" s="121" t="str">
        <f ca="1"/>
        <v>0</v>
      </c>
      <c r="G500" s="94"/>
      <c r="H500" s="121" t="str">
        <f ca="1"/>
        <v>0</v>
      </c>
      <c r="I500" s="94"/>
      <c r="J500" s="94"/>
      <c r="K500" s="121" t="str">
        <f ca="1"/>
        <v>0</v>
      </c>
      <c r="L500">
        <v>0</v>
      </c>
      <c r="M500">
        <v>5.8970561349133298E-4</v>
      </c>
      <c r="N500" s="105" t="str">
        <v>ALATA_L_m, ACPCS_m</v>
      </c>
      <c r="O500" s="131" t="str">
        <v/>
      </c>
      <c r="P500" s="121" t="str">
        <v/>
      </c>
      <c r="Q500">
        <v>0</v>
      </c>
      <c r="R500" t="str">
        <v>ALATA_L_m, ACPCS_m</v>
      </c>
      <c r="T500">
        <v>0</v>
      </c>
      <c r="U500" t="str">
        <v>ALATA_L_m, ACPCS_m</v>
      </c>
      <c r="W500" t="str">
        <f ca="1"/>
        <v>Sphingolipid biosynthesis</v>
      </c>
      <c r="X500" t="str">
        <f ca="1"/>
        <v>CERH126B_r</v>
      </c>
      <c r="Y500">
        <f ca="1"/>
        <v>0</v>
      </c>
      <c r="Z500">
        <f ca="1"/>
        <v>0</v>
      </c>
      <c r="AA500">
        <f ca="1"/>
        <v>0</v>
      </c>
      <c r="AB500">
        <f ca="1"/>
        <v>0</v>
      </c>
      <c r="AC500">
        <f ca="1"/>
        <v>0</v>
      </c>
      <c r="AD500" t="str">
        <f ca="1"/>
        <v>NADS2_c</v>
      </c>
      <c r="AE500">
        <f ca="1"/>
        <v>3.3121245645773865E-10</v>
      </c>
      <c r="AF500" t="str">
        <f ca="1"/>
        <v>PRENT17_l</v>
      </c>
      <c r="AG500">
        <f ca="1"/>
        <v>7.8373019104983834E-4</v>
      </c>
      <c r="AH500">
        <f ca="1"/>
        <v>0</v>
      </c>
      <c r="AI500">
        <f ca="1"/>
        <v>6.1423301236301607E-7</v>
      </c>
      <c r="AJ500" t="str">
        <f ca="1"/>
        <v>PRENT17_l</v>
      </c>
      <c r="AK500">
        <f ca="1"/>
        <v>7.8373019104983834E-4</v>
      </c>
      <c r="AL500">
        <f ca="1"/>
        <v>0</v>
      </c>
      <c r="AM500">
        <f ca="1"/>
        <v>6.1423301236301607E-7</v>
      </c>
      <c r="AN500" t="str">
        <f ca="1"/>
        <v>PRENT17_l</v>
      </c>
    </row>
    <row r="501" spans="1:40" x14ac:dyDescent="0.2">
      <c r="A501" t="s">
        <v>10661</v>
      </c>
      <c r="B501" s="121" t="s">
        <v>8460</v>
      </c>
      <c r="C501" s="94" t="s">
        <v>10893</v>
      </c>
      <c r="D501" s="94" t="str">
        <v>PRAIi_c</v>
      </c>
      <c r="E501" s="121" t="str">
        <f ca="1"/>
        <v>0</v>
      </c>
      <c r="G501" s="94"/>
      <c r="H501" s="121" t="str">
        <f ca="1"/>
        <v>0</v>
      </c>
      <c r="I501" s="94"/>
      <c r="J501" s="94"/>
      <c r="K501" s="121" t="str">
        <f ca="1"/>
        <v>0</v>
      </c>
      <c r="L501">
        <v>0</v>
      </c>
      <c r="M501">
        <v>0</v>
      </c>
      <c r="N501" s="105" t="str">
        <v>THRA2_c, THRA_c</v>
      </c>
      <c r="O501" s="131">
        <v>0</v>
      </c>
      <c r="P501" s="121">
        <v>0</v>
      </c>
      <c r="Q501">
        <v>0</v>
      </c>
      <c r="R501" t="str">
        <v>THRA2_c, THRA_c</v>
      </c>
      <c r="T501">
        <v>0</v>
      </c>
      <c r="U501" t="str">
        <v>THRA2_c, THRA_c</v>
      </c>
      <c r="W501" t="str">
        <f ca="1"/>
        <v>Sphingolipid biosynthesis</v>
      </c>
      <c r="X501" t="str">
        <f ca="1"/>
        <v>CERH2A24_r</v>
      </c>
      <c r="Y501">
        <f ca="1"/>
        <v>0</v>
      </c>
      <c r="Z501">
        <f ca="1"/>
        <v>0</v>
      </c>
      <c r="AA501">
        <f ca="1"/>
        <v>0</v>
      </c>
      <c r="AB501">
        <f ca="1"/>
        <v>0</v>
      </c>
      <c r="AC501">
        <f ca="1"/>
        <v>0</v>
      </c>
      <c r="AD501" t="str">
        <f ca="1"/>
        <v>NAMNPP_c</v>
      </c>
      <c r="AE501">
        <f ca="1"/>
        <v>3.3121245645773865E-10</v>
      </c>
      <c r="AF501" t="str">
        <f ca="1"/>
        <v>PRENT18_l</v>
      </c>
      <c r="AG501">
        <f ca="1"/>
        <v>6.2698415283986969E-4</v>
      </c>
      <c r="AH501">
        <f ca="1"/>
        <v>0</v>
      </c>
      <c r="AI501">
        <f ca="1"/>
        <v>3.9310912791232909E-7</v>
      </c>
      <c r="AJ501" t="str">
        <f ca="1"/>
        <v>PRENT18_l</v>
      </c>
      <c r="AK501">
        <f ca="1"/>
        <v>6.2698415283986969E-4</v>
      </c>
      <c r="AL501">
        <f ca="1"/>
        <v>0</v>
      </c>
      <c r="AM501">
        <f ca="1"/>
        <v>3.9310912791232909E-7</v>
      </c>
      <c r="AN501" t="str">
        <f ca="1"/>
        <v>PRENT18_l</v>
      </c>
    </row>
    <row r="502" spans="1:40" x14ac:dyDescent="0.2">
      <c r="A502" t="s">
        <v>10661</v>
      </c>
      <c r="B502" s="121" t="s">
        <v>8461</v>
      </c>
      <c r="C502" s="94" t="s">
        <v>10894</v>
      </c>
      <c r="D502" s="94" t="str">
        <v>PRPPS_c</v>
      </c>
      <c r="E502" s="121" t="str">
        <f ca="1"/>
        <v>0</v>
      </c>
      <c r="G502" s="94"/>
      <c r="H502" s="121" t="str">
        <f ca="1"/>
        <v>0</v>
      </c>
      <c r="I502" s="94"/>
      <c r="J502" s="94"/>
      <c r="K502" s="121" t="str">
        <f ca="1"/>
        <v>0</v>
      </c>
      <c r="L502">
        <v>0</v>
      </c>
      <c r="M502">
        <v>6.21566588507853E-19</v>
      </c>
      <c r="N502" s="105" t="str">
        <v>ATHRDHr_c</v>
      </c>
      <c r="O502" s="131">
        <v>0</v>
      </c>
      <c r="P502" s="121">
        <v>0</v>
      </c>
      <c r="Q502">
        <v>0</v>
      </c>
      <c r="R502" t="str">
        <v>ATHRDHr_c</v>
      </c>
      <c r="T502">
        <v>0</v>
      </c>
      <c r="U502" t="str">
        <v>ATHRDHr_c</v>
      </c>
      <c r="W502" t="str">
        <f ca="1"/>
        <v>Sphingolipid biosynthesis</v>
      </c>
      <c r="X502" t="str">
        <f ca="1"/>
        <v>CERH2A26_r</v>
      </c>
      <c r="Y502">
        <f ca="1"/>
        <v>0</v>
      </c>
      <c r="Z502">
        <f ca="1"/>
        <v>0</v>
      </c>
      <c r="AA502">
        <f ca="1"/>
        <v>0</v>
      </c>
      <c r="AB502">
        <f ca="1"/>
        <v>0</v>
      </c>
      <c r="AC502">
        <f ca="1"/>
        <v>0</v>
      </c>
      <c r="AD502" t="str">
        <f ca="1"/>
        <v>NNATi_c</v>
      </c>
      <c r="AE502">
        <f ca="1"/>
        <v>3.3121245645773865E-10</v>
      </c>
      <c r="AF502" t="str">
        <f ca="1"/>
        <v>PRENT19_l</v>
      </c>
      <c r="AG502">
        <f ca="1"/>
        <v>4.7023811462990544E-4</v>
      </c>
      <c r="AH502">
        <f ca="1"/>
        <v>0</v>
      </c>
      <c r="AI502">
        <f ca="1"/>
        <v>2.2112388445068809E-7</v>
      </c>
      <c r="AJ502" t="str">
        <f ca="1"/>
        <v>PRENT19_l</v>
      </c>
      <c r="AK502">
        <f ca="1"/>
        <v>4.7023811462990544E-4</v>
      </c>
      <c r="AL502">
        <f ca="1"/>
        <v>0</v>
      </c>
      <c r="AM502">
        <f ca="1"/>
        <v>2.2112388445068809E-7</v>
      </c>
      <c r="AN502" t="str">
        <f ca="1"/>
        <v>PRENT19_l</v>
      </c>
    </row>
    <row r="503" spans="1:40" x14ac:dyDescent="0.2">
      <c r="A503" t="s">
        <v>10661</v>
      </c>
      <c r="B503" s="121" t="s">
        <v>8462</v>
      </c>
      <c r="C503" s="94" t="s">
        <v>10895</v>
      </c>
      <c r="D503" s="94" t="str">
        <v>FCLT_m</v>
      </c>
      <c r="E503" s="121" t="str">
        <f ca="1"/>
        <v>0</v>
      </c>
      <c r="G503" s="94"/>
      <c r="H503" s="121" t="str">
        <f ca="1"/>
        <v>0</v>
      </c>
      <c r="I503" s="94"/>
      <c r="J503" s="94"/>
      <c r="K503" s="121" t="str">
        <f ca="1"/>
        <v>0</v>
      </c>
      <c r="L503">
        <v>4.5681391799999999E-2</v>
      </c>
      <c r="M503">
        <v>1.3335515173621101E-3</v>
      </c>
      <c r="N503" s="105" t="str">
        <v>AASADy_c</v>
      </c>
      <c r="O503" s="131">
        <v>0</v>
      </c>
      <c r="P503" s="121">
        <v>0</v>
      </c>
      <c r="Q503">
        <v>9.4487342399999993E-3</v>
      </c>
      <c r="R503" t="str">
        <v>AASADy_c</v>
      </c>
      <c r="T503">
        <v>1.124398341E-2</v>
      </c>
      <c r="U503" t="str">
        <v>AASADy_c</v>
      </c>
      <c r="W503" t="str">
        <f ca="1"/>
        <v>Sphingolipid biosynthesis</v>
      </c>
      <c r="X503" t="str">
        <f ca="1"/>
        <v>CERH324_r</v>
      </c>
      <c r="Y503">
        <f ca="1"/>
        <v>0</v>
      </c>
      <c r="Z503">
        <f ca="1"/>
        <v>0</v>
      </c>
      <c r="AA503">
        <f ca="1"/>
        <v>0</v>
      </c>
      <c r="AB503">
        <f ca="1"/>
        <v>0</v>
      </c>
      <c r="AC503">
        <f ca="1"/>
        <v>0</v>
      </c>
      <c r="AD503" t="str">
        <f ca="1"/>
        <v>DHPPDA2_c</v>
      </c>
      <c r="AE503">
        <f ca="1"/>
        <v>3.3121245645321754E-10</v>
      </c>
      <c r="AF503" t="str">
        <f ca="1"/>
        <v>PRENT20_l</v>
      </c>
      <c r="AG503">
        <f ca="1"/>
        <v>3.134920764199368E-4</v>
      </c>
      <c r="AH503">
        <f ca="1"/>
        <v>0</v>
      </c>
      <c r="AI503">
        <f ca="1"/>
        <v>9.827728197808349E-8</v>
      </c>
      <c r="AJ503" t="str">
        <f ca="1"/>
        <v>PRENT20_l</v>
      </c>
      <c r="AK503">
        <f ca="1"/>
        <v>3.134920764199368E-4</v>
      </c>
      <c r="AL503">
        <f ca="1"/>
        <v>0</v>
      </c>
      <c r="AM503">
        <f ca="1"/>
        <v>9.827728197808349E-8</v>
      </c>
      <c r="AN503" t="str">
        <f ca="1"/>
        <v>PRENT20_l</v>
      </c>
    </row>
    <row r="504" spans="1:40" x14ac:dyDescent="0.2">
      <c r="A504" t="s">
        <v>10661</v>
      </c>
      <c r="B504" s="121" t="s">
        <v>8463</v>
      </c>
      <c r="C504" s="94" t="s">
        <v>10896</v>
      </c>
      <c r="D504" s="94" t="str">
        <v>MTHFC_c</v>
      </c>
      <c r="E504" s="121" t="str">
        <f ca="1"/>
        <v>0</v>
      </c>
      <c r="G504" s="94"/>
      <c r="H504" s="121" t="str">
        <f ca="1"/>
        <v>0</v>
      </c>
      <c r="I504" s="94"/>
      <c r="J504" s="94"/>
      <c r="K504" s="121" t="str">
        <f ca="1"/>
        <v>0</v>
      </c>
      <c r="L504">
        <v>0</v>
      </c>
      <c r="M504">
        <v>4.70794707885153E-3</v>
      </c>
      <c r="N504" s="105" t="str">
        <v>ASNN_c</v>
      </c>
      <c r="O504" s="131">
        <v>0</v>
      </c>
      <c r="P504" s="121">
        <v>0</v>
      </c>
      <c r="Q504">
        <v>0</v>
      </c>
      <c r="R504" t="str">
        <v>ASNN_c</v>
      </c>
      <c r="T504">
        <v>0</v>
      </c>
      <c r="U504" t="str">
        <v>ASNN_c</v>
      </c>
      <c r="W504" t="str">
        <f ca="1"/>
        <v>Sphingolipid biosynthesis</v>
      </c>
      <c r="X504" t="str">
        <f ca="1"/>
        <v>CERH326_r</v>
      </c>
      <c r="Y504">
        <f ca="1"/>
        <v>0</v>
      </c>
      <c r="Z504">
        <f ca="1"/>
        <v>0</v>
      </c>
      <c r="AA504">
        <f ca="1"/>
        <v>0</v>
      </c>
      <c r="AB504">
        <f ca="1"/>
        <v>0</v>
      </c>
      <c r="AC504">
        <f ca="1"/>
        <v>0</v>
      </c>
      <c r="AD504" t="str">
        <f ca="1"/>
        <v>DRAPPRy_c</v>
      </c>
      <c r="AE504">
        <f ca="1"/>
        <v>3.3121245645321754E-10</v>
      </c>
      <c r="AF504" t="str">
        <f ca="1"/>
        <v>PRENT21_l</v>
      </c>
      <c r="AG504">
        <f ca="1"/>
        <v>1.5674603820996816E-4</v>
      </c>
      <c r="AH504">
        <f ca="1"/>
        <v>0</v>
      </c>
      <c r="AI504">
        <f ca="1"/>
        <v>2.4569320494520796E-8</v>
      </c>
      <c r="AJ504" t="str">
        <f ca="1"/>
        <v>PRENT21_l</v>
      </c>
      <c r="AK504">
        <f ca="1"/>
        <v>1.5674603820996816E-4</v>
      </c>
      <c r="AL504">
        <f ca="1"/>
        <v>0</v>
      </c>
      <c r="AM504">
        <f ca="1"/>
        <v>2.4569320494520796E-8</v>
      </c>
      <c r="AN504" t="str">
        <f ca="1"/>
        <v>PRENT21_l</v>
      </c>
    </row>
    <row r="505" spans="1:40" x14ac:dyDescent="0.2">
      <c r="A505" t="s">
        <v>10661</v>
      </c>
      <c r="B505" s="121" t="s">
        <v>8464</v>
      </c>
      <c r="C505" s="94" t="s">
        <v>10507</v>
      </c>
      <c r="D505" s="94" t="str">
        <v>FTHFL_c</v>
      </c>
      <c r="E505" s="121">
        <f ca="1"/>
        <v>3.8525225571461999E-4</v>
      </c>
      <c r="G505" s="94"/>
      <c r="H505" s="121" t="str">
        <f ca="1"/>
        <v>0</v>
      </c>
      <c r="I505" s="94"/>
      <c r="J505" s="94"/>
      <c r="K505" s="121" t="str">
        <f ca="1"/>
        <v>0</v>
      </c>
      <c r="L505">
        <v>0</v>
      </c>
      <c r="M505">
        <v>2.1475523733744499E-3</v>
      </c>
      <c r="N505" s="105" t="str">
        <v>ASNN_e</v>
      </c>
      <c r="O505" s="131" t="str">
        <v/>
      </c>
      <c r="P505" s="121" t="str">
        <v/>
      </c>
      <c r="Q505">
        <v>0</v>
      </c>
      <c r="R505" t="str">
        <v>ASNN_e</v>
      </c>
      <c r="T505">
        <v>0</v>
      </c>
      <c r="U505" t="str">
        <v>ASNN_e</v>
      </c>
      <c r="W505" t="str">
        <f ca="1"/>
        <v>Sphingolipid biosynthesis</v>
      </c>
      <c r="X505" t="str">
        <f ca="1"/>
        <v>CERS124_c</v>
      </c>
      <c r="Y505">
        <f ca="1"/>
        <v>1.8383510631769312E-4</v>
      </c>
      <c r="Z505">
        <f ca="1"/>
        <v>0</v>
      </c>
      <c r="AA505">
        <f ca="1"/>
        <v>3.3795346314837538E-8</v>
      </c>
      <c r="AB505">
        <f ca="1"/>
        <v>1.4143242779949546E-6</v>
      </c>
      <c r="AC505">
        <f ca="1"/>
        <v>1</v>
      </c>
      <c r="AD505" t="str">
        <f ca="1"/>
        <v>GTPCII2_c</v>
      </c>
      <c r="AE505">
        <f ca="1"/>
        <v>3.3121245645321754E-10</v>
      </c>
      <c r="AF505" t="str">
        <f ca="1"/>
        <v>PRENT6_l</v>
      </c>
      <c r="AG505">
        <f ca="1"/>
        <v>1.4107143438897129E-3</v>
      </c>
      <c r="AH505">
        <f ca="1"/>
        <v>0</v>
      </c>
      <c r="AI505">
        <f ca="1"/>
        <v>1.9901149600561831E-6</v>
      </c>
      <c r="AJ505" t="str">
        <f ca="1"/>
        <v>PRENT6_l</v>
      </c>
      <c r="AK505">
        <f ca="1"/>
        <v>1.4107143438897129E-3</v>
      </c>
      <c r="AL505">
        <f ca="1"/>
        <v>0</v>
      </c>
      <c r="AM505">
        <f ca="1"/>
        <v>1.9901149600561831E-6</v>
      </c>
      <c r="AN505" t="str">
        <f ca="1"/>
        <v>PRENT6_l</v>
      </c>
    </row>
    <row r="506" spans="1:40" x14ac:dyDescent="0.2">
      <c r="A506" t="s">
        <v>10661</v>
      </c>
      <c r="B506" s="121" t="s">
        <v>8465</v>
      </c>
      <c r="C506" s="94" t="s">
        <v>10508</v>
      </c>
      <c r="D506" s="94" t="str">
        <v>NNATi_c</v>
      </c>
      <c r="E506" s="121">
        <f ca="1"/>
        <v>7.7050451142924095E-4</v>
      </c>
      <c r="G506" s="94"/>
      <c r="H506" s="121" t="str">
        <f ca="1"/>
        <v>0</v>
      </c>
      <c r="I506" s="94"/>
      <c r="J506" s="94"/>
      <c r="K506" s="121" t="str">
        <f ca="1"/>
        <v>0</v>
      </c>
      <c r="L506">
        <v>0</v>
      </c>
      <c r="M506">
        <v>0</v>
      </c>
      <c r="N506" s="105" t="str">
        <v>EGHLAT_c</v>
      </c>
      <c r="O506" s="131" t="str">
        <v/>
      </c>
      <c r="P506" s="121" t="str">
        <v/>
      </c>
      <c r="Q506">
        <v>0</v>
      </c>
      <c r="R506" t="str">
        <v>EGHLAT_c</v>
      </c>
      <c r="T506">
        <v>0</v>
      </c>
      <c r="U506" t="str">
        <v>EGHLAT_c</v>
      </c>
      <c r="W506" t="str">
        <f ca="1"/>
        <v>Sphingolipid biosynthesis</v>
      </c>
      <c r="X506" t="str">
        <f ca="1"/>
        <v>CERS126_c</v>
      </c>
      <c r="Y506">
        <f ca="1"/>
        <v>3.6767021263538674E-4</v>
      </c>
      <c r="Z506">
        <f ca="1"/>
        <v>0</v>
      </c>
      <c r="AA506">
        <f ca="1"/>
        <v>1.351813852593505E-7</v>
      </c>
      <c r="AB506">
        <f ca="1"/>
        <v>5.6572971119798327E-6</v>
      </c>
      <c r="AC506">
        <f ca="1"/>
        <v>1</v>
      </c>
      <c r="AD506" t="str">
        <f ca="1"/>
        <v>PMDPHT_c</v>
      </c>
      <c r="AE506">
        <f ca="1"/>
        <v>3.3121245645321754E-10</v>
      </c>
      <c r="AF506" t="str">
        <f ca="1"/>
        <v>PRENT7_l</v>
      </c>
      <c r="AG506">
        <f ca="1"/>
        <v>1.4107143438897129E-3</v>
      </c>
      <c r="AH506">
        <f ca="1"/>
        <v>0</v>
      </c>
      <c r="AI506">
        <f ca="1"/>
        <v>1.9901149600561831E-6</v>
      </c>
      <c r="AJ506" t="str">
        <f ca="1"/>
        <v>PRENT7_l</v>
      </c>
      <c r="AK506">
        <f ca="1"/>
        <v>1.4107143438897129E-3</v>
      </c>
      <c r="AL506">
        <f ca="1"/>
        <v>0</v>
      </c>
      <c r="AM506">
        <f ca="1"/>
        <v>1.9901149600561831E-6</v>
      </c>
      <c r="AN506" t="str">
        <f ca="1"/>
        <v>PRENT7_l</v>
      </c>
    </row>
    <row r="507" spans="1:40" x14ac:dyDescent="0.2">
      <c r="A507" t="s">
        <v>10661</v>
      </c>
      <c r="B507" s="121" t="s">
        <v>8466</v>
      </c>
      <c r="C507" s="94" t="s">
        <v>10509</v>
      </c>
      <c r="D507" s="94" t="str">
        <v>G3PT_c</v>
      </c>
      <c r="E507" s="121">
        <f ca="1"/>
        <v>3.8525225571461999E-4</v>
      </c>
      <c r="G507" s="94"/>
      <c r="H507" s="121" t="str">
        <f ca="1"/>
        <v>0</v>
      </c>
      <c r="I507" s="94"/>
      <c r="J507" s="94"/>
      <c r="K507" s="121" t="str">
        <f ca="1"/>
        <v>0</v>
      </c>
      <c r="L507">
        <v>0</v>
      </c>
      <c r="M507">
        <v>0</v>
      </c>
      <c r="N507" s="105" t="str">
        <v>EGHLAT_m</v>
      </c>
      <c r="O507" s="131" t="str">
        <v/>
      </c>
      <c r="P507" s="121" t="str">
        <v/>
      </c>
      <c r="Q507">
        <v>0</v>
      </c>
      <c r="R507" t="str">
        <v>EGHLAT_m</v>
      </c>
      <c r="T507">
        <v>0</v>
      </c>
      <c r="U507" t="str">
        <v>EGHLAT_m</v>
      </c>
      <c r="W507" t="str">
        <f ca="1"/>
        <v>Sphingolipid biosynthesis</v>
      </c>
      <c r="X507" t="str">
        <f ca="1"/>
        <v>CERS2A24_r</v>
      </c>
      <c r="Y507">
        <f ca="1"/>
        <v>1.8383510631769312E-4</v>
      </c>
      <c r="Z507">
        <f ca="1"/>
        <v>0</v>
      </c>
      <c r="AA507">
        <f ca="1"/>
        <v>3.3795346314837538E-8</v>
      </c>
      <c r="AB507">
        <f ca="1"/>
        <v>1.4143242779949546E-6</v>
      </c>
      <c r="AC507">
        <f ca="1"/>
        <v>1</v>
      </c>
      <c r="AD507" t="str">
        <f ca="1"/>
        <v>RBFSb_c</v>
      </c>
      <c r="AE507">
        <f ca="1"/>
        <v>3.3121245645321754E-10</v>
      </c>
      <c r="AF507" t="str">
        <f ca="1"/>
        <v>PRENT8_l</v>
      </c>
      <c r="AG507">
        <f ca="1"/>
        <v>1.4107143438897129E-3</v>
      </c>
      <c r="AH507">
        <f ca="1"/>
        <v>0</v>
      </c>
      <c r="AI507">
        <f ca="1"/>
        <v>1.9901149600561831E-6</v>
      </c>
      <c r="AJ507" t="str">
        <f ca="1"/>
        <v>PRENT8_l</v>
      </c>
      <c r="AK507">
        <f ca="1"/>
        <v>1.4107143438897129E-3</v>
      </c>
      <c r="AL507">
        <f ca="1"/>
        <v>0</v>
      </c>
      <c r="AM507">
        <f ca="1"/>
        <v>1.9901149600561831E-6</v>
      </c>
      <c r="AN507" t="str">
        <f ca="1"/>
        <v>PRENT8_l</v>
      </c>
    </row>
    <row r="508" spans="1:40" x14ac:dyDescent="0.2">
      <c r="A508" t="s">
        <v>10661</v>
      </c>
      <c r="B508" s="121" t="s">
        <v>8467</v>
      </c>
      <c r="C508" s="94" t="s">
        <v>10635</v>
      </c>
      <c r="D508" s="94" t="str">
        <v>DKMPPH_c</v>
      </c>
      <c r="E508" s="121" t="str">
        <f ca="1"/>
        <v>0</v>
      </c>
      <c r="G508" s="94"/>
      <c r="H508" s="121" t="str">
        <f ca="1"/>
        <v>0</v>
      </c>
      <c r="I508" s="94"/>
      <c r="J508" s="94"/>
      <c r="K508" s="121" t="str">
        <f ca="1"/>
        <v>0</v>
      </c>
      <c r="L508">
        <v>0</v>
      </c>
      <c r="M508">
        <v>0</v>
      </c>
      <c r="N508" s="105" t="str">
        <v>EGHLAT_x</v>
      </c>
      <c r="O508" s="131" t="str">
        <v/>
      </c>
      <c r="P508" s="121" t="str">
        <v/>
      </c>
      <c r="Q508">
        <v>0</v>
      </c>
      <c r="R508" t="str">
        <v>EGHLAT_x</v>
      </c>
      <c r="T508">
        <v>0</v>
      </c>
      <c r="U508" t="str">
        <v>EGHLAT_x</v>
      </c>
      <c r="W508" t="str">
        <f ca="1"/>
        <v>Sphingolipid biosynthesis</v>
      </c>
      <c r="X508" t="str">
        <f ca="1"/>
        <v>CERS2A26_r</v>
      </c>
      <c r="Y508">
        <f ca="1"/>
        <v>0</v>
      </c>
      <c r="Z508">
        <f ca="1"/>
        <v>0</v>
      </c>
      <c r="AA508">
        <f ca="1"/>
        <v>0</v>
      </c>
      <c r="AB508">
        <f ca="1"/>
        <v>0</v>
      </c>
      <c r="AC508">
        <f ca="1"/>
        <v>0</v>
      </c>
      <c r="AD508" t="str">
        <f ca="1"/>
        <v>OCDCEAt_c_rm</v>
      </c>
      <c r="AE508">
        <f ca="1"/>
        <v>2.1213151036784831E-10</v>
      </c>
      <c r="AF508" t="str">
        <f ca="1"/>
        <v>PRENT9_l</v>
      </c>
      <c r="AG508">
        <f ca="1"/>
        <v>1.4107143438897129E-3</v>
      </c>
      <c r="AH508">
        <f ca="1"/>
        <v>0</v>
      </c>
      <c r="AI508">
        <f ca="1"/>
        <v>1.9901149600561831E-6</v>
      </c>
      <c r="AJ508" t="str">
        <f ca="1"/>
        <v>PRENT9_l</v>
      </c>
      <c r="AK508">
        <f ca="1"/>
        <v>1.4107143438897129E-3</v>
      </c>
      <c r="AL508">
        <f ca="1"/>
        <v>0</v>
      </c>
      <c r="AM508">
        <f ca="1"/>
        <v>1.9901149600561831E-6</v>
      </c>
      <c r="AN508" t="str">
        <f ca="1"/>
        <v>PRENT9_l</v>
      </c>
    </row>
    <row r="509" spans="1:40" x14ac:dyDescent="0.2">
      <c r="A509" t="s">
        <v>10654</v>
      </c>
      <c r="B509" s="121" t="s">
        <v>8468</v>
      </c>
      <c r="C509" s="94" t="s">
        <v>10510</v>
      </c>
      <c r="D509" s="94" t="str">
        <v>DKMEOX_c</v>
      </c>
      <c r="E509" s="121">
        <f ca="1"/>
        <v>1.54100902285848E-3</v>
      </c>
      <c r="G509" s="94"/>
      <c r="H509" s="121" t="str">
        <f ca="1"/>
        <v>0</v>
      </c>
      <c r="I509" s="94"/>
      <c r="J509" s="94"/>
      <c r="K509" s="121" t="str">
        <f ca="1"/>
        <v>0</v>
      </c>
      <c r="L509">
        <v>0</v>
      </c>
      <c r="M509">
        <v>0</v>
      </c>
      <c r="N509" s="105" t="str">
        <v>HPRORy_c</v>
      </c>
      <c r="O509" s="131" t="str">
        <v/>
      </c>
      <c r="P509" s="121" t="str">
        <v/>
      </c>
      <c r="Q509">
        <v>0</v>
      </c>
      <c r="R509" t="str">
        <v>HPRORy_c</v>
      </c>
      <c r="T509">
        <v>0</v>
      </c>
      <c r="U509" t="str">
        <v>HPRORy_c</v>
      </c>
      <c r="W509" t="str">
        <f ca="1"/>
        <v>Transport</v>
      </c>
      <c r="X509" t="str">
        <f ca="1"/>
        <v>CERt_g_r</v>
      </c>
      <c r="Y509">
        <f ca="1"/>
        <v>7.353404252707725E-4</v>
      </c>
      <c r="Z509">
        <f ca="1"/>
        <v>0</v>
      </c>
      <c r="AA509">
        <f ca="1"/>
        <v>5.407255410374006E-7</v>
      </c>
      <c r="AB509">
        <f ca="1"/>
        <v>2.2629188447919273E-5</v>
      </c>
      <c r="AC509">
        <f ca="1"/>
        <v>1</v>
      </c>
      <c r="AD509" t="str">
        <f ca="1"/>
        <v>HDCAt_c_rm</v>
      </c>
      <c r="AE509">
        <f ca="1"/>
        <v>1.9704641966339111E-10</v>
      </c>
      <c r="AF509" t="str">
        <f ca="1"/>
        <v>PRFGS_c</v>
      </c>
      <c r="AG509">
        <f ca="1"/>
        <v>3.6728802852612026E-3</v>
      </c>
      <c r="AH509">
        <f ca="1"/>
        <v>0</v>
      </c>
      <c r="AI509">
        <f ca="1"/>
        <v>1.3490049589860412E-5</v>
      </c>
      <c r="AJ509" t="str">
        <f ca="1"/>
        <v>PRFGS_c</v>
      </c>
      <c r="AK509">
        <f ca="1"/>
        <v>3.6728802852612026E-3</v>
      </c>
      <c r="AL509">
        <f ca="1"/>
        <v>0</v>
      </c>
      <c r="AM509">
        <f ca="1"/>
        <v>1.3490049589860412E-5</v>
      </c>
      <c r="AN509" t="str">
        <f ca="1"/>
        <v>PRFGS_c</v>
      </c>
    </row>
    <row r="510" spans="1:40" x14ac:dyDescent="0.2">
      <c r="A510" t="s">
        <v>10660</v>
      </c>
      <c r="B510" s="121" t="s">
        <v>8469</v>
      </c>
      <c r="C510" s="94" t="s">
        <v>10897</v>
      </c>
      <c r="D510" s="94" t="str">
        <v>DOLDPt_c_l</v>
      </c>
      <c r="E510" s="121" t="str">
        <f ca="1"/>
        <v>0</v>
      </c>
      <c r="G510" s="94"/>
      <c r="H510" s="121" t="str">
        <f ca="1"/>
        <v>0</v>
      </c>
      <c r="I510" s="94"/>
      <c r="J510" s="94"/>
      <c r="K510" s="121" t="str">
        <f ca="1"/>
        <v>0</v>
      </c>
      <c r="L510">
        <v>0</v>
      </c>
      <c r="M510">
        <v>0</v>
      </c>
      <c r="N510" s="105" t="str">
        <v>LALDO3_c</v>
      </c>
      <c r="O510" s="131" t="str">
        <v/>
      </c>
      <c r="P510" s="121" t="str">
        <v/>
      </c>
      <c r="Q510">
        <v>0</v>
      </c>
      <c r="R510" t="str">
        <v>LALDO3_c</v>
      </c>
      <c r="T510">
        <v>0</v>
      </c>
      <c r="U510" t="str">
        <v>LALDO3_c</v>
      </c>
      <c r="W510" t="str">
        <f ca="1"/>
        <v>Phenylalanine, tyrosine and tryptophan metabolism</v>
      </c>
      <c r="X510" t="str">
        <f ca="1"/>
        <v>CFCOAMT_c</v>
      </c>
      <c r="Y510">
        <f ca="1"/>
        <v>0</v>
      </c>
      <c r="Z510">
        <f ca="1"/>
        <v>0</v>
      </c>
      <c r="AA510">
        <f ca="1"/>
        <v>0</v>
      </c>
      <c r="AB510">
        <f ca="1"/>
        <v>0</v>
      </c>
      <c r="AC510">
        <f ca="1"/>
        <v>0</v>
      </c>
      <c r="AD510" t="str">
        <f ca="1"/>
        <v>AMPt_c_l</v>
      </c>
      <c r="AE510">
        <f ca="1"/>
        <v>1.6256699651806385E-10</v>
      </c>
      <c r="AF510" t="str">
        <f ca="1"/>
        <v>PRMICI_c</v>
      </c>
      <c r="AG510">
        <f ca="1"/>
        <v>6.9431933088739285E-3</v>
      </c>
      <c r="AH510">
        <f ca="1"/>
        <v>0</v>
      </c>
      <c r="AI510">
        <f ca="1"/>
        <v>4.8207933324391691E-5</v>
      </c>
      <c r="AJ510" t="str">
        <f ca="1"/>
        <v>PRMICI_c</v>
      </c>
      <c r="AK510">
        <f ca="1"/>
        <v>6.9431933088739285E-3</v>
      </c>
      <c r="AL510">
        <f ca="1"/>
        <v>0</v>
      </c>
      <c r="AM510">
        <f ca="1"/>
        <v>4.8207933324391691E-5</v>
      </c>
      <c r="AN510" t="str">
        <f ca="1"/>
        <v>PRMICI_c</v>
      </c>
    </row>
    <row r="511" spans="1:40" x14ac:dyDescent="0.2">
      <c r="A511" t="s">
        <v>10658</v>
      </c>
      <c r="B511" s="121" t="s">
        <v>8470</v>
      </c>
      <c r="C511" s="94" t="s">
        <v>10511</v>
      </c>
      <c r="D511" s="94" t="str">
        <v>G13027t_g_r</v>
      </c>
      <c r="E511" s="121" t="str">
        <f ca="1"/>
        <v>0</v>
      </c>
      <c r="G511" s="94"/>
      <c r="H511" s="121" t="str">
        <f ca="1"/>
        <v>0</v>
      </c>
      <c r="I511" s="94"/>
      <c r="J511" s="94"/>
      <c r="K511" s="121" t="str">
        <f ca="1"/>
        <v>0</v>
      </c>
      <c r="L511">
        <v>0</v>
      </c>
      <c r="M511">
        <v>2.7253135345012301E-2</v>
      </c>
      <c r="N511" s="105" t="str">
        <v>SERD_L_c</v>
      </c>
      <c r="O511" s="131" t="str">
        <v/>
      </c>
      <c r="P511" s="121" t="str">
        <v/>
      </c>
      <c r="Q511">
        <v>0</v>
      </c>
      <c r="R511" t="str">
        <v>SERD_L_c</v>
      </c>
      <c r="T511">
        <v>0</v>
      </c>
      <c r="U511" t="str">
        <v>SERD_L_c</v>
      </c>
      <c r="W511" t="str">
        <f ca="1"/>
        <v>Alternative carbon metabolism</v>
      </c>
      <c r="X511" t="str">
        <f ca="1"/>
        <v>CHITOSNSE_c</v>
      </c>
      <c r="Y511">
        <f ca="1"/>
        <v>0</v>
      </c>
      <c r="Z511">
        <f ca="1"/>
        <v>0</v>
      </c>
      <c r="AA511">
        <f ca="1"/>
        <v>0</v>
      </c>
      <c r="AB511">
        <f ca="1"/>
        <v>0</v>
      </c>
      <c r="AC511">
        <f ca="1"/>
        <v>0</v>
      </c>
      <c r="AD511" t="str">
        <f ca="1"/>
        <v>ATPt_c_l</v>
      </c>
      <c r="AE511">
        <f ca="1"/>
        <v>1.6256699651806385E-10</v>
      </c>
      <c r="AF511" t="str">
        <f ca="1"/>
        <v>PROt_c_m</v>
      </c>
      <c r="AG511">
        <f ca="1"/>
        <v>-1.5181535766724381E-2</v>
      </c>
      <c r="AH511">
        <f ca="1"/>
        <v>0</v>
      </c>
      <c r="AI511">
        <f ca="1"/>
        <v>2.3047902823633166E-4</v>
      </c>
      <c r="AJ511" t="str">
        <f ca="1"/>
        <v>PROt_c_m</v>
      </c>
      <c r="AK511">
        <f ca="1"/>
        <v>-1.5181535766724381E-2</v>
      </c>
      <c r="AL511">
        <f ca="1"/>
        <v>0</v>
      </c>
      <c r="AM511">
        <f ca="1"/>
        <v>2.3047902823633166E-4</v>
      </c>
      <c r="AN511" t="str">
        <f ca="1"/>
        <v>PROt_c_m</v>
      </c>
    </row>
    <row r="512" spans="1:40" x14ac:dyDescent="0.2">
      <c r="A512" t="s">
        <v>10710</v>
      </c>
      <c r="B512" s="121" t="s">
        <v>8471</v>
      </c>
      <c r="C512" s="94" t="s">
        <v>10898</v>
      </c>
      <c r="D512" s="94" t="str">
        <v>OGLYCANS2_g</v>
      </c>
      <c r="E512" s="121" t="str">
        <f ca="1"/>
        <v>0</v>
      </c>
      <c r="G512" s="94"/>
      <c r="H512" s="121" t="str">
        <f ca="1"/>
        <v>0</v>
      </c>
      <c r="I512" s="94"/>
      <c r="J512" s="94"/>
      <c r="K512" s="121" t="str">
        <f ca="1"/>
        <v>0</v>
      </c>
      <c r="L512">
        <v>0</v>
      </c>
      <c r="M512">
        <v>0</v>
      </c>
      <c r="N512" s="105" t="str">
        <v>LSERDHi_c, ATHRDHr_c</v>
      </c>
      <c r="O512" s="131">
        <v>0</v>
      </c>
      <c r="P512" s="121">
        <v>1.61754383807408E-7</v>
      </c>
      <c r="Q512">
        <v>0</v>
      </c>
      <c r="R512" t="str">
        <v>LSERDHi_c, ATHRDHr_c</v>
      </c>
      <c r="T512">
        <v>0</v>
      </c>
      <c r="U512" t="str">
        <v>LSERDHi_c, ATHRDHr_c</v>
      </c>
      <c r="W512" t="str">
        <f ca="1"/>
        <v>Phosphonate and phosphinate metabolism</v>
      </c>
      <c r="X512" t="str">
        <f ca="1"/>
        <v>CHLPCTD_c</v>
      </c>
      <c r="Y512">
        <f ca="1"/>
        <v>0</v>
      </c>
      <c r="Z512">
        <f ca="1"/>
        <v>0</v>
      </c>
      <c r="AA512">
        <f ca="1"/>
        <v>0</v>
      </c>
      <c r="AB512">
        <f ca="1"/>
        <v>0</v>
      </c>
      <c r="AC512">
        <f ca="1"/>
        <v>0</v>
      </c>
      <c r="AD512" t="str">
        <f ca="1"/>
        <v>compACYLCOA_l</v>
      </c>
      <c r="AE512">
        <f ca="1"/>
        <v>1.6256699651805286E-10</v>
      </c>
      <c r="AF512" t="str">
        <f ca="1"/>
        <v>PROTRS_c</v>
      </c>
      <c r="AG512">
        <f ca="1"/>
        <v>1.5181535766724381E-2</v>
      </c>
      <c r="AH512">
        <f ca="1"/>
        <v>0</v>
      </c>
      <c r="AI512">
        <f ca="1"/>
        <v>2.3047902823633166E-4</v>
      </c>
      <c r="AJ512" t="str">
        <f ca="1"/>
        <v>PROTRS_c</v>
      </c>
      <c r="AK512">
        <f ca="1"/>
        <v>1.5181535766724381E-2</v>
      </c>
      <c r="AL512">
        <f ca="1"/>
        <v>0</v>
      </c>
      <c r="AM512">
        <f ca="1"/>
        <v>2.3047902823633166E-4</v>
      </c>
      <c r="AN512" t="str">
        <f ca="1"/>
        <v>PROTRS_c</v>
      </c>
    </row>
    <row r="513" spans="1:40" x14ac:dyDescent="0.2">
      <c r="A513" t="s">
        <v>10711</v>
      </c>
      <c r="B513" s="121" t="s">
        <v>8472</v>
      </c>
      <c r="C513" s="94" t="s">
        <v>10899</v>
      </c>
      <c r="D513" s="94" t="str">
        <v>OGLYCANS3_g</v>
      </c>
      <c r="E513" s="121" t="str">
        <f ca="1"/>
        <v>0</v>
      </c>
      <c r="G513" s="94"/>
      <c r="H513" s="121" t="str">
        <f ca="1"/>
        <v>0</v>
      </c>
      <c r="I513" s="94"/>
      <c r="J513" s="94"/>
      <c r="K513" s="121" t="str">
        <f ca="1"/>
        <v>0</v>
      </c>
      <c r="L513">
        <v>0</v>
      </c>
      <c r="M513">
        <v>0</v>
      </c>
      <c r="N513" s="105" t="str">
        <v>SBTD_L_c</v>
      </c>
      <c r="O513" s="131" t="str">
        <v/>
      </c>
      <c r="P513" s="121" t="str">
        <v/>
      </c>
      <c r="Q513">
        <v>0</v>
      </c>
      <c r="R513" t="str">
        <v>SBTD_L_c</v>
      </c>
      <c r="T513">
        <v>0</v>
      </c>
      <c r="U513" t="str">
        <v>SBTD_L_c</v>
      </c>
      <c r="W513" t="str">
        <f ca="1"/>
        <v>Steroid biosynthesis</v>
      </c>
      <c r="X513" t="str">
        <f ca="1"/>
        <v>CHLSTI2_c</v>
      </c>
      <c r="Y513">
        <f ca="1"/>
        <v>0</v>
      </c>
      <c r="Z513">
        <f ca="1"/>
        <v>0</v>
      </c>
      <c r="AA513">
        <f ca="1"/>
        <v>0</v>
      </c>
      <c r="AB513">
        <f ca="1"/>
        <v>0</v>
      </c>
      <c r="AC513">
        <f ca="1"/>
        <v>0</v>
      </c>
      <c r="AD513" t="str">
        <f ca="1"/>
        <v>FACOAL183_rm</v>
      </c>
      <c r="AE513">
        <f ca="1"/>
        <v>1.3338533392927831E-10</v>
      </c>
      <c r="AF513" t="str">
        <f ca="1"/>
        <v>PRPPS_c</v>
      </c>
      <c r="AG513">
        <f ca="1"/>
        <v>2.4417287753270019E-2</v>
      </c>
      <c r="AH513">
        <f ca="1"/>
        <v>0</v>
      </c>
      <c r="AI513">
        <f ca="1"/>
        <v>5.9620394122599006E-4</v>
      </c>
      <c r="AJ513" t="str">
        <f ca="1"/>
        <v>PRPPS_c</v>
      </c>
      <c r="AK513">
        <f ca="1"/>
        <v>2.4417287753270019E-2</v>
      </c>
      <c r="AL513">
        <f ca="1"/>
        <v>0</v>
      </c>
      <c r="AM513">
        <f ca="1"/>
        <v>5.9620394122599006E-4</v>
      </c>
      <c r="AN513" t="str">
        <f ca="1"/>
        <v>PRPPS_c</v>
      </c>
    </row>
    <row r="514" spans="1:40" x14ac:dyDescent="0.2">
      <c r="A514" t="s">
        <v>10671</v>
      </c>
      <c r="B514" s="121" t="s">
        <v>8473</v>
      </c>
      <c r="C514" s="94" t="s">
        <v>10900</v>
      </c>
      <c r="D514" s="94" t="str">
        <v>OGLYCANS4_g</v>
      </c>
      <c r="E514" s="121" t="str">
        <f ca="1"/>
        <v>0</v>
      </c>
      <c r="G514" s="94"/>
      <c r="H514" s="121" t="str">
        <f ca="1"/>
        <v>0</v>
      </c>
      <c r="I514" s="94"/>
      <c r="J514" s="94"/>
      <c r="K514" s="121" t="str">
        <f ca="1"/>
        <v>0</v>
      </c>
      <c r="L514">
        <v>0</v>
      </c>
      <c r="M514">
        <v>1.47802977985034E-3</v>
      </c>
      <c r="N514" s="105" t="str">
        <v>THRD_L_c</v>
      </c>
      <c r="O514" s="131" t="str">
        <v/>
      </c>
      <c r="P514" s="121" t="str">
        <v/>
      </c>
      <c r="Q514">
        <v>0</v>
      </c>
      <c r="R514" t="str">
        <v>THRD_L_c</v>
      </c>
      <c r="T514">
        <v>0</v>
      </c>
      <c r="U514" t="str">
        <v>THRD_L_c</v>
      </c>
      <c r="W514" t="str">
        <f ca="1"/>
        <v>Glycine, serine and threonine metabolism</v>
      </c>
      <c r="X514" t="str">
        <f ca="1"/>
        <v>CHOLD_c</v>
      </c>
      <c r="Y514">
        <f ca="1"/>
        <v>0</v>
      </c>
      <c r="Z514">
        <f ca="1"/>
        <v>0</v>
      </c>
      <c r="AA514">
        <f ca="1"/>
        <v>0</v>
      </c>
      <c r="AB514">
        <f ca="1"/>
        <v>0</v>
      </c>
      <c r="AC514">
        <f ca="1"/>
        <v>0</v>
      </c>
      <c r="AD514" t="str">
        <f ca="1"/>
        <v>CU2t_c_e</v>
      </c>
      <c r="AE514">
        <f ca="1"/>
        <v>1.0761092710164959E-10</v>
      </c>
      <c r="AF514" t="str">
        <f ca="1"/>
        <v>PSCIT_c</v>
      </c>
      <c r="AG514">
        <f ca="1"/>
        <v>2.2916214166429361E-2</v>
      </c>
      <c r="AH514">
        <f ca="1"/>
        <v>0</v>
      </c>
      <c r="AI514">
        <f ca="1"/>
        <v>5.2515287172165772E-4</v>
      </c>
      <c r="AJ514" t="str">
        <f ca="1"/>
        <v>PSCIT_c</v>
      </c>
      <c r="AK514">
        <f ca="1"/>
        <v>2.2916214166429361E-2</v>
      </c>
      <c r="AL514">
        <f ca="1"/>
        <v>0</v>
      </c>
      <c r="AM514">
        <f ca="1"/>
        <v>5.2515287172165772E-4</v>
      </c>
      <c r="AN514" t="str">
        <f ca="1"/>
        <v>PSCIT_c</v>
      </c>
    </row>
    <row r="515" spans="1:40" x14ac:dyDescent="0.2">
      <c r="A515" t="s">
        <v>10681</v>
      </c>
      <c r="B515" s="121" t="s">
        <v>8474</v>
      </c>
      <c r="C515" s="94" t="s">
        <v>10512</v>
      </c>
      <c r="D515" s="94" t="str">
        <v>OGLYCANS5_g</v>
      </c>
      <c r="E515" s="121" t="str">
        <f ca="1"/>
        <v>0</v>
      </c>
      <c r="G515" s="94"/>
      <c r="H515" s="121" t="str">
        <f ca="1"/>
        <v>0</v>
      </c>
      <c r="I515" s="94"/>
      <c r="J515" s="94"/>
      <c r="K515" s="121" t="str">
        <f ca="1"/>
        <v>0</v>
      </c>
      <c r="L515">
        <v>2.6800175159999998E-2</v>
      </c>
      <c r="M515">
        <v>1.3614839120253099E-2</v>
      </c>
      <c r="N515" s="105" t="str">
        <v>THRD_L_m</v>
      </c>
      <c r="O515" s="131">
        <v>0</v>
      </c>
      <c r="P515" s="121">
        <v>1.61754383807408E-7</v>
      </c>
      <c r="Q515">
        <v>5.5433475899999999E-3</v>
      </c>
      <c r="R515" t="str">
        <v>THRD_L_m</v>
      </c>
      <c r="T515">
        <v>6.5966104710000004E-3</v>
      </c>
      <c r="U515" t="str">
        <v>THRD_L_m</v>
      </c>
      <c r="W515" t="str">
        <f ca="1"/>
        <v>Glycerophospholipid metabolism</v>
      </c>
      <c r="X515" t="str">
        <f ca="1"/>
        <v>CHOLK_c</v>
      </c>
      <c r="Y515">
        <f ca="1"/>
        <v>0</v>
      </c>
      <c r="Z515">
        <f ca="1"/>
        <v>0</v>
      </c>
      <c r="AA515">
        <f ca="1"/>
        <v>0</v>
      </c>
      <c r="AB515">
        <f ca="1"/>
        <v>0</v>
      </c>
      <c r="AC515">
        <f ca="1"/>
        <v>0</v>
      </c>
      <c r="AD515" t="str">
        <f ca="1"/>
        <v>EX_cu2_e</v>
      </c>
      <c r="AE515">
        <f ca="1"/>
        <v>1.0761092710164959E-10</v>
      </c>
      <c r="AF515" t="str">
        <f ca="1"/>
        <v>PSD_mm</v>
      </c>
      <c r="AG515">
        <f ca="1"/>
        <v>9.2885297920974295E-3</v>
      </c>
      <c r="AH515">
        <f ca="1"/>
        <v>0</v>
      </c>
      <c r="AI515">
        <f ca="1"/>
        <v>8.6276785698681516E-5</v>
      </c>
      <c r="AJ515" t="str">
        <f ca="1"/>
        <v>PSD_mm</v>
      </c>
      <c r="AK515">
        <f ca="1"/>
        <v>9.2885297920974295E-3</v>
      </c>
      <c r="AL515">
        <f ca="1"/>
        <v>0</v>
      </c>
      <c r="AM515">
        <f ca="1"/>
        <v>8.6276785698681516E-5</v>
      </c>
      <c r="AN515" t="str">
        <f ca="1"/>
        <v>PSD_mm</v>
      </c>
    </row>
    <row r="516" spans="1:40" x14ac:dyDescent="0.2">
      <c r="A516" t="s">
        <v>10657</v>
      </c>
      <c r="B516" s="121" t="s">
        <v>8475</v>
      </c>
      <c r="C516" s="94" t="s">
        <v>10513</v>
      </c>
      <c r="D516" s="94" t="str">
        <v>EX_ca2_e</v>
      </c>
      <c r="E516" s="121" t="str">
        <f ca="1"/>
        <v>0</v>
      </c>
      <c r="G516" s="94"/>
      <c r="H516" s="121" t="str">
        <f ca="1"/>
        <v>0</v>
      </c>
      <c r="I516" s="94"/>
      <c r="J516" s="94"/>
      <c r="K516" s="121" t="str">
        <f ca="1"/>
        <v>0</v>
      </c>
      <c r="L516">
        <v>0</v>
      </c>
      <c r="M516">
        <v>0</v>
      </c>
      <c r="N516" s="105" t="str">
        <v>TRPO2_c</v>
      </c>
      <c r="O516" s="131" t="str">
        <v/>
      </c>
      <c r="P516" s="121" t="str">
        <v/>
      </c>
      <c r="Q516">
        <v>0</v>
      </c>
      <c r="R516" t="str">
        <v>TRPO2_c</v>
      </c>
      <c r="T516">
        <v>0</v>
      </c>
      <c r="U516" t="str">
        <v>TRPO2_c</v>
      </c>
      <c r="W516" t="str">
        <f ca="1"/>
        <v>Glycerophospholipid biosynthesis</v>
      </c>
      <c r="X516" t="str">
        <f ca="1"/>
        <v>CHOLPT_rm</v>
      </c>
      <c r="Y516">
        <f ca="1"/>
        <v>0</v>
      </c>
      <c r="Z516">
        <f ca="1"/>
        <v>0</v>
      </c>
      <c r="AA516">
        <f ca="1"/>
        <v>0</v>
      </c>
      <c r="AB516">
        <f ca="1"/>
        <v>0</v>
      </c>
      <c r="AC516">
        <f ca="1"/>
        <v>0</v>
      </c>
      <c r="AD516" t="str">
        <f ca="1"/>
        <v>FACOAL182_l</v>
      </c>
      <c r="AE516">
        <f ca="1"/>
        <v>9.7420438485184564E-11</v>
      </c>
      <c r="AF516" t="str">
        <f ca="1"/>
        <v>PSERT_c</v>
      </c>
      <c r="AG516">
        <f ca="1"/>
        <v>0.58250616327806648</v>
      </c>
      <c r="AH516">
        <f ca="1"/>
        <v>0</v>
      </c>
      <c r="AI516">
        <f ca="1"/>
        <v>0.33931343025693345</v>
      </c>
      <c r="AJ516" t="str">
        <f ca="1"/>
        <v>PSERT_c</v>
      </c>
      <c r="AK516">
        <f ca="1"/>
        <v>0.58250616327806648</v>
      </c>
      <c r="AL516">
        <f ca="1"/>
        <v>0</v>
      </c>
      <c r="AM516">
        <f ca="1"/>
        <v>0.33931343025693345</v>
      </c>
      <c r="AN516" t="str">
        <f ca="1"/>
        <v>PSERT_c</v>
      </c>
    </row>
    <row r="517" spans="1:40" x14ac:dyDescent="0.2">
      <c r="A517" t="s">
        <v>10654</v>
      </c>
      <c r="B517" s="121" t="s">
        <v>8476</v>
      </c>
      <c r="C517" s="94" t="s">
        <v>10514</v>
      </c>
      <c r="D517" s="94" t="str">
        <v>EX_cu2_e</v>
      </c>
      <c r="E517" s="121" t="str">
        <f ca="1"/>
        <v>0</v>
      </c>
      <c r="G517" s="94"/>
      <c r="H517" s="121" t="str">
        <f ca="1"/>
        <v>0</v>
      </c>
      <c r="I517" s="94"/>
      <c r="J517" s="94"/>
      <c r="K517" s="121" t="str">
        <f ca="1"/>
        <v>0</v>
      </c>
      <c r="L517">
        <v>0</v>
      </c>
      <c r="M517">
        <v>0</v>
      </c>
      <c r="N517" s="105" t="str">
        <v>LCADi_c</v>
      </c>
      <c r="O517" s="131" t="str">
        <v/>
      </c>
      <c r="P517" s="121" t="str">
        <v/>
      </c>
      <c r="Q517">
        <v>0</v>
      </c>
      <c r="R517" t="str">
        <v>LCADi_c</v>
      </c>
      <c r="T517">
        <v>0</v>
      </c>
      <c r="U517" t="str">
        <v>LCADi_c</v>
      </c>
      <c r="W517" t="str">
        <f ca="1"/>
        <v>Transport</v>
      </c>
      <c r="X517" t="str">
        <f ca="1"/>
        <v>CHOLt_c_en</v>
      </c>
      <c r="Y517">
        <f ca="1"/>
        <v>0</v>
      </c>
      <c r="Z517">
        <f ca="1"/>
        <v>0</v>
      </c>
      <c r="AA517">
        <f ca="1"/>
        <v>0</v>
      </c>
      <c r="AB517">
        <f ca="1"/>
        <v>0</v>
      </c>
      <c r="AC517">
        <f ca="1"/>
        <v>0</v>
      </c>
      <c r="AD517" t="str">
        <f ca="1"/>
        <v>LINOEAt_c_l</v>
      </c>
      <c r="AE517">
        <f ca="1"/>
        <v>9.7420438485184564E-11</v>
      </c>
      <c r="AF517" t="str">
        <f ca="1"/>
        <v>PSP_L_c</v>
      </c>
      <c r="AG517">
        <f ca="1"/>
        <v>0.58250616327806648</v>
      </c>
      <c r="AH517">
        <f ca="1"/>
        <v>0</v>
      </c>
      <c r="AI517">
        <f ca="1"/>
        <v>0.33931343025693345</v>
      </c>
      <c r="AJ517" t="str">
        <f ca="1"/>
        <v>PSP_L_c</v>
      </c>
      <c r="AK517">
        <f ca="1"/>
        <v>0.58250616327806648</v>
      </c>
      <c r="AL517">
        <f ca="1"/>
        <v>0</v>
      </c>
      <c r="AM517">
        <f ca="1"/>
        <v>0.33931343025693345</v>
      </c>
      <c r="AN517" t="str">
        <f ca="1"/>
        <v>PSP_L_c</v>
      </c>
    </row>
    <row r="518" spans="1:40" x14ac:dyDescent="0.2">
      <c r="A518" t="s">
        <v>10654</v>
      </c>
      <c r="B518" s="121" t="s">
        <v>8477</v>
      </c>
      <c r="C518" s="94" t="s">
        <v>10515</v>
      </c>
      <c r="D518" s="94" t="str">
        <v>EX_mg2_e</v>
      </c>
      <c r="E518" s="121" t="str">
        <f ca="1"/>
        <v>0</v>
      </c>
      <c r="G518" s="94"/>
      <c r="H518" s="121" t="str">
        <f ca="1"/>
        <v>0</v>
      </c>
      <c r="I518" s="94"/>
      <c r="J518" s="94"/>
      <c r="K518" s="121" t="str">
        <f ca="1"/>
        <v>0</v>
      </c>
      <c r="L518">
        <v>0</v>
      </c>
      <c r="M518">
        <v>2.1975427609852E-3</v>
      </c>
      <c r="N518" s="105" t="str">
        <v>LGTHL_c</v>
      </c>
      <c r="O518" s="131" t="str">
        <v/>
      </c>
      <c r="P518" s="121" t="str">
        <v/>
      </c>
      <c r="Q518">
        <v>0</v>
      </c>
      <c r="R518" t="str">
        <v>LGTHL_c</v>
      </c>
      <c r="T518">
        <v>0</v>
      </c>
      <c r="U518" t="str">
        <v>LGTHL_c</v>
      </c>
      <c r="W518" t="str">
        <f ca="1"/>
        <v>Transport</v>
      </c>
      <c r="X518" t="str">
        <f ca="1"/>
        <v>CHOLtps_e</v>
      </c>
      <c r="Y518">
        <f ca="1"/>
        <v>0</v>
      </c>
      <c r="Z518">
        <f ca="1"/>
        <v>0</v>
      </c>
      <c r="AA518">
        <f ca="1"/>
        <v>0</v>
      </c>
      <c r="AB518">
        <f ca="1"/>
        <v>0</v>
      </c>
      <c r="AC518">
        <f ca="1"/>
        <v>0</v>
      </c>
      <c r="AD518" t="str">
        <f ca="1"/>
        <v>OCDCAt_c_rm</v>
      </c>
      <c r="AE518">
        <f ca="1"/>
        <v>8.7902488555396144E-11</v>
      </c>
      <c r="AF518" t="str">
        <f ca="1"/>
        <v>PSPHS_r</v>
      </c>
      <c r="AG518">
        <f ca="1"/>
        <v>1.8383510631769312E-4</v>
      </c>
      <c r="AH518">
        <f ca="1"/>
        <v>0</v>
      </c>
      <c r="AI518">
        <f ca="1"/>
        <v>3.3795346314837538E-8</v>
      </c>
      <c r="AJ518" t="str">
        <f ca="1"/>
        <v>PSPHS_r</v>
      </c>
      <c r="AK518">
        <f ca="1"/>
        <v>1.8383510631769312E-4</v>
      </c>
      <c r="AL518">
        <f ca="1"/>
        <v>0</v>
      </c>
      <c r="AM518">
        <f ca="1"/>
        <v>3.3795346314837538E-8</v>
      </c>
      <c r="AN518" t="str">
        <f ca="1"/>
        <v>PSPHS_r</v>
      </c>
    </row>
    <row r="519" spans="1:40" x14ac:dyDescent="0.2">
      <c r="A519" t="s">
        <v>10660</v>
      </c>
      <c r="B519" s="121" t="s">
        <v>8478</v>
      </c>
      <c r="C519" s="94" t="s">
        <v>10516</v>
      </c>
      <c r="D519" s="94" t="str">
        <v>EX_mn2_e</v>
      </c>
      <c r="E519" s="121">
        <f ca="1"/>
        <v>4.3123652941491598E-2</v>
      </c>
      <c r="G519" s="94"/>
      <c r="H519" s="121" t="str">
        <f ca="1"/>
        <v>0</v>
      </c>
      <c r="I519" s="94"/>
      <c r="J519" s="94"/>
      <c r="K519" s="121" t="str">
        <f ca="1"/>
        <v>0</v>
      </c>
      <c r="L519">
        <v>1.438220124E-3</v>
      </c>
      <c r="M519">
        <v>2.3867596660504999E-6</v>
      </c>
      <c r="N519" s="105" t="str">
        <v>LNSTLS_c</v>
      </c>
      <c r="O519" s="131">
        <v>5.8449599999999997E-2</v>
      </c>
      <c r="P519" s="121">
        <v>9.9574172360924394E-5</v>
      </c>
      <c r="Q519">
        <v>1.5696444059999999E-3</v>
      </c>
      <c r="R519" t="str">
        <v>LNSTLS_c</v>
      </c>
      <c r="T519">
        <v>1.8705138210000001E-3</v>
      </c>
      <c r="U519" t="str">
        <v>LNSTLS_c</v>
      </c>
      <c r="W519" t="str">
        <f ca="1"/>
        <v>Phenylalanine, tyrosine and tryptophan metabolism</v>
      </c>
      <c r="X519" t="str">
        <f ca="1"/>
        <v>CHORM_c</v>
      </c>
      <c r="Y519">
        <f ca="1"/>
        <v>2.0577793395657362E-2</v>
      </c>
      <c r="Z519">
        <f ca="1"/>
        <v>0</v>
      </c>
      <c r="AA519">
        <f ca="1"/>
        <v>4.2344558103435973E-4</v>
      </c>
      <c r="AB519">
        <f ca="1"/>
        <v>42707.504407218999</v>
      </c>
      <c r="AC519">
        <f ca="1"/>
        <v>1</v>
      </c>
      <c r="AD519" t="str">
        <f ca="1"/>
        <v>NADHK1_c</v>
      </c>
      <c r="AE519">
        <f ca="1"/>
        <v>8.2803114113952222E-11</v>
      </c>
      <c r="AF519" t="str">
        <f ca="1"/>
        <v>PSSA_rm</v>
      </c>
      <c r="AG519">
        <f ca="1"/>
        <v>9.7737216183000717E-3</v>
      </c>
      <c r="AH519">
        <f ca="1"/>
        <v>0</v>
      </c>
      <c r="AI519">
        <f ca="1"/>
        <v>9.5525634272026168E-5</v>
      </c>
      <c r="AJ519" t="str">
        <f ca="1"/>
        <v>PSSA_rm</v>
      </c>
      <c r="AK519">
        <f ca="1"/>
        <v>9.7737216183000717E-3</v>
      </c>
      <c r="AL519">
        <f ca="1"/>
        <v>0</v>
      </c>
      <c r="AM519">
        <f ca="1"/>
        <v>9.5525634272026168E-5</v>
      </c>
      <c r="AN519" t="str">
        <f ca="1"/>
        <v>PSSA_rm</v>
      </c>
    </row>
    <row r="520" spans="1:40" x14ac:dyDescent="0.2">
      <c r="A520" t="s">
        <v>10660</v>
      </c>
      <c r="B520" s="121" t="s">
        <v>8479</v>
      </c>
      <c r="C520" s="94" t="s">
        <v>10517</v>
      </c>
      <c r="D520" s="94" t="str">
        <v>EX_zn2_e</v>
      </c>
      <c r="E520" s="121">
        <f ca="1"/>
        <v>4.80241417262234E-2</v>
      </c>
      <c r="G520" s="94"/>
      <c r="H520" s="121" t="str">
        <f ca="1"/>
        <v>0</v>
      </c>
      <c r="I520" s="94"/>
      <c r="J520" s="94"/>
      <c r="K520" s="121" t="str">
        <f ca="1"/>
        <v>0</v>
      </c>
      <c r="L520">
        <v>-9.6836553000000006E-2</v>
      </c>
      <c r="M520">
        <v>1.05321239306174E-4</v>
      </c>
      <c r="N520" s="105" t="str">
        <v>LEUTA_c</v>
      </c>
      <c r="O520" s="131">
        <v>7.1878413419999995E-2</v>
      </c>
      <c r="P520" s="121">
        <v>1.10107350008336E-4</v>
      </c>
      <c r="Q520">
        <v>-2.0029644360000001E-2</v>
      </c>
      <c r="R520" t="str">
        <v>LEUTA_c</v>
      </c>
      <c r="T520">
        <v>-2.383529643E-2</v>
      </c>
      <c r="U520" t="str">
        <v>LEUTA_c</v>
      </c>
      <c r="W520" t="str">
        <f ca="1"/>
        <v>Phenylalanine, tyrosine and tryptophan metabolism</v>
      </c>
      <c r="X520" t="str">
        <f ca="1"/>
        <v>CHORS_c</v>
      </c>
      <c r="Y520">
        <f ca="1"/>
        <v>2.2916214166429361E-2</v>
      </c>
      <c r="Z520">
        <f ca="1"/>
        <v>0</v>
      </c>
      <c r="AA520">
        <f ca="1"/>
        <v>5.2515287172165772E-4</v>
      </c>
      <c r="AB520">
        <f ca="1"/>
        <v>43316.476630867663</v>
      </c>
      <c r="AC520">
        <f ca="1"/>
        <v>1</v>
      </c>
      <c r="AD520" t="str">
        <f ca="1"/>
        <v>4ABZt_c_e</v>
      </c>
      <c r="AE520">
        <f ca="1"/>
        <v>8.2803114113394716E-11</v>
      </c>
      <c r="AF520" t="str">
        <f ca="1"/>
        <v>PSt_c_rm</v>
      </c>
      <c r="AG520">
        <f ca="1"/>
        <v>-4.8519182620266666E-4</v>
      </c>
      <c r="AH520">
        <f ca="1"/>
        <v>0</v>
      </c>
      <c r="AI520">
        <f ca="1"/>
        <v>2.3541110821387869E-7</v>
      </c>
      <c r="AJ520" t="str">
        <f ca="1"/>
        <v>PSt_c_rm</v>
      </c>
      <c r="AK520">
        <f ca="1"/>
        <v>-4.8519182620266666E-4</v>
      </c>
      <c r="AL520">
        <f ca="1"/>
        <v>0</v>
      </c>
      <c r="AM520">
        <f ca="1"/>
        <v>2.3541110821387869E-7</v>
      </c>
      <c r="AN520" t="str">
        <f ca="1"/>
        <v>PSt_c_rm</v>
      </c>
    </row>
    <row r="521" spans="1:40" x14ac:dyDescent="0.2">
      <c r="A521" t="s">
        <v>10667</v>
      </c>
      <c r="B521" s="121" t="s">
        <v>8480</v>
      </c>
      <c r="C521" s="94" t="s">
        <v>10518</v>
      </c>
      <c r="D521" s="94" t="str">
        <v>CA2t_c_e</v>
      </c>
      <c r="E521" s="121" t="str">
        <f ca="1"/>
        <v>0</v>
      </c>
      <c r="G521" s="94"/>
      <c r="H521" s="121" t="str">
        <f ca="1"/>
        <v>0</v>
      </c>
      <c r="I521" s="94"/>
      <c r="J521" s="94"/>
      <c r="K521" s="121" t="str">
        <f ca="1"/>
        <v>0</v>
      </c>
      <c r="L521">
        <v>0</v>
      </c>
      <c r="M521">
        <v>0</v>
      </c>
      <c r="N521" s="105" t="str">
        <v>LEUTA_m</v>
      </c>
      <c r="O521" s="131" t="str">
        <v/>
      </c>
      <c r="P521" s="121" t="str">
        <v/>
      </c>
      <c r="Q521">
        <v>0</v>
      </c>
      <c r="R521" t="str">
        <v>LEUTA_m</v>
      </c>
      <c r="T521">
        <v>0</v>
      </c>
      <c r="U521" t="str">
        <v>LEUTA_m</v>
      </c>
      <c r="W521" t="str">
        <f ca="1"/>
        <v>Ubiquinone biosynthesis</v>
      </c>
      <c r="X521" t="str">
        <f ca="1"/>
        <v>CHRPL_c</v>
      </c>
      <c r="Y521">
        <f ca="1"/>
        <v>0</v>
      </c>
      <c r="Z521">
        <f ca="1"/>
        <v>0</v>
      </c>
      <c r="AA521">
        <f ca="1"/>
        <v>0</v>
      </c>
      <c r="AB521">
        <f ca="1"/>
        <v>0</v>
      </c>
      <c r="AC521">
        <f ca="1"/>
        <v>0</v>
      </c>
      <c r="AD521" t="str">
        <f ca="1"/>
        <v>4ABZt_c_m</v>
      </c>
      <c r="AE521">
        <f ca="1"/>
        <v>8.2803114113394716E-11</v>
      </c>
      <c r="AF521" t="str">
        <f ca="1"/>
        <v>PSt_mm_rm</v>
      </c>
      <c r="AG521">
        <f ca="1"/>
        <v>-9.2885297920974295E-3</v>
      </c>
      <c r="AH521">
        <f ca="1"/>
        <v>0</v>
      </c>
      <c r="AI521">
        <f ca="1"/>
        <v>8.6276785698681516E-5</v>
      </c>
      <c r="AJ521" t="str">
        <f ca="1"/>
        <v>PSt_mm_rm</v>
      </c>
      <c r="AK521">
        <f ca="1"/>
        <v>-9.2885297920974295E-3</v>
      </c>
      <c r="AL521">
        <f ca="1"/>
        <v>0</v>
      </c>
      <c r="AM521">
        <f ca="1"/>
        <v>8.6276785698681516E-5</v>
      </c>
      <c r="AN521" t="str">
        <f ca="1"/>
        <v>PSt_mm_rm</v>
      </c>
    </row>
    <row r="522" spans="1:40" x14ac:dyDescent="0.2">
      <c r="A522" t="s">
        <v>10679</v>
      </c>
      <c r="B522" s="121" t="s">
        <v>8481</v>
      </c>
      <c r="C522" s="94" t="s">
        <v>10519</v>
      </c>
      <c r="D522" s="94" t="str">
        <v>CU2t_c_e</v>
      </c>
      <c r="E522" s="121" t="str">
        <f ca="1"/>
        <v>0</v>
      </c>
      <c r="G522" s="94"/>
      <c r="H522" s="121" t="str">
        <f ca="1"/>
        <v>0</v>
      </c>
      <c r="I522" s="94"/>
      <c r="J522" s="94"/>
      <c r="K522" s="121" t="str">
        <f ca="1"/>
        <v>0</v>
      </c>
      <c r="L522">
        <v>9.6836553000000006E-2</v>
      </c>
      <c r="M522">
        <v>1.05321239306174E-4</v>
      </c>
      <c r="N522" s="105" t="str">
        <v>LEUTRS_c</v>
      </c>
      <c r="O522" s="131">
        <v>0</v>
      </c>
      <c r="P522" s="121">
        <v>0</v>
      </c>
      <c r="Q522">
        <v>2.0029644360000001E-2</v>
      </c>
      <c r="R522" t="str">
        <v>LEUTRS_c</v>
      </c>
      <c r="T522">
        <v>2.383529643E-2</v>
      </c>
      <c r="U522" t="str">
        <v>LEUTRS_c</v>
      </c>
      <c r="W522" t="str">
        <f ca="1"/>
        <v>Amino sugar and nucleotide sugar metabolism</v>
      </c>
      <c r="X522" t="str">
        <f ca="1"/>
        <v>CHTNDA_c</v>
      </c>
      <c r="Y522">
        <f ca="1"/>
        <v>0</v>
      </c>
      <c r="Z522">
        <f ca="1"/>
        <v>0</v>
      </c>
      <c r="AA522">
        <f ca="1"/>
        <v>0</v>
      </c>
      <c r="AB522">
        <f ca="1"/>
        <v>0</v>
      </c>
      <c r="AC522">
        <f ca="1"/>
        <v>0</v>
      </c>
      <c r="AD522" t="str">
        <f ca="1"/>
        <v>AKP1_c</v>
      </c>
      <c r="AE522">
        <f ca="1"/>
        <v>8.2803114113394716E-11</v>
      </c>
      <c r="AF522" t="str">
        <f ca="1"/>
        <v>PTPAT_c</v>
      </c>
      <c r="AG522">
        <f ca="1"/>
        <v>9.0996216466612262E-6</v>
      </c>
      <c r="AH522">
        <f ca="1"/>
        <v>0</v>
      </c>
      <c r="AI522">
        <f ca="1"/>
        <v>8.2803114112385568E-11</v>
      </c>
      <c r="AJ522" t="str">
        <f ca="1"/>
        <v>PTPAT_c</v>
      </c>
      <c r="AK522">
        <f ca="1"/>
        <v>9.0996216466612262E-6</v>
      </c>
      <c r="AL522">
        <f ca="1"/>
        <v>0</v>
      </c>
      <c r="AM522">
        <f ca="1"/>
        <v>8.2803114112385568E-11</v>
      </c>
      <c r="AN522" t="str">
        <f ca="1"/>
        <v>PTPAT_c</v>
      </c>
    </row>
    <row r="523" spans="1:40" x14ac:dyDescent="0.2">
      <c r="A523" t="s">
        <v>10658</v>
      </c>
      <c r="B523" s="121" t="s">
        <v>8482</v>
      </c>
      <c r="C523" s="94" t="s">
        <v>10520</v>
      </c>
      <c r="D523" s="94" t="str">
        <v>Kt_c_e</v>
      </c>
      <c r="E523" s="121" t="str">
        <f ca="1"/>
        <v>0</v>
      </c>
      <c r="G523" s="94"/>
      <c r="H523" s="121" t="str">
        <f ca="1"/>
        <v>0</v>
      </c>
      <c r="I523" s="94"/>
      <c r="J523" s="94"/>
      <c r="K523" s="121" t="str">
        <f ca="1"/>
        <v>0</v>
      </c>
      <c r="L523">
        <v>0</v>
      </c>
      <c r="M523">
        <v>1.94239558908704E-20</v>
      </c>
      <c r="N523" s="105" t="str">
        <v>LTA4H_c</v>
      </c>
      <c r="O523" s="131" t="str">
        <v/>
      </c>
      <c r="P523" s="121" t="str">
        <v/>
      </c>
      <c r="Q523">
        <v>0</v>
      </c>
      <c r="R523" t="str">
        <v>LTA4H_c</v>
      </c>
      <c r="T523">
        <v>0</v>
      </c>
      <c r="U523" t="str">
        <v>LTA4H_c</v>
      </c>
      <c r="W523" t="str">
        <f ca="1"/>
        <v>Alternative carbon metabolism</v>
      </c>
      <c r="X523" t="str">
        <f ca="1"/>
        <v>CHTNH_e</v>
      </c>
      <c r="Y523">
        <f ca="1"/>
        <v>0</v>
      </c>
      <c r="Z523">
        <f ca="1"/>
        <v>0</v>
      </c>
      <c r="AA523">
        <f ca="1"/>
        <v>0</v>
      </c>
      <c r="AB523">
        <f ca="1"/>
        <v>0</v>
      </c>
      <c r="AC523">
        <f ca="1"/>
        <v>0</v>
      </c>
      <c r="AD523" t="str">
        <f ca="1"/>
        <v>DHFS_1_c</v>
      </c>
      <c r="AE523">
        <f ca="1"/>
        <v>8.2803114113394716E-11</v>
      </c>
      <c r="AF523" t="str">
        <f ca="1"/>
        <v>PYDX5PS_c</v>
      </c>
      <c r="AG523">
        <f ca="1"/>
        <v>9.0996216467117127E-6</v>
      </c>
      <c r="AH523">
        <f ca="1"/>
        <v>0</v>
      </c>
      <c r="AI523">
        <f ca="1"/>
        <v>8.2803114113304385E-11</v>
      </c>
      <c r="AJ523" t="str">
        <f ca="1"/>
        <v>PYDX5PS_c</v>
      </c>
      <c r="AK523">
        <f ca="1"/>
        <v>9.0996216467117127E-6</v>
      </c>
      <c r="AL523">
        <f ca="1"/>
        <v>0</v>
      </c>
      <c r="AM523">
        <f ca="1"/>
        <v>8.2803114113304385E-11</v>
      </c>
      <c r="AN523" t="str">
        <f ca="1"/>
        <v>PYDX5PS_c</v>
      </c>
    </row>
    <row r="524" spans="1:40" x14ac:dyDescent="0.2">
      <c r="A524" t="s">
        <v>10658</v>
      </c>
      <c r="B524" s="121" t="s">
        <v>8483</v>
      </c>
      <c r="C524" s="94" t="s">
        <v>10521</v>
      </c>
      <c r="D524" s="94" t="str">
        <v>MG2t_c_e</v>
      </c>
      <c r="E524" s="121" t="str">
        <f ca="1"/>
        <v>0</v>
      </c>
      <c r="G524" s="94"/>
      <c r="H524" s="121" t="str">
        <f ca="1"/>
        <v>0</v>
      </c>
      <c r="I524" s="94"/>
      <c r="J524" s="94"/>
      <c r="K524" s="121" t="str">
        <f ca="1"/>
        <v>0</v>
      </c>
      <c r="L524">
        <v>0</v>
      </c>
      <c r="M524">
        <v>0</v>
      </c>
      <c r="N524" s="105" t="str">
        <v>LTA4H_n</v>
      </c>
      <c r="O524" s="131" t="str">
        <v/>
      </c>
      <c r="P524" s="121" t="str">
        <v/>
      </c>
      <c r="Q524">
        <v>0</v>
      </c>
      <c r="R524" t="str">
        <v>LTA4H_n</v>
      </c>
      <c r="T524">
        <v>0</v>
      </c>
      <c r="U524" t="str">
        <v>LTA4H_n</v>
      </c>
      <c r="W524" t="str">
        <f ca="1"/>
        <v>Alternative carbon metabolism</v>
      </c>
      <c r="X524" t="str">
        <f ca="1"/>
        <v>CHTNH_v</v>
      </c>
      <c r="Y524">
        <f ca="1"/>
        <v>0</v>
      </c>
      <c r="Z524">
        <f ca="1"/>
        <v>0</v>
      </c>
      <c r="AA524">
        <f ca="1"/>
        <v>0</v>
      </c>
      <c r="AB524">
        <f ca="1"/>
        <v>0</v>
      </c>
      <c r="AC524">
        <f ca="1"/>
        <v>0</v>
      </c>
      <c r="AD524" t="str">
        <f ca="1"/>
        <v>DHNPA2i_m</v>
      </c>
      <c r="AE524">
        <f ca="1"/>
        <v>8.2803114113394716E-11</v>
      </c>
      <c r="AF524" t="str">
        <f ca="1"/>
        <v>PYK_c</v>
      </c>
      <c r="AG524">
        <f ca="1"/>
        <v>0.4951322528889272</v>
      </c>
      <c r="AH524">
        <f ca="1"/>
        <v>0</v>
      </c>
      <c r="AI524">
        <f ca="1"/>
        <v>0.24515594785086456</v>
      </c>
      <c r="AJ524" t="str">
        <f ca="1"/>
        <v>PYK_c</v>
      </c>
      <c r="AK524">
        <f ca="1"/>
        <v>0.4951322528889272</v>
      </c>
      <c r="AL524">
        <f ca="1"/>
        <v>0</v>
      </c>
      <c r="AM524">
        <f ca="1"/>
        <v>0.24515594785086456</v>
      </c>
      <c r="AN524" t="str">
        <f ca="1"/>
        <v>PYK_c</v>
      </c>
    </row>
    <row r="525" spans="1:40" x14ac:dyDescent="0.2">
      <c r="A525" t="s">
        <v>10679</v>
      </c>
      <c r="B525" s="121" t="s">
        <v>8484</v>
      </c>
      <c r="C525" s="94" t="s">
        <v>10522</v>
      </c>
      <c r="D525" s="94" t="str">
        <v>MN2t_c_e</v>
      </c>
      <c r="E525" s="121">
        <f ca="1"/>
        <v>4.5135679448134397E-3</v>
      </c>
      <c r="G525" s="94"/>
      <c r="H525" s="121" t="str">
        <f ca="1"/>
        <v>0</v>
      </c>
      <c r="I525" s="94"/>
      <c r="J525" s="94"/>
      <c r="K525" s="121" t="str">
        <f ca="1"/>
        <v>0</v>
      </c>
      <c r="L525">
        <v>0</v>
      </c>
      <c r="M525">
        <v>0</v>
      </c>
      <c r="N525" s="105" t="str">
        <v>LTA4H_c</v>
      </c>
      <c r="O525" s="131">
        <v>0</v>
      </c>
      <c r="P525" s="121">
        <v>0</v>
      </c>
      <c r="Q525">
        <v>0</v>
      </c>
      <c r="R525" t="str">
        <v>LTA4H_c</v>
      </c>
      <c r="T525">
        <v>0</v>
      </c>
      <c r="U525" t="str">
        <v>LTA4H_c</v>
      </c>
      <c r="W525" t="str">
        <f ca="1"/>
        <v>Amino sugar and nucleotide sugar metabolism</v>
      </c>
      <c r="X525" t="str">
        <f ca="1"/>
        <v>CHTNS_c</v>
      </c>
      <c r="Y525">
        <f ca="1"/>
        <v>2.1537894475601952E-3</v>
      </c>
      <c r="Z525">
        <f ca="1"/>
        <v>0</v>
      </c>
      <c r="AA525">
        <f ca="1"/>
        <v>4.6388089844216512E-6</v>
      </c>
      <c r="AB525">
        <f ca="1"/>
        <v>1.9413265088419023E-4</v>
      </c>
      <c r="AC525">
        <f ca="1"/>
        <v>1</v>
      </c>
      <c r="AD525" t="str">
        <f ca="1"/>
        <v>DHNPTt_c_m</v>
      </c>
      <c r="AE525">
        <f ca="1"/>
        <v>8.2803114113394716E-11</v>
      </c>
      <c r="AF525" t="str">
        <f ca="1"/>
        <v>PYRtps_m</v>
      </c>
      <c r="AG525">
        <f ca="1"/>
        <v>0.15830129498776463</v>
      </c>
      <c r="AH525">
        <f ca="1"/>
        <v>0</v>
      </c>
      <c r="AI525">
        <f ca="1"/>
        <v>2.5059299994803275E-2</v>
      </c>
      <c r="AJ525" t="str">
        <f ca="1"/>
        <v>PYRtps_m</v>
      </c>
      <c r="AK525">
        <f ca="1"/>
        <v>0.15830129498776463</v>
      </c>
      <c r="AL525">
        <f ca="1"/>
        <v>0</v>
      </c>
      <c r="AM525">
        <f ca="1"/>
        <v>2.5059299994803275E-2</v>
      </c>
      <c r="AN525" t="str">
        <f ca="1"/>
        <v>PYRtps_m</v>
      </c>
    </row>
    <row r="526" spans="1:40" x14ac:dyDescent="0.2">
      <c r="A526" t="s">
        <v>10712</v>
      </c>
      <c r="B526" s="121" t="s">
        <v>8485</v>
      </c>
      <c r="C526" s="94" t="s">
        <v>10523</v>
      </c>
      <c r="D526" s="94" t="str">
        <v>ZN2t_c_e</v>
      </c>
      <c r="E526" s="121" t="str">
        <f ca="1"/>
        <v>0</v>
      </c>
      <c r="G526" s="94"/>
      <c r="H526" s="121" t="str">
        <f ca="1"/>
        <v>0</v>
      </c>
      <c r="I526" s="94"/>
      <c r="J526" s="94"/>
      <c r="K526" s="121" t="str">
        <f ca="1"/>
        <v>0</v>
      </c>
      <c r="L526">
        <v>0</v>
      </c>
      <c r="M526">
        <v>0</v>
      </c>
      <c r="N526" s="105" t="str">
        <v>LTA4H_n</v>
      </c>
      <c r="O526" s="131" t="str">
        <v/>
      </c>
      <c r="P526" s="121" t="str">
        <v/>
      </c>
      <c r="Q526">
        <v>0</v>
      </c>
      <c r="R526" t="str">
        <v>LTA4H_n</v>
      </c>
      <c r="T526">
        <v>0</v>
      </c>
      <c r="U526" t="str">
        <v>LTA4H_n</v>
      </c>
      <c r="W526" t="str">
        <f ca="1"/>
        <v>Carbon fixation pathways in prokaryotes</v>
      </c>
      <c r="X526" t="str">
        <f ca="1"/>
        <v>CITCOAL_c</v>
      </c>
      <c r="Y526">
        <f ca="1"/>
        <v>0</v>
      </c>
      <c r="Z526">
        <f ca="1"/>
        <v>0</v>
      </c>
      <c r="AA526">
        <f ca="1"/>
        <v>0</v>
      </c>
      <c r="AB526">
        <f ca="1"/>
        <v>0</v>
      </c>
      <c r="AC526">
        <f ca="1"/>
        <v>0</v>
      </c>
      <c r="AD526" t="str">
        <f ca="1"/>
        <v>DHPTS_m</v>
      </c>
      <c r="AE526">
        <f ca="1"/>
        <v>8.2803114113394716E-11</v>
      </c>
      <c r="AF526" t="str">
        <f ca="1"/>
        <v>RBFK_c</v>
      </c>
      <c r="AG526">
        <f ca="1"/>
        <v>9.0996216467117127E-6</v>
      </c>
      <c r="AH526">
        <f ca="1"/>
        <v>0</v>
      </c>
      <c r="AI526">
        <f ca="1"/>
        <v>8.2803114113304385E-11</v>
      </c>
      <c r="AJ526" t="str">
        <f ca="1"/>
        <v>RBFK_c</v>
      </c>
      <c r="AK526">
        <f ca="1"/>
        <v>9.0996216467117127E-6</v>
      </c>
      <c r="AL526">
        <f ca="1"/>
        <v>0</v>
      </c>
      <c r="AM526">
        <f ca="1"/>
        <v>8.2803114113304385E-11</v>
      </c>
      <c r="AN526" t="str">
        <f ca="1"/>
        <v>RBFK_c</v>
      </c>
    </row>
    <row r="527" spans="1:40" x14ac:dyDescent="0.2">
      <c r="A527" t="s">
        <v>10654</v>
      </c>
      <c r="B527" s="121" t="s">
        <v>8486</v>
      </c>
      <c r="C527" s="94" t="s">
        <v>10524</v>
      </c>
      <c r="D527" s="94" t="str">
        <v>G3PAT_rm</v>
      </c>
      <c r="E527" s="121" t="str">
        <f ca="1"/>
        <v>0</v>
      </c>
      <c r="G527" s="94"/>
      <c r="H527" s="121" t="str">
        <f ca="1"/>
        <v>0</v>
      </c>
      <c r="I527" s="94"/>
      <c r="J527" s="94"/>
      <c r="K527" s="121" t="str">
        <f ca="1"/>
        <v>0</v>
      </c>
      <c r="L527">
        <v>0</v>
      </c>
      <c r="M527">
        <v>0</v>
      </c>
      <c r="N527" s="105" t="str">
        <v>LTA4H_c</v>
      </c>
      <c r="O527" s="131" t="str">
        <v/>
      </c>
      <c r="P527" s="121" t="str">
        <v/>
      </c>
      <c r="Q527">
        <v>0</v>
      </c>
      <c r="R527" t="str">
        <v>LTA4H_c</v>
      </c>
      <c r="T527">
        <v>0</v>
      </c>
      <c r="U527" t="str">
        <v>LTA4H_c</v>
      </c>
      <c r="W527" t="str">
        <f ca="1"/>
        <v>Transport</v>
      </c>
      <c r="X527" t="str">
        <f ca="1"/>
        <v>CITICITta_m</v>
      </c>
      <c r="Y527">
        <f ca="1"/>
        <v>0</v>
      </c>
      <c r="Z527">
        <f ca="1"/>
        <v>0</v>
      </c>
      <c r="AA527">
        <f ca="1"/>
        <v>0</v>
      </c>
      <c r="AB527">
        <f ca="1"/>
        <v>0</v>
      </c>
      <c r="AC527">
        <f ca="1"/>
        <v>0</v>
      </c>
      <c r="AD527" t="str">
        <f ca="1"/>
        <v>DHPTt_c_m</v>
      </c>
      <c r="AE527">
        <f ca="1"/>
        <v>8.2803114113394716E-11</v>
      </c>
      <c r="AF527" t="str">
        <f ca="1"/>
        <v>RBFSa_c</v>
      </c>
      <c r="AG527">
        <f ca="1"/>
        <v>3.6398486586846851E-5</v>
      </c>
      <c r="AH527">
        <f ca="1"/>
        <v>0</v>
      </c>
      <c r="AI527">
        <f ca="1"/>
        <v>1.3248498258128702E-9</v>
      </c>
      <c r="AJ527" t="str">
        <f ca="1"/>
        <v>RBFSa_c</v>
      </c>
      <c r="AK527">
        <f ca="1"/>
        <v>3.6398486586846851E-5</v>
      </c>
      <c r="AL527">
        <f ca="1"/>
        <v>0</v>
      </c>
      <c r="AM527">
        <f ca="1"/>
        <v>1.3248498258128702E-9</v>
      </c>
      <c r="AN527" t="str">
        <f ca="1"/>
        <v>RBFSa_c</v>
      </c>
    </row>
    <row r="528" spans="1:40" x14ac:dyDescent="0.2">
      <c r="A528" t="s">
        <v>10654</v>
      </c>
      <c r="B528" s="121" t="s">
        <v>8487</v>
      </c>
      <c r="C528" s="94" t="s">
        <v>10525</v>
      </c>
      <c r="D528" s="94" t="str">
        <v>G3PAT_l</v>
      </c>
      <c r="E528" s="121" t="str">
        <f ca="1"/>
        <v>0</v>
      </c>
      <c r="G528" s="94"/>
      <c r="H528" s="121" t="str">
        <f ca="1"/>
        <v>0</v>
      </c>
      <c r="I528" s="94"/>
      <c r="J528" s="94"/>
      <c r="K528" s="121" t="str">
        <f ca="1"/>
        <v>0</v>
      </c>
      <c r="L528">
        <v>0</v>
      </c>
      <c r="M528">
        <v>1.942395589087E-20</v>
      </c>
      <c r="N528" s="105" t="str">
        <v>LTA4H_n</v>
      </c>
      <c r="O528" s="131" t="str">
        <v/>
      </c>
      <c r="P528" s="121" t="str">
        <v/>
      </c>
      <c r="Q528">
        <v>0</v>
      </c>
      <c r="R528" t="str">
        <v>LTA4H_n</v>
      </c>
      <c r="T528">
        <v>0</v>
      </c>
      <c r="U528" t="str">
        <v>LTA4H_n</v>
      </c>
      <c r="W528" t="str">
        <f ca="1"/>
        <v>Transport</v>
      </c>
      <c r="X528" t="str">
        <f ca="1"/>
        <v>CITICTta_x</v>
      </c>
      <c r="Y528">
        <f ca="1"/>
        <v>0</v>
      </c>
      <c r="Z528">
        <f ca="1"/>
        <v>0</v>
      </c>
      <c r="AA528">
        <f ca="1"/>
        <v>0</v>
      </c>
      <c r="AB528">
        <f ca="1"/>
        <v>0</v>
      </c>
      <c r="AC528">
        <f ca="1"/>
        <v>0</v>
      </c>
      <c r="AD528" t="str">
        <f ca="1"/>
        <v>DM_gcald_c</v>
      </c>
      <c r="AE528">
        <f ca="1"/>
        <v>8.2803114113394716E-11</v>
      </c>
      <c r="AF528" t="str">
        <f ca="1"/>
        <v>RBFSb_c</v>
      </c>
      <c r="AG528">
        <f ca="1"/>
        <v>1.8199243293423425E-5</v>
      </c>
      <c r="AH528">
        <f ca="1"/>
        <v>0</v>
      </c>
      <c r="AI528">
        <f ca="1"/>
        <v>3.3121245645321754E-10</v>
      </c>
      <c r="AJ528" t="str">
        <f ca="1"/>
        <v>RBFSb_c</v>
      </c>
      <c r="AK528">
        <f ca="1"/>
        <v>1.8199243293423425E-5</v>
      </c>
      <c r="AL528">
        <f ca="1"/>
        <v>0</v>
      </c>
      <c r="AM528">
        <f ca="1"/>
        <v>3.3121245645321754E-10</v>
      </c>
      <c r="AN528" t="str">
        <f ca="1"/>
        <v>RBFSb_c</v>
      </c>
    </row>
    <row r="529" spans="1:40" x14ac:dyDescent="0.2">
      <c r="A529" t="s">
        <v>10654</v>
      </c>
      <c r="B529" s="121" t="s">
        <v>8488</v>
      </c>
      <c r="C529" s="94" t="s">
        <v>10526</v>
      </c>
      <c r="D529" s="94" t="str">
        <v>AGPAT_rm</v>
      </c>
      <c r="E529" s="121">
        <f ca="1"/>
        <v>-1.27009514017117E-12</v>
      </c>
      <c r="G529" s="94"/>
      <c r="H529" s="121" t="str">
        <f ca="1"/>
        <v>0</v>
      </c>
      <c r="I529" s="94"/>
      <c r="J529" s="94"/>
      <c r="K529" s="121" t="str">
        <f ca="1"/>
        <v>0</v>
      </c>
      <c r="L529">
        <v>4.5681391799999999E-2</v>
      </c>
      <c r="M529">
        <v>4.9683932859598303E-5</v>
      </c>
      <c r="N529" s="105" t="str">
        <v>LYSTRS_c</v>
      </c>
      <c r="O529" s="131" t="str">
        <v/>
      </c>
      <c r="P529" s="121" t="str">
        <v/>
      </c>
      <c r="Q529">
        <v>9.4487342399999993E-3</v>
      </c>
      <c r="R529" t="str">
        <v>LYSTRS_c</v>
      </c>
      <c r="T529">
        <v>1.124398341E-2</v>
      </c>
      <c r="U529" t="str">
        <v>LYSTRS_c</v>
      </c>
      <c r="W529" t="str">
        <f ca="1"/>
        <v>Transport</v>
      </c>
      <c r="X529" t="str">
        <f ca="1"/>
        <v>CITMALta_m</v>
      </c>
      <c r="Y529">
        <f ca="1"/>
        <v>-6.0606543287811758E-13</v>
      </c>
      <c r="Z529">
        <f ca="1"/>
        <v>0</v>
      </c>
      <c r="AA529">
        <f ca="1"/>
        <v>3.6731530892974006E-25</v>
      </c>
      <c r="AB529">
        <f ca="1"/>
        <v>1.5372026499117875E-23</v>
      </c>
      <c r="AC529">
        <f ca="1"/>
        <v>1</v>
      </c>
      <c r="AD529" t="str">
        <f ca="1"/>
        <v>EX_4abz_e</v>
      </c>
      <c r="AE529">
        <f ca="1"/>
        <v>8.2803114113394716E-11</v>
      </c>
      <c r="AF529" t="str">
        <f ca="1"/>
        <v>RNDR1_c</v>
      </c>
      <c r="AG529">
        <f ca="1"/>
        <v>6.4561815583419379E-4</v>
      </c>
      <c r="AH529">
        <f ca="1"/>
        <v>0</v>
      </c>
      <c r="AI529">
        <f ca="1"/>
        <v>4.1682280314274533E-7</v>
      </c>
      <c r="AJ529" t="str">
        <f ca="1"/>
        <v>RNDR1_c</v>
      </c>
      <c r="AK529">
        <f ca="1"/>
        <v>6.4561815583419379E-4</v>
      </c>
      <c r="AL529">
        <f ca="1"/>
        <v>0</v>
      </c>
      <c r="AM529">
        <f ca="1"/>
        <v>4.1682280314274533E-7</v>
      </c>
      <c r="AN529" t="str">
        <f ca="1"/>
        <v>RNDR1_c</v>
      </c>
    </row>
    <row r="530" spans="1:40" x14ac:dyDescent="0.2">
      <c r="A530" t="s">
        <v>10654</v>
      </c>
      <c r="B530" s="121" t="s">
        <v>8489</v>
      </c>
      <c r="C530" s="94" t="s">
        <v>10527</v>
      </c>
      <c r="D530" s="94" t="str">
        <v>AGPAT_l</v>
      </c>
      <c r="E530" s="121" t="str">
        <f ca="1"/>
        <v>0</v>
      </c>
      <c r="G530" s="94"/>
      <c r="H530" s="121" t="str">
        <f ca="1"/>
        <v>0</v>
      </c>
      <c r="I530" s="94"/>
      <c r="J530" s="94"/>
      <c r="K530" s="121" t="str">
        <f ca="1"/>
        <v>0</v>
      </c>
      <c r="L530">
        <v>0</v>
      </c>
      <c r="M530">
        <v>0</v>
      </c>
      <c r="N530" s="105" t="str">
        <v>LYSTRS_m</v>
      </c>
      <c r="O530" s="131" t="str">
        <v/>
      </c>
      <c r="P530" s="121" t="str">
        <v/>
      </c>
      <c r="Q530">
        <v>0</v>
      </c>
      <c r="R530" t="str">
        <v>LYSTRS_m</v>
      </c>
      <c r="T530">
        <v>0</v>
      </c>
      <c r="U530" t="str">
        <v>LYSTRS_m</v>
      </c>
      <c r="W530" t="str">
        <f ca="1"/>
        <v>Transport</v>
      </c>
      <c r="X530" t="str">
        <f ca="1"/>
        <v>CITMALta_x</v>
      </c>
      <c r="Y530">
        <f ca="1"/>
        <v>0</v>
      </c>
      <c r="Z530">
        <f ca="1"/>
        <v>0</v>
      </c>
      <c r="AA530">
        <f ca="1"/>
        <v>0</v>
      </c>
      <c r="AB530">
        <f ca="1"/>
        <v>0</v>
      </c>
      <c r="AC530">
        <f ca="1"/>
        <v>0</v>
      </c>
      <c r="AD530" t="str">
        <f ca="1"/>
        <v>GCALDt_c_m</v>
      </c>
      <c r="AE530">
        <f ca="1"/>
        <v>8.2803114113394716E-11</v>
      </c>
      <c r="AF530" t="str">
        <f ca="1"/>
        <v>RNDR2_c</v>
      </c>
      <c r="AG530">
        <f ca="1"/>
        <v>1.0076921011568547E-3</v>
      </c>
      <c r="AH530">
        <f ca="1"/>
        <v>0</v>
      </c>
      <c r="AI530">
        <f ca="1"/>
        <v>1.0154433707339168E-6</v>
      </c>
      <c r="AJ530" t="str">
        <f ca="1"/>
        <v>RNDR2_c</v>
      </c>
      <c r="AK530">
        <f ca="1"/>
        <v>1.0076921011568547E-3</v>
      </c>
      <c r="AL530">
        <f ca="1"/>
        <v>0</v>
      </c>
      <c r="AM530">
        <f ca="1"/>
        <v>1.0154433707339168E-6</v>
      </c>
      <c r="AN530" t="str">
        <f ca="1"/>
        <v>RNDR2_c</v>
      </c>
    </row>
    <row r="531" spans="1:40" x14ac:dyDescent="0.2">
      <c r="A531" t="s">
        <v>10654</v>
      </c>
      <c r="B531" s="121" t="s">
        <v>8491</v>
      </c>
      <c r="C531" s="94" t="s">
        <v>10528</v>
      </c>
      <c r="D531" s="94" t="str">
        <v>CDPDAGS_rm</v>
      </c>
      <c r="E531" s="121" t="str">
        <f ca="1"/>
        <v>0</v>
      </c>
      <c r="G531" s="94"/>
      <c r="H531" s="121" t="str">
        <f ca="1"/>
        <v>0</v>
      </c>
      <c r="I531" s="94"/>
      <c r="J531" s="94"/>
      <c r="K531" s="121" t="str">
        <f ca="1"/>
        <v>0</v>
      </c>
      <c r="L531">
        <v>5.3702502566146597</v>
      </c>
      <c r="M531">
        <v>0.322355850799035</v>
      </c>
      <c r="N531" s="105" t="str">
        <v>MDH_m</v>
      </c>
      <c r="O531" s="131" t="str">
        <v/>
      </c>
      <c r="P531" s="121" t="str">
        <v/>
      </c>
      <c r="Q531">
        <v>1.79205451804896</v>
      </c>
      <c r="R531" t="str">
        <v>MDH_m</v>
      </c>
      <c r="T531">
        <v>4.9166616958809399</v>
      </c>
      <c r="U531" t="str">
        <v>MDH_m</v>
      </c>
      <c r="W531" t="str">
        <f ca="1"/>
        <v>Transport</v>
      </c>
      <c r="X531" t="str">
        <f ca="1"/>
        <v>CITt_c_e</v>
      </c>
      <c r="Y531">
        <f ca="1"/>
        <v>0</v>
      </c>
      <c r="Z531">
        <f ca="1"/>
        <v>0</v>
      </c>
      <c r="AA531">
        <f ca="1"/>
        <v>0</v>
      </c>
      <c r="AB531">
        <f ca="1"/>
        <v>0</v>
      </c>
      <c r="AC531">
        <f ca="1"/>
        <v>0</v>
      </c>
      <c r="AD531" t="str">
        <f ca="1"/>
        <v>GTPCI_c</v>
      </c>
      <c r="AE531">
        <f ca="1"/>
        <v>8.2803114113394716E-11</v>
      </c>
      <c r="AF531" t="str">
        <f ca="1"/>
        <v>RNDR3_c</v>
      </c>
      <c r="AG531">
        <f ca="1"/>
        <v>1.0076921011568547E-3</v>
      </c>
      <c r="AH531">
        <f ca="1"/>
        <v>0</v>
      </c>
      <c r="AI531">
        <f ca="1"/>
        <v>1.0154433707339168E-6</v>
      </c>
      <c r="AJ531" t="str">
        <f ca="1"/>
        <v>RNDR3_c</v>
      </c>
      <c r="AK531">
        <f ca="1"/>
        <v>1.0076921011568547E-3</v>
      </c>
      <c r="AL531">
        <f ca="1"/>
        <v>0</v>
      </c>
      <c r="AM531">
        <f ca="1"/>
        <v>1.0154433707339168E-6</v>
      </c>
      <c r="AN531" t="str">
        <f ca="1"/>
        <v>RNDR3_c</v>
      </c>
    </row>
    <row r="532" spans="1:40" x14ac:dyDescent="0.2">
      <c r="A532" t="s">
        <v>10654</v>
      </c>
      <c r="B532" s="121" t="s">
        <v>8490</v>
      </c>
      <c r="C532" s="94" t="s">
        <v>10529</v>
      </c>
      <c r="D532" s="94" t="str">
        <v>PSSA_rm</v>
      </c>
      <c r="E532" s="121" t="str">
        <f ca="1"/>
        <v>0</v>
      </c>
      <c r="G532" s="94"/>
      <c r="H532" s="121" t="str">
        <f ca="1"/>
        <v>0</v>
      </c>
      <c r="I532" s="94"/>
      <c r="J532" s="94"/>
      <c r="K532" s="121" t="str">
        <f ca="1"/>
        <v>0</v>
      </c>
      <c r="L532">
        <v>-3.5356824581624502</v>
      </c>
      <c r="M532">
        <v>0.32026546897200697</v>
      </c>
      <c r="N532" s="105" t="str">
        <v>MDH_c</v>
      </c>
      <c r="O532" s="131" t="str">
        <v/>
      </c>
      <c r="P532" s="121" t="str">
        <v/>
      </c>
      <c r="Q532">
        <v>-1.03544151228419</v>
      </c>
      <c r="R532" t="str">
        <v>MDH_c</v>
      </c>
      <c r="T532">
        <v>0.66382153594686</v>
      </c>
      <c r="U532" t="str">
        <v>MDH_c</v>
      </c>
      <c r="W532" t="str">
        <f ca="1"/>
        <v>Transport</v>
      </c>
      <c r="X532" t="str">
        <f ca="1"/>
        <v>CITt3_m</v>
      </c>
      <c r="Y532">
        <f ca="1"/>
        <v>0</v>
      </c>
      <c r="Z532">
        <f ca="1"/>
        <v>0</v>
      </c>
      <c r="AA532">
        <f ca="1"/>
        <v>0</v>
      </c>
      <c r="AB532">
        <f ca="1"/>
        <v>0</v>
      </c>
      <c r="AC532">
        <f ca="1"/>
        <v>0</v>
      </c>
      <c r="AD532" t="str">
        <f ca="1"/>
        <v>ADMDC_c</v>
      </c>
      <c r="AE532">
        <f ca="1"/>
        <v>8.2803114113304385E-11</v>
      </c>
      <c r="AF532" t="str">
        <f ca="1"/>
        <v>RNDR4_c</v>
      </c>
      <c r="AG532">
        <f ca="1"/>
        <v>6.4561815583419379E-4</v>
      </c>
      <c r="AH532">
        <f ca="1"/>
        <v>0</v>
      </c>
      <c r="AI532">
        <f ca="1"/>
        <v>4.1682280314274533E-7</v>
      </c>
      <c r="AJ532" t="str">
        <f ca="1"/>
        <v>RNDR4_c</v>
      </c>
      <c r="AK532">
        <f ca="1"/>
        <v>6.4561815583419379E-4</v>
      </c>
      <c r="AL532">
        <f ca="1"/>
        <v>0</v>
      </c>
      <c r="AM532">
        <f ca="1"/>
        <v>4.1682280314274533E-7</v>
      </c>
      <c r="AN532" t="str">
        <f ca="1"/>
        <v>RNDR4_c</v>
      </c>
    </row>
    <row r="533" spans="1:40" x14ac:dyDescent="0.2">
      <c r="A533" t="s">
        <v>10657</v>
      </c>
      <c r="B533" s="121" t="s">
        <v>8492</v>
      </c>
      <c r="C533" s="94" t="s">
        <v>10530</v>
      </c>
      <c r="D533" s="94" t="str">
        <v>PAILS_rm</v>
      </c>
      <c r="E533" s="121" t="str">
        <f ca="1"/>
        <v>0</v>
      </c>
      <c r="G533" s="94"/>
      <c r="H533" s="121" t="str">
        <f ca="1"/>
        <v>0</v>
      </c>
      <c r="I533" s="94"/>
      <c r="J533" s="94"/>
      <c r="K533" s="121" t="str">
        <f ca="1"/>
        <v>0</v>
      </c>
      <c r="L533">
        <v>0</v>
      </c>
      <c r="M533">
        <v>2.2492268584138601E-2</v>
      </c>
      <c r="N533" s="105" t="str">
        <v>MDH_x</v>
      </c>
      <c r="O533" s="131" t="str">
        <v/>
      </c>
      <c r="P533" s="121" t="str">
        <v/>
      </c>
      <c r="Q533">
        <v>0</v>
      </c>
      <c r="R533" t="str">
        <v>MDH_x</v>
      </c>
      <c r="T533">
        <v>-8.0184303918769198E-2</v>
      </c>
      <c r="U533" t="str">
        <v>MDH_x</v>
      </c>
      <c r="W533" t="str">
        <f ca="1"/>
        <v>Glycerophospholipid biosynthesis</v>
      </c>
      <c r="X533" t="str">
        <f ca="1"/>
        <v>CLAH1_mm</v>
      </c>
      <c r="Y533">
        <f ca="1"/>
        <v>0</v>
      </c>
      <c r="Z533">
        <f ca="1"/>
        <v>0</v>
      </c>
      <c r="AA533">
        <f ca="1"/>
        <v>0</v>
      </c>
      <c r="AB533">
        <f ca="1"/>
        <v>0</v>
      </c>
      <c r="AC533">
        <f ca="1"/>
        <v>0</v>
      </c>
      <c r="AD533" t="str">
        <f ca="1"/>
        <v>ADPT_c</v>
      </c>
      <c r="AE533">
        <f ca="1"/>
        <v>8.2803114113304385E-11</v>
      </c>
      <c r="AF533" t="str">
        <f ca="1"/>
        <v>RPE_c</v>
      </c>
      <c r="AG533">
        <f ca="1"/>
        <v>0.40245918904026901</v>
      </c>
      <c r="AH533">
        <f ca="1"/>
        <v>0</v>
      </c>
      <c r="AI533">
        <f ca="1"/>
        <v>0.16197339884295098</v>
      </c>
      <c r="AJ533" t="str">
        <f ca="1"/>
        <v>RPE_c</v>
      </c>
      <c r="AK533">
        <f ca="1"/>
        <v>0.40245918904026901</v>
      </c>
      <c r="AL533">
        <f ca="1"/>
        <v>0</v>
      </c>
      <c r="AM533">
        <f ca="1"/>
        <v>0.16197339884295098</v>
      </c>
      <c r="AN533" t="str">
        <f ca="1"/>
        <v>RPE_c</v>
      </c>
    </row>
    <row r="534" spans="1:40" x14ac:dyDescent="0.2">
      <c r="A534" t="s">
        <v>10657</v>
      </c>
      <c r="B534" s="121" t="s">
        <v>8493</v>
      </c>
      <c r="C534" s="94" t="s">
        <v>10531</v>
      </c>
      <c r="D534" s="94" t="str">
        <v>DGAT_rm</v>
      </c>
      <c r="E534" s="121" t="str">
        <f ca="1"/>
        <v>0</v>
      </c>
      <c r="G534" s="94"/>
      <c r="H534" s="121" t="str">
        <f ca="1"/>
        <v>0</v>
      </c>
      <c r="I534" s="94"/>
      <c r="J534" s="94"/>
      <c r="K534" s="121" t="str">
        <f ca="1"/>
        <v>0</v>
      </c>
      <c r="L534">
        <v>0</v>
      </c>
      <c r="M534">
        <v>0.22869522846144</v>
      </c>
      <c r="N534" s="105" t="str">
        <v>MALS_c</v>
      </c>
      <c r="O534" s="131" t="str">
        <v/>
      </c>
      <c r="P534" s="121" t="str">
        <v/>
      </c>
      <c r="Q534">
        <v>0</v>
      </c>
      <c r="R534" t="str">
        <v>MALS_c</v>
      </c>
      <c r="T534">
        <v>3.0778611782841798</v>
      </c>
      <c r="U534" t="str">
        <v>MALS_c</v>
      </c>
      <c r="W534" t="str">
        <f ca="1"/>
        <v>Glycerophospholipid biosynthesis</v>
      </c>
      <c r="X534" t="str">
        <f ca="1"/>
        <v>CLAH3_mm</v>
      </c>
      <c r="Y534">
        <f ca="1"/>
        <v>0</v>
      </c>
      <c r="Z534">
        <f ca="1"/>
        <v>0</v>
      </c>
      <c r="AA534">
        <f ca="1"/>
        <v>0</v>
      </c>
      <c r="AB534">
        <f ca="1"/>
        <v>0</v>
      </c>
      <c r="AC534">
        <f ca="1"/>
        <v>0</v>
      </c>
      <c r="AD534" t="str">
        <f ca="1"/>
        <v>AFAT_c</v>
      </c>
      <c r="AE534">
        <f ca="1"/>
        <v>8.2803114113304385E-11</v>
      </c>
      <c r="AF534" t="str">
        <f ca="1"/>
        <v>RPI_c</v>
      </c>
      <c r="AG534">
        <f ca="1"/>
        <v>-1.0751722922424519E-2</v>
      </c>
      <c r="AH534">
        <f ca="1"/>
        <v>0</v>
      </c>
      <c r="AI534">
        <f ca="1"/>
        <v>1.1559954580058884E-4</v>
      </c>
      <c r="AJ534" t="str">
        <f ca="1"/>
        <v>RPI_c</v>
      </c>
      <c r="AK534">
        <f ca="1"/>
        <v>-1.0751722922424519E-2</v>
      </c>
      <c r="AL534">
        <f ca="1"/>
        <v>0</v>
      </c>
      <c r="AM534">
        <f ca="1"/>
        <v>1.1559954580058884E-4</v>
      </c>
      <c r="AN534" t="str">
        <f ca="1"/>
        <v>RPI_c</v>
      </c>
    </row>
    <row r="535" spans="1:40" x14ac:dyDescent="0.2">
      <c r="A535" t="s">
        <v>10657</v>
      </c>
      <c r="B535" s="121" t="s">
        <v>8494</v>
      </c>
      <c r="C535" s="94" t="s">
        <v>10636</v>
      </c>
      <c r="D535" s="94" t="str">
        <v>DAGL_l</v>
      </c>
      <c r="E535" s="121" t="str">
        <f ca="1"/>
        <v>0</v>
      </c>
      <c r="G535" s="94"/>
      <c r="H535" s="121" t="str">
        <f ca="1"/>
        <v>0</v>
      </c>
      <c r="I535" s="94"/>
      <c r="J535" s="94"/>
      <c r="K535" s="121" t="str">
        <f ca="1"/>
        <v>0</v>
      </c>
      <c r="L535">
        <v>0</v>
      </c>
      <c r="M535">
        <v>2.4465598571153302E-3</v>
      </c>
      <c r="N535" s="105" t="str">
        <v>MALS_x</v>
      </c>
      <c r="O535" s="131">
        <v>0</v>
      </c>
      <c r="P535" s="121">
        <v>2.6339302971912401E-6</v>
      </c>
      <c r="Q535">
        <v>0</v>
      </c>
      <c r="R535" t="str">
        <v>MALS_x</v>
      </c>
      <c r="T535">
        <v>0</v>
      </c>
      <c r="U535" t="str">
        <v>MALS_x</v>
      </c>
      <c r="W535" t="str">
        <f ca="1"/>
        <v>Glycerophospholipid biosynthesis</v>
      </c>
      <c r="X535" t="str">
        <f ca="1"/>
        <v>CLPNS_mm</v>
      </c>
      <c r="Y535">
        <f ca="1"/>
        <v>0</v>
      </c>
      <c r="Z535">
        <f ca="1"/>
        <v>0</v>
      </c>
      <c r="AA535">
        <f ca="1"/>
        <v>0</v>
      </c>
      <c r="AB535">
        <f ca="1"/>
        <v>0</v>
      </c>
      <c r="AC535">
        <f ca="1"/>
        <v>0</v>
      </c>
      <c r="AD535" t="str">
        <f ca="1"/>
        <v>CPPPGO_c</v>
      </c>
      <c r="AE535">
        <f ca="1"/>
        <v>8.2803114113304385E-11</v>
      </c>
      <c r="AF535" t="str">
        <f ca="1"/>
        <v>SACCD1_c</v>
      </c>
      <c r="AG535">
        <f ca="1"/>
        <v>2.3635630253818391E-2</v>
      </c>
      <c r="AH535">
        <f ca="1"/>
        <v>0</v>
      </c>
      <c r="AI535">
        <f ca="1"/>
        <v>5.5864301749521518E-4</v>
      </c>
      <c r="AJ535" t="str">
        <f ca="1"/>
        <v>SACCD1_c</v>
      </c>
      <c r="AK535">
        <f ca="1"/>
        <v>2.3635630253818391E-2</v>
      </c>
      <c r="AL535">
        <f ca="1"/>
        <v>0</v>
      </c>
      <c r="AM535">
        <f ca="1"/>
        <v>5.5864301749521518E-4</v>
      </c>
      <c r="AN535" t="str">
        <f ca="1"/>
        <v>SACCD1_c</v>
      </c>
    </row>
    <row r="536" spans="1:40" x14ac:dyDescent="0.2">
      <c r="A536" t="s">
        <v>10654</v>
      </c>
      <c r="B536" s="121" t="s">
        <v>8495</v>
      </c>
      <c r="C536" s="94" t="s">
        <v>10637</v>
      </c>
      <c r="D536" s="94" t="str">
        <v>MAGL_l</v>
      </c>
      <c r="E536" s="121" t="str">
        <f ca="1"/>
        <v>0</v>
      </c>
      <c r="G536" s="94"/>
      <c r="H536" s="121" t="str">
        <f ca="1"/>
        <v>0</v>
      </c>
      <c r="I536" s="94"/>
      <c r="J536" s="94"/>
      <c r="K536" s="121" t="str">
        <f ca="1"/>
        <v>0</v>
      </c>
      <c r="L536">
        <v>0.13446170417306699</v>
      </c>
      <c r="M536">
        <v>1.51881322281728E-2</v>
      </c>
      <c r="N536" s="105" t="str">
        <v>ME1_m</v>
      </c>
      <c r="O536" s="131" t="str">
        <v/>
      </c>
      <c r="P536" s="121" t="str">
        <v/>
      </c>
      <c r="Q536">
        <v>2.2194045782237801E-2</v>
      </c>
      <c r="R536" t="str">
        <v>ME1_m</v>
      </c>
      <c r="T536">
        <v>5.6293243479685902E-2</v>
      </c>
      <c r="U536" t="str">
        <v>ME1_m</v>
      </c>
      <c r="W536" t="str">
        <f ca="1"/>
        <v>Transport</v>
      </c>
      <c r="X536" t="str">
        <f ca="1"/>
        <v>CLt_c_e</v>
      </c>
      <c r="Y536">
        <f ca="1"/>
        <v>0</v>
      </c>
      <c r="Z536">
        <f ca="1"/>
        <v>0</v>
      </c>
      <c r="AA536">
        <f ca="1"/>
        <v>0</v>
      </c>
      <c r="AB536">
        <f ca="1"/>
        <v>0</v>
      </c>
      <c r="AC536">
        <f ca="1"/>
        <v>0</v>
      </c>
      <c r="AD536" t="str">
        <f ca="1"/>
        <v>DKMEOX_c</v>
      </c>
      <c r="AE536">
        <f ca="1"/>
        <v>8.2803114113304385E-11</v>
      </c>
      <c r="AF536" t="str">
        <f ca="1"/>
        <v>SACCD2_c</v>
      </c>
      <c r="AG536">
        <f ca="1"/>
        <v>2.3635630253818391E-2</v>
      </c>
      <c r="AH536">
        <f ca="1"/>
        <v>0</v>
      </c>
      <c r="AI536">
        <f ca="1"/>
        <v>5.5864301749521518E-4</v>
      </c>
      <c r="AJ536" t="str">
        <f ca="1"/>
        <v>SACCD2_c</v>
      </c>
      <c r="AK536">
        <f ca="1"/>
        <v>2.3635630253818391E-2</v>
      </c>
      <c r="AL536">
        <f ca="1"/>
        <v>0</v>
      </c>
      <c r="AM536">
        <f ca="1"/>
        <v>5.5864301749521518E-4</v>
      </c>
      <c r="AN536" t="str">
        <f ca="1"/>
        <v>SACCD2_c</v>
      </c>
    </row>
    <row r="537" spans="1:40" x14ac:dyDescent="0.2">
      <c r="A537" t="s">
        <v>10713</v>
      </c>
      <c r="B537" s="121" t="s">
        <v>8496</v>
      </c>
      <c r="C537" s="94" t="s">
        <v>10638</v>
      </c>
      <c r="D537" s="94" t="str">
        <v>DAGK_rm</v>
      </c>
      <c r="E537" s="121" t="str">
        <f ca="1"/>
        <v>0</v>
      </c>
      <c r="G537" s="94"/>
      <c r="H537" s="121" t="str">
        <f ca="1"/>
        <v>0</v>
      </c>
      <c r="I537" s="94"/>
      <c r="J537" s="94"/>
      <c r="K537" s="121" t="str">
        <f ca="1"/>
        <v>0</v>
      </c>
      <c r="L537">
        <v>0</v>
      </c>
      <c r="M537">
        <v>1.5158486759563199E-2</v>
      </c>
      <c r="N537" s="105" t="str">
        <v>ME2_m, ME1_m</v>
      </c>
      <c r="O537" s="131" t="str">
        <v/>
      </c>
      <c r="P537" s="121" t="str">
        <v/>
      </c>
      <c r="Q537">
        <v>0</v>
      </c>
      <c r="R537" t="str">
        <v>ME2_m, ME1_m</v>
      </c>
      <c r="T537">
        <v>0</v>
      </c>
      <c r="U537" t="str">
        <v>ME2_m, ME1_m</v>
      </c>
      <c r="W537" t="str">
        <f ca="1"/>
        <v>Chlorocyclohexane and chlorobenzene degradation</v>
      </c>
      <c r="X537" t="str">
        <f ca="1"/>
        <v>CMBOLHcis_c</v>
      </c>
      <c r="Y537">
        <f ca="1"/>
        <v>0</v>
      </c>
      <c r="Z537">
        <f ca="1"/>
        <v>0</v>
      </c>
      <c r="AA537">
        <f ca="1"/>
        <v>0</v>
      </c>
      <c r="AB537">
        <f ca="1"/>
        <v>0</v>
      </c>
      <c r="AC537">
        <f ca="1"/>
        <v>0</v>
      </c>
      <c r="AD537" t="str">
        <f ca="1"/>
        <v>DKMPPH_c</v>
      </c>
      <c r="AE537">
        <f ca="1"/>
        <v>8.2803114113304385E-11</v>
      </c>
      <c r="AF537" t="str">
        <f ca="1"/>
        <v>SADT_c</v>
      </c>
      <c r="AG537">
        <f ca="1"/>
        <v>4.6230627776118298E-3</v>
      </c>
      <c r="AH537">
        <f ca="1"/>
        <v>0</v>
      </c>
      <c r="AI537">
        <f ca="1"/>
        <v>2.1372709445740007E-5</v>
      </c>
      <c r="AJ537" t="str">
        <f ca="1"/>
        <v>SADT_c</v>
      </c>
      <c r="AK537">
        <f ca="1"/>
        <v>4.6230627776118298E-3</v>
      </c>
      <c r="AL537">
        <f ca="1"/>
        <v>0</v>
      </c>
      <c r="AM537">
        <f ca="1"/>
        <v>2.1372709445740007E-5</v>
      </c>
      <c r="AN537" t="str">
        <f ca="1"/>
        <v>SADT_c</v>
      </c>
    </row>
    <row r="538" spans="1:40" x14ac:dyDescent="0.2">
      <c r="A538" t="s">
        <v>10665</v>
      </c>
      <c r="B538" s="121" t="s">
        <v>8497</v>
      </c>
      <c r="C538" s="94" t="s">
        <v>10639</v>
      </c>
      <c r="D538" s="94" t="str">
        <v>PSD_mm</v>
      </c>
      <c r="E538" s="121" t="str">
        <f ca="1"/>
        <v>0</v>
      </c>
      <c r="G538" s="94"/>
      <c r="H538" s="121" t="str">
        <f ca="1"/>
        <v>0</v>
      </c>
      <c r="I538" s="94"/>
      <c r="J538" s="94"/>
      <c r="K538" s="121" t="str">
        <f ca="1"/>
        <v>0</v>
      </c>
      <c r="L538">
        <v>8.4103272000000007E-2</v>
      </c>
      <c r="M538">
        <v>9.1472285643464402E-5</v>
      </c>
      <c r="N538" s="105" t="str">
        <v>MAN1PT_c</v>
      </c>
      <c r="O538" s="131" t="str">
        <v/>
      </c>
      <c r="P538" s="121" t="str">
        <v/>
      </c>
      <c r="Q538">
        <v>2.9869385040000002E-2</v>
      </c>
      <c r="R538" t="str">
        <v>MAN1PT_c</v>
      </c>
      <c r="T538">
        <v>5.1299414100000003E-2</v>
      </c>
      <c r="U538" t="str">
        <v>MAN1PT_c</v>
      </c>
      <c r="W538" t="str">
        <f ca="1"/>
        <v>Unassigned</v>
      </c>
      <c r="X538" t="str">
        <f ca="1"/>
        <v>CMBOLHtrans_c</v>
      </c>
      <c r="Y538">
        <f ca="1"/>
        <v>0</v>
      </c>
      <c r="Z538">
        <f ca="1"/>
        <v>0</v>
      </c>
      <c r="AA538">
        <f ca="1"/>
        <v>0</v>
      </c>
      <c r="AB538">
        <f ca="1"/>
        <v>0</v>
      </c>
      <c r="AC538">
        <f ca="1"/>
        <v>0</v>
      </c>
      <c r="AD538" t="str">
        <f ca="1"/>
        <v>EX_btn_c</v>
      </c>
      <c r="AE538">
        <f ca="1"/>
        <v>8.2803114113304385E-11</v>
      </c>
      <c r="AF538" t="str">
        <f ca="1"/>
        <v>SAM24MT_c</v>
      </c>
      <c r="AG538">
        <f ca="1"/>
        <v>9.333572919248646E-3</v>
      </c>
      <c r="AH538">
        <f ca="1"/>
        <v>0</v>
      </c>
      <c r="AI538">
        <f ca="1"/>
        <v>8.7115583438931697E-5</v>
      </c>
      <c r="AJ538" t="str">
        <f ca="1"/>
        <v>SAM24MT_c</v>
      </c>
      <c r="AK538">
        <f ca="1"/>
        <v>9.333572919248646E-3</v>
      </c>
      <c r="AL538">
        <f ca="1"/>
        <v>0</v>
      </c>
      <c r="AM538">
        <f ca="1"/>
        <v>8.7115583438931697E-5</v>
      </c>
      <c r="AN538" t="str">
        <f ca="1"/>
        <v>SAM24MT_c</v>
      </c>
    </row>
    <row r="539" spans="1:40" x14ac:dyDescent="0.2">
      <c r="A539" t="s">
        <v>10674</v>
      </c>
      <c r="B539" s="121" t="s">
        <v>8498</v>
      </c>
      <c r="C539" s="94" t="s">
        <v>10532</v>
      </c>
      <c r="D539" s="94" t="str">
        <v>PEMT_rm</v>
      </c>
      <c r="E539" s="121" t="str">
        <f ca="1"/>
        <v>0</v>
      </c>
      <c r="G539" s="94"/>
      <c r="H539" s="121" t="str">
        <f ca="1"/>
        <v>0</v>
      </c>
      <c r="I539" s="94"/>
      <c r="J539" s="94"/>
      <c r="K539" s="121" t="str">
        <f ca="1"/>
        <v>0</v>
      </c>
      <c r="L539">
        <v>-8.4103272000000007E-2</v>
      </c>
      <c r="M539">
        <v>9.1472285643464307E-5</v>
      </c>
      <c r="N539" s="105" t="str">
        <v>MAN6PI_c</v>
      </c>
      <c r="O539" s="131" t="str">
        <v/>
      </c>
      <c r="P539" s="121" t="str">
        <v/>
      </c>
      <c r="Q539">
        <v>-2.9869385040000002E-2</v>
      </c>
      <c r="R539" t="str">
        <v>MAN6PI_c</v>
      </c>
      <c r="T539">
        <v>-5.1299414100000003E-2</v>
      </c>
      <c r="U539" t="str">
        <v>MAN6PI_c</v>
      </c>
      <c r="W539" t="str">
        <f ca="1"/>
        <v>Arginine and proline metabolism</v>
      </c>
      <c r="X539" t="str">
        <f ca="1"/>
        <v>CMPA_c</v>
      </c>
      <c r="Y539">
        <f ca="1"/>
        <v>0</v>
      </c>
      <c r="Z539">
        <f ca="1"/>
        <v>0</v>
      </c>
      <c r="AA539">
        <f ca="1"/>
        <v>0</v>
      </c>
      <c r="AB539">
        <f ca="1"/>
        <v>0</v>
      </c>
      <c r="AC539">
        <f ca="1"/>
        <v>0</v>
      </c>
      <c r="AD539" t="str">
        <f ca="1"/>
        <v>EX_thm_e</v>
      </c>
      <c r="AE539">
        <f ca="1"/>
        <v>8.2803114113304385E-11</v>
      </c>
      <c r="AF539" t="str">
        <f ca="1"/>
        <v>SERPT_r</v>
      </c>
      <c r="AG539">
        <f ca="1"/>
        <v>7.353404252707725E-4</v>
      </c>
      <c r="AH539">
        <f ca="1"/>
        <v>0</v>
      </c>
      <c r="AI539">
        <f ca="1"/>
        <v>5.407255410374006E-7</v>
      </c>
      <c r="AJ539" t="str">
        <f ca="1"/>
        <v>SERPT_r</v>
      </c>
      <c r="AK539">
        <f ca="1"/>
        <v>7.353404252707725E-4</v>
      </c>
      <c r="AL539">
        <f ca="1"/>
        <v>0</v>
      </c>
      <c r="AM539">
        <f ca="1"/>
        <v>5.407255410374006E-7</v>
      </c>
      <c r="AN539" t="str">
        <f ca="1"/>
        <v>SERPT_r</v>
      </c>
    </row>
    <row r="540" spans="1:40" x14ac:dyDescent="0.2">
      <c r="A540" t="s">
        <v>10702</v>
      </c>
      <c r="B540" s="121" t="s">
        <v>8499</v>
      </c>
      <c r="C540" s="94" t="s">
        <v>10533</v>
      </c>
      <c r="D540" s="94" t="str">
        <v>PMEMT_rm</v>
      </c>
      <c r="E540" s="121" t="str">
        <f ca="1"/>
        <v>0</v>
      </c>
      <c r="G540" s="94"/>
      <c r="H540" s="121" t="str">
        <f ca="1"/>
        <v>0</v>
      </c>
      <c r="I540" s="94"/>
      <c r="J540" s="94"/>
      <c r="K540" s="121" t="str">
        <f ca="1"/>
        <v>0</v>
      </c>
      <c r="L540">
        <v>5.43553088759898E-2</v>
      </c>
      <c r="M540">
        <v>3.2859044058791399E-2</v>
      </c>
      <c r="N540" s="105" t="str">
        <v/>
      </c>
      <c r="O540" s="131" t="str">
        <v/>
      </c>
      <c r="P540" s="121" t="str">
        <v/>
      </c>
      <c r="Q540">
        <v>3.26955479400202E-3</v>
      </c>
      <c r="R540" t="str">
        <v/>
      </c>
      <c r="T540">
        <v>0</v>
      </c>
      <c r="U540" t="str">
        <v/>
      </c>
      <c r="W540" t="str">
        <f ca="1"/>
        <v>Pyrimidine metabolism</v>
      </c>
      <c r="X540" t="str">
        <f ca="1"/>
        <v>CMPN_c</v>
      </c>
      <c r="Y540">
        <f ca="1"/>
        <v>0</v>
      </c>
      <c r="Z540">
        <f ca="1"/>
        <v>0</v>
      </c>
      <c r="AA540">
        <f ca="1"/>
        <v>0</v>
      </c>
      <c r="AB540">
        <f ca="1"/>
        <v>0</v>
      </c>
      <c r="AC540">
        <f ca="1"/>
        <v>0</v>
      </c>
      <c r="AD540" t="str">
        <f ca="1"/>
        <v>FCLT_m</v>
      </c>
      <c r="AE540">
        <f ca="1"/>
        <v>8.2803114113304385E-11</v>
      </c>
      <c r="AF540" t="str">
        <f ca="1"/>
        <v>SERt_c_m</v>
      </c>
      <c r="AG540">
        <f ca="1"/>
        <v>-0.51424362256714606</v>
      </c>
      <c r="AH540">
        <f ca="1"/>
        <v>0</v>
      </c>
      <c r="AI540">
        <f ca="1"/>
        <v>0.26444650335098135</v>
      </c>
      <c r="AJ540" t="str">
        <f ca="1"/>
        <v>SERt_c_m</v>
      </c>
      <c r="AK540">
        <f ca="1"/>
        <v>-0.51424362256714606</v>
      </c>
      <c r="AL540">
        <f ca="1"/>
        <v>0</v>
      </c>
      <c r="AM540">
        <f ca="1"/>
        <v>0.26444650335098135</v>
      </c>
      <c r="AN540" t="str">
        <f ca="1"/>
        <v>SERt_c_m</v>
      </c>
    </row>
    <row r="541" spans="1:40" x14ac:dyDescent="0.2">
      <c r="A541" t="s">
        <v>10654</v>
      </c>
      <c r="B541" s="121" t="s">
        <v>8500</v>
      </c>
      <c r="C541" s="94" t="s">
        <v>10534</v>
      </c>
      <c r="D541" s="94" t="str">
        <v>PDMEMT_rm</v>
      </c>
      <c r="E541" s="121">
        <f ca="1"/>
        <v>-2.9446029854679999E-2</v>
      </c>
      <c r="G541" s="94"/>
      <c r="H541" s="121" t="str">
        <f ca="1"/>
        <v>0</v>
      </c>
      <c r="I541" s="94"/>
      <c r="J541" s="94"/>
      <c r="K541" s="121" t="str">
        <f ca="1"/>
        <v>0</v>
      </c>
      <c r="L541">
        <v>0</v>
      </c>
      <c r="M541">
        <v>1.9857442525176801E-2</v>
      </c>
      <c r="N541" s="105" t="str">
        <v>MTHFC_c</v>
      </c>
      <c r="O541" s="131" t="str">
        <v/>
      </c>
      <c r="P541" s="121" t="str">
        <v/>
      </c>
      <c r="Q541">
        <v>9.7558886700020199E-3</v>
      </c>
      <c r="R541" t="str">
        <v>MTHFC_c</v>
      </c>
      <c r="T541">
        <v>1.7089802532003401E-2</v>
      </c>
      <c r="U541" t="str">
        <v>MTHFC_c</v>
      </c>
      <c r="W541" t="str">
        <f ca="1"/>
        <v>Transport</v>
      </c>
      <c r="X541" t="str">
        <f ca="1"/>
        <v>CMPt_c_rm</v>
      </c>
      <c r="Y541">
        <f ca="1"/>
        <v>-1.4051089769553391E-2</v>
      </c>
      <c r="Z541">
        <f ca="1"/>
        <v>0</v>
      </c>
      <c r="AA541">
        <f ca="1"/>
        <v>1.9743312371204796E-4</v>
      </c>
      <c r="AB541">
        <f ca="1"/>
        <v>8.262512167947083E-3</v>
      </c>
      <c r="AC541">
        <f ca="1"/>
        <v>1</v>
      </c>
      <c r="AD541" t="str">
        <f ca="1"/>
        <v>FE2t_c_m</v>
      </c>
      <c r="AE541">
        <f ca="1"/>
        <v>8.2803114113304385E-11</v>
      </c>
      <c r="AF541" t="str">
        <f ca="1"/>
        <v>SERt_c_r</v>
      </c>
      <c r="AG541">
        <f ca="1"/>
        <v>7.353404252707725E-4</v>
      </c>
      <c r="AH541">
        <f ca="1"/>
        <v>0</v>
      </c>
      <c r="AI541">
        <f ca="1"/>
        <v>5.407255410374006E-7</v>
      </c>
      <c r="AJ541" t="str">
        <f ca="1"/>
        <v>SERt_c_r</v>
      </c>
      <c r="AK541">
        <f ca="1"/>
        <v>7.353404252707725E-4</v>
      </c>
      <c r="AL541">
        <f ca="1"/>
        <v>0</v>
      </c>
      <c r="AM541">
        <f ca="1"/>
        <v>5.407255410374006E-7</v>
      </c>
      <c r="AN541" t="str">
        <f ca="1"/>
        <v>SERt_c_r</v>
      </c>
    </row>
    <row r="542" spans="1:40" x14ac:dyDescent="0.2">
      <c r="A542" t="s">
        <v>10654</v>
      </c>
      <c r="B542" s="121" t="s">
        <v>8501</v>
      </c>
      <c r="C542" s="94" t="s">
        <v>10535</v>
      </c>
      <c r="D542" s="94" t="str">
        <v>IPCS_g</v>
      </c>
      <c r="E542" s="121" t="str">
        <f ca="1"/>
        <v>0</v>
      </c>
      <c r="G542" s="94"/>
      <c r="H542" s="121" t="str">
        <f ca="1"/>
        <v>0</v>
      </c>
      <c r="I542" s="94"/>
      <c r="J542" s="94"/>
      <c r="K542" s="121" t="str">
        <f ca="1"/>
        <v>0</v>
      </c>
      <c r="L542">
        <v>2.26078477336417E-2</v>
      </c>
      <c r="M542">
        <v>1.76314624098418E-2</v>
      </c>
      <c r="N542" s="105" t="str">
        <v>METAT_c</v>
      </c>
      <c r="O542" s="131" t="str">
        <v/>
      </c>
      <c r="P542" s="121" t="str">
        <v/>
      </c>
      <c r="Q542">
        <v>2.8647748810810099E-3</v>
      </c>
      <c r="R542" t="str">
        <v>METAT_c</v>
      </c>
      <c r="T542">
        <v>1.09170375246597E-2</v>
      </c>
      <c r="U542" t="str">
        <v>METAT_c</v>
      </c>
      <c r="W542" t="str">
        <f ca="1"/>
        <v>Transport</v>
      </c>
      <c r="X542" t="str">
        <f ca="1"/>
        <v>CMPt_m_mm</v>
      </c>
      <c r="Y542">
        <f ca="1"/>
        <v>0</v>
      </c>
      <c r="Z542">
        <f ca="1"/>
        <v>0</v>
      </c>
      <c r="AA542">
        <f ca="1"/>
        <v>0</v>
      </c>
      <c r="AB542">
        <f ca="1"/>
        <v>0</v>
      </c>
      <c r="AC542">
        <f ca="1"/>
        <v>0</v>
      </c>
      <c r="AD542" t="str">
        <f ca="1"/>
        <v>FRDPt_c_m</v>
      </c>
      <c r="AE542">
        <f ca="1"/>
        <v>8.2803114113304385E-11</v>
      </c>
      <c r="AF542" t="str">
        <f ca="1"/>
        <v>SERt_c_rm</v>
      </c>
      <c r="AG542">
        <f ca="1"/>
        <v>9.7737216183000717E-3</v>
      </c>
      <c r="AH542">
        <f ca="1"/>
        <v>0</v>
      </c>
      <c r="AI542">
        <f ca="1"/>
        <v>9.5525634272026168E-5</v>
      </c>
      <c r="AJ542" t="str">
        <f ca="1"/>
        <v>SERt_c_rm</v>
      </c>
      <c r="AK542">
        <f ca="1"/>
        <v>9.7737216183000717E-3</v>
      </c>
      <c r="AL542">
        <f ca="1"/>
        <v>0</v>
      </c>
      <c r="AM542">
        <f ca="1"/>
        <v>9.5525634272026168E-5</v>
      </c>
      <c r="AN542" t="str">
        <f ca="1"/>
        <v>SERt_c_rm</v>
      </c>
    </row>
    <row r="543" spans="1:40" x14ac:dyDescent="0.2">
      <c r="A543" t="s">
        <v>10668</v>
      </c>
      <c r="B543" s="121" t="s">
        <v>8502</v>
      </c>
      <c r="C543" s="94" t="s">
        <v>10536</v>
      </c>
      <c r="D543" s="94" t="str">
        <v>compCER_r</v>
      </c>
      <c r="E543" s="121" t="str">
        <f ca="1"/>
        <v>0</v>
      </c>
      <c r="G543" s="94"/>
      <c r="H543" s="121" t="str">
        <f ca="1"/>
        <v>0</v>
      </c>
      <c r="I543" s="94"/>
      <c r="J543" s="94"/>
      <c r="K543" s="121" t="str">
        <f ca="1"/>
        <v>0</v>
      </c>
      <c r="L543">
        <v>4.00195915336417E-2</v>
      </c>
      <c r="M543">
        <v>1.7711234685382601E-2</v>
      </c>
      <c r="N543" s="105" t="str">
        <v>METS_c, MHPGLUT_c</v>
      </c>
      <c r="O543" s="131" t="str">
        <v/>
      </c>
      <c r="P543" s="121" t="str">
        <v/>
      </c>
      <c r="Q543">
        <v>6.50190665029506E-3</v>
      </c>
      <c r="R543" t="str">
        <v>METS_c, MHPGLUT_c</v>
      </c>
      <c r="T543">
        <v>1.5202749702659699E-2</v>
      </c>
      <c r="U543" t="str">
        <v>METS_c, MHPGLUT_c</v>
      </c>
      <c r="W543" t="str">
        <f ca="1"/>
        <v>Benzoate degradation</v>
      </c>
      <c r="X543" t="str">
        <f ca="1"/>
        <v>CMUCOC_c</v>
      </c>
      <c r="Y543">
        <f ca="1"/>
        <v>0</v>
      </c>
      <c r="Z543">
        <f ca="1"/>
        <v>0</v>
      </c>
      <c r="AA543">
        <f ca="1"/>
        <v>0</v>
      </c>
      <c r="AB543">
        <f ca="1"/>
        <v>0</v>
      </c>
      <c r="AC543">
        <f ca="1"/>
        <v>0</v>
      </c>
      <c r="AD543" t="str">
        <f ca="1"/>
        <v>HEMEAt_c_m</v>
      </c>
      <c r="AE543">
        <f ca="1"/>
        <v>8.2803114113304385E-11</v>
      </c>
      <c r="AF543" t="str">
        <f ca="1"/>
        <v>SERTRS_c</v>
      </c>
      <c r="AG543">
        <f ca="1"/>
        <v>1.9174722733950916E-2</v>
      </c>
      <c r="AH543">
        <f ca="1"/>
        <v>0</v>
      </c>
      <c r="AI543">
        <f ca="1"/>
        <v>3.6766999192389409E-4</v>
      </c>
      <c r="AJ543" t="str">
        <f ca="1"/>
        <v>SERTRS_c</v>
      </c>
      <c r="AK543">
        <f ca="1"/>
        <v>1.9174722733950916E-2</v>
      </c>
      <c r="AL543">
        <f ca="1"/>
        <v>0</v>
      </c>
      <c r="AM543">
        <f ca="1"/>
        <v>3.6766999192389409E-4</v>
      </c>
      <c r="AN543" t="str">
        <f ca="1"/>
        <v>SERTRS_c</v>
      </c>
    </row>
    <row r="544" spans="1:40" x14ac:dyDescent="0.2">
      <c r="A544" t="s">
        <v>10654</v>
      </c>
      <c r="B544" s="121" t="s">
        <v>8503</v>
      </c>
      <c r="C544" s="94" t="s">
        <v>10901</v>
      </c>
      <c r="D544" s="94" t="str">
        <v>compACYLCOA_l</v>
      </c>
      <c r="E544" s="121">
        <f ca="1"/>
        <v>4.4451913619537002</v>
      </c>
      <c r="G544" s="94"/>
      <c r="H544" s="121" t="str">
        <f ca="1"/>
        <v>0</v>
      </c>
      <c r="I544" s="94"/>
      <c r="J544" s="94"/>
      <c r="K544" s="121" t="str">
        <f ca="1"/>
        <v>0</v>
      </c>
      <c r="L544">
        <v>1.7411743800000001E-2</v>
      </c>
      <c r="M544">
        <v>1.89373369733387E-5</v>
      </c>
      <c r="N544" s="105" t="str">
        <v>METTRS_c</v>
      </c>
      <c r="O544" s="131" t="str">
        <v/>
      </c>
      <c r="P544" s="121" t="str">
        <v/>
      </c>
      <c r="Q544">
        <v>3.6014398199999999E-3</v>
      </c>
      <c r="R544" t="str">
        <v>METTRS_c</v>
      </c>
      <c r="T544">
        <v>4.2857121779999998E-3</v>
      </c>
      <c r="U544" t="str">
        <v>METTRS_c</v>
      </c>
      <c r="W544" t="str">
        <f ca="1"/>
        <v>Transport</v>
      </c>
      <c r="X544" t="str">
        <f ca="1"/>
        <v>CO2t_c_e</v>
      </c>
      <c r="Y544">
        <f ca="1"/>
        <v>2.1211614325565082</v>
      </c>
      <c r="Z544">
        <f ca="1"/>
        <v>0</v>
      </c>
      <c r="AA544">
        <f ca="1"/>
        <v>4.4993258229651785</v>
      </c>
      <c r="AB544">
        <f ca="1"/>
        <v>188.2953258341206</v>
      </c>
      <c r="AC544">
        <f ca="1"/>
        <v>1</v>
      </c>
      <c r="AD544" t="str">
        <f ca="1"/>
        <v>HEMEOS_m</v>
      </c>
      <c r="AE544">
        <f ca="1"/>
        <v>8.2803114113304385E-11</v>
      </c>
      <c r="AF544" t="str">
        <f ca="1"/>
        <v>SHK3Di_c</v>
      </c>
      <c r="AG544">
        <f ca="1"/>
        <v>2.2916214166429361E-2</v>
      </c>
      <c r="AH544">
        <f ca="1"/>
        <v>0</v>
      </c>
      <c r="AI544">
        <f ca="1"/>
        <v>5.2515287172165772E-4</v>
      </c>
      <c r="AJ544" t="str">
        <f ca="1"/>
        <v>SHK3Di_c</v>
      </c>
      <c r="AK544">
        <f ca="1"/>
        <v>2.2916214166429361E-2</v>
      </c>
      <c r="AL544">
        <f ca="1"/>
        <v>0</v>
      </c>
      <c r="AM544">
        <f ca="1"/>
        <v>5.2515287172165772E-4</v>
      </c>
      <c r="AN544" t="str">
        <f ca="1"/>
        <v>SHK3Di_c</v>
      </c>
    </row>
    <row r="545" spans="1:40" x14ac:dyDescent="0.2">
      <c r="A545" t="s">
        <v>10654</v>
      </c>
      <c r="B545" s="121" t="s">
        <v>8504</v>
      </c>
      <c r="C545" s="94" t="s">
        <v>10537</v>
      </c>
      <c r="D545" s="94" t="str">
        <v>compACYLCOA_rm</v>
      </c>
      <c r="E545" s="121" t="str">
        <f ca="1"/>
        <v>0</v>
      </c>
      <c r="G545" s="94"/>
      <c r="H545" s="121" t="str">
        <f ca="1"/>
        <v>0</v>
      </c>
      <c r="I545" s="94"/>
      <c r="J545" s="94"/>
      <c r="K545" s="121" t="str">
        <f ca="1"/>
        <v>0</v>
      </c>
      <c r="L545">
        <v>0</v>
      </c>
      <c r="M545">
        <v>0</v>
      </c>
      <c r="N545" s="105" t="str">
        <v>METTRS_m</v>
      </c>
      <c r="O545" s="131" t="str">
        <v/>
      </c>
      <c r="P545" s="121" t="str">
        <v/>
      </c>
      <c r="Q545">
        <v>0</v>
      </c>
      <c r="R545" t="str">
        <v>METTRS_m</v>
      </c>
      <c r="T545">
        <v>0</v>
      </c>
      <c r="U545" t="str">
        <v>METTRS_m</v>
      </c>
      <c r="W545" t="str">
        <f ca="1"/>
        <v>Transport</v>
      </c>
      <c r="X545" t="str">
        <f ca="1"/>
        <v>CO2t_c_gm</v>
      </c>
      <c r="Y545">
        <f ca="1"/>
        <v>0</v>
      </c>
      <c r="Z545">
        <f ca="1"/>
        <v>0</v>
      </c>
      <c r="AA545">
        <f ca="1"/>
        <v>0</v>
      </c>
      <c r="AB545">
        <f ca="1"/>
        <v>0</v>
      </c>
      <c r="AC545">
        <f ca="1"/>
        <v>0</v>
      </c>
      <c r="AD545" t="str">
        <f ca="1"/>
        <v>HOMOX_m</v>
      </c>
      <c r="AE545">
        <f ca="1"/>
        <v>8.2803114113304385E-11</v>
      </c>
      <c r="AF545" t="str">
        <f ca="1"/>
        <v>SHKK_c</v>
      </c>
      <c r="AG545">
        <f ca="1"/>
        <v>2.2916214166429361E-2</v>
      </c>
      <c r="AH545">
        <f ca="1"/>
        <v>0</v>
      </c>
      <c r="AI545">
        <f ca="1"/>
        <v>5.2515287172165772E-4</v>
      </c>
      <c r="AJ545" t="str">
        <f ca="1"/>
        <v>SHKK_c</v>
      </c>
      <c r="AK545">
        <f ca="1"/>
        <v>2.2916214166429361E-2</v>
      </c>
      <c r="AL545">
        <f ca="1"/>
        <v>0</v>
      </c>
      <c r="AM545">
        <f ca="1"/>
        <v>5.2515287172165772E-4</v>
      </c>
      <c r="AN545" t="str">
        <f ca="1"/>
        <v>SHKK_c</v>
      </c>
    </row>
    <row r="546" spans="1:40" x14ac:dyDescent="0.2">
      <c r="A546" t="s">
        <v>10654</v>
      </c>
      <c r="B546" s="121" t="s">
        <v>8505</v>
      </c>
      <c r="C546" s="94" t="s">
        <v>10538</v>
      </c>
      <c r="D546" s="94" t="str">
        <v>compFALPD_rm</v>
      </c>
      <c r="E546" s="121">
        <f ca="1"/>
        <v>-2.0862746485363801</v>
      </c>
      <c r="G546" s="94"/>
      <c r="H546" s="121" t="str">
        <f ca="1"/>
        <v>0</v>
      </c>
      <c r="I546" s="94"/>
      <c r="J546" s="94"/>
      <c r="K546" s="121" t="str">
        <f ca="1"/>
        <v>0</v>
      </c>
      <c r="L546">
        <v>0</v>
      </c>
      <c r="M546">
        <v>7.9228577930451696E-4</v>
      </c>
      <c r="N546" s="105" t="str">
        <v>MTHFD2i_c</v>
      </c>
      <c r="O546" s="131" t="str">
        <v/>
      </c>
      <c r="P546" s="121" t="str">
        <v/>
      </c>
      <c r="Q546">
        <v>0</v>
      </c>
      <c r="R546" t="str">
        <v>MTHFD2i_c</v>
      </c>
      <c r="T546">
        <v>2.70454671095024E-3</v>
      </c>
      <c r="U546" t="str">
        <v>MTHFD2i_c</v>
      </c>
      <c r="W546" t="str">
        <f ca="1"/>
        <v>Transport</v>
      </c>
      <c r="X546" t="str">
        <f ca="1"/>
        <v>CO2t_c_m</v>
      </c>
      <c r="Y546">
        <f ca="1"/>
        <v>-0.99553089211682111</v>
      </c>
      <c r="Z546">
        <f ca="1"/>
        <v>0</v>
      </c>
      <c r="AA546">
        <f ca="1"/>
        <v>0.99108175715891367</v>
      </c>
      <c r="AB546">
        <f ca="1"/>
        <v>41.476449969454613</v>
      </c>
      <c r="AC546">
        <f ca="1"/>
        <v>1</v>
      </c>
      <c r="AD546" t="str">
        <f ca="1"/>
        <v>MDRPD_c</v>
      </c>
      <c r="AE546">
        <f ca="1"/>
        <v>8.2803114113304385E-11</v>
      </c>
      <c r="AF546" t="str">
        <f ca="1"/>
        <v>SO3R_c</v>
      </c>
      <c r="AG546">
        <f ca="1"/>
        <v>4.6230627776118298E-3</v>
      </c>
      <c r="AH546">
        <f ca="1"/>
        <v>0</v>
      </c>
      <c r="AI546">
        <f ca="1"/>
        <v>2.1372709445740007E-5</v>
      </c>
      <c r="AJ546" t="str">
        <f ca="1"/>
        <v>SO3R_c</v>
      </c>
      <c r="AK546">
        <f ca="1"/>
        <v>4.6230627776118298E-3</v>
      </c>
      <c r="AL546">
        <f ca="1"/>
        <v>0</v>
      </c>
      <c r="AM546">
        <f ca="1"/>
        <v>2.1372709445740007E-5</v>
      </c>
      <c r="AN546" t="str">
        <f ca="1"/>
        <v>SO3R_c</v>
      </c>
    </row>
    <row r="547" spans="1:40" x14ac:dyDescent="0.2">
      <c r="A547" t="s">
        <v>10654</v>
      </c>
      <c r="B547" s="121" t="s">
        <v>8506</v>
      </c>
      <c r="C547" s="94" t="s">
        <v>10539</v>
      </c>
      <c r="D547" s="94" t="str">
        <v>PAt_l_rm</v>
      </c>
      <c r="E547" s="121">
        <f ca="1"/>
        <v>-1.94654172772308E-2</v>
      </c>
      <c r="G547" s="94"/>
      <c r="H547" s="121" t="str">
        <f ca="1"/>
        <v>0</v>
      </c>
      <c r="I547" s="94"/>
      <c r="J547" s="94"/>
      <c r="K547" s="121" t="str">
        <f ca="1"/>
        <v>0</v>
      </c>
      <c r="L547">
        <v>0</v>
      </c>
      <c r="M547">
        <v>1.9710978378799399E-2</v>
      </c>
      <c r="N547" s="105" t="str">
        <v>MTHFD_c</v>
      </c>
      <c r="O547" s="131" t="str">
        <v/>
      </c>
      <c r="P547" s="121" t="str">
        <v/>
      </c>
      <c r="Q547">
        <v>9.7558886700020199E-3</v>
      </c>
      <c r="R547" t="str">
        <v>MTHFD_c</v>
      </c>
      <c r="T547">
        <v>1.43852558210602E-2</v>
      </c>
      <c r="U547" t="str">
        <v>MTHFD_c</v>
      </c>
      <c r="W547" t="str">
        <f ca="1"/>
        <v>Transport</v>
      </c>
      <c r="X547" t="str">
        <f ca="1"/>
        <v>CO2t_c_mm</v>
      </c>
      <c r="Y547">
        <f ca="1"/>
        <v>-9.2885297920974295E-3</v>
      </c>
      <c r="Z547">
        <f ca="1"/>
        <v>0</v>
      </c>
      <c r="AA547">
        <f ca="1"/>
        <v>8.6276785698681516E-5</v>
      </c>
      <c r="AB547">
        <f ca="1"/>
        <v>3.6106554880143342E-3</v>
      </c>
      <c r="AC547">
        <f ca="1"/>
        <v>1</v>
      </c>
      <c r="AD547" t="str">
        <f ca="1"/>
        <v>MTAP_c</v>
      </c>
      <c r="AE547">
        <f ca="1"/>
        <v>8.2803114113304385E-11</v>
      </c>
      <c r="AF547" t="str">
        <f ca="1"/>
        <v>SO4t_c_e</v>
      </c>
      <c r="AG547">
        <f ca="1"/>
        <v>7.4642376443646149E-3</v>
      </c>
      <c r="AH547">
        <f ca="1"/>
        <v>0</v>
      </c>
      <c r="AI547">
        <f ca="1"/>
        <v>5.5714843611549814E-5</v>
      </c>
      <c r="AJ547" t="str">
        <f ca="1"/>
        <v>SO4t_c_e</v>
      </c>
      <c r="AK547">
        <f ca="1"/>
        <v>7.4642376443646149E-3</v>
      </c>
      <c r="AL547">
        <f ca="1"/>
        <v>0</v>
      </c>
      <c r="AM547">
        <f ca="1"/>
        <v>5.5714843611549814E-5</v>
      </c>
      <c r="AN547" t="str">
        <f ca="1"/>
        <v>SO4t_c_e</v>
      </c>
    </row>
    <row r="548" spans="1:40" x14ac:dyDescent="0.2">
      <c r="A548" t="s">
        <v>10654</v>
      </c>
      <c r="B548" s="121" t="s">
        <v>8507</v>
      </c>
      <c r="C548" s="94" t="s">
        <v>10540</v>
      </c>
      <c r="D548" s="94" t="str">
        <v>DAGt_c_l</v>
      </c>
      <c r="E548" s="121" t="str">
        <f ca="1"/>
        <v>0</v>
      </c>
      <c r="G548" s="94"/>
      <c r="H548" s="121" t="str">
        <f ca="1"/>
        <v>0</v>
      </c>
      <c r="I548" s="94"/>
      <c r="J548" s="94"/>
      <c r="K548" s="121" t="str">
        <f ca="1"/>
        <v>0</v>
      </c>
      <c r="L548">
        <v>5.43553088759898E-2</v>
      </c>
      <c r="M548">
        <v>3.2859044058791399E-2</v>
      </c>
      <c r="N548" s="105" t="str">
        <v>MTHFD_m</v>
      </c>
      <c r="O548" s="131" t="str">
        <v/>
      </c>
      <c r="P548" s="121" t="str">
        <v/>
      </c>
      <c r="Q548">
        <v>3.26955479400202E-3</v>
      </c>
      <c r="R548" t="str">
        <v>MTHFD_m</v>
      </c>
      <c r="T548">
        <v>0</v>
      </c>
      <c r="U548" t="str">
        <v>MTHFD_m</v>
      </c>
      <c r="W548" t="str">
        <f ca="1"/>
        <v>Transport</v>
      </c>
      <c r="X548" t="str">
        <f ca="1"/>
        <v>CO2t_c_n</v>
      </c>
      <c r="Y548">
        <f ca="1"/>
        <v>0</v>
      </c>
      <c r="Z548">
        <f ca="1"/>
        <v>0</v>
      </c>
      <c r="AA548">
        <f ca="1"/>
        <v>0</v>
      </c>
      <c r="AB548">
        <f ca="1"/>
        <v>0</v>
      </c>
      <c r="AC548">
        <f ca="1"/>
        <v>0</v>
      </c>
      <c r="AD548" t="str">
        <f ca="1"/>
        <v>MTRI_c</v>
      </c>
      <c r="AE548">
        <f ca="1"/>
        <v>8.2803114113304385E-11</v>
      </c>
      <c r="AF548" t="str">
        <f ca="1"/>
        <v>SPMS_c</v>
      </c>
      <c r="AG548">
        <f ca="1"/>
        <v>9.0996216467117127E-6</v>
      </c>
      <c r="AH548">
        <f ca="1"/>
        <v>0</v>
      </c>
      <c r="AI548">
        <f ca="1"/>
        <v>8.2803114113304385E-11</v>
      </c>
      <c r="AJ548" t="str">
        <f ca="1"/>
        <v>SPMS_c</v>
      </c>
      <c r="AK548">
        <f ca="1"/>
        <v>9.0996216467117127E-6</v>
      </c>
      <c r="AL548">
        <f ca="1"/>
        <v>0</v>
      </c>
      <c r="AM548">
        <f ca="1"/>
        <v>8.2803114113304385E-11</v>
      </c>
      <c r="AN548" t="str">
        <f ca="1"/>
        <v>SPMS_c</v>
      </c>
    </row>
    <row r="549" spans="1:40" x14ac:dyDescent="0.2">
      <c r="A549" t="s">
        <v>10654</v>
      </c>
      <c r="B549" s="121" t="s">
        <v>8508</v>
      </c>
      <c r="C549" s="94" t="s">
        <v>10541</v>
      </c>
      <c r="D549" s="94" t="str">
        <v>DAGt_c_rm</v>
      </c>
      <c r="E549" s="121">
        <f ca="1"/>
        <v>-1.54100902285848E-3</v>
      </c>
      <c r="G549" s="94"/>
      <c r="H549" s="121" t="str">
        <f ca="1"/>
        <v>0</v>
      </c>
      <c r="I549" s="94"/>
      <c r="J549" s="94"/>
      <c r="K549" s="121" t="str">
        <f ca="1"/>
        <v>0</v>
      </c>
      <c r="L549">
        <v>0</v>
      </c>
      <c r="M549">
        <v>0</v>
      </c>
      <c r="N549" s="105" t="str">
        <v>MCITL2_m, ICL_1_m</v>
      </c>
      <c r="O549" s="131" t="str">
        <v/>
      </c>
      <c r="P549" s="121" t="str">
        <v/>
      </c>
      <c r="Q549">
        <v>0</v>
      </c>
      <c r="R549" t="str">
        <v>MCITL2_m, ICL_1_m</v>
      </c>
      <c r="T549">
        <v>0</v>
      </c>
      <c r="U549" t="str">
        <v>MCITL2_m, ICL_1_m</v>
      </c>
      <c r="W549" t="str">
        <f ca="1"/>
        <v>Transport</v>
      </c>
      <c r="X549" t="str">
        <f ca="1"/>
        <v>CO2t_c_r</v>
      </c>
      <c r="Y549">
        <f ca="1"/>
        <v>-7.353404252707725E-4</v>
      </c>
      <c r="Z549">
        <f ca="1"/>
        <v>0</v>
      </c>
      <c r="AA549">
        <f ca="1"/>
        <v>5.407255410374006E-7</v>
      </c>
      <c r="AB549">
        <f ca="1"/>
        <v>2.2629188447919273E-5</v>
      </c>
      <c r="AC549">
        <f ca="1"/>
        <v>1</v>
      </c>
      <c r="AD549" t="str">
        <f ca="1"/>
        <v>ORNDC_c</v>
      </c>
      <c r="AE549">
        <f ca="1"/>
        <v>8.2803114113304385E-11</v>
      </c>
      <c r="AF549" t="str">
        <f ca="1"/>
        <v>SQLEy_r</v>
      </c>
      <c r="AG549">
        <f ca="1"/>
        <v>9.333572919248646E-3</v>
      </c>
      <c r="AH549">
        <f ca="1"/>
        <v>0</v>
      </c>
      <c r="AI549">
        <f ca="1"/>
        <v>8.7115583438931697E-5</v>
      </c>
      <c r="AJ549" t="str">
        <f ca="1"/>
        <v>SQLEy_r</v>
      </c>
      <c r="AK549">
        <f ca="1"/>
        <v>9.333572919248646E-3</v>
      </c>
      <c r="AL549">
        <f ca="1"/>
        <v>0</v>
      </c>
      <c r="AM549">
        <f ca="1"/>
        <v>8.7115583438931697E-5</v>
      </c>
      <c r="AN549" t="str">
        <f ca="1"/>
        <v>SQLEy_r</v>
      </c>
    </row>
    <row r="550" spans="1:40" x14ac:dyDescent="0.2">
      <c r="A550" t="s">
        <v>10654</v>
      </c>
      <c r="B550" s="121" t="s">
        <v>8509</v>
      </c>
      <c r="C550" s="94" t="s">
        <v>10542</v>
      </c>
      <c r="D550" s="94" t="str">
        <v>DAGt_gm_rm</v>
      </c>
      <c r="E550" s="121">
        <f ca="1"/>
        <v>-1.3551471521047E-2</v>
      </c>
      <c r="G550" s="94"/>
      <c r="H550" s="121" t="str">
        <f ca="1"/>
        <v>0</v>
      </c>
      <c r="I550" s="94"/>
      <c r="J550" s="94"/>
      <c r="K550" s="121" t="str">
        <f ca="1"/>
        <v>0</v>
      </c>
      <c r="L550">
        <v>5.6853126526655003E-3</v>
      </c>
      <c r="M550">
        <v>1.3634935480332201E-3</v>
      </c>
      <c r="N550" s="105" t="str">
        <v>MEVK1_c</v>
      </c>
      <c r="O550" s="131" t="str">
        <v/>
      </c>
      <c r="P550" s="121" t="str">
        <v/>
      </c>
      <c r="Q550">
        <v>8.1685308765578699E-3</v>
      </c>
      <c r="R550" t="str">
        <v>MEVK1_c</v>
      </c>
      <c r="T550">
        <v>1.1223299736E-2</v>
      </c>
      <c r="U550" t="str">
        <v>MEVK1_c</v>
      </c>
      <c r="W550" t="str">
        <f ca="1"/>
        <v>Transport</v>
      </c>
      <c r="X550" t="str">
        <f ca="1"/>
        <v>CO2t_c_rm</v>
      </c>
      <c r="Y550">
        <f ca="1"/>
        <v>-6.4665064795318876E-3</v>
      </c>
      <c r="Z550">
        <f ca="1"/>
        <v>0</v>
      </c>
      <c r="AA550">
        <f ca="1"/>
        <v>4.1815706049827889E-5</v>
      </c>
      <c r="AB550">
        <f ca="1"/>
        <v>1.7499737306081928E-3</v>
      </c>
      <c r="AC550">
        <f ca="1"/>
        <v>1</v>
      </c>
      <c r="AD550" t="str">
        <f ca="1"/>
        <v>PPBNGD_c</v>
      </c>
      <c r="AE550">
        <f ca="1"/>
        <v>8.2803114113304385E-11</v>
      </c>
      <c r="AF550" t="str">
        <f ca="1"/>
        <v>SQLS_c</v>
      </c>
      <c r="AG550">
        <f ca="1"/>
        <v>9.333572919248646E-3</v>
      </c>
      <c r="AH550">
        <f ca="1"/>
        <v>0</v>
      </c>
      <c r="AI550">
        <f ca="1"/>
        <v>8.7115583438931697E-5</v>
      </c>
      <c r="AJ550" t="str">
        <f ca="1"/>
        <v>SQLS_c</v>
      </c>
      <c r="AK550">
        <f ca="1"/>
        <v>9.333572919248646E-3</v>
      </c>
      <c r="AL550">
        <f ca="1"/>
        <v>0</v>
      </c>
      <c r="AM550">
        <f ca="1"/>
        <v>8.7115583438931697E-5</v>
      </c>
      <c r="AN550" t="str">
        <f ca="1"/>
        <v>SQLS_c</v>
      </c>
    </row>
    <row r="551" spans="1:40" x14ac:dyDescent="0.2">
      <c r="A551" t="s">
        <v>10654</v>
      </c>
      <c r="B551" s="121" t="s">
        <v>8510</v>
      </c>
      <c r="C551" s="94" t="s">
        <v>10543</v>
      </c>
      <c r="D551" s="94" t="str">
        <v>TAGt_c_rm</v>
      </c>
      <c r="E551" s="121" t="str">
        <f ca="1"/>
        <v>0</v>
      </c>
      <c r="G551" s="94"/>
      <c r="H551" s="121" t="str">
        <f ca="1"/>
        <v>0</v>
      </c>
      <c r="I551" s="94"/>
      <c r="J551" s="94"/>
      <c r="K551" s="121" t="str">
        <f ca="1"/>
        <v>0</v>
      </c>
      <c r="L551">
        <v>2.9539208243021301E-3</v>
      </c>
      <c r="M551">
        <v>1.35966077090199E-3</v>
      </c>
      <c r="N551" s="105" t="str">
        <v>MEVK2_c</v>
      </c>
      <c r="O551" s="131" t="str">
        <v/>
      </c>
      <c r="P551" s="121" t="str">
        <v/>
      </c>
      <c r="Q551">
        <v>1.24949593944214E-3</v>
      </c>
      <c r="R551" t="str">
        <v>MEVK2_c</v>
      </c>
      <c r="T551">
        <v>0</v>
      </c>
      <c r="U551" t="str">
        <v>MEVK2_c</v>
      </c>
      <c r="W551" t="str">
        <f ca="1"/>
        <v>Transport</v>
      </c>
      <c r="X551" t="str">
        <f ca="1"/>
        <v>CO2t_c_vm</v>
      </c>
      <c r="Y551">
        <f ca="1"/>
        <v>0</v>
      </c>
      <c r="Z551">
        <f ca="1"/>
        <v>0</v>
      </c>
      <c r="AA551">
        <f ca="1"/>
        <v>0</v>
      </c>
      <c r="AB551">
        <f ca="1"/>
        <v>0</v>
      </c>
      <c r="AC551">
        <f ca="1"/>
        <v>0</v>
      </c>
      <c r="AD551" t="str">
        <f ca="1"/>
        <v>PPIt_c_m</v>
      </c>
      <c r="AE551">
        <f ca="1"/>
        <v>8.2803114113304385E-11</v>
      </c>
      <c r="AF551" t="str">
        <f ca="1"/>
        <v>SQLt_c_r</v>
      </c>
      <c r="AG551">
        <f ca="1"/>
        <v>9.333572919248646E-3</v>
      </c>
      <c r="AH551">
        <f ca="1"/>
        <v>0</v>
      </c>
      <c r="AI551">
        <f ca="1"/>
        <v>8.7115583438931697E-5</v>
      </c>
      <c r="AJ551" t="str">
        <f ca="1"/>
        <v>SQLt_c_r</v>
      </c>
      <c r="AK551">
        <f ca="1"/>
        <v>9.333572919248646E-3</v>
      </c>
      <c r="AL551">
        <f ca="1"/>
        <v>0</v>
      </c>
      <c r="AM551">
        <f ca="1"/>
        <v>8.7115583438931697E-5</v>
      </c>
      <c r="AN551" t="str">
        <f ca="1"/>
        <v>SQLt_c_r</v>
      </c>
    </row>
    <row r="552" spans="1:40" x14ac:dyDescent="0.2">
      <c r="A552" t="s">
        <v>10654</v>
      </c>
      <c r="B552" s="121" t="s">
        <v>8511</v>
      </c>
      <c r="C552" s="94" t="s">
        <v>10640</v>
      </c>
      <c r="D552" s="94" t="str">
        <v>PSt_c_rm</v>
      </c>
      <c r="E552" s="121" t="str">
        <f ca="1"/>
        <v>0</v>
      </c>
      <c r="G552" s="94"/>
      <c r="H552" s="121" t="str">
        <f ca="1"/>
        <v>0</v>
      </c>
      <c r="I552" s="94"/>
      <c r="J552" s="94"/>
      <c r="K552" s="121" t="str">
        <f ca="1"/>
        <v>0</v>
      </c>
      <c r="L552">
        <v>0</v>
      </c>
      <c r="M552">
        <v>0</v>
      </c>
      <c r="N552" s="105" t="str">
        <v>MEVK3_c</v>
      </c>
      <c r="O552" s="131" t="str">
        <v/>
      </c>
      <c r="P552" s="121" t="str">
        <v/>
      </c>
      <c r="Q552">
        <v>0</v>
      </c>
      <c r="R552" t="str">
        <v>MEVK3_c</v>
      </c>
      <c r="T552">
        <v>0</v>
      </c>
      <c r="U552" t="str">
        <v>MEVK3_c</v>
      </c>
      <c r="W552" t="str">
        <f ca="1"/>
        <v>Transport</v>
      </c>
      <c r="X552" t="str">
        <f ca="1"/>
        <v>CO2t_c_x</v>
      </c>
      <c r="Y552">
        <f ca="1"/>
        <v>0</v>
      </c>
      <c r="Z552">
        <f ca="1"/>
        <v>0</v>
      </c>
      <c r="AA552">
        <f ca="1"/>
        <v>0</v>
      </c>
      <c r="AB552">
        <f ca="1"/>
        <v>0</v>
      </c>
      <c r="AC552">
        <f ca="1"/>
        <v>0</v>
      </c>
      <c r="AD552" t="str">
        <f ca="1"/>
        <v>PPPG9t_c_m</v>
      </c>
      <c r="AE552">
        <f ca="1"/>
        <v>8.2803114113304385E-11</v>
      </c>
      <c r="AF552" t="str">
        <f ca="1"/>
        <v>SSQ23EPXt_c_r</v>
      </c>
      <c r="AG552">
        <f ca="1"/>
        <v>9.333572919248646E-3</v>
      </c>
      <c r="AH552">
        <f ca="1"/>
        <v>0</v>
      </c>
      <c r="AI552">
        <f ca="1"/>
        <v>8.7115583438931697E-5</v>
      </c>
      <c r="AJ552" t="str">
        <f ca="1"/>
        <v>SSQ23EPXt_c_r</v>
      </c>
      <c r="AK552">
        <f ca="1"/>
        <v>9.333572919248646E-3</v>
      </c>
      <c r="AL552">
        <f ca="1"/>
        <v>0</v>
      </c>
      <c r="AM552">
        <f ca="1"/>
        <v>8.7115583438931697E-5</v>
      </c>
      <c r="AN552" t="str">
        <f ca="1"/>
        <v>SSQ23EPXt_c_r</v>
      </c>
    </row>
    <row r="553" spans="1:40" x14ac:dyDescent="0.2">
      <c r="A553" t="s">
        <v>10654</v>
      </c>
      <c r="B553" s="121" t="s">
        <v>8512</v>
      </c>
      <c r="C553" s="94" t="s">
        <v>10641</v>
      </c>
      <c r="D553" s="94" t="str">
        <v>PSt_mm_rm</v>
      </c>
      <c r="E553" s="121" t="str">
        <f ca="1"/>
        <v>0</v>
      </c>
      <c r="G553" s="94"/>
      <c r="H553" s="121" t="str">
        <f ca="1"/>
        <v>0</v>
      </c>
      <c r="I553" s="94"/>
      <c r="J553" s="94"/>
      <c r="K553" s="121" t="str">
        <f ca="1"/>
        <v>0</v>
      </c>
      <c r="L553">
        <v>0</v>
      </c>
      <c r="M553">
        <v>2.7461039856909402E-4</v>
      </c>
      <c r="N553" s="105" t="str">
        <v>MEVK4_c</v>
      </c>
      <c r="O553" s="131" t="str">
        <v/>
      </c>
      <c r="P553" s="121" t="str">
        <v/>
      </c>
      <c r="Q553">
        <v>0</v>
      </c>
      <c r="R553" t="str">
        <v>MEVK4_c</v>
      </c>
      <c r="T553">
        <v>0</v>
      </c>
      <c r="U553" t="str">
        <v>MEVK4_c</v>
      </c>
      <c r="W553" t="str">
        <f ca="1"/>
        <v>Transport</v>
      </c>
      <c r="X553" t="str">
        <f ca="1"/>
        <v>COAt_c_l</v>
      </c>
      <c r="Y553">
        <f ca="1"/>
        <v>0</v>
      </c>
      <c r="Z553">
        <f ca="1"/>
        <v>0</v>
      </c>
      <c r="AA553">
        <f ca="1"/>
        <v>0</v>
      </c>
      <c r="AB553">
        <f ca="1"/>
        <v>0</v>
      </c>
      <c r="AC553">
        <f ca="1"/>
        <v>0</v>
      </c>
      <c r="AD553" t="str">
        <f ca="1"/>
        <v>PYDX5PS_c</v>
      </c>
      <c r="AE553">
        <f ca="1"/>
        <v>8.2803114113304385E-11</v>
      </c>
      <c r="AF553" t="str">
        <f ca="1"/>
        <v>STCOAt_c_l</v>
      </c>
      <c r="AG553">
        <f ca="1"/>
        <v>1.4382963914003133E-6</v>
      </c>
      <c r="AH553">
        <f ca="1"/>
        <v>0</v>
      </c>
      <c r="AI553">
        <f ca="1"/>
        <v>2.0686965095151631E-12</v>
      </c>
      <c r="AJ553" t="str">
        <f ca="1"/>
        <v>STCOAt_c_l</v>
      </c>
      <c r="AK553">
        <f ca="1"/>
        <v>1.4382963914003133E-6</v>
      </c>
      <c r="AL553">
        <f ca="1"/>
        <v>0</v>
      </c>
      <c r="AM553">
        <f ca="1"/>
        <v>2.0686965095151631E-12</v>
      </c>
      <c r="AN553" t="str">
        <f ca="1"/>
        <v>STCOAt_c_l</v>
      </c>
    </row>
    <row r="554" spans="1:40" x14ac:dyDescent="0.2">
      <c r="A554" t="s">
        <v>10654</v>
      </c>
      <c r="B554" s="121" t="s">
        <v>8513</v>
      </c>
      <c r="C554" s="94" t="s">
        <v>10544</v>
      </c>
      <c r="D554" s="94" t="str">
        <v>PAILt_c_rm</v>
      </c>
      <c r="E554" s="121" t="str">
        <f ca="1"/>
        <v>0</v>
      </c>
      <c r="G554" s="94"/>
      <c r="H554" s="121" t="str">
        <f ca="1"/>
        <v>0</v>
      </c>
      <c r="I554" s="94"/>
      <c r="J554" s="94"/>
      <c r="K554" s="121" t="str">
        <f ca="1"/>
        <v>0</v>
      </c>
      <c r="L554">
        <v>8.6298553439999991E-3</v>
      </c>
      <c r="M554">
        <v>1.4320954688046901E-5</v>
      </c>
      <c r="N554" s="105" t="str">
        <v>DPMVD_c</v>
      </c>
      <c r="O554" s="131" t="str">
        <v/>
      </c>
      <c r="P554" s="121" t="str">
        <v/>
      </c>
      <c r="Q554">
        <v>9.4180268159999997E-3</v>
      </c>
      <c r="R554" t="str">
        <v>DPMVD_c</v>
      </c>
      <c r="T554">
        <v>1.1223299736E-2</v>
      </c>
      <c r="U554" t="str">
        <v>DPMVD_c</v>
      </c>
      <c r="W554" t="str">
        <f ca="1"/>
        <v>Transport</v>
      </c>
      <c r="X554" t="str">
        <f ca="1"/>
        <v>COAt_c_m</v>
      </c>
      <c r="Y554">
        <f ca="1"/>
        <v>0</v>
      </c>
      <c r="Z554">
        <f ca="1"/>
        <v>0</v>
      </c>
      <c r="AA554">
        <f ca="1"/>
        <v>0</v>
      </c>
      <c r="AB554">
        <f ca="1"/>
        <v>0</v>
      </c>
      <c r="AC554">
        <f ca="1"/>
        <v>0</v>
      </c>
      <c r="AD554" t="str">
        <f ca="1"/>
        <v>RBFK_c</v>
      </c>
      <c r="AE554">
        <f ca="1"/>
        <v>8.2803114113304385E-11</v>
      </c>
      <c r="AF554" t="str">
        <f ca="1"/>
        <v>STCOAt_c_rm</v>
      </c>
      <c r="AG554">
        <f ca="1"/>
        <v>1.8266534621322033E-2</v>
      </c>
      <c r="AH554">
        <f ca="1"/>
        <v>0</v>
      </c>
      <c r="AI554">
        <f ca="1"/>
        <v>3.3366628707195647E-4</v>
      </c>
      <c r="AJ554" t="str">
        <f ca="1"/>
        <v>STCOAt_c_rm</v>
      </c>
      <c r="AK554">
        <f ca="1"/>
        <v>1.8266534621322033E-2</v>
      </c>
      <c r="AL554">
        <f ca="1"/>
        <v>0</v>
      </c>
      <c r="AM554">
        <f ca="1"/>
        <v>3.3366628707195647E-4</v>
      </c>
      <c r="AN554" t="str">
        <f ca="1"/>
        <v>STCOAt_c_rm</v>
      </c>
    </row>
    <row r="555" spans="1:40" x14ac:dyDescent="0.2">
      <c r="A555" t="s">
        <v>10654</v>
      </c>
      <c r="B555" s="121" t="s">
        <v>8514</v>
      </c>
      <c r="C555" s="94" t="s">
        <v>10642</v>
      </c>
      <c r="D555" s="94" t="str">
        <v>PAILt_gm_rm</v>
      </c>
      <c r="E555" s="121" t="str">
        <f ca="1"/>
        <v>0</v>
      </c>
      <c r="G555" s="94"/>
      <c r="H555" s="121" t="str">
        <f ca="1"/>
        <v>0</v>
      </c>
      <c r="I555" s="94"/>
      <c r="J555" s="94"/>
      <c r="K555" s="121" t="str">
        <f ca="1"/>
        <v>0</v>
      </c>
      <c r="L555">
        <v>2.29035441700779E-4</v>
      </c>
      <c r="M555">
        <v>5.5917587692887799E-3</v>
      </c>
      <c r="N555" s="105" t="str">
        <v>MI1PP_c</v>
      </c>
      <c r="O555" s="131" t="str">
        <v/>
      </c>
      <c r="P555" s="121" t="str">
        <v/>
      </c>
      <c r="Q555">
        <v>2.4996559355605402E-4</v>
      </c>
      <c r="R555" t="str">
        <v>MI1PP_c</v>
      </c>
      <c r="T555">
        <v>2.87500794577685E-4</v>
      </c>
      <c r="U555" t="str">
        <v>MI1PP_c</v>
      </c>
      <c r="W555" t="str">
        <f ca="1"/>
        <v>Transport</v>
      </c>
      <c r="X555" t="str">
        <f ca="1"/>
        <v>COAt_c_mm</v>
      </c>
      <c r="Y555">
        <f ca="1"/>
        <v>0</v>
      </c>
      <c r="Z555">
        <f ca="1"/>
        <v>0</v>
      </c>
      <c r="AA555">
        <f ca="1"/>
        <v>0</v>
      </c>
      <c r="AB555">
        <f ca="1"/>
        <v>0</v>
      </c>
      <c r="AC555">
        <f ca="1"/>
        <v>0</v>
      </c>
      <c r="AD555" t="str">
        <f ca="1"/>
        <v>SPMS_c</v>
      </c>
      <c r="AE555">
        <f ca="1"/>
        <v>8.2803114113304385E-11</v>
      </c>
      <c r="AF555" t="str">
        <f ca="1"/>
        <v>SUCDq9_m</v>
      </c>
      <c r="AG555">
        <f ca="1"/>
        <v>1.1435494523422587E-2</v>
      </c>
      <c r="AH555">
        <f ca="1"/>
        <v>0</v>
      </c>
      <c r="AI555">
        <f ca="1"/>
        <v>1.3077053499522799E-4</v>
      </c>
      <c r="AJ555" t="str">
        <f ca="1"/>
        <v>SUCDq9_m</v>
      </c>
      <c r="AK555">
        <f ca="1"/>
        <v>1.1435494523422587E-2</v>
      </c>
      <c r="AL555">
        <f ca="1"/>
        <v>0</v>
      </c>
      <c r="AM555">
        <f ca="1"/>
        <v>1.3077053499522799E-4</v>
      </c>
      <c r="AN555" t="str">
        <f ca="1"/>
        <v>SUCDq9_m</v>
      </c>
    </row>
    <row r="556" spans="1:40" x14ac:dyDescent="0.2">
      <c r="A556" t="s">
        <v>10654</v>
      </c>
      <c r="B556" s="121" t="s">
        <v>8515</v>
      </c>
      <c r="C556" s="94" t="s">
        <v>10545</v>
      </c>
      <c r="D556" s="94" t="str">
        <v>CERt_g_r</v>
      </c>
      <c r="E556" s="121" t="str">
        <f ca="1"/>
        <v>0</v>
      </c>
      <c r="G556" s="94"/>
      <c r="H556" s="121" t="str">
        <f ca="1"/>
        <v>0</v>
      </c>
      <c r="I556" s="94"/>
      <c r="J556" s="94"/>
      <c r="K556" s="121" t="str">
        <f ca="1"/>
        <v>0</v>
      </c>
      <c r="L556">
        <v>2.29035441700779E-4</v>
      </c>
      <c r="M556">
        <v>1.8980222158418299E-6</v>
      </c>
      <c r="N556" s="105" t="str">
        <v>M1PS_c</v>
      </c>
      <c r="O556" s="131" t="str">
        <v/>
      </c>
      <c r="P556" s="121" t="str">
        <v/>
      </c>
      <c r="Q556">
        <v>2.4996559355605402E-4</v>
      </c>
      <c r="R556" t="str">
        <v>M1PS_c</v>
      </c>
      <c r="T556">
        <v>2.87500794577685E-4</v>
      </c>
      <c r="U556" t="str">
        <v>M1PS_c</v>
      </c>
      <c r="W556" t="str">
        <f ca="1"/>
        <v>Transport</v>
      </c>
      <c r="X556" t="str">
        <f ca="1"/>
        <v>COAt_c_n</v>
      </c>
      <c r="Y556">
        <f ca="1"/>
        <v>0</v>
      </c>
      <c r="Z556">
        <f ca="1"/>
        <v>0</v>
      </c>
      <c r="AA556">
        <f ca="1"/>
        <v>0</v>
      </c>
      <c r="AB556">
        <f ca="1"/>
        <v>0</v>
      </c>
      <c r="AC556">
        <f ca="1"/>
        <v>0</v>
      </c>
      <c r="AD556" t="str">
        <f ca="1"/>
        <v>THMtps_e</v>
      </c>
      <c r="AE556">
        <f ca="1"/>
        <v>8.2803114113304385E-11</v>
      </c>
      <c r="AF556" t="str">
        <f ca="1"/>
        <v>SUCFUMt_c_m</v>
      </c>
      <c r="AG556">
        <f ca="1"/>
        <v>1.1435494523422587E-2</v>
      </c>
      <c r="AH556">
        <f ca="1"/>
        <v>0</v>
      </c>
      <c r="AI556">
        <f ca="1"/>
        <v>1.3077053499522799E-4</v>
      </c>
      <c r="AJ556" t="str">
        <f ca="1"/>
        <v>SUCFUMt_c_m</v>
      </c>
      <c r="AK556">
        <f ca="1"/>
        <v>1.1435494523422587E-2</v>
      </c>
      <c r="AL556">
        <f ca="1"/>
        <v>0</v>
      </c>
      <c r="AM556">
        <f ca="1"/>
        <v>1.3077053499522799E-4</v>
      </c>
      <c r="AN556" t="str">
        <f ca="1"/>
        <v>SUCFUMt_c_m</v>
      </c>
    </row>
    <row r="557" spans="1:40" x14ac:dyDescent="0.2">
      <c r="A557" t="s">
        <v>10654</v>
      </c>
      <c r="B557" s="121" t="s">
        <v>8516</v>
      </c>
      <c r="C557" s="94" t="s">
        <v>10546</v>
      </c>
      <c r="D557" s="94" t="str">
        <v>PCt_c_rm</v>
      </c>
      <c r="E557" s="121">
        <f ca="1"/>
        <v>-6.3217411355997403E-3</v>
      </c>
      <c r="G557" s="94"/>
      <c r="H557" s="121" t="str">
        <f ca="1"/>
        <v>0</v>
      </c>
      <c r="I557" s="94"/>
      <c r="J557" s="94"/>
      <c r="K557" s="121" t="str">
        <f ca="1"/>
        <v>0</v>
      </c>
      <c r="L557">
        <v>7.1280178200000002E-2</v>
      </c>
      <c r="M557">
        <v>1.2429805581499901E-4</v>
      </c>
      <c r="N557" s="105" t="str">
        <v>AGPRi_m</v>
      </c>
      <c r="O557" s="131" t="str">
        <v/>
      </c>
      <c r="P557" s="121" t="str">
        <v/>
      </c>
      <c r="Q557">
        <v>1.48889676606619E-2</v>
      </c>
      <c r="R557" t="str">
        <v>AGPRi_m</v>
      </c>
      <c r="T557">
        <v>1.76433414021149E-2</v>
      </c>
      <c r="U557" t="str">
        <v>AGPRi_m</v>
      </c>
      <c r="W557" t="str">
        <f ca="1"/>
        <v>Transport</v>
      </c>
      <c r="X557" t="str">
        <f ca="1"/>
        <v>COAt_c_r</v>
      </c>
      <c r="Y557">
        <f ca="1"/>
        <v>-3.0166155721013978E-3</v>
      </c>
      <c r="Z557">
        <f ca="1"/>
        <v>0</v>
      </c>
      <c r="AA557">
        <f ca="1"/>
        <v>9.099969509844643E-6</v>
      </c>
      <c r="AB557">
        <f ca="1"/>
        <v>3.8083077139933121E-4</v>
      </c>
      <c r="AC557">
        <f ca="1"/>
        <v>1</v>
      </c>
      <c r="AD557" t="str">
        <f ca="1"/>
        <v>TMDPK_c</v>
      </c>
      <c r="AE557">
        <f ca="1"/>
        <v>8.2803114113304385E-11</v>
      </c>
      <c r="AF557" t="str">
        <f ca="1"/>
        <v>TAGt_c_rm</v>
      </c>
      <c r="AG557">
        <f ca="1"/>
        <v>-1.1507381534431595E-3</v>
      </c>
      <c r="AH557">
        <f ca="1"/>
        <v>0</v>
      </c>
      <c r="AI557">
        <f ca="1"/>
        <v>1.3241982977897727E-6</v>
      </c>
      <c r="AJ557" t="str">
        <f ca="1"/>
        <v>TAGt_c_rm</v>
      </c>
      <c r="AK557">
        <f ca="1"/>
        <v>-1.1507381534431595E-3</v>
      </c>
      <c r="AL557">
        <f ca="1"/>
        <v>0</v>
      </c>
      <c r="AM557">
        <f ca="1"/>
        <v>1.3241982977897727E-6</v>
      </c>
      <c r="AN557" t="str">
        <f ca="1"/>
        <v>TAGt_c_rm</v>
      </c>
    </row>
    <row r="558" spans="1:40" x14ac:dyDescent="0.2">
      <c r="A558" t="s">
        <v>10654</v>
      </c>
      <c r="B558" s="121" t="s">
        <v>8517</v>
      </c>
      <c r="C558" s="94" t="s">
        <v>10547</v>
      </c>
      <c r="D558" s="94" t="str">
        <v>PEt_c_rm</v>
      </c>
      <c r="E558" s="121">
        <f ca="1"/>
        <v>-5.7771622653534402E-2</v>
      </c>
      <c r="G558" s="94"/>
      <c r="H558" s="121" t="str">
        <f ca="1"/>
        <v>0</v>
      </c>
      <c r="I558" s="94"/>
      <c r="J558" s="94"/>
      <c r="K558" s="121" t="str">
        <f ca="1"/>
        <v>0</v>
      </c>
      <c r="L558">
        <v>0</v>
      </c>
      <c r="M558">
        <v>8.7924840055553805E-19</v>
      </c>
      <c r="N558" s="105" t="str">
        <v>ACGAM6PS_c</v>
      </c>
      <c r="O558" s="131" t="str">
        <v/>
      </c>
      <c r="P558" s="121" t="str">
        <v/>
      </c>
      <c r="Q558">
        <v>0</v>
      </c>
      <c r="R558" t="str">
        <v>ACGAM6PS_c</v>
      </c>
      <c r="T558">
        <v>0</v>
      </c>
      <c r="U558" t="str">
        <v>ACGAM6PS_c</v>
      </c>
      <c r="W558" t="str">
        <f ca="1"/>
        <v>Transport</v>
      </c>
      <c r="X558" t="str">
        <f ca="1"/>
        <v>COAt_c_rm</v>
      </c>
      <c r="Y558">
        <f ca="1"/>
        <v>-2.7567528119875222E-2</v>
      </c>
      <c r="Z558">
        <f ca="1"/>
        <v>0</v>
      </c>
      <c r="AA558">
        <f ca="1"/>
        <v>7.5996860664011105E-4</v>
      </c>
      <c r="AB558">
        <f ca="1"/>
        <v>3.180443960750913E-2</v>
      </c>
      <c r="AC558">
        <f ca="1"/>
        <v>1</v>
      </c>
      <c r="AD558" t="str">
        <f ca="1"/>
        <v>UNK3_c</v>
      </c>
      <c r="AE558">
        <f ca="1"/>
        <v>8.2803114113304385E-11</v>
      </c>
      <c r="AF558" t="str">
        <f ca="1"/>
        <v>TALA_c</v>
      </c>
      <c r="AG558">
        <f ca="1"/>
        <v>-3.5178110297341275E-2</v>
      </c>
      <c r="AH558">
        <f ca="1"/>
        <v>0</v>
      </c>
      <c r="AI558">
        <f ca="1"/>
        <v>1.2374994440919082E-3</v>
      </c>
      <c r="AJ558" t="str">
        <f ca="1"/>
        <v>TALA_c</v>
      </c>
      <c r="AK558">
        <f ca="1"/>
        <v>-3.5178110297341275E-2</v>
      </c>
      <c r="AL558">
        <f ca="1"/>
        <v>0</v>
      </c>
      <c r="AM558">
        <f ca="1"/>
        <v>1.2374994440919082E-3</v>
      </c>
      <c r="AN558" t="str">
        <f ca="1"/>
        <v>TALA_c</v>
      </c>
    </row>
    <row r="559" spans="1:40" x14ac:dyDescent="0.2">
      <c r="A559" t="s">
        <v>10654</v>
      </c>
      <c r="B559" s="121" t="s">
        <v>8518</v>
      </c>
      <c r="C559" s="94" t="s">
        <v>10548</v>
      </c>
      <c r="D559" s="94" t="str">
        <v>PEt_mm_rm</v>
      </c>
      <c r="E559" s="121" t="str">
        <f ca="1"/>
        <v>0</v>
      </c>
      <c r="G559" s="94"/>
      <c r="H559" s="121" t="str">
        <f ca="1"/>
        <v>0</v>
      </c>
      <c r="I559" s="94"/>
      <c r="J559" s="94"/>
      <c r="K559" s="121" t="str">
        <f ca="1"/>
        <v>0</v>
      </c>
      <c r="L559">
        <v>0</v>
      </c>
      <c r="M559">
        <v>0</v>
      </c>
      <c r="N559" s="105" t="str">
        <v>ACGS_m</v>
      </c>
      <c r="O559" s="131" t="str">
        <v/>
      </c>
      <c r="P559" s="121" t="str">
        <v/>
      </c>
      <c r="Q559">
        <v>0</v>
      </c>
      <c r="R559" t="str">
        <v>ACGS_m</v>
      </c>
      <c r="T559">
        <v>0</v>
      </c>
      <c r="U559" t="str">
        <v>ACGS_m</v>
      </c>
      <c r="W559" t="str">
        <f ca="1"/>
        <v>Transport</v>
      </c>
      <c r="X559" t="str">
        <f ca="1"/>
        <v>COAt_c_x</v>
      </c>
      <c r="Y559">
        <f ca="1"/>
        <v>0</v>
      </c>
      <c r="Z559">
        <f ca="1"/>
        <v>0</v>
      </c>
      <c r="AA559">
        <f ca="1"/>
        <v>0</v>
      </c>
      <c r="AB559">
        <f ca="1"/>
        <v>0</v>
      </c>
      <c r="AC559">
        <f ca="1"/>
        <v>0</v>
      </c>
      <c r="AD559" t="str">
        <f ca="1"/>
        <v>UPP3S_c</v>
      </c>
      <c r="AE559">
        <f ca="1"/>
        <v>8.2803114113304385E-11</v>
      </c>
      <c r="AF559" t="str">
        <f ca="1"/>
        <v>THMtps_e</v>
      </c>
      <c r="AG559">
        <f ca="1"/>
        <v>9.0996216467117127E-6</v>
      </c>
      <c r="AH559">
        <f ca="1"/>
        <v>0</v>
      </c>
      <c r="AI559">
        <f ca="1"/>
        <v>8.2803114113304385E-11</v>
      </c>
      <c r="AJ559" t="str">
        <f ca="1"/>
        <v>THMtps_e</v>
      </c>
      <c r="AK559">
        <f ca="1"/>
        <v>9.0996216467117127E-6</v>
      </c>
      <c r="AL559">
        <f ca="1"/>
        <v>0</v>
      </c>
      <c r="AM559">
        <f ca="1"/>
        <v>8.2803114113304385E-11</v>
      </c>
      <c r="AN559" t="str">
        <f ca="1"/>
        <v>THMtps_e</v>
      </c>
    </row>
    <row r="560" spans="1:40" x14ac:dyDescent="0.2">
      <c r="A560" t="s">
        <v>10654</v>
      </c>
      <c r="B560" s="121" t="s">
        <v>8519</v>
      </c>
      <c r="C560" s="94" t="s">
        <v>10549</v>
      </c>
      <c r="D560" s="94" t="str">
        <v>FRDPt_c_l</v>
      </c>
      <c r="E560" s="121" t="str">
        <f ca="1"/>
        <v>0</v>
      </c>
      <c r="G560" s="94"/>
      <c r="H560" s="121" t="str">
        <f ca="1"/>
        <v>0</v>
      </c>
      <c r="I560" s="94"/>
      <c r="J560" s="94"/>
      <c r="K560" s="121" t="str">
        <f ca="1"/>
        <v>0</v>
      </c>
      <c r="L560">
        <v>0</v>
      </c>
      <c r="M560">
        <v>0</v>
      </c>
      <c r="N560" s="105" t="str">
        <v>NADDP_x</v>
      </c>
      <c r="O560" s="131" t="str">
        <v/>
      </c>
      <c r="P560" s="121" t="str">
        <v/>
      </c>
      <c r="Q560">
        <v>0</v>
      </c>
      <c r="R560" t="str">
        <v>NADDP_x</v>
      </c>
      <c r="T560">
        <v>0</v>
      </c>
      <c r="U560" t="str">
        <v>NADDP_x</v>
      </c>
      <c r="W560" t="str">
        <f ca="1"/>
        <v>Transport</v>
      </c>
      <c r="X560" t="str">
        <f ca="1"/>
        <v>COBALT2t_c_e</v>
      </c>
      <c r="Y560">
        <f ca="1"/>
        <v>0</v>
      </c>
      <c r="Z560">
        <f ca="1"/>
        <v>0</v>
      </c>
      <c r="AA560">
        <f ca="1"/>
        <v>0</v>
      </c>
      <c r="AB560">
        <f ca="1"/>
        <v>0</v>
      </c>
      <c r="AC560">
        <f ca="1"/>
        <v>0</v>
      </c>
      <c r="AD560" t="str">
        <f ca="1"/>
        <v>UPPDC1_c</v>
      </c>
      <c r="AE560">
        <f ca="1"/>
        <v>8.2803114113304385E-11</v>
      </c>
      <c r="AF560" t="str">
        <f ca="1"/>
        <v>THRD_L_m</v>
      </c>
      <c r="AG560">
        <f ca="1"/>
        <v>2.0676615286740741E-2</v>
      </c>
      <c r="AH560">
        <f ca="1"/>
        <v>0</v>
      </c>
      <c r="AI560">
        <f ca="1"/>
        <v>4.2752241971588092E-4</v>
      </c>
      <c r="AJ560" t="str">
        <f ca="1"/>
        <v>THRD_L_m</v>
      </c>
      <c r="AK560">
        <f ca="1"/>
        <v>2.0676615286740741E-2</v>
      </c>
      <c r="AL560">
        <f ca="1"/>
        <v>0</v>
      </c>
      <c r="AM560">
        <f ca="1"/>
        <v>4.2752241971588092E-4</v>
      </c>
      <c r="AN560" t="str">
        <f ca="1"/>
        <v>THRD_L_m</v>
      </c>
    </row>
    <row r="561" spans="1:40" x14ac:dyDescent="0.2">
      <c r="A561" t="s">
        <v>10654</v>
      </c>
      <c r="B561" s="121" t="s">
        <v>10911</v>
      </c>
      <c r="C561" s="94" t="s">
        <v>10550</v>
      </c>
      <c r="D561" s="94" t="str">
        <v>IPDPt_c_l</v>
      </c>
      <c r="E561" s="121" t="str">
        <f ca="1"/>
        <v>0</v>
      </c>
      <c r="G561" s="94"/>
      <c r="H561" s="121" t="str">
        <f ca="1"/>
        <v>0</v>
      </c>
      <c r="I561" s="94"/>
      <c r="J561" s="94"/>
      <c r="K561" s="121" t="str">
        <f ca="1"/>
        <v>0</v>
      </c>
      <c r="L561">
        <v>0</v>
      </c>
      <c r="M561">
        <v>0</v>
      </c>
      <c r="N561" s="105" t="str">
        <v>NADK_c</v>
      </c>
      <c r="O561" s="131" t="str">
        <v/>
      </c>
      <c r="P561" s="121" t="str">
        <v/>
      </c>
      <c r="Q561">
        <v>0</v>
      </c>
      <c r="R561" t="str">
        <v>NADK_c</v>
      </c>
      <c r="T561">
        <v>0</v>
      </c>
      <c r="U561" t="str">
        <v>NADK_c</v>
      </c>
      <c r="W561" t="str">
        <f ca="1"/>
        <v>Transport</v>
      </c>
      <c r="X561" t="str">
        <f ca="1"/>
        <v>COBALT2t_c_x</v>
      </c>
      <c r="Y561">
        <f ca="1"/>
        <v>0</v>
      </c>
      <c r="Z561">
        <f ca="1"/>
        <v>0</v>
      </c>
      <c r="AA561">
        <f ca="1"/>
        <v>0</v>
      </c>
      <c r="AB561">
        <f ca="1"/>
        <v>0</v>
      </c>
      <c r="AC561">
        <f ca="1"/>
        <v>0</v>
      </c>
      <c r="AD561" t="str">
        <f ca="1"/>
        <v>DPCOAK_c</v>
      </c>
      <c r="AE561">
        <f ca="1"/>
        <v>8.2803114112385568E-11</v>
      </c>
      <c r="AF561" t="str">
        <f ca="1"/>
        <v>THRS_c</v>
      </c>
      <c r="AG561">
        <f ca="1"/>
        <v>4.0714801118748103E-2</v>
      </c>
      <c r="AH561">
        <f ca="1"/>
        <v>0</v>
      </c>
      <c r="AI561">
        <f ca="1"/>
        <v>1.6576950301392119E-3</v>
      </c>
      <c r="AJ561" t="str">
        <f ca="1"/>
        <v>THRS_c</v>
      </c>
      <c r="AK561">
        <f ca="1"/>
        <v>4.0714801118748103E-2</v>
      </c>
      <c r="AL561">
        <f ca="1"/>
        <v>0</v>
      </c>
      <c r="AM561">
        <f ca="1"/>
        <v>1.6576950301392119E-3</v>
      </c>
      <c r="AN561" t="str">
        <f ca="1"/>
        <v>THRS_c</v>
      </c>
    </row>
    <row r="562" spans="1:40" x14ac:dyDescent="0.2">
      <c r="A562" t="s">
        <v>10705</v>
      </c>
      <c r="B562" s="121" t="s">
        <v>10175</v>
      </c>
      <c r="C562" s="94" t="s">
        <v>10551</v>
      </c>
      <c r="D562" s="94" t="str">
        <v>PEt_c_r</v>
      </c>
      <c r="E562" s="121" t="str">
        <f ca="1"/>
        <v>0</v>
      </c>
      <c r="G562" s="94"/>
      <c r="H562" s="121" t="str">
        <f ca="1"/>
        <v>0</v>
      </c>
      <c r="I562" s="94"/>
      <c r="J562" s="94"/>
      <c r="K562" s="121" t="str">
        <f ca="1"/>
        <v>0</v>
      </c>
      <c r="L562">
        <v>0</v>
      </c>
      <c r="M562">
        <v>0</v>
      </c>
      <c r="N562" s="105" t="str">
        <v>NADK_m</v>
      </c>
      <c r="O562" s="131" t="str">
        <v/>
      </c>
      <c r="P562" s="121" t="str">
        <v/>
      </c>
      <c r="Q562">
        <v>0</v>
      </c>
      <c r="R562" t="str">
        <v>NADK_m</v>
      </c>
      <c r="T562">
        <v>0</v>
      </c>
      <c r="U562" t="str">
        <v>NADK_m</v>
      </c>
      <c r="W562" t="str">
        <f ca="1"/>
        <v>Pseudoreaction</v>
      </c>
      <c r="X562" t="str">
        <f ca="1"/>
        <v>compACYLCOA_c</v>
      </c>
      <c r="Y562">
        <f ca="1"/>
        <v>0</v>
      </c>
      <c r="Z562">
        <f ca="1"/>
        <v>0</v>
      </c>
      <c r="AA562">
        <f ca="1"/>
        <v>0</v>
      </c>
      <c r="AB562">
        <f ca="1"/>
        <v>0</v>
      </c>
      <c r="AC562">
        <f ca="1"/>
        <v>0</v>
      </c>
      <c r="AD562" t="str">
        <f ca="1"/>
        <v>EX_pnto__R_e</v>
      </c>
      <c r="AE562">
        <f ca="1"/>
        <v>8.2803114112385568E-11</v>
      </c>
      <c r="AF562" t="str">
        <f ca="1"/>
        <v>THRt_c_m</v>
      </c>
      <c r="AG562">
        <f ca="1"/>
        <v>2.0676615286740741E-2</v>
      </c>
      <c r="AH562">
        <f ca="1"/>
        <v>0</v>
      </c>
      <c r="AI562">
        <f ca="1"/>
        <v>4.2752241971588092E-4</v>
      </c>
      <c r="AJ562" t="str">
        <f ca="1"/>
        <v>THRt_c_m</v>
      </c>
      <c r="AK562">
        <f ca="1"/>
        <v>2.0676615286740741E-2</v>
      </c>
      <c r="AL562">
        <f ca="1"/>
        <v>0</v>
      </c>
      <c r="AM562">
        <f ca="1"/>
        <v>4.2752241971588092E-4</v>
      </c>
      <c r="AN562" t="str">
        <f ca="1"/>
        <v>THRt_c_m</v>
      </c>
    </row>
    <row r="563" spans="1:40" x14ac:dyDescent="0.2">
      <c r="A563" t="s">
        <v>10705</v>
      </c>
      <c r="B563" s="121" t="s">
        <v>10176</v>
      </c>
      <c r="C563" s="94" t="s">
        <v>10552</v>
      </c>
      <c r="D563" s="94" t="str">
        <v>DAGt_c_r</v>
      </c>
      <c r="E563" s="121">
        <f ca="1"/>
        <v>2.6719783241456199E-5</v>
      </c>
      <c r="G563" s="94"/>
      <c r="H563" s="121" t="str">
        <f ca="1"/>
        <v>0</v>
      </c>
      <c r="I563" s="94"/>
      <c r="J563" s="94"/>
      <c r="K563" s="121" t="str">
        <f ca="1"/>
        <v>0</v>
      </c>
      <c r="L563">
        <v>0</v>
      </c>
      <c r="M563">
        <v>0</v>
      </c>
      <c r="N563" s="105" t="str">
        <v/>
      </c>
      <c r="O563" s="131" t="str">
        <v/>
      </c>
      <c r="P563" s="121" t="str">
        <v/>
      </c>
      <c r="Q563">
        <v>0</v>
      </c>
      <c r="R563" t="str">
        <v/>
      </c>
      <c r="T563">
        <v>0</v>
      </c>
      <c r="U563" t="str">
        <v/>
      </c>
      <c r="W563" t="str">
        <f ca="1"/>
        <v>Pseudoreaction</v>
      </c>
      <c r="X563" t="str">
        <f ca="1"/>
        <v>compACYLCOA_l</v>
      </c>
      <c r="Y563">
        <f ca="1"/>
        <v>1.2750176332821945E-5</v>
      </c>
      <c r="Z563">
        <f ca="1"/>
        <v>0</v>
      </c>
      <c r="AA563">
        <f ca="1"/>
        <v>1.6256699651805286E-10</v>
      </c>
      <c r="AB563">
        <f ca="1"/>
        <v>6.8033760575863097E-9</v>
      </c>
      <c r="AC563">
        <f ca="1"/>
        <v>1</v>
      </c>
      <c r="AD563" t="str">
        <f ca="1"/>
        <v>PNTK_c</v>
      </c>
      <c r="AE563">
        <f ca="1"/>
        <v>8.2803114112385568E-11</v>
      </c>
      <c r="AF563" t="str">
        <f ca="1"/>
        <v>THRTRS_c</v>
      </c>
      <c r="AG563">
        <f ca="1"/>
        <v>2.0038185832007359E-2</v>
      </c>
      <c r="AH563">
        <f ca="1"/>
        <v>0</v>
      </c>
      <c r="AI563">
        <f ca="1"/>
        <v>4.0152889143806048E-4</v>
      </c>
      <c r="AJ563" t="str">
        <f ca="1"/>
        <v>THRTRS_c</v>
      </c>
      <c r="AK563">
        <f ca="1"/>
        <v>2.0038185832007359E-2</v>
      </c>
      <c r="AL563">
        <f ca="1"/>
        <v>0</v>
      </c>
      <c r="AM563">
        <f ca="1"/>
        <v>4.0152889143806048E-4</v>
      </c>
      <c r="AN563" t="str">
        <f ca="1"/>
        <v>THRTRS_c</v>
      </c>
    </row>
    <row r="564" spans="1:40" x14ac:dyDescent="0.2">
      <c r="A564" t="s">
        <v>10705</v>
      </c>
      <c r="B564" s="121" t="s">
        <v>10177</v>
      </c>
      <c r="C564" s="94" t="s">
        <v>10553</v>
      </c>
      <c r="D564" s="94" t="str">
        <v>SPMS_c</v>
      </c>
      <c r="E564" s="121" t="str">
        <f ca="1"/>
        <v>0</v>
      </c>
      <c r="G564" s="94"/>
      <c r="H564" s="121" t="str">
        <f ca="1"/>
        <v>0</v>
      </c>
      <c r="I564" s="94"/>
      <c r="J564" s="94"/>
      <c r="K564" s="121" t="str">
        <f ca="1"/>
        <v>0</v>
      </c>
      <c r="L564">
        <v>0</v>
      </c>
      <c r="M564">
        <v>0</v>
      </c>
      <c r="N564" s="105" t="str">
        <v>NADS2_c</v>
      </c>
      <c r="O564" s="131" t="str">
        <v/>
      </c>
      <c r="P564" s="121" t="str">
        <v/>
      </c>
      <c r="Q564">
        <v>0</v>
      </c>
      <c r="R564" t="str">
        <v>NADS2_c</v>
      </c>
      <c r="T564">
        <v>0</v>
      </c>
      <c r="U564" t="str">
        <v>NADS2_c</v>
      </c>
      <c r="W564" t="str">
        <f ca="1"/>
        <v>Pseudoreaction</v>
      </c>
      <c r="X564" t="str">
        <f ca="1"/>
        <v>compACYLCOA_m</v>
      </c>
      <c r="Y564">
        <f ca="1"/>
        <v>0</v>
      </c>
      <c r="Z564">
        <f ca="1"/>
        <v>0</v>
      </c>
      <c r="AA564">
        <f ca="1"/>
        <v>0</v>
      </c>
      <c r="AB564">
        <f ca="1"/>
        <v>0</v>
      </c>
      <c r="AC564">
        <f ca="1"/>
        <v>0</v>
      </c>
      <c r="AD564" t="str">
        <f ca="1"/>
        <v>PNTOtps_e</v>
      </c>
      <c r="AE564">
        <f ca="1"/>
        <v>8.2803114112385568E-11</v>
      </c>
      <c r="AF564" t="str">
        <f ca="1"/>
        <v>TKT1_c</v>
      </c>
      <c r="AG564">
        <f ca="1"/>
        <v>-3.5178110297341275E-2</v>
      </c>
      <c r="AH564">
        <f ca="1"/>
        <v>0</v>
      </c>
      <c r="AI564">
        <f ca="1"/>
        <v>1.2374994440919082E-3</v>
      </c>
      <c r="AJ564" t="str">
        <f ca="1"/>
        <v>TKT1_c</v>
      </c>
      <c r="AK564">
        <f ca="1"/>
        <v>-3.5178110297341275E-2</v>
      </c>
      <c r="AL564">
        <f ca="1"/>
        <v>0</v>
      </c>
      <c r="AM564">
        <f ca="1"/>
        <v>1.2374994440919082E-3</v>
      </c>
      <c r="AN564" t="str">
        <f ca="1"/>
        <v>TKT1_c</v>
      </c>
    </row>
    <row r="565" spans="1:40" x14ac:dyDescent="0.2">
      <c r="A565" t="s">
        <v>10705</v>
      </c>
      <c r="B565" s="121" t="s">
        <v>10178</v>
      </c>
      <c r="C565" s="94" t="s">
        <v>10554</v>
      </c>
      <c r="D565" s="94" t="str">
        <v>EX_btn_c</v>
      </c>
      <c r="E565" s="121" t="str">
        <f ca="1"/>
        <v>0</v>
      </c>
      <c r="G565" s="94"/>
      <c r="H565" s="121" t="str">
        <f ca="1"/>
        <v>0</v>
      </c>
      <c r="I565" s="94"/>
      <c r="J565" s="94"/>
      <c r="K565" s="121" t="str">
        <f ca="1"/>
        <v>0</v>
      </c>
      <c r="L565">
        <v>0</v>
      </c>
      <c r="M565">
        <v>9.7119779454350406E-21</v>
      </c>
      <c r="N565" s="105" t="str">
        <v>NADS2_n</v>
      </c>
      <c r="O565" s="131" t="str">
        <v/>
      </c>
      <c r="P565" s="121" t="str">
        <v/>
      </c>
      <c r="Q565">
        <v>0</v>
      </c>
      <c r="R565" t="str">
        <v>NADS2_n</v>
      </c>
      <c r="T565">
        <v>0</v>
      </c>
      <c r="U565" t="str">
        <v>NADS2_n</v>
      </c>
      <c r="W565" t="str">
        <f ca="1"/>
        <v>Pseudoreaction</v>
      </c>
      <c r="X565" t="str">
        <f ca="1"/>
        <v>compACYLCOA_r</v>
      </c>
      <c r="Y565">
        <f ca="1"/>
        <v>0</v>
      </c>
      <c r="Z565">
        <f ca="1"/>
        <v>0</v>
      </c>
      <c r="AA565">
        <f ca="1"/>
        <v>0</v>
      </c>
      <c r="AB565">
        <f ca="1"/>
        <v>0</v>
      </c>
      <c r="AC565">
        <f ca="1"/>
        <v>0</v>
      </c>
      <c r="AD565" t="str">
        <f ca="1"/>
        <v>PPCDC_c</v>
      </c>
      <c r="AE565">
        <f ca="1"/>
        <v>8.2803114112385568E-11</v>
      </c>
      <c r="AF565" t="str">
        <f ca="1"/>
        <v>TKT2_c</v>
      </c>
      <c r="AG565">
        <f ca="1"/>
        <v>-5.8094324463770212E-2</v>
      </c>
      <c r="AH565">
        <f ca="1"/>
        <v>0</v>
      </c>
      <c r="AI565">
        <f ca="1"/>
        <v>3.3749505349018102E-3</v>
      </c>
      <c r="AJ565" t="str">
        <f ca="1"/>
        <v>TKT2_c</v>
      </c>
      <c r="AK565">
        <f ca="1"/>
        <v>-5.8094324463770212E-2</v>
      </c>
      <c r="AL565">
        <f ca="1"/>
        <v>0</v>
      </c>
      <c r="AM565">
        <f ca="1"/>
        <v>3.3749505349018102E-3</v>
      </c>
      <c r="AN565" t="str">
        <f ca="1"/>
        <v>TKT2_c</v>
      </c>
    </row>
    <row r="566" spans="1:40" x14ac:dyDescent="0.2">
      <c r="A566" t="s">
        <v>10705</v>
      </c>
      <c r="B566" s="121" t="s">
        <v>10179</v>
      </c>
      <c r="C566" s="94" t="s">
        <v>10555</v>
      </c>
      <c r="D566" s="94" t="str">
        <v>ACOADS181_rm</v>
      </c>
      <c r="E566" s="121">
        <f ca="1"/>
        <v>4.45675808591071E-2</v>
      </c>
      <c r="G566" s="94"/>
      <c r="H566" s="121" t="str">
        <f ca="1"/>
        <v>0</v>
      </c>
      <c r="I566" s="94"/>
      <c r="J566" s="94"/>
      <c r="K566" s="121" t="str">
        <f ca="1"/>
        <v>0</v>
      </c>
      <c r="L566">
        <v>0</v>
      </c>
      <c r="M566">
        <v>4.9050681243629297E-5</v>
      </c>
      <c r="N566" s="105" t="str">
        <v/>
      </c>
      <c r="O566" s="131" t="str">
        <v/>
      </c>
      <c r="P566" s="121" t="str">
        <v/>
      </c>
      <c r="Q566">
        <v>0</v>
      </c>
      <c r="R566" t="str">
        <v/>
      </c>
      <c r="T566">
        <v>0</v>
      </c>
      <c r="U566" t="str">
        <v/>
      </c>
      <c r="W566" t="str">
        <f ca="1"/>
        <v>Pseudoreaction</v>
      </c>
      <c r="X566" t="str">
        <f ca="1"/>
        <v>compACYLCOA_rm</v>
      </c>
      <c r="Y566">
        <f ca="1"/>
        <v>2.1266808549527252E-2</v>
      </c>
      <c r="Z566">
        <f ca="1"/>
        <v>0</v>
      </c>
      <c r="AA566">
        <f ca="1"/>
        <v>4.5227714588224542E-4</v>
      </c>
      <c r="AB566">
        <f ca="1"/>
        <v>1.8927651808754678E-2</v>
      </c>
      <c r="AC566">
        <f ca="1"/>
        <v>1</v>
      </c>
      <c r="AD566" t="str">
        <f ca="1"/>
        <v>PPNCL2_c</v>
      </c>
      <c r="AE566">
        <f ca="1"/>
        <v>8.2803114112385568E-11</v>
      </c>
      <c r="AF566" t="str">
        <f ca="1"/>
        <v>TMDPK_c</v>
      </c>
      <c r="AG566">
        <f ca="1"/>
        <v>9.0996216467117127E-6</v>
      </c>
      <c r="AH566">
        <f ca="1"/>
        <v>0</v>
      </c>
      <c r="AI566">
        <f ca="1"/>
        <v>8.2803114113304385E-11</v>
      </c>
      <c r="AJ566" t="str">
        <f ca="1"/>
        <v>TMDPK_c</v>
      </c>
      <c r="AK566">
        <f ca="1"/>
        <v>9.0996216467117127E-6</v>
      </c>
      <c r="AL566">
        <f ca="1"/>
        <v>0</v>
      </c>
      <c r="AM566">
        <f ca="1"/>
        <v>8.2803114113304385E-11</v>
      </c>
      <c r="AN566" t="str">
        <f ca="1"/>
        <v>TMDPK_c</v>
      </c>
    </row>
    <row r="567" spans="1:40" x14ac:dyDescent="0.2">
      <c r="A567" t="s">
        <v>10705</v>
      </c>
      <c r="B567" s="121" t="s">
        <v>10180</v>
      </c>
      <c r="C567" s="94" t="s">
        <v>10556</v>
      </c>
      <c r="D567" s="94" t="str">
        <v>LINOCOAt_c_rm</v>
      </c>
      <c r="E567" s="121" t="str">
        <f ca="1"/>
        <v>0</v>
      </c>
      <c r="G567" s="94"/>
      <c r="H567" s="121" t="str">
        <f ca="1"/>
        <v>0</v>
      </c>
      <c r="I567" s="94"/>
      <c r="J567" s="94"/>
      <c r="K567" s="121" t="str">
        <f ca="1"/>
        <v>0</v>
      </c>
      <c r="L567">
        <v>0</v>
      </c>
      <c r="M567">
        <v>0</v>
      </c>
      <c r="N567" s="105" t="str">
        <v>NADHK1_c</v>
      </c>
      <c r="O567" s="131" t="str">
        <v/>
      </c>
      <c r="P567" s="121" t="str">
        <v/>
      </c>
      <c r="Q567">
        <v>0</v>
      </c>
      <c r="R567" t="str">
        <v>NADHK1_c</v>
      </c>
      <c r="T567">
        <v>0</v>
      </c>
      <c r="U567" t="str">
        <v>NADHK1_c</v>
      </c>
      <c r="W567" t="str">
        <f ca="1"/>
        <v>Pseudoreaction</v>
      </c>
      <c r="X567" t="str">
        <f ca="1"/>
        <v>compACYLCOA_x</v>
      </c>
      <c r="Y567">
        <f ca="1"/>
        <v>0</v>
      </c>
      <c r="Z567">
        <f ca="1"/>
        <v>0</v>
      </c>
      <c r="AA567">
        <f ca="1"/>
        <v>0</v>
      </c>
      <c r="AB567">
        <f ca="1"/>
        <v>0</v>
      </c>
      <c r="AC567">
        <f ca="1"/>
        <v>0</v>
      </c>
      <c r="AD567" t="str">
        <f ca="1"/>
        <v>PTPAT_c</v>
      </c>
      <c r="AE567">
        <f ca="1"/>
        <v>8.2803114112385568E-11</v>
      </c>
      <c r="AF567" t="str">
        <f ca="1"/>
        <v>TMDS_c</v>
      </c>
      <c r="AG567">
        <f ca="1"/>
        <v>6.4561815583419379E-4</v>
      </c>
      <c r="AH567">
        <f ca="1"/>
        <v>0</v>
      </c>
      <c r="AI567">
        <f ca="1"/>
        <v>4.1682280314274533E-7</v>
      </c>
      <c r="AJ567" t="str">
        <f ca="1"/>
        <v>TMDS_c</v>
      </c>
      <c r="AK567">
        <f ca="1"/>
        <v>6.4561815583419379E-4</v>
      </c>
      <c r="AL567">
        <f ca="1"/>
        <v>0</v>
      </c>
      <c r="AM567">
        <f ca="1"/>
        <v>4.1682280314274533E-7</v>
      </c>
      <c r="AN567" t="str">
        <f ca="1"/>
        <v>TMDS_c</v>
      </c>
    </row>
    <row r="568" spans="1:40" x14ac:dyDescent="0.2">
      <c r="A568" t="s">
        <v>10705</v>
      </c>
      <c r="B568" s="121" t="s">
        <v>10181</v>
      </c>
      <c r="C568" s="94" t="s">
        <v>10557</v>
      </c>
      <c r="D568" s="94" t="str">
        <v>LINOCOAt_c_l</v>
      </c>
      <c r="E568" s="121" t="str">
        <f ca="1"/>
        <v>0</v>
      </c>
      <c r="G568" s="94"/>
      <c r="H568" s="121" t="str">
        <f ca="1"/>
        <v>0</v>
      </c>
      <c r="I568" s="94"/>
      <c r="J568" s="94"/>
      <c r="K568" s="121" t="str">
        <f ca="1"/>
        <v>0</v>
      </c>
      <c r="L568">
        <v>0</v>
      </c>
      <c r="M568">
        <v>0</v>
      </c>
      <c r="N568" s="105" t="str">
        <v/>
      </c>
      <c r="O568" s="131" t="str">
        <v/>
      </c>
      <c r="P568" s="121" t="str">
        <v/>
      </c>
      <c r="Q568">
        <v>0</v>
      </c>
      <c r="R568" t="str">
        <v/>
      </c>
      <c r="T568">
        <v>0</v>
      </c>
      <c r="U568" t="str">
        <v/>
      </c>
      <c r="W568" t="str">
        <f ca="1"/>
        <v>Pseudoreaction</v>
      </c>
      <c r="X568" t="str">
        <f ca="1"/>
        <v>compCER_g</v>
      </c>
      <c r="Y568">
        <f ca="1"/>
        <v>0</v>
      </c>
      <c r="Z568">
        <f ca="1"/>
        <v>0</v>
      </c>
      <c r="AA568">
        <f ca="1"/>
        <v>0</v>
      </c>
      <c r="AB568">
        <f ca="1"/>
        <v>0</v>
      </c>
      <c r="AC568">
        <f ca="1"/>
        <v>0</v>
      </c>
      <c r="AD568" t="str">
        <f ca="1"/>
        <v>EX_mn2_e</v>
      </c>
      <c r="AE568">
        <f ca="1"/>
        <v>7.31648316305151E-11</v>
      </c>
      <c r="AF568" t="str">
        <f ca="1"/>
        <v>TPI_c</v>
      </c>
      <c r="AG568">
        <f ca="1"/>
        <v>0.32509334523524264</v>
      </c>
      <c r="AH568">
        <f ca="1"/>
        <v>0</v>
      </c>
      <c r="AI568">
        <f ca="1"/>
        <v>0.10568568311624066</v>
      </c>
      <c r="AJ568" t="str">
        <f ca="1"/>
        <v>TPI_c</v>
      </c>
      <c r="AK568">
        <f ca="1"/>
        <v>0.32509334523524264</v>
      </c>
      <c r="AL568">
        <f ca="1"/>
        <v>0</v>
      </c>
      <c r="AM568">
        <f ca="1"/>
        <v>0.10568568311624066</v>
      </c>
      <c r="AN568" t="str">
        <f ca="1"/>
        <v>TPI_c</v>
      </c>
    </row>
    <row r="569" spans="1:40" x14ac:dyDescent="0.2">
      <c r="A569" t="s">
        <v>10705</v>
      </c>
      <c r="B569" s="121" t="s">
        <v>10182</v>
      </c>
      <c r="C569" s="94" t="s">
        <v>10902</v>
      </c>
      <c r="D569" s="94" t="str">
        <v>LINOEAt_c_l</v>
      </c>
      <c r="E569" s="121" t="str">
        <f ca="1"/>
        <v>0</v>
      </c>
      <c r="G569" s="94"/>
      <c r="H569" s="121" t="str">
        <f ca="1"/>
        <v>0</v>
      </c>
      <c r="I569" s="94"/>
      <c r="J569" s="94"/>
      <c r="K569" s="121" t="str">
        <f ca="1"/>
        <v>0</v>
      </c>
      <c r="L569">
        <v>0</v>
      </c>
      <c r="M569">
        <v>8.8565157682306194E-6</v>
      </c>
      <c r="N569" s="105" t="str">
        <v>NADHq9_m</v>
      </c>
      <c r="O569" s="131" t="str">
        <v/>
      </c>
      <c r="P569" s="121" t="str">
        <v/>
      </c>
      <c r="Q569">
        <v>0</v>
      </c>
      <c r="R569" t="str">
        <v>NADHq9_m</v>
      </c>
      <c r="T569">
        <v>0</v>
      </c>
      <c r="U569" t="str">
        <v>NADHq9_m</v>
      </c>
      <c r="W569" t="str">
        <f ca="1"/>
        <v>Pseudoreaction</v>
      </c>
      <c r="X569" t="str">
        <f ca="1"/>
        <v>compCER_m</v>
      </c>
      <c r="Y569">
        <f ca="1"/>
        <v>0</v>
      </c>
      <c r="Z569">
        <f ca="1"/>
        <v>0</v>
      </c>
      <c r="AA569">
        <f ca="1"/>
        <v>0</v>
      </c>
      <c r="AB569">
        <f ca="1"/>
        <v>0</v>
      </c>
      <c r="AC569">
        <f ca="1"/>
        <v>0</v>
      </c>
      <c r="AD569" t="str">
        <f ca="1"/>
        <v>MN2t_c_e</v>
      </c>
      <c r="AE569">
        <f ca="1"/>
        <v>7.31648316305151E-11</v>
      </c>
      <c r="AF569" t="str">
        <f ca="1"/>
        <v>TRDR_c</v>
      </c>
      <c r="AG569">
        <f ca="1"/>
        <v>7.9296832915938878E-3</v>
      </c>
      <c r="AH569">
        <f ca="1"/>
        <v>0</v>
      </c>
      <c r="AI569">
        <f ca="1"/>
        <v>6.2879877104983281E-5</v>
      </c>
      <c r="AJ569" t="str">
        <f ca="1"/>
        <v>TRDR_c</v>
      </c>
      <c r="AK569">
        <f ca="1"/>
        <v>7.9296832915938878E-3</v>
      </c>
      <c r="AL569">
        <f ca="1"/>
        <v>0</v>
      </c>
      <c r="AM569">
        <f ca="1"/>
        <v>6.2879877104983281E-5</v>
      </c>
      <c r="AN569" t="str">
        <f ca="1"/>
        <v>TRDR_c</v>
      </c>
    </row>
    <row r="570" spans="1:40" x14ac:dyDescent="0.2">
      <c r="A570" t="s">
        <v>10705</v>
      </c>
      <c r="B570" s="121" t="s">
        <v>10183</v>
      </c>
      <c r="C570" s="94" t="s">
        <v>10558</v>
      </c>
      <c r="D570" s="94" t="str">
        <v>FACOAL182_l</v>
      </c>
      <c r="E570" s="121">
        <f ca="1"/>
        <v>1.54100902285848E-3</v>
      </c>
      <c r="G570" s="94"/>
      <c r="H570" s="121" t="str">
        <f ca="1"/>
        <v>0</v>
      </c>
      <c r="I570" s="94"/>
      <c r="J570" s="94"/>
      <c r="K570" s="121" t="str">
        <f ca="1"/>
        <v>0</v>
      </c>
      <c r="L570">
        <v>0</v>
      </c>
      <c r="M570">
        <v>0</v>
      </c>
      <c r="N570" s="105" t="str">
        <v>NAMNPP_c</v>
      </c>
      <c r="O570" s="131" t="str">
        <v/>
      </c>
      <c r="P570" s="121" t="str">
        <v/>
      </c>
      <c r="Q570">
        <v>0</v>
      </c>
      <c r="R570" t="str">
        <v>NAMNPP_c</v>
      </c>
      <c r="T570">
        <v>0</v>
      </c>
      <c r="U570" t="str">
        <v>NAMNPP_c</v>
      </c>
      <c r="W570" t="str">
        <f ca="1"/>
        <v>Pseudoreaction</v>
      </c>
      <c r="X570" t="str">
        <f ca="1"/>
        <v>compCER_r</v>
      </c>
      <c r="Y570">
        <f ca="1"/>
        <v>7.353404252707725E-4</v>
      </c>
      <c r="Z570">
        <f ca="1"/>
        <v>0</v>
      </c>
      <c r="AA570">
        <f ca="1"/>
        <v>5.407255410374006E-7</v>
      </c>
      <c r="AB570">
        <f ca="1"/>
        <v>2.2629188447919273E-5</v>
      </c>
      <c r="AC570">
        <f ca="1"/>
        <v>1</v>
      </c>
      <c r="AD570" t="str">
        <f ca="1"/>
        <v>TTCOSAt_c_rm</v>
      </c>
      <c r="AE570">
        <f ca="1"/>
        <v>4.1110254583338165E-11</v>
      </c>
      <c r="AF570" t="str">
        <f ca="1"/>
        <v>TRPS1_c</v>
      </c>
      <c r="AG570">
        <f ca="1"/>
        <v>2.3384207707719761E-3</v>
      </c>
      <c r="AH570">
        <f ca="1"/>
        <v>0</v>
      </c>
      <c r="AI570">
        <f ca="1"/>
        <v>5.4682117011778028E-6</v>
      </c>
      <c r="AJ570" t="str">
        <f ca="1"/>
        <v>TRPS1_c</v>
      </c>
      <c r="AK570">
        <f ca="1"/>
        <v>2.3384207707719761E-3</v>
      </c>
      <c r="AL570">
        <f ca="1"/>
        <v>0</v>
      </c>
      <c r="AM570">
        <f ca="1"/>
        <v>5.4682117011778028E-6</v>
      </c>
      <c r="AN570" t="str">
        <f ca="1"/>
        <v>TRPS1_c</v>
      </c>
    </row>
    <row r="571" spans="1:40" x14ac:dyDescent="0.2">
      <c r="A571" t="s">
        <v>10705</v>
      </c>
      <c r="B571" s="121" t="s">
        <v>10184</v>
      </c>
      <c r="C571" s="94" t="s">
        <v>10559</v>
      </c>
      <c r="D571" s="94" t="str">
        <v>FACOAL182_rm</v>
      </c>
      <c r="E571" s="121">
        <f ca="1"/>
        <v>-7.1174468547210003E-4</v>
      </c>
      <c r="G571" s="94"/>
      <c r="H571" s="121" t="str">
        <f ca="1"/>
        <v>0</v>
      </c>
      <c r="I571" s="94"/>
      <c r="J571" s="94"/>
      <c r="K571" s="121" t="str">
        <f ca="1"/>
        <v>0</v>
      </c>
      <c r="L571">
        <v>0</v>
      </c>
      <c r="M571">
        <v>0</v>
      </c>
      <c r="N571" s="105" t="str">
        <v>NAMNPP_m</v>
      </c>
      <c r="O571" s="131" t="str">
        <v/>
      </c>
      <c r="P571" s="121" t="str">
        <v/>
      </c>
      <c r="Q571">
        <v>0</v>
      </c>
      <c r="R571" t="str">
        <v>NAMNPP_m</v>
      </c>
      <c r="T571">
        <v>0</v>
      </c>
      <c r="U571" t="str">
        <v>NAMNPP_m</v>
      </c>
      <c r="W571" t="str">
        <f ca="1"/>
        <v>Pseudoreaction</v>
      </c>
      <c r="X571" t="str">
        <f ca="1"/>
        <v>compFALPD_c</v>
      </c>
      <c r="Y571">
        <f ca="1"/>
        <v>-3.3963113254745095E-4</v>
      </c>
      <c r="Z571">
        <f ca="1"/>
        <v>0</v>
      </c>
      <c r="AA571">
        <f ca="1"/>
        <v>1.1534930619546419E-7</v>
      </c>
      <c r="AB571">
        <f ca="1"/>
        <v>4.8273310378977568E-6</v>
      </c>
      <c r="AC571">
        <f ca="1"/>
        <v>1</v>
      </c>
      <c r="AD571" t="str">
        <f ca="1"/>
        <v>AGPAT_l</v>
      </c>
      <c r="AE571">
        <f ca="1"/>
        <v>4.0641749129522341E-11</v>
      </c>
      <c r="AF571" t="str">
        <f ca="1"/>
        <v>TRPTRS_c</v>
      </c>
      <c r="AG571">
        <f ca="1"/>
        <v>2.3384207707719761E-3</v>
      </c>
      <c r="AH571">
        <f ca="1"/>
        <v>0</v>
      </c>
      <c r="AI571">
        <f ca="1"/>
        <v>5.4682117011778028E-6</v>
      </c>
      <c r="AJ571" t="str">
        <f ca="1"/>
        <v>TRPTRS_c</v>
      </c>
      <c r="AK571">
        <f ca="1"/>
        <v>2.3384207707719761E-3</v>
      </c>
      <c r="AL571">
        <f ca="1"/>
        <v>0</v>
      </c>
      <c r="AM571">
        <f ca="1"/>
        <v>5.4682117011778028E-6</v>
      </c>
      <c r="AN571" t="str">
        <f ca="1"/>
        <v>TRPTRS_c</v>
      </c>
    </row>
    <row r="572" spans="1:40" x14ac:dyDescent="0.2">
      <c r="A572" t="s">
        <v>10705</v>
      </c>
      <c r="B572" s="121" t="s">
        <v>10185</v>
      </c>
      <c r="C572" s="94" t="s">
        <v>10560</v>
      </c>
      <c r="D572" s="94" t="str">
        <v>ACOADS182_rm</v>
      </c>
      <c r="E572" s="121" t="str">
        <f ca="1"/>
        <v>0</v>
      </c>
      <c r="G572" s="94"/>
      <c r="H572" s="121" t="str">
        <f ca="1"/>
        <v>0</v>
      </c>
      <c r="I572" s="94"/>
      <c r="J572" s="94"/>
      <c r="K572" s="121" t="str">
        <f ca="1"/>
        <v>0</v>
      </c>
      <c r="L572">
        <v>0</v>
      </c>
      <c r="M572">
        <v>0</v>
      </c>
      <c r="N572" s="105" t="str">
        <v>NNAM_c</v>
      </c>
      <c r="O572" s="131" t="str">
        <v/>
      </c>
      <c r="P572" s="121" t="str">
        <v/>
      </c>
      <c r="Q572">
        <v>0</v>
      </c>
      <c r="R572" t="str">
        <v>NNAM_c</v>
      </c>
      <c r="T572">
        <v>0</v>
      </c>
      <c r="U572" t="str">
        <v>NNAM_c</v>
      </c>
      <c r="W572" t="str">
        <f ca="1"/>
        <v>Pseudoreaction</v>
      </c>
      <c r="X572" t="str">
        <f ca="1"/>
        <v>compFALPD_en</v>
      </c>
      <c r="Y572">
        <f ca="1"/>
        <v>0</v>
      </c>
      <c r="Z572">
        <f ca="1"/>
        <v>0</v>
      </c>
      <c r="AA572">
        <f ca="1"/>
        <v>0</v>
      </c>
      <c r="AB572">
        <f ca="1"/>
        <v>0</v>
      </c>
      <c r="AC572">
        <f ca="1"/>
        <v>0</v>
      </c>
      <c r="AD572" t="str">
        <f ca="1"/>
        <v>G3PAT_l</v>
      </c>
      <c r="AE572">
        <f ca="1"/>
        <v>4.0641749129522341E-11</v>
      </c>
      <c r="AF572" t="str">
        <f ca="1"/>
        <v>TTCCOAt_c_l</v>
      </c>
      <c r="AG572">
        <f ca="1"/>
        <v>-6.2015582665212745E-7</v>
      </c>
      <c r="AH572">
        <f ca="1"/>
        <v>0</v>
      </c>
      <c r="AI572">
        <f ca="1"/>
        <v>3.8459324933058353E-13</v>
      </c>
      <c r="AJ572" t="str">
        <f ca="1"/>
        <v>TTCCOAt_c_l</v>
      </c>
      <c r="AK572">
        <f ca="1"/>
        <v>-6.2015582665212745E-7</v>
      </c>
      <c r="AL572">
        <f ca="1"/>
        <v>0</v>
      </c>
      <c r="AM572">
        <f ca="1"/>
        <v>3.8459324933058353E-13</v>
      </c>
      <c r="AN572" t="str">
        <f ca="1"/>
        <v>TTCCOAt_c_l</v>
      </c>
    </row>
    <row r="573" spans="1:40" x14ac:dyDescent="0.2">
      <c r="A573" t="s">
        <v>10705</v>
      </c>
      <c r="B573" s="121" t="s">
        <v>10186</v>
      </c>
      <c r="C573" s="94" t="s">
        <v>10561</v>
      </c>
      <c r="D573" s="94" t="str">
        <v>LINOLNCOAt_c_rm</v>
      </c>
      <c r="E573" s="121" t="str">
        <f ca="1"/>
        <v>0</v>
      </c>
      <c r="G573" s="94"/>
      <c r="H573" s="121" t="str">
        <f ca="1"/>
        <v>0</v>
      </c>
      <c r="I573" s="94"/>
      <c r="J573" s="94"/>
      <c r="K573" s="121" t="str">
        <f ca="1"/>
        <v>0</v>
      </c>
      <c r="L573">
        <v>0</v>
      </c>
      <c r="M573">
        <v>0</v>
      </c>
      <c r="N573" s="105" t="str">
        <v>NNMT_c</v>
      </c>
      <c r="O573" s="131" t="str">
        <v/>
      </c>
      <c r="P573" s="121" t="str">
        <v/>
      </c>
      <c r="Q573">
        <v>0</v>
      </c>
      <c r="R573" t="str">
        <v>NNMT_c</v>
      </c>
      <c r="T573">
        <v>0</v>
      </c>
      <c r="U573" t="str">
        <v>NNMT_c</v>
      </c>
      <c r="W573" t="str">
        <f ca="1"/>
        <v>Pseudoreaction</v>
      </c>
      <c r="X573" t="str">
        <f ca="1"/>
        <v>compFALPD_m</v>
      </c>
      <c r="Y573">
        <f ca="1"/>
        <v>0</v>
      </c>
      <c r="Z573">
        <f ca="1"/>
        <v>0</v>
      </c>
      <c r="AA573">
        <f ca="1"/>
        <v>0</v>
      </c>
      <c r="AB573">
        <f ca="1"/>
        <v>0</v>
      </c>
      <c r="AC573">
        <f ca="1"/>
        <v>0</v>
      </c>
      <c r="AD573" t="str">
        <f ca="1"/>
        <v>GLYC3Pt_c_l</v>
      </c>
      <c r="AE573">
        <f ca="1"/>
        <v>4.0641749129522341E-11</v>
      </c>
      <c r="AF573" t="str">
        <f ca="1"/>
        <v>TTCCOAt_c_r</v>
      </c>
      <c r="AG573">
        <f ca="1"/>
        <v>3.6767021263538674E-4</v>
      </c>
      <c r="AH573">
        <f ca="1"/>
        <v>0</v>
      </c>
      <c r="AI573">
        <f ca="1"/>
        <v>1.351813852593505E-7</v>
      </c>
      <c r="AJ573" t="str">
        <f ca="1"/>
        <v>TTCCOAt_c_r</v>
      </c>
      <c r="AK573">
        <f ca="1"/>
        <v>3.6767021263538674E-4</v>
      </c>
      <c r="AL573">
        <f ca="1"/>
        <v>0</v>
      </c>
      <c r="AM573">
        <f ca="1"/>
        <v>1.351813852593505E-7</v>
      </c>
      <c r="AN573" t="str">
        <f ca="1"/>
        <v>TTCCOAt_c_r</v>
      </c>
    </row>
    <row r="574" spans="1:40" x14ac:dyDescent="0.2">
      <c r="A574" t="s">
        <v>10705</v>
      </c>
      <c r="B574" s="121" t="s">
        <v>10187</v>
      </c>
      <c r="C574" s="94" t="s">
        <v>10562</v>
      </c>
      <c r="D574" s="94" t="str">
        <v>LINOLNCOAt_c_l</v>
      </c>
      <c r="E574" s="121" t="str">
        <f ca="1"/>
        <v>0</v>
      </c>
      <c r="G574" s="94"/>
      <c r="H574" s="121" t="str">
        <f ca="1"/>
        <v>0</v>
      </c>
      <c r="I574" s="94"/>
      <c r="J574" s="94"/>
      <c r="K574" s="121" t="str">
        <f ca="1"/>
        <v>0</v>
      </c>
      <c r="L574">
        <v>0</v>
      </c>
      <c r="M574">
        <v>0</v>
      </c>
      <c r="N574" s="105" t="str">
        <v>ANNAT_c</v>
      </c>
      <c r="O574" s="131" t="str">
        <v/>
      </c>
      <c r="P574" s="121" t="str">
        <v/>
      </c>
      <c r="Q574">
        <v>0</v>
      </c>
      <c r="R574" t="str">
        <v>ANNAT_c</v>
      </c>
      <c r="T574">
        <v>0</v>
      </c>
      <c r="U574" t="str">
        <v>ANNAT_c</v>
      </c>
      <c r="W574" t="str">
        <f ca="1"/>
        <v>Pseudoreaction</v>
      </c>
      <c r="X574" t="str">
        <f ca="1"/>
        <v>compFALPD_mm</v>
      </c>
      <c r="Y574">
        <f ca="1"/>
        <v>0</v>
      </c>
      <c r="Z574">
        <f ca="1"/>
        <v>0</v>
      </c>
      <c r="AA574">
        <f ca="1"/>
        <v>0</v>
      </c>
      <c r="AB574">
        <f ca="1"/>
        <v>0</v>
      </c>
      <c r="AC574">
        <f ca="1"/>
        <v>0</v>
      </c>
      <c r="AD574" t="str">
        <f ca="1"/>
        <v>PAt_l_rm</v>
      </c>
      <c r="AE574">
        <f ca="1"/>
        <v>4.0641749129522341E-11</v>
      </c>
      <c r="AF574" t="str">
        <f ca="1"/>
        <v>TTCCOAt_c_rm</v>
      </c>
      <c r="AG574">
        <f ca="1"/>
        <v>-3.6829036846203883E-4</v>
      </c>
      <c r="AH574">
        <f ca="1"/>
        <v>0</v>
      </c>
      <c r="AI574">
        <f ca="1"/>
        <v>1.3563779550190433E-7</v>
      </c>
      <c r="AJ574" t="str">
        <f ca="1"/>
        <v>TTCCOAt_c_rm</v>
      </c>
      <c r="AK574">
        <f ca="1"/>
        <v>-3.6829036846203883E-4</v>
      </c>
      <c r="AL574">
        <f ca="1"/>
        <v>0</v>
      </c>
      <c r="AM574">
        <f ca="1"/>
        <v>1.3563779550190433E-7</v>
      </c>
      <c r="AN574" t="str">
        <f ca="1"/>
        <v>TTCCOAt_c_rm</v>
      </c>
    </row>
    <row r="575" spans="1:40" x14ac:dyDescent="0.2">
      <c r="A575" t="s">
        <v>10705</v>
      </c>
      <c r="B575" s="121" t="s">
        <v>10188</v>
      </c>
      <c r="C575" s="94" t="s">
        <v>10643</v>
      </c>
      <c r="D575" s="94" t="str">
        <v>FACOAL183_rm</v>
      </c>
      <c r="E575" s="121">
        <f ca="1"/>
        <v>-2.7625311600914702E-4</v>
      </c>
      <c r="G575" s="94"/>
      <c r="H575" s="121" t="str">
        <f ca="1"/>
        <v>0</v>
      </c>
      <c r="I575" s="94"/>
      <c r="J575" s="94"/>
      <c r="K575" s="121" t="str">
        <f ca="1"/>
        <v>0</v>
      </c>
      <c r="L575">
        <v>0</v>
      </c>
      <c r="M575">
        <v>0</v>
      </c>
      <c r="N575" s="105" t="str">
        <v>ANNAT_n</v>
      </c>
      <c r="O575" s="131" t="str">
        <v/>
      </c>
      <c r="P575" s="121" t="str">
        <v/>
      </c>
      <c r="Q575">
        <v>0</v>
      </c>
      <c r="R575" t="str">
        <v>ANNAT_n</v>
      </c>
      <c r="T575">
        <v>0</v>
      </c>
      <c r="U575" t="str">
        <v>ANNAT_n</v>
      </c>
      <c r="W575" t="str">
        <f ca="1"/>
        <v>Pseudoreaction</v>
      </c>
      <c r="X575" t="str">
        <f ca="1"/>
        <v>compFALPD_rm</v>
      </c>
      <c r="Y575">
        <f ca="1"/>
        <v>-1.318227737769695E-4</v>
      </c>
      <c r="Z575">
        <f ca="1"/>
        <v>0</v>
      </c>
      <c r="AA575">
        <f ca="1"/>
        <v>1.7377243686254079E-8</v>
      </c>
      <c r="AB575">
        <f ca="1"/>
        <v>7.2723201002717204E-7</v>
      </c>
      <c r="AC575">
        <f ca="1"/>
        <v>1</v>
      </c>
      <c r="AD575" t="str">
        <f ca="1"/>
        <v>LINOCOAt_c_l</v>
      </c>
      <c r="AE575">
        <f ca="1"/>
        <v>2.8466498897733035E-11</v>
      </c>
      <c r="AF575" t="str">
        <f ca="1"/>
        <v>TTCOSAt_c_rm</v>
      </c>
      <c r="AG575">
        <f ca="1"/>
        <v>-6.4117278937380183E-6</v>
      </c>
      <c r="AH575">
        <f ca="1"/>
        <v>0</v>
      </c>
      <c r="AI575">
        <f ca="1"/>
        <v>4.1110254583338165E-11</v>
      </c>
      <c r="AJ575" t="str">
        <f ca="1"/>
        <v>TTCOSAt_c_rm</v>
      </c>
      <c r="AK575">
        <f ca="1"/>
        <v>-6.4117278937380183E-6</v>
      </c>
      <c r="AL575">
        <f ca="1"/>
        <v>0</v>
      </c>
      <c r="AM575">
        <f ca="1"/>
        <v>4.1110254583338165E-11</v>
      </c>
      <c r="AN575" t="str">
        <f ca="1"/>
        <v>TTCOSAt_c_rm</v>
      </c>
    </row>
    <row r="576" spans="1:40" x14ac:dyDescent="0.2">
      <c r="A576" t="s">
        <v>10709</v>
      </c>
      <c r="B576" s="121" t="s">
        <v>8520</v>
      </c>
      <c r="C576" s="94" t="s">
        <v>10644</v>
      </c>
      <c r="D576" s="94" t="str">
        <v>BIOMASS_RT_CLIM</v>
      </c>
      <c r="E576" s="121" t="str">
        <f ca="1"/>
        <v>0</v>
      </c>
      <c r="G576" s="94"/>
      <c r="H576" s="121" t="str">
        <f ca="1"/>
        <v>0</v>
      </c>
      <c r="I576" s="94"/>
      <c r="J576" s="94"/>
      <c r="K576" s="121" t="str">
        <f ca="1"/>
        <v>0</v>
      </c>
      <c r="L576">
        <v>0</v>
      </c>
      <c r="M576">
        <v>0</v>
      </c>
      <c r="N576" s="105" t="str">
        <v>NNATi_c</v>
      </c>
      <c r="O576" s="131" t="str">
        <v/>
      </c>
      <c r="P576" s="121" t="str">
        <v/>
      </c>
      <c r="Q576">
        <v>0</v>
      </c>
      <c r="R576" t="str">
        <v>NNATi_c</v>
      </c>
      <c r="T576">
        <v>0</v>
      </c>
      <c r="U576" t="str">
        <v>NNATi_c</v>
      </c>
      <c r="W576" t="str">
        <f ca="1"/>
        <v>Penicillin and cephalosporin biosynthesis</v>
      </c>
      <c r="X576" t="str">
        <f ca="1"/>
        <v>CPLSPNEST_e</v>
      </c>
      <c r="Y576">
        <f ca="1"/>
        <v>0</v>
      </c>
      <c r="Z576">
        <f ca="1"/>
        <v>0</v>
      </c>
      <c r="AA576">
        <f ca="1"/>
        <v>0</v>
      </c>
      <c r="AB576">
        <f ca="1"/>
        <v>0</v>
      </c>
      <c r="AC576">
        <f ca="1"/>
        <v>0</v>
      </c>
      <c r="AD576" t="str">
        <f ca="1"/>
        <v>LINOCOAt_c_rm</v>
      </c>
      <c r="AE576">
        <f ca="1"/>
        <v>2.8466498897733035E-11</v>
      </c>
      <c r="AF576" t="str">
        <f ca="1"/>
        <v>TYRTA_c</v>
      </c>
      <c r="AG576">
        <f ca="1"/>
        <v>7.0511148216039479E-3</v>
      </c>
      <c r="AH576">
        <f ca="1"/>
        <v>0</v>
      </c>
      <c r="AI576">
        <f ca="1"/>
        <v>4.9718220227442877E-5</v>
      </c>
      <c r="AJ576" t="str">
        <f ca="1"/>
        <v>TYRTA_c</v>
      </c>
      <c r="AK576">
        <f ca="1"/>
        <v>7.0511148216039479E-3</v>
      </c>
      <c r="AL576">
        <f ca="1"/>
        <v>0</v>
      </c>
      <c r="AM576">
        <f ca="1"/>
        <v>4.9718220227442877E-5</v>
      </c>
      <c r="AN576" t="str">
        <f ca="1"/>
        <v>TYRTA_c</v>
      </c>
    </row>
    <row r="577" spans="1:40" x14ac:dyDescent="0.2">
      <c r="A577" t="s">
        <v>10714</v>
      </c>
      <c r="B577" s="121" t="s">
        <v>8521</v>
      </c>
      <c r="C577" s="94" t="s">
        <v>10563</v>
      </c>
      <c r="D577" s="94" t="str">
        <v>ATPM_c</v>
      </c>
      <c r="E577" s="121">
        <f ca="1"/>
        <v>1.9069533756447E-5</v>
      </c>
      <c r="G577" s="94"/>
      <c r="H577" s="121" t="str">
        <f ca="1"/>
        <v>0</v>
      </c>
      <c r="I577" s="94"/>
      <c r="J577" s="94"/>
      <c r="K577" s="121" t="str">
        <f ca="1"/>
        <v>0</v>
      </c>
      <c r="L577">
        <v>0</v>
      </c>
      <c r="M577">
        <v>0</v>
      </c>
      <c r="N577" s="105" t="str">
        <v>NNDPR_c</v>
      </c>
      <c r="O577" s="131">
        <v>1.7819999999999999E-7</v>
      </c>
      <c r="P577" s="121">
        <v>1.9381364543857499E-10</v>
      </c>
      <c r="Q577">
        <v>0</v>
      </c>
      <c r="R577" t="str">
        <v>NNDPR_c</v>
      </c>
      <c r="T577">
        <v>0</v>
      </c>
      <c r="U577" t="str">
        <v>NNDPR_c</v>
      </c>
      <c r="W577" t="str">
        <f ca="1"/>
        <v>Heme metabolism</v>
      </c>
      <c r="X577" t="str">
        <f ca="1"/>
        <v>CPPPGO_c</v>
      </c>
      <c r="Y577">
        <f ca="1"/>
        <v>9.0996216467117127E-6</v>
      </c>
      <c r="Z577">
        <f ca="1"/>
        <v>0</v>
      </c>
      <c r="AA577">
        <f ca="1"/>
        <v>8.2803114113304385E-11</v>
      </c>
      <c r="AB577">
        <f ca="1"/>
        <v>2204336895.4291272</v>
      </c>
      <c r="AC577">
        <f ca="1"/>
        <v>1</v>
      </c>
      <c r="AD577" t="str">
        <f ca="1"/>
        <v>FACOAL220_rm</v>
      </c>
      <c r="AE577">
        <f ca="1"/>
        <v>2.3715439628218427E-11</v>
      </c>
      <c r="AF577" t="str">
        <f ca="1"/>
        <v>TYRTRS_c</v>
      </c>
      <c r="AG577">
        <f ca="1"/>
        <v>7.0511148216039479E-3</v>
      </c>
      <c r="AH577">
        <f ca="1"/>
        <v>0</v>
      </c>
      <c r="AI577">
        <f ca="1"/>
        <v>4.9718220227442877E-5</v>
      </c>
      <c r="AJ577" t="str">
        <f ca="1"/>
        <v>TYRTRS_c</v>
      </c>
      <c r="AK577">
        <f ca="1"/>
        <v>7.0511148216039479E-3</v>
      </c>
      <c r="AL577">
        <f ca="1"/>
        <v>0</v>
      </c>
      <c r="AM577">
        <f ca="1"/>
        <v>4.9718220227442877E-5</v>
      </c>
      <c r="AN577" t="str">
        <f ca="1"/>
        <v>TYRTRS_c</v>
      </c>
    </row>
    <row r="578" spans="1:40" x14ac:dyDescent="0.2">
      <c r="A578" t="s">
        <v>10654</v>
      </c>
      <c r="B578" s="121" t="s">
        <v>8522</v>
      </c>
      <c r="C578" s="94" t="s">
        <v>10564</v>
      </c>
      <c r="D578" s="94" t="str">
        <v>THMtps_e</v>
      </c>
      <c r="E578" s="121" t="str">
        <f ca="1"/>
        <v>0</v>
      </c>
      <c r="G578" s="94"/>
      <c r="H578" s="121" t="str">
        <f ca="1"/>
        <v>0</v>
      </c>
      <c r="I578" s="94"/>
      <c r="J578" s="94"/>
      <c r="K578" s="121" t="str">
        <f ca="1"/>
        <v>0</v>
      </c>
      <c r="L578">
        <v>0</v>
      </c>
      <c r="M578">
        <v>0</v>
      </c>
      <c r="N578" s="105" t="str">
        <v>NNDPR_m</v>
      </c>
      <c r="O578" s="131" t="str">
        <v/>
      </c>
      <c r="P578" s="121" t="str">
        <v/>
      </c>
      <c r="Q578">
        <v>0</v>
      </c>
      <c r="R578" t="str">
        <v>NNDPR_m</v>
      </c>
      <c r="T578">
        <v>0</v>
      </c>
      <c r="U578" t="str">
        <v>NNDPR_m</v>
      </c>
      <c r="W578" t="str">
        <f ca="1"/>
        <v>Transport</v>
      </c>
      <c r="X578" t="str">
        <f ca="1"/>
        <v>CRN100t_c_m</v>
      </c>
      <c r="Y578">
        <f ca="1"/>
        <v>0</v>
      </c>
      <c r="Z578">
        <f ca="1"/>
        <v>0</v>
      </c>
      <c r="AA578">
        <f ca="1"/>
        <v>0</v>
      </c>
      <c r="AB578">
        <f ca="1"/>
        <v>0</v>
      </c>
      <c r="AC578">
        <f ca="1"/>
        <v>0</v>
      </c>
      <c r="AD578" t="str">
        <f ca="1"/>
        <v>PPPGO_m</v>
      </c>
      <c r="AE578">
        <f ca="1"/>
        <v>2.0700778528326096E-11</v>
      </c>
      <c r="AF578" t="str">
        <f ca="1"/>
        <v>UAGDP_c</v>
      </c>
      <c r="AG578">
        <f ca="1"/>
        <v>6.5211528568994443E-3</v>
      </c>
      <c r="AH578">
        <f ca="1"/>
        <v>0</v>
      </c>
      <c r="AI578">
        <f ca="1"/>
        <v>4.2525434583047781E-5</v>
      </c>
      <c r="AJ578" t="str">
        <f ca="1"/>
        <v>UAGDP_c</v>
      </c>
      <c r="AK578">
        <f ca="1"/>
        <v>6.5211528568994443E-3</v>
      </c>
      <c r="AL578">
        <f ca="1"/>
        <v>0</v>
      </c>
      <c r="AM578">
        <f ca="1"/>
        <v>4.2525434583047781E-5</v>
      </c>
      <c r="AN578" t="str">
        <f ca="1"/>
        <v>UAGDP_c</v>
      </c>
    </row>
    <row r="579" spans="1:40" x14ac:dyDescent="0.2">
      <c r="A579" t="s">
        <v>10654</v>
      </c>
      <c r="B579" s="121" t="s">
        <v>8523</v>
      </c>
      <c r="C579" s="94" t="s">
        <v>10565</v>
      </c>
      <c r="D579" s="94" t="str">
        <v>FALPDt_c_l</v>
      </c>
      <c r="E579" s="121" t="str">
        <f ca="1"/>
        <v>0</v>
      </c>
      <c r="G579" s="94"/>
      <c r="H579" s="121" t="str">
        <f ca="1"/>
        <v>0</v>
      </c>
      <c r="I579" s="94"/>
      <c r="J579" s="94"/>
      <c r="K579" s="121" t="str">
        <f ca="1"/>
        <v>0</v>
      </c>
      <c r="L579">
        <v>0</v>
      </c>
      <c r="M579">
        <v>8.5538543026983702E-2</v>
      </c>
      <c r="N579" s="105" t="str">
        <v>NDP1_c</v>
      </c>
      <c r="O579" s="131" t="str">
        <v/>
      </c>
      <c r="P579" s="121" t="str">
        <v/>
      </c>
      <c r="Q579">
        <v>0</v>
      </c>
      <c r="R579" t="str">
        <v>NDP1_c</v>
      </c>
      <c r="T579">
        <v>0</v>
      </c>
      <c r="U579" t="str">
        <v>NDP1_c</v>
      </c>
      <c r="W579" t="str">
        <f ca="1"/>
        <v>Transport</v>
      </c>
      <c r="X579" t="str">
        <f ca="1"/>
        <v>CRN100t_c_x</v>
      </c>
      <c r="Y579">
        <f ca="1"/>
        <v>0</v>
      </c>
      <c r="Z579">
        <f ca="1"/>
        <v>0</v>
      </c>
      <c r="AA579">
        <f ca="1"/>
        <v>0</v>
      </c>
      <c r="AB579">
        <f ca="1"/>
        <v>0</v>
      </c>
      <c r="AC579">
        <f ca="1"/>
        <v>0</v>
      </c>
      <c r="AD579" t="str">
        <f ca="1"/>
        <v>FACOAL181_l</v>
      </c>
      <c r="AE579">
        <f ca="1"/>
        <v>6.9745179920954775E-12</v>
      </c>
      <c r="AF579" t="str">
        <f ca="1"/>
        <v>UMPK_c</v>
      </c>
      <c r="AG579">
        <f ca="1"/>
        <v>1.2846208867312315E-2</v>
      </c>
      <c r="AH579">
        <f ca="1"/>
        <v>0</v>
      </c>
      <c r="AI579">
        <f ca="1"/>
        <v>1.6502508226261356E-4</v>
      </c>
      <c r="AJ579" t="str">
        <f ca="1"/>
        <v>UMPK_c</v>
      </c>
      <c r="AK579">
        <f ca="1"/>
        <v>1.2846208867312315E-2</v>
      </c>
      <c r="AL579">
        <f ca="1"/>
        <v>0</v>
      </c>
      <c r="AM579">
        <f ca="1"/>
        <v>1.6502508226261356E-4</v>
      </c>
      <c r="AN579" t="str">
        <f ca="1"/>
        <v>UMPK_c</v>
      </c>
    </row>
    <row r="580" spans="1:40" x14ac:dyDescent="0.2">
      <c r="A580" t="s">
        <v>10654</v>
      </c>
      <c r="B580" s="121" t="s">
        <v>8524</v>
      </c>
      <c r="C580" s="94" t="s">
        <v>10566</v>
      </c>
      <c r="D580" s="94" t="str">
        <v>FALPDt_c_rm</v>
      </c>
      <c r="E580" s="121" t="str">
        <f ca="1"/>
        <v>0</v>
      </c>
      <c r="G580" s="94"/>
      <c r="H580" s="121" t="str">
        <f ca="1"/>
        <v>0</v>
      </c>
      <c r="I580" s="94"/>
      <c r="J580" s="94"/>
      <c r="K580" s="121" t="str">
        <f ca="1"/>
        <v>0</v>
      </c>
      <c r="L580">
        <v>0</v>
      </c>
      <c r="M580">
        <v>6.3800543424094303E-2</v>
      </c>
      <c r="N580" s="105" t="str">
        <v>NDP1_c</v>
      </c>
      <c r="O580" s="131" t="str">
        <v/>
      </c>
      <c r="P580" s="121" t="str">
        <v/>
      </c>
      <c r="Q580">
        <v>0</v>
      </c>
      <c r="R580" t="str">
        <v>NDP1_c</v>
      </c>
      <c r="T580">
        <v>0</v>
      </c>
      <c r="U580" t="str">
        <v>NDP1_c</v>
      </c>
      <c r="W580" t="str">
        <f ca="1"/>
        <v>Transport</v>
      </c>
      <c r="X580" t="str">
        <f ca="1"/>
        <v>CRN120t_c_m</v>
      </c>
      <c r="Y580">
        <f ca="1"/>
        <v>0</v>
      </c>
      <c r="Z580">
        <f ca="1"/>
        <v>0</v>
      </c>
      <c r="AA580">
        <f ca="1"/>
        <v>0</v>
      </c>
      <c r="AB580">
        <f ca="1"/>
        <v>0</v>
      </c>
      <c r="AC580">
        <f ca="1"/>
        <v>0</v>
      </c>
      <c r="AD580" t="str">
        <f ca="1"/>
        <v>OCDCEAt_c_l</v>
      </c>
      <c r="AE580">
        <f ca="1"/>
        <v>6.9745179920954775E-12</v>
      </c>
      <c r="AF580" t="str">
        <f ca="1"/>
        <v>uniDOLDP_l</v>
      </c>
      <c r="AG580">
        <f ca="1"/>
        <v>1.5674603820996816E-4</v>
      </c>
      <c r="AH580">
        <f ca="1"/>
        <v>0</v>
      </c>
      <c r="AI580">
        <f ca="1"/>
        <v>2.4569320494520796E-8</v>
      </c>
      <c r="AJ580" t="str">
        <f ca="1"/>
        <v>uniDOLDP_l</v>
      </c>
      <c r="AK580">
        <f ca="1"/>
        <v>1.5674603820996816E-4</v>
      </c>
      <c r="AL580">
        <f ca="1"/>
        <v>0</v>
      </c>
      <c r="AM580">
        <f ca="1"/>
        <v>2.4569320494520796E-8</v>
      </c>
      <c r="AN580" t="str">
        <f ca="1"/>
        <v>uniDOLDP_l</v>
      </c>
    </row>
    <row r="581" spans="1:40" x14ac:dyDescent="0.2">
      <c r="A581" t="s">
        <v>10654</v>
      </c>
      <c r="B581" s="121" t="s">
        <v>8525</v>
      </c>
      <c r="C581" s="94" t="s">
        <v>10645</v>
      </c>
      <c r="D581" s="94" t="str">
        <v>compFALPD_c</v>
      </c>
      <c r="E581" s="121" t="str">
        <f ca="1"/>
        <v>0</v>
      </c>
      <c r="G581" s="94"/>
      <c r="H581" s="121" t="str">
        <f ca="1"/>
        <v>0</v>
      </c>
      <c r="I581" s="94"/>
      <c r="J581" s="94"/>
      <c r="K581" s="121" t="str">
        <f ca="1"/>
        <v>0</v>
      </c>
      <c r="L581">
        <v>0</v>
      </c>
      <c r="M581">
        <v>2.4978464348110699E-2</v>
      </c>
      <c r="N581" s="105" t="str">
        <v>NDP1_c</v>
      </c>
      <c r="O581" s="131" t="str">
        <v/>
      </c>
      <c r="P581" s="121" t="str">
        <v/>
      </c>
      <c r="Q581">
        <v>0</v>
      </c>
      <c r="R581" t="str">
        <v>NDP1_c</v>
      </c>
      <c r="T581">
        <v>0</v>
      </c>
      <c r="U581" t="str">
        <v>NDP1_c</v>
      </c>
      <c r="W581" t="str">
        <f ca="1"/>
        <v>Transport</v>
      </c>
      <c r="X581" t="str">
        <f ca="1"/>
        <v>CRN120t_c_x</v>
      </c>
      <c r="Y581">
        <f ca="1"/>
        <v>0</v>
      </c>
      <c r="Z581">
        <f ca="1"/>
        <v>0</v>
      </c>
      <c r="AA581">
        <f ca="1"/>
        <v>0</v>
      </c>
      <c r="AB581">
        <f ca="1"/>
        <v>0</v>
      </c>
      <c r="AC581">
        <f ca="1"/>
        <v>0</v>
      </c>
      <c r="AD581" t="str">
        <f ca="1"/>
        <v>DOCOSAt_c_rm</v>
      </c>
      <c r="AE581">
        <f ca="1"/>
        <v>5.7512339963201305E-12</v>
      </c>
      <c r="AF581" t="str">
        <f ca="1"/>
        <v>UNK3_c</v>
      </c>
      <c r="AG581">
        <f ca="1"/>
        <v>9.0996216467117127E-6</v>
      </c>
      <c r="AH581">
        <f ca="1"/>
        <v>0</v>
      </c>
      <c r="AI581">
        <f ca="1"/>
        <v>8.2803114113304385E-11</v>
      </c>
      <c r="AJ581" t="str">
        <f ca="1"/>
        <v>UNK3_c</v>
      </c>
      <c r="AK581">
        <f ca="1"/>
        <v>9.0996216467117127E-6</v>
      </c>
      <c r="AL581">
        <f ca="1"/>
        <v>0</v>
      </c>
      <c r="AM581">
        <f ca="1"/>
        <v>8.2803114113304385E-11</v>
      </c>
      <c r="AN581" t="str">
        <f ca="1"/>
        <v>UNK3_c</v>
      </c>
    </row>
    <row r="582" spans="1:40" x14ac:dyDescent="0.2">
      <c r="A582" t="s">
        <v>10654</v>
      </c>
      <c r="B582" s="121" t="s">
        <v>8526</v>
      </c>
      <c r="C582" s="94" t="s">
        <v>10646</v>
      </c>
      <c r="D582" s="94" t="str">
        <v>DOCOSAt_c_l</v>
      </c>
      <c r="E582" s="121" t="str">
        <f ca="1"/>
        <v>0</v>
      </c>
      <c r="G582" s="94"/>
      <c r="H582" s="121" t="str">
        <f ca="1"/>
        <v>0</v>
      </c>
      <c r="I582" s="94"/>
      <c r="J582" s="94"/>
      <c r="K582" s="121" t="str">
        <f ca="1"/>
        <v>0</v>
      </c>
      <c r="L582">
        <v>0</v>
      </c>
      <c r="M582">
        <v>0</v>
      </c>
      <c r="N582" s="105" t="str">
        <v>NDP1_g</v>
      </c>
      <c r="O582" s="131" t="str">
        <v/>
      </c>
      <c r="P582" s="121" t="str">
        <v/>
      </c>
      <c r="Q582">
        <v>0</v>
      </c>
      <c r="R582" t="str">
        <v>NDP1_g</v>
      </c>
      <c r="T582">
        <v>0</v>
      </c>
      <c r="U582" t="str">
        <v>NDP1_g</v>
      </c>
      <c r="W582" t="str">
        <f ca="1"/>
        <v>Transport</v>
      </c>
      <c r="X582" t="str">
        <f ca="1"/>
        <v>CRN40t_c_m</v>
      </c>
      <c r="Y582">
        <f ca="1"/>
        <v>0</v>
      </c>
      <c r="Z582">
        <f ca="1"/>
        <v>0</v>
      </c>
      <c r="AA582">
        <f ca="1"/>
        <v>0</v>
      </c>
      <c r="AB582">
        <f ca="1"/>
        <v>0</v>
      </c>
      <c r="AC582">
        <f ca="1"/>
        <v>0</v>
      </c>
      <c r="AD582" t="str">
        <f ca="1"/>
        <v>PMTCOAt_c_l</v>
      </c>
      <c r="AE582">
        <f ca="1"/>
        <v>4.6650810562007922E-12</v>
      </c>
      <c r="AF582" t="str">
        <f ca="1"/>
        <v>UPP3S_c</v>
      </c>
      <c r="AG582">
        <f ca="1"/>
        <v>9.0996216467117127E-6</v>
      </c>
      <c r="AH582">
        <f ca="1"/>
        <v>0</v>
      </c>
      <c r="AI582">
        <f ca="1"/>
        <v>8.2803114113304385E-11</v>
      </c>
      <c r="AJ582" t="str">
        <f ca="1"/>
        <v>UPP3S_c</v>
      </c>
      <c r="AK582">
        <f ca="1"/>
        <v>9.0996216467117127E-6</v>
      </c>
      <c r="AL582">
        <f ca="1"/>
        <v>0</v>
      </c>
      <c r="AM582">
        <f ca="1"/>
        <v>8.2803114113304385E-11</v>
      </c>
      <c r="AN582" t="str">
        <f ca="1"/>
        <v>UPP3S_c</v>
      </c>
    </row>
    <row r="583" spans="1:40" x14ac:dyDescent="0.2">
      <c r="A583" t="s">
        <v>10654</v>
      </c>
      <c r="B583" s="121" t="s">
        <v>8527</v>
      </c>
      <c r="C583" s="94" t="s">
        <v>10567</v>
      </c>
      <c r="D583" s="94" t="str">
        <v>DOCOSAt_c_rm</v>
      </c>
      <c r="E583" s="121" t="str">
        <f ca="1"/>
        <v>0</v>
      </c>
      <c r="G583" s="94"/>
      <c r="H583" s="121" t="str">
        <f ca="1"/>
        <v>0</v>
      </c>
      <c r="I583" s="94"/>
      <c r="J583" s="94"/>
      <c r="K583" s="121" t="str">
        <f ca="1"/>
        <v>0</v>
      </c>
      <c r="L583">
        <v>2.2852026913345001E-3</v>
      </c>
      <c r="M583">
        <v>1.05689571448099E-3</v>
      </c>
      <c r="N583" s="105" t="str">
        <v>NDP1_c</v>
      </c>
      <c r="O583" s="131" t="str">
        <v/>
      </c>
      <c r="P583" s="121" t="str">
        <v/>
      </c>
      <c r="Q583">
        <v>1.05169393944213E-3</v>
      </c>
      <c r="R583" t="str">
        <v>NDP1_c</v>
      </c>
      <c r="T583">
        <v>0</v>
      </c>
      <c r="U583" t="str">
        <v>NDP1_c</v>
      </c>
      <c r="W583" t="str">
        <f ca="1"/>
        <v>Transport</v>
      </c>
      <c r="X583" t="str">
        <f ca="1"/>
        <v>CRN40t_c_x</v>
      </c>
      <c r="Y583">
        <f ca="1"/>
        <v>0</v>
      </c>
      <c r="Z583">
        <f ca="1"/>
        <v>0</v>
      </c>
      <c r="AA583">
        <f ca="1"/>
        <v>0</v>
      </c>
      <c r="AB583">
        <f ca="1"/>
        <v>0</v>
      </c>
      <c r="AC583">
        <f ca="1"/>
        <v>0</v>
      </c>
      <c r="AD583" t="str">
        <f ca="1"/>
        <v>STCOAt_c_l</v>
      </c>
      <c r="AE583">
        <f ca="1"/>
        <v>2.0686965095151631E-12</v>
      </c>
      <c r="AF583" t="str">
        <f ca="1"/>
        <v>UPPDC1_c</v>
      </c>
      <c r="AG583">
        <f ca="1"/>
        <v>9.0996216467117127E-6</v>
      </c>
      <c r="AH583">
        <f ca="1"/>
        <v>0</v>
      </c>
      <c r="AI583">
        <f ca="1"/>
        <v>8.2803114113304385E-11</v>
      </c>
      <c r="AJ583" t="str">
        <f ca="1"/>
        <v>UPPDC1_c</v>
      </c>
      <c r="AK583">
        <f ca="1"/>
        <v>9.0996216467117127E-6</v>
      </c>
      <c r="AL583">
        <f ca="1"/>
        <v>0</v>
      </c>
      <c r="AM583">
        <f ca="1"/>
        <v>8.2803114113304385E-11</v>
      </c>
      <c r="AN583" t="str">
        <f ca="1"/>
        <v>UPPDC1_c</v>
      </c>
    </row>
    <row r="584" spans="1:40" x14ac:dyDescent="0.2">
      <c r="A584" t="s">
        <v>10654</v>
      </c>
      <c r="B584" s="121" t="s">
        <v>8528</v>
      </c>
      <c r="C584" s="94" t="s">
        <v>10568</v>
      </c>
      <c r="D584" s="94" t="str">
        <v>TTCOSAt_c_rm</v>
      </c>
      <c r="E584" s="121" t="str">
        <f ca="1"/>
        <v>0</v>
      </c>
      <c r="G584" s="94"/>
      <c r="H584" s="121" t="str">
        <f ca="1"/>
        <v>0</v>
      </c>
      <c r="I584" s="94"/>
      <c r="J584" s="94"/>
      <c r="K584" s="121" t="str">
        <f ca="1"/>
        <v>0</v>
      </c>
      <c r="L584">
        <v>0</v>
      </c>
      <c r="M584">
        <v>0</v>
      </c>
      <c r="N584" s="105" t="str">
        <v>NDP1_c</v>
      </c>
      <c r="O584" s="131" t="str">
        <v/>
      </c>
      <c r="P584" s="121" t="str">
        <v/>
      </c>
      <c r="Q584">
        <v>0</v>
      </c>
      <c r="R584" t="str">
        <v>NDP1_c</v>
      </c>
      <c r="T584">
        <v>0</v>
      </c>
      <c r="U584" t="str">
        <v>NDP1_c</v>
      </c>
      <c r="W584" t="str">
        <f ca="1"/>
        <v>Transport</v>
      </c>
      <c r="X584" t="str">
        <f ca="1"/>
        <v>CRN60t_c_m</v>
      </c>
      <c r="Y584">
        <f ca="1"/>
        <v>0</v>
      </c>
      <c r="Z584">
        <f ca="1"/>
        <v>0</v>
      </c>
      <c r="AA584">
        <f ca="1"/>
        <v>0</v>
      </c>
      <c r="AB584">
        <f ca="1"/>
        <v>0</v>
      </c>
      <c r="AC584">
        <f ca="1"/>
        <v>0</v>
      </c>
      <c r="AD584" t="str">
        <f ca="1"/>
        <v>LINOLNCOAt_c_l</v>
      </c>
      <c r="AE584">
        <f ca="1"/>
        <v>1.2478419194634998E-12</v>
      </c>
      <c r="AF584" t="str">
        <f ca="1"/>
        <v>UREA_c</v>
      </c>
      <c r="AG584">
        <f ca="1"/>
        <v>0.27540400747314325</v>
      </c>
      <c r="AH584">
        <f ca="1"/>
        <v>0</v>
      </c>
      <c r="AI584">
        <f ca="1"/>
        <v>7.5847367332267143E-2</v>
      </c>
      <c r="AJ584" t="str">
        <f ca="1"/>
        <v>UREA_c</v>
      </c>
      <c r="AK584">
        <f ca="1"/>
        <v>0.27540400747314325</v>
      </c>
      <c r="AL584">
        <f ca="1"/>
        <v>0</v>
      </c>
      <c r="AM584">
        <f ca="1"/>
        <v>7.5847367332267143E-2</v>
      </c>
      <c r="AN584" t="str">
        <f ca="1"/>
        <v>UREA_c</v>
      </c>
    </row>
    <row r="585" spans="1:40" x14ac:dyDescent="0.2">
      <c r="A585" t="s">
        <v>10654</v>
      </c>
      <c r="B585" s="121" t="s">
        <v>8529</v>
      </c>
      <c r="C585" s="94" t="s">
        <v>10903</v>
      </c>
      <c r="D585" s="94" t="str">
        <v>DM_gcald_c</v>
      </c>
      <c r="E585" s="121" t="str">
        <f ca="1"/>
        <v>0</v>
      </c>
      <c r="G585" s="94"/>
      <c r="H585" s="121" t="str">
        <f ca="1"/>
        <v>0</v>
      </c>
      <c r="I585" s="94"/>
      <c r="J585" s="94"/>
      <c r="K585" s="121" t="str">
        <f ca="1"/>
        <v>0</v>
      </c>
      <c r="L585">
        <v>0</v>
      </c>
      <c r="M585">
        <v>6.0253037033787399E-2</v>
      </c>
      <c r="N585" s="105" t="str">
        <v>NDPK3_c</v>
      </c>
      <c r="O585" s="131" t="str">
        <v/>
      </c>
      <c r="P585" s="121" t="str">
        <v/>
      </c>
      <c r="Q585">
        <v>0</v>
      </c>
      <c r="R585" t="str">
        <v>NDPK3_c</v>
      </c>
      <c r="T585">
        <v>1.8512488743886401E-4</v>
      </c>
      <c r="U585" t="str">
        <v>NDPK3_c</v>
      </c>
      <c r="W585" t="str">
        <f ca="1"/>
        <v>Transport</v>
      </c>
      <c r="X585" t="str">
        <f ca="1"/>
        <v>CRN60t_c_x</v>
      </c>
      <c r="Y585">
        <f ca="1"/>
        <v>0</v>
      </c>
      <c r="Z585">
        <f ca="1"/>
        <v>0</v>
      </c>
      <c r="AA585">
        <f ca="1"/>
        <v>0</v>
      </c>
      <c r="AB585">
        <f ca="1"/>
        <v>0</v>
      </c>
      <c r="AC585">
        <f ca="1"/>
        <v>0</v>
      </c>
      <c r="AD585" t="str">
        <f ca="1"/>
        <v>LINOLNCOAt_c_rm</v>
      </c>
      <c r="AE585">
        <f ca="1"/>
        <v>1.2478419194634998E-12</v>
      </c>
      <c r="AF585" t="str">
        <f ca="1"/>
        <v>UREAtps_e</v>
      </c>
      <c r="AG585">
        <f ca="1"/>
        <v>0.27540400747314325</v>
      </c>
      <c r="AH585">
        <f ca="1"/>
        <v>0</v>
      </c>
      <c r="AI585">
        <f ca="1"/>
        <v>7.5847367332267143E-2</v>
      </c>
      <c r="AJ585" t="str">
        <f ca="1"/>
        <v>UREAtps_e</v>
      </c>
      <c r="AK585">
        <f ca="1"/>
        <v>0.27540400747314325</v>
      </c>
      <c r="AL585">
        <f ca="1"/>
        <v>0</v>
      </c>
      <c r="AM585">
        <f ca="1"/>
        <v>7.5847367332267143E-2</v>
      </c>
      <c r="AN585" t="str">
        <f ca="1"/>
        <v>UREAtps_e</v>
      </c>
    </row>
    <row r="586" spans="1:40" x14ac:dyDescent="0.2">
      <c r="A586" t="s">
        <v>10654</v>
      </c>
      <c r="B586" s="121" t="s">
        <v>8530</v>
      </c>
      <c r="C586" s="94" t="s">
        <v>10569</v>
      </c>
      <c r="D586" s="94" t="str">
        <v>RNDR4_c</v>
      </c>
      <c r="E586" s="121" t="str">
        <f ca="1"/>
        <v>0</v>
      </c>
      <c r="G586" s="94"/>
      <c r="H586" s="121" t="str">
        <f ca="1"/>
        <v>0</v>
      </c>
      <c r="I586" s="94"/>
      <c r="J586" s="94"/>
      <c r="K586" s="121" t="str">
        <f ca="1"/>
        <v>0</v>
      </c>
      <c r="L586">
        <v>0</v>
      </c>
      <c r="M586">
        <v>8.0619308546669599E-2</v>
      </c>
      <c r="N586" s="105" t="str">
        <v>NDPK3_c</v>
      </c>
      <c r="O586" s="131" t="str">
        <v/>
      </c>
      <c r="P586" s="121" t="str">
        <v/>
      </c>
      <c r="Q586">
        <v>0</v>
      </c>
      <c r="R586" t="str">
        <v>NDPK3_c</v>
      </c>
      <c r="T586">
        <v>0</v>
      </c>
      <c r="U586" t="str">
        <v>NDPK3_c</v>
      </c>
      <c r="W586" t="str">
        <f ca="1"/>
        <v>Transport</v>
      </c>
      <c r="X586" t="str">
        <f ca="1"/>
        <v>CRN80t_c_m</v>
      </c>
      <c r="Y586">
        <f ca="1"/>
        <v>0</v>
      </c>
      <c r="Z586">
        <f ca="1"/>
        <v>0</v>
      </c>
      <c r="AA586">
        <f ca="1"/>
        <v>0</v>
      </c>
      <c r="AB586">
        <f ca="1"/>
        <v>0</v>
      </c>
      <c r="AC586">
        <f ca="1"/>
        <v>0</v>
      </c>
      <c r="AD586" t="str">
        <f ca="1"/>
        <v>TTCCOAt_c_l</v>
      </c>
      <c r="AE586">
        <f ca="1"/>
        <v>3.8459324933058353E-13</v>
      </c>
      <c r="AF586" t="str">
        <f ca="1"/>
        <v>VALt_c_m</v>
      </c>
      <c r="AG586">
        <f ca="1"/>
        <v>-5.5185838427297178E-2</v>
      </c>
      <c r="AH586">
        <f ca="1"/>
        <v>0</v>
      </c>
      <c r="AI586">
        <f ca="1"/>
        <v>3.0454767629237499E-3</v>
      </c>
      <c r="AJ586" t="str">
        <f ca="1"/>
        <v>VALt_c_m</v>
      </c>
      <c r="AK586">
        <f ca="1"/>
        <v>-5.5185838427297178E-2</v>
      </c>
      <c r="AL586">
        <f ca="1"/>
        <v>0</v>
      </c>
      <c r="AM586">
        <f ca="1"/>
        <v>3.0454767629237499E-3</v>
      </c>
      <c r="AN586" t="str">
        <f ca="1"/>
        <v>VALt_c_m</v>
      </c>
    </row>
    <row r="587" spans="1:40" x14ac:dyDescent="0.2">
      <c r="A587" t="s">
        <v>10654</v>
      </c>
      <c r="B587" s="121" t="s">
        <v>8531</v>
      </c>
      <c r="C587" s="94" t="s">
        <v>10570</v>
      </c>
      <c r="D587" s="94" t="str">
        <v>PKETX_c</v>
      </c>
      <c r="E587" s="121" t="str">
        <f ca="1"/>
        <v>0</v>
      </c>
      <c r="G587" s="94"/>
      <c r="H587" s="121" t="str">
        <f ca="1"/>
        <v>0</v>
      </c>
      <c r="I587" s="94"/>
      <c r="J587" s="94"/>
      <c r="K587" s="121" t="str">
        <f ca="1"/>
        <v>0</v>
      </c>
      <c r="L587">
        <v>0</v>
      </c>
      <c r="M587">
        <v>4.8641155071202001E-2</v>
      </c>
      <c r="N587" s="105" t="str">
        <v>NDPK3_c</v>
      </c>
      <c r="O587" s="131" t="str">
        <v/>
      </c>
      <c r="P587" s="121" t="str">
        <v/>
      </c>
      <c r="Q587">
        <v>0</v>
      </c>
      <c r="R587" t="str">
        <v>NDPK3_c</v>
      </c>
      <c r="T587">
        <v>0</v>
      </c>
      <c r="U587" t="str">
        <v>NDPK3_c</v>
      </c>
      <c r="W587" t="str">
        <f ca="1"/>
        <v>Transport</v>
      </c>
      <c r="X587" t="str">
        <f ca="1"/>
        <v>CRN80t_c_x</v>
      </c>
      <c r="Y587">
        <f ca="1"/>
        <v>0</v>
      </c>
      <c r="Z587">
        <f ca="1"/>
        <v>0</v>
      </c>
      <c r="AA587">
        <f ca="1"/>
        <v>0</v>
      </c>
      <c r="AB587">
        <f ca="1"/>
        <v>0</v>
      </c>
      <c r="AC587">
        <f ca="1"/>
        <v>0</v>
      </c>
      <c r="AD587" t="str">
        <f ca="1"/>
        <v>DOCOSAt_c_l</v>
      </c>
      <c r="AE587">
        <f ca="1"/>
        <v>5.7152459713378005E-14</v>
      </c>
      <c r="AF587" t="str">
        <f ca="1"/>
        <v>VALTA_c</v>
      </c>
      <c r="AG587">
        <f ca="1"/>
        <v>2.8816044857291379E-2</v>
      </c>
      <c r="AH587">
        <f ca="1"/>
        <v>0</v>
      </c>
      <c r="AI587">
        <f ca="1"/>
        <v>8.3036444121742891E-4</v>
      </c>
      <c r="AJ587" t="str">
        <f ca="1"/>
        <v>VALTA_c</v>
      </c>
      <c r="AK587">
        <f ca="1"/>
        <v>2.8816044857291379E-2</v>
      </c>
      <c r="AL587">
        <f ca="1"/>
        <v>0</v>
      </c>
      <c r="AM587">
        <f ca="1"/>
        <v>8.3036444121742891E-4</v>
      </c>
      <c r="AN587" t="str">
        <f ca="1"/>
        <v>VALTA_c</v>
      </c>
    </row>
    <row r="588" spans="1:40" x14ac:dyDescent="0.2">
      <c r="A588" t="s">
        <v>10654</v>
      </c>
      <c r="B588" s="121" t="s">
        <v>8532</v>
      </c>
      <c r="C588" s="94" t="s">
        <v>10571</v>
      </c>
      <c r="D588" s="94" t="str">
        <v>ACS_c</v>
      </c>
      <c r="E588" s="121" t="str">
        <f ca="1"/>
        <v>0</v>
      </c>
      <c r="G588" s="94"/>
      <c r="H588" s="121" t="str">
        <f ca="1"/>
        <v>0</v>
      </c>
      <c r="I588" s="94"/>
      <c r="J588" s="94"/>
      <c r="K588" s="121" t="str">
        <f ca="1"/>
        <v>0</v>
      </c>
      <c r="L588">
        <v>0</v>
      </c>
      <c r="M588">
        <v>5.3879405935891099E-2</v>
      </c>
      <c r="N588" s="105" t="str">
        <v>NDPK3_c</v>
      </c>
      <c r="O588" s="131">
        <v>7.0003129864933997E-2</v>
      </c>
      <c r="P588" s="121">
        <v>2.73711697640888E-2</v>
      </c>
      <c r="Q588">
        <v>0</v>
      </c>
      <c r="R588" t="str">
        <v>NDPK3_c</v>
      </c>
      <c r="T588">
        <v>0</v>
      </c>
      <c r="U588" t="str">
        <v>NDPK3_c</v>
      </c>
      <c r="W588" t="str">
        <f ca="1"/>
        <v>Transport</v>
      </c>
      <c r="X588" t="str">
        <f ca="1"/>
        <v>CRNACRNt_c_m</v>
      </c>
      <c r="Y588">
        <f ca="1"/>
        <v>0</v>
      </c>
      <c r="Z588">
        <f ca="1"/>
        <v>0</v>
      </c>
      <c r="AA588">
        <f ca="1"/>
        <v>0</v>
      </c>
      <c r="AB588">
        <f ca="1"/>
        <v>0</v>
      </c>
      <c r="AC588">
        <f ca="1"/>
        <v>0</v>
      </c>
      <c r="AD588" t="str">
        <f ca="1"/>
        <v>FACOAL220_l</v>
      </c>
      <c r="AE588">
        <f ca="1"/>
        <v>5.7152459713378005E-14</v>
      </c>
      <c r="AF588" t="str">
        <f ca="1"/>
        <v>VALTA_m</v>
      </c>
      <c r="AG588">
        <f ca="1"/>
        <v>-5.5185838427297178E-2</v>
      </c>
      <c r="AH588">
        <f ca="1"/>
        <v>0</v>
      </c>
      <c r="AI588">
        <f ca="1"/>
        <v>3.0454767629237499E-3</v>
      </c>
      <c r="AJ588" t="str">
        <f ca="1"/>
        <v>VALTA_m</v>
      </c>
      <c r="AK588">
        <f ca="1"/>
        <v>-5.5185838427297178E-2</v>
      </c>
      <c r="AL588">
        <f ca="1"/>
        <v>0</v>
      </c>
      <c r="AM588">
        <f ca="1"/>
        <v>3.0454767629237499E-3</v>
      </c>
      <c r="AN588" t="str">
        <f ca="1"/>
        <v>VALTA_m</v>
      </c>
    </row>
    <row r="589" spans="1:40" x14ac:dyDescent="0.2">
      <c r="A589" t="s">
        <v>10675</v>
      </c>
      <c r="B589" s="121" t="s">
        <v>8533</v>
      </c>
      <c r="C589" s="94" t="s">
        <v>10572</v>
      </c>
      <c r="D589" s="94" t="str">
        <v>AKGDH_m</v>
      </c>
      <c r="E589" s="121" t="str">
        <f ca="1"/>
        <v>0</v>
      </c>
      <c r="G589" s="94"/>
      <c r="H589" s="121" t="str">
        <f ca="1"/>
        <v>0</v>
      </c>
      <c r="I589" s="94"/>
      <c r="J589" s="94"/>
      <c r="K589" s="121" t="str">
        <f ca="1"/>
        <v>0</v>
      </c>
      <c r="L589">
        <v>0</v>
      </c>
      <c r="M589">
        <v>0.102549101270777</v>
      </c>
      <c r="N589" s="105" t="str">
        <v>NDPK3_c</v>
      </c>
      <c r="O589" s="131" t="str">
        <v/>
      </c>
      <c r="P589" s="121" t="str">
        <v/>
      </c>
      <c r="Q589">
        <v>0</v>
      </c>
      <c r="R589" t="str">
        <v>NDPK3_c</v>
      </c>
      <c r="T589">
        <v>0</v>
      </c>
      <c r="U589" t="str">
        <v>NDPK3_c</v>
      </c>
      <c r="W589" t="str">
        <f ca="1"/>
        <v>Fatty acid degradation</v>
      </c>
      <c r="X589" t="str">
        <f ca="1"/>
        <v>CRNAT100_m</v>
      </c>
      <c r="Y589">
        <f ca="1"/>
        <v>0</v>
      </c>
      <c r="Z589">
        <f ca="1"/>
        <v>0</v>
      </c>
      <c r="AA589">
        <f ca="1"/>
        <v>0</v>
      </c>
      <c r="AB589">
        <f ca="1"/>
        <v>0</v>
      </c>
      <c r="AC589">
        <f ca="1"/>
        <v>0</v>
      </c>
      <c r="AD589" t="str">
        <f ca="1"/>
        <v>ACITL_c</v>
      </c>
      <c r="AE589">
        <f ca="1"/>
        <v>3.6731530892974006E-25</v>
      </c>
      <c r="AF589" t="str">
        <f ca="1"/>
        <v>VALTRS_c</v>
      </c>
      <c r="AG589">
        <f ca="1"/>
        <v>2.6369793570005844E-2</v>
      </c>
      <c r="AH589">
        <f ca="1"/>
        <v>0</v>
      </c>
      <c r="AI589">
        <f ca="1"/>
        <v>6.9536601292472151E-4</v>
      </c>
      <c r="AJ589" t="str">
        <f ca="1"/>
        <v>VALTRS_c</v>
      </c>
      <c r="AK589">
        <f ca="1"/>
        <v>2.6369793570005844E-2</v>
      </c>
      <c r="AL589">
        <f ca="1"/>
        <v>0</v>
      </c>
      <c r="AM589">
        <f ca="1"/>
        <v>6.9536601292472151E-4</v>
      </c>
      <c r="AN589" t="str">
        <f ca="1"/>
        <v>VALTRS_c</v>
      </c>
    </row>
    <row r="590" spans="1:40" x14ac:dyDescent="0.2">
      <c r="A590" t="s">
        <v>10675</v>
      </c>
      <c r="B590" s="121" t="s">
        <v>8534</v>
      </c>
      <c r="C590" s="94" t="s">
        <v>10647</v>
      </c>
      <c r="D590" s="94" t="str">
        <v>GHMT2r_m</v>
      </c>
      <c r="E590" s="121" t="str">
        <f ca="1"/>
        <v>0</v>
      </c>
      <c r="G590" s="94"/>
      <c r="H590" s="121" t="str">
        <f ca="1"/>
        <v>0</v>
      </c>
      <c r="I590" s="94"/>
      <c r="J590" s="94"/>
      <c r="K590" s="121" t="str">
        <f ca="1"/>
        <v>0</v>
      </c>
      <c r="L590">
        <v>0.11378693699999499</v>
      </c>
      <c r="M590">
        <v>8.2718124674810295E-2</v>
      </c>
      <c r="N590" s="105" t="str">
        <v>NDPK3_c</v>
      </c>
      <c r="O590" s="131" t="str">
        <v/>
      </c>
      <c r="P590" s="121" t="str">
        <v/>
      </c>
      <c r="Q590">
        <v>3.6631513710001999E-2</v>
      </c>
      <c r="R590" t="str">
        <v>NDPK3_c</v>
      </c>
      <c r="T590">
        <v>5.9670730053001698E-2</v>
      </c>
      <c r="U590" t="str">
        <v>NDPK3_c</v>
      </c>
      <c r="W590" t="str">
        <f ca="1"/>
        <v>Fatty acid degradation</v>
      </c>
      <c r="X590" t="str">
        <f ca="1"/>
        <v>CRNAT100_x</v>
      </c>
      <c r="Y590">
        <f ca="1"/>
        <v>0</v>
      </c>
      <c r="Z590">
        <f ca="1"/>
        <v>0</v>
      </c>
      <c r="AA590">
        <f ca="1"/>
        <v>0</v>
      </c>
      <c r="AB590">
        <f ca="1"/>
        <v>0</v>
      </c>
      <c r="AC590">
        <f ca="1"/>
        <v>0</v>
      </c>
      <c r="AD590" t="str">
        <f ca="1"/>
        <v>CITMALta_m</v>
      </c>
      <c r="AE590">
        <f ca="1"/>
        <v>3.6731530892974006E-25</v>
      </c>
      <c r="AF590" t="str">
        <f ca="1"/>
        <v>ZN2t_c_e</v>
      </c>
      <c r="AG590">
        <f ca="1"/>
        <v>1.4341003715217623E-4</v>
      </c>
      <c r="AH590">
        <f ca="1"/>
        <v>0</v>
      </c>
      <c r="AI590">
        <f ca="1"/>
        <v>2.0566438755988566E-8</v>
      </c>
      <c r="AJ590" t="str">
        <f ca="1"/>
        <v>ZN2t_c_e</v>
      </c>
      <c r="AK590">
        <f ca="1"/>
        <v>1.4341003715217623E-4</v>
      </c>
      <c r="AL590">
        <f ca="1"/>
        <v>0</v>
      </c>
      <c r="AM590">
        <f ca="1"/>
        <v>2.0566438755988566E-8</v>
      </c>
      <c r="AN590" t="str">
        <f ca="1"/>
        <v>ZN2t_c_e</v>
      </c>
    </row>
    <row r="591" spans="1:40" x14ac:dyDescent="0.2">
      <c r="A591" t="s">
        <v>10675</v>
      </c>
      <c r="B591" s="121" t="s">
        <v>8535</v>
      </c>
      <c r="C591" s="94" t="s">
        <v>10648</v>
      </c>
      <c r="D591" s="94"/>
      <c r="E591" s="121" t="str">
        <f ca="1"/>
        <v>0</v>
      </c>
      <c r="G591" s="94"/>
      <c r="H591" s="121" t="str">
        <f ca="1"/>
        <v>0</v>
      </c>
      <c r="I591" s="94"/>
      <c r="J591" s="94"/>
      <c r="K591" s="121" t="str">
        <f ca="1"/>
        <v>0</v>
      </c>
      <c r="L591">
        <v>0</v>
      </c>
      <c r="M591">
        <v>0.108544773435218</v>
      </c>
      <c r="N591" s="105" t="str">
        <v>NDPK3_c</v>
      </c>
      <c r="O591" s="131" t="str">
        <v/>
      </c>
      <c r="P591" s="121" t="str">
        <v/>
      </c>
      <c r="Q591">
        <v>0</v>
      </c>
      <c r="R591" t="str">
        <v>NDPK3_c</v>
      </c>
      <c r="T591">
        <v>0</v>
      </c>
      <c r="U591" t="str">
        <v>NDPK3_c</v>
      </c>
      <c r="W591" t="str">
        <f ca="1"/>
        <v>Fatty acid degradation</v>
      </c>
      <c r="X591" t="str">
        <f ca="1"/>
        <v>CRNAT120_m</v>
      </c>
      <c r="Y591">
        <f ca="1"/>
        <v>0</v>
      </c>
      <c r="Z591">
        <f ca="1"/>
        <v>0</v>
      </c>
      <c r="AA591">
        <f ca="1"/>
        <v>0</v>
      </c>
      <c r="AB591">
        <f ca="1"/>
        <v>0</v>
      </c>
      <c r="AC591">
        <f ca="1"/>
        <v>0</v>
      </c>
      <c r="AD591" t="str">
        <f ca="1"/>
        <v>12AMANTF_g</v>
      </c>
      <c r="AE591">
        <f ca="1"/>
        <v>0</v>
      </c>
    </row>
    <row r="592" spans="1:40" x14ac:dyDescent="0.2">
      <c r="A592" t="s">
        <v>10675</v>
      </c>
      <c r="B592" s="121" t="s">
        <v>8536</v>
      </c>
      <c r="C592" s="94" t="s">
        <v>10573</v>
      </c>
      <c r="D592" s="94"/>
      <c r="E592" s="121" t="str">
        <f ca="1"/>
        <v>0</v>
      </c>
      <c r="G592" s="94"/>
      <c r="H592" s="121" t="str">
        <f ca="1"/>
        <v>0</v>
      </c>
      <c r="I592" s="94"/>
      <c r="J592" s="94"/>
      <c r="K592" s="121" t="str">
        <f ca="1"/>
        <v>0</v>
      </c>
      <c r="L592">
        <v>0</v>
      </c>
      <c r="M592">
        <v>0</v>
      </c>
      <c r="N592" s="105" t="str">
        <v>NDPK3_c</v>
      </c>
      <c r="O592" s="131" t="str">
        <v/>
      </c>
      <c r="P592" s="121" t="str">
        <v/>
      </c>
      <c r="Q592">
        <v>0</v>
      </c>
      <c r="R592" t="str">
        <v>NDPK3_c</v>
      </c>
      <c r="T592">
        <v>0</v>
      </c>
      <c r="U592" t="str">
        <v>NDPK3_c</v>
      </c>
      <c r="W592" t="str">
        <f ca="1"/>
        <v>Fatty acid degradation</v>
      </c>
      <c r="X592" t="str">
        <f ca="1"/>
        <v>CRNAT120_x</v>
      </c>
      <c r="Y592">
        <f ca="1"/>
        <v>0</v>
      </c>
      <c r="Z592">
        <f ca="1"/>
        <v>0</v>
      </c>
      <c r="AA592">
        <f ca="1"/>
        <v>0</v>
      </c>
      <c r="AB592">
        <f ca="1"/>
        <v>0</v>
      </c>
      <c r="AC592">
        <f ca="1"/>
        <v>0</v>
      </c>
      <c r="AD592" t="str">
        <f ca="1"/>
        <v>13BGH_e</v>
      </c>
      <c r="AE592">
        <f ca="1"/>
        <v>0</v>
      </c>
    </row>
    <row r="593" spans="1:31" x14ac:dyDescent="0.2">
      <c r="A593" t="s">
        <v>10675</v>
      </c>
      <c r="B593" s="121" t="s">
        <v>8537</v>
      </c>
      <c r="C593" s="94" t="s">
        <v>10904</v>
      </c>
      <c r="D593" s="94"/>
      <c r="E593" s="121" t="str">
        <f ca="1"/>
        <v>0</v>
      </c>
      <c r="G593" s="94"/>
      <c r="H593" s="121" t="str">
        <f ca="1"/>
        <v>0</v>
      </c>
      <c r="I593" s="94"/>
      <c r="J593" s="94"/>
      <c r="K593" s="121" t="str">
        <f ca="1"/>
        <v>0</v>
      </c>
      <c r="L593">
        <v>0</v>
      </c>
      <c r="M593">
        <v>6.7584192745626395E-2</v>
      </c>
      <c r="N593" s="105" t="str">
        <v>NDPK3_c</v>
      </c>
      <c r="O593" s="131" t="str">
        <v/>
      </c>
      <c r="P593" s="121" t="str">
        <v/>
      </c>
      <c r="Q593">
        <v>0</v>
      </c>
      <c r="R593" t="str">
        <v>NDPK3_c</v>
      </c>
      <c r="T593">
        <v>0</v>
      </c>
      <c r="U593" t="str">
        <v>NDPK3_c</v>
      </c>
      <c r="W593" t="str">
        <f ca="1"/>
        <v>Fatty acid degradation</v>
      </c>
      <c r="X593" t="str">
        <f ca="1"/>
        <v>CRNAT40_m</v>
      </c>
      <c r="Y593">
        <f ca="1"/>
        <v>0</v>
      </c>
      <c r="Z593">
        <f ca="1"/>
        <v>0</v>
      </c>
      <c r="AA593">
        <f ca="1"/>
        <v>0</v>
      </c>
      <c r="AB593">
        <f ca="1"/>
        <v>0</v>
      </c>
      <c r="AC593">
        <f ca="1"/>
        <v>0</v>
      </c>
      <c r="AD593" t="str">
        <f ca="1"/>
        <v>14BMANTF_c</v>
      </c>
      <c r="AE593">
        <f ca="1"/>
        <v>0</v>
      </c>
    </row>
    <row r="594" spans="1:31" x14ac:dyDescent="0.2">
      <c r="A594" t="s">
        <v>10675</v>
      </c>
      <c r="B594" s="121" t="s">
        <v>8538</v>
      </c>
      <c r="C594" s="94" t="s">
        <v>10574</v>
      </c>
      <c r="D594" s="94"/>
      <c r="E594" s="121" t="str">
        <f ca="1"/>
        <v>0</v>
      </c>
      <c r="G594" s="94"/>
      <c r="H594" s="121" t="str">
        <f ca="1"/>
        <v>0</v>
      </c>
      <c r="I594" s="94"/>
      <c r="J594" s="94"/>
      <c r="K594" s="121" t="str">
        <f ca="1"/>
        <v>0</v>
      </c>
      <c r="L594">
        <v>0</v>
      </c>
      <c r="M594">
        <v>4.7637749473576602E-2</v>
      </c>
      <c r="N594" s="105" t="str">
        <v>NTP3_c, NDP1_c</v>
      </c>
      <c r="O594" s="131" t="str">
        <v/>
      </c>
      <c r="P594" s="121" t="str">
        <v/>
      </c>
      <c r="Q594">
        <v>0</v>
      </c>
      <c r="R594" t="str">
        <v>NTP3_c, NDP1_c</v>
      </c>
      <c r="T594">
        <v>0</v>
      </c>
      <c r="U594" t="str">
        <v>NTP3_c, NDP1_c</v>
      </c>
      <c r="W594" t="str">
        <f ca="1"/>
        <v>Fatty acid degradation</v>
      </c>
      <c r="X594" t="str">
        <f ca="1"/>
        <v>CRNAT40_x</v>
      </c>
      <c r="Y594">
        <f ca="1"/>
        <v>0</v>
      </c>
      <c r="Z594">
        <f ca="1"/>
        <v>0</v>
      </c>
      <c r="AA594">
        <f ca="1"/>
        <v>0</v>
      </c>
      <c r="AB594">
        <f ca="1"/>
        <v>0</v>
      </c>
      <c r="AC594">
        <f ca="1"/>
        <v>0</v>
      </c>
      <c r="AD594" t="str">
        <f ca="1"/>
        <v>14DMLANOSTt_c_e</v>
      </c>
      <c r="AE594">
        <f ca="1"/>
        <v>0</v>
      </c>
    </row>
    <row r="595" spans="1:31" x14ac:dyDescent="0.2">
      <c r="A595" t="s">
        <v>10675</v>
      </c>
      <c r="B595" s="121" t="s">
        <v>8539</v>
      </c>
      <c r="C595" s="94" t="s">
        <v>10905</v>
      </c>
      <c r="E595" s="121" t="str">
        <f ca="1"/>
        <v>0</v>
      </c>
      <c r="H595" s="121" t="str">
        <f ca="1"/>
        <v>0</v>
      </c>
      <c r="K595" s="121" t="str">
        <f ca="1"/>
        <v>0</v>
      </c>
      <c r="L595">
        <v>0</v>
      </c>
      <c r="M595">
        <v>4.5089093242027298E-2</v>
      </c>
      <c r="N595" s="105" t="str">
        <v>NTP3_c</v>
      </c>
      <c r="O595" s="131" t="str">
        <v/>
      </c>
      <c r="P595" s="121" t="str">
        <v/>
      </c>
      <c r="Q595">
        <v>0</v>
      </c>
      <c r="R595" t="str">
        <v>NTP3_c</v>
      </c>
      <c r="T595">
        <v>0</v>
      </c>
      <c r="U595" t="str">
        <v>NTP3_c</v>
      </c>
      <c r="W595" t="str">
        <f ca="1"/>
        <v>Fatty acid degradation</v>
      </c>
      <c r="X595" t="str">
        <f ca="1"/>
        <v>CRNAT60_m</v>
      </c>
      <c r="Y595">
        <f ca="1"/>
        <v>0</v>
      </c>
      <c r="Z595">
        <f ca="1"/>
        <v>0</v>
      </c>
      <c r="AA595">
        <f ca="1"/>
        <v>0</v>
      </c>
      <c r="AB595">
        <f ca="1"/>
        <v>0</v>
      </c>
      <c r="AC595">
        <f ca="1"/>
        <v>0</v>
      </c>
      <c r="AD595" t="str">
        <f ca="1"/>
        <v>1AGPCt_l_rm</v>
      </c>
      <c r="AE595">
        <f ca="1"/>
        <v>0</v>
      </c>
    </row>
    <row r="596" spans="1:31" x14ac:dyDescent="0.2">
      <c r="A596" t="s">
        <v>10675</v>
      </c>
      <c r="B596" s="121" t="s">
        <v>8540</v>
      </c>
      <c r="C596" t="s">
        <v>10906</v>
      </c>
      <c r="E596" s="121" t="str">
        <f ca="1"/>
        <v>0</v>
      </c>
      <c r="H596" s="121" t="str">
        <f ca="1"/>
        <v>0</v>
      </c>
      <c r="K596" s="121" t="str">
        <f ca="1"/>
        <v>0</v>
      </c>
      <c r="L596">
        <v>0</v>
      </c>
      <c r="M596">
        <v>4.5093751571320402E-2</v>
      </c>
      <c r="N596" s="105" t="str">
        <v>NTP3_c</v>
      </c>
      <c r="O596" s="131" t="str">
        <v/>
      </c>
      <c r="P596" s="121" t="str">
        <v/>
      </c>
      <c r="Q596">
        <v>0</v>
      </c>
      <c r="R596" t="str">
        <v>NTP3_c</v>
      </c>
      <c r="T596">
        <v>0</v>
      </c>
      <c r="U596" t="str">
        <v>NTP3_c</v>
      </c>
      <c r="W596" t="str">
        <f ca="1"/>
        <v>Fatty acid degradation</v>
      </c>
      <c r="X596" t="str">
        <f ca="1"/>
        <v>CRNAT60_x</v>
      </c>
      <c r="Y596">
        <f ca="1"/>
        <v>0</v>
      </c>
      <c r="Z596">
        <f ca="1"/>
        <v>0</v>
      </c>
      <c r="AA596">
        <f ca="1"/>
        <v>0</v>
      </c>
      <c r="AB596">
        <f ca="1"/>
        <v>0</v>
      </c>
      <c r="AC596">
        <f ca="1"/>
        <v>0</v>
      </c>
      <c r="AD596" t="str">
        <f ca="1"/>
        <v>1AGPEt_l_rm</v>
      </c>
      <c r="AE596">
        <f ca="1"/>
        <v>0</v>
      </c>
    </row>
    <row r="597" spans="1:31" x14ac:dyDescent="0.2">
      <c r="A597" t="s">
        <v>10675</v>
      </c>
      <c r="B597" s="121" t="s">
        <v>8541</v>
      </c>
      <c r="C597" t="s">
        <v>10907</v>
      </c>
      <c r="E597" s="121" t="str">
        <f ca="1"/>
        <v>0</v>
      </c>
      <c r="H597" s="121" t="str">
        <f ca="1"/>
        <v>0</v>
      </c>
      <c r="K597" s="121" t="str">
        <f ca="1"/>
        <v>0</v>
      </c>
      <c r="L597">
        <v>0</v>
      </c>
      <c r="M597">
        <v>4.4976010033682498E-2</v>
      </c>
      <c r="N597" s="105" t="str">
        <v>NTP3_c</v>
      </c>
      <c r="O597" s="131" t="str">
        <v/>
      </c>
      <c r="P597" s="121" t="str">
        <v/>
      </c>
      <c r="Q597">
        <v>0</v>
      </c>
      <c r="R597" t="str">
        <v>NTP3_c</v>
      </c>
      <c r="T597">
        <v>0</v>
      </c>
      <c r="U597" t="str">
        <v>NTP3_c</v>
      </c>
      <c r="W597" t="str">
        <f ca="1"/>
        <v>Fatty acid degradation</v>
      </c>
      <c r="X597" t="str">
        <f ca="1"/>
        <v>CRNAT80_m</v>
      </c>
      <c r="Y597">
        <f ca="1"/>
        <v>0</v>
      </c>
      <c r="Z597">
        <f ca="1"/>
        <v>0</v>
      </c>
      <c r="AA597">
        <f ca="1"/>
        <v>0</v>
      </c>
      <c r="AB597">
        <f ca="1"/>
        <v>0</v>
      </c>
      <c r="AC597">
        <f ca="1"/>
        <v>0</v>
      </c>
      <c r="AD597" t="str">
        <f ca="1"/>
        <v>1MLCLAT_mm</v>
      </c>
      <c r="AE597">
        <f ca="1"/>
        <v>0</v>
      </c>
    </row>
    <row r="598" spans="1:31" x14ac:dyDescent="0.2">
      <c r="A598" t="s">
        <v>10675</v>
      </c>
      <c r="B598" s="121" t="s">
        <v>8542</v>
      </c>
      <c r="C598" t="s">
        <v>10908</v>
      </c>
      <c r="E598" s="121" t="str">
        <f ca="1"/>
        <v>0</v>
      </c>
      <c r="H598" s="121" t="str">
        <f ca="1"/>
        <v>0</v>
      </c>
      <c r="K598" s="121" t="str">
        <f ca="1"/>
        <v>0</v>
      </c>
      <c r="L598">
        <v>0</v>
      </c>
      <c r="M598">
        <v>0</v>
      </c>
      <c r="N598" s="105" t="str">
        <v>NDP3_g</v>
      </c>
      <c r="O598" s="131" t="str">
        <v/>
      </c>
      <c r="P598" s="121" t="str">
        <v/>
      </c>
      <c r="Q598">
        <v>0</v>
      </c>
      <c r="R598" t="str">
        <v>NDP3_g</v>
      </c>
      <c r="T598">
        <v>0</v>
      </c>
      <c r="U598" t="str">
        <v>NDP3_g</v>
      </c>
      <c r="W598" t="str">
        <f ca="1"/>
        <v>Fatty acid degradation</v>
      </c>
      <c r="X598" t="str">
        <f ca="1"/>
        <v>CRNAT80_x</v>
      </c>
      <c r="Y598">
        <f ca="1"/>
        <v>0</v>
      </c>
      <c r="Z598">
        <f ca="1"/>
        <v>0</v>
      </c>
      <c r="AA598">
        <f ca="1"/>
        <v>0</v>
      </c>
      <c r="AB598">
        <f ca="1"/>
        <v>0</v>
      </c>
      <c r="AC598">
        <f ca="1"/>
        <v>0</v>
      </c>
      <c r="AD598" t="str">
        <f ca="1"/>
        <v>2DDA7Pt_c_m</v>
      </c>
      <c r="AE598">
        <f ca="1"/>
        <v>0</v>
      </c>
    </row>
    <row r="599" spans="1:31" x14ac:dyDescent="0.2">
      <c r="A599" t="s">
        <v>10654</v>
      </c>
      <c r="B599" s="121" t="s">
        <v>8543</v>
      </c>
      <c r="E599" s="121" t="str">
        <f ca="1"/>
        <v>0</v>
      </c>
      <c r="H599" s="121" t="str">
        <f ca="1"/>
        <v>0</v>
      </c>
      <c r="K599" s="121" t="str">
        <f ca="1"/>
        <v>0</v>
      </c>
      <c r="L599">
        <v>0.18040982951690701</v>
      </c>
      <c r="M599">
        <v>0.13563352368582701</v>
      </c>
      <c r="N599" s="105" t="str">
        <v>NDPK2_c</v>
      </c>
      <c r="O599" s="131" t="str">
        <v/>
      </c>
      <c r="P599" s="121" t="str">
        <v/>
      </c>
      <c r="Q599">
        <v>6.3148625298E-2</v>
      </c>
      <c r="R599" t="str">
        <v>NDPK2_c</v>
      </c>
      <c r="T599">
        <v>0.10713962456999999</v>
      </c>
      <c r="U599" t="str">
        <v>NDPK2_c</v>
      </c>
      <c r="W599" t="str">
        <f ca="1"/>
        <v>Transport</v>
      </c>
      <c r="X599" t="str">
        <f ca="1"/>
        <v>CRNCARt_c_x</v>
      </c>
      <c r="Y599">
        <f ca="1"/>
        <v>0</v>
      </c>
      <c r="Z599">
        <f ca="1"/>
        <v>0</v>
      </c>
      <c r="AA599">
        <f ca="1"/>
        <v>0</v>
      </c>
      <c r="AB599">
        <f ca="1"/>
        <v>0</v>
      </c>
      <c r="AC599">
        <f ca="1"/>
        <v>0</v>
      </c>
      <c r="AD599" t="str">
        <f ca="1"/>
        <v>2DHPt_c_m</v>
      </c>
      <c r="AE599">
        <f ca="1"/>
        <v>0</v>
      </c>
    </row>
    <row r="600" spans="1:31" x14ac:dyDescent="0.2">
      <c r="A600" t="s">
        <v>10675</v>
      </c>
      <c r="B600" s="121" t="s">
        <v>8544</v>
      </c>
      <c r="E600" s="121" t="str">
        <f ca="1"/>
        <v>0</v>
      </c>
      <c r="H600" s="121" t="str">
        <f ca="1"/>
        <v>0</v>
      </c>
      <c r="K600" s="121" t="str">
        <f ca="1"/>
        <v>0</v>
      </c>
      <c r="L600">
        <v>0</v>
      </c>
      <c r="M600">
        <v>0</v>
      </c>
      <c r="N600" s="105" t="str">
        <v>AHSERL_c</v>
      </c>
      <c r="O600" s="131">
        <v>7.0003129864933997E-2</v>
      </c>
      <c r="P600" s="121">
        <v>1.54603553018011E-2</v>
      </c>
      <c r="Q600">
        <v>0</v>
      </c>
      <c r="R600" t="str">
        <v>AHSERL_c</v>
      </c>
      <c r="T600">
        <v>0</v>
      </c>
      <c r="U600" t="str">
        <v>AHSERL_c</v>
      </c>
      <c r="W600" t="str">
        <f ca="1"/>
        <v>Fatty acid degradation</v>
      </c>
      <c r="X600" t="str">
        <f ca="1"/>
        <v>CRNOAT_c</v>
      </c>
      <c r="Y600">
        <f ca="1"/>
        <v>0</v>
      </c>
      <c r="Z600">
        <f ca="1"/>
        <v>0</v>
      </c>
      <c r="AA600">
        <f ca="1"/>
        <v>0</v>
      </c>
      <c r="AB600">
        <f ca="1"/>
        <v>0</v>
      </c>
      <c r="AC600">
        <f ca="1"/>
        <v>0</v>
      </c>
      <c r="AD600" t="str">
        <f ca="1"/>
        <v>2DOXG6PP_c</v>
      </c>
      <c r="AE600">
        <f ca="1"/>
        <v>0</v>
      </c>
    </row>
    <row r="601" spans="1:31" x14ac:dyDescent="0.2">
      <c r="A601" t="s">
        <v>10675</v>
      </c>
      <c r="B601" s="121" t="s">
        <v>8545</v>
      </c>
      <c r="E601" s="121" t="str">
        <f ca="1"/>
        <v>0</v>
      </c>
      <c r="H601" s="121" t="str">
        <f ca="1"/>
        <v>0</v>
      </c>
      <c r="K601" s="121" t="str">
        <f ca="1"/>
        <v>0</v>
      </c>
      <c r="L601">
        <v>2.7720955213397701E-2</v>
      </c>
      <c r="M601">
        <v>1.36530252138561E-2</v>
      </c>
      <c r="N601" s="105" t="str">
        <v>AHSERL_c</v>
      </c>
      <c r="O601" s="131">
        <v>7.0003129864933997E-2</v>
      </c>
      <c r="P601" s="121">
        <v>2.6964001087744601E-2</v>
      </c>
      <c r="Q601">
        <v>5.7102497100000003E-3</v>
      </c>
      <c r="R601" t="str">
        <v>AHSERL_c</v>
      </c>
      <c r="T601">
        <v>6.7951939769999997E-3</v>
      </c>
      <c r="U601" t="str">
        <v>AHSERL_c</v>
      </c>
      <c r="W601" t="str">
        <f ca="1"/>
        <v>Fatty acid degradation</v>
      </c>
      <c r="X601" t="str">
        <f ca="1"/>
        <v>CRNOAT_m</v>
      </c>
      <c r="Y601">
        <f ca="1"/>
        <v>0</v>
      </c>
      <c r="Z601">
        <f ca="1"/>
        <v>0</v>
      </c>
      <c r="AA601">
        <f ca="1"/>
        <v>0</v>
      </c>
      <c r="AB601">
        <f ca="1"/>
        <v>0</v>
      </c>
      <c r="AC601">
        <f ca="1"/>
        <v>0</v>
      </c>
      <c r="AD601" t="str">
        <f ca="1"/>
        <v>2MBACt_c_e</v>
      </c>
      <c r="AE601">
        <f ca="1"/>
        <v>0</v>
      </c>
    </row>
    <row r="602" spans="1:31" x14ac:dyDescent="0.2">
      <c r="A602" t="s">
        <v>10675</v>
      </c>
      <c r="B602" s="121" t="s">
        <v>8546</v>
      </c>
      <c r="E602" s="121" t="str">
        <f ca="1"/>
        <v>0</v>
      </c>
      <c r="H602" s="121" t="str">
        <f ca="1"/>
        <v>0</v>
      </c>
      <c r="K602" s="121" t="str">
        <f ca="1"/>
        <v>0</v>
      </c>
      <c r="L602">
        <v>0</v>
      </c>
      <c r="M602">
        <v>3.30172603068747E-3</v>
      </c>
      <c r="N602" s="105" t="str">
        <v>SHSL1_c</v>
      </c>
      <c r="O602" s="131">
        <v>0</v>
      </c>
      <c r="P602" s="121">
        <v>2.1851563565734401E-2</v>
      </c>
      <c r="Q602">
        <v>0</v>
      </c>
      <c r="R602" t="str">
        <v>SHSL1_c</v>
      </c>
      <c r="T602">
        <v>0</v>
      </c>
      <c r="U602" t="str">
        <v>SHSL1_c</v>
      </c>
      <c r="W602" t="str">
        <f ca="1"/>
        <v>Fatty acid degradation</v>
      </c>
      <c r="X602" t="str">
        <f ca="1"/>
        <v>CRNOAT_x</v>
      </c>
      <c r="Y602">
        <f ca="1"/>
        <v>0</v>
      </c>
      <c r="Z602">
        <f ca="1"/>
        <v>0</v>
      </c>
      <c r="AA602">
        <f ca="1"/>
        <v>0</v>
      </c>
      <c r="AB602">
        <f ca="1"/>
        <v>0</v>
      </c>
      <c r="AC602">
        <f ca="1"/>
        <v>0</v>
      </c>
      <c r="AD602" t="str">
        <f ca="1"/>
        <v>2MBALDt_c_e</v>
      </c>
      <c r="AE602">
        <f ca="1"/>
        <v>0</v>
      </c>
    </row>
    <row r="603" spans="1:31" x14ac:dyDescent="0.2">
      <c r="A603" t="s">
        <v>10654</v>
      </c>
      <c r="B603" s="121" t="s">
        <v>8547</v>
      </c>
      <c r="E603" s="121" t="str">
        <f ca="1"/>
        <v>0</v>
      </c>
      <c r="H603" s="121" t="str">
        <f ca="1"/>
        <v>0</v>
      </c>
      <c r="K603" s="121" t="str">
        <f ca="1"/>
        <v>0</v>
      </c>
      <c r="L603">
        <v>7.1280178200000002E-2</v>
      </c>
      <c r="M603">
        <v>1.6020849407630201E-2</v>
      </c>
      <c r="N603" s="105" t="str">
        <v>OCBT_c</v>
      </c>
      <c r="O603" s="131" t="str">
        <v/>
      </c>
      <c r="P603" s="121" t="str">
        <v/>
      </c>
      <c r="Q603">
        <v>1.4743573019999999E-2</v>
      </c>
      <c r="R603" t="str">
        <v>OCBT_c</v>
      </c>
      <c r="T603">
        <v>1.7544843359999999E-2</v>
      </c>
      <c r="U603" t="str">
        <v>OCBT_c</v>
      </c>
      <c r="W603" t="str">
        <f ca="1"/>
        <v>Transport</v>
      </c>
      <c r="X603" t="str">
        <f ca="1"/>
        <v>CRNt_c_m</v>
      </c>
      <c r="Y603">
        <f ca="1"/>
        <v>0</v>
      </c>
      <c r="Z603">
        <f ca="1"/>
        <v>0</v>
      </c>
      <c r="AA603">
        <f ca="1"/>
        <v>0</v>
      </c>
      <c r="AB603">
        <f ca="1"/>
        <v>0</v>
      </c>
      <c r="AC603">
        <f ca="1"/>
        <v>0</v>
      </c>
      <c r="AD603" t="str">
        <f ca="1"/>
        <v>2MBALDt_c_m</v>
      </c>
      <c r="AE603">
        <f ca="1"/>
        <v>0</v>
      </c>
    </row>
    <row r="604" spans="1:31" x14ac:dyDescent="0.2">
      <c r="A604" t="s">
        <v>10654</v>
      </c>
      <c r="B604" s="121" t="s">
        <v>8548</v>
      </c>
      <c r="E604" s="121" t="str">
        <f ca="1"/>
        <v>0</v>
      </c>
      <c r="H604" s="121" t="str">
        <f ca="1"/>
        <v>0</v>
      </c>
      <c r="K604" s="121" t="str">
        <f ca="1"/>
        <v>0</v>
      </c>
      <c r="L604">
        <v>0</v>
      </c>
      <c r="M604">
        <v>7.7032120256575399E-5</v>
      </c>
      <c r="N604" s="105" t="str">
        <v>ORNDC_c</v>
      </c>
      <c r="O604" s="131" t="str">
        <v/>
      </c>
      <c r="P604" s="121" t="str">
        <v/>
      </c>
      <c r="Q604">
        <v>0</v>
      </c>
      <c r="R604" t="str">
        <v>ORNDC_c</v>
      </c>
      <c r="T604">
        <v>0</v>
      </c>
      <c r="U604" t="str">
        <v>ORNDC_c</v>
      </c>
      <c r="W604" t="str">
        <f ca="1"/>
        <v>Transport</v>
      </c>
      <c r="X604" t="str">
        <f ca="1"/>
        <v>CRNt_c_x</v>
      </c>
      <c r="Y604">
        <f ca="1"/>
        <v>0</v>
      </c>
      <c r="Z604">
        <f ca="1"/>
        <v>0</v>
      </c>
      <c r="AA604">
        <f ca="1"/>
        <v>0</v>
      </c>
      <c r="AB604">
        <f ca="1"/>
        <v>0</v>
      </c>
      <c r="AC604">
        <f ca="1"/>
        <v>0</v>
      </c>
      <c r="AD604" t="str">
        <f ca="1"/>
        <v>2MBTOHt_c_e</v>
      </c>
      <c r="AE604">
        <f ca="1"/>
        <v>0</v>
      </c>
    </row>
    <row r="605" spans="1:31" x14ac:dyDescent="0.2">
      <c r="A605" t="s">
        <v>10686</v>
      </c>
      <c r="B605" s="121" t="s">
        <v>8552</v>
      </c>
      <c r="E605" s="121">
        <f ca="1"/>
        <v>0.227343548927014</v>
      </c>
      <c r="H605" s="121" t="str">
        <f ca="1"/>
        <v>0</v>
      </c>
      <c r="K605" s="121" t="str">
        <f ca="1"/>
        <v>0</v>
      </c>
      <c r="L605">
        <v>7.1280178200000002E-2</v>
      </c>
      <c r="M605">
        <v>1.2429805581499901E-4</v>
      </c>
      <c r="N605" s="105" t="str">
        <v>ORNTACi_m</v>
      </c>
      <c r="O605" s="131">
        <v>1.7285913999237601</v>
      </c>
      <c r="P605" s="121">
        <v>0.23740691086367199</v>
      </c>
      <c r="Q605">
        <v>1.48889676606619E-2</v>
      </c>
      <c r="R605" t="str">
        <v>ORNTACi_m</v>
      </c>
      <c r="T605">
        <v>1.76433414021149E-2</v>
      </c>
      <c r="U605" t="str">
        <v>ORNTACi_m</v>
      </c>
      <c r="W605" t="str">
        <f ca="1"/>
        <v>Citric acid cycle</v>
      </c>
      <c r="X605" t="str">
        <f ca="1"/>
        <v>CS_m</v>
      </c>
      <c r="Y605">
        <f ca="1"/>
        <v>0.10848405133959416</v>
      </c>
      <c r="Z605">
        <f ca="1"/>
        <v>0</v>
      </c>
      <c r="AA605">
        <f ca="1"/>
        <v>1.1768789395051701E-2</v>
      </c>
      <c r="AB605">
        <f ca="1"/>
        <v>0.20880701121195733</v>
      </c>
      <c r="AC605">
        <f ca="1"/>
        <v>1</v>
      </c>
      <c r="AD605" t="str">
        <f ca="1"/>
        <v>2MBTOHt_c_m</v>
      </c>
      <c r="AE605">
        <f ca="1"/>
        <v>0</v>
      </c>
    </row>
    <row r="606" spans="1:31" x14ac:dyDescent="0.2">
      <c r="A606" t="s">
        <v>10686</v>
      </c>
      <c r="B606" s="121" t="s">
        <v>8553</v>
      </c>
      <c r="E606" s="121" t="str">
        <f ca="1"/>
        <v>0</v>
      </c>
      <c r="H606" s="121" t="str">
        <f ca="1"/>
        <v>0</v>
      </c>
      <c r="K606" s="121" t="str">
        <f ca="1"/>
        <v>0</v>
      </c>
      <c r="L606">
        <v>0</v>
      </c>
      <c r="M606">
        <v>0</v>
      </c>
      <c r="N606" s="105" t="str">
        <v>ORNTA_c</v>
      </c>
      <c r="O606" s="131" t="str">
        <v/>
      </c>
      <c r="P606" s="121" t="str">
        <v/>
      </c>
      <c r="Q606">
        <v>0</v>
      </c>
      <c r="R606" t="str">
        <v>ORNTA_c</v>
      </c>
      <c r="T606">
        <v>9.8498042114903E-5</v>
      </c>
      <c r="U606" t="str">
        <v>ORNTA_c</v>
      </c>
      <c r="W606" t="str">
        <f ca="1"/>
        <v>Citric acid cycle</v>
      </c>
      <c r="X606" t="str">
        <f ca="1"/>
        <v>CS_x</v>
      </c>
      <c r="Y606">
        <f ca="1"/>
        <v>0</v>
      </c>
      <c r="Z606">
        <f ca="1"/>
        <v>0</v>
      </c>
      <c r="AA606">
        <f ca="1"/>
        <v>0</v>
      </c>
      <c r="AB606">
        <f ca="1"/>
        <v>0</v>
      </c>
      <c r="AC606">
        <f ca="1"/>
        <v>0</v>
      </c>
      <c r="AD606" t="str">
        <f ca="1"/>
        <v>2OGMAH_c</v>
      </c>
      <c r="AE606">
        <f ca="1"/>
        <v>0</v>
      </c>
    </row>
    <row r="607" spans="1:31" x14ac:dyDescent="0.2">
      <c r="A607" t="s">
        <v>10702</v>
      </c>
      <c r="B607" s="121" t="s">
        <v>8549</v>
      </c>
      <c r="E607" s="121" t="str">
        <f ca="1"/>
        <v>0</v>
      </c>
      <c r="H607" s="121" t="str">
        <f ca="1"/>
        <v>0</v>
      </c>
      <c r="K607" s="121" t="str">
        <f ca="1"/>
        <v>0</v>
      </c>
      <c r="L607">
        <v>-1.7766540000000001E-2</v>
      </c>
      <c r="M607">
        <v>2.4066529150935799E-5</v>
      </c>
      <c r="N607" s="105" t="str">
        <v>ORPT_c</v>
      </c>
      <c r="O607" s="131">
        <v>0</v>
      </c>
      <c r="P607" s="121">
        <v>0</v>
      </c>
      <c r="Q607">
        <v>-5.3299619999999997E-3</v>
      </c>
      <c r="R607" t="str">
        <v>ORPT_c</v>
      </c>
      <c r="T607">
        <v>-7.205319E-3</v>
      </c>
      <c r="U607" t="str">
        <v>ORPT_c</v>
      </c>
      <c r="W607" t="str">
        <f ca="1"/>
        <v>Pyrimidine metabolism</v>
      </c>
      <c r="X607" t="str">
        <f ca="1"/>
        <v>CSND_c</v>
      </c>
      <c r="Y607">
        <f ca="1"/>
        <v>0</v>
      </c>
      <c r="Z607">
        <f ca="1"/>
        <v>0</v>
      </c>
      <c r="AA607">
        <f ca="1"/>
        <v>0</v>
      </c>
      <c r="AB607">
        <f ca="1"/>
        <v>0</v>
      </c>
      <c r="AC607">
        <f ca="1"/>
        <v>0</v>
      </c>
      <c r="AD607" t="str">
        <f ca="1"/>
        <v>2OSUCAH_c</v>
      </c>
      <c r="AE607">
        <f ca="1"/>
        <v>0</v>
      </c>
    </row>
    <row r="608" spans="1:31" x14ac:dyDescent="0.2">
      <c r="A608" t="s">
        <v>10654</v>
      </c>
      <c r="B608" s="121" t="s">
        <v>8550</v>
      </c>
      <c r="E608" s="121" t="str">
        <f ca="1"/>
        <v>0</v>
      </c>
      <c r="H608" s="121" t="str">
        <f ca="1"/>
        <v>0</v>
      </c>
      <c r="K608" s="121" t="str">
        <f ca="1"/>
        <v>0</v>
      </c>
      <c r="L608">
        <v>1.7766540000000001E-2</v>
      </c>
      <c r="M608">
        <v>2.4066529150935799E-5</v>
      </c>
      <c r="N608" s="105" t="str">
        <v>OMPDC_c</v>
      </c>
      <c r="O608" s="131" t="str">
        <v/>
      </c>
      <c r="P608" s="121" t="str">
        <v/>
      </c>
      <c r="Q608">
        <v>5.3299619999999997E-3</v>
      </c>
      <c r="R608" t="str">
        <v>OMPDC_c</v>
      </c>
      <c r="T608">
        <v>7.205319E-3</v>
      </c>
      <c r="U608" t="str">
        <v>OMPDC_c</v>
      </c>
      <c r="W608" t="str">
        <f ca="1"/>
        <v>Transport</v>
      </c>
      <c r="X608" t="str">
        <f ca="1"/>
        <v>CSNPURt_c_e</v>
      </c>
      <c r="Y608">
        <f ca="1"/>
        <v>0</v>
      </c>
      <c r="Z608">
        <f ca="1"/>
        <v>0</v>
      </c>
      <c r="AA608">
        <f ca="1"/>
        <v>0</v>
      </c>
      <c r="AB608">
        <f ca="1"/>
        <v>0</v>
      </c>
      <c r="AC608">
        <f ca="1"/>
        <v>0</v>
      </c>
      <c r="AD608" t="str">
        <f ca="1"/>
        <v>2PHETOHt_c_e</v>
      </c>
      <c r="AE608">
        <f ca="1"/>
        <v>0</v>
      </c>
    </row>
    <row r="609" spans="1:31" x14ac:dyDescent="0.2">
      <c r="A609" t="s">
        <v>10654</v>
      </c>
      <c r="B609" s="121" t="s">
        <v>8551</v>
      </c>
      <c r="E609" s="121" t="str">
        <f ca="1"/>
        <v>0</v>
      </c>
      <c r="H609" s="121" t="str">
        <f ca="1"/>
        <v>0</v>
      </c>
      <c r="K609" s="121" t="str">
        <f ca="1"/>
        <v>0</v>
      </c>
      <c r="L609">
        <v>0.91368052362908603</v>
      </c>
      <c r="M609">
        <v>0.39715482734212099</v>
      </c>
      <c r="N609" s="105" t="str">
        <v/>
      </c>
      <c r="O609" s="131" t="str">
        <v/>
      </c>
      <c r="P609" s="121" t="str">
        <v/>
      </c>
      <c r="Q609">
        <v>0.57451807674973998</v>
      </c>
      <c r="R609" t="str">
        <v/>
      </c>
      <c r="T609">
        <v>0.734476624690105</v>
      </c>
      <c r="U609" t="str">
        <v/>
      </c>
      <c r="W609" t="str">
        <f ca="1"/>
        <v>Transport</v>
      </c>
      <c r="X609" t="str">
        <f ca="1"/>
        <v>CSNtps_e</v>
      </c>
      <c r="Y609">
        <f ca="1"/>
        <v>0</v>
      </c>
      <c r="Z609">
        <f ca="1"/>
        <v>0</v>
      </c>
      <c r="AA609">
        <f ca="1"/>
        <v>0</v>
      </c>
      <c r="AB609">
        <f ca="1"/>
        <v>0</v>
      </c>
      <c r="AC609">
        <f ca="1"/>
        <v>0</v>
      </c>
      <c r="AD609" t="str">
        <f ca="1"/>
        <v>2PHETOHt_c_m</v>
      </c>
      <c r="AE609">
        <f ca="1"/>
        <v>0</v>
      </c>
    </row>
    <row r="610" spans="1:31" x14ac:dyDescent="0.2">
      <c r="A610" t="s">
        <v>10654</v>
      </c>
      <c r="B610" s="121" t="s">
        <v>8554</v>
      </c>
      <c r="E610" s="121" t="str">
        <f ca="1"/>
        <v>0</v>
      </c>
      <c r="H610" s="121" t="str">
        <f ca="1"/>
        <v>0</v>
      </c>
      <c r="K610" s="121" t="str">
        <f ca="1"/>
        <v>0</v>
      </c>
      <c r="L610">
        <v>0.91368052362908603</v>
      </c>
      <c r="M610">
        <v>0.39715482734212099</v>
      </c>
      <c r="N610" s="105" t="str">
        <v/>
      </c>
      <c r="O610" s="131" t="str">
        <v/>
      </c>
      <c r="P610" s="121" t="str">
        <v/>
      </c>
      <c r="Q610">
        <v>0.57451807674973998</v>
      </c>
      <c r="R610" t="str">
        <v/>
      </c>
      <c r="T610">
        <v>0.734476624690105</v>
      </c>
      <c r="U610" t="str">
        <v/>
      </c>
      <c r="W610" t="str">
        <f ca="1"/>
        <v>Transport</v>
      </c>
      <c r="X610" t="str">
        <f ca="1"/>
        <v>CTPCMPt_c_m</v>
      </c>
      <c r="Y610">
        <f ca="1"/>
        <v>0</v>
      </c>
      <c r="Z610">
        <f ca="1"/>
        <v>0</v>
      </c>
      <c r="AA610">
        <f ca="1"/>
        <v>0</v>
      </c>
      <c r="AB610">
        <f ca="1"/>
        <v>0</v>
      </c>
      <c r="AC610">
        <f ca="1"/>
        <v>0</v>
      </c>
      <c r="AD610" t="str">
        <f ca="1"/>
        <v>3C3HMPt_c_e</v>
      </c>
      <c r="AE610">
        <f ca="1"/>
        <v>0</v>
      </c>
    </row>
    <row r="611" spans="1:31" x14ac:dyDescent="0.2">
      <c r="A611" t="s">
        <v>10702</v>
      </c>
      <c r="B611" s="121" t="s">
        <v>8555</v>
      </c>
      <c r="E611" s="121" t="str">
        <f ca="1"/>
        <v>0</v>
      </c>
      <c r="H611" s="121" t="str">
        <f ca="1"/>
        <v>0</v>
      </c>
      <c r="K611" s="121" t="str">
        <f ca="1"/>
        <v>0</v>
      </c>
      <c r="L611">
        <v>0</v>
      </c>
      <c r="M611">
        <v>0</v>
      </c>
      <c r="N611" s="105" t="str">
        <v>PTPAT_c</v>
      </c>
      <c r="O611" s="131">
        <v>1.1992859999999999E-2</v>
      </c>
      <c r="P611" s="121">
        <v>5.1039331221146202E-4</v>
      </c>
      <c r="Q611">
        <v>0</v>
      </c>
      <c r="R611" t="str">
        <v>PTPAT_c</v>
      </c>
      <c r="T611">
        <v>0</v>
      </c>
      <c r="U611" t="str">
        <v>PTPAT_c</v>
      </c>
      <c r="W611" t="str">
        <f ca="1"/>
        <v>Pyrimidine metabolism</v>
      </c>
      <c r="X611" t="str">
        <f ca="1"/>
        <v>CTPS1_c</v>
      </c>
      <c r="Y611">
        <f ca="1"/>
        <v>0</v>
      </c>
      <c r="Z611">
        <f ca="1"/>
        <v>0</v>
      </c>
      <c r="AA611">
        <f ca="1"/>
        <v>0</v>
      </c>
      <c r="AB611">
        <f ca="1"/>
        <v>0</v>
      </c>
      <c r="AC611">
        <f ca="1"/>
        <v>0</v>
      </c>
      <c r="AD611" t="str">
        <f ca="1"/>
        <v>3C3HMPt_c_m</v>
      </c>
      <c r="AE611">
        <f ca="1"/>
        <v>0</v>
      </c>
    </row>
    <row r="612" spans="1:31" x14ac:dyDescent="0.2">
      <c r="A612" t="s">
        <v>10702</v>
      </c>
      <c r="B612" s="121" t="s">
        <v>8556</v>
      </c>
      <c r="E612" s="121">
        <f ca="1"/>
        <v>1.5561502326611E-2</v>
      </c>
      <c r="H612" s="121" t="str">
        <f ca="1"/>
        <v>0</v>
      </c>
      <c r="K612" s="121" t="str">
        <f ca="1"/>
        <v>0</v>
      </c>
      <c r="L612">
        <v>0</v>
      </c>
      <c r="M612">
        <v>0</v>
      </c>
      <c r="N612" s="105" t="str">
        <v>PNTK_c</v>
      </c>
      <c r="O612" s="131">
        <v>0</v>
      </c>
      <c r="P612" s="121">
        <v>4.69548987027485E-4</v>
      </c>
      <c r="Q612">
        <v>0</v>
      </c>
      <c r="R612" t="str">
        <v>PNTK_c</v>
      </c>
      <c r="T612">
        <v>0</v>
      </c>
      <c r="U612" t="str">
        <v>PNTK_c</v>
      </c>
      <c r="W612" t="str">
        <f ca="1"/>
        <v>Pyrimidine metabolism</v>
      </c>
      <c r="X612" t="str">
        <f ca="1"/>
        <v>CTPS2_c</v>
      </c>
      <c r="Y612">
        <f ca="1"/>
        <v>7.4256552485826213E-3</v>
      </c>
      <c r="Z612">
        <f ca="1"/>
        <v>0</v>
      </c>
      <c r="AA612">
        <f ca="1"/>
        <v>5.5140355870802632E-5</v>
      </c>
      <c r="AB612">
        <f ca="1"/>
        <v>250.09657759532206</v>
      </c>
      <c r="AC612">
        <f ca="1"/>
        <v>1</v>
      </c>
      <c r="AD612" t="str">
        <f ca="1"/>
        <v>3C4MOPt_c_m</v>
      </c>
      <c r="AE612">
        <f ca="1"/>
        <v>0</v>
      </c>
    </row>
    <row r="613" spans="1:31" x14ac:dyDescent="0.2">
      <c r="A613" t="s">
        <v>10654</v>
      </c>
      <c r="B613" s="121" t="s">
        <v>8558</v>
      </c>
      <c r="E613" s="121">
        <f ca="1"/>
        <v>3.78006760076059E-2</v>
      </c>
      <c r="H613" s="121" t="str">
        <f ca="1"/>
        <v>0</v>
      </c>
      <c r="K613" s="121" t="str">
        <f ca="1"/>
        <v>0</v>
      </c>
      <c r="L613">
        <v>0</v>
      </c>
      <c r="M613">
        <v>1.90223810125473E-4</v>
      </c>
      <c r="N613" s="105" t="str">
        <v>PBAL_c</v>
      </c>
      <c r="O613" s="131" t="str">
        <v/>
      </c>
      <c r="P613" s="121" t="str">
        <v/>
      </c>
      <c r="Q613">
        <v>0</v>
      </c>
      <c r="R613" t="str">
        <v>PBAL_c</v>
      </c>
      <c r="T613">
        <v>0</v>
      </c>
      <c r="U613" t="str">
        <v>PBAL_c</v>
      </c>
      <c r="W613" t="str">
        <f ca="1"/>
        <v>Transport</v>
      </c>
      <c r="X613" t="str">
        <f ca="1"/>
        <v>CTPt_c_rm</v>
      </c>
      <c r="Y613">
        <f ca="1"/>
        <v>1.8037769252898343E-2</v>
      </c>
      <c r="Z613">
        <f ca="1"/>
        <v>0</v>
      </c>
      <c r="AA613">
        <f ca="1"/>
        <v>3.2536111962080488E-4</v>
      </c>
      <c r="AB613">
        <f ca="1"/>
        <v>1.3616257289048498E-2</v>
      </c>
      <c r="AC613">
        <f ca="1"/>
        <v>1</v>
      </c>
      <c r="AD613" t="str">
        <f ca="1"/>
        <v>3DHSKD_c</v>
      </c>
      <c r="AE613">
        <f ca="1"/>
        <v>0</v>
      </c>
    </row>
    <row r="614" spans="1:31" x14ac:dyDescent="0.2">
      <c r="A614" t="s">
        <v>10654</v>
      </c>
      <c r="B614" s="121" t="s">
        <v>8559</v>
      </c>
      <c r="E614" s="121" t="str">
        <f ca="1"/>
        <v>0</v>
      </c>
      <c r="H614" s="121" t="str">
        <f ca="1"/>
        <v>0</v>
      </c>
      <c r="K614" s="121" t="str">
        <f ca="1"/>
        <v>0</v>
      </c>
      <c r="L614">
        <v>0</v>
      </c>
      <c r="M614">
        <v>4.2508442745208099E-3</v>
      </c>
      <c r="N614" s="105" t="str">
        <v/>
      </c>
      <c r="O614" s="131" t="str">
        <v/>
      </c>
      <c r="P614" s="121" t="str">
        <v/>
      </c>
      <c r="Q614">
        <v>0</v>
      </c>
      <c r="R614" t="str">
        <v/>
      </c>
      <c r="T614">
        <v>1.1302794845631001E-2</v>
      </c>
      <c r="U614" t="str">
        <v/>
      </c>
      <c r="W614" t="str">
        <f ca="1"/>
        <v>Transport</v>
      </c>
      <c r="X614" t="str">
        <f ca="1"/>
        <v>CTPt_m_mm</v>
      </c>
      <c r="Y614">
        <f ca="1"/>
        <v>0</v>
      </c>
      <c r="Z614">
        <f ca="1"/>
        <v>0</v>
      </c>
      <c r="AA614">
        <f ca="1"/>
        <v>0</v>
      </c>
      <c r="AB614">
        <f ca="1"/>
        <v>0</v>
      </c>
      <c r="AC614">
        <f ca="1"/>
        <v>0</v>
      </c>
      <c r="AD614" t="str">
        <f ca="1"/>
        <v>3HAD40_m</v>
      </c>
      <c r="AE614">
        <f ca="1"/>
        <v>0</v>
      </c>
    </row>
    <row r="615" spans="1:31" x14ac:dyDescent="0.2">
      <c r="A615" t="s">
        <v>10654</v>
      </c>
      <c r="B615" s="121" t="s">
        <v>8557</v>
      </c>
      <c r="E615" s="121" t="str">
        <f ca="1"/>
        <v>0</v>
      </c>
      <c r="H615" s="121" t="str">
        <f ca="1"/>
        <v>0</v>
      </c>
      <c r="K615" s="121" t="str">
        <f ca="1"/>
        <v>0</v>
      </c>
      <c r="L615">
        <v>-3.5012201399999998E-2</v>
      </c>
      <c r="M615">
        <v>1.8841714502441001E-2</v>
      </c>
      <c r="N615" s="105" t="str">
        <v>PHETA1_c</v>
      </c>
      <c r="O615" s="131" t="str">
        <v/>
      </c>
      <c r="P615" s="121" t="str">
        <v/>
      </c>
      <c r="Q615">
        <v>-7.2419054399999998E-3</v>
      </c>
      <c r="R615" t="str">
        <v>PHETA1_c</v>
      </c>
      <c r="T615">
        <v>0</v>
      </c>
      <c r="U615" t="str">
        <v>PHETA1_c</v>
      </c>
      <c r="W615" t="str">
        <f ca="1"/>
        <v>Transport</v>
      </c>
      <c r="X615" t="str">
        <f ca="1"/>
        <v>CTPt2_m</v>
      </c>
      <c r="Y615">
        <f ca="1"/>
        <v>0</v>
      </c>
      <c r="Z615">
        <f ca="1"/>
        <v>0</v>
      </c>
      <c r="AA615">
        <f ca="1"/>
        <v>0</v>
      </c>
      <c r="AB615">
        <f ca="1"/>
        <v>0</v>
      </c>
      <c r="AC615">
        <f ca="1"/>
        <v>0</v>
      </c>
      <c r="AD615" t="str">
        <f ca="1"/>
        <v>3HAD60_m</v>
      </c>
      <c r="AE615">
        <f ca="1"/>
        <v>0</v>
      </c>
    </row>
    <row r="616" spans="1:31" x14ac:dyDescent="0.2">
      <c r="A616" t="s">
        <v>10654</v>
      </c>
      <c r="B616" s="121" t="s">
        <v>8560</v>
      </c>
      <c r="E616" s="121">
        <f ca="1"/>
        <v>2.1739268482349501E-5</v>
      </c>
      <c r="H616" s="121" t="str">
        <f ca="1"/>
        <v>0</v>
      </c>
      <c r="K616" s="121" t="str">
        <f ca="1"/>
        <v>0</v>
      </c>
      <c r="L616">
        <v>3.5012201399999998E-2</v>
      </c>
      <c r="M616">
        <v>3.80799225917468E-5</v>
      </c>
      <c r="N616" s="105" t="str">
        <v>PHETRS_c</v>
      </c>
      <c r="O616" s="131" t="str">
        <v/>
      </c>
      <c r="P616" s="121" t="str">
        <v/>
      </c>
      <c r="Q616">
        <v>7.2419054399999998E-3</v>
      </c>
      <c r="R616" t="str">
        <v>PHETRS_c</v>
      </c>
      <c r="T616">
        <v>8.6178361500000005E-3</v>
      </c>
      <c r="U616" t="str">
        <v>PHETRS_c</v>
      </c>
      <c r="W616" t="str">
        <f ca="1"/>
        <v>Transport</v>
      </c>
      <c r="X616" t="str">
        <f ca="1"/>
        <v>CU2t_c_e</v>
      </c>
      <c r="Y616">
        <f ca="1"/>
        <v>1.0373568677251315E-5</v>
      </c>
      <c r="Z616">
        <f ca="1"/>
        <v>0</v>
      </c>
      <c r="AA616">
        <f ca="1"/>
        <v>1.0761092710164959E-10</v>
      </c>
      <c r="AB616">
        <f ca="1"/>
        <v>4.5034823836259273E-9</v>
      </c>
      <c r="AC616">
        <f ca="1"/>
        <v>1</v>
      </c>
      <c r="AD616" t="str">
        <f ca="1"/>
        <v>3HAD80_m</v>
      </c>
      <c r="AE616">
        <f ca="1"/>
        <v>0</v>
      </c>
    </row>
    <row r="617" spans="1:31" x14ac:dyDescent="0.2">
      <c r="A617" t="s">
        <v>10654</v>
      </c>
      <c r="B617" s="121" t="s">
        <v>8561</v>
      </c>
      <c r="E617" s="121" t="str">
        <f ca="1"/>
        <v>0</v>
      </c>
      <c r="H617" s="121" t="str">
        <f ca="1"/>
        <v>0</v>
      </c>
      <c r="K617" s="121" t="str">
        <f ca="1"/>
        <v>0</v>
      </c>
      <c r="L617">
        <v>0</v>
      </c>
      <c r="M617">
        <v>0</v>
      </c>
      <c r="N617" s="105" t="str">
        <v>PHETRS_m</v>
      </c>
      <c r="O617" s="131" t="str">
        <v/>
      </c>
      <c r="P617" s="121" t="str">
        <v/>
      </c>
      <c r="Q617">
        <v>0</v>
      </c>
      <c r="R617" t="str">
        <v>PHETRS_m</v>
      </c>
      <c r="T617">
        <v>0</v>
      </c>
      <c r="U617" t="str">
        <v>PHETRS_m</v>
      </c>
      <c r="W617" t="str">
        <f ca="1"/>
        <v>Transport</v>
      </c>
      <c r="X617" t="str">
        <f ca="1"/>
        <v>CYSItps_v</v>
      </c>
      <c r="Y617">
        <f ca="1"/>
        <v>0</v>
      </c>
      <c r="Z617">
        <f ca="1"/>
        <v>0</v>
      </c>
      <c r="AA617">
        <f ca="1"/>
        <v>0</v>
      </c>
      <c r="AB617">
        <f ca="1"/>
        <v>0</v>
      </c>
      <c r="AC617">
        <f ca="1"/>
        <v>0</v>
      </c>
      <c r="AD617" t="str">
        <f ca="1"/>
        <v>3HAO_c</v>
      </c>
      <c r="AE617">
        <f ca="1"/>
        <v>0</v>
      </c>
    </row>
    <row r="618" spans="1:31" x14ac:dyDescent="0.2">
      <c r="A618" t="s">
        <v>10688</v>
      </c>
      <c r="B618" s="121" t="s">
        <v>8562</v>
      </c>
      <c r="E618" s="121" t="str">
        <f ca="1"/>
        <v>0</v>
      </c>
      <c r="H618" s="121" t="str">
        <f ca="1"/>
        <v>0</v>
      </c>
      <c r="K618" s="121" t="str">
        <f ca="1"/>
        <v>0</v>
      </c>
      <c r="L618">
        <v>1.6659917999994899E-2</v>
      </c>
      <c r="M618">
        <v>2.7994225261264401E-5</v>
      </c>
      <c r="N618" s="105" t="str">
        <v>PRAIS_c</v>
      </c>
      <c r="O618" s="131">
        <v>0</v>
      </c>
      <c r="P618" s="121">
        <v>2.9812847480791401E-3</v>
      </c>
      <c r="Q618">
        <v>4.9979754000020202E-3</v>
      </c>
      <c r="R618" t="str">
        <v>PRAIS_c</v>
      </c>
      <c r="T618">
        <v>6.7565223000016798E-3</v>
      </c>
      <c r="U618" t="str">
        <v>PRAIS_c</v>
      </c>
      <c r="W618" t="str">
        <f ca="1"/>
        <v>Cysteine and methionine metabolism</v>
      </c>
      <c r="X618" t="str">
        <f ca="1"/>
        <v>CYSS_c</v>
      </c>
      <c r="Y618">
        <f ca="1"/>
        <v>0</v>
      </c>
      <c r="Z618">
        <f ca="1"/>
        <v>0</v>
      </c>
      <c r="AA618">
        <f ca="1"/>
        <v>0</v>
      </c>
      <c r="AB618">
        <f ca="1"/>
        <v>0</v>
      </c>
      <c r="AC618">
        <f ca="1"/>
        <v>0</v>
      </c>
      <c r="AD618" t="str">
        <f ca="1"/>
        <v>3HBHYOX_c</v>
      </c>
      <c r="AE618">
        <f ca="1"/>
        <v>0</v>
      </c>
    </row>
    <row r="619" spans="1:31" x14ac:dyDescent="0.2">
      <c r="A619" t="s">
        <v>10671</v>
      </c>
      <c r="B619" s="121" t="s">
        <v>8563</v>
      </c>
      <c r="E619" s="121">
        <f ca="1"/>
        <v>1.0745682271756699E-3</v>
      </c>
      <c r="H619" s="121" t="str">
        <f ca="1"/>
        <v>0</v>
      </c>
      <c r="K619" s="121" t="str">
        <f ca="1"/>
        <v>0</v>
      </c>
      <c r="L619">
        <v>0</v>
      </c>
      <c r="M619">
        <v>0</v>
      </c>
      <c r="N619" s="105" t="str">
        <v>ACGAMPM_c</v>
      </c>
      <c r="O619" s="131">
        <v>1.02374276777764E-2</v>
      </c>
      <c r="P619" s="121">
        <v>1.3640442916348E-2</v>
      </c>
      <c r="Q619">
        <v>0</v>
      </c>
      <c r="R619" t="str">
        <v>ACGAMPM_c</v>
      </c>
      <c r="T619">
        <v>0</v>
      </c>
      <c r="U619" t="str">
        <v>ACGAMPM_c</v>
      </c>
      <c r="W619" t="str">
        <f ca="1"/>
        <v>Glycine, serine and threonine metabolism</v>
      </c>
      <c r="X619" t="str">
        <f ca="1"/>
        <v>CYSTGL_c</v>
      </c>
      <c r="Y619">
        <f ca="1"/>
        <v>5.1276367979214842E-4</v>
      </c>
      <c r="Z619">
        <f ca="1"/>
        <v>0</v>
      </c>
      <c r="AA619">
        <f ca="1"/>
        <v>2.629265913139849E-7</v>
      </c>
      <c r="AB619">
        <f ca="1"/>
        <v>1.4131151945926371E-3</v>
      </c>
      <c r="AC619">
        <f ca="1"/>
        <v>1</v>
      </c>
      <c r="AD619" t="str">
        <f ca="1"/>
        <v>3HBRDH_c</v>
      </c>
      <c r="AE619">
        <f ca="1"/>
        <v>0</v>
      </c>
    </row>
    <row r="620" spans="1:31" x14ac:dyDescent="0.2">
      <c r="A620" t="s">
        <v>10654</v>
      </c>
      <c r="B620" s="121" t="s">
        <v>8566</v>
      </c>
      <c r="E620" s="121" t="str">
        <f ca="1"/>
        <v>0</v>
      </c>
      <c r="H620" s="121" t="str">
        <f ca="1"/>
        <v>0</v>
      </c>
      <c r="K620" s="121" t="str">
        <f ca="1"/>
        <v>0</v>
      </c>
      <c r="L620">
        <v>2.7720959564485299E-2</v>
      </c>
      <c r="M620">
        <v>1.33997400208114E-2</v>
      </c>
      <c r="N620" s="105" t="str">
        <v>PAPSR_c</v>
      </c>
      <c r="O620" s="131" t="str">
        <v/>
      </c>
      <c r="P620" s="121" t="str">
        <v/>
      </c>
      <c r="Q620">
        <v>5.7102497100000003E-3</v>
      </c>
      <c r="R620" t="str">
        <v>PAPSR_c</v>
      </c>
      <c r="T620">
        <v>6.7951939769999997E-3</v>
      </c>
      <c r="U620" t="str">
        <v>PAPSR_c</v>
      </c>
      <c r="W620" t="str">
        <f ca="1"/>
        <v>Transport</v>
      </c>
      <c r="X620" t="str">
        <f ca="1"/>
        <v>CYStps_e</v>
      </c>
      <c r="Y620">
        <f ca="1"/>
        <v>0</v>
      </c>
      <c r="Z620">
        <f ca="1"/>
        <v>0</v>
      </c>
      <c r="AA620">
        <f ca="1"/>
        <v>0</v>
      </c>
      <c r="AB620">
        <f ca="1"/>
        <v>0</v>
      </c>
      <c r="AC620">
        <f ca="1"/>
        <v>0</v>
      </c>
      <c r="AD620" t="str">
        <f ca="1"/>
        <v>3HCINNMH_c</v>
      </c>
      <c r="AE620">
        <f ca="1"/>
        <v>0</v>
      </c>
    </row>
    <row r="621" spans="1:31" x14ac:dyDescent="0.2">
      <c r="A621" t="s">
        <v>10694</v>
      </c>
      <c r="B621" s="121" t="s">
        <v>8564</v>
      </c>
      <c r="E621" s="121">
        <f ca="1"/>
        <v>1.0554986934193399E-3</v>
      </c>
      <c r="H621" s="121" t="str">
        <f ca="1"/>
        <v>0</v>
      </c>
      <c r="K621" s="121" t="str">
        <f ca="1"/>
        <v>0</v>
      </c>
      <c r="L621">
        <v>0</v>
      </c>
      <c r="M621">
        <v>4.4408275712947698E-3</v>
      </c>
      <c r="N621" s="105" t="str">
        <v>PPCK_c</v>
      </c>
      <c r="O621" s="131">
        <v>1.019539224E-2</v>
      </c>
      <c r="P621" s="121">
        <v>1.10886985612691E-5</v>
      </c>
      <c r="Q621">
        <v>0</v>
      </c>
      <c r="R621" t="str">
        <v>PPCK_c</v>
      </c>
      <c r="T621">
        <v>0.72801500308223099</v>
      </c>
      <c r="U621" t="str">
        <v>PPCK_c</v>
      </c>
      <c r="W621" t="str">
        <f ca="1"/>
        <v>Aminoacyl-tRNA biosynthesis</v>
      </c>
      <c r="X621" t="str">
        <f ca="1"/>
        <v>CYSTRS_c</v>
      </c>
      <c r="Y621">
        <f ca="1"/>
        <v>5.0366405814549257E-4</v>
      </c>
      <c r="Z621">
        <f ca="1"/>
        <v>0</v>
      </c>
      <c r="AA621">
        <f ca="1"/>
        <v>2.5367748346758612E-7</v>
      </c>
      <c r="AB621">
        <f ca="1"/>
        <v>2063.1023107195947</v>
      </c>
      <c r="AC621">
        <f ca="1"/>
        <v>1</v>
      </c>
      <c r="AD621" t="str">
        <f ca="1"/>
        <v>3HPPPNH_c</v>
      </c>
      <c r="AE621">
        <f ca="1"/>
        <v>0</v>
      </c>
    </row>
    <row r="622" spans="1:31" x14ac:dyDescent="0.2">
      <c r="A622" t="s">
        <v>10671</v>
      </c>
      <c r="B622" s="121" t="s">
        <v>8565</v>
      </c>
      <c r="E622" s="121">
        <f ca="1"/>
        <v>1.0745682271756699E-3</v>
      </c>
      <c r="H622" s="121" t="str">
        <f ca="1"/>
        <v>0</v>
      </c>
      <c r="K622" s="121" t="str">
        <f ca="1"/>
        <v>0</v>
      </c>
      <c r="L622">
        <v>0</v>
      </c>
      <c r="M622">
        <v>0</v>
      </c>
      <c r="N622" s="105" t="str">
        <v/>
      </c>
      <c r="O622" s="131">
        <v>1.02374274103781E-2</v>
      </c>
      <c r="P622" s="121">
        <v>1.36841467994827E-2</v>
      </c>
      <c r="Q622">
        <v>0</v>
      </c>
      <c r="R622" t="str">
        <v/>
      </c>
      <c r="T622">
        <v>0</v>
      </c>
      <c r="U622" t="str">
        <v/>
      </c>
      <c r="W622" t="str">
        <f ca="1"/>
        <v>Glycine, serine and threonine metabolism</v>
      </c>
      <c r="X622" t="str">
        <f ca="1"/>
        <v>CYSTS_c</v>
      </c>
      <c r="Y622">
        <f ca="1"/>
        <v>5.1276367979214842E-4</v>
      </c>
      <c r="Z622">
        <f ca="1"/>
        <v>0</v>
      </c>
      <c r="AA622">
        <f ca="1"/>
        <v>2.629265913139849E-7</v>
      </c>
      <c r="AB622">
        <f ca="1"/>
        <v>1.4041033064404395E-3</v>
      </c>
      <c r="AC622">
        <f ca="1"/>
        <v>1</v>
      </c>
      <c r="AD622" t="str">
        <f ca="1"/>
        <v>3HXPHBt_c_m</v>
      </c>
      <c r="AE622">
        <f ca="1"/>
        <v>0</v>
      </c>
    </row>
    <row r="623" spans="1:31" x14ac:dyDescent="0.2">
      <c r="A623" t="s">
        <v>10702</v>
      </c>
      <c r="B623" s="121" t="s">
        <v>8568</v>
      </c>
      <c r="E623" s="121" t="str">
        <f ca="1"/>
        <v>0</v>
      </c>
      <c r="H623" s="121" t="str">
        <f ca="1"/>
        <v>0</v>
      </c>
      <c r="K623" s="121" t="str">
        <f ca="1"/>
        <v>0</v>
      </c>
      <c r="L623">
        <v>0.88524830792851705</v>
      </c>
      <c r="M623">
        <v>0.42910885760842099</v>
      </c>
      <c r="N623" s="105" t="str">
        <v/>
      </c>
      <c r="O623" s="131" t="str">
        <v/>
      </c>
      <c r="P623" s="121" t="str">
        <v/>
      </c>
      <c r="Q623">
        <v>0</v>
      </c>
      <c r="R623" t="str">
        <v/>
      </c>
      <c r="T623">
        <v>0</v>
      </c>
      <c r="U623" t="str">
        <v/>
      </c>
      <c r="W623" t="str">
        <f ca="1"/>
        <v>Pyrimidine metabolism</v>
      </c>
      <c r="X623" t="str">
        <f ca="1"/>
        <v>CYTD_c</v>
      </c>
      <c r="Y623">
        <f ca="1"/>
        <v>0</v>
      </c>
      <c r="Z623">
        <f ca="1"/>
        <v>0</v>
      </c>
      <c r="AA623">
        <f ca="1"/>
        <v>0</v>
      </c>
      <c r="AB623">
        <f ca="1"/>
        <v>0</v>
      </c>
      <c r="AC623">
        <f ca="1"/>
        <v>0</v>
      </c>
      <c r="AD623" t="str">
        <f ca="1"/>
        <v>3INDACNLAH_c</v>
      </c>
      <c r="AE623">
        <f ca="1"/>
        <v>0</v>
      </c>
    </row>
    <row r="624" spans="1:31" x14ac:dyDescent="0.2">
      <c r="A624" t="s">
        <v>10702</v>
      </c>
      <c r="B624" s="121" t="s">
        <v>8567</v>
      </c>
      <c r="E624" s="121" t="str">
        <f ca="1"/>
        <v>0</v>
      </c>
      <c r="H624" s="121" t="str">
        <f ca="1"/>
        <v>0</v>
      </c>
      <c r="K624" s="121" t="str">
        <f ca="1"/>
        <v>0</v>
      </c>
      <c r="L624">
        <v>0.54565341006000301</v>
      </c>
      <c r="M624">
        <v>0.205096792442967</v>
      </c>
      <c r="N624" s="105" t="str">
        <v/>
      </c>
      <c r="O624" s="131">
        <v>0</v>
      </c>
      <c r="P624" s="121">
        <v>3.36162288384163E-5</v>
      </c>
      <c r="Q624">
        <v>0.17442025143152101</v>
      </c>
      <c r="R624" t="str">
        <v/>
      </c>
      <c r="T624">
        <v>0</v>
      </c>
      <c r="U624" t="str">
        <v/>
      </c>
      <c r="W624" t="str">
        <f ca="1"/>
        <v>Pyrimidine metabolism</v>
      </c>
      <c r="X624" t="str">
        <f ca="1"/>
        <v>CYTDK2_c</v>
      </c>
      <c r="Y624">
        <f ca="1"/>
        <v>0</v>
      </c>
      <c r="Z624">
        <f ca="1"/>
        <v>0</v>
      </c>
      <c r="AA624">
        <f ca="1"/>
        <v>0</v>
      </c>
      <c r="AB624">
        <f ca="1"/>
        <v>0</v>
      </c>
      <c r="AC624">
        <f ca="1"/>
        <v>0</v>
      </c>
      <c r="AD624" t="str">
        <f ca="1"/>
        <v>3IPM3MT_c</v>
      </c>
      <c r="AE624">
        <f ca="1"/>
        <v>0</v>
      </c>
    </row>
    <row r="625" spans="1:31" x14ac:dyDescent="0.2">
      <c r="A625" t="s">
        <v>10654</v>
      </c>
      <c r="B625" s="121" t="s">
        <v>8569</v>
      </c>
      <c r="E625" s="121" t="str">
        <f ca="1"/>
        <v>0</v>
      </c>
      <c r="H625" s="121" t="str">
        <f ca="1"/>
        <v>0</v>
      </c>
      <c r="K625" s="121" t="str">
        <f ca="1"/>
        <v>0</v>
      </c>
      <c r="L625">
        <v>0.16835517930911001</v>
      </c>
      <c r="M625">
        <v>3.0245662710120899E-2</v>
      </c>
      <c r="N625" s="105" t="str">
        <v>PGMT_c</v>
      </c>
      <c r="O625" s="131" t="str">
        <v/>
      </c>
      <c r="P625" s="121" t="str">
        <v/>
      </c>
      <c r="Q625">
        <v>5.9550767297999997E-2</v>
      </c>
      <c r="R625" t="str">
        <v>PGMT_c</v>
      </c>
      <c r="T625">
        <v>0.10227585357000001</v>
      </c>
      <c r="U625" t="str">
        <v>PGMT_c</v>
      </c>
      <c r="W625" t="str">
        <f ca="1"/>
        <v>Transport</v>
      </c>
      <c r="X625" t="str">
        <f ca="1"/>
        <v>CYTDtps_e</v>
      </c>
      <c r="Y625">
        <f ca="1"/>
        <v>0</v>
      </c>
      <c r="Z625">
        <f ca="1"/>
        <v>0</v>
      </c>
      <c r="AA625">
        <f ca="1"/>
        <v>0</v>
      </c>
      <c r="AB625">
        <f ca="1"/>
        <v>0</v>
      </c>
      <c r="AC625">
        <f ca="1"/>
        <v>0</v>
      </c>
      <c r="AD625" t="str">
        <f ca="1"/>
        <v>3MBALDt_c_e</v>
      </c>
      <c r="AE625">
        <f ca="1"/>
        <v>0</v>
      </c>
    </row>
    <row r="626" spans="1:31" x14ac:dyDescent="0.2">
      <c r="A626" t="s">
        <v>10702</v>
      </c>
      <c r="B626" s="121" t="s">
        <v>8570</v>
      </c>
      <c r="E626" s="121">
        <f ca="1"/>
        <v>2.9465099388436399E-2</v>
      </c>
      <c r="H626" s="121" t="str">
        <f ca="1"/>
        <v>0</v>
      </c>
      <c r="K626" s="121" t="str">
        <f ca="1"/>
        <v>0</v>
      </c>
      <c r="L626">
        <v>1.7779040629979701</v>
      </c>
      <c r="M626">
        <v>0.74088683143987399</v>
      </c>
      <c r="N626" s="105" t="str">
        <v>GND_c</v>
      </c>
      <c r="O626" s="131">
        <v>0</v>
      </c>
      <c r="P626" s="121">
        <v>9.6361246928626902E-3</v>
      </c>
      <c r="Q626">
        <v>0.77425023102298995</v>
      </c>
      <c r="R626" t="str">
        <v>GND_c</v>
      </c>
      <c r="T626">
        <v>0.87706948919874905</v>
      </c>
      <c r="U626" t="str">
        <v>GND_c</v>
      </c>
      <c r="W626" t="str">
        <f ca="1"/>
        <v>Pyrimidine metabolism</v>
      </c>
      <c r="X626" t="str">
        <f ca="1"/>
        <v>CYTK1_c</v>
      </c>
      <c r="Y626">
        <f ca="1"/>
        <v>1.406018939120008E-2</v>
      </c>
      <c r="Z626">
        <f ca="1"/>
        <v>0</v>
      </c>
      <c r="AA626">
        <f ca="1"/>
        <v>1.9768892571641529E-4</v>
      </c>
      <c r="AB626">
        <f ca="1"/>
        <v>2.1290091060373983</v>
      </c>
      <c r="AC626">
        <f ca="1"/>
        <v>1</v>
      </c>
      <c r="AD626" t="str">
        <f ca="1"/>
        <v>3MBALDt_c_m</v>
      </c>
      <c r="AE626">
        <f ca="1"/>
        <v>0</v>
      </c>
    </row>
    <row r="627" spans="1:31" x14ac:dyDescent="0.2">
      <c r="A627" t="s">
        <v>10702</v>
      </c>
      <c r="B627" s="121" t="s">
        <v>8571</v>
      </c>
      <c r="E627" s="121" t="str">
        <f ca="1"/>
        <v>0</v>
      </c>
      <c r="H627" s="121" t="str">
        <f ca="1"/>
        <v>0</v>
      </c>
      <c r="K627" s="121" t="str">
        <f ca="1"/>
        <v>0</v>
      </c>
      <c r="L627">
        <v>0</v>
      </c>
      <c r="M627">
        <v>0</v>
      </c>
      <c r="N627" s="105" t="str">
        <v>PGAMT_c</v>
      </c>
      <c r="O627" s="131">
        <v>-1.0692E-3</v>
      </c>
      <c r="P627" s="121">
        <v>3.0143015637333001E-3</v>
      </c>
      <c r="Q627">
        <v>0</v>
      </c>
      <c r="R627" t="str">
        <v>PGAMT_c</v>
      </c>
      <c r="T627">
        <v>0</v>
      </c>
      <c r="U627" t="str">
        <v>PGAMT_c</v>
      </c>
      <c r="W627" t="str">
        <f ca="1"/>
        <v>Pyrimidine metabolism</v>
      </c>
      <c r="X627" t="str">
        <f ca="1"/>
        <v>CYTK2_c</v>
      </c>
      <c r="Y627">
        <f ca="1"/>
        <v>0</v>
      </c>
      <c r="Z627">
        <f ca="1"/>
        <v>0</v>
      </c>
      <c r="AA627">
        <f ca="1"/>
        <v>0</v>
      </c>
      <c r="AB627">
        <f ca="1"/>
        <v>0</v>
      </c>
      <c r="AC627">
        <f ca="1"/>
        <v>0</v>
      </c>
      <c r="AD627" t="str">
        <f ca="1"/>
        <v>3MLCLAT_mm</v>
      </c>
      <c r="AE627">
        <f ca="1"/>
        <v>0</v>
      </c>
    </row>
    <row r="628" spans="1:31" x14ac:dyDescent="0.2">
      <c r="A628" t="s">
        <v>10690</v>
      </c>
      <c r="B628" s="121" t="s">
        <v>8572</v>
      </c>
      <c r="E628" s="121" t="str">
        <f ca="1"/>
        <v>0</v>
      </c>
      <c r="H628" s="121" t="str">
        <f ca="1"/>
        <v>0</v>
      </c>
      <c r="K628" s="121" t="str">
        <f ca="1"/>
        <v>0</v>
      </c>
      <c r="L628">
        <v>1.31201110903706E-2</v>
      </c>
      <c r="M628">
        <v>1.90083488784181E-3</v>
      </c>
      <c r="N628" s="105" t="str">
        <v>PGCD_c</v>
      </c>
      <c r="O628" s="131">
        <v>0</v>
      </c>
      <c r="P628" s="121">
        <v>0</v>
      </c>
      <c r="Q628">
        <v>7.4667692161142999E-3</v>
      </c>
      <c r="R628" t="str">
        <v>PGCD_c</v>
      </c>
      <c r="T628">
        <v>5.0392122117305102E-3</v>
      </c>
      <c r="U628" t="str">
        <v>PGCD_c</v>
      </c>
      <c r="W628" t="str">
        <f ca="1"/>
        <v>Purine metabolism</v>
      </c>
      <c r="X628" t="str">
        <f ca="1"/>
        <v>DADA_c</v>
      </c>
      <c r="Y628">
        <f ca="1"/>
        <v>0</v>
      </c>
      <c r="Z628">
        <f ca="1"/>
        <v>0</v>
      </c>
      <c r="AA628">
        <f ca="1"/>
        <v>0</v>
      </c>
      <c r="AB628">
        <f ca="1"/>
        <v>0</v>
      </c>
      <c r="AC628">
        <f ca="1"/>
        <v>0</v>
      </c>
      <c r="AD628" t="str">
        <f ca="1"/>
        <v>3MOBDC_c</v>
      </c>
      <c r="AE628">
        <f ca="1"/>
        <v>0</v>
      </c>
    </row>
    <row r="629" spans="1:31" x14ac:dyDescent="0.2">
      <c r="A629" t="s">
        <v>10690</v>
      </c>
      <c r="B629" s="121" t="s">
        <v>8573</v>
      </c>
      <c r="E629" s="121" t="str">
        <f ca="1"/>
        <v>0</v>
      </c>
      <c r="H629" s="121" t="str">
        <f ca="1"/>
        <v>0</v>
      </c>
      <c r="K629" s="121" t="str">
        <f ca="1"/>
        <v>0</v>
      </c>
      <c r="L629">
        <v>3.38555136982546</v>
      </c>
      <c r="M629">
        <v>0.29106118129876202</v>
      </c>
      <c r="N629" s="105" t="str">
        <v>PGK_c</v>
      </c>
      <c r="O629" s="131">
        <v>-4.0986000000000001E-4</v>
      </c>
      <c r="P629" s="121">
        <v>4.0472681750965002E-2</v>
      </c>
      <c r="Q629">
        <v>1.10741261134553</v>
      </c>
      <c r="R629" t="str">
        <v>PGK_c</v>
      </c>
      <c r="T629">
        <v>-0.68759171953249998</v>
      </c>
      <c r="U629" t="str">
        <v>PGK_c</v>
      </c>
      <c r="W629" t="str">
        <f ca="1"/>
        <v>Purine metabolism</v>
      </c>
      <c r="X629" t="str">
        <f ca="1"/>
        <v>DADK_c</v>
      </c>
      <c r="Y629">
        <f ca="1"/>
        <v>0</v>
      </c>
      <c r="Z629">
        <f ca="1"/>
        <v>0</v>
      </c>
      <c r="AA629">
        <f ca="1"/>
        <v>0</v>
      </c>
      <c r="AB629">
        <f ca="1"/>
        <v>0</v>
      </c>
      <c r="AC629">
        <f ca="1"/>
        <v>0</v>
      </c>
      <c r="AD629" t="str">
        <f ca="1"/>
        <v>3MOBR_m</v>
      </c>
      <c r="AE629">
        <f ca="1"/>
        <v>0</v>
      </c>
    </row>
    <row r="630" spans="1:31" x14ac:dyDescent="0.2">
      <c r="A630" t="s">
        <v>10654</v>
      </c>
      <c r="B630" s="121" t="s">
        <v>8574</v>
      </c>
      <c r="E630" s="121" t="str">
        <f ca="1"/>
        <v>0</v>
      </c>
      <c r="H630" s="121" t="str">
        <f ca="1"/>
        <v>0</v>
      </c>
      <c r="K630" s="121" t="str">
        <f ca="1"/>
        <v>0</v>
      </c>
      <c r="L630">
        <v>3.37243125873509</v>
      </c>
      <c r="M630">
        <v>0.29112926619040502</v>
      </c>
      <c r="N630" s="105" t="str">
        <v>PGM_c</v>
      </c>
      <c r="O630" s="131" t="str">
        <v/>
      </c>
      <c r="P630" s="121" t="str">
        <v/>
      </c>
      <c r="Q630">
        <v>1.10741138903374</v>
      </c>
      <c r="R630" t="str">
        <v>PGM_c</v>
      </c>
      <c r="T630">
        <v>-0.69263093174423096</v>
      </c>
      <c r="U630" t="str">
        <v>PGM_c</v>
      </c>
      <c r="W630" t="str">
        <f ca="1"/>
        <v>Transport</v>
      </c>
      <c r="X630" t="str">
        <f ca="1"/>
        <v>DADPt_c_n</v>
      </c>
      <c r="Y630">
        <f ca="1"/>
        <v>0</v>
      </c>
      <c r="Z630">
        <f ca="1"/>
        <v>0</v>
      </c>
      <c r="AA630">
        <f ca="1"/>
        <v>0</v>
      </c>
      <c r="AB630">
        <f ca="1"/>
        <v>0</v>
      </c>
      <c r="AC630">
        <f ca="1"/>
        <v>0</v>
      </c>
      <c r="AD630" t="str">
        <f ca="1"/>
        <v>3MOPDC_c</v>
      </c>
      <c r="AE630">
        <f ca="1"/>
        <v>0</v>
      </c>
    </row>
    <row r="631" spans="1:31" x14ac:dyDescent="0.2">
      <c r="A631" t="s">
        <v>10654</v>
      </c>
      <c r="B631" s="121" t="s">
        <v>8575</v>
      </c>
      <c r="E631" s="121" t="str">
        <f ca="1"/>
        <v>0</v>
      </c>
      <c r="H631" s="121" t="str">
        <f ca="1"/>
        <v>0</v>
      </c>
      <c r="K631" s="121" t="str">
        <f ca="1"/>
        <v>0</v>
      </c>
      <c r="L631">
        <v>-8.4103272000000007E-2</v>
      </c>
      <c r="M631">
        <v>9.1472285643464402E-5</v>
      </c>
      <c r="N631" s="105" t="str">
        <v>PMANM_c</v>
      </c>
      <c r="O631" s="131" t="str">
        <v/>
      </c>
      <c r="P631" s="121" t="str">
        <v/>
      </c>
      <c r="Q631">
        <v>-2.9869385040000002E-2</v>
      </c>
      <c r="R631" t="str">
        <v>PMANM_c</v>
      </c>
      <c r="T631">
        <v>-5.1299414100000003E-2</v>
      </c>
      <c r="U631" t="str">
        <v>PMANM_c</v>
      </c>
      <c r="W631" t="str">
        <f ca="1"/>
        <v>Transport</v>
      </c>
      <c r="X631" t="str">
        <f ca="1"/>
        <v>DADt_c_e</v>
      </c>
      <c r="Y631">
        <f ca="1"/>
        <v>0</v>
      </c>
      <c r="Z631">
        <f ca="1"/>
        <v>0</v>
      </c>
      <c r="AA631">
        <f ca="1"/>
        <v>0</v>
      </c>
      <c r="AB631">
        <f ca="1"/>
        <v>0</v>
      </c>
      <c r="AC631">
        <f ca="1"/>
        <v>0</v>
      </c>
      <c r="AD631" t="str">
        <f ca="1"/>
        <v>3MOPR_m</v>
      </c>
      <c r="AE631">
        <f ca="1"/>
        <v>0</v>
      </c>
    </row>
    <row r="632" spans="1:31" x14ac:dyDescent="0.2">
      <c r="A632" t="s">
        <v>10654</v>
      </c>
      <c r="B632" s="121" t="s">
        <v>8576</v>
      </c>
      <c r="E632" s="121" t="str">
        <f ca="1"/>
        <v>0</v>
      </c>
      <c r="H632" s="121" t="str">
        <f ca="1"/>
        <v>0</v>
      </c>
      <c r="K632" s="121" t="str">
        <f ca="1"/>
        <v>0</v>
      </c>
      <c r="L632">
        <v>0</v>
      </c>
      <c r="M632">
        <v>0</v>
      </c>
      <c r="N632" s="105" t="str">
        <v>PMPK_c</v>
      </c>
      <c r="O632" s="131" t="str">
        <v/>
      </c>
      <c r="P632" s="121" t="str">
        <v/>
      </c>
      <c r="Q632">
        <v>0</v>
      </c>
      <c r="R632" t="str">
        <v>PMPK_c</v>
      </c>
      <c r="T632">
        <v>0</v>
      </c>
      <c r="U632" t="str">
        <v>PMPK_c</v>
      </c>
      <c r="W632" t="str">
        <f ca="1"/>
        <v>Transport</v>
      </c>
      <c r="X632" t="str">
        <f ca="1"/>
        <v>DAG3Pabct_c_m</v>
      </c>
      <c r="Y632">
        <f ca="1"/>
        <v>0</v>
      </c>
      <c r="Z632">
        <f ca="1"/>
        <v>0</v>
      </c>
      <c r="AA632">
        <f ca="1"/>
        <v>0</v>
      </c>
      <c r="AB632">
        <f ca="1"/>
        <v>0</v>
      </c>
      <c r="AC632">
        <f ca="1"/>
        <v>0</v>
      </c>
      <c r="AD632" t="str">
        <f ca="1"/>
        <v>3MOPt_c_e</v>
      </c>
      <c r="AE632">
        <f ca="1"/>
        <v>0</v>
      </c>
    </row>
    <row r="633" spans="1:31" x14ac:dyDescent="0.2">
      <c r="A633" t="s">
        <v>10681</v>
      </c>
      <c r="B633" s="121" t="s">
        <v>8577</v>
      </c>
      <c r="E633" s="121">
        <f ca="1"/>
        <v>8.3546461529259101E-3</v>
      </c>
      <c r="H633" s="121" t="str">
        <f ca="1"/>
        <v>0</v>
      </c>
      <c r="K633" s="121" t="str">
        <f ca="1"/>
        <v>0</v>
      </c>
      <c r="L633">
        <v>8.6298553439999991E-3</v>
      </c>
      <c r="M633">
        <v>1.4320954688046901E-5</v>
      </c>
      <c r="N633" s="105" t="str">
        <v>PMEVK_c</v>
      </c>
      <c r="O633" s="131" t="str">
        <v/>
      </c>
      <c r="P633" s="121" t="str">
        <v/>
      </c>
      <c r="Q633">
        <v>9.4180268159999997E-3</v>
      </c>
      <c r="R633" t="str">
        <v>PMEVK_c</v>
      </c>
      <c r="T633">
        <v>1.1223299736E-2</v>
      </c>
      <c r="U633" t="str">
        <v>PMEVK_c</v>
      </c>
      <c r="W633" t="str">
        <f ca="1"/>
        <v>Glycerophospholipid metabolism</v>
      </c>
      <c r="X633" t="str">
        <f ca="1"/>
        <v>DAGK_rm</v>
      </c>
      <c r="Y633">
        <f ca="1"/>
        <v>3.9866794833449577E-3</v>
      </c>
      <c r="Z633">
        <f ca="1"/>
        <v>0</v>
      </c>
      <c r="AA633">
        <f ca="1"/>
        <v>1.5893613302923619E-5</v>
      </c>
      <c r="AB633">
        <f ca="1"/>
        <v>6.651425598653911E-4</v>
      </c>
      <c r="AC633">
        <f ca="1"/>
        <v>1</v>
      </c>
      <c r="AD633" t="str">
        <f ca="1"/>
        <v>3NP4H5MOBCL_m</v>
      </c>
      <c r="AE633">
        <f ca="1"/>
        <v>0</v>
      </c>
    </row>
    <row r="634" spans="1:31" x14ac:dyDescent="0.2">
      <c r="A634" t="s">
        <v>10715</v>
      </c>
      <c r="B634" s="121" t="s">
        <v>8578</v>
      </c>
      <c r="E634" s="121">
        <f ca="1"/>
        <v>4.9399890074062298E-4</v>
      </c>
      <c r="H634" s="121" t="str">
        <f ca="1"/>
        <v>0</v>
      </c>
      <c r="K634" s="121" t="str">
        <f ca="1"/>
        <v>0</v>
      </c>
      <c r="L634">
        <v>0</v>
      </c>
      <c r="M634">
        <v>0</v>
      </c>
      <c r="N634" s="105" t="str">
        <v>PPNCL2_c</v>
      </c>
      <c r="O634" s="131" t="str">
        <v/>
      </c>
      <c r="P634" s="121" t="str">
        <v/>
      </c>
      <c r="Q634">
        <v>0</v>
      </c>
      <c r="R634" t="str">
        <v>PPNCL2_c</v>
      </c>
      <c r="T634">
        <v>0</v>
      </c>
      <c r="U634" t="str">
        <v>PPNCL2_c</v>
      </c>
      <c r="W634" t="str">
        <f ca="1"/>
        <v>Triacylglycerol degradation</v>
      </c>
      <c r="X634" t="str">
        <f ca="1"/>
        <v>DAGL_l</v>
      </c>
      <c r="Y634">
        <f ca="1"/>
        <v>2.3572695316220995E-4</v>
      </c>
      <c r="Z634">
        <f ca="1"/>
        <v>0</v>
      </c>
      <c r="AA634">
        <f ca="1"/>
        <v>5.5567196447138727E-8</v>
      </c>
      <c r="AB634">
        <f ca="1"/>
        <v>2.3254691419096081E-6</v>
      </c>
      <c r="AC634">
        <f ca="1"/>
        <v>1</v>
      </c>
      <c r="AD634" t="str">
        <f ca="1"/>
        <v>3NPDHBZH_m</v>
      </c>
      <c r="AE634">
        <f ca="1"/>
        <v>0</v>
      </c>
    </row>
    <row r="635" spans="1:31" x14ac:dyDescent="0.2">
      <c r="A635" t="s">
        <v>10715</v>
      </c>
      <c r="B635" s="121" t="s">
        <v>8579</v>
      </c>
      <c r="E635" s="121" t="str">
        <f ca="1"/>
        <v>0</v>
      </c>
      <c r="H635" s="121" t="str">
        <f ca="1"/>
        <v>0</v>
      </c>
      <c r="K635" s="121" t="str">
        <f ca="1"/>
        <v>0</v>
      </c>
      <c r="L635">
        <v>0</v>
      </c>
      <c r="M635">
        <v>0</v>
      </c>
      <c r="N635" s="105" t="str">
        <v>PPCDC_c</v>
      </c>
      <c r="O635" s="131" t="str">
        <v/>
      </c>
      <c r="P635" s="121" t="str">
        <v/>
      </c>
      <c r="Q635">
        <v>0</v>
      </c>
      <c r="R635" t="str">
        <v>PPCDC_c</v>
      </c>
      <c r="T635">
        <v>0</v>
      </c>
      <c r="U635" t="str">
        <v>PPCDC_c</v>
      </c>
      <c r="W635" t="str">
        <f ca="1"/>
        <v>Triacylglycerol degradation</v>
      </c>
      <c r="X635" t="str">
        <f ca="1"/>
        <v>DAGL_m</v>
      </c>
      <c r="Y635">
        <f ca="1"/>
        <v>0</v>
      </c>
      <c r="Z635">
        <f ca="1"/>
        <v>0</v>
      </c>
      <c r="AA635">
        <f ca="1"/>
        <v>0</v>
      </c>
      <c r="AB635">
        <f ca="1"/>
        <v>0</v>
      </c>
      <c r="AC635">
        <f ca="1"/>
        <v>0</v>
      </c>
      <c r="AD635" t="str">
        <f ca="1"/>
        <v>3NPDHMT_m</v>
      </c>
      <c r="AE635">
        <f ca="1"/>
        <v>0</v>
      </c>
    </row>
    <row r="636" spans="1:31" x14ac:dyDescent="0.2">
      <c r="A636" t="s">
        <v>10654</v>
      </c>
      <c r="B636" s="121" t="s">
        <v>8580</v>
      </c>
      <c r="E636" s="121">
        <f ca="1"/>
        <v>4.9399890074062298E-4</v>
      </c>
      <c r="H636" s="121" t="str">
        <f ca="1"/>
        <v>0</v>
      </c>
      <c r="K636" s="121" t="str">
        <f ca="1"/>
        <v>0</v>
      </c>
      <c r="L636">
        <v>0</v>
      </c>
      <c r="M636">
        <v>2.4253812221871699E-4</v>
      </c>
      <c r="N636" s="105" t="str">
        <v>PPM_c, PGMT_c</v>
      </c>
      <c r="O636" s="131" t="str">
        <v/>
      </c>
      <c r="P636" s="121" t="str">
        <v/>
      </c>
      <c r="Q636">
        <v>0</v>
      </c>
      <c r="R636" t="str">
        <v>PPM_c, PGMT_c</v>
      </c>
      <c r="T636">
        <v>0</v>
      </c>
      <c r="U636" t="str">
        <v>PPM_c, PGMT_c</v>
      </c>
      <c r="W636" t="str">
        <f ca="1"/>
        <v>Transport</v>
      </c>
      <c r="X636" t="str">
        <f ca="1"/>
        <v>DAGt_c_l</v>
      </c>
      <c r="Y636">
        <f ca="1"/>
        <v>2.3572695316220995E-4</v>
      </c>
      <c r="Z636">
        <f ca="1"/>
        <v>0</v>
      </c>
      <c r="AA636">
        <f ca="1"/>
        <v>5.5567196447138727E-8</v>
      </c>
      <c r="AB636">
        <f ca="1"/>
        <v>2.3254691419096081E-6</v>
      </c>
      <c r="AC636">
        <f ca="1"/>
        <v>1</v>
      </c>
      <c r="AD636" t="str">
        <f ca="1"/>
        <v>3OADPCOAT_m</v>
      </c>
      <c r="AE636">
        <f ca="1"/>
        <v>0</v>
      </c>
    </row>
    <row r="637" spans="1:31" x14ac:dyDescent="0.2">
      <c r="A637" t="s">
        <v>10654</v>
      </c>
      <c r="B637" s="121" t="s">
        <v>8581</v>
      </c>
      <c r="E637" s="121" t="str">
        <f ca="1"/>
        <v>0</v>
      </c>
      <c r="H637" s="121" t="str">
        <f ca="1"/>
        <v>0</v>
      </c>
      <c r="K637" s="121" t="str">
        <f ca="1"/>
        <v>0</v>
      </c>
      <c r="L637">
        <v>1.6659917999994899E-2</v>
      </c>
      <c r="M637">
        <v>2.7994225261264401E-5</v>
      </c>
      <c r="N637" s="105" t="str">
        <v>PRASCSi_c</v>
      </c>
      <c r="O637" s="131" t="str">
        <v/>
      </c>
      <c r="P637" s="121" t="str">
        <v/>
      </c>
      <c r="Q637">
        <v>4.9979754000020202E-3</v>
      </c>
      <c r="R637" t="str">
        <v>PRASCSi_c</v>
      </c>
      <c r="T637">
        <v>6.7565223000016798E-3</v>
      </c>
      <c r="U637" t="str">
        <v>PRASCSi_c</v>
      </c>
      <c r="W637" t="str">
        <f ca="1"/>
        <v>Transport</v>
      </c>
      <c r="X637" t="str">
        <f ca="1"/>
        <v>DAGt_c_mm</v>
      </c>
      <c r="Y637">
        <f ca="1"/>
        <v>0</v>
      </c>
      <c r="Z637">
        <f ca="1"/>
        <v>0</v>
      </c>
      <c r="AA637">
        <f ca="1"/>
        <v>0</v>
      </c>
      <c r="AB637">
        <f ca="1"/>
        <v>0</v>
      </c>
      <c r="AC637">
        <f ca="1"/>
        <v>0</v>
      </c>
      <c r="AD637" t="str">
        <f ca="1"/>
        <v>3OAR40_m</v>
      </c>
      <c r="AE637">
        <f ca="1"/>
        <v>0</v>
      </c>
    </row>
    <row r="638" spans="1:31" x14ac:dyDescent="0.2">
      <c r="A638" t="s">
        <v>10654</v>
      </c>
      <c r="B638" s="121" t="s">
        <v>8582</v>
      </c>
      <c r="E638" s="121" t="str">
        <f ca="1"/>
        <v>0</v>
      </c>
      <c r="H638" s="121" t="str">
        <f ca="1"/>
        <v>0</v>
      </c>
      <c r="K638" s="121" t="str">
        <f ca="1"/>
        <v>0</v>
      </c>
      <c r="L638">
        <v>2.3002946999999999E-2</v>
      </c>
      <c r="M638">
        <v>3.1037415712457298E-5</v>
      </c>
      <c r="N638" s="105" t="str">
        <v>PRAMPC_c</v>
      </c>
      <c r="O638" s="131" t="str">
        <v/>
      </c>
      <c r="P638" s="121" t="str">
        <v/>
      </c>
      <c r="Q638">
        <v>4.7579132699999997E-3</v>
      </c>
      <c r="R638" t="str">
        <v>PRAMPC_c</v>
      </c>
      <c r="T638">
        <v>5.6619136529999997E-3</v>
      </c>
      <c r="U638" t="str">
        <v>PRAMPC_c</v>
      </c>
      <c r="W638" t="str">
        <f ca="1"/>
        <v>Transport</v>
      </c>
      <c r="X638" t="str">
        <f ca="1"/>
        <v>DAGt_c_n</v>
      </c>
      <c r="Y638">
        <f ca="1"/>
        <v>0</v>
      </c>
      <c r="Z638">
        <f ca="1"/>
        <v>0</v>
      </c>
      <c r="AA638">
        <f ca="1"/>
        <v>0</v>
      </c>
      <c r="AB638">
        <f ca="1"/>
        <v>0</v>
      </c>
      <c r="AC638">
        <f ca="1"/>
        <v>0</v>
      </c>
      <c r="AD638" t="str">
        <f ca="1"/>
        <v>3OAR60_m</v>
      </c>
      <c r="AE638">
        <f ca="1"/>
        <v>0</v>
      </c>
    </row>
    <row r="639" spans="1:31" x14ac:dyDescent="0.2">
      <c r="A639" t="s">
        <v>10654</v>
      </c>
      <c r="B639" s="121" t="s">
        <v>8583</v>
      </c>
      <c r="E639" s="121">
        <f ca="1"/>
        <v>-9.7191692696483398E-3</v>
      </c>
      <c r="H639" s="121" t="str">
        <f ca="1"/>
        <v>0</v>
      </c>
      <c r="K639" s="121" t="str">
        <f ca="1"/>
        <v>0</v>
      </c>
      <c r="L639">
        <v>2.3002946999999999E-2</v>
      </c>
      <c r="M639">
        <v>3.1037415712457298E-5</v>
      </c>
      <c r="N639" s="105" t="str">
        <v>PRATPP_c</v>
      </c>
      <c r="O639" s="131" t="str">
        <v/>
      </c>
      <c r="P639" s="121" t="str">
        <v/>
      </c>
      <c r="Q639">
        <v>4.7579132699999997E-3</v>
      </c>
      <c r="R639" t="str">
        <v>PRATPP_c</v>
      </c>
      <c r="T639">
        <v>5.6619136529999997E-3</v>
      </c>
      <c r="U639" t="str">
        <v>PRATPP_c</v>
      </c>
      <c r="W639" t="str">
        <f ca="1"/>
        <v>Transport</v>
      </c>
      <c r="X639" t="str">
        <f ca="1"/>
        <v>DAGt_c_r</v>
      </c>
      <c r="Y639">
        <f ca="1"/>
        <v>-4.6378041646795579E-3</v>
      </c>
      <c r="Z639">
        <f ca="1"/>
        <v>0</v>
      </c>
      <c r="AA639">
        <f ca="1"/>
        <v>2.150922746991905E-5</v>
      </c>
      <c r="AB639">
        <f ca="1"/>
        <v>9.0015419070484364E-4</v>
      </c>
      <c r="AC639">
        <f ca="1"/>
        <v>1</v>
      </c>
      <c r="AD639" t="str">
        <f ca="1"/>
        <v>3OAR80_m</v>
      </c>
      <c r="AE639">
        <f ca="1"/>
        <v>0</v>
      </c>
    </row>
    <row r="640" spans="1:31" x14ac:dyDescent="0.2">
      <c r="A640" t="s">
        <v>10654</v>
      </c>
      <c r="B640" s="121" t="s">
        <v>8584</v>
      </c>
      <c r="E640" s="121">
        <f ca="1"/>
        <v>9.2251703689077095E-3</v>
      </c>
      <c r="H640" s="121" t="str">
        <f ca="1"/>
        <v>0</v>
      </c>
      <c r="K640" s="121" t="str">
        <f ca="1"/>
        <v>0</v>
      </c>
      <c r="L640">
        <v>1.6659917999994899E-2</v>
      </c>
      <c r="M640">
        <v>2.7994225261264401E-5</v>
      </c>
      <c r="N640" s="105" t="str">
        <v>AIRC1_c</v>
      </c>
      <c r="O640" s="131" t="str">
        <v/>
      </c>
      <c r="P640" s="121" t="str">
        <v/>
      </c>
      <c r="Q640">
        <v>4.9979754000020202E-3</v>
      </c>
      <c r="R640" t="str">
        <v>AIRC1_c</v>
      </c>
      <c r="T640">
        <v>6.7565223000016798E-3</v>
      </c>
      <c r="U640" t="str">
        <v>AIRC1_c</v>
      </c>
      <c r="W640" t="str">
        <f ca="1"/>
        <v>Transport</v>
      </c>
      <c r="X640" t="str">
        <f ca="1"/>
        <v>DAGt_c_rm</v>
      </c>
      <c r="Y640">
        <f ca="1"/>
        <v>4.4020772115173443E-3</v>
      </c>
      <c r="Z640">
        <f ca="1"/>
        <v>0</v>
      </c>
      <c r="AA640">
        <f ca="1"/>
        <v>1.9378283776160319E-5</v>
      </c>
      <c r="AB640">
        <f ca="1"/>
        <v>8.1097488852973861E-4</v>
      </c>
      <c r="AC640">
        <f ca="1"/>
        <v>1</v>
      </c>
      <c r="AD640" t="str">
        <f ca="1"/>
        <v>4ABUTNt_c_m</v>
      </c>
      <c r="AE640">
        <f ca="1"/>
        <v>0</v>
      </c>
    </row>
    <row r="641" spans="1:31" x14ac:dyDescent="0.2">
      <c r="A641" t="s">
        <v>10654</v>
      </c>
      <c r="B641" s="121" t="s">
        <v>8585</v>
      </c>
      <c r="E641" s="121">
        <f ca="1"/>
        <v>1.54100902285848E-3</v>
      </c>
      <c r="H641" s="121" t="str">
        <f ca="1"/>
        <v>0</v>
      </c>
      <c r="K641" s="121" t="str">
        <f ca="1"/>
        <v>0</v>
      </c>
      <c r="L641">
        <v>3.9662864999994898E-2</v>
      </c>
      <c r="M641">
        <v>5.15643068503766E-5</v>
      </c>
      <c r="N641" s="105" t="str">
        <v>AICART_c</v>
      </c>
      <c r="O641" s="131" t="str">
        <v/>
      </c>
      <c r="P641" s="121" t="str">
        <v/>
      </c>
      <c r="Q641">
        <v>9.7558886700020199E-3</v>
      </c>
      <c r="R641" t="str">
        <v>AICART_c</v>
      </c>
      <c r="T641">
        <v>1.24184359530017E-2</v>
      </c>
      <c r="U641" t="str">
        <v>AICART_c</v>
      </c>
      <c r="W641" t="str">
        <f ca="1"/>
        <v>Transport</v>
      </c>
      <c r="X641" t="str">
        <f ca="1"/>
        <v>DAGt_gm_rm</v>
      </c>
      <c r="Y641">
        <f ca="1"/>
        <v>7.353404252707725E-4</v>
      </c>
      <c r="Z641">
        <f ca="1"/>
        <v>0</v>
      </c>
      <c r="AA641">
        <f ca="1"/>
        <v>5.407255410374006E-7</v>
      </c>
      <c r="AB641">
        <f ca="1"/>
        <v>2.2629188447919273E-5</v>
      </c>
      <c r="AC641">
        <f ca="1"/>
        <v>1</v>
      </c>
      <c r="AD641" t="str">
        <f ca="1"/>
        <v>4ABUTt_c_m</v>
      </c>
      <c r="AE641">
        <f ca="1"/>
        <v>0</v>
      </c>
    </row>
    <row r="642" spans="1:31" x14ac:dyDescent="0.2">
      <c r="A642" t="s">
        <v>10654</v>
      </c>
      <c r="B642" s="121" t="s">
        <v>8586</v>
      </c>
      <c r="E642" s="121" t="str">
        <f ca="1"/>
        <v>0</v>
      </c>
      <c r="H642" s="121" t="str">
        <f ca="1"/>
        <v>0</v>
      </c>
      <c r="K642" s="121" t="str">
        <f ca="1"/>
        <v>0</v>
      </c>
      <c r="L642">
        <v>1.342881342E-2</v>
      </c>
      <c r="M642">
        <v>2.17267911063731E-5</v>
      </c>
      <c r="N642" s="105" t="str">
        <v>PRAIi_c</v>
      </c>
      <c r="O642" s="131" t="str">
        <v/>
      </c>
      <c r="P642" s="121" t="str">
        <v/>
      </c>
      <c r="Q642">
        <v>2.7776105279999999E-3</v>
      </c>
      <c r="R642" t="str">
        <v>PRAIi_c</v>
      </c>
      <c r="T642">
        <v>3.305355174E-3</v>
      </c>
      <c r="U642" t="str">
        <v>PRAIi_c</v>
      </c>
      <c r="W642" t="str">
        <f ca="1"/>
        <v>Transport</v>
      </c>
      <c r="X642" t="str">
        <f ca="1"/>
        <v>DANNt_c_e</v>
      </c>
      <c r="Y642">
        <f ca="1"/>
        <v>0</v>
      </c>
      <c r="Z642">
        <f ca="1"/>
        <v>0</v>
      </c>
      <c r="AA642">
        <f ca="1"/>
        <v>0</v>
      </c>
      <c r="AB642">
        <f ca="1"/>
        <v>0</v>
      </c>
      <c r="AC642">
        <f ca="1"/>
        <v>0</v>
      </c>
      <c r="AD642" t="str">
        <f ca="1"/>
        <v>4ABUTtps_e</v>
      </c>
      <c r="AE642">
        <f ca="1"/>
        <v>0</v>
      </c>
    </row>
    <row r="643" spans="1:31" x14ac:dyDescent="0.2">
      <c r="A643" t="s">
        <v>10674</v>
      </c>
      <c r="B643" s="121" t="s">
        <v>8587</v>
      </c>
      <c r="E643" s="121" t="str">
        <f ca="1"/>
        <v>0</v>
      </c>
      <c r="H643" s="121" t="str">
        <f ca="1"/>
        <v>0</v>
      </c>
      <c r="K643" s="121" t="str">
        <f ca="1"/>
        <v>0</v>
      </c>
      <c r="L643">
        <v>1.6659917999994899E-2</v>
      </c>
      <c r="M643">
        <v>2.7994225261264401E-5</v>
      </c>
      <c r="N643" s="105" t="str">
        <v>PRAGSi_c</v>
      </c>
      <c r="O643" s="131" t="str">
        <v/>
      </c>
      <c r="P643" s="121" t="str">
        <v/>
      </c>
      <c r="Q643">
        <v>4.9979754000020202E-3</v>
      </c>
      <c r="R643" t="str">
        <v>PRAGSi_c</v>
      </c>
      <c r="T643">
        <v>6.7565223000016798E-3</v>
      </c>
      <c r="U643" t="str">
        <v>PRAGSi_c</v>
      </c>
      <c r="W643" t="str">
        <f ca="1"/>
        <v>Arginine and proline metabolism</v>
      </c>
      <c r="X643" t="str">
        <f ca="1"/>
        <v>DAO4hpro_x</v>
      </c>
      <c r="Y643">
        <f ca="1"/>
        <v>0</v>
      </c>
      <c r="Z643">
        <f ca="1"/>
        <v>0</v>
      </c>
      <c r="AA643">
        <f ca="1"/>
        <v>0</v>
      </c>
      <c r="AB643">
        <f ca="1"/>
        <v>0</v>
      </c>
      <c r="AC643">
        <f ca="1"/>
        <v>0</v>
      </c>
      <c r="AD643" t="str">
        <f ca="1"/>
        <v>4AMPMS_c</v>
      </c>
      <c r="AE643">
        <f ca="1"/>
        <v>0</v>
      </c>
    </row>
    <row r="644" spans="1:31" x14ac:dyDescent="0.2">
      <c r="A644" t="s">
        <v>10671</v>
      </c>
      <c r="B644" s="121" t="s">
        <v>8588</v>
      </c>
      <c r="E644" s="121" t="str">
        <f ca="1"/>
        <v>0</v>
      </c>
      <c r="H644" s="121" t="str">
        <f ca="1"/>
        <v>0</v>
      </c>
      <c r="K644" s="121" t="str">
        <f ca="1"/>
        <v>0</v>
      </c>
      <c r="L644">
        <v>1.6659917999994899E-2</v>
      </c>
      <c r="M644">
        <v>2.7994225261264401E-5</v>
      </c>
      <c r="N644" s="105" t="str">
        <v>GLUPRT_c</v>
      </c>
      <c r="O644" s="131" t="str">
        <v/>
      </c>
      <c r="P644" s="121" t="str">
        <v/>
      </c>
      <c r="Q644">
        <v>4.9979754000020202E-3</v>
      </c>
      <c r="R644" t="str">
        <v>GLUPRT_c</v>
      </c>
      <c r="T644">
        <v>6.7565223000016798E-3</v>
      </c>
      <c r="U644" t="str">
        <v>GLUPRT_c</v>
      </c>
      <c r="W644" t="str">
        <f ca="1"/>
        <v>Glycine, serine and threonine metabolism</v>
      </c>
      <c r="X644" t="str">
        <f ca="1"/>
        <v>DAOala_x</v>
      </c>
      <c r="Y644">
        <f ca="1"/>
        <v>0</v>
      </c>
      <c r="Z644">
        <f ca="1"/>
        <v>0</v>
      </c>
      <c r="AA644">
        <f ca="1"/>
        <v>0</v>
      </c>
      <c r="AB644">
        <f ca="1"/>
        <v>0</v>
      </c>
      <c r="AC644">
        <f ca="1"/>
        <v>0</v>
      </c>
      <c r="AD644" t="str">
        <f ca="1"/>
        <v>4CMCOAL_c</v>
      </c>
      <c r="AE644">
        <f ca="1"/>
        <v>0</v>
      </c>
    </row>
    <row r="645" spans="1:31" x14ac:dyDescent="0.2">
      <c r="A645" t="s">
        <v>10716</v>
      </c>
      <c r="B645" s="121" t="s">
        <v>8589</v>
      </c>
      <c r="E645" s="121" t="str">
        <f ca="1"/>
        <v>0</v>
      </c>
      <c r="H645" s="121" t="str">
        <f ca="1"/>
        <v>0</v>
      </c>
      <c r="K645" s="121" t="str">
        <f ca="1"/>
        <v>0</v>
      </c>
      <c r="L645">
        <v>7.0858218419995206E-2</v>
      </c>
      <c r="M645">
        <v>3.7085704114595903E-4</v>
      </c>
      <c r="N645" s="105" t="str">
        <v>PRPPS_c</v>
      </c>
      <c r="O645" s="131" t="str">
        <v/>
      </c>
      <c r="P645" s="121" t="str">
        <v/>
      </c>
      <c r="Q645">
        <v>1.7863461198002001E-2</v>
      </c>
      <c r="R645" t="str">
        <v>PRPPS_c</v>
      </c>
      <c r="T645">
        <v>2.29291101270017E-2</v>
      </c>
      <c r="U645" t="str">
        <v>PRPPS_c</v>
      </c>
      <c r="W645" t="str">
        <f ca="1"/>
        <v>D-Arginine and D-ornithine metabolism</v>
      </c>
      <c r="X645" t="str">
        <f ca="1"/>
        <v>DAOarg_x</v>
      </c>
      <c r="Y645">
        <f ca="1"/>
        <v>0</v>
      </c>
      <c r="Z645">
        <f ca="1"/>
        <v>0</v>
      </c>
      <c r="AA645">
        <f ca="1"/>
        <v>0</v>
      </c>
      <c r="AB645">
        <f ca="1"/>
        <v>0</v>
      </c>
      <c r="AC645">
        <f ca="1"/>
        <v>0</v>
      </c>
      <c r="AD645" t="str">
        <f ca="1"/>
        <v>4CMCOAL_x</v>
      </c>
      <c r="AE645">
        <f ca="1"/>
        <v>0</v>
      </c>
    </row>
    <row r="646" spans="1:31" x14ac:dyDescent="0.2">
      <c r="A646" t="s">
        <v>10671</v>
      </c>
      <c r="B646" s="121" t="s">
        <v>8590</v>
      </c>
      <c r="E646" s="121" t="str">
        <f ca="1"/>
        <v>0</v>
      </c>
      <c r="H646" s="121" t="str">
        <f ca="1"/>
        <v>0</v>
      </c>
      <c r="K646" s="121" t="str">
        <f ca="1"/>
        <v>0</v>
      </c>
      <c r="L646">
        <v>1.31201110903706E-2</v>
      </c>
      <c r="M646">
        <v>1.90083488784181E-3</v>
      </c>
      <c r="N646" s="105" t="str">
        <v>PSP_L_c</v>
      </c>
      <c r="O646" s="131" t="str">
        <v/>
      </c>
      <c r="P646" s="121" t="str">
        <v/>
      </c>
      <c r="Q646">
        <v>7.4667692161142999E-3</v>
      </c>
      <c r="R646" t="str">
        <v>PSP_L_c</v>
      </c>
      <c r="T646">
        <v>5.0392122117305102E-3</v>
      </c>
      <c r="U646" t="str">
        <v>PSP_L_c</v>
      </c>
      <c r="W646" t="str">
        <f ca="1"/>
        <v>Glycine, serine and threonine metabolism</v>
      </c>
      <c r="X646" t="str">
        <f ca="1"/>
        <v>DAOgly_x</v>
      </c>
      <c r="Y646">
        <f ca="1"/>
        <v>0</v>
      </c>
      <c r="Z646">
        <f ca="1"/>
        <v>0</v>
      </c>
      <c r="AA646">
        <f ca="1"/>
        <v>0</v>
      </c>
      <c r="AB646">
        <f ca="1"/>
        <v>0</v>
      </c>
      <c r="AC646">
        <f ca="1"/>
        <v>0</v>
      </c>
      <c r="AD646" t="str">
        <f ca="1"/>
        <v>4DPMIPPH_c</v>
      </c>
      <c r="AE646">
        <f ca="1"/>
        <v>0</v>
      </c>
    </row>
    <row r="647" spans="1:31" x14ac:dyDescent="0.2">
      <c r="A647" t="s">
        <v>10716</v>
      </c>
      <c r="B647" s="121" t="s">
        <v>8591</v>
      </c>
      <c r="E647" s="121" t="str">
        <f ca="1"/>
        <v>0</v>
      </c>
      <c r="H647" s="121" t="str">
        <f ca="1"/>
        <v>0</v>
      </c>
      <c r="K647" s="121" t="str">
        <f ca="1"/>
        <v>0</v>
      </c>
      <c r="L647">
        <v>1.31201110903706E-2</v>
      </c>
      <c r="M647">
        <v>1.90083488784181E-3</v>
      </c>
      <c r="N647" s="105" t="str">
        <v>PSERT_c</v>
      </c>
      <c r="O647" s="131" t="str">
        <v/>
      </c>
      <c r="P647" s="121" t="str">
        <v/>
      </c>
      <c r="Q647">
        <v>7.4667692161142999E-3</v>
      </c>
      <c r="R647" t="str">
        <v>PSERT_c</v>
      </c>
      <c r="T647">
        <v>5.0392122117305102E-3</v>
      </c>
      <c r="U647" t="str">
        <v>PSERT_c</v>
      </c>
      <c r="W647" t="str">
        <f ca="1"/>
        <v>D-Arginine and D-ornithine metabolism</v>
      </c>
      <c r="X647" t="str">
        <f ca="1"/>
        <v>DAOorn_x</v>
      </c>
      <c r="Y647">
        <f ca="1"/>
        <v>0</v>
      </c>
      <c r="Z647">
        <f ca="1"/>
        <v>0</v>
      </c>
      <c r="AA647">
        <f ca="1"/>
        <v>0</v>
      </c>
      <c r="AB647">
        <f ca="1"/>
        <v>0</v>
      </c>
      <c r="AC647">
        <f ca="1"/>
        <v>0</v>
      </c>
      <c r="AD647" t="str">
        <f ca="1"/>
        <v>4H2OGLTt_c_m</v>
      </c>
      <c r="AE647">
        <f ca="1"/>
        <v>0</v>
      </c>
    </row>
    <row r="648" spans="1:31" x14ac:dyDescent="0.2">
      <c r="A648" t="s">
        <v>10674</v>
      </c>
      <c r="B648" s="121" t="s">
        <v>8592</v>
      </c>
      <c r="E648" s="121" t="str">
        <f ca="1"/>
        <v>0</v>
      </c>
      <c r="H648" s="121" t="str">
        <f ca="1"/>
        <v>0</v>
      </c>
      <c r="K648" s="121" t="str">
        <f ca="1"/>
        <v>0</v>
      </c>
      <c r="L648">
        <v>0</v>
      </c>
      <c r="M648">
        <v>0</v>
      </c>
      <c r="N648" s="105" t="str">
        <v>G00006t_c_r</v>
      </c>
      <c r="O648" s="131" t="str">
        <v/>
      </c>
      <c r="P648" s="121" t="str">
        <v/>
      </c>
      <c r="Q648">
        <v>0</v>
      </c>
      <c r="R648" t="str">
        <v>G00006t_c_r</v>
      </c>
      <c r="T648">
        <v>0</v>
      </c>
      <c r="U648" t="str">
        <v>G00006t_c_r</v>
      </c>
      <c r="W648" t="str">
        <f ca="1"/>
        <v>Arginine and proline metabolism</v>
      </c>
      <c r="X648" t="str">
        <f ca="1"/>
        <v>DAOpro_x</v>
      </c>
      <c r="Y648">
        <f ca="1"/>
        <v>0</v>
      </c>
      <c r="Z648">
        <f ca="1"/>
        <v>0</v>
      </c>
      <c r="AA648">
        <f ca="1"/>
        <v>0</v>
      </c>
      <c r="AB648">
        <f ca="1"/>
        <v>0</v>
      </c>
      <c r="AC648">
        <f ca="1"/>
        <v>0</v>
      </c>
      <c r="AD648" t="str">
        <f ca="1"/>
        <v>4H2OGLTt_c_x</v>
      </c>
      <c r="AE648">
        <f ca="1"/>
        <v>0</v>
      </c>
    </row>
    <row r="649" spans="1:31" x14ac:dyDescent="0.2">
      <c r="A649" t="s">
        <v>10687</v>
      </c>
      <c r="B649" s="121" t="s">
        <v>8593</v>
      </c>
      <c r="E649" s="121">
        <f ca="1"/>
        <v>7.6278135025787999E-5</v>
      </c>
      <c r="H649" s="121" t="str">
        <f ca="1"/>
        <v>0</v>
      </c>
      <c r="K649" s="121" t="str">
        <f ca="1"/>
        <v>0</v>
      </c>
      <c r="L649">
        <v>0</v>
      </c>
      <c r="M649">
        <v>0</v>
      </c>
      <c r="N649" s="105" t="str">
        <v>PSPHPL_r</v>
      </c>
      <c r="O649" s="131">
        <v>3.5283599999999998E-4</v>
      </c>
      <c r="P649" s="121">
        <v>3.8375100765761899E-7</v>
      </c>
      <c r="Q649">
        <v>0</v>
      </c>
      <c r="R649" t="str">
        <v>PSPHPL_r</v>
      </c>
      <c r="T649">
        <v>0</v>
      </c>
      <c r="U649" t="str">
        <v>PSPHPL_r</v>
      </c>
      <c r="W649" t="str">
        <f ca="1"/>
        <v>Riboflavin metabolism</v>
      </c>
      <c r="X649" t="str">
        <f ca="1"/>
        <v>DB4PS_c</v>
      </c>
      <c r="Y649">
        <f ca="1"/>
        <v>3.6398486586846851E-5</v>
      </c>
      <c r="Z649">
        <f ca="1"/>
        <v>0</v>
      </c>
      <c r="AA649">
        <f ca="1"/>
        <v>1.3248498258128702E-9</v>
      </c>
      <c r="AB649">
        <f ca="1"/>
        <v>8996.375936671584</v>
      </c>
      <c r="AC649">
        <f ca="1"/>
        <v>1</v>
      </c>
      <c r="AD649" t="str">
        <f ca="1"/>
        <v>4HBZCOAS_c</v>
      </c>
      <c r="AE649">
        <f ca="1"/>
        <v>0</v>
      </c>
    </row>
    <row r="650" spans="1:31" x14ac:dyDescent="0.2">
      <c r="A650" t="s">
        <v>10697</v>
      </c>
      <c r="B650" s="121" t="s">
        <v>8594</v>
      </c>
      <c r="E650" s="121" t="str">
        <f ca="1"/>
        <v>0</v>
      </c>
      <c r="H650" s="121" t="str">
        <f ca="1"/>
        <v>0</v>
      </c>
      <c r="K650" s="121" t="str">
        <f ca="1"/>
        <v>0</v>
      </c>
      <c r="L650">
        <v>0</v>
      </c>
      <c r="M650">
        <v>0</v>
      </c>
      <c r="N650" s="105" t="str">
        <v>PSPHS_r</v>
      </c>
      <c r="O650" s="131" t="str">
        <v/>
      </c>
      <c r="P650" s="121" t="str">
        <v/>
      </c>
      <c r="Q650">
        <v>0</v>
      </c>
      <c r="R650" t="str">
        <v>PSPHS_r</v>
      </c>
      <c r="T650">
        <v>0</v>
      </c>
      <c r="U650" t="str">
        <v>PSPHS_r</v>
      </c>
      <c r="W650" t="str">
        <f ca="1"/>
        <v>Biotin metabolism</v>
      </c>
      <c r="X650" t="str">
        <f ca="1"/>
        <v>DBTS_c</v>
      </c>
      <c r="Y650">
        <f ca="1"/>
        <v>0</v>
      </c>
      <c r="Z650">
        <f ca="1"/>
        <v>0</v>
      </c>
      <c r="AA650">
        <f ca="1"/>
        <v>0</v>
      </c>
      <c r="AB650">
        <f ca="1"/>
        <v>0</v>
      </c>
      <c r="AC650">
        <f ca="1"/>
        <v>0</v>
      </c>
      <c r="AD650" t="str">
        <f ca="1"/>
        <v>4HBZF_c</v>
      </c>
      <c r="AE650">
        <f ca="1"/>
        <v>0</v>
      </c>
    </row>
    <row r="651" spans="1:31" x14ac:dyDescent="0.2">
      <c r="A651" t="s">
        <v>10654</v>
      </c>
      <c r="B651" s="121" t="s">
        <v>8595</v>
      </c>
      <c r="E651" s="121" t="str">
        <f ca="1"/>
        <v>0</v>
      </c>
      <c r="H651" s="121" t="str">
        <f ca="1"/>
        <v>0</v>
      </c>
      <c r="K651" s="121" t="str">
        <f ca="1"/>
        <v>0</v>
      </c>
      <c r="L651">
        <v>7.1279999999999998E-7</v>
      </c>
      <c r="M651">
        <v>7.75254581754301E-10</v>
      </c>
      <c r="N651" s="105" t="str">
        <v>PPBNGS_1_c</v>
      </c>
      <c r="O651" s="131" t="str">
        <v/>
      </c>
      <c r="P651" s="121" t="str">
        <v/>
      </c>
      <c r="Q651">
        <v>2.1383999999999999E-7</v>
      </c>
      <c r="R651" t="str">
        <v>PPBNGS_1_c</v>
      </c>
      <c r="T651">
        <v>2.8907999999999999E-7</v>
      </c>
      <c r="U651" t="str">
        <v>PPBNGS_1_c</v>
      </c>
      <c r="W651" t="str">
        <f ca="1"/>
        <v>Transport</v>
      </c>
      <c r="X651" t="str">
        <f ca="1"/>
        <v>DCAt_c_e</v>
      </c>
      <c r="Y651">
        <f ca="1"/>
        <v>0</v>
      </c>
      <c r="Z651">
        <f ca="1"/>
        <v>0</v>
      </c>
      <c r="AA651">
        <f ca="1"/>
        <v>0</v>
      </c>
      <c r="AB651">
        <f ca="1"/>
        <v>0</v>
      </c>
      <c r="AC651">
        <f ca="1"/>
        <v>0</v>
      </c>
      <c r="AD651" t="str">
        <f ca="1"/>
        <v>4HBZNPT_m</v>
      </c>
      <c r="AE651">
        <f ca="1"/>
        <v>0</v>
      </c>
    </row>
    <row r="652" spans="1:31" x14ac:dyDescent="0.2">
      <c r="A652" t="s">
        <v>10654</v>
      </c>
      <c r="B652" s="121" t="s">
        <v>8596</v>
      </c>
      <c r="E652" s="121" t="str">
        <f ca="1"/>
        <v>0</v>
      </c>
      <c r="H652" s="121" t="str">
        <f ca="1"/>
        <v>0</v>
      </c>
      <c r="K652" s="121" t="str">
        <f ca="1"/>
        <v>0</v>
      </c>
      <c r="L652">
        <v>0</v>
      </c>
      <c r="M652">
        <v>7.8176826968388805E-5</v>
      </c>
      <c r="N652" s="105" t="str">
        <v>POLYAO2_c</v>
      </c>
      <c r="O652" s="131" t="str">
        <v/>
      </c>
      <c r="P652" s="121" t="str">
        <v/>
      </c>
      <c r="Q652">
        <v>0</v>
      </c>
      <c r="R652" t="str">
        <v>POLYAO2_c</v>
      </c>
      <c r="T652">
        <v>0</v>
      </c>
      <c r="U652" t="str">
        <v>POLYAO2_c</v>
      </c>
      <c r="W652" t="str">
        <f ca="1"/>
        <v>Transport</v>
      </c>
      <c r="X652" t="str">
        <f ca="1"/>
        <v>DCAt_c_x</v>
      </c>
      <c r="Y652">
        <f ca="1"/>
        <v>0</v>
      </c>
      <c r="Z652">
        <f ca="1"/>
        <v>0</v>
      </c>
      <c r="AA652">
        <f ca="1"/>
        <v>0</v>
      </c>
      <c r="AB652">
        <f ca="1"/>
        <v>0</v>
      </c>
      <c r="AC652">
        <f ca="1"/>
        <v>0</v>
      </c>
      <c r="AD652" t="str">
        <f ca="1"/>
        <v>4HBZt_c_m</v>
      </c>
      <c r="AE652">
        <f ca="1"/>
        <v>0</v>
      </c>
    </row>
    <row r="653" spans="1:31" x14ac:dyDescent="0.2">
      <c r="A653" t="s">
        <v>10654</v>
      </c>
      <c r="B653" s="121" t="s">
        <v>8597</v>
      </c>
      <c r="E653" s="121" t="str">
        <f ca="1"/>
        <v>0</v>
      </c>
      <c r="H653" s="121" t="str">
        <f ca="1"/>
        <v>0</v>
      </c>
      <c r="K653" s="121" t="str">
        <f ca="1"/>
        <v>0</v>
      </c>
      <c r="L653">
        <v>3.5012201399999998E-2</v>
      </c>
      <c r="M653">
        <v>6.2002859264164901E-5</v>
      </c>
      <c r="N653" s="105" t="str">
        <v>PPNDH_c</v>
      </c>
      <c r="O653" s="131" t="str">
        <v/>
      </c>
      <c r="P653" s="121" t="str">
        <v/>
      </c>
      <c r="Q653">
        <v>7.2419054399999998E-3</v>
      </c>
      <c r="R653" t="str">
        <v>PPNDH_c</v>
      </c>
      <c r="T653">
        <v>8.6178361500000005E-3</v>
      </c>
      <c r="U653" t="str">
        <v>PPNDH_c</v>
      </c>
      <c r="W653" t="str">
        <f ca="1"/>
        <v>Transport</v>
      </c>
      <c r="X653" t="str">
        <f ca="1"/>
        <v>DCDPt_c_n</v>
      </c>
      <c r="Y653">
        <f ca="1"/>
        <v>0</v>
      </c>
      <c r="Z653">
        <f ca="1"/>
        <v>0</v>
      </c>
      <c r="AA653">
        <f ca="1"/>
        <v>0</v>
      </c>
      <c r="AB653">
        <f ca="1"/>
        <v>0</v>
      </c>
      <c r="AC653">
        <f ca="1"/>
        <v>0</v>
      </c>
      <c r="AD653" t="str">
        <f ca="1"/>
        <v>4HGLSD_m</v>
      </c>
      <c r="AE653">
        <f ca="1"/>
        <v>0</v>
      </c>
    </row>
    <row r="654" spans="1:31" x14ac:dyDescent="0.2">
      <c r="A654" t="s">
        <v>10702</v>
      </c>
      <c r="B654" s="121" t="s">
        <v>8598</v>
      </c>
      <c r="E654" s="121" t="str">
        <f ca="1"/>
        <v>0</v>
      </c>
      <c r="H654" s="121" t="str">
        <f ca="1"/>
        <v>0</v>
      </c>
      <c r="K654" s="121" t="str">
        <f ca="1"/>
        <v>0</v>
      </c>
      <c r="L654">
        <v>2.3437398599999999E-2</v>
      </c>
      <c r="M654">
        <v>6.5562525324951799E-5</v>
      </c>
      <c r="N654" s="105" t="str">
        <v>PPND2_c</v>
      </c>
      <c r="O654" s="131">
        <v>4.0986000000000001E-4</v>
      </c>
      <c r="P654" s="121">
        <v>3.01427924533706E-3</v>
      </c>
      <c r="Q654">
        <v>4.8477688379999998E-3</v>
      </c>
      <c r="R654" t="str">
        <v>PPND2_c</v>
      </c>
      <c r="T654">
        <v>5.7688443450000003E-3</v>
      </c>
      <c r="U654" t="str">
        <v>PPND2_c</v>
      </c>
      <c r="W654" t="str">
        <f ca="1"/>
        <v>Pyrimidine metabolism</v>
      </c>
      <c r="X654" t="str">
        <f ca="1"/>
        <v>DCMPDA_c</v>
      </c>
      <c r="Y654">
        <f ca="1"/>
        <v>0</v>
      </c>
      <c r="Z654">
        <f ca="1"/>
        <v>0</v>
      </c>
      <c r="AA654">
        <f ca="1"/>
        <v>0</v>
      </c>
      <c r="AB654">
        <f ca="1"/>
        <v>0</v>
      </c>
      <c r="AC654">
        <f ca="1"/>
        <v>0</v>
      </c>
      <c r="AD654" t="str">
        <f ca="1"/>
        <v>4HPEOR_c</v>
      </c>
      <c r="AE654">
        <f ca="1"/>
        <v>0</v>
      </c>
    </row>
    <row r="655" spans="1:31" x14ac:dyDescent="0.2">
      <c r="A655" t="s">
        <v>10702</v>
      </c>
      <c r="B655" s="121" t="s">
        <v>8599</v>
      </c>
      <c r="E655" s="121" t="str">
        <f ca="1"/>
        <v>0</v>
      </c>
      <c r="H655" s="121" t="str">
        <f ca="1"/>
        <v>0</v>
      </c>
      <c r="K655" s="121" t="str">
        <f ca="1"/>
        <v>0</v>
      </c>
      <c r="L655">
        <v>7.5089381400000002E-2</v>
      </c>
      <c r="M655">
        <v>8.1668610279651201E-5</v>
      </c>
      <c r="N655" s="105" t="str">
        <v>PROTRS_c</v>
      </c>
      <c r="O655" s="131" t="str">
        <v/>
      </c>
      <c r="P655" s="121" t="str">
        <v/>
      </c>
      <c r="Q655">
        <v>1.55314665E-2</v>
      </c>
      <c r="R655" t="str">
        <v>PROTRS_c</v>
      </c>
      <c r="T655">
        <v>1.8482474339999999E-2</v>
      </c>
      <c r="U655" t="str">
        <v>PROTRS_c</v>
      </c>
      <c r="W655" t="str">
        <f ca="1"/>
        <v>Pyrimidine metabolism</v>
      </c>
      <c r="X655" t="str">
        <f ca="1"/>
        <v>DCTPD_c</v>
      </c>
      <c r="Y655">
        <f ca="1"/>
        <v>0</v>
      </c>
      <c r="Z655">
        <f ca="1"/>
        <v>0</v>
      </c>
      <c r="AA655">
        <f ca="1"/>
        <v>0</v>
      </c>
      <c r="AB655">
        <f ca="1"/>
        <v>0</v>
      </c>
      <c r="AC655">
        <f ca="1"/>
        <v>0</v>
      </c>
      <c r="AD655" t="str">
        <f ca="1"/>
        <v>4HPLH_c</v>
      </c>
      <c r="AE655">
        <f ca="1"/>
        <v>0</v>
      </c>
    </row>
    <row r="656" spans="1:31" x14ac:dyDescent="0.2">
      <c r="A656" t="s">
        <v>10702</v>
      </c>
      <c r="B656" s="121" t="s">
        <v>8600</v>
      </c>
      <c r="E656" s="121" t="str">
        <f ca="1"/>
        <v>0</v>
      </c>
      <c r="H656" s="121" t="str">
        <f ca="1"/>
        <v>0</v>
      </c>
      <c r="K656" s="121" t="str">
        <f ca="1"/>
        <v>0</v>
      </c>
      <c r="L656">
        <v>8.9099999999999997E-8</v>
      </c>
      <c r="M656">
        <v>9.6906822719287599E-11</v>
      </c>
      <c r="N656" s="105" t="str">
        <v>PPPGO_m</v>
      </c>
      <c r="O656" s="131" t="str">
        <v/>
      </c>
      <c r="P656" s="121" t="str">
        <v/>
      </c>
      <c r="Q656">
        <v>2.6729999999999998E-8</v>
      </c>
      <c r="R656" t="str">
        <v>PPPGO_m</v>
      </c>
      <c r="T656">
        <v>3.6134999999999999E-8</v>
      </c>
      <c r="U656" t="str">
        <v>PPPGO_m</v>
      </c>
      <c r="W656" t="str">
        <f ca="1"/>
        <v>Pyrimidine metabolism</v>
      </c>
      <c r="X656" t="str">
        <f ca="1"/>
        <v>DCYTD_c</v>
      </c>
      <c r="Y656">
        <f ca="1"/>
        <v>0</v>
      </c>
      <c r="Z656">
        <f ca="1"/>
        <v>0</v>
      </c>
      <c r="AA656">
        <f ca="1"/>
        <v>0</v>
      </c>
      <c r="AB656">
        <f ca="1"/>
        <v>0</v>
      </c>
      <c r="AC656">
        <f ca="1"/>
        <v>0</v>
      </c>
      <c r="AD656" t="str">
        <f ca="1"/>
        <v>4HPPCL_c</v>
      </c>
      <c r="AE656">
        <f ca="1"/>
        <v>0</v>
      </c>
    </row>
    <row r="657" spans="1:31" x14ac:dyDescent="0.2">
      <c r="A657" t="s">
        <v>10654</v>
      </c>
      <c r="B657" s="121" t="s">
        <v>8601</v>
      </c>
      <c r="E657" s="121" t="str">
        <f ca="1"/>
        <v>0</v>
      </c>
      <c r="H657" s="121" t="str">
        <f ca="1"/>
        <v>0</v>
      </c>
      <c r="K657" s="121" t="str">
        <f ca="1"/>
        <v>0</v>
      </c>
      <c r="L657">
        <v>0</v>
      </c>
      <c r="M657">
        <v>0</v>
      </c>
      <c r="N657" s="105" t="str">
        <v>PNP_c</v>
      </c>
      <c r="O657" s="131" t="str">
        <v/>
      </c>
      <c r="P657" s="121" t="str">
        <v/>
      </c>
      <c r="Q657">
        <v>0</v>
      </c>
      <c r="R657" t="str">
        <v>PNP_c</v>
      </c>
      <c r="T657">
        <v>0</v>
      </c>
      <c r="U657" t="str">
        <v>PNP_c</v>
      </c>
      <c r="W657" t="str">
        <f ca="1"/>
        <v>Transport</v>
      </c>
      <c r="X657" t="str">
        <f ca="1"/>
        <v>DCYTt_c_e</v>
      </c>
      <c r="Y657">
        <f ca="1"/>
        <v>0</v>
      </c>
      <c r="Z657">
        <f ca="1"/>
        <v>0</v>
      </c>
      <c r="AA657">
        <f ca="1"/>
        <v>0</v>
      </c>
      <c r="AB657">
        <f ca="1"/>
        <v>0</v>
      </c>
      <c r="AC657">
        <f ca="1"/>
        <v>0</v>
      </c>
      <c r="AD657" t="str">
        <f ca="1"/>
        <v>4HPPR_c</v>
      </c>
      <c r="AE657">
        <f ca="1"/>
        <v>0</v>
      </c>
    </row>
    <row r="658" spans="1:31" x14ac:dyDescent="0.2">
      <c r="A658" t="s">
        <v>10654</v>
      </c>
      <c r="B658" s="121" t="s">
        <v>8602</v>
      </c>
      <c r="E658" s="121" t="str">
        <f ca="1"/>
        <v>0</v>
      </c>
      <c r="H658" s="121" t="str">
        <f ca="1"/>
        <v>0</v>
      </c>
      <c r="K658" s="121" t="str">
        <f ca="1"/>
        <v>0</v>
      </c>
      <c r="L658">
        <v>0</v>
      </c>
      <c r="M658">
        <v>2.4180120131401999E-4</v>
      </c>
      <c r="N658" s="105" t="str">
        <v>PUNP3_c, PNP_c</v>
      </c>
      <c r="O658" s="131" t="str">
        <v/>
      </c>
      <c r="P658" s="121" t="str">
        <v/>
      </c>
      <c r="Q658">
        <v>0</v>
      </c>
      <c r="R658" t="str">
        <v>PUNP3_c, PNP_c</v>
      </c>
      <c r="T658">
        <v>0</v>
      </c>
      <c r="U658" t="str">
        <v>PUNP3_c, PNP_c</v>
      </c>
      <c r="W658" t="str">
        <f ca="1"/>
        <v>Transport</v>
      </c>
      <c r="X658" t="str">
        <f ca="1"/>
        <v>DDCACOAt_c_l</v>
      </c>
      <c r="Y658">
        <f ca="1"/>
        <v>0</v>
      </c>
      <c r="Z658">
        <f ca="1"/>
        <v>0</v>
      </c>
      <c r="AA658">
        <f ca="1"/>
        <v>0</v>
      </c>
      <c r="AB658">
        <f ca="1"/>
        <v>0</v>
      </c>
      <c r="AC658">
        <f ca="1"/>
        <v>0</v>
      </c>
      <c r="AD658" t="str">
        <f ca="1"/>
        <v>4HTHRS_c</v>
      </c>
      <c r="AE658">
        <f ca="1"/>
        <v>0</v>
      </c>
    </row>
    <row r="659" spans="1:31" x14ac:dyDescent="0.2">
      <c r="A659" t="s">
        <v>10654</v>
      </c>
      <c r="B659" s="121" t="s">
        <v>8603</v>
      </c>
      <c r="E659" s="121" t="str">
        <f ca="1"/>
        <v>0</v>
      </c>
      <c r="H659" s="121" t="str">
        <f ca="1"/>
        <v>0</v>
      </c>
      <c r="K659" s="121" t="str">
        <f ca="1"/>
        <v>0</v>
      </c>
      <c r="L659">
        <v>0</v>
      </c>
      <c r="M659">
        <v>1.40679744088886E-17</v>
      </c>
      <c r="N659" s="105" t="str">
        <v>PUNP3_m, PNP_m</v>
      </c>
      <c r="O659" s="131" t="str">
        <v/>
      </c>
      <c r="P659" s="121" t="str">
        <v/>
      </c>
      <c r="Q659">
        <v>0</v>
      </c>
      <c r="R659" t="str">
        <v>PUNP3_m, PNP_m</v>
      </c>
      <c r="T659">
        <v>0</v>
      </c>
      <c r="U659" t="str">
        <v>PUNP3_m, PNP_m</v>
      </c>
      <c r="W659" t="str">
        <f ca="1"/>
        <v>Transport</v>
      </c>
      <c r="X659" t="str">
        <f ca="1"/>
        <v>DDCACOAt_c_rm</v>
      </c>
      <c r="Y659">
        <f ca="1"/>
        <v>0</v>
      </c>
      <c r="Z659">
        <f ca="1"/>
        <v>0</v>
      </c>
      <c r="AA659">
        <f ca="1"/>
        <v>0</v>
      </c>
      <c r="AB659">
        <f ca="1"/>
        <v>0</v>
      </c>
      <c r="AC659">
        <f ca="1"/>
        <v>0</v>
      </c>
      <c r="AD659" t="str">
        <f ca="1"/>
        <v>4MOPR_m</v>
      </c>
      <c r="AE659">
        <f ca="1"/>
        <v>0</v>
      </c>
    </row>
    <row r="660" spans="1:31" x14ac:dyDescent="0.2">
      <c r="A660" t="s">
        <v>10654</v>
      </c>
      <c r="B660" s="121" t="s">
        <v>8604</v>
      </c>
      <c r="E660" s="121" t="str">
        <f ca="1"/>
        <v>0</v>
      </c>
      <c r="H660" s="121" t="str">
        <f ca="1"/>
        <v>0</v>
      </c>
      <c r="K660" s="121" t="str">
        <f ca="1"/>
        <v>0</v>
      </c>
      <c r="L660">
        <v>0</v>
      </c>
      <c r="M660">
        <v>2.0008159657514001E-5</v>
      </c>
      <c r="N660" s="105" t="str">
        <v>PUNP5_c, PNP_c</v>
      </c>
      <c r="O660" s="131" t="str">
        <v/>
      </c>
      <c r="P660" s="121" t="str">
        <v/>
      </c>
      <c r="Q660">
        <v>0</v>
      </c>
      <c r="R660" t="str">
        <v>PUNP5_c, PNP_c</v>
      </c>
      <c r="T660">
        <v>0</v>
      </c>
      <c r="U660" t="str">
        <v>PUNP5_c, PNP_c</v>
      </c>
      <c r="W660" t="str">
        <f ca="1"/>
        <v>Transport</v>
      </c>
      <c r="X660" t="str">
        <f ca="1"/>
        <v>DDCAt_c_e</v>
      </c>
      <c r="Y660">
        <f ca="1"/>
        <v>0</v>
      </c>
      <c r="Z660">
        <f ca="1"/>
        <v>0</v>
      </c>
      <c r="AA660">
        <f ca="1"/>
        <v>0</v>
      </c>
      <c r="AB660">
        <f ca="1"/>
        <v>0</v>
      </c>
      <c r="AC660">
        <f ca="1"/>
        <v>0</v>
      </c>
      <c r="AD660" t="str">
        <f ca="1"/>
        <v>5AOPtps_e</v>
      </c>
      <c r="AE660">
        <f ca="1"/>
        <v>0</v>
      </c>
    </row>
    <row r="661" spans="1:31" x14ac:dyDescent="0.2">
      <c r="A661" t="s">
        <v>10654</v>
      </c>
      <c r="B661" s="121" t="s">
        <v>8605</v>
      </c>
      <c r="E661" s="121" t="str">
        <f ca="1"/>
        <v>0</v>
      </c>
      <c r="H661" s="121" t="str">
        <f ca="1"/>
        <v>0</v>
      </c>
      <c r="K661" s="121" t="str">
        <f ca="1"/>
        <v>0</v>
      </c>
      <c r="L661">
        <v>0</v>
      </c>
      <c r="M661">
        <v>0</v>
      </c>
      <c r="N661" s="105" t="str">
        <v>PYDXO_c</v>
      </c>
      <c r="O661" s="131" t="str">
        <v/>
      </c>
      <c r="P661" s="121" t="str">
        <v/>
      </c>
      <c r="Q661">
        <v>0</v>
      </c>
      <c r="R661" t="str">
        <v>PYDXO_c</v>
      </c>
      <c r="T661">
        <v>0</v>
      </c>
      <c r="U661" t="str">
        <v>PYDXO_c</v>
      </c>
      <c r="W661" t="str">
        <f ca="1"/>
        <v>Transport</v>
      </c>
      <c r="X661" t="str">
        <f ca="1"/>
        <v>DDCAt_c_rm</v>
      </c>
      <c r="Y661">
        <f ca="1"/>
        <v>0</v>
      </c>
      <c r="Z661">
        <f ca="1"/>
        <v>0</v>
      </c>
      <c r="AA661">
        <f ca="1"/>
        <v>0</v>
      </c>
      <c r="AB661">
        <f ca="1"/>
        <v>0</v>
      </c>
      <c r="AC661">
        <f ca="1"/>
        <v>0</v>
      </c>
      <c r="AD661" t="str">
        <f ca="1"/>
        <v>5FTHFt_c_e</v>
      </c>
      <c r="AE661">
        <f ca="1"/>
        <v>0</v>
      </c>
    </row>
    <row r="662" spans="1:31" x14ac:dyDescent="0.2">
      <c r="A662" t="s">
        <v>10654</v>
      </c>
      <c r="B662" s="121" t="s">
        <v>8606</v>
      </c>
      <c r="E662" s="121" t="str">
        <f ca="1"/>
        <v>0</v>
      </c>
      <c r="H662" s="121" t="str">
        <f ca="1"/>
        <v>0</v>
      </c>
      <c r="K662" s="121" t="str">
        <f ca="1"/>
        <v>0</v>
      </c>
      <c r="L662">
        <v>0</v>
      </c>
      <c r="M662">
        <v>0</v>
      </c>
      <c r="N662" s="105" t="str">
        <v>PYAM5PO_c</v>
      </c>
      <c r="O662" s="131" t="str">
        <v/>
      </c>
      <c r="P662" s="121" t="str">
        <v/>
      </c>
      <c r="Q662">
        <v>0</v>
      </c>
      <c r="R662" t="str">
        <v>PYAM5PO_c</v>
      </c>
      <c r="T662">
        <v>0</v>
      </c>
      <c r="U662" t="str">
        <v>PYAM5PO_c</v>
      </c>
      <c r="W662" t="str">
        <f ca="1"/>
        <v>Transport</v>
      </c>
      <c r="X662" t="str">
        <f ca="1"/>
        <v>DDCAt_c_x</v>
      </c>
      <c r="Y662">
        <f ca="1"/>
        <v>0</v>
      </c>
      <c r="Z662">
        <f ca="1"/>
        <v>0</v>
      </c>
      <c r="AA662">
        <f ca="1"/>
        <v>0</v>
      </c>
      <c r="AB662">
        <f ca="1"/>
        <v>0</v>
      </c>
      <c r="AC662">
        <f ca="1"/>
        <v>0</v>
      </c>
      <c r="AD662" t="str">
        <f ca="1"/>
        <v>6DPMIPPH_c</v>
      </c>
      <c r="AE662">
        <f ca="1"/>
        <v>0</v>
      </c>
    </row>
    <row r="663" spans="1:31" x14ac:dyDescent="0.2">
      <c r="A663" t="s">
        <v>10654</v>
      </c>
      <c r="B663" s="121" t="s">
        <v>8607</v>
      </c>
      <c r="E663" s="121" t="str">
        <f ca="1"/>
        <v>0</v>
      </c>
      <c r="H663" s="121" t="str">
        <f ca="1"/>
        <v>0</v>
      </c>
      <c r="K663" s="121" t="str">
        <f ca="1"/>
        <v>0</v>
      </c>
      <c r="L663">
        <v>0</v>
      </c>
      <c r="M663">
        <v>0</v>
      </c>
      <c r="N663" s="105" t="str">
        <v>PDX5POi_c</v>
      </c>
      <c r="O663" s="131" t="str">
        <v/>
      </c>
      <c r="P663" s="121" t="str">
        <v/>
      </c>
      <c r="Q663">
        <v>0</v>
      </c>
      <c r="R663" t="str">
        <v>PDX5POi_c</v>
      </c>
      <c r="T663">
        <v>0</v>
      </c>
      <c r="U663" t="str">
        <v>PDX5POi_c</v>
      </c>
      <c r="W663" t="str">
        <f ca="1"/>
        <v>Transport</v>
      </c>
      <c r="X663" t="str">
        <f ca="1"/>
        <v>DDCAt_l_rm</v>
      </c>
      <c r="Y663">
        <f ca="1"/>
        <v>0</v>
      </c>
      <c r="Z663">
        <f ca="1"/>
        <v>0</v>
      </c>
      <c r="AA663">
        <f ca="1"/>
        <v>0</v>
      </c>
      <c r="AB663">
        <f ca="1"/>
        <v>0</v>
      </c>
      <c r="AC663">
        <f ca="1"/>
        <v>0</v>
      </c>
      <c r="AD663" t="str">
        <f ca="1"/>
        <v>AACTOOR_c</v>
      </c>
      <c r="AE663">
        <f ca="1"/>
        <v>0</v>
      </c>
    </row>
    <row r="664" spans="1:31" x14ac:dyDescent="0.2">
      <c r="A664" t="s">
        <v>10660</v>
      </c>
      <c r="B664" s="121" t="s">
        <v>8608</v>
      </c>
      <c r="E664" s="121">
        <f ca="1"/>
        <v>4.80241417262234E-2</v>
      </c>
      <c r="H664" s="121" t="str">
        <f ca="1"/>
        <v>0</v>
      </c>
      <c r="K664" s="121" t="str">
        <f ca="1"/>
        <v>0</v>
      </c>
      <c r="L664">
        <v>0</v>
      </c>
      <c r="M664">
        <v>3.13720862037132E-2</v>
      </c>
      <c r="N664" s="105" t="str">
        <v>PYDXNO_c</v>
      </c>
      <c r="O664" s="131">
        <v>7.1878413419999995E-2</v>
      </c>
      <c r="P664" s="121">
        <v>1.1010735000833701E-4</v>
      </c>
      <c r="Q664">
        <v>0</v>
      </c>
      <c r="R664" t="str">
        <v>PYDXNO_c</v>
      </c>
      <c r="T664">
        <v>0</v>
      </c>
      <c r="U664" t="str">
        <v>PYDXNO_c</v>
      </c>
      <c r="W664" t="str">
        <f ca="1"/>
        <v>Phenylalanine, tyrosine and tryptophan metabolism</v>
      </c>
      <c r="X664" t="str">
        <f ca="1"/>
        <v>DDPA_c</v>
      </c>
      <c r="Y664">
        <f ca="1"/>
        <v>2.2916214166429361E-2</v>
      </c>
      <c r="Z664">
        <f ca="1"/>
        <v>0</v>
      </c>
      <c r="AA664">
        <f ca="1"/>
        <v>5.2515287172165772E-4</v>
      </c>
      <c r="AB664">
        <f ca="1"/>
        <v>43316.476630866877</v>
      </c>
      <c r="AC664">
        <f ca="1"/>
        <v>1</v>
      </c>
      <c r="AD664" t="str">
        <f ca="1"/>
        <v>ABTA_c</v>
      </c>
      <c r="AE664">
        <f ca="1"/>
        <v>0</v>
      </c>
    </row>
    <row r="665" spans="1:31" x14ac:dyDescent="0.2">
      <c r="A665" t="s">
        <v>10660</v>
      </c>
      <c r="B665" s="121" t="s">
        <v>8609</v>
      </c>
      <c r="E665" s="121" t="str">
        <f ca="1"/>
        <v>0</v>
      </c>
      <c r="H665" s="121" t="str">
        <f ca="1"/>
        <v>0</v>
      </c>
      <c r="K665" s="121" t="str">
        <f ca="1"/>
        <v>0</v>
      </c>
      <c r="L665">
        <v>7.5089381400000002E-2</v>
      </c>
      <c r="M665">
        <v>3.67305620119703E-3</v>
      </c>
      <c r="N665" s="105" t="str">
        <v>P5CR_c</v>
      </c>
      <c r="O665" s="131">
        <v>0</v>
      </c>
      <c r="P665" s="121">
        <v>0</v>
      </c>
      <c r="Q665">
        <v>1.55314665E-2</v>
      </c>
      <c r="R665" t="str">
        <v>P5CR_c</v>
      </c>
      <c r="T665">
        <v>1.8482474339999999E-2</v>
      </c>
      <c r="U665" t="str">
        <v>P5CR_c</v>
      </c>
      <c r="W665" t="str">
        <f ca="1"/>
        <v>Phenylalanine, tyrosine and tryptophan metabolism</v>
      </c>
      <c r="X665" t="str">
        <f ca="1"/>
        <v>DDPA_m</v>
      </c>
      <c r="Y665">
        <f ca="1"/>
        <v>0</v>
      </c>
      <c r="Z665">
        <f ca="1"/>
        <v>0</v>
      </c>
      <c r="AA665">
        <f ca="1"/>
        <v>0</v>
      </c>
      <c r="AB665">
        <f ca="1"/>
        <v>0</v>
      </c>
      <c r="AC665">
        <f ca="1"/>
        <v>0</v>
      </c>
      <c r="AD665" t="str">
        <f ca="1"/>
        <v>ABTD2Dx_c</v>
      </c>
      <c r="AE665">
        <f ca="1"/>
        <v>0</v>
      </c>
    </row>
    <row r="666" spans="1:31" x14ac:dyDescent="0.2">
      <c r="A666" t="s">
        <v>10675</v>
      </c>
      <c r="B666" s="121" t="s">
        <v>8610</v>
      </c>
      <c r="E666" s="121" t="str">
        <f ca="1"/>
        <v>0</v>
      </c>
      <c r="H666" s="121" t="str">
        <f ca="1"/>
        <v>0</v>
      </c>
      <c r="K666" s="121" t="str">
        <f ca="1"/>
        <v>0</v>
      </c>
      <c r="L666">
        <v>0.64768233419999999</v>
      </c>
      <c r="M666">
        <v>0.30402790469787899</v>
      </c>
      <c r="N666" s="105" t="str">
        <v>PC_c</v>
      </c>
      <c r="O666" s="131" t="str">
        <v/>
      </c>
      <c r="P666" s="121" t="str">
        <v/>
      </c>
      <c r="Q666">
        <v>0.13562155134000001</v>
      </c>
      <c r="R666" t="str">
        <v>PC_c</v>
      </c>
      <c r="T666">
        <v>0</v>
      </c>
      <c r="U666" t="str">
        <v>PC_c</v>
      </c>
      <c r="W666" t="str">
        <f ca="1"/>
        <v>Fatty acid degradation</v>
      </c>
      <c r="X666" t="str">
        <f ca="1"/>
        <v>DECOAI82e_x</v>
      </c>
      <c r="Y666">
        <f ca="1"/>
        <v>0</v>
      </c>
      <c r="Z666">
        <f ca="1"/>
        <v>0</v>
      </c>
      <c r="AA666">
        <f ca="1"/>
        <v>0</v>
      </c>
      <c r="AB666">
        <f ca="1"/>
        <v>0</v>
      </c>
      <c r="AC666">
        <f ca="1"/>
        <v>0</v>
      </c>
      <c r="AD666" t="str">
        <f ca="1"/>
        <v>ABTD2Dy_c</v>
      </c>
      <c r="AE666">
        <f ca="1"/>
        <v>0</v>
      </c>
    </row>
    <row r="667" spans="1:31" x14ac:dyDescent="0.2">
      <c r="A667" t="s">
        <v>10675</v>
      </c>
      <c r="B667" s="121" t="s">
        <v>8611</v>
      </c>
      <c r="E667" s="121" t="str">
        <f ca="1"/>
        <v>0</v>
      </c>
      <c r="H667" s="121" t="str">
        <f ca="1"/>
        <v>0</v>
      </c>
      <c r="K667" s="121" t="str">
        <f ca="1"/>
        <v>0</v>
      </c>
      <c r="L667">
        <v>0.53537760813555602</v>
      </c>
      <c r="M667">
        <v>0.21173562572642901</v>
      </c>
      <c r="N667" s="105" t="str">
        <v>PYRDC_c</v>
      </c>
      <c r="O667" s="131" t="str">
        <v/>
      </c>
      <c r="P667" s="121" t="str">
        <v/>
      </c>
      <c r="Q667">
        <v>0.161708688776905</v>
      </c>
      <c r="R667" t="str">
        <v>PYRDC_c</v>
      </c>
      <c r="T667">
        <v>0.78630892204213099</v>
      </c>
      <c r="U667" t="str">
        <v>PYRDC_c</v>
      </c>
      <c r="W667" t="str">
        <f ca="1"/>
        <v>Fatty acid degradation</v>
      </c>
      <c r="X667" t="str">
        <f ca="1"/>
        <v>DECOAR102d_x</v>
      </c>
      <c r="Y667">
        <f ca="1"/>
        <v>0</v>
      </c>
      <c r="Z667">
        <f ca="1"/>
        <v>0</v>
      </c>
      <c r="AA667">
        <f ca="1"/>
        <v>0</v>
      </c>
      <c r="AB667">
        <f ca="1"/>
        <v>0</v>
      </c>
      <c r="AC667">
        <f ca="1"/>
        <v>0</v>
      </c>
      <c r="AD667" t="str">
        <f ca="1"/>
        <v>ABTD4Dx_c</v>
      </c>
      <c r="AE667">
        <f ca="1"/>
        <v>0</v>
      </c>
    </row>
    <row r="668" spans="1:31" x14ac:dyDescent="0.2">
      <c r="A668" t="s">
        <v>10675</v>
      </c>
      <c r="B668" s="121" t="s">
        <v>8612</v>
      </c>
      <c r="E668" s="121" t="str">
        <f ca="1"/>
        <v>0</v>
      </c>
      <c r="H668" s="121" t="str">
        <f ca="1"/>
        <v>0</v>
      </c>
      <c r="K668" s="121" t="str">
        <f ca="1"/>
        <v>0</v>
      </c>
      <c r="L668">
        <v>0</v>
      </c>
      <c r="M668">
        <v>1.1596795213596399E-2</v>
      </c>
      <c r="N668" s="105" t="str">
        <v>PYRDC2_c, PYRDC_c</v>
      </c>
      <c r="O668" s="131" t="str">
        <v/>
      </c>
      <c r="P668" s="121" t="str">
        <v/>
      </c>
      <c r="Q668">
        <v>0</v>
      </c>
      <c r="R668" t="str">
        <v>PYRDC2_c, PYRDC_c</v>
      </c>
      <c r="T668">
        <v>0</v>
      </c>
      <c r="U668" t="str">
        <v>PYRDC2_c, PYRDC_c</v>
      </c>
      <c r="W668" t="str">
        <f ca="1"/>
        <v>Fatty acid degradation</v>
      </c>
      <c r="X668" t="str">
        <f ca="1"/>
        <v>DECOAR103e_x</v>
      </c>
      <c r="Y668">
        <f ca="1"/>
        <v>0</v>
      </c>
      <c r="Z668">
        <f ca="1"/>
        <v>0</v>
      </c>
      <c r="AA668">
        <f ca="1"/>
        <v>0</v>
      </c>
      <c r="AB668">
        <f ca="1"/>
        <v>0</v>
      </c>
      <c r="AC668">
        <f ca="1"/>
        <v>0</v>
      </c>
      <c r="AD668" t="str">
        <f ca="1"/>
        <v>ABTD4Dy_c</v>
      </c>
      <c r="AE668">
        <f ca="1"/>
        <v>0</v>
      </c>
    </row>
    <row r="669" spans="1:31" x14ac:dyDescent="0.2">
      <c r="A669" t="s">
        <v>10675</v>
      </c>
      <c r="B669" s="121" t="s">
        <v>8613</v>
      </c>
      <c r="E669" s="121" t="str">
        <f ca="1"/>
        <v>0</v>
      </c>
      <c r="H669" s="121" t="str">
        <f ca="1"/>
        <v>0</v>
      </c>
      <c r="K669" s="121" t="str">
        <f ca="1"/>
        <v>0</v>
      </c>
      <c r="L669">
        <v>1.6887642481609799</v>
      </c>
      <c r="M669">
        <v>0.144049546844081</v>
      </c>
      <c r="N669" s="105" t="str">
        <v>PDH_m</v>
      </c>
      <c r="O669" s="131" t="str">
        <v/>
      </c>
      <c r="P669" s="121" t="str">
        <v/>
      </c>
      <c r="Q669">
        <v>0.79162565775678995</v>
      </c>
      <c r="R669" t="str">
        <v>PDH_m</v>
      </c>
      <c r="T669">
        <v>0.85852069153931299</v>
      </c>
      <c r="U669" t="str">
        <v>PDH_m</v>
      </c>
      <c r="W669" t="str">
        <f ca="1"/>
        <v>Fatty acid degradation</v>
      </c>
      <c r="X669" t="str">
        <f ca="1"/>
        <v>DECOAR82e_x</v>
      </c>
      <c r="Y669">
        <f ca="1"/>
        <v>0</v>
      </c>
      <c r="Z669">
        <f ca="1"/>
        <v>0</v>
      </c>
      <c r="AA669">
        <f ca="1"/>
        <v>0</v>
      </c>
      <c r="AB669">
        <f ca="1"/>
        <v>0</v>
      </c>
      <c r="AC669">
        <f ca="1"/>
        <v>0</v>
      </c>
      <c r="AD669" t="str">
        <f ca="1"/>
        <v>ABTDt_c_e</v>
      </c>
      <c r="AE669">
        <f ca="1"/>
        <v>0</v>
      </c>
    </row>
    <row r="670" spans="1:31" x14ac:dyDescent="0.2">
      <c r="A670" t="s">
        <v>10717</v>
      </c>
      <c r="B670" s="121" t="s">
        <v>8614</v>
      </c>
      <c r="E670" s="121" t="str">
        <f ca="1"/>
        <v>0</v>
      </c>
      <c r="H670" s="121" t="str">
        <f ca="1"/>
        <v>0</v>
      </c>
      <c r="K670" s="121" t="str">
        <f ca="1"/>
        <v>0</v>
      </c>
      <c r="L670">
        <v>3.2286744318950902</v>
      </c>
      <c r="M670">
        <v>0.29162171137070098</v>
      </c>
      <c r="N670" s="105" t="str">
        <v>PYK_c</v>
      </c>
      <c r="O670" s="131" t="str">
        <v/>
      </c>
      <c r="P670" s="121" t="str">
        <v/>
      </c>
      <c r="Q670">
        <v>1.0776768194217401</v>
      </c>
      <c r="R670" t="str">
        <v>PYK_c</v>
      </c>
      <c r="T670">
        <v>0</v>
      </c>
      <c r="U670" t="str">
        <v>PYK_c</v>
      </c>
      <c r="W670" t="str">
        <f ca="1"/>
        <v>Triacylglycerol biosynthesis</v>
      </c>
      <c r="X670" t="str">
        <f ca="1"/>
        <v>DGAT_l</v>
      </c>
      <c r="Y670">
        <f ca="1"/>
        <v>0</v>
      </c>
      <c r="Z670">
        <f ca="1"/>
        <v>0</v>
      </c>
      <c r="AA670">
        <f ca="1"/>
        <v>0</v>
      </c>
      <c r="AB670">
        <f ca="1"/>
        <v>0</v>
      </c>
      <c r="AC670">
        <f ca="1"/>
        <v>0</v>
      </c>
      <c r="AD670" t="str">
        <f ca="1"/>
        <v>ABTLD_c</v>
      </c>
      <c r="AE670">
        <f ca="1"/>
        <v>0</v>
      </c>
    </row>
    <row r="671" spans="1:31" x14ac:dyDescent="0.2">
      <c r="A671" t="s">
        <v>10717</v>
      </c>
      <c r="B671" s="121" t="s">
        <v>8615</v>
      </c>
      <c r="E671" s="121">
        <f ca="1"/>
        <v>2.41153323884028E-3</v>
      </c>
      <c r="H671" s="121" t="str">
        <f ca="1"/>
        <v>0</v>
      </c>
      <c r="K671" s="121" t="str">
        <f ca="1"/>
        <v>0</v>
      </c>
      <c r="L671">
        <v>0</v>
      </c>
      <c r="M671">
        <v>0</v>
      </c>
      <c r="N671" s="105" t="str">
        <v>Q9OR_m</v>
      </c>
      <c r="O671" s="131" t="str">
        <v/>
      </c>
      <c r="P671" s="121" t="str">
        <v/>
      </c>
      <c r="Q671">
        <v>0</v>
      </c>
      <c r="R671" t="str">
        <v>Q9OR_m</v>
      </c>
      <c r="T671">
        <v>0</v>
      </c>
      <c r="U671" t="str">
        <v>Q9OR_m</v>
      </c>
      <c r="W671" t="str">
        <f ca="1"/>
        <v>Triacylglycerol biosynthesis</v>
      </c>
      <c r="X671" t="str">
        <f ca="1"/>
        <v>DGAT_rm</v>
      </c>
      <c r="Y671">
        <f ca="1"/>
        <v>1.1507381534431595E-3</v>
      </c>
      <c r="Z671">
        <f ca="1"/>
        <v>0</v>
      </c>
      <c r="AA671">
        <f ca="1"/>
        <v>1.3241982977897727E-6</v>
      </c>
      <c r="AB671">
        <f ca="1"/>
        <v>5.5417269111440124E-5</v>
      </c>
      <c r="AC671">
        <f ca="1"/>
        <v>1</v>
      </c>
      <c r="AD671" t="str">
        <f ca="1"/>
        <v>ABTt_c_e</v>
      </c>
      <c r="AE671">
        <f ca="1"/>
        <v>0</v>
      </c>
    </row>
    <row r="672" spans="1:31" x14ac:dyDescent="0.2">
      <c r="A672" t="s">
        <v>10654</v>
      </c>
      <c r="B672" s="121" t="s">
        <v>8616</v>
      </c>
      <c r="E672" s="121" t="str">
        <f ca="1"/>
        <v>0</v>
      </c>
      <c r="H672" s="121" t="str">
        <f ca="1"/>
        <v>0</v>
      </c>
      <c r="K672" s="121" t="str">
        <f ca="1"/>
        <v>0</v>
      </c>
      <c r="L672">
        <v>0</v>
      </c>
      <c r="M672">
        <v>7.7852730223195096E-2</v>
      </c>
      <c r="N672" s="105" t="str">
        <v>GTHRDtabc_v</v>
      </c>
      <c r="O672" s="131" t="str">
        <v/>
      </c>
      <c r="P672" s="121" t="str">
        <v/>
      </c>
      <c r="Q672">
        <v>0</v>
      </c>
      <c r="R672" t="str">
        <v>GTHRDtabc_v</v>
      </c>
      <c r="T672">
        <v>0</v>
      </c>
      <c r="U672" t="str">
        <v>GTHRDtabc_v</v>
      </c>
      <c r="W672" t="str">
        <f ca="1"/>
        <v>Transport</v>
      </c>
      <c r="X672" t="str">
        <f ca="1"/>
        <v>DGDPt_c_n</v>
      </c>
      <c r="Y672">
        <f ca="1"/>
        <v>0</v>
      </c>
      <c r="Z672">
        <f ca="1"/>
        <v>0</v>
      </c>
      <c r="AA672">
        <f ca="1"/>
        <v>0</v>
      </c>
      <c r="AB672">
        <f ca="1"/>
        <v>0</v>
      </c>
      <c r="AC672">
        <f ca="1"/>
        <v>0</v>
      </c>
      <c r="AD672" t="str">
        <f ca="1"/>
        <v>ABUTD_m</v>
      </c>
      <c r="AE672">
        <f ca="1"/>
        <v>0</v>
      </c>
    </row>
    <row r="673" spans="1:31" x14ac:dyDescent="0.2">
      <c r="A673" t="s">
        <v>10690</v>
      </c>
      <c r="B673" s="121" t="s">
        <v>8617</v>
      </c>
      <c r="E673" s="121" t="str">
        <f ca="1"/>
        <v>0</v>
      </c>
      <c r="H673" s="121" t="str">
        <f ca="1"/>
        <v>0</v>
      </c>
      <c r="K673" s="121" t="str">
        <f ca="1"/>
        <v>0</v>
      </c>
      <c r="L673">
        <v>0</v>
      </c>
      <c r="M673">
        <v>0</v>
      </c>
      <c r="N673" s="105" t="str">
        <v>RBFK_c</v>
      </c>
      <c r="O673" s="131" t="str">
        <v/>
      </c>
      <c r="P673" s="121" t="str">
        <v/>
      </c>
      <c r="Q673">
        <v>0</v>
      </c>
      <c r="R673" t="str">
        <v>RBFK_c</v>
      </c>
      <c r="T673">
        <v>0</v>
      </c>
      <c r="U673" t="str">
        <v>RBFK_c</v>
      </c>
      <c r="W673" t="str">
        <f ca="1"/>
        <v>Purine metabolism</v>
      </c>
      <c r="X673" t="str">
        <f ca="1"/>
        <v>DGK1_c</v>
      </c>
      <c r="Y673">
        <f ca="1"/>
        <v>0</v>
      </c>
      <c r="Z673">
        <f ca="1"/>
        <v>0</v>
      </c>
      <c r="AA673">
        <f ca="1"/>
        <v>0</v>
      </c>
      <c r="AB673">
        <f ca="1"/>
        <v>0</v>
      </c>
      <c r="AC673">
        <f ca="1"/>
        <v>0</v>
      </c>
      <c r="AD673" t="str">
        <f ca="1"/>
        <v>ACACT100i_m</v>
      </c>
      <c r="AE673">
        <f ca="1"/>
        <v>0</v>
      </c>
    </row>
    <row r="674" spans="1:31" x14ac:dyDescent="0.2">
      <c r="A674" t="s">
        <v>10665</v>
      </c>
      <c r="B674" s="121" t="s">
        <v>8618</v>
      </c>
      <c r="E674" s="121" t="str">
        <f ca="1"/>
        <v>0</v>
      </c>
      <c r="H674" s="121" t="str">
        <f ca="1"/>
        <v>0</v>
      </c>
      <c r="K674" s="121" t="str">
        <f ca="1"/>
        <v>0</v>
      </c>
      <c r="L674">
        <v>0</v>
      </c>
      <c r="M674">
        <v>0</v>
      </c>
      <c r="N674" s="105" t="str">
        <v>RBFK_m</v>
      </c>
      <c r="O674" s="131" t="str">
        <v/>
      </c>
      <c r="P674" s="121" t="str">
        <v/>
      </c>
      <c r="Q674">
        <v>0</v>
      </c>
      <c r="R674" t="str">
        <v>RBFK_m</v>
      </c>
      <c r="T674">
        <v>0</v>
      </c>
      <c r="U674" t="str">
        <v>RBFK_m</v>
      </c>
      <c r="W674" t="str">
        <f ca="1"/>
        <v>Unassigned</v>
      </c>
      <c r="X674" t="str">
        <f ca="1"/>
        <v>DGLCND3H_c</v>
      </c>
      <c r="Y674">
        <f ca="1"/>
        <v>0</v>
      </c>
      <c r="Z674">
        <f ca="1"/>
        <v>0</v>
      </c>
      <c r="AA674">
        <f ca="1"/>
        <v>0</v>
      </c>
      <c r="AB674">
        <f ca="1"/>
        <v>0</v>
      </c>
      <c r="AC674">
        <f ca="1"/>
        <v>0</v>
      </c>
      <c r="AD674" t="str">
        <f ca="1"/>
        <v>ACACT100i_x</v>
      </c>
      <c r="AE674">
        <f ca="1"/>
        <v>0</v>
      </c>
    </row>
    <row r="675" spans="1:31" x14ac:dyDescent="0.2">
      <c r="A675" t="s">
        <v>10695</v>
      </c>
      <c r="B675" s="121" t="s">
        <v>8619</v>
      </c>
      <c r="E675" s="121" t="str">
        <f ca="1"/>
        <v>0</v>
      </c>
      <c r="H675" s="121" t="str">
        <f ca="1"/>
        <v>0</v>
      </c>
      <c r="K675" s="121" t="str">
        <f ca="1"/>
        <v>0</v>
      </c>
      <c r="L675">
        <v>3.5283599999999998E-4</v>
      </c>
      <c r="M675">
        <v>3.8375100765761899E-7</v>
      </c>
      <c r="N675" s="105" t="str">
        <v>RBFSa_c</v>
      </c>
      <c r="O675" s="131" t="str">
        <v/>
      </c>
      <c r="P675" s="121" t="str">
        <v/>
      </c>
      <c r="Q675">
        <v>1.058508E-4</v>
      </c>
      <c r="R675" t="str">
        <v>RBFSa_c</v>
      </c>
      <c r="T675">
        <v>1.4309460000000001E-4</v>
      </c>
      <c r="U675" t="str">
        <v>RBFSa_c</v>
      </c>
      <c r="W675" t="str">
        <f ca="1"/>
        <v>Pentose and glucuronate interconversions</v>
      </c>
      <c r="X675" t="str">
        <f ca="1"/>
        <v>DGLCND5H_c</v>
      </c>
      <c r="Y675">
        <f ca="1"/>
        <v>0</v>
      </c>
      <c r="Z675">
        <f ca="1"/>
        <v>0</v>
      </c>
      <c r="AA675">
        <f ca="1"/>
        <v>0</v>
      </c>
      <c r="AB675">
        <f ca="1"/>
        <v>0</v>
      </c>
      <c r="AC675">
        <f ca="1"/>
        <v>0</v>
      </c>
      <c r="AD675" t="str">
        <f ca="1"/>
        <v>ACACT101ei_x</v>
      </c>
      <c r="AE675">
        <f ca="1"/>
        <v>0</v>
      </c>
    </row>
    <row r="676" spans="1:31" x14ac:dyDescent="0.2">
      <c r="A676" t="s">
        <v>10681</v>
      </c>
      <c r="B676" s="121" t="s">
        <v>8620</v>
      </c>
      <c r="E676" s="121" t="str">
        <f ca="1"/>
        <v>0</v>
      </c>
      <c r="H676" s="121" t="str">
        <f ca="1"/>
        <v>0</v>
      </c>
      <c r="K676" s="121" t="str">
        <f ca="1"/>
        <v>0</v>
      </c>
      <c r="L676">
        <v>1.7641799999999999E-4</v>
      </c>
      <c r="M676">
        <v>1.9187550382880899E-7</v>
      </c>
      <c r="N676" s="105" t="str">
        <v>RBFSa_c</v>
      </c>
      <c r="O676" s="131" t="str">
        <v/>
      </c>
      <c r="P676" s="121" t="str">
        <v/>
      </c>
      <c r="Q676">
        <v>5.29254E-5</v>
      </c>
      <c r="R676" t="str">
        <v>RBFSa_c</v>
      </c>
      <c r="T676">
        <v>7.1547300000000005E-5</v>
      </c>
      <c r="U676" t="str">
        <v>RBFSa_c</v>
      </c>
      <c r="W676" t="str">
        <f ca="1"/>
        <v>Glycerophospholipid metabolism</v>
      </c>
      <c r="X676" t="str">
        <f ca="1"/>
        <v>DGPP_vm</v>
      </c>
      <c r="Y676">
        <f ca="1"/>
        <v>0</v>
      </c>
      <c r="Z676">
        <f ca="1"/>
        <v>0</v>
      </c>
      <c r="AA676">
        <f ca="1"/>
        <v>0</v>
      </c>
      <c r="AB676">
        <f ca="1"/>
        <v>0</v>
      </c>
      <c r="AC676">
        <f ca="1"/>
        <v>0</v>
      </c>
      <c r="AD676" t="str">
        <f ca="1"/>
        <v>ACACT120i_m</v>
      </c>
      <c r="AE676">
        <f ca="1"/>
        <v>0</v>
      </c>
    </row>
    <row r="677" spans="1:31" x14ac:dyDescent="0.2">
      <c r="A677" t="s">
        <v>10654</v>
      </c>
      <c r="B677" s="121" t="s">
        <v>8621</v>
      </c>
      <c r="E677" s="121" t="str">
        <f ca="1"/>
        <v>0</v>
      </c>
      <c r="H677" s="121" t="str">
        <f ca="1"/>
        <v>0</v>
      </c>
      <c r="K677" s="121" t="str">
        <f ca="1"/>
        <v>0</v>
      </c>
      <c r="L677">
        <v>0</v>
      </c>
      <c r="M677">
        <v>2.1124657604797999E-4</v>
      </c>
      <c r="N677" s="105" t="str">
        <v>RBK_c</v>
      </c>
      <c r="O677" s="131" t="str">
        <v/>
      </c>
      <c r="P677" s="121" t="str">
        <v/>
      </c>
      <c r="Q677">
        <v>0</v>
      </c>
      <c r="R677" t="str">
        <v>RBK_c</v>
      </c>
      <c r="T677">
        <v>0</v>
      </c>
      <c r="U677" t="str">
        <v>RBK_c</v>
      </c>
      <c r="W677" t="str">
        <f ca="1"/>
        <v>Transport</v>
      </c>
      <c r="X677" t="str">
        <f ca="1"/>
        <v>DGSNt_c_e</v>
      </c>
      <c r="Y677">
        <f ca="1"/>
        <v>0</v>
      </c>
      <c r="Z677">
        <f ca="1"/>
        <v>0</v>
      </c>
      <c r="AA677">
        <f ca="1"/>
        <v>0</v>
      </c>
      <c r="AB677">
        <f ca="1"/>
        <v>0</v>
      </c>
      <c r="AC677">
        <f ca="1"/>
        <v>0</v>
      </c>
      <c r="AD677" t="str">
        <f ca="1"/>
        <v>ACACT120i_x</v>
      </c>
      <c r="AE677">
        <f ca="1"/>
        <v>0</v>
      </c>
    </row>
    <row r="678" spans="1:31" x14ac:dyDescent="0.2">
      <c r="A678" t="s">
        <v>10682</v>
      </c>
      <c r="B678" s="121" t="s">
        <v>8622</v>
      </c>
      <c r="E678" s="121" t="str">
        <f ca="1"/>
        <v>0</v>
      </c>
      <c r="H678" s="121" t="str">
        <f ca="1"/>
        <v>0</v>
      </c>
      <c r="K678" s="121" t="str">
        <f ca="1"/>
        <v>0</v>
      </c>
      <c r="L678">
        <v>4.0986000000000001E-4</v>
      </c>
      <c r="M678">
        <v>1.8829404590213201E-4</v>
      </c>
      <c r="N678" s="105" t="str">
        <v/>
      </c>
      <c r="O678" s="131" t="str">
        <v/>
      </c>
      <c r="P678" s="121" t="str">
        <v/>
      </c>
      <c r="Q678">
        <v>1.22958E-4</v>
      </c>
      <c r="R678" t="str">
        <v/>
      </c>
      <c r="T678">
        <v>1.6622100000000001E-4</v>
      </c>
      <c r="U678" t="str">
        <v/>
      </c>
      <c r="W678" t="str">
        <f ca="1"/>
        <v>Valine, leucine and isoleucine metabolism</v>
      </c>
      <c r="X678" t="str">
        <f ca="1"/>
        <v>DHAD1_c</v>
      </c>
      <c r="Y678">
        <f ca="1"/>
        <v>0</v>
      </c>
      <c r="Z678">
        <f ca="1"/>
        <v>0</v>
      </c>
      <c r="AA678">
        <f ca="1"/>
        <v>0</v>
      </c>
      <c r="AB678">
        <f ca="1"/>
        <v>0</v>
      </c>
      <c r="AC678">
        <f ca="1"/>
        <v>0</v>
      </c>
      <c r="AD678" t="str">
        <f ca="1"/>
        <v>ACACT121ai_m</v>
      </c>
      <c r="AE678">
        <f ca="1"/>
        <v>0</v>
      </c>
    </row>
    <row r="679" spans="1:31" x14ac:dyDescent="0.2">
      <c r="A679" t="s">
        <v>10682</v>
      </c>
      <c r="B679" s="121" t="s">
        <v>8623</v>
      </c>
      <c r="E679" s="121">
        <f ca="1"/>
        <v>0.115649666505361</v>
      </c>
      <c r="H679" s="121" t="str">
        <f ca="1"/>
        <v>0</v>
      </c>
      <c r="K679" s="121" t="str">
        <f ca="1"/>
        <v>0</v>
      </c>
      <c r="L679">
        <v>0</v>
      </c>
      <c r="M679">
        <v>1.36545921921891E-4</v>
      </c>
      <c r="N679" s="105" t="str">
        <v/>
      </c>
      <c r="O679" s="131">
        <v>0.16141124339999999</v>
      </c>
      <c r="P679" s="121">
        <v>4.1155013601583803E-4</v>
      </c>
      <c r="Q679">
        <v>0</v>
      </c>
      <c r="R679" t="str">
        <v/>
      </c>
      <c r="T679">
        <v>0</v>
      </c>
      <c r="U679" t="str">
        <v/>
      </c>
      <c r="W679" t="str">
        <f ca="1"/>
        <v>Valine, leucine and isoleucine metabolism</v>
      </c>
      <c r="X679" t="str">
        <f ca="1"/>
        <v>DHAD1_m</v>
      </c>
      <c r="Y679">
        <f ca="1"/>
        <v>5.5185838427297178E-2</v>
      </c>
      <c r="Z679">
        <f ca="1"/>
        <v>0</v>
      </c>
      <c r="AA679">
        <f ca="1"/>
        <v>3.0454767629237499E-3</v>
      </c>
      <c r="AB679">
        <f ca="1"/>
        <v>17980.832320386755</v>
      </c>
      <c r="AC679">
        <f ca="1"/>
        <v>1</v>
      </c>
      <c r="AD679" t="str">
        <f ca="1"/>
        <v>ACACT121ai_x</v>
      </c>
      <c r="AE679">
        <f ca="1"/>
        <v>0</v>
      </c>
    </row>
    <row r="680" spans="1:31" x14ac:dyDescent="0.2">
      <c r="A680" t="s">
        <v>10682</v>
      </c>
      <c r="B680" s="121" t="s">
        <v>8624</v>
      </c>
      <c r="E680" s="121" t="str">
        <f ca="1"/>
        <v>0</v>
      </c>
      <c r="H680" s="121" t="str">
        <f ca="1"/>
        <v>0</v>
      </c>
      <c r="K680" s="121" t="str">
        <f ca="1"/>
        <v>0</v>
      </c>
      <c r="L680">
        <v>0</v>
      </c>
      <c r="M680">
        <v>7.0429878236709701E-5</v>
      </c>
      <c r="N680" s="105" t="str">
        <v/>
      </c>
      <c r="O680" s="131" t="str">
        <v/>
      </c>
      <c r="P680" s="121" t="str">
        <v/>
      </c>
      <c r="Q680">
        <v>0</v>
      </c>
      <c r="R680" t="str">
        <v/>
      </c>
      <c r="T680">
        <v>0</v>
      </c>
      <c r="U680" t="str">
        <v/>
      </c>
      <c r="W680" t="str">
        <f ca="1"/>
        <v>Valine, leucine and isoleucine metabolism</v>
      </c>
      <c r="X680" t="str">
        <f ca="1"/>
        <v>DHAD2_c</v>
      </c>
      <c r="Y680">
        <f ca="1"/>
        <v>0</v>
      </c>
      <c r="Z680">
        <f ca="1"/>
        <v>0</v>
      </c>
      <c r="AA680">
        <f ca="1"/>
        <v>0</v>
      </c>
      <c r="AB680">
        <f ca="1"/>
        <v>0</v>
      </c>
      <c r="AC680">
        <f ca="1"/>
        <v>0</v>
      </c>
      <c r="AD680" t="str">
        <f ca="1"/>
        <v>ACACT121di_x</v>
      </c>
      <c r="AE680">
        <f ca="1"/>
        <v>0</v>
      </c>
    </row>
    <row r="681" spans="1:31" x14ac:dyDescent="0.2">
      <c r="A681" t="s">
        <v>10682</v>
      </c>
      <c r="B681" s="121" t="s">
        <v>8625</v>
      </c>
      <c r="E681" s="121">
        <f ca="1"/>
        <v>4.4405316305262399E-2</v>
      </c>
      <c r="H681" s="121" t="str">
        <f ca="1"/>
        <v>0</v>
      </c>
      <c r="K681" s="121" t="str">
        <f ca="1"/>
        <v>0</v>
      </c>
      <c r="L681">
        <v>0</v>
      </c>
      <c r="M681">
        <v>2.24650173910321E-4</v>
      </c>
      <c r="N681" s="105" t="str">
        <v/>
      </c>
      <c r="O681" s="131" t="str">
        <v/>
      </c>
      <c r="P681" s="121" t="str">
        <v/>
      </c>
      <c r="Q681">
        <v>0</v>
      </c>
      <c r="R681" t="str">
        <v/>
      </c>
      <c r="T681">
        <v>0</v>
      </c>
      <c r="U681" t="str">
        <v/>
      </c>
      <c r="W681" t="str">
        <f ca="1"/>
        <v>Valine, leucine and isoleucine metabolism</v>
      </c>
      <c r="X681" t="str">
        <f ca="1"/>
        <v>DHAD2_m</v>
      </c>
      <c r="Y681">
        <f ca="1"/>
        <v>2.1189378966532856E-2</v>
      </c>
      <c r="Z681">
        <f ca="1"/>
        <v>0</v>
      </c>
      <c r="AA681">
        <f ca="1"/>
        <v>4.4898978098734501E-4</v>
      </c>
      <c r="AB681">
        <f ca="1"/>
        <v>1.8790076654525686E-2</v>
      </c>
      <c r="AC681">
        <f ca="1"/>
        <v>1</v>
      </c>
      <c r="AD681" t="str">
        <f ca="1"/>
        <v>ACACT122ei_x</v>
      </c>
      <c r="AE681">
        <f ca="1"/>
        <v>0</v>
      </c>
    </row>
    <row r="682" spans="1:31" x14ac:dyDescent="0.2">
      <c r="A682" t="s">
        <v>10718</v>
      </c>
      <c r="B682" s="121" t="s">
        <v>8626</v>
      </c>
      <c r="E682" s="121" t="str">
        <f ca="1"/>
        <v>0</v>
      </c>
      <c r="H682" s="121" t="str">
        <f ca="1"/>
        <v>0</v>
      </c>
      <c r="K682" s="121" t="str">
        <f ca="1"/>
        <v>0</v>
      </c>
      <c r="L682">
        <v>0</v>
      </c>
      <c r="M682">
        <v>1.88207606925742E-4</v>
      </c>
      <c r="N682" s="105" t="str">
        <v/>
      </c>
      <c r="O682" s="131">
        <v>0</v>
      </c>
      <c r="P682" s="121">
        <v>4.4740792188475001E-2</v>
      </c>
      <c r="Q682">
        <v>0</v>
      </c>
      <c r="R682" t="str">
        <v/>
      </c>
      <c r="T682">
        <v>0</v>
      </c>
      <c r="U682" t="str">
        <v/>
      </c>
      <c r="W682" t="str">
        <f ca="1"/>
        <v>Glycerolipid metabolism</v>
      </c>
      <c r="X682" t="str">
        <f ca="1"/>
        <v>DHAK_c</v>
      </c>
      <c r="Y682">
        <f ca="1"/>
        <v>0</v>
      </c>
      <c r="Z682">
        <f ca="1"/>
        <v>0</v>
      </c>
      <c r="AA682">
        <f ca="1"/>
        <v>0</v>
      </c>
      <c r="AB682">
        <f ca="1"/>
        <v>0</v>
      </c>
      <c r="AC682">
        <f ca="1"/>
        <v>0</v>
      </c>
      <c r="AD682" t="str">
        <f ca="1"/>
        <v>ACACT140i_m</v>
      </c>
      <c r="AE682">
        <f ca="1"/>
        <v>0</v>
      </c>
    </row>
    <row r="683" spans="1:31" x14ac:dyDescent="0.2">
      <c r="A683" t="s">
        <v>10657</v>
      </c>
      <c r="B683" s="121" t="s">
        <v>8627</v>
      </c>
      <c r="E683" s="121" t="str">
        <f ca="1"/>
        <v>0</v>
      </c>
      <c r="H683" s="121" t="str">
        <f ca="1"/>
        <v>0</v>
      </c>
      <c r="K683" s="121" t="str">
        <f ca="1"/>
        <v>0</v>
      </c>
      <c r="L683">
        <v>0</v>
      </c>
      <c r="M683">
        <v>0</v>
      </c>
      <c r="N683" s="105" t="str">
        <v/>
      </c>
      <c r="O683" s="131" t="str">
        <v/>
      </c>
      <c r="P683" s="121" t="str">
        <v/>
      </c>
      <c r="Q683">
        <v>0</v>
      </c>
      <c r="R683" t="str">
        <v/>
      </c>
      <c r="T683">
        <v>0</v>
      </c>
      <c r="U683" t="str">
        <v/>
      </c>
      <c r="W683" t="str">
        <f ca="1"/>
        <v>Glycerophospholipid biosynthesis</v>
      </c>
      <c r="X683" t="str">
        <f ca="1"/>
        <v>DHAPAT_l</v>
      </c>
      <c r="Y683">
        <f ca="1"/>
        <v>0</v>
      </c>
      <c r="Z683">
        <f ca="1"/>
        <v>0</v>
      </c>
      <c r="AA683">
        <f ca="1"/>
        <v>0</v>
      </c>
      <c r="AB683">
        <f ca="1"/>
        <v>0</v>
      </c>
      <c r="AC683">
        <f ca="1"/>
        <v>0</v>
      </c>
      <c r="AD683" t="str">
        <f ca="1"/>
        <v>ACACT140i_x</v>
      </c>
      <c r="AE683">
        <f ca="1"/>
        <v>0</v>
      </c>
    </row>
    <row r="684" spans="1:31" x14ac:dyDescent="0.2">
      <c r="A684" t="s">
        <v>10657</v>
      </c>
      <c r="B684" s="121" t="s">
        <v>8628</v>
      </c>
      <c r="E684" s="121" t="str">
        <f ca="1"/>
        <v>0</v>
      </c>
      <c r="H684" s="121" t="str">
        <f ca="1"/>
        <v>0</v>
      </c>
      <c r="K684" s="121" t="str">
        <f ca="1"/>
        <v>0</v>
      </c>
      <c r="L684">
        <v>6.6205911024541295E-4</v>
      </c>
      <c r="M684">
        <v>2.4919993337413902E-4</v>
      </c>
      <c r="N684" s="105" t="str">
        <v/>
      </c>
      <c r="O684" s="131">
        <v>3.1983922892780199E-3</v>
      </c>
      <c r="P684" s="121">
        <v>2.0861086925350299E-3</v>
      </c>
      <c r="Q684">
        <v>3.2076000000000001E-4</v>
      </c>
      <c r="R684" t="str">
        <v/>
      </c>
      <c r="T684">
        <v>4.3362000000000001E-4</v>
      </c>
      <c r="U684" t="str">
        <v/>
      </c>
      <c r="W684" t="str">
        <f ca="1"/>
        <v>Glycerophospholipid biosynthesis</v>
      </c>
      <c r="X684" t="str">
        <f ca="1"/>
        <v>DHAPAT_rm</v>
      </c>
      <c r="Y684">
        <f ca="1"/>
        <v>0</v>
      </c>
      <c r="Z684">
        <f ca="1"/>
        <v>0</v>
      </c>
      <c r="AA684">
        <f ca="1"/>
        <v>0</v>
      </c>
      <c r="AB684">
        <f ca="1"/>
        <v>0</v>
      </c>
      <c r="AC684">
        <f ca="1"/>
        <v>0</v>
      </c>
      <c r="AD684" t="str">
        <f ca="1"/>
        <v>ACACT141ai_m</v>
      </c>
      <c r="AE684">
        <f ca="1"/>
        <v>0</v>
      </c>
    </row>
    <row r="685" spans="1:31" x14ac:dyDescent="0.2">
      <c r="A685" t="s">
        <v>10654</v>
      </c>
      <c r="B685" s="121" t="s">
        <v>8629</v>
      </c>
      <c r="E685" s="121" t="str">
        <f ca="1"/>
        <v>0</v>
      </c>
      <c r="H685" s="121" t="str">
        <f ca="1"/>
        <v>0</v>
      </c>
      <c r="K685" s="121" t="str">
        <f ca="1"/>
        <v>0</v>
      </c>
      <c r="L685">
        <v>0</v>
      </c>
      <c r="M685">
        <v>0</v>
      </c>
      <c r="N685" s="105" t="str">
        <v/>
      </c>
      <c r="O685" s="131" t="str">
        <v/>
      </c>
      <c r="P685" s="121" t="str">
        <v/>
      </c>
      <c r="Q685">
        <v>0</v>
      </c>
      <c r="R685" t="str">
        <v/>
      </c>
      <c r="T685">
        <v>0</v>
      </c>
      <c r="U685" t="str">
        <v/>
      </c>
      <c r="W685" t="str">
        <f ca="1"/>
        <v>Transport</v>
      </c>
      <c r="X685" t="str">
        <f ca="1"/>
        <v>DHAPt_c_l</v>
      </c>
      <c r="Y685">
        <f ca="1"/>
        <v>0</v>
      </c>
      <c r="Z685">
        <f ca="1"/>
        <v>0</v>
      </c>
      <c r="AA685">
        <f ca="1"/>
        <v>0</v>
      </c>
      <c r="AB685">
        <f ca="1"/>
        <v>0</v>
      </c>
      <c r="AC685">
        <f ca="1"/>
        <v>0</v>
      </c>
      <c r="AD685" t="str">
        <f ca="1"/>
        <v>ACACT141ai_x</v>
      </c>
      <c r="AE685">
        <f ca="1"/>
        <v>0</v>
      </c>
    </row>
    <row r="686" spans="1:31" x14ac:dyDescent="0.2">
      <c r="A686" t="s">
        <v>10654</v>
      </c>
      <c r="B686" s="121" t="s">
        <v>8630</v>
      </c>
      <c r="E686" s="121" t="str">
        <f ca="1"/>
        <v>0</v>
      </c>
      <c r="H686" s="121" t="str">
        <f ca="1"/>
        <v>0</v>
      </c>
      <c r="K686" s="121" t="str">
        <f ca="1"/>
        <v>0</v>
      </c>
      <c r="L686">
        <v>6.5934000000000001E-4</v>
      </c>
      <c r="M686">
        <v>7.0446950551698195E-5</v>
      </c>
      <c r="N686" s="105" t="str">
        <v/>
      </c>
      <c r="O686" s="131" t="str">
        <v/>
      </c>
      <c r="P686" s="121" t="str">
        <v/>
      </c>
      <c r="Q686">
        <v>1.9780199999999999E-4</v>
      </c>
      <c r="R686" t="str">
        <v/>
      </c>
      <c r="T686">
        <v>2.6739899999999998E-4</v>
      </c>
      <c r="U686" t="str">
        <v/>
      </c>
      <c r="W686" t="str">
        <f ca="1"/>
        <v>Transport</v>
      </c>
      <c r="X686" t="str">
        <f ca="1"/>
        <v>DHAPt_c_m</v>
      </c>
      <c r="Y686">
        <f ca="1"/>
        <v>0</v>
      </c>
      <c r="Z686">
        <f ca="1"/>
        <v>0</v>
      </c>
      <c r="AA686">
        <f ca="1"/>
        <v>0</v>
      </c>
      <c r="AB686">
        <f ca="1"/>
        <v>0</v>
      </c>
      <c r="AC686">
        <f ca="1"/>
        <v>0</v>
      </c>
      <c r="AD686" t="str">
        <f ca="1"/>
        <v>ACACT141bi_m</v>
      </c>
      <c r="AE686">
        <f ca="1"/>
        <v>0</v>
      </c>
    </row>
    <row r="687" spans="1:31" x14ac:dyDescent="0.2">
      <c r="A687" t="s">
        <v>10654</v>
      </c>
      <c r="B687" s="121" t="s">
        <v>8631</v>
      </c>
      <c r="E687" s="121" t="str">
        <f ca="1"/>
        <v>0</v>
      </c>
      <c r="H687" s="121" t="str">
        <f ca="1"/>
        <v>0</v>
      </c>
      <c r="K687" s="121" t="str">
        <f ca="1"/>
        <v>0</v>
      </c>
      <c r="L687">
        <v>0</v>
      </c>
      <c r="M687">
        <v>0</v>
      </c>
      <c r="N687" s="105" t="str">
        <v/>
      </c>
      <c r="O687" s="131" t="str">
        <v/>
      </c>
      <c r="P687" s="121" t="str">
        <v/>
      </c>
      <c r="Q687">
        <v>0</v>
      </c>
      <c r="R687" t="str">
        <v/>
      </c>
      <c r="T687">
        <v>0</v>
      </c>
      <c r="U687" t="str">
        <v/>
      </c>
      <c r="W687" t="str">
        <f ca="1"/>
        <v>Transport</v>
      </c>
      <c r="X687" t="str">
        <f ca="1"/>
        <v>DHAPt_c_rm</v>
      </c>
      <c r="Y687">
        <f ca="1"/>
        <v>0</v>
      </c>
      <c r="Z687">
        <f ca="1"/>
        <v>0</v>
      </c>
      <c r="AA687">
        <f ca="1"/>
        <v>0</v>
      </c>
      <c r="AB687">
        <f ca="1"/>
        <v>0</v>
      </c>
      <c r="AC687">
        <f ca="1"/>
        <v>0</v>
      </c>
      <c r="AD687" t="str">
        <f ca="1"/>
        <v>ACACT141bi_x</v>
      </c>
      <c r="AE687">
        <f ca="1"/>
        <v>0</v>
      </c>
    </row>
    <row r="688" spans="1:31" x14ac:dyDescent="0.2">
      <c r="A688" t="s">
        <v>10654</v>
      </c>
      <c r="B688" s="121" t="s">
        <v>8632</v>
      </c>
      <c r="E688" s="121" t="str">
        <f ca="1"/>
        <v>0</v>
      </c>
      <c r="H688" s="121" t="str">
        <f ca="1"/>
        <v>0</v>
      </c>
      <c r="K688" s="121" t="str">
        <f ca="1"/>
        <v>0</v>
      </c>
      <c r="L688">
        <v>0.63720038743364804</v>
      </c>
      <c r="M688">
        <v>0.260506791725376</v>
      </c>
      <c r="N688" s="105" t="str">
        <v>RPI_c</v>
      </c>
      <c r="O688" s="131" t="str">
        <v/>
      </c>
      <c r="P688" s="121" t="str">
        <v/>
      </c>
      <c r="Q688">
        <v>0.54970823134979496</v>
      </c>
      <c r="R688" t="str">
        <v>RPI_c</v>
      </c>
      <c r="T688">
        <v>0.31349221684058898</v>
      </c>
      <c r="U688" t="str">
        <v>RPI_c</v>
      </c>
      <c r="W688" t="str">
        <f ca="1"/>
        <v>Transport</v>
      </c>
      <c r="X688" t="str">
        <f ca="1"/>
        <v>DHAPt_c_x</v>
      </c>
      <c r="Y688">
        <f ca="1"/>
        <v>0</v>
      </c>
      <c r="Z688">
        <f ca="1"/>
        <v>0</v>
      </c>
      <c r="AA688">
        <f ca="1"/>
        <v>0</v>
      </c>
      <c r="AB688">
        <f ca="1"/>
        <v>0</v>
      </c>
      <c r="AC688">
        <f ca="1"/>
        <v>0</v>
      </c>
      <c r="AD688" t="str">
        <f ca="1"/>
        <v>ACACT142i_x</v>
      </c>
      <c r="AE688">
        <f ca="1"/>
        <v>0</v>
      </c>
    </row>
    <row r="689" spans="1:31" x14ac:dyDescent="0.2">
      <c r="A689" t="s">
        <v>10691</v>
      </c>
      <c r="B689" s="121" t="s">
        <v>8633</v>
      </c>
      <c r="E689" s="121">
        <f ca="1"/>
        <v>1.3720529537763701E-3</v>
      </c>
      <c r="H689" s="121" t="str">
        <f ca="1"/>
        <v>0</v>
      </c>
      <c r="K689" s="121" t="str">
        <f ca="1"/>
        <v>0</v>
      </c>
      <c r="L689">
        <v>0</v>
      </c>
      <c r="M689">
        <v>0</v>
      </c>
      <c r="N689" s="105" t="str">
        <v>RNMK_c</v>
      </c>
      <c r="O689" s="131">
        <v>4.0986000000000001E-4</v>
      </c>
      <c r="P689" s="121">
        <v>1.4826017068217701E-5</v>
      </c>
      <c r="Q689">
        <v>0</v>
      </c>
      <c r="R689" t="str">
        <v>RNMK_c</v>
      </c>
      <c r="T689">
        <v>0</v>
      </c>
      <c r="U689" t="str">
        <v>RNMK_c</v>
      </c>
      <c r="W689" t="str">
        <f ca="1"/>
        <v>Folate metabolism</v>
      </c>
      <c r="X689" t="str">
        <f ca="1"/>
        <v>DHFRi_c</v>
      </c>
      <c r="Y689">
        <f ca="1"/>
        <v>6.5471777748091176E-4</v>
      </c>
      <c r="Z689">
        <f ca="1"/>
        <v>0</v>
      </c>
      <c r="AA689">
        <f ca="1"/>
        <v>4.2865536814954468E-7</v>
      </c>
      <c r="AB689">
        <f ca="1"/>
        <v>1950.1107454352343</v>
      </c>
      <c r="AC689">
        <f ca="1"/>
        <v>1</v>
      </c>
      <c r="AD689" t="str">
        <f ca="1"/>
        <v>ACACT143i_x</v>
      </c>
      <c r="AE689">
        <f ca="1"/>
        <v>0</v>
      </c>
    </row>
    <row r="690" spans="1:31" x14ac:dyDescent="0.2">
      <c r="A690" t="s">
        <v>10691</v>
      </c>
      <c r="B690" s="121" t="s">
        <v>8634</v>
      </c>
      <c r="E690" s="121" t="str">
        <f ca="1"/>
        <v>0</v>
      </c>
      <c r="H690" s="121" t="str">
        <f ca="1"/>
        <v>0</v>
      </c>
      <c r="K690" s="121" t="str">
        <f ca="1"/>
        <v>0</v>
      </c>
      <c r="L690">
        <v>1.1535753125025701</v>
      </c>
      <c r="M690">
        <v>0.49304542513258598</v>
      </c>
      <c r="N690" s="105" t="str">
        <v>RPE_c</v>
      </c>
      <c r="O690" s="131">
        <v>0</v>
      </c>
      <c r="P690" s="121">
        <v>0</v>
      </c>
      <c r="Q690">
        <v>1.3085505112381199</v>
      </c>
      <c r="R690" t="str">
        <v>RPE_c</v>
      </c>
      <c r="T690">
        <v>0.56343417775815996</v>
      </c>
      <c r="U690" t="str">
        <v>RPE_c</v>
      </c>
      <c r="W690" t="str">
        <f ca="1"/>
        <v>Folate metabolism</v>
      </c>
      <c r="X690" t="str">
        <f ca="1"/>
        <v>DHFRi_m</v>
      </c>
      <c r="Y690">
        <f ca="1"/>
        <v>0</v>
      </c>
      <c r="Z690">
        <f ca="1"/>
        <v>0</v>
      </c>
      <c r="AA690">
        <f ca="1"/>
        <v>0</v>
      </c>
      <c r="AB690">
        <f ca="1"/>
        <v>0</v>
      </c>
      <c r="AC690">
        <f ca="1"/>
        <v>0</v>
      </c>
      <c r="AD690" t="str">
        <f ca="1"/>
        <v>ACACT160i_m</v>
      </c>
      <c r="AE690">
        <f ca="1"/>
        <v>0</v>
      </c>
    </row>
    <row r="691" spans="1:31" x14ac:dyDescent="0.2">
      <c r="A691" t="s">
        <v>10691</v>
      </c>
      <c r="B691" s="121" t="s">
        <v>8635</v>
      </c>
      <c r="E691" s="121">
        <f ca="1"/>
        <v>1.9069533756457401E-5</v>
      </c>
      <c r="H691" s="121" t="str">
        <f ca="1"/>
        <v>0</v>
      </c>
      <c r="K691" s="121" t="str">
        <f ca="1"/>
        <v>0</v>
      </c>
      <c r="L691">
        <v>0</v>
      </c>
      <c r="M691">
        <v>0</v>
      </c>
      <c r="N691" s="105" t="str">
        <v/>
      </c>
      <c r="O691" s="131">
        <v>0</v>
      </c>
      <c r="P691" s="121">
        <v>0</v>
      </c>
      <c r="Q691">
        <v>0</v>
      </c>
      <c r="R691" t="str">
        <v/>
      </c>
      <c r="T691">
        <v>0</v>
      </c>
      <c r="U691" t="str">
        <v/>
      </c>
      <c r="W691" t="str">
        <f ca="1"/>
        <v>Folate metabolism</v>
      </c>
      <c r="X691" t="str">
        <f ca="1"/>
        <v>DHFS_1_c</v>
      </c>
      <c r="Y691">
        <f ca="1"/>
        <v>9.0996216467166763E-6</v>
      </c>
      <c r="Z691">
        <f ca="1"/>
        <v>0</v>
      </c>
      <c r="AA691">
        <f ca="1"/>
        <v>8.2803114113394716E-11</v>
      </c>
      <c r="AB691">
        <f ca="1"/>
        <v>3.4652834592419766E-9</v>
      </c>
      <c r="AC691">
        <f ca="1"/>
        <v>1</v>
      </c>
      <c r="AD691" t="str">
        <f ca="1"/>
        <v>ACACT160i_x</v>
      </c>
      <c r="AE691">
        <f ca="1"/>
        <v>0</v>
      </c>
    </row>
    <row r="692" spans="1:31" x14ac:dyDescent="0.2">
      <c r="A692" t="s">
        <v>10654</v>
      </c>
      <c r="B692" s="121" t="s">
        <v>8636</v>
      </c>
      <c r="E692" s="121" t="str">
        <f ca="1"/>
        <v>0</v>
      </c>
      <c r="H692" s="121" t="str">
        <f ca="1"/>
        <v>0</v>
      </c>
      <c r="K692" s="121" t="str">
        <f ca="1"/>
        <v>0</v>
      </c>
      <c r="L692">
        <v>1.438220124E-3</v>
      </c>
      <c r="M692">
        <v>1.77665665015996E-6</v>
      </c>
      <c r="N692" s="105" t="str">
        <v>SAM24MT_c</v>
      </c>
      <c r="O692" s="131" t="str">
        <v/>
      </c>
      <c r="P692" s="121" t="str">
        <v/>
      </c>
      <c r="Q692">
        <v>1.5696444059999999E-3</v>
      </c>
      <c r="R692" t="str">
        <v>SAM24MT_c</v>
      </c>
      <c r="T692">
        <v>1.8705138210000001E-3</v>
      </c>
      <c r="U692" t="str">
        <v>SAM24MT_c</v>
      </c>
      <c r="W692" t="str">
        <f ca="1"/>
        <v>Transport</v>
      </c>
      <c r="X692" t="str">
        <f ca="1"/>
        <v>DHFt_c_m</v>
      </c>
      <c r="Y692">
        <f ca="1"/>
        <v>0</v>
      </c>
      <c r="Z692">
        <f ca="1"/>
        <v>0</v>
      </c>
      <c r="AA692">
        <f ca="1"/>
        <v>0</v>
      </c>
      <c r="AB692">
        <f ca="1"/>
        <v>0</v>
      </c>
      <c r="AC692">
        <f ca="1"/>
        <v>0</v>
      </c>
      <c r="AD692" t="str">
        <f ca="1"/>
        <v>ACACT161ai_m</v>
      </c>
      <c r="AE692">
        <f ca="1"/>
        <v>0</v>
      </c>
    </row>
    <row r="693" spans="1:31" x14ac:dyDescent="0.2">
      <c r="A693" t="s">
        <v>10691</v>
      </c>
      <c r="B693" s="121" t="s">
        <v>8637</v>
      </c>
      <c r="E693" s="121">
        <f ca="1"/>
        <v>1.9069533756457401E-5</v>
      </c>
      <c r="H693" s="121" t="str">
        <f ca="1"/>
        <v>0</v>
      </c>
      <c r="K693" s="121" t="str">
        <f ca="1"/>
        <v>0</v>
      </c>
      <c r="L693">
        <v>0</v>
      </c>
      <c r="M693">
        <v>1.24313317701568E-18</v>
      </c>
      <c r="N693" s="105" t="str">
        <v>SFGTHi_c</v>
      </c>
      <c r="O693" s="131">
        <v>0</v>
      </c>
      <c r="P693" s="121">
        <v>0</v>
      </c>
      <c r="Q693">
        <v>0</v>
      </c>
      <c r="R693" t="str">
        <v>SFGTHi_c</v>
      </c>
      <c r="T693">
        <v>0</v>
      </c>
      <c r="U693" t="str">
        <v>SFGTHi_c</v>
      </c>
      <c r="W693" t="str">
        <f ca="1"/>
        <v>Folate metabolism</v>
      </c>
      <c r="X693" t="str">
        <f ca="1"/>
        <v>DHNPA2i_m</v>
      </c>
      <c r="Y693">
        <f ca="1"/>
        <v>9.0996216467166763E-6</v>
      </c>
      <c r="Z693">
        <f ca="1"/>
        <v>0</v>
      </c>
      <c r="AA693">
        <f ca="1"/>
        <v>8.2803114113394716E-11</v>
      </c>
      <c r="AB693">
        <f ca="1"/>
        <v>3.4652834592419766E-9</v>
      </c>
      <c r="AC693">
        <f ca="1"/>
        <v>1</v>
      </c>
      <c r="AD693" t="str">
        <f ca="1"/>
        <v>ACACT161ai_x</v>
      </c>
      <c r="AE693">
        <f ca="1"/>
        <v>0</v>
      </c>
    </row>
    <row r="694" spans="1:31" x14ac:dyDescent="0.2">
      <c r="A694" t="s">
        <v>10654</v>
      </c>
      <c r="B694" s="121" t="s">
        <v>8638</v>
      </c>
      <c r="E694" s="121">
        <f ca="1"/>
        <v>1.9069533756457401E-5</v>
      </c>
      <c r="H694" s="121" t="str">
        <f ca="1"/>
        <v>0</v>
      </c>
      <c r="K694" s="121" t="str">
        <f ca="1"/>
        <v>0</v>
      </c>
      <c r="L694">
        <v>4.5681391799999999E-2</v>
      </c>
      <c r="M694">
        <v>1.3335515173621101E-3</v>
      </c>
      <c r="N694" s="105" t="str">
        <v>SACCD2_c</v>
      </c>
      <c r="O694" s="131" t="str">
        <v/>
      </c>
      <c r="P694" s="121" t="str">
        <v/>
      </c>
      <c r="Q694">
        <v>9.4487342399999993E-3</v>
      </c>
      <c r="R694" t="str">
        <v>SACCD2_c</v>
      </c>
      <c r="T694">
        <v>1.124398341E-2</v>
      </c>
      <c r="U694" t="str">
        <v>SACCD2_c</v>
      </c>
      <c r="W694" t="str">
        <f ca="1"/>
        <v>Transport</v>
      </c>
      <c r="X694" t="str">
        <f ca="1"/>
        <v>DHNPTt_c_m</v>
      </c>
      <c r="Y694">
        <f ca="1"/>
        <v>9.0996216467166763E-6</v>
      </c>
      <c r="Z694">
        <f ca="1"/>
        <v>0</v>
      </c>
      <c r="AA694">
        <f ca="1"/>
        <v>8.2803114113394716E-11</v>
      </c>
      <c r="AB694">
        <f ca="1"/>
        <v>3.4652834592419766E-9</v>
      </c>
      <c r="AC694">
        <f ca="1"/>
        <v>1</v>
      </c>
      <c r="AD694" t="str">
        <f ca="1"/>
        <v>ACACT161bi_m</v>
      </c>
      <c r="AE694">
        <f ca="1"/>
        <v>0</v>
      </c>
    </row>
    <row r="695" spans="1:31" x14ac:dyDescent="0.2">
      <c r="A695" t="s">
        <v>10702</v>
      </c>
      <c r="B695" s="121" t="s">
        <v>8639</v>
      </c>
      <c r="E695" s="121">
        <f ca="1"/>
        <v>2.3964683071726899E-2</v>
      </c>
      <c r="H695" s="121" t="str">
        <f ca="1"/>
        <v>0</v>
      </c>
      <c r="K695" s="121" t="str">
        <f ca="1"/>
        <v>0</v>
      </c>
      <c r="L695">
        <v>4.5681391799999999E-2</v>
      </c>
      <c r="M695">
        <v>1.3335515173621101E-3</v>
      </c>
      <c r="N695" s="105" t="str">
        <v>SACCD1_c</v>
      </c>
      <c r="O695" s="131">
        <v>1.7766540000000001E-2</v>
      </c>
      <c r="P695" s="121">
        <v>2.4066529150935701E-5</v>
      </c>
      <c r="Q695">
        <v>9.4487342399999993E-3</v>
      </c>
      <c r="R695" t="str">
        <v>SACCD1_c</v>
      </c>
      <c r="T695">
        <v>1.124398341E-2</v>
      </c>
      <c r="U695" t="str">
        <v>SACCD1_c</v>
      </c>
      <c r="W695" t="str">
        <f ca="1"/>
        <v>Pyrimidine metabolism</v>
      </c>
      <c r="X695" t="str">
        <f ca="1"/>
        <v>DHORDfum_c</v>
      </c>
      <c r="Y695">
        <f ca="1"/>
        <v>1.1435494523422587E-2</v>
      </c>
      <c r="Z695">
        <f ca="1"/>
        <v>0</v>
      </c>
      <c r="AA695">
        <f ca="1"/>
        <v>1.3077053499522799E-4</v>
      </c>
      <c r="AB695">
        <f ca="1"/>
        <v>225778.70507550534</v>
      </c>
      <c r="AC695">
        <f ca="1"/>
        <v>1</v>
      </c>
      <c r="AD695" t="str">
        <f ca="1"/>
        <v>ACACT161bi_x</v>
      </c>
      <c r="AE695">
        <f ca="1"/>
        <v>0</v>
      </c>
    </row>
    <row r="696" spans="1:31" x14ac:dyDescent="0.2">
      <c r="A696" t="s">
        <v>10702</v>
      </c>
      <c r="B696" s="121" t="s">
        <v>8640</v>
      </c>
      <c r="E696" s="121">
        <f ca="1"/>
        <v>-2.3964683071726899E-2</v>
      </c>
      <c r="H696" s="121" t="str">
        <f ca="1"/>
        <v>0</v>
      </c>
      <c r="K696" s="121" t="str">
        <f ca="1"/>
        <v>0</v>
      </c>
      <c r="L696">
        <v>0.54565341006000301</v>
      </c>
      <c r="M696">
        <v>0.20515165256214901</v>
      </c>
      <c r="N696" s="105" t="str">
        <v>FBA3_c</v>
      </c>
      <c r="O696" s="131">
        <v>-1.7766540000000001E-2</v>
      </c>
      <c r="P696" s="121">
        <v>2.4066529150935799E-5</v>
      </c>
      <c r="Q696">
        <v>0.17442025143152101</v>
      </c>
      <c r="R696" t="str">
        <v>FBA3_c</v>
      </c>
      <c r="T696">
        <v>0</v>
      </c>
      <c r="U696" t="str">
        <v>FBA3_c</v>
      </c>
      <c r="W696" t="str">
        <f ca="1"/>
        <v>Pyrimidine metabolism</v>
      </c>
      <c r="X696" t="str">
        <f ca="1"/>
        <v>DHORTS_c</v>
      </c>
      <c r="Y696">
        <f ca="1"/>
        <v>-1.1435494523422587E-2</v>
      </c>
      <c r="Z696">
        <f ca="1"/>
        <v>0</v>
      </c>
      <c r="AA696">
        <f ca="1"/>
        <v>1.3077053499522799E-4</v>
      </c>
      <c r="AB696">
        <f ca="1"/>
        <v>225778.70507550347</v>
      </c>
      <c r="AC696">
        <f ca="1"/>
        <v>1</v>
      </c>
      <c r="AD696" t="str">
        <f ca="1"/>
        <v>ACACT162i_x</v>
      </c>
      <c r="AE696">
        <f ca="1"/>
        <v>0</v>
      </c>
    </row>
    <row r="697" spans="1:31" x14ac:dyDescent="0.2">
      <c r="A697" t="s">
        <v>10702</v>
      </c>
      <c r="B697" s="121" t="s">
        <v>8641</v>
      </c>
      <c r="E697" s="121" t="str">
        <f ca="1"/>
        <v>0</v>
      </c>
      <c r="H697" s="121" t="str">
        <f ca="1"/>
        <v>0</v>
      </c>
      <c r="K697" s="121" t="str">
        <f ca="1"/>
        <v>0</v>
      </c>
      <c r="L697">
        <v>0</v>
      </c>
      <c r="M697">
        <v>2.9812847480791401E-3</v>
      </c>
      <c r="N697" s="105" t="str">
        <v>SERAT_c, G00006t_c_c</v>
      </c>
      <c r="O697" s="131" t="str">
        <v/>
      </c>
      <c r="P697" s="121" t="str">
        <v/>
      </c>
      <c r="Q697">
        <v>0</v>
      </c>
      <c r="R697" t="str">
        <v>SERAT_c, G00006t_c_c</v>
      </c>
      <c r="T697">
        <v>0</v>
      </c>
      <c r="U697" t="str">
        <v>SERAT_c, G00006t_c_c</v>
      </c>
      <c r="W697" t="str">
        <f ca="1"/>
        <v>Pyrimidine metabolism</v>
      </c>
      <c r="X697" t="str">
        <f ca="1"/>
        <v>DHPM2_c</v>
      </c>
      <c r="Y697">
        <f ca="1"/>
        <v>0</v>
      </c>
      <c r="Z697">
        <f ca="1"/>
        <v>0</v>
      </c>
      <c r="AA697">
        <f ca="1"/>
        <v>0</v>
      </c>
      <c r="AB697">
        <f ca="1"/>
        <v>0</v>
      </c>
      <c r="AC697">
        <f ca="1"/>
        <v>0</v>
      </c>
      <c r="AD697" t="str">
        <f ca="1"/>
        <v>ACACT163i_x</v>
      </c>
      <c r="AE697">
        <f ca="1"/>
        <v>0</v>
      </c>
    </row>
    <row r="698" spans="1:31" x14ac:dyDescent="0.2">
      <c r="A698" t="s">
        <v>10687</v>
      </c>
      <c r="B698" s="121" t="s">
        <v>8642</v>
      </c>
      <c r="E698" s="121">
        <f ca="1"/>
        <v>3.8139067512894E-5</v>
      </c>
      <c r="H698" s="121" t="str">
        <f ca="1"/>
        <v>0</v>
      </c>
      <c r="K698" s="121" t="str">
        <f ca="1"/>
        <v>0</v>
      </c>
      <c r="L698">
        <v>0</v>
      </c>
      <c r="M698">
        <v>0</v>
      </c>
      <c r="N698" s="105" t="str">
        <v>SERPT_r</v>
      </c>
      <c r="O698" s="131">
        <v>1.7641799999999999E-4</v>
      </c>
      <c r="P698" s="121">
        <v>1.9187550382880899E-7</v>
      </c>
      <c r="Q698">
        <v>0</v>
      </c>
      <c r="R698" t="str">
        <v>SERPT_r</v>
      </c>
      <c r="T698">
        <v>0</v>
      </c>
      <c r="U698" t="str">
        <v>SERPT_r</v>
      </c>
      <c r="W698" t="str">
        <f ca="1"/>
        <v>Riboflavin metabolism</v>
      </c>
      <c r="X698" t="str">
        <f ca="1"/>
        <v>DHPPDA2_c</v>
      </c>
      <c r="Y698">
        <f ca="1"/>
        <v>1.8199243293423425E-5</v>
      </c>
      <c r="Z698">
        <f ca="1"/>
        <v>0</v>
      </c>
      <c r="AA698">
        <f ca="1"/>
        <v>3.3121245645321754E-10</v>
      </c>
      <c r="AB698">
        <f ca="1"/>
        <v>8996.3759366716331</v>
      </c>
      <c r="AC698">
        <f ca="1"/>
        <v>1</v>
      </c>
      <c r="AD698" t="str">
        <f ca="1"/>
        <v>ACACT180i_m</v>
      </c>
      <c r="AE698">
        <f ca="1"/>
        <v>0</v>
      </c>
    </row>
    <row r="699" spans="1:31" x14ac:dyDescent="0.2">
      <c r="A699" t="s">
        <v>10691</v>
      </c>
      <c r="B699" s="121" t="s">
        <v>8643</v>
      </c>
      <c r="E699" s="121">
        <f ca="1"/>
        <v>1.9069533756457401E-5</v>
      </c>
      <c r="H699" s="121" t="str">
        <f ca="1"/>
        <v>0</v>
      </c>
      <c r="K699" s="121" t="str">
        <f ca="1"/>
        <v>0</v>
      </c>
      <c r="L699">
        <v>9.47770956E-2</v>
      </c>
      <c r="M699">
        <v>1.03081335066025E-4</v>
      </c>
      <c r="N699" s="105" t="str">
        <v>SERTRS_c</v>
      </c>
      <c r="O699" s="131">
        <v>0</v>
      </c>
      <c r="P699" s="121">
        <v>0</v>
      </c>
      <c r="Q699">
        <v>1.9603675080000001E-2</v>
      </c>
      <c r="R699" t="str">
        <v>SERTRS_c</v>
      </c>
      <c r="T699">
        <v>2.3328394650000001E-2</v>
      </c>
      <c r="U699" t="str">
        <v>SERTRS_c</v>
      </c>
      <c r="W699" t="str">
        <f ca="1"/>
        <v>Folate metabolism</v>
      </c>
      <c r="X699" t="str">
        <f ca="1"/>
        <v>DHPTS_m</v>
      </c>
      <c r="Y699">
        <f ca="1"/>
        <v>9.0996216467166763E-6</v>
      </c>
      <c r="Z699">
        <f ca="1"/>
        <v>0</v>
      </c>
      <c r="AA699">
        <f ca="1"/>
        <v>8.2803114113394716E-11</v>
      </c>
      <c r="AB699">
        <f ca="1"/>
        <v>3.4652834592419766E-9</v>
      </c>
      <c r="AC699">
        <f ca="1"/>
        <v>1</v>
      </c>
      <c r="AD699" t="str">
        <f ca="1"/>
        <v>ACACT180i_x</v>
      </c>
      <c r="AE699">
        <f ca="1"/>
        <v>0</v>
      </c>
    </row>
    <row r="700" spans="1:31" x14ac:dyDescent="0.2">
      <c r="A700" t="s">
        <v>10654</v>
      </c>
      <c r="B700" s="121" t="s">
        <v>8644</v>
      </c>
      <c r="E700" s="121">
        <f ca="1"/>
        <v>-1.9069533756457401E-5</v>
      </c>
      <c r="H700" s="121" t="str">
        <f ca="1"/>
        <v>0</v>
      </c>
      <c r="K700" s="121" t="str">
        <f ca="1"/>
        <v>0</v>
      </c>
      <c r="L700">
        <v>7.1878413419999995E-2</v>
      </c>
      <c r="M700">
        <v>1.10107350008336E-4</v>
      </c>
      <c r="N700" s="105" t="str">
        <v>SHK3Di_c</v>
      </c>
      <c r="O700" s="131" t="str">
        <v/>
      </c>
      <c r="P700" s="121" t="str">
        <v/>
      </c>
      <c r="Q700">
        <v>1.4867284806000001E-2</v>
      </c>
      <c r="R700" t="str">
        <v>SHK3Di_c</v>
      </c>
      <c r="T700">
        <v>1.7692035669E-2</v>
      </c>
      <c r="U700" t="str">
        <v>SHK3Di_c</v>
      </c>
      <c r="W700" t="str">
        <f ca="1"/>
        <v>Transport</v>
      </c>
      <c r="X700" t="str">
        <f ca="1"/>
        <v>DHPTt_c_m</v>
      </c>
      <c r="Y700">
        <f ca="1"/>
        <v>-9.0996216467166763E-6</v>
      </c>
      <c r="Z700">
        <f ca="1"/>
        <v>0</v>
      </c>
      <c r="AA700">
        <f ca="1"/>
        <v>8.2803114113394716E-11</v>
      </c>
      <c r="AB700">
        <f ca="1"/>
        <v>3.4652834592419766E-9</v>
      </c>
      <c r="AC700">
        <f ca="1"/>
        <v>1</v>
      </c>
      <c r="AD700" t="str">
        <f ca="1"/>
        <v>ACACT181ai_m</v>
      </c>
      <c r="AE700">
        <f ca="1"/>
        <v>0</v>
      </c>
    </row>
    <row r="701" spans="1:31" x14ac:dyDescent="0.2">
      <c r="A701" t="s">
        <v>10660</v>
      </c>
      <c r="B701" s="121" t="s">
        <v>8645</v>
      </c>
      <c r="E701" s="121">
        <f ca="1"/>
        <v>4.80241417262234E-2</v>
      </c>
      <c r="H701" s="121" t="str">
        <f ca="1"/>
        <v>0</v>
      </c>
      <c r="K701" s="121" t="str">
        <f ca="1"/>
        <v>0</v>
      </c>
      <c r="L701">
        <v>7.1878413419999995E-2</v>
      </c>
      <c r="M701">
        <v>1.10107350008336E-4</v>
      </c>
      <c r="N701" s="105" t="str">
        <v>SHKK_c</v>
      </c>
      <c r="O701" s="131">
        <v>7.1878413419999995E-2</v>
      </c>
      <c r="P701" s="121">
        <v>1.10107350008336E-4</v>
      </c>
      <c r="Q701">
        <v>1.4867284806000001E-2</v>
      </c>
      <c r="R701" t="str">
        <v>SHKK_c</v>
      </c>
      <c r="T701">
        <v>1.7692035669E-2</v>
      </c>
      <c r="U701" t="str">
        <v>SHKK_c</v>
      </c>
      <c r="W701" t="str">
        <f ca="1"/>
        <v>Phenylalanine, tyrosine and tryptophan metabolism</v>
      </c>
      <c r="X701" t="str">
        <f ca="1"/>
        <v>DHQS_c</v>
      </c>
      <c r="Y701">
        <f ca="1"/>
        <v>2.2916214166429361E-2</v>
      </c>
      <c r="Z701">
        <f ca="1"/>
        <v>0</v>
      </c>
      <c r="AA701">
        <f ca="1"/>
        <v>5.2515287172165772E-4</v>
      </c>
      <c r="AB701">
        <f ca="1"/>
        <v>43316.476630867663</v>
      </c>
      <c r="AC701">
        <f ca="1"/>
        <v>1</v>
      </c>
      <c r="AD701" t="str">
        <f ca="1"/>
        <v>ACACT181ai_x</v>
      </c>
      <c r="AE701">
        <f ca="1"/>
        <v>0</v>
      </c>
    </row>
    <row r="702" spans="1:31" x14ac:dyDescent="0.2">
      <c r="A702" t="s">
        <v>10660</v>
      </c>
      <c r="B702" s="121" t="s">
        <v>8646</v>
      </c>
      <c r="E702" s="121">
        <f ca="1"/>
        <v>4.80241417262234E-2</v>
      </c>
      <c r="H702" s="121" t="str">
        <f ca="1"/>
        <v>0</v>
      </c>
      <c r="K702" s="121" t="str">
        <f ca="1"/>
        <v>0</v>
      </c>
      <c r="L702">
        <v>0</v>
      </c>
      <c r="M702">
        <v>0</v>
      </c>
      <c r="N702" s="105" t="str">
        <v>SHCHD2_c</v>
      </c>
      <c r="O702" s="131">
        <v>7.1878413419999995E-2</v>
      </c>
      <c r="P702" s="121">
        <v>1.10107350008336E-4</v>
      </c>
      <c r="Q702">
        <v>0</v>
      </c>
      <c r="R702" t="str">
        <v>SHCHD2_c</v>
      </c>
      <c r="T702">
        <v>0</v>
      </c>
      <c r="U702" t="str">
        <v>SHCHD2_c</v>
      </c>
      <c r="W702" t="str">
        <f ca="1"/>
        <v>Phenylalanine, tyrosine and tryptophan metabolism</v>
      </c>
      <c r="X702" t="str">
        <f ca="1"/>
        <v>DHQTi_c</v>
      </c>
      <c r="Y702">
        <f ca="1"/>
        <v>2.2916214166429361E-2</v>
      </c>
      <c r="Z702">
        <f ca="1"/>
        <v>0</v>
      </c>
      <c r="AA702">
        <f ca="1"/>
        <v>5.2515287172165772E-4</v>
      </c>
      <c r="AB702">
        <f ca="1"/>
        <v>43316.476630867663</v>
      </c>
      <c r="AC702">
        <f ca="1"/>
        <v>1</v>
      </c>
      <c r="AD702" t="str">
        <f ca="1"/>
        <v>ACACT182i_x</v>
      </c>
      <c r="AE702">
        <f ca="1"/>
        <v>0</v>
      </c>
    </row>
    <row r="703" spans="1:31" x14ac:dyDescent="0.2">
      <c r="A703" t="s">
        <v>10654</v>
      </c>
      <c r="B703" s="121" t="s">
        <v>8647</v>
      </c>
      <c r="E703" s="121" t="str">
        <f ca="1"/>
        <v>0</v>
      </c>
      <c r="H703" s="121" t="str">
        <f ca="1"/>
        <v>0</v>
      </c>
      <c r="K703" s="121" t="str">
        <f ca="1"/>
        <v>0</v>
      </c>
      <c r="L703">
        <v>0</v>
      </c>
      <c r="M703">
        <v>0</v>
      </c>
      <c r="N703" s="105" t="str">
        <v>SHCHF_c</v>
      </c>
      <c r="O703" s="131" t="str">
        <v/>
      </c>
      <c r="P703" s="121" t="str">
        <v/>
      </c>
      <c r="Q703">
        <v>0</v>
      </c>
      <c r="R703" t="str">
        <v>SHCHF_c</v>
      </c>
      <c r="T703">
        <v>0</v>
      </c>
      <c r="U703" t="str">
        <v>SHCHF_c</v>
      </c>
      <c r="W703" t="str">
        <f ca="1"/>
        <v>Transport</v>
      </c>
      <c r="X703" t="str">
        <f ca="1"/>
        <v>DINt_c_e</v>
      </c>
      <c r="Y703">
        <f ca="1"/>
        <v>0</v>
      </c>
      <c r="Z703">
        <f ca="1"/>
        <v>0</v>
      </c>
      <c r="AA703">
        <f ca="1"/>
        <v>0</v>
      </c>
      <c r="AB703">
        <f ca="1"/>
        <v>0</v>
      </c>
      <c r="AC703">
        <f ca="1"/>
        <v>0</v>
      </c>
      <c r="AD703" t="str">
        <f ca="1"/>
        <v>ACACT183i_x</v>
      </c>
      <c r="AE703">
        <f ca="1"/>
        <v>0</v>
      </c>
    </row>
    <row r="704" spans="1:31" x14ac:dyDescent="0.2">
      <c r="A704" t="s">
        <v>10665</v>
      </c>
      <c r="B704" s="121" t="s">
        <v>8648</v>
      </c>
      <c r="E704" s="121" t="str">
        <f ca="1"/>
        <v>0</v>
      </c>
      <c r="H704" s="121" t="str">
        <f ca="1"/>
        <v>0</v>
      </c>
      <c r="K704" s="121" t="str">
        <f ca="1"/>
        <v>0</v>
      </c>
      <c r="L704">
        <v>0</v>
      </c>
      <c r="M704">
        <v>6.9558654384375301E-5</v>
      </c>
      <c r="N704" s="105" t="str">
        <v>SPMS_c</v>
      </c>
      <c r="O704" s="131">
        <v>0</v>
      </c>
      <c r="P704" s="121">
        <v>0</v>
      </c>
      <c r="Q704">
        <v>0</v>
      </c>
      <c r="R704" t="str">
        <v>SPMS_c</v>
      </c>
      <c r="T704">
        <v>0</v>
      </c>
      <c r="U704" t="str">
        <v>SPMS_c</v>
      </c>
      <c r="W704" t="str">
        <f ca="1"/>
        <v>Unassigned</v>
      </c>
      <c r="X704" t="str">
        <f ca="1"/>
        <v>DIPS_c</v>
      </c>
      <c r="Y704">
        <f ca="1"/>
        <v>0</v>
      </c>
      <c r="Z704">
        <f ca="1"/>
        <v>0</v>
      </c>
      <c r="AA704">
        <f ca="1"/>
        <v>0</v>
      </c>
      <c r="AB704">
        <f ca="1"/>
        <v>0</v>
      </c>
      <c r="AC704">
        <f ca="1"/>
        <v>0</v>
      </c>
      <c r="AD704" t="str">
        <f ca="1"/>
        <v>ACACT200i_m</v>
      </c>
      <c r="AE704">
        <f ca="1"/>
        <v>0</v>
      </c>
    </row>
    <row r="705" spans="1:31" x14ac:dyDescent="0.2">
      <c r="A705" t="s">
        <v>10688</v>
      </c>
      <c r="B705" s="121" t="s">
        <v>8649</v>
      </c>
      <c r="E705" s="121">
        <f ca="1"/>
        <v>1.9069533756447E-5</v>
      </c>
      <c r="H705" s="121" t="str">
        <f ca="1"/>
        <v>0</v>
      </c>
      <c r="K705" s="121" t="str">
        <f ca="1"/>
        <v>0</v>
      </c>
      <c r="L705">
        <v>0</v>
      </c>
      <c r="M705">
        <v>1.05468735574239E-4</v>
      </c>
      <c r="N705" s="105" t="str">
        <v>SPRMS_c</v>
      </c>
      <c r="O705" s="131" t="str">
        <v/>
      </c>
      <c r="P705" s="121" t="str">
        <v/>
      </c>
      <c r="Q705">
        <v>0</v>
      </c>
      <c r="R705" t="str">
        <v>SPRMS_c</v>
      </c>
      <c r="T705">
        <v>0</v>
      </c>
      <c r="U705" t="str">
        <v>SPRMS_c</v>
      </c>
      <c r="W705" t="str">
        <f ca="1"/>
        <v>Cysteine and methionine metabolism</v>
      </c>
      <c r="X705" t="str">
        <f ca="1"/>
        <v>DKMEOX_c</v>
      </c>
      <c r="Y705">
        <f ca="1"/>
        <v>9.0996216467117127E-6</v>
      </c>
      <c r="Z705">
        <f ca="1"/>
        <v>0</v>
      </c>
      <c r="AA705">
        <f ca="1"/>
        <v>8.2803114113304385E-11</v>
      </c>
      <c r="AB705">
        <f ca="1"/>
        <v>3.4652834592381964E-9</v>
      </c>
      <c r="AC705">
        <f ca="1"/>
        <v>1</v>
      </c>
      <c r="AD705" t="str">
        <f ca="1"/>
        <v>ACACT200i_x</v>
      </c>
      <c r="AE705">
        <f ca="1"/>
        <v>0</v>
      </c>
    </row>
    <row r="706" spans="1:31" x14ac:dyDescent="0.2">
      <c r="A706" t="s">
        <v>10688</v>
      </c>
      <c r="B706" s="121" t="s">
        <v>8650</v>
      </c>
      <c r="E706" s="121">
        <f ca="1"/>
        <v>1.9069533756447E-5</v>
      </c>
      <c r="H706" s="121" t="str">
        <f ca="1"/>
        <v>0</v>
      </c>
      <c r="K706" s="121" t="str">
        <f ca="1"/>
        <v>0</v>
      </c>
      <c r="L706">
        <v>0</v>
      </c>
      <c r="M706">
        <v>0</v>
      </c>
      <c r="N706" s="105" t="str">
        <v>SPHPL_r, PSPHPL_r</v>
      </c>
      <c r="O706" s="131" t="str">
        <v/>
      </c>
      <c r="P706" s="121" t="str">
        <v/>
      </c>
      <c r="Q706">
        <v>0</v>
      </c>
      <c r="R706" t="str">
        <v>SPHPL_r, PSPHPL_r</v>
      </c>
      <c r="T706">
        <v>0</v>
      </c>
      <c r="U706" t="str">
        <v>SPHPL_r, PSPHPL_r</v>
      </c>
      <c r="W706" t="str">
        <f ca="1"/>
        <v>Cysteine and methionine metabolism</v>
      </c>
      <c r="X706" t="str">
        <f ca="1"/>
        <v>DKMPPH_c</v>
      </c>
      <c r="Y706">
        <f ca="1"/>
        <v>9.0996216467117127E-6</v>
      </c>
      <c r="Z706">
        <f ca="1"/>
        <v>0</v>
      </c>
      <c r="AA706">
        <f ca="1"/>
        <v>8.2803114113304385E-11</v>
      </c>
      <c r="AB706">
        <f ca="1"/>
        <v>3.4652834592381964E-9</v>
      </c>
      <c r="AC706">
        <f ca="1"/>
        <v>1</v>
      </c>
      <c r="AD706" t="str">
        <f ca="1"/>
        <v>ACACT220i_m</v>
      </c>
      <c r="AE706">
        <f ca="1"/>
        <v>0</v>
      </c>
    </row>
    <row r="707" spans="1:31" x14ac:dyDescent="0.2">
      <c r="A707" t="s">
        <v>10705</v>
      </c>
      <c r="B707" s="121" t="s">
        <v>8652</v>
      </c>
      <c r="E707" s="121" t="str">
        <f ca="1"/>
        <v>0</v>
      </c>
      <c r="H707" s="121" t="str">
        <f ca="1"/>
        <v>0</v>
      </c>
      <c r="K707" s="121" t="str">
        <f ca="1"/>
        <v>0</v>
      </c>
      <c r="L707">
        <v>0</v>
      </c>
      <c r="M707">
        <v>1.8460581594673699E-5</v>
      </c>
      <c r="N707" s="105" t="str">
        <v>SBPP2_r</v>
      </c>
      <c r="O707" s="131" t="str">
        <v/>
      </c>
      <c r="P707" s="121" t="str">
        <v/>
      </c>
      <c r="Q707">
        <v>0</v>
      </c>
      <c r="R707" t="str">
        <v>SBPP2_r</v>
      </c>
      <c r="T707">
        <v>0</v>
      </c>
      <c r="U707" t="str">
        <v>SBPP2_r</v>
      </c>
      <c r="W707" t="str">
        <f ca="1"/>
        <v>Pseudoreaction</v>
      </c>
      <c r="X707" t="str">
        <f ca="1"/>
        <v>DM_5mta_c</v>
      </c>
      <c r="Y707">
        <f ca="1"/>
        <v>0</v>
      </c>
      <c r="Z707">
        <f ca="1"/>
        <v>0</v>
      </c>
      <c r="AA707">
        <f ca="1"/>
        <v>0</v>
      </c>
      <c r="AB707">
        <f ca="1"/>
        <v>0</v>
      </c>
      <c r="AC707">
        <f ca="1"/>
        <v>0</v>
      </c>
      <c r="AD707" t="str">
        <f ca="1"/>
        <v>ACACT220i_x</v>
      </c>
      <c r="AE707">
        <f ca="1"/>
        <v>0</v>
      </c>
    </row>
    <row r="708" spans="1:31" x14ac:dyDescent="0.2">
      <c r="A708" t="s">
        <v>10705</v>
      </c>
      <c r="B708" s="121" t="s">
        <v>8653</v>
      </c>
      <c r="E708" s="121">
        <f ca="1"/>
        <v>1.9069533756457401E-5</v>
      </c>
      <c r="H708" s="121" t="str">
        <f ca="1"/>
        <v>0</v>
      </c>
      <c r="K708" s="121" t="str">
        <f ca="1"/>
        <v>0</v>
      </c>
      <c r="L708">
        <v>0</v>
      </c>
      <c r="M708">
        <v>2.0726862334320502E-5</v>
      </c>
      <c r="N708" s="105" t="str">
        <v>SBPP1_r</v>
      </c>
      <c r="O708" s="131" t="str">
        <v/>
      </c>
      <c r="P708" s="121" t="str">
        <v/>
      </c>
      <c r="Q708">
        <v>0</v>
      </c>
      <c r="R708" t="str">
        <v>SBPP1_r</v>
      </c>
      <c r="T708">
        <v>0</v>
      </c>
      <c r="U708" t="str">
        <v>SBPP1_r</v>
      </c>
      <c r="W708" t="str">
        <f ca="1"/>
        <v>Pseudoreaction</v>
      </c>
      <c r="X708" t="str">
        <f ca="1"/>
        <v>DM_gcald_c</v>
      </c>
      <c r="Y708">
        <f ca="1"/>
        <v>9.0996216467166763E-6</v>
      </c>
      <c r="Z708">
        <f ca="1"/>
        <v>0</v>
      </c>
      <c r="AA708">
        <f ca="1"/>
        <v>8.2803114113394716E-11</v>
      </c>
      <c r="AB708">
        <f ca="1"/>
        <v>3.4652834592419766E-9</v>
      </c>
      <c r="AC708">
        <f ca="1"/>
        <v>1</v>
      </c>
      <c r="AD708" t="str">
        <f ca="1"/>
        <v>ACACT240i_m</v>
      </c>
      <c r="AE708">
        <f ca="1"/>
        <v>0</v>
      </c>
    </row>
    <row r="709" spans="1:31" x14ac:dyDescent="0.2">
      <c r="A709" t="s">
        <v>10676</v>
      </c>
      <c r="B709" s="121" t="s">
        <v>8651</v>
      </c>
      <c r="E709" s="121">
        <f ca="1"/>
        <v>4.2095042290668898E-2</v>
      </c>
      <c r="H709" s="121" t="str">
        <f ca="1"/>
        <v>0</v>
      </c>
      <c r="K709" s="121" t="str">
        <f ca="1"/>
        <v>0</v>
      </c>
      <c r="L709">
        <v>0</v>
      </c>
      <c r="M709">
        <v>1.8460581594673699E-5</v>
      </c>
      <c r="N709" s="105" t="str">
        <v>SPHGLpK_r</v>
      </c>
      <c r="O709" s="131">
        <v>2.876618448E-3</v>
      </c>
      <c r="P709" s="121">
        <v>4.7736515626819403E-6</v>
      </c>
      <c r="Q709">
        <v>0</v>
      </c>
      <c r="R709" t="str">
        <v>SPHGLpK_r</v>
      </c>
      <c r="T709">
        <v>0</v>
      </c>
      <c r="U709" t="str">
        <v>SPHGLpK_r</v>
      </c>
      <c r="W709" t="str">
        <f ca="1"/>
        <v>Terpenoid backbone biosynthesis</v>
      </c>
      <c r="X709" t="str">
        <f ca="1"/>
        <v>DMATT_c</v>
      </c>
      <c r="Y709">
        <f ca="1"/>
        <v>2.0086959804033754E-2</v>
      </c>
      <c r="Z709">
        <f ca="1"/>
        <v>0</v>
      </c>
      <c r="AA709">
        <f ca="1"/>
        <v>4.0348595416886775E-4</v>
      </c>
      <c r="AB709">
        <f ca="1"/>
        <v>17706266.199693419</v>
      </c>
      <c r="AC709">
        <f ca="1"/>
        <v>1</v>
      </c>
      <c r="AD709" t="str">
        <f ca="1"/>
        <v>ACACT240i_x</v>
      </c>
      <c r="AE709">
        <f ca="1"/>
        <v>0</v>
      </c>
    </row>
    <row r="710" spans="1:31" x14ac:dyDescent="0.2">
      <c r="A710" t="s">
        <v>10654</v>
      </c>
      <c r="B710" s="121" t="s">
        <v>8654</v>
      </c>
      <c r="E710" s="121" t="str">
        <f ca="1"/>
        <v>0</v>
      </c>
      <c r="H710" s="121" t="str">
        <f ca="1"/>
        <v>0</v>
      </c>
      <c r="K710" s="121" t="str">
        <f ca="1"/>
        <v>0</v>
      </c>
      <c r="L710">
        <v>0</v>
      </c>
      <c r="M710">
        <v>2.0726862334320502E-5</v>
      </c>
      <c r="N710" s="105" t="str">
        <v>SLCBK1_r</v>
      </c>
      <c r="O710" s="131" t="str">
        <v/>
      </c>
      <c r="P710" s="121" t="str">
        <v/>
      </c>
      <c r="Q710">
        <v>0</v>
      </c>
      <c r="R710" t="str">
        <v>SLCBK1_r</v>
      </c>
      <c r="T710">
        <v>0</v>
      </c>
      <c r="U710" t="str">
        <v>SLCBK1_r</v>
      </c>
      <c r="W710" t="str">
        <f ca="1"/>
        <v>Transport</v>
      </c>
      <c r="X710" t="str">
        <f ca="1"/>
        <v>DNADt_c_n</v>
      </c>
      <c r="Y710">
        <f ca="1"/>
        <v>0</v>
      </c>
      <c r="Z710">
        <f ca="1"/>
        <v>0</v>
      </c>
      <c r="AA710">
        <f ca="1"/>
        <v>0</v>
      </c>
      <c r="AB710">
        <f ca="1"/>
        <v>0</v>
      </c>
      <c r="AC710">
        <f ca="1"/>
        <v>0</v>
      </c>
      <c r="AD710" t="str">
        <f ca="1"/>
        <v>ACACT260i_m</v>
      </c>
      <c r="AE710">
        <f ca="1"/>
        <v>0</v>
      </c>
    </row>
    <row r="711" spans="1:31" x14ac:dyDescent="0.2">
      <c r="A711" t="s">
        <v>10691</v>
      </c>
      <c r="B711" s="121" t="s">
        <v>8655</v>
      </c>
      <c r="E711" s="121" t="str">
        <f ca="1"/>
        <v>0</v>
      </c>
      <c r="H711" s="121" t="str">
        <f ca="1"/>
        <v>0</v>
      </c>
      <c r="K711" s="121" t="str">
        <f ca="1"/>
        <v>0</v>
      </c>
      <c r="L711">
        <v>0</v>
      </c>
      <c r="M711">
        <v>0</v>
      </c>
      <c r="N711" s="105" t="str">
        <v>SQLEx_r</v>
      </c>
      <c r="O711" s="131">
        <v>0</v>
      </c>
      <c r="P711" s="121">
        <v>0</v>
      </c>
      <c r="Q711">
        <v>0</v>
      </c>
      <c r="R711" t="str">
        <v>SQLEx_r</v>
      </c>
      <c r="T711">
        <v>0</v>
      </c>
      <c r="U711" t="str">
        <v>SQLEx_r</v>
      </c>
      <c r="W711" t="str">
        <f ca="1"/>
        <v>Folate metabolism</v>
      </c>
      <c r="X711" t="str">
        <f ca="1"/>
        <v>DNMPPA_c</v>
      </c>
      <c r="Y711">
        <f ca="1"/>
        <v>0</v>
      </c>
      <c r="Z711">
        <f ca="1"/>
        <v>0</v>
      </c>
      <c r="AA711">
        <f ca="1"/>
        <v>0</v>
      </c>
      <c r="AB711">
        <f ca="1"/>
        <v>0</v>
      </c>
      <c r="AC711">
        <f ca="1"/>
        <v>0</v>
      </c>
      <c r="AD711" t="str">
        <f ca="1"/>
        <v>ACACT260i_x</v>
      </c>
      <c r="AE711">
        <f ca="1"/>
        <v>0</v>
      </c>
    </row>
    <row r="712" spans="1:31" x14ac:dyDescent="0.2">
      <c r="A712" t="s">
        <v>10690</v>
      </c>
      <c r="B712" s="121" t="s">
        <v>8657</v>
      </c>
      <c r="E712" s="121" t="str">
        <f ca="1"/>
        <v>0</v>
      </c>
      <c r="H712" s="121" t="str">
        <f ca="1"/>
        <v>0</v>
      </c>
      <c r="K712" s="121" t="str">
        <f ca="1"/>
        <v>0</v>
      </c>
      <c r="L712">
        <v>1.438220124E-3</v>
      </c>
      <c r="M712">
        <v>2.3867596660504401E-6</v>
      </c>
      <c r="N712" s="105" t="str">
        <v>SQLEy_r</v>
      </c>
      <c r="O712" s="131" t="str">
        <v/>
      </c>
      <c r="P712" s="121" t="str">
        <v/>
      </c>
      <c r="Q712">
        <v>1.5696444059999999E-3</v>
      </c>
      <c r="R712" t="str">
        <v>SQLEy_r</v>
      </c>
      <c r="T712">
        <v>1.8705138210000001E-3</v>
      </c>
      <c r="U712" t="str">
        <v>SQLEy_r</v>
      </c>
      <c r="W712" t="str">
        <f ca="1"/>
        <v>Purine metabolism</v>
      </c>
      <c r="X712" t="str">
        <f ca="1"/>
        <v>DNTP_c</v>
      </c>
      <c r="Y712">
        <f ca="1"/>
        <v>0</v>
      </c>
      <c r="Z712">
        <f ca="1"/>
        <v>0</v>
      </c>
      <c r="AA712">
        <f ca="1"/>
        <v>0</v>
      </c>
      <c r="AB712">
        <f ca="1"/>
        <v>0</v>
      </c>
      <c r="AC712">
        <f ca="1"/>
        <v>0</v>
      </c>
      <c r="AD712" t="str">
        <f ca="1"/>
        <v>ACACT40i_m</v>
      </c>
      <c r="AE712">
        <f ca="1"/>
        <v>0</v>
      </c>
    </row>
    <row r="713" spans="1:31" x14ac:dyDescent="0.2">
      <c r="A713" t="s">
        <v>10691</v>
      </c>
      <c r="B713" s="121" t="s">
        <v>8656</v>
      </c>
      <c r="E713" s="121" t="str">
        <f ca="1"/>
        <v>0</v>
      </c>
      <c r="H713" s="121" t="str">
        <f ca="1"/>
        <v>0</v>
      </c>
      <c r="K713" s="121" t="str">
        <f ca="1"/>
        <v>0</v>
      </c>
      <c r="L713">
        <v>1.438220124E-3</v>
      </c>
      <c r="M713">
        <v>2.3867596660503199E-6</v>
      </c>
      <c r="N713" s="105" t="str">
        <v>SQLS_c</v>
      </c>
      <c r="O713" s="131" t="str">
        <v/>
      </c>
      <c r="P713" s="121" t="str">
        <v/>
      </c>
      <c r="Q713">
        <v>1.5696444059999999E-3</v>
      </c>
      <c r="R713" t="str">
        <v>SQLS_c</v>
      </c>
      <c r="T713">
        <v>1.8705138210000001E-3</v>
      </c>
      <c r="U713" t="str">
        <v>SQLS_c</v>
      </c>
      <c r="W713" t="str">
        <f ca="1"/>
        <v>Folate metabolism</v>
      </c>
      <c r="X713" t="str">
        <f ca="1"/>
        <v>DNTPPA_c</v>
      </c>
      <c r="Y713">
        <f ca="1"/>
        <v>0</v>
      </c>
      <c r="Z713">
        <f ca="1"/>
        <v>0</v>
      </c>
      <c r="AA713">
        <f ca="1"/>
        <v>0</v>
      </c>
      <c r="AB713">
        <f ca="1"/>
        <v>0</v>
      </c>
      <c r="AC713">
        <f ca="1"/>
        <v>0</v>
      </c>
      <c r="AD713" t="str">
        <f ca="1"/>
        <v>ACACT40i_x</v>
      </c>
      <c r="AE713">
        <f ca="1"/>
        <v>0</v>
      </c>
    </row>
    <row r="714" spans="1:31" x14ac:dyDescent="0.2">
      <c r="A714" t="s">
        <v>10654</v>
      </c>
      <c r="B714" s="121" t="s">
        <v>8658</v>
      </c>
      <c r="E714" s="121" t="str">
        <f ca="1"/>
        <v>0</v>
      </c>
      <c r="H714" s="121" t="str">
        <f ca="1"/>
        <v>0</v>
      </c>
      <c r="K714" s="121" t="str">
        <f ca="1"/>
        <v>0</v>
      </c>
      <c r="L714">
        <v>1.4499959087974099</v>
      </c>
      <c r="M714">
        <v>0.238551451070764</v>
      </c>
      <c r="N714" s="105" t="str">
        <v/>
      </c>
      <c r="O714" s="131" t="str">
        <v/>
      </c>
      <c r="P714" s="121" t="str">
        <v/>
      </c>
      <c r="Q714">
        <v>0.71555086915194099</v>
      </c>
      <c r="R714" t="str">
        <v/>
      </c>
      <c r="T714">
        <v>4.2676711697155501</v>
      </c>
      <c r="U714" t="str">
        <v/>
      </c>
      <c r="W714" t="str">
        <f ca="1"/>
        <v>Transport</v>
      </c>
      <c r="X714" t="str">
        <f ca="1"/>
        <v>DOCOSAt_c_e</v>
      </c>
      <c r="Y714">
        <f ca="1"/>
        <v>0</v>
      </c>
      <c r="Z714">
        <f ca="1"/>
        <v>0</v>
      </c>
      <c r="AA714">
        <f ca="1"/>
        <v>0</v>
      </c>
      <c r="AB714">
        <f ca="1"/>
        <v>0</v>
      </c>
      <c r="AC714">
        <f ca="1"/>
        <v>0</v>
      </c>
      <c r="AD714" t="str">
        <f ca="1"/>
        <v>ACACT60i_m</v>
      </c>
      <c r="AE714">
        <f ca="1"/>
        <v>0</v>
      </c>
    </row>
    <row r="715" spans="1:31" x14ac:dyDescent="0.2">
      <c r="A715" t="s">
        <v>10654</v>
      </c>
      <c r="B715" s="121" t="s">
        <v>8659</v>
      </c>
      <c r="E715" s="121">
        <f ca="1"/>
        <v>5.0099593577730395E-7</v>
      </c>
      <c r="H715" s="121" t="str">
        <f ca="1"/>
        <v>0</v>
      </c>
      <c r="K715" s="121" t="str">
        <f ca="1"/>
        <v>0</v>
      </c>
      <c r="L715">
        <v>0.91197817651767499</v>
      </c>
      <c r="M715">
        <v>0.397141097841331</v>
      </c>
      <c r="N715" s="105" t="str">
        <v>SUCOAS_m</v>
      </c>
      <c r="O715" s="131" t="str">
        <v/>
      </c>
      <c r="P715" s="121" t="str">
        <v/>
      </c>
      <c r="Q715">
        <v>0.57451764906974001</v>
      </c>
      <c r="R715" t="str">
        <v>SUCOAS_m</v>
      </c>
      <c r="T715">
        <v>0.66637504262049296</v>
      </c>
      <c r="U715" t="str">
        <v>SUCOAS_m</v>
      </c>
      <c r="W715" t="str">
        <f ca="1"/>
        <v>Transport</v>
      </c>
      <c r="X715" t="str">
        <f ca="1"/>
        <v>DOCOSAt_c_l</v>
      </c>
      <c r="Y715">
        <f ca="1"/>
        <v>2.3906580624041158E-7</v>
      </c>
      <c r="Z715">
        <f ca="1"/>
        <v>0</v>
      </c>
      <c r="AA715">
        <f ca="1"/>
        <v>5.7152459713378005E-14</v>
      </c>
      <c r="AB715">
        <f ca="1"/>
        <v>2.3918118952451889E-12</v>
      </c>
      <c r="AC715">
        <f ca="1"/>
        <v>1</v>
      </c>
      <c r="AD715" t="str">
        <f ca="1"/>
        <v>ACACT60i_x</v>
      </c>
      <c r="AE715">
        <f ca="1"/>
        <v>0</v>
      </c>
    </row>
    <row r="716" spans="1:31" x14ac:dyDescent="0.2">
      <c r="A716" t="s">
        <v>10654</v>
      </c>
      <c r="B716" s="121" t="s">
        <v>8660</v>
      </c>
      <c r="E716" s="121">
        <f ca="1"/>
        <v>5.0257080766813102E-6</v>
      </c>
      <c r="H716" s="121" t="str">
        <f ca="1"/>
        <v>0</v>
      </c>
      <c r="K716" s="121" t="str">
        <f ca="1"/>
        <v>0</v>
      </c>
      <c r="L716">
        <v>0</v>
      </c>
      <c r="M716">
        <v>2.6079811860185301E-3</v>
      </c>
      <c r="N716" s="105" t="str">
        <v>SSALy_c</v>
      </c>
      <c r="O716" s="131" t="str">
        <v/>
      </c>
      <c r="P716" s="121" t="str">
        <v/>
      </c>
      <c r="Q716">
        <v>0</v>
      </c>
      <c r="R716" t="str">
        <v>SSALy_c</v>
      </c>
      <c r="T716">
        <v>0</v>
      </c>
      <c r="U716" t="str">
        <v>SSALy_c</v>
      </c>
      <c r="W716" t="str">
        <f ca="1"/>
        <v>Transport</v>
      </c>
      <c r="X716" t="str">
        <f ca="1"/>
        <v>DOCOSAt_c_rm</v>
      </c>
      <c r="Y716">
        <f ca="1"/>
        <v>2.3981730538724953E-6</v>
      </c>
      <c r="Z716">
        <f ca="1"/>
        <v>0</v>
      </c>
      <c r="AA716">
        <f ca="1"/>
        <v>5.7512339963201305E-12</v>
      </c>
      <c r="AB716">
        <f ca="1"/>
        <v>2.4068727669330911E-10</v>
      </c>
      <c r="AC716">
        <f ca="1"/>
        <v>1</v>
      </c>
      <c r="AD716" t="str">
        <f ca="1"/>
        <v>ACACT80i_m</v>
      </c>
      <c r="AE716">
        <f ca="1"/>
        <v>0</v>
      </c>
    </row>
    <row r="717" spans="1:31" x14ac:dyDescent="0.2">
      <c r="A717" t="s">
        <v>10654</v>
      </c>
      <c r="B717" s="121" t="s">
        <v>8661</v>
      </c>
      <c r="E717" s="121" t="str">
        <f ca="1"/>
        <v>0</v>
      </c>
      <c r="H717" s="121" t="str">
        <f ca="1"/>
        <v>0</v>
      </c>
      <c r="K717" s="121" t="str">
        <f ca="1"/>
        <v>0</v>
      </c>
      <c r="L717">
        <v>0</v>
      </c>
      <c r="M717">
        <v>0</v>
      </c>
      <c r="N717" s="105" t="str">
        <v>SUCR_e</v>
      </c>
      <c r="O717" s="131" t="str">
        <v/>
      </c>
      <c r="P717" s="121" t="str">
        <v/>
      </c>
      <c r="Q717">
        <v>0</v>
      </c>
      <c r="R717" t="str">
        <v>SUCR_e</v>
      </c>
      <c r="T717">
        <v>0</v>
      </c>
      <c r="U717" t="str">
        <v>SUCR_e</v>
      </c>
      <c r="W717" t="str">
        <f ca="1"/>
        <v>Transport</v>
      </c>
      <c r="X717" t="str">
        <f ca="1"/>
        <v>DOCOSCOAt_c_en</v>
      </c>
      <c r="Y717">
        <f ca="1"/>
        <v>0</v>
      </c>
      <c r="Z717">
        <f ca="1"/>
        <v>0</v>
      </c>
      <c r="AA717">
        <f ca="1"/>
        <v>0</v>
      </c>
      <c r="AB717">
        <f ca="1"/>
        <v>0</v>
      </c>
      <c r="AC717">
        <f ca="1"/>
        <v>0</v>
      </c>
      <c r="AD717" t="str">
        <f ca="1"/>
        <v>ACACT80i_x</v>
      </c>
      <c r="AE717">
        <f ca="1"/>
        <v>0</v>
      </c>
    </row>
    <row r="718" spans="1:31" x14ac:dyDescent="0.2">
      <c r="A718" t="s">
        <v>10654</v>
      </c>
      <c r="B718" s="121" t="s">
        <v>8662</v>
      </c>
      <c r="E718" s="121" t="str">
        <f ca="1"/>
        <v>0</v>
      </c>
      <c r="H718" s="121" t="str">
        <f ca="1"/>
        <v>0</v>
      </c>
      <c r="K718" s="121" t="str">
        <f ca="1"/>
        <v>0</v>
      </c>
      <c r="L718">
        <v>3.1130721866659099E-3</v>
      </c>
      <c r="M718">
        <v>2.66296415996852E-2</v>
      </c>
      <c r="N718" s="105" t="str">
        <v>SADT_c</v>
      </c>
      <c r="O718" s="131" t="str">
        <v/>
      </c>
      <c r="P718" s="121" t="str">
        <v/>
      </c>
      <c r="Q718">
        <v>0</v>
      </c>
      <c r="R718" t="str">
        <v>SADT_c</v>
      </c>
      <c r="T718">
        <v>0</v>
      </c>
      <c r="U718" t="str">
        <v>SADT_c</v>
      </c>
      <c r="W718" t="str">
        <f ca="1"/>
        <v>Transport</v>
      </c>
      <c r="X718" t="str">
        <f ca="1"/>
        <v>DOCOSCOAt_c_l</v>
      </c>
      <c r="Y718">
        <f ca="1"/>
        <v>0</v>
      </c>
      <c r="Z718">
        <f ca="1"/>
        <v>0</v>
      </c>
      <c r="AA718">
        <f ca="1"/>
        <v>0</v>
      </c>
      <c r="AB718">
        <f ca="1"/>
        <v>0</v>
      </c>
      <c r="AC718">
        <f ca="1"/>
        <v>0</v>
      </c>
      <c r="AD718" t="str">
        <f ca="1"/>
        <v>ACALDCD_c</v>
      </c>
      <c r="AE718">
        <f ca="1"/>
        <v>0</v>
      </c>
    </row>
    <row r="719" spans="1:31" x14ac:dyDescent="0.2">
      <c r="A719" t="s">
        <v>10654</v>
      </c>
      <c r="B719" s="121" t="s">
        <v>8663</v>
      </c>
      <c r="E719" s="121" t="str">
        <f ca="1"/>
        <v>0</v>
      </c>
      <c r="H719" s="121" t="str">
        <f ca="1"/>
        <v>0</v>
      </c>
      <c r="K719" s="121" t="str">
        <f ca="1"/>
        <v>0</v>
      </c>
      <c r="L719">
        <v>2.4494063853334101E-2</v>
      </c>
      <c r="M719">
        <v>1.43402196629404E-2</v>
      </c>
      <c r="N719" s="105" t="str">
        <v/>
      </c>
      <c r="O719" s="131" t="str">
        <v/>
      </c>
      <c r="P719" s="121" t="str">
        <v/>
      </c>
      <c r="Q719">
        <v>5.7102497100000003E-3</v>
      </c>
      <c r="R719" t="str">
        <v/>
      </c>
      <c r="T719">
        <v>6.7951939769999997E-3</v>
      </c>
      <c r="U719" t="str">
        <v/>
      </c>
      <c r="W719" t="str">
        <f ca="1"/>
        <v>Transport</v>
      </c>
      <c r="X719" t="str">
        <f ca="1"/>
        <v>DOCOSCOAt_c_rm</v>
      </c>
      <c r="Y719">
        <f ca="1"/>
        <v>0</v>
      </c>
      <c r="Z719">
        <f ca="1"/>
        <v>0</v>
      </c>
      <c r="AA719">
        <f ca="1"/>
        <v>0</v>
      </c>
      <c r="AB719">
        <f ca="1"/>
        <v>0</v>
      </c>
      <c r="AC719">
        <f ca="1"/>
        <v>0</v>
      </c>
      <c r="AD719" t="str">
        <f ca="1"/>
        <v>ACALDt_c_e</v>
      </c>
      <c r="AE719">
        <f ca="1"/>
        <v>0</v>
      </c>
    </row>
    <row r="720" spans="1:31" x14ac:dyDescent="0.2">
      <c r="A720" t="s">
        <v>10653</v>
      </c>
      <c r="B720" s="121" t="s">
        <v>8664</v>
      </c>
      <c r="E720" s="121">
        <f ca="1"/>
        <v>2.9563498182619699E-3</v>
      </c>
      <c r="H720" s="121" t="str">
        <f ca="1"/>
        <v>0</v>
      </c>
      <c r="K720" s="121" t="str">
        <f ca="1"/>
        <v>0</v>
      </c>
      <c r="L720">
        <v>2.77209591559862E-2</v>
      </c>
      <c r="M720">
        <v>1.33672199503446E-2</v>
      </c>
      <c r="N720" s="105" t="str">
        <v>SO3R_c</v>
      </c>
      <c r="O720" s="131" t="str">
        <v/>
      </c>
      <c r="P720" s="121" t="str">
        <v/>
      </c>
      <c r="Q720">
        <v>5.7102497100000003E-3</v>
      </c>
      <c r="R720" t="str">
        <v>SO3R_c</v>
      </c>
      <c r="T720">
        <v>6.7951939769999997E-3</v>
      </c>
      <c r="U720" t="str">
        <v>SO3R_c</v>
      </c>
      <c r="W720" t="str">
        <f ca="1"/>
        <v>N-Glycan biosynthesis</v>
      </c>
      <c r="X720" t="str">
        <f ca="1"/>
        <v>DOLDPP_c</v>
      </c>
      <c r="Y720">
        <f ca="1"/>
        <v>1.4107143438897129E-3</v>
      </c>
      <c r="Z720">
        <f ca="1"/>
        <v>0</v>
      </c>
      <c r="AA720">
        <f ca="1"/>
        <v>1.9901149600561831E-6</v>
      </c>
      <c r="AB720">
        <f ca="1"/>
        <v>8.3285665363123227E-5</v>
      </c>
      <c r="AC720">
        <f ca="1"/>
        <v>1</v>
      </c>
      <c r="AD720" t="str">
        <f ca="1"/>
        <v>ACALDt_c_m</v>
      </c>
      <c r="AE720">
        <f ca="1"/>
        <v>0</v>
      </c>
    </row>
    <row r="721" spans="1:31" x14ac:dyDescent="0.2">
      <c r="A721" t="s">
        <v>10654</v>
      </c>
      <c r="B721" s="121" t="s">
        <v>8665</v>
      </c>
      <c r="E721" s="121">
        <f ca="1"/>
        <v>2.9563498182619699E-3</v>
      </c>
      <c r="H721" s="121" t="str">
        <f ca="1"/>
        <v>0</v>
      </c>
      <c r="K721" s="121" t="str">
        <f ca="1"/>
        <v>0</v>
      </c>
      <c r="L721">
        <v>0</v>
      </c>
      <c r="M721">
        <v>0</v>
      </c>
      <c r="N721" s="105" t="str">
        <v>TCHOLAtabc_v, G00006t_c_r</v>
      </c>
      <c r="O721" s="131" t="str">
        <v/>
      </c>
      <c r="P721" s="121" t="str">
        <v/>
      </c>
      <c r="Q721">
        <v>0</v>
      </c>
      <c r="R721" t="str">
        <v>TCHOLAtabc_v, G00006t_c_r</v>
      </c>
      <c r="T721">
        <v>0</v>
      </c>
      <c r="U721" t="str">
        <v>TCHOLAtabc_v, G00006t_c_r</v>
      </c>
      <c r="W721" t="str">
        <f ca="1"/>
        <v>Transport</v>
      </c>
      <c r="X721" t="str">
        <f ca="1"/>
        <v>DOLDPt_c_l</v>
      </c>
      <c r="Y721">
        <f ca="1"/>
        <v>1.4107143438897129E-3</v>
      </c>
      <c r="Z721">
        <f ca="1"/>
        <v>0</v>
      </c>
      <c r="AA721">
        <f ca="1"/>
        <v>1.9901149600561831E-6</v>
      </c>
      <c r="AB721">
        <f ca="1"/>
        <v>8.3285665363123227E-5</v>
      </c>
      <c r="AC721">
        <f ca="1"/>
        <v>1</v>
      </c>
      <c r="AD721" t="str">
        <f ca="1"/>
        <v>ACCOAt_c_n</v>
      </c>
      <c r="AE721">
        <f ca="1"/>
        <v>0</v>
      </c>
    </row>
    <row r="722" spans="1:31" x14ac:dyDescent="0.2">
      <c r="A722" t="s">
        <v>10654</v>
      </c>
      <c r="B722" s="121" t="s">
        <v>8666</v>
      </c>
      <c r="E722" s="121" t="str">
        <f ca="1"/>
        <v>0</v>
      </c>
      <c r="H722" s="121" t="str">
        <f ca="1"/>
        <v>0</v>
      </c>
      <c r="K722" s="121" t="str">
        <f ca="1"/>
        <v>0</v>
      </c>
      <c r="L722">
        <v>0</v>
      </c>
      <c r="M722">
        <v>0</v>
      </c>
      <c r="N722" s="105" t="str">
        <v>TAUDO_c</v>
      </c>
      <c r="O722" s="131" t="str">
        <v/>
      </c>
      <c r="P722" s="121" t="str">
        <v/>
      </c>
      <c r="Q722">
        <v>0</v>
      </c>
      <c r="R722" t="str">
        <v>TAUDO_c</v>
      </c>
      <c r="T722">
        <v>0</v>
      </c>
      <c r="U722" t="str">
        <v>TAUDO_c</v>
      </c>
      <c r="W722" t="str">
        <f ca="1"/>
        <v>Transport</v>
      </c>
      <c r="X722" t="str">
        <f ca="1"/>
        <v>DOLDPt_c_r</v>
      </c>
      <c r="Y722">
        <f ca="1"/>
        <v>0</v>
      </c>
      <c r="Z722">
        <f ca="1"/>
        <v>0</v>
      </c>
      <c r="AA722">
        <f ca="1"/>
        <v>0</v>
      </c>
      <c r="AB722">
        <f ca="1"/>
        <v>0</v>
      </c>
      <c r="AC722">
        <f ca="1"/>
        <v>0</v>
      </c>
      <c r="AD722" t="str">
        <f ca="1"/>
        <v>ACCOAt_c_r</v>
      </c>
      <c r="AE722">
        <f ca="1"/>
        <v>0</v>
      </c>
    </row>
    <row r="723" spans="1:31" x14ac:dyDescent="0.2">
      <c r="A723" t="s">
        <v>10654</v>
      </c>
      <c r="B723" s="121" t="s">
        <v>8667</v>
      </c>
      <c r="E723" s="121" t="str">
        <f ca="1"/>
        <v>0</v>
      </c>
      <c r="H723" s="121" t="str">
        <f ca="1"/>
        <v>0</v>
      </c>
      <c r="K723" s="121" t="str">
        <f ca="1"/>
        <v>0</v>
      </c>
      <c r="L723">
        <v>0</v>
      </c>
      <c r="M723">
        <v>9.8186296602920696E-6</v>
      </c>
      <c r="N723" s="105" t="str">
        <v/>
      </c>
      <c r="O723" s="131" t="str">
        <v/>
      </c>
      <c r="P723" s="121" t="str">
        <v/>
      </c>
      <c r="Q723">
        <v>0</v>
      </c>
      <c r="R723" t="str">
        <v/>
      </c>
      <c r="T723">
        <v>0</v>
      </c>
      <c r="U723" t="str">
        <v/>
      </c>
      <c r="W723" t="str">
        <f ca="1"/>
        <v>Transport</v>
      </c>
      <c r="X723" t="str">
        <f ca="1"/>
        <v>DOLGLCPt_c_r</v>
      </c>
      <c r="Y723">
        <f ca="1"/>
        <v>0</v>
      </c>
      <c r="Z723">
        <f ca="1"/>
        <v>0</v>
      </c>
      <c r="AA723">
        <f ca="1"/>
        <v>0</v>
      </c>
      <c r="AB723">
        <f ca="1"/>
        <v>0</v>
      </c>
      <c r="AC723">
        <f ca="1"/>
        <v>0</v>
      </c>
      <c r="AD723" t="str">
        <f ca="1"/>
        <v>ACCOATsucac_m</v>
      </c>
      <c r="AE723">
        <f ca="1"/>
        <v>0</v>
      </c>
    </row>
    <row r="724" spans="1:31" x14ac:dyDescent="0.2">
      <c r="A724" t="s">
        <v>10653</v>
      </c>
      <c r="B724" s="121" t="s">
        <v>8668</v>
      </c>
      <c r="E724" s="121" t="str">
        <f ca="1"/>
        <v>0</v>
      </c>
      <c r="H724" s="121" t="str">
        <f ca="1"/>
        <v>0</v>
      </c>
      <c r="K724" s="121" t="str">
        <f ca="1"/>
        <v>0</v>
      </c>
      <c r="L724">
        <v>0</v>
      </c>
      <c r="M724">
        <v>7.7695823563480806E-20</v>
      </c>
      <c r="N724" s="105" t="str">
        <v>THFGLUS_c</v>
      </c>
      <c r="O724" s="131">
        <v>0</v>
      </c>
      <c r="P724" s="121">
        <v>0</v>
      </c>
      <c r="Q724">
        <v>0</v>
      </c>
      <c r="R724" t="str">
        <v>THFGLUS_c</v>
      </c>
      <c r="T724">
        <v>0</v>
      </c>
      <c r="U724" t="str">
        <v>THFGLUS_c</v>
      </c>
      <c r="W724" t="str">
        <f ca="1"/>
        <v>N-Glycan biosynthesis</v>
      </c>
      <c r="X724" t="str">
        <f ca="1"/>
        <v>DOLK_c</v>
      </c>
      <c r="Y724">
        <f ca="1"/>
        <v>0</v>
      </c>
      <c r="Z724">
        <f ca="1"/>
        <v>0</v>
      </c>
      <c r="AA724">
        <f ca="1"/>
        <v>0</v>
      </c>
      <c r="AB724">
        <f ca="1"/>
        <v>0</v>
      </c>
      <c r="AC724">
        <f ca="1"/>
        <v>0</v>
      </c>
      <c r="AD724" t="str">
        <f ca="1"/>
        <v>ACCOATsucpp_m</v>
      </c>
      <c r="AE724">
        <f ca="1"/>
        <v>0</v>
      </c>
    </row>
    <row r="725" spans="1:31" x14ac:dyDescent="0.2">
      <c r="A725" t="s">
        <v>10719</v>
      </c>
      <c r="B725" s="121" t="s">
        <v>8669</v>
      </c>
      <c r="E725" s="121" t="str">
        <f ca="1"/>
        <v>0</v>
      </c>
      <c r="H725" s="121" t="str">
        <f ca="1"/>
        <v>0</v>
      </c>
      <c r="K725" s="121" t="str">
        <f ca="1"/>
        <v>0</v>
      </c>
      <c r="L725">
        <v>0</v>
      </c>
      <c r="M725">
        <v>0</v>
      </c>
      <c r="N725" s="105" t="str">
        <v>ACP1_e</v>
      </c>
      <c r="O725" s="131">
        <v>8.4103272000000007E-2</v>
      </c>
      <c r="P725" s="121">
        <v>9.1472285643462098E-5</v>
      </c>
      <c r="Q725">
        <v>0</v>
      </c>
      <c r="R725" t="str">
        <v>ACP1_e</v>
      </c>
      <c r="T725">
        <v>0</v>
      </c>
      <c r="U725" t="str">
        <v>ACP1_e</v>
      </c>
      <c r="W725" t="str">
        <f ca="1"/>
        <v>O-Glycan biosynthesis</v>
      </c>
      <c r="X725" t="str">
        <f ca="1"/>
        <v>DOLPMMT_r</v>
      </c>
      <c r="Y725">
        <f ca="1"/>
        <v>0</v>
      </c>
      <c r="Z725">
        <f ca="1"/>
        <v>0</v>
      </c>
      <c r="AA725">
        <f ca="1"/>
        <v>0</v>
      </c>
      <c r="AB725">
        <f ca="1"/>
        <v>0</v>
      </c>
      <c r="AC725">
        <f ca="1"/>
        <v>0</v>
      </c>
      <c r="AD725" t="str">
        <f ca="1"/>
        <v>ACEST1_m</v>
      </c>
      <c r="AE725">
        <f ca="1"/>
        <v>0</v>
      </c>
    </row>
    <row r="726" spans="1:31" x14ac:dyDescent="0.2">
      <c r="A726" t="s">
        <v>10653</v>
      </c>
      <c r="B726" s="121" t="s">
        <v>8670</v>
      </c>
      <c r="E726" s="121">
        <f ca="1"/>
        <v>2.2071841151062001E-2</v>
      </c>
      <c r="H726" s="121" t="str">
        <f ca="1"/>
        <v>0</v>
      </c>
      <c r="K726" s="121" t="str">
        <f ca="1"/>
        <v>0</v>
      </c>
      <c r="L726">
        <v>0</v>
      </c>
      <c r="M726">
        <v>0</v>
      </c>
      <c r="N726" s="105" t="str">
        <v>THMP_c, ACP1_e</v>
      </c>
      <c r="O726" s="131">
        <v>8.4103272000000007E-2</v>
      </c>
      <c r="P726" s="121">
        <v>9.1472285643464402E-5</v>
      </c>
      <c r="Q726">
        <v>0</v>
      </c>
      <c r="R726" t="str">
        <v>THMP_c, ACP1_e</v>
      </c>
      <c r="T726">
        <v>0</v>
      </c>
      <c r="U726" t="str">
        <v>THMP_c, ACP1_e</v>
      </c>
      <c r="W726" t="str">
        <f ca="1"/>
        <v>N-Glycan biosynthesis</v>
      </c>
      <c r="X726" t="str">
        <f ca="1"/>
        <v>DOLPMT_c</v>
      </c>
      <c r="Y726">
        <f ca="1"/>
        <v>1.0532266078769998E-2</v>
      </c>
      <c r="Z726">
        <f ca="1"/>
        <v>0</v>
      </c>
      <c r="AA726">
        <f ca="1"/>
        <v>1.1092862875400914E-4</v>
      </c>
      <c r="AB726">
        <f ca="1"/>
        <v>13257.589949082625</v>
      </c>
      <c r="AC726">
        <f ca="1"/>
        <v>1</v>
      </c>
      <c r="AD726" t="str">
        <f ca="1"/>
        <v>ACEST1_x</v>
      </c>
      <c r="AE726">
        <f ca="1"/>
        <v>0</v>
      </c>
    </row>
    <row r="727" spans="1:31" x14ac:dyDescent="0.2">
      <c r="A727" t="s">
        <v>10654</v>
      </c>
      <c r="B727" s="121" t="s">
        <v>8671</v>
      </c>
      <c r="E727" s="121">
        <f ca="1"/>
        <v>-2.2071841151062001E-2</v>
      </c>
      <c r="H727" s="121" t="str">
        <f ca="1"/>
        <v>0</v>
      </c>
      <c r="K727" s="121" t="str">
        <f ca="1"/>
        <v>0</v>
      </c>
      <c r="L727">
        <v>0</v>
      </c>
      <c r="M727">
        <v>0</v>
      </c>
      <c r="N727" s="105" t="str">
        <v>TMDPK_c</v>
      </c>
      <c r="O727" s="131" t="str">
        <v/>
      </c>
      <c r="P727" s="121" t="str">
        <v/>
      </c>
      <c r="Q727">
        <v>0</v>
      </c>
      <c r="R727" t="str">
        <v>TMDPK_c</v>
      </c>
      <c r="T727">
        <v>0</v>
      </c>
      <c r="U727" t="str">
        <v>TMDPK_c</v>
      </c>
      <c r="W727" t="str">
        <f ca="1"/>
        <v>Transport</v>
      </c>
      <c r="X727" t="str">
        <f ca="1"/>
        <v>DOLPt_c_r</v>
      </c>
      <c r="Y727">
        <f ca="1"/>
        <v>-1.0532266078769998E-2</v>
      </c>
      <c r="Z727">
        <f ca="1"/>
        <v>0</v>
      </c>
      <c r="AA727">
        <f ca="1"/>
        <v>1.1092862875400914E-4</v>
      </c>
      <c r="AB727">
        <f ca="1"/>
        <v>4.6423271213114816E-3</v>
      </c>
      <c r="AC727">
        <f ca="1"/>
        <v>1</v>
      </c>
      <c r="AD727" t="str">
        <f ca="1"/>
        <v>ACGAM6S1_r</v>
      </c>
      <c r="AE727">
        <f ca="1"/>
        <v>0</v>
      </c>
    </row>
    <row r="728" spans="1:31" x14ac:dyDescent="0.2">
      <c r="A728" t="s">
        <v>10720</v>
      </c>
      <c r="B728" s="121" t="s">
        <v>8672</v>
      </c>
      <c r="E728" s="121">
        <f ca="1"/>
        <v>1.9069533756341199E-5</v>
      </c>
      <c r="H728" s="121" t="str">
        <f ca="1"/>
        <v>0</v>
      </c>
      <c r="K728" s="121" t="str">
        <f ca="1"/>
        <v>0</v>
      </c>
      <c r="L728">
        <v>0</v>
      </c>
      <c r="M728">
        <v>0</v>
      </c>
      <c r="N728" s="105" t="str">
        <v>TMDPPK_c</v>
      </c>
      <c r="O728" s="131" t="str">
        <v/>
      </c>
      <c r="P728" s="121" t="str">
        <v/>
      </c>
      <c r="Q728">
        <v>0</v>
      </c>
      <c r="R728" t="str">
        <v>TMDPPK_c</v>
      </c>
      <c r="T728">
        <v>0</v>
      </c>
      <c r="U728" t="str">
        <v>TMDPPK_c</v>
      </c>
      <c r="W728" t="str">
        <f ca="1"/>
        <v>Pantothenate and CoA biosynthesis</v>
      </c>
      <c r="X728" t="str">
        <f ca="1"/>
        <v>DPCOAK_c</v>
      </c>
      <c r="Y728">
        <f ca="1"/>
        <v>9.0996216466612262E-6</v>
      </c>
      <c r="Z728">
        <f ca="1"/>
        <v>0</v>
      </c>
      <c r="AA728">
        <f ca="1"/>
        <v>8.2803114112385568E-11</v>
      </c>
      <c r="AB728">
        <f ca="1"/>
        <v>3.4652834591997445E-9</v>
      </c>
      <c r="AC728">
        <f ca="1"/>
        <v>1</v>
      </c>
      <c r="AD728" t="str">
        <f ca="1"/>
        <v>ACGAM6S2_r</v>
      </c>
      <c r="AE728">
        <f ca="1"/>
        <v>0</v>
      </c>
    </row>
    <row r="729" spans="1:31" x14ac:dyDescent="0.2">
      <c r="A729" t="s">
        <v>10721</v>
      </c>
      <c r="B729" s="121" t="s">
        <v>8673</v>
      </c>
      <c r="E729" s="121" t="str">
        <f ca="1"/>
        <v>0</v>
      </c>
      <c r="H729" s="121" t="str">
        <f ca="1"/>
        <v>0</v>
      </c>
      <c r="K729" s="121" t="str">
        <f ca="1"/>
        <v>0</v>
      </c>
      <c r="L729">
        <v>0</v>
      </c>
      <c r="M729">
        <v>0</v>
      </c>
      <c r="N729" s="105" t="str">
        <v>TMPPP_c</v>
      </c>
      <c r="O729" s="131">
        <v>0</v>
      </c>
      <c r="P729" s="121">
        <v>3.1824209331601999E-16</v>
      </c>
      <c r="Q729">
        <v>0</v>
      </c>
      <c r="R729" t="str">
        <v>TMPPP_c</v>
      </c>
      <c r="T729">
        <v>0</v>
      </c>
      <c r="U729" t="str">
        <v>TMPPP_c</v>
      </c>
      <c r="W729" t="str">
        <f ca="1"/>
        <v>Glycolysis / Gluconeogenesis</v>
      </c>
      <c r="X729" t="str">
        <f ca="1"/>
        <v>DPGM_c</v>
      </c>
      <c r="Y729">
        <f ca="1"/>
        <v>0</v>
      </c>
      <c r="Z729">
        <f ca="1"/>
        <v>0</v>
      </c>
      <c r="AA729">
        <f ca="1"/>
        <v>0</v>
      </c>
      <c r="AB729">
        <f ca="1"/>
        <v>0</v>
      </c>
      <c r="AC729">
        <f ca="1"/>
        <v>0</v>
      </c>
      <c r="AD729" t="str">
        <f ca="1"/>
        <v>ACGS_m</v>
      </c>
      <c r="AE729">
        <f ca="1"/>
        <v>0</v>
      </c>
    </row>
    <row r="730" spans="1:31" x14ac:dyDescent="0.2">
      <c r="A730" t="s">
        <v>10653</v>
      </c>
      <c r="B730" s="121" t="s">
        <v>8674</v>
      </c>
      <c r="E730" s="121" t="str">
        <f ca="1"/>
        <v>0</v>
      </c>
      <c r="H730" s="121" t="str">
        <f ca="1"/>
        <v>0</v>
      </c>
      <c r="K730" s="121" t="str">
        <f ca="1"/>
        <v>0</v>
      </c>
      <c r="L730">
        <v>2.9868176405363201E-2</v>
      </c>
      <c r="M730">
        <v>1.8070668539372399E-2</v>
      </c>
      <c r="N730" s="105" t="str">
        <v>TRDR_c</v>
      </c>
      <c r="O730" s="131" t="str">
        <v/>
      </c>
      <c r="P730" s="121" t="str">
        <v/>
      </c>
      <c r="Q730">
        <v>6.3517697099999999E-3</v>
      </c>
      <c r="R730" t="str">
        <v>TRDR_c</v>
      </c>
      <c r="T730">
        <v>7.6624339769999997E-3</v>
      </c>
      <c r="U730" t="str">
        <v>TRDR_c</v>
      </c>
      <c r="W730" t="str">
        <f ca="1"/>
        <v>N-Glycan biosynthesis</v>
      </c>
      <c r="X730" t="str">
        <f ca="1"/>
        <v>DPGT_c</v>
      </c>
      <c r="Y730">
        <f ca="1"/>
        <v>0</v>
      </c>
      <c r="Z730">
        <f ca="1"/>
        <v>0</v>
      </c>
      <c r="AA730">
        <f ca="1"/>
        <v>0</v>
      </c>
      <c r="AB730">
        <f ca="1"/>
        <v>0</v>
      </c>
      <c r="AC730">
        <f ca="1"/>
        <v>0</v>
      </c>
      <c r="AD730" t="str">
        <f ca="1"/>
        <v>ACHAH_c</v>
      </c>
      <c r="AE730">
        <f ca="1"/>
        <v>0</v>
      </c>
    </row>
    <row r="731" spans="1:31" x14ac:dyDescent="0.2">
      <c r="A731" t="s">
        <v>10676</v>
      </c>
      <c r="B731" s="121" t="s">
        <v>8675</v>
      </c>
      <c r="E731" s="121">
        <f ca="1"/>
        <v>0.17063037414593599</v>
      </c>
      <c r="H731" s="121" t="str">
        <f ca="1"/>
        <v>0</v>
      </c>
      <c r="K731" s="121" t="str">
        <f ca="1"/>
        <v>0</v>
      </c>
      <c r="L731">
        <v>0</v>
      </c>
      <c r="M731">
        <v>0</v>
      </c>
      <c r="N731" s="105" t="str">
        <v>TRDR_m</v>
      </c>
      <c r="O731" s="131">
        <v>8.6298553439999991E-3</v>
      </c>
      <c r="P731" s="121">
        <v>1.4320954688046901E-5</v>
      </c>
      <c r="Q731">
        <v>0</v>
      </c>
      <c r="R731" t="str">
        <v>TRDR_m</v>
      </c>
      <c r="T731">
        <v>0</v>
      </c>
      <c r="U731" t="str">
        <v>TRDR_m</v>
      </c>
      <c r="W731" t="str">
        <f ca="1"/>
        <v>Terpenoid backbone biosynthesis</v>
      </c>
      <c r="X731" t="str">
        <f ca="1"/>
        <v>DPMVD_c</v>
      </c>
      <c r="Y731">
        <f ca="1"/>
        <v>8.1421594570446842E-2</v>
      </c>
      <c r="Z731">
        <f ca="1"/>
        <v>0</v>
      </c>
      <c r="AA731">
        <f ca="1"/>
        <v>6.6294760623942187E-3</v>
      </c>
      <c r="AB731">
        <f ca="1"/>
        <v>32324756.761091396</v>
      </c>
      <c r="AC731">
        <f ca="1"/>
        <v>1</v>
      </c>
      <c r="AD731" t="str">
        <f ca="1"/>
        <v>ACHAH_e</v>
      </c>
      <c r="AE731">
        <f ca="1"/>
        <v>0</v>
      </c>
    </row>
    <row r="732" spans="1:31" x14ac:dyDescent="0.2">
      <c r="A732" t="s">
        <v>10720</v>
      </c>
      <c r="B732" s="121" t="s">
        <v>8676</v>
      </c>
      <c r="E732" s="121" t="str">
        <f ca="1"/>
        <v>0</v>
      </c>
      <c r="H732" s="121" t="str">
        <f ca="1"/>
        <v>0</v>
      </c>
      <c r="K732" s="121" t="str">
        <f ca="1"/>
        <v>0</v>
      </c>
      <c r="L732">
        <v>0</v>
      </c>
      <c r="M732">
        <v>1.23851423146465E-3</v>
      </c>
      <c r="N732" s="105" t="str">
        <v>THRA_c</v>
      </c>
      <c r="O732" s="131">
        <v>0</v>
      </c>
      <c r="P732" s="121">
        <v>1.90223810125473E-4</v>
      </c>
      <c r="Q732">
        <v>0</v>
      </c>
      <c r="R732" t="str">
        <v>THRA_c</v>
      </c>
      <c r="T732">
        <v>0</v>
      </c>
      <c r="U732" t="str">
        <v>THRA_c</v>
      </c>
      <c r="W732" t="str">
        <f ca="1"/>
        <v>Pantothenate and CoA biosynthesis</v>
      </c>
      <c r="X732" t="str">
        <f ca="1"/>
        <v>DPR_c</v>
      </c>
      <c r="Y732">
        <f ca="1"/>
        <v>0</v>
      </c>
      <c r="Z732">
        <f ca="1"/>
        <v>0</v>
      </c>
      <c r="AA732">
        <f ca="1"/>
        <v>0</v>
      </c>
      <c r="AB732">
        <f ca="1"/>
        <v>0</v>
      </c>
      <c r="AC732">
        <f ca="1"/>
        <v>0</v>
      </c>
      <c r="AD732" t="str">
        <f ca="1"/>
        <v>ACHLE1_c</v>
      </c>
      <c r="AE732">
        <f ca="1"/>
        <v>0</v>
      </c>
    </row>
    <row r="733" spans="1:31" x14ac:dyDescent="0.2">
      <c r="A733" t="s">
        <v>10687</v>
      </c>
      <c r="B733" s="121" t="s">
        <v>8677</v>
      </c>
      <c r="E733" s="121">
        <f ca="1"/>
        <v>3.8139067512894E-5</v>
      </c>
      <c r="H733" s="121" t="str">
        <f ca="1"/>
        <v>0</v>
      </c>
      <c r="K733" s="121" t="str">
        <f ca="1"/>
        <v>0</v>
      </c>
      <c r="L733">
        <v>8.6397917759999998E-2</v>
      </c>
      <c r="M733">
        <v>1.39400373734442E-2</v>
      </c>
      <c r="N733" s="105" t="str">
        <v>THRS_c, 4HTHRS_c</v>
      </c>
      <c r="O733" s="131">
        <v>1.7641799999999999E-4</v>
      </c>
      <c r="P733" s="121">
        <v>1.9187550382880899E-7</v>
      </c>
      <c r="Q733">
        <v>1.7870528609999999E-2</v>
      </c>
      <c r="R733" t="str">
        <v>THRS_c, 4HTHRS_c</v>
      </c>
      <c r="T733">
        <v>2.1265975071E-2</v>
      </c>
      <c r="U733" t="str">
        <v>THRS_c, 4HTHRS_c</v>
      </c>
      <c r="W733" t="str">
        <f ca="1"/>
        <v>Riboflavin metabolism</v>
      </c>
      <c r="X733" t="str">
        <f ca="1"/>
        <v>DRAPPRy_c</v>
      </c>
      <c r="Y733">
        <f ca="1"/>
        <v>1.8199243293423425E-5</v>
      </c>
      <c r="Z733">
        <f ca="1"/>
        <v>0</v>
      </c>
      <c r="AA733">
        <f ca="1"/>
        <v>3.3121245645321754E-10</v>
      </c>
      <c r="AB733">
        <f ca="1"/>
        <v>8996.3759366716331</v>
      </c>
      <c r="AC733">
        <f ca="1"/>
        <v>1</v>
      </c>
      <c r="AD733" t="str">
        <f ca="1"/>
        <v>ACHLE2_c</v>
      </c>
      <c r="AE733">
        <f ca="1"/>
        <v>0</v>
      </c>
    </row>
    <row r="734" spans="1:31" x14ac:dyDescent="0.2">
      <c r="A734" t="s">
        <v>10722</v>
      </c>
      <c r="B734" s="121" t="s">
        <v>8678</v>
      </c>
      <c r="E734" s="121" t="str">
        <f ca="1"/>
        <v>0</v>
      </c>
      <c r="H734" s="121" t="str">
        <f ca="1"/>
        <v>0</v>
      </c>
      <c r="K734" s="121" t="str">
        <f ca="1"/>
        <v>0</v>
      </c>
      <c r="L734">
        <v>5.9597742600000003E-2</v>
      </c>
      <c r="M734">
        <v>6.4819615279805001E-5</v>
      </c>
      <c r="N734" s="105" t="str">
        <v>THRTRS_c</v>
      </c>
      <c r="O734" s="131">
        <v>0</v>
      </c>
      <c r="P734" s="121">
        <v>0</v>
      </c>
      <c r="Q734">
        <v>1.2327181019999999E-2</v>
      </c>
      <c r="R734" t="str">
        <v>THRTRS_c</v>
      </c>
      <c r="T734">
        <v>1.46693646E-2</v>
      </c>
      <c r="U734" t="str">
        <v>THRTRS_c</v>
      </c>
      <c r="W734" t="str">
        <f ca="1"/>
        <v>Pentose phosphate pathway</v>
      </c>
      <c r="X734" t="str">
        <f ca="1"/>
        <v>DRBK_c</v>
      </c>
      <c r="Y734">
        <f ca="1"/>
        <v>0</v>
      </c>
      <c r="Z734">
        <f ca="1"/>
        <v>0</v>
      </c>
      <c r="AA734">
        <f ca="1"/>
        <v>0</v>
      </c>
      <c r="AB734">
        <f ca="1"/>
        <v>0</v>
      </c>
      <c r="AC734">
        <f ca="1"/>
        <v>0</v>
      </c>
      <c r="AD734" t="str">
        <f ca="1"/>
        <v>ACHLE3_c</v>
      </c>
      <c r="AE734">
        <f ca="1"/>
        <v>0</v>
      </c>
    </row>
    <row r="735" spans="1:31" x14ac:dyDescent="0.2">
      <c r="A735" t="s">
        <v>10702</v>
      </c>
      <c r="B735" s="121" t="s">
        <v>8679</v>
      </c>
      <c r="E735" s="121">
        <f ca="1"/>
        <v>1.35298342001991E-3</v>
      </c>
      <c r="H735" s="121" t="str">
        <f ca="1"/>
        <v>0</v>
      </c>
      <c r="K735" s="121" t="str">
        <f ca="1"/>
        <v>0</v>
      </c>
      <c r="L735">
        <v>0</v>
      </c>
      <c r="M735">
        <v>0</v>
      </c>
      <c r="N735" s="105" t="str">
        <v>THRTRS_m</v>
      </c>
      <c r="O735" s="131">
        <v>0</v>
      </c>
      <c r="P735" s="121">
        <v>8.4538544911212307E-3</v>
      </c>
      <c r="Q735">
        <v>0</v>
      </c>
      <c r="R735" t="str">
        <v>THRTRS_m</v>
      </c>
      <c r="T735">
        <v>0</v>
      </c>
      <c r="U735" t="str">
        <v>THRTRS_m</v>
      </c>
      <c r="W735" t="str">
        <f ca="1"/>
        <v>Pyrimidine metabolism</v>
      </c>
      <c r="X735" t="str">
        <f ca="1"/>
        <v>DTMPK_c</v>
      </c>
      <c r="Y735">
        <f ca="1"/>
        <v>6.4561815583419379E-4</v>
      </c>
      <c r="Z735">
        <f ca="1"/>
        <v>0</v>
      </c>
      <c r="AA735">
        <f ca="1"/>
        <v>4.1682280314274533E-7</v>
      </c>
      <c r="AB735">
        <f ca="1"/>
        <v>5.8323279073222425E-3</v>
      </c>
      <c r="AC735">
        <f ca="1"/>
        <v>1</v>
      </c>
      <c r="AD735" t="str">
        <f ca="1"/>
        <v>ACOAD100f_m</v>
      </c>
      <c r="AE735">
        <f ca="1"/>
        <v>0</v>
      </c>
    </row>
    <row r="736" spans="1:31" x14ac:dyDescent="0.2">
      <c r="A736" t="s">
        <v>10654</v>
      </c>
      <c r="B736" s="121" t="s">
        <v>8680</v>
      </c>
      <c r="E736" s="121" t="str">
        <f ca="1"/>
        <v>0</v>
      </c>
      <c r="H736" s="121" t="str">
        <f ca="1"/>
        <v>0</v>
      </c>
      <c r="K736" s="121" t="str">
        <f ca="1"/>
        <v>0</v>
      </c>
      <c r="L736">
        <v>4.0986000000000001E-4</v>
      </c>
      <c r="M736">
        <v>1.4826017068217199E-5</v>
      </c>
      <c r="N736" s="105" t="str">
        <v>TMDS_c</v>
      </c>
      <c r="O736" s="131" t="str">
        <v/>
      </c>
      <c r="P736" s="121" t="str">
        <v/>
      </c>
      <c r="Q736">
        <v>1.22958E-4</v>
      </c>
      <c r="R736" t="str">
        <v>TMDS_c</v>
      </c>
      <c r="T736">
        <v>1.6622100000000001E-4</v>
      </c>
      <c r="U736" t="str">
        <v>TMDS_c</v>
      </c>
      <c r="W736" t="str">
        <f ca="1"/>
        <v>Transport</v>
      </c>
      <c r="X736" t="str">
        <f ca="1"/>
        <v>DTTPt_c</v>
      </c>
      <c r="Y736">
        <f ca="1"/>
        <v>0</v>
      </c>
      <c r="Z736">
        <f ca="1"/>
        <v>0</v>
      </c>
      <c r="AA736">
        <f ca="1"/>
        <v>0</v>
      </c>
      <c r="AB736">
        <f ca="1"/>
        <v>0</v>
      </c>
      <c r="AC736">
        <f ca="1"/>
        <v>0</v>
      </c>
      <c r="AD736" t="str">
        <f ca="1"/>
        <v>ACOAD100f_x</v>
      </c>
      <c r="AE736">
        <f ca="1"/>
        <v>0</v>
      </c>
    </row>
    <row r="737" spans="1:31" x14ac:dyDescent="0.2">
      <c r="A737" t="s">
        <v>10654</v>
      </c>
      <c r="B737" s="121" t="s">
        <v>8681</v>
      </c>
      <c r="E737" s="121" t="str">
        <f ca="1"/>
        <v>0</v>
      </c>
      <c r="H737" s="121" t="str">
        <f ca="1"/>
        <v>0</v>
      </c>
      <c r="K737" s="121" t="str">
        <f ca="1"/>
        <v>0</v>
      </c>
      <c r="L737">
        <v>0</v>
      </c>
      <c r="M737">
        <v>0</v>
      </c>
      <c r="N737" s="105" t="str">
        <v>ACONMT_c</v>
      </c>
      <c r="O737" s="131" t="str">
        <v/>
      </c>
      <c r="P737" s="121" t="str">
        <v/>
      </c>
      <c r="Q737">
        <v>0</v>
      </c>
      <c r="R737" t="str">
        <v>ACONMT_c</v>
      </c>
      <c r="T737">
        <v>0</v>
      </c>
      <c r="U737" t="str">
        <v>ACONMT_c</v>
      </c>
      <c r="W737" t="str">
        <f ca="1"/>
        <v>Transport</v>
      </c>
      <c r="X737" t="str">
        <f ca="1"/>
        <v>DUDPt_c_n</v>
      </c>
      <c r="Y737">
        <f ca="1"/>
        <v>0</v>
      </c>
      <c r="Z737">
        <f ca="1"/>
        <v>0</v>
      </c>
      <c r="AA737">
        <f ca="1"/>
        <v>0</v>
      </c>
      <c r="AB737">
        <f ca="1"/>
        <v>0</v>
      </c>
      <c r="AC737">
        <f ca="1"/>
        <v>0</v>
      </c>
      <c r="AD737" t="str">
        <f ca="1"/>
        <v>ACOAD101df_x</v>
      </c>
      <c r="AE737">
        <f ca="1"/>
        <v>0</v>
      </c>
    </row>
    <row r="738" spans="1:31" x14ac:dyDescent="0.2">
      <c r="A738" t="s">
        <v>10654</v>
      </c>
      <c r="B738" s="121" t="s">
        <v>8682</v>
      </c>
      <c r="E738" s="121" t="str">
        <f ca="1"/>
        <v>0</v>
      </c>
      <c r="H738" s="121" t="str">
        <f ca="1"/>
        <v>0</v>
      </c>
      <c r="K738" s="121" t="str">
        <f ca="1"/>
        <v>0</v>
      </c>
      <c r="L738">
        <v>0</v>
      </c>
      <c r="M738">
        <v>0</v>
      </c>
      <c r="N738" s="105" t="str">
        <v>PPTT_m</v>
      </c>
      <c r="O738" s="131" t="str">
        <v/>
      </c>
      <c r="P738" s="121" t="str">
        <v/>
      </c>
      <c r="Q738">
        <v>0</v>
      </c>
      <c r="R738" t="str">
        <v>PPTT_m</v>
      </c>
      <c r="T738">
        <v>0</v>
      </c>
      <c r="U738" t="str">
        <v>PPTT_m</v>
      </c>
      <c r="W738" t="str">
        <f ca="1"/>
        <v>Transport</v>
      </c>
      <c r="X738" t="str">
        <f ca="1"/>
        <v>DUMPt_c_n</v>
      </c>
      <c r="Y738">
        <f ca="1"/>
        <v>0</v>
      </c>
      <c r="Z738">
        <f ca="1"/>
        <v>0</v>
      </c>
      <c r="AA738">
        <f ca="1"/>
        <v>0</v>
      </c>
      <c r="AB738">
        <f ca="1"/>
        <v>0</v>
      </c>
      <c r="AC738">
        <f ca="1"/>
        <v>0</v>
      </c>
      <c r="AD738" t="str">
        <f ca="1"/>
        <v>ACOAD102ef_x</v>
      </c>
      <c r="AE738">
        <f ca="1"/>
        <v>0</v>
      </c>
    </row>
    <row r="739" spans="1:31" x14ac:dyDescent="0.2">
      <c r="A739" t="s">
        <v>10702</v>
      </c>
      <c r="B739" s="121" t="s">
        <v>8683</v>
      </c>
      <c r="E739" s="121" t="str">
        <f ca="1"/>
        <v>0</v>
      </c>
      <c r="H739" s="121" t="str">
        <f ca="1"/>
        <v>0</v>
      </c>
      <c r="K739" s="121" t="str">
        <f ca="1"/>
        <v>0</v>
      </c>
      <c r="L739">
        <v>0</v>
      </c>
      <c r="M739">
        <v>0.169347234625353</v>
      </c>
      <c r="N739" s="105" t="str">
        <v>TALA_c</v>
      </c>
      <c r="O739" s="131" t="str">
        <v/>
      </c>
      <c r="P739" s="121" t="str">
        <v/>
      </c>
      <c r="Q739">
        <v>0.35476442829902799</v>
      </c>
      <c r="R739" t="str">
        <v>TALA_c</v>
      </c>
      <c r="T739">
        <v>0.29056310671357999</v>
      </c>
      <c r="U739" t="str">
        <v>TALA_c</v>
      </c>
      <c r="W739" t="str">
        <f ca="1"/>
        <v>Pyrimidine metabolism</v>
      </c>
      <c r="X739" t="str">
        <f ca="1"/>
        <v>DURIK1_c</v>
      </c>
      <c r="Y739">
        <f ca="1"/>
        <v>0</v>
      </c>
      <c r="Z739">
        <f ca="1"/>
        <v>0</v>
      </c>
      <c r="AA739">
        <f ca="1"/>
        <v>0</v>
      </c>
      <c r="AB739">
        <f ca="1"/>
        <v>0</v>
      </c>
      <c r="AC739">
        <f ca="1"/>
        <v>0</v>
      </c>
      <c r="AD739" t="str">
        <f ca="1"/>
        <v>ACOAD120f_m</v>
      </c>
      <c r="AE739">
        <f ca="1"/>
        <v>0</v>
      </c>
    </row>
    <row r="740" spans="1:31" x14ac:dyDescent="0.2">
      <c r="A740" t="s">
        <v>10654</v>
      </c>
      <c r="B740" s="121" t="s">
        <v>8684</v>
      </c>
      <c r="E740" s="121" t="str">
        <f ca="1"/>
        <v>0</v>
      </c>
      <c r="H740" s="121" t="str">
        <f ca="1"/>
        <v>0</v>
      </c>
      <c r="K740" s="121" t="str">
        <f ca="1"/>
        <v>0</v>
      </c>
      <c r="L740">
        <v>0.56584696481926999</v>
      </c>
      <c r="M740">
        <v>0.26053650876578499</v>
      </c>
      <c r="N740" s="105" t="str">
        <v>TKT1_c</v>
      </c>
      <c r="O740" s="131" t="str">
        <v/>
      </c>
      <c r="P740" s="121" t="str">
        <v/>
      </c>
      <c r="Q740">
        <v>0.53184416761533704</v>
      </c>
      <c r="R740" t="str">
        <v>TKT1_c</v>
      </c>
      <c r="T740">
        <v>0.29056310671357999</v>
      </c>
      <c r="U740" t="str">
        <v>TKT1_c</v>
      </c>
      <c r="W740" t="str">
        <f ca="1"/>
        <v>Transport</v>
      </c>
      <c r="X740" t="str">
        <f ca="1"/>
        <v>DURIt_c_e</v>
      </c>
      <c r="Y740">
        <f ca="1"/>
        <v>0</v>
      </c>
      <c r="Z740">
        <f ca="1"/>
        <v>0</v>
      </c>
      <c r="AA740">
        <f ca="1"/>
        <v>0</v>
      </c>
      <c r="AB740">
        <f ca="1"/>
        <v>0</v>
      </c>
      <c r="AC740">
        <f ca="1"/>
        <v>0</v>
      </c>
      <c r="AD740" t="str">
        <f ca="1"/>
        <v>ACOAD120f_x</v>
      </c>
      <c r="AE740">
        <f ca="1"/>
        <v>0</v>
      </c>
    </row>
    <row r="741" spans="1:31" x14ac:dyDescent="0.2">
      <c r="A741" t="s">
        <v>10702</v>
      </c>
      <c r="B741" s="121" t="s">
        <v>8685</v>
      </c>
      <c r="E741" s="121">
        <f ca="1"/>
        <v>1.35298342001991E-3</v>
      </c>
      <c r="H741" s="121" t="str">
        <f ca="1"/>
        <v>0</v>
      </c>
      <c r="K741" s="121" t="str">
        <f ca="1"/>
        <v>0</v>
      </c>
      <c r="L741">
        <v>0.49396855139927098</v>
      </c>
      <c r="M741">
        <v>0.260561050753017</v>
      </c>
      <c r="N741" s="105" t="str">
        <v>TKT2_c</v>
      </c>
      <c r="O741" s="131">
        <v>0</v>
      </c>
      <c r="P741" s="121">
        <v>5.4148804537570497E-3</v>
      </c>
      <c r="Q741">
        <v>0.51697688280933696</v>
      </c>
      <c r="R741" t="str">
        <v>TKT2_c</v>
      </c>
      <c r="T741">
        <v>0.27287107104458003</v>
      </c>
      <c r="U741" t="str">
        <v>TKT2_c</v>
      </c>
      <c r="W741" t="str">
        <f ca="1"/>
        <v>Pyrimidine metabolism</v>
      </c>
      <c r="X741" t="str">
        <f ca="1"/>
        <v>DUTPDP_c</v>
      </c>
      <c r="Y741">
        <f ca="1"/>
        <v>6.4561815583419379E-4</v>
      </c>
      <c r="Z741">
        <f ca="1"/>
        <v>0</v>
      </c>
      <c r="AA741">
        <f ca="1"/>
        <v>4.1682280314274533E-7</v>
      </c>
      <c r="AB741">
        <f ca="1"/>
        <v>1.4215879185043285E-2</v>
      </c>
      <c r="AC741">
        <f ca="1"/>
        <v>1</v>
      </c>
      <c r="AD741" t="str">
        <f ca="1"/>
        <v>ACOAD121af_x</v>
      </c>
      <c r="AE741">
        <f ca="1"/>
        <v>0</v>
      </c>
    </row>
    <row r="742" spans="1:31" x14ac:dyDescent="0.2">
      <c r="A742" t="s">
        <v>10665</v>
      </c>
      <c r="B742" s="121" t="s">
        <v>8686</v>
      </c>
      <c r="E742" s="121" t="str">
        <f ca="1"/>
        <v>0</v>
      </c>
      <c r="H742" s="121" t="str">
        <f ca="1"/>
        <v>0</v>
      </c>
      <c r="K742" s="121" t="str">
        <f ca="1"/>
        <v>0</v>
      </c>
      <c r="L742">
        <v>1.4284208893228701E-2</v>
      </c>
      <c r="M742">
        <v>1.11787227709064E-2</v>
      </c>
      <c r="N742" s="105" t="str">
        <v>TRE6PP_c</v>
      </c>
      <c r="O742" s="131">
        <v>0</v>
      </c>
      <c r="P742" s="121">
        <v>0</v>
      </c>
      <c r="Q742">
        <v>5.0525206379999996E-3</v>
      </c>
      <c r="R742" t="str">
        <v>TRE6PP_c</v>
      </c>
      <c r="T742">
        <v>8.6774589000000006E-3</v>
      </c>
      <c r="U742" t="str">
        <v>TRE6PP_c</v>
      </c>
      <c r="W742" t="str">
        <f ca="1"/>
        <v>Unassigned</v>
      </c>
      <c r="X742" t="str">
        <f ca="1"/>
        <v>DXHPSq9_c</v>
      </c>
      <c r="Y742">
        <f ca="1"/>
        <v>0</v>
      </c>
      <c r="Z742">
        <f ca="1"/>
        <v>0</v>
      </c>
      <c r="AA742">
        <f ca="1"/>
        <v>0</v>
      </c>
      <c r="AB742">
        <f ca="1"/>
        <v>0</v>
      </c>
      <c r="AC742">
        <f ca="1"/>
        <v>0</v>
      </c>
      <c r="AD742" t="str">
        <f ca="1"/>
        <v>ACOAD140f_x</v>
      </c>
      <c r="AE742">
        <f ca="1"/>
        <v>0</v>
      </c>
    </row>
    <row r="743" spans="1:31" x14ac:dyDescent="0.2">
      <c r="A743" t="s">
        <v>10654</v>
      </c>
      <c r="B743" s="121" t="s">
        <v>8687</v>
      </c>
      <c r="E743" s="121" t="str">
        <f ca="1"/>
        <v>0</v>
      </c>
      <c r="H743" s="121" t="str">
        <f ca="1"/>
        <v>0</v>
      </c>
      <c r="K743" s="121" t="str">
        <f ca="1"/>
        <v>0</v>
      </c>
      <c r="L743">
        <v>1.34554585138262</v>
      </c>
      <c r="M743">
        <v>0.27953274363881703</v>
      </c>
      <c r="N743" s="105" t="str">
        <v>TPI_c</v>
      </c>
      <c r="O743" s="131" t="str">
        <v/>
      </c>
      <c r="P743" s="121" t="str">
        <v/>
      </c>
      <c r="Q743">
        <v>0.16700380333121201</v>
      </c>
      <c r="R743" t="str">
        <v>TPI_c</v>
      </c>
      <c r="T743">
        <v>-0.487592606945914</v>
      </c>
      <c r="U743" t="str">
        <v>TPI_c</v>
      </c>
      <c r="W743" t="str">
        <f ca="1"/>
        <v>Transport</v>
      </c>
      <c r="X743" t="str">
        <f ca="1"/>
        <v>E4HGLUt_c_m</v>
      </c>
      <c r="Y743">
        <f ca="1"/>
        <v>0</v>
      </c>
      <c r="Z743">
        <f ca="1"/>
        <v>0</v>
      </c>
      <c r="AA743">
        <f ca="1"/>
        <v>0</v>
      </c>
      <c r="AB743">
        <f ca="1"/>
        <v>0</v>
      </c>
      <c r="AC743">
        <f ca="1"/>
        <v>0</v>
      </c>
      <c r="AD743" t="str">
        <f ca="1"/>
        <v>ACOAD141af_x</v>
      </c>
      <c r="AE743">
        <f ca="1"/>
        <v>0</v>
      </c>
    </row>
    <row r="744" spans="1:31" x14ac:dyDescent="0.2">
      <c r="A744" t="s">
        <v>10654</v>
      </c>
      <c r="B744" s="121" t="s">
        <v>8688</v>
      </c>
      <c r="E744" s="121" t="str">
        <f ca="1"/>
        <v>0</v>
      </c>
      <c r="H744" s="121" t="str">
        <f ca="1"/>
        <v>0</v>
      </c>
      <c r="K744" s="121" t="str">
        <f ca="1"/>
        <v>0</v>
      </c>
      <c r="L744">
        <v>1.342881342E-2</v>
      </c>
      <c r="M744">
        <v>2.17267911063729E-5</v>
      </c>
      <c r="N744" s="105" t="str">
        <v>TRPS1_c</v>
      </c>
      <c r="O744" s="131" t="str">
        <v/>
      </c>
      <c r="P744" s="121" t="str">
        <v/>
      </c>
      <c r="Q744">
        <v>2.7776105279999999E-3</v>
      </c>
      <c r="R744" t="str">
        <v>TRPS1_c</v>
      </c>
      <c r="T744">
        <v>3.305355174E-3</v>
      </c>
      <c r="U744" t="str">
        <v>TRPS1_c</v>
      </c>
      <c r="W744" t="str">
        <f ca="1"/>
        <v>Transport</v>
      </c>
      <c r="X744" t="str">
        <f ca="1"/>
        <v>E4HGLUt_c_x</v>
      </c>
      <c r="Y744">
        <f ca="1"/>
        <v>0</v>
      </c>
      <c r="Z744">
        <f ca="1"/>
        <v>0</v>
      </c>
      <c r="AA744">
        <f ca="1"/>
        <v>0</v>
      </c>
      <c r="AB744">
        <f ca="1"/>
        <v>0</v>
      </c>
      <c r="AC744">
        <f ca="1"/>
        <v>0</v>
      </c>
      <c r="AD744" t="str">
        <f ca="1"/>
        <v>ACOAD141bf_x</v>
      </c>
      <c r="AE744">
        <f ca="1"/>
        <v>0</v>
      </c>
    </row>
    <row r="745" spans="1:31" x14ac:dyDescent="0.2">
      <c r="A745" t="s">
        <v>10654</v>
      </c>
      <c r="B745" s="121" t="s">
        <v>8689</v>
      </c>
      <c r="E745" s="121" t="str">
        <f ca="1"/>
        <v>0</v>
      </c>
      <c r="H745" s="121" t="str">
        <f ca="1"/>
        <v>0</v>
      </c>
      <c r="K745" s="121" t="str">
        <f ca="1"/>
        <v>0</v>
      </c>
      <c r="L745">
        <v>0</v>
      </c>
      <c r="M745">
        <v>5.4944496138075296E-6</v>
      </c>
      <c r="N745" s="105" t="str">
        <v>TRPTA_c</v>
      </c>
      <c r="O745" s="131" t="str">
        <v/>
      </c>
      <c r="P745" s="121" t="str">
        <v/>
      </c>
      <c r="Q745">
        <v>0</v>
      </c>
      <c r="R745" t="str">
        <v>TRPTA_c</v>
      </c>
      <c r="T745">
        <v>0</v>
      </c>
      <c r="U745" t="str">
        <v>TRPTA_c</v>
      </c>
      <c r="W745" t="str">
        <f ca="1"/>
        <v>Transport</v>
      </c>
      <c r="X745" t="str">
        <f ca="1"/>
        <v>E4Pt_c_m</v>
      </c>
      <c r="Y745">
        <f ca="1"/>
        <v>0</v>
      </c>
      <c r="Z745">
        <f ca="1"/>
        <v>0</v>
      </c>
      <c r="AA745">
        <f ca="1"/>
        <v>0</v>
      </c>
      <c r="AB745">
        <f ca="1"/>
        <v>0</v>
      </c>
      <c r="AC745">
        <f ca="1"/>
        <v>0</v>
      </c>
      <c r="AD745" t="str">
        <f ca="1"/>
        <v>ACOAD142f_x</v>
      </c>
      <c r="AE745">
        <f ca="1"/>
        <v>0</v>
      </c>
    </row>
    <row r="746" spans="1:31" x14ac:dyDescent="0.2">
      <c r="A746" t="s">
        <v>10663</v>
      </c>
      <c r="B746" s="121" t="s">
        <v>8690</v>
      </c>
      <c r="E746" s="121">
        <f ca="1"/>
        <v>5.0541892268087099E-2</v>
      </c>
      <c r="H746" s="121" t="str">
        <f ca="1"/>
        <v>0</v>
      </c>
      <c r="K746" s="121" t="str">
        <f ca="1"/>
        <v>0</v>
      </c>
      <c r="L746">
        <v>1.342881342E-2</v>
      </c>
      <c r="M746">
        <v>1.4605427681898001E-5</v>
      </c>
      <c r="N746" s="105" t="str">
        <v>TRPTRS_c</v>
      </c>
      <c r="O746" s="131" t="str">
        <v/>
      </c>
      <c r="P746" s="121" t="str">
        <v/>
      </c>
      <c r="Q746">
        <v>2.7776105279999999E-3</v>
      </c>
      <c r="R746" t="str">
        <v>TRPTRS_c</v>
      </c>
      <c r="T746">
        <v>3.305355174E-3</v>
      </c>
      <c r="U746" t="str">
        <v>TRPTRS_c</v>
      </c>
      <c r="W746" t="str">
        <f ca="1"/>
        <v>Fatty acid biosynthesis</v>
      </c>
      <c r="X746" t="str">
        <f ca="1"/>
        <v>EAR100y_c</v>
      </c>
      <c r="Y746">
        <f ca="1"/>
        <v>2.4117637212444712E-2</v>
      </c>
      <c r="Z746">
        <f ca="1"/>
        <v>0</v>
      </c>
      <c r="AA746">
        <f ca="1"/>
        <v>5.816604247110979E-4</v>
      </c>
      <c r="AB746">
        <f ca="1"/>
        <v>2.4342300047879149E-2</v>
      </c>
      <c r="AC746">
        <f ca="1"/>
        <v>1</v>
      </c>
      <c r="AD746" t="str">
        <f ca="1"/>
        <v>ACOAD143f_x</v>
      </c>
      <c r="AE746">
        <f ca="1"/>
        <v>0</v>
      </c>
    </row>
    <row r="747" spans="1:31" x14ac:dyDescent="0.2">
      <c r="A747" t="s">
        <v>10663</v>
      </c>
      <c r="B747" s="121" t="s">
        <v>8691</v>
      </c>
      <c r="E747" s="121">
        <f ca="1"/>
        <v>5.0541892268087099E-2</v>
      </c>
      <c r="H747" s="121" t="str">
        <f ca="1"/>
        <v>0</v>
      </c>
      <c r="K747" s="121" t="str">
        <f ca="1"/>
        <v>0</v>
      </c>
      <c r="L747">
        <v>0</v>
      </c>
      <c r="M747">
        <v>0</v>
      </c>
      <c r="N747" s="105" t="str">
        <v>TRPTRS_m</v>
      </c>
      <c r="O747" s="131" t="str">
        <v/>
      </c>
      <c r="P747" s="121" t="str">
        <v/>
      </c>
      <c r="Q747">
        <v>0</v>
      </c>
      <c r="R747" t="str">
        <v>TRPTRS_m</v>
      </c>
      <c r="T747">
        <v>0</v>
      </c>
      <c r="U747" t="str">
        <v>TRPTRS_m</v>
      </c>
      <c r="W747" t="str">
        <f ca="1"/>
        <v>Fatty acid biosynthesis</v>
      </c>
      <c r="X747" t="str">
        <f ca="1"/>
        <v>EAR120y_c</v>
      </c>
      <c r="Y747">
        <f ca="1"/>
        <v>2.4117637212444712E-2</v>
      </c>
      <c r="Z747">
        <f ca="1"/>
        <v>0</v>
      </c>
      <c r="AA747">
        <f ca="1"/>
        <v>5.816604247110979E-4</v>
      </c>
      <c r="AB747">
        <f ca="1"/>
        <v>2.4342300047879149E-2</v>
      </c>
      <c r="AC747">
        <f ca="1"/>
        <v>1</v>
      </c>
      <c r="AD747" t="str">
        <f ca="1"/>
        <v>ACOAD160f_x</v>
      </c>
      <c r="AE747">
        <f ca="1"/>
        <v>0</v>
      </c>
    </row>
    <row r="748" spans="1:31" x14ac:dyDescent="0.2">
      <c r="A748" t="s">
        <v>10663</v>
      </c>
      <c r="B748" s="121" t="s">
        <v>8692</v>
      </c>
      <c r="E748" s="121">
        <f ca="1"/>
        <v>5.0541892268087099E-2</v>
      </c>
      <c r="H748" s="121" t="str">
        <f ca="1"/>
        <v>0</v>
      </c>
      <c r="K748" s="121" t="str">
        <f ca="1"/>
        <v>0</v>
      </c>
      <c r="L748">
        <v>0.27179119127065499</v>
      </c>
      <c r="M748">
        <v>0.10225800374536401</v>
      </c>
      <c r="N748" s="105" t="str">
        <v>TYRTA_c</v>
      </c>
      <c r="O748" s="131" t="str">
        <v/>
      </c>
      <c r="P748" s="121" t="str">
        <v/>
      </c>
      <c r="Q748">
        <v>4.8477688379999998E-3</v>
      </c>
      <c r="R748" t="str">
        <v>TYRTA_c</v>
      </c>
      <c r="T748">
        <v>0</v>
      </c>
      <c r="U748" t="str">
        <v>TYRTA_c</v>
      </c>
      <c r="W748" t="str">
        <f ca="1"/>
        <v>Fatty acid biosynthesis</v>
      </c>
      <c r="X748" t="str">
        <f ca="1"/>
        <v>EAR140y_c</v>
      </c>
      <c r="Y748">
        <f ca="1"/>
        <v>2.4117637212444712E-2</v>
      </c>
      <c r="Z748">
        <f ca="1"/>
        <v>0</v>
      </c>
      <c r="AA748">
        <f ca="1"/>
        <v>5.816604247110979E-4</v>
      </c>
      <c r="AB748">
        <f ca="1"/>
        <v>2.4342300047879149E-2</v>
      </c>
      <c r="AC748">
        <f ca="1"/>
        <v>1</v>
      </c>
      <c r="AD748" t="str">
        <f ca="1"/>
        <v>ACOAD161af_x</v>
      </c>
      <c r="AE748">
        <f ca="1"/>
        <v>0</v>
      </c>
    </row>
    <row r="749" spans="1:31" x14ac:dyDescent="0.2">
      <c r="A749" t="s">
        <v>10663</v>
      </c>
      <c r="B749" s="121" t="s">
        <v>8693</v>
      </c>
      <c r="E749" s="121">
        <f ca="1"/>
        <v>5.0541892268087099E-2</v>
      </c>
      <c r="H749" s="121" t="str">
        <f ca="1"/>
        <v>0</v>
      </c>
      <c r="K749" s="121" t="str">
        <f ca="1"/>
        <v>0</v>
      </c>
      <c r="L749">
        <v>0</v>
      </c>
      <c r="M749">
        <v>0</v>
      </c>
      <c r="N749" s="105" t="str">
        <v>TYRTA_x</v>
      </c>
      <c r="O749" s="131" t="str">
        <v/>
      </c>
      <c r="P749" s="121" t="str">
        <v/>
      </c>
      <c r="Q749">
        <v>0</v>
      </c>
      <c r="R749" t="str">
        <v>TYRTA_x</v>
      </c>
      <c r="T749">
        <v>0</v>
      </c>
      <c r="U749" t="str">
        <v>TYRTA_x</v>
      </c>
      <c r="W749" t="str">
        <f ca="1"/>
        <v>Fatty acid biosynthesis</v>
      </c>
      <c r="X749" t="str">
        <f ca="1"/>
        <v>EAR160y_c</v>
      </c>
      <c r="Y749">
        <f ca="1"/>
        <v>2.4117637212444712E-2</v>
      </c>
      <c r="Z749">
        <f ca="1"/>
        <v>0</v>
      </c>
      <c r="AA749">
        <f ca="1"/>
        <v>5.816604247110979E-4</v>
      </c>
      <c r="AB749">
        <f ca="1"/>
        <v>2.4342300047879149E-2</v>
      </c>
      <c r="AC749">
        <f ca="1"/>
        <v>1</v>
      </c>
      <c r="AD749" t="str">
        <f ca="1"/>
        <v>ACOAD161bf_x</v>
      </c>
      <c r="AE749">
        <f ca="1"/>
        <v>0</v>
      </c>
    </row>
    <row r="750" spans="1:31" x14ac:dyDescent="0.2">
      <c r="A750" t="s">
        <v>10663</v>
      </c>
      <c r="B750" s="121" t="s">
        <v>8694</v>
      </c>
      <c r="E750" s="121">
        <f ca="1"/>
        <v>3.8283100082747101E-2</v>
      </c>
      <c r="H750" s="121" t="str">
        <f ca="1"/>
        <v>0</v>
      </c>
      <c r="K750" s="121" t="str">
        <f ca="1"/>
        <v>0</v>
      </c>
      <c r="L750">
        <v>2.3437398599999999E-2</v>
      </c>
      <c r="M750">
        <v>2.5490951404112798E-5</v>
      </c>
      <c r="N750" s="105" t="str">
        <v>TYRTRS_c</v>
      </c>
      <c r="O750" s="131" t="str">
        <v/>
      </c>
      <c r="P750" s="121" t="str">
        <v/>
      </c>
      <c r="Q750">
        <v>4.8477688379999998E-3</v>
      </c>
      <c r="R750" t="str">
        <v>TYRTRS_c</v>
      </c>
      <c r="T750">
        <v>5.7688443450000003E-3</v>
      </c>
      <c r="U750" t="str">
        <v>TYRTRS_c</v>
      </c>
      <c r="W750" t="str">
        <f ca="1"/>
        <v>Fatty acid biosynthesis</v>
      </c>
      <c r="X750" t="str">
        <f ca="1"/>
        <v>EAR180y_c</v>
      </c>
      <c r="Y750">
        <f ca="1"/>
        <v>1.8267972917713465E-2</v>
      </c>
      <c r="Z750">
        <f ca="1"/>
        <v>0</v>
      </c>
      <c r="AA750">
        <f ca="1"/>
        <v>3.3371883452231257E-4</v>
      </c>
      <c r="AB750">
        <f ca="1"/>
        <v>1.3966024945921801E-2</v>
      </c>
      <c r="AC750">
        <f ca="1"/>
        <v>1</v>
      </c>
      <c r="AD750" t="str">
        <f ca="1"/>
        <v>ACOAD162f_x</v>
      </c>
      <c r="AE750">
        <f ca="1"/>
        <v>0</v>
      </c>
    </row>
    <row r="751" spans="1:31" x14ac:dyDescent="0.2">
      <c r="A751" t="s">
        <v>10663</v>
      </c>
      <c r="B751" s="121" t="s">
        <v>8695</v>
      </c>
      <c r="E751" s="121">
        <f ca="1"/>
        <v>5.0541892268087099E-2</v>
      </c>
      <c r="H751" s="121" t="str">
        <f ca="1"/>
        <v>0</v>
      </c>
      <c r="K751" s="121" t="str">
        <f ca="1"/>
        <v>0</v>
      </c>
      <c r="L751">
        <v>0</v>
      </c>
      <c r="M751">
        <v>0</v>
      </c>
      <c r="N751" s="105" t="str">
        <v>TYRTRS_m</v>
      </c>
      <c r="O751" s="131" t="str">
        <v/>
      </c>
      <c r="P751" s="121" t="str">
        <v/>
      </c>
      <c r="Q751">
        <v>0</v>
      </c>
      <c r="R751" t="str">
        <v>TYRTRS_m</v>
      </c>
      <c r="T751">
        <v>0</v>
      </c>
      <c r="U751" t="str">
        <v>TYRTRS_m</v>
      </c>
      <c r="W751" t="str">
        <f ca="1"/>
        <v>Fatty acid biosynthesis</v>
      </c>
      <c r="X751" t="str">
        <f ca="1"/>
        <v>EAR40y_c</v>
      </c>
      <c r="Y751">
        <f ca="1"/>
        <v>2.4117637212444712E-2</v>
      </c>
      <c r="Z751">
        <f ca="1"/>
        <v>0</v>
      </c>
      <c r="AA751">
        <f ca="1"/>
        <v>5.816604247110979E-4</v>
      </c>
      <c r="AB751">
        <f ca="1"/>
        <v>2.4342300047879149E-2</v>
      </c>
      <c r="AC751">
        <f ca="1"/>
        <v>1</v>
      </c>
      <c r="AD751" t="str">
        <f ca="1"/>
        <v>ACOAD163f_x</v>
      </c>
      <c r="AE751">
        <f ca="1"/>
        <v>0</v>
      </c>
    </row>
    <row r="752" spans="1:31" x14ac:dyDescent="0.2">
      <c r="A752" t="s">
        <v>10663</v>
      </c>
      <c r="B752" s="121" t="s">
        <v>8696</v>
      </c>
      <c r="E752" s="121" t="str">
        <f ca="1"/>
        <v>0</v>
      </c>
      <c r="H752" s="121" t="str">
        <f ca="1"/>
        <v>0</v>
      </c>
      <c r="K752" s="121" t="str">
        <f ca="1"/>
        <v>0</v>
      </c>
      <c r="L752">
        <v>0</v>
      </c>
      <c r="M752">
        <v>0</v>
      </c>
      <c r="N752" s="105" t="str">
        <v>ERGSTGLCT_c</v>
      </c>
      <c r="O752" s="131">
        <v>0</v>
      </c>
      <c r="P752" s="121">
        <v>0</v>
      </c>
      <c r="Q752">
        <v>0</v>
      </c>
      <c r="R752" t="str">
        <v>ERGSTGLCT_c</v>
      </c>
      <c r="T752">
        <v>0</v>
      </c>
      <c r="U752" t="str">
        <v>ERGSTGLCT_c</v>
      </c>
      <c r="W752" t="str">
        <f ca="1"/>
        <v>Fatty acid biosynthesis</v>
      </c>
      <c r="X752" t="str">
        <f ca="1"/>
        <v>EAR40y_m</v>
      </c>
      <c r="Y752">
        <f ca="1"/>
        <v>0</v>
      </c>
      <c r="Z752">
        <f ca="1"/>
        <v>0</v>
      </c>
      <c r="AA752">
        <f ca="1"/>
        <v>0</v>
      </c>
      <c r="AB752">
        <f ca="1"/>
        <v>0</v>
      </c>
      <c r="AC752">
        <f ca="1"/>
        <v>0</v>
      </c>
      <c r="AD752" t="str">
        <f ca="1"/>
        <v>ACOAD180f_x</v>
      </c>
      <c r="AE752">
        <f ca="1"/>
        <v>0</v>
      </c>
    </row>
    <row r="753" spans="1:31" x14ac:dyDescent="0.2">
      <c r="A753" t="s">
        <v>10663</v>
      </c>
      <c r="B753" s="121" t="s">
        <v>8697</v>
      </c>
      <c r="E753" s="121">
        <f ca="1"/>
        <v>5.0541892268087099E-2</v>
      </c>
      <c r="H753" s="121" t="str">
        <f ca="1"/>
        <v>0</v>
      </c>
      <c r="K753" s="121" t="str">
        <f ca="1"/>
        <v>0</v>
      </c>
      <c r="L753">
        <v>0</v>
      </c>
      <c r="M753">
        <v>0</v>
      </c>
      <c r="N753" s="105" t="str">
        <v>UAGDP_c</v>
      </c>
      <c r="O753" s="131" t="str">
        <v/>
      </c>
      <c r="P753" s="121" t="str">
        <v/>
      </c>
      <c r="Q753">
        <v>0</v>
      </c>
      <c r="R753" t="str">
        <v>UAGDP_c</v>
      </c>
      <c r="T753">
        <v>0</v>
      </c>
      <c r="U753" t="str">
        <v>UAGDP_c</v>
      </c>
      <c r="W753" t="str">
        <f ca="1"/>
        <v>Fatty acid biosynthesis</v>
      </c>
      <c r="X753" t="str">
        <f ca="1"/>
        <v>EAR60y_c</v>
      </c>
      <c r="Y753">
        <f ca="1"/>
        <v>2.4117637212444712E-2</v>
      </c>
      <c r="Z753">
        <f ca="1"/>
        <v>0</v>
      </c>
      <c r="AA753">
        <f ca="1"/>
        <v>5.816604247110979E-4</v>
      </c>
      <c r="AB753">
        <f ca="1"/>
        <v>2.4342300047879149E-2</v>
      </c>
      <c r="AC753">
        <f ca="1"/>
        <v>1</v>
      </c>
      <c r="AD753" t="str">
        <f ca="1"/>
        <v>ACOAD181af_x</v>
      </c>
      <c r="AE753">
        <f ca="1"/>
        <v>0</v>
      </c>
    </row>
    <row r="754" spans="1:31" x14ac:dyDescent="0.2">
      <c r="A754" t="s">
        <v>10663</v>
      </c>
      <c r="B754" s="121" t="s">
        <v>8698</v>
      </c>
      <c r="E754" s="121" t="str">
        <f ca="1"/>
        <v>0</v>
      </c>
      <c r="H754" s="121" t="str">
        <f ca="1"/>
        <v>0</v>
      </c>
      <c r="K754" s="121" t="str">
        <f ca="1"/>
        <v>0</v>
      </c>
      <c r="L754">
        <v>0</v>
      </c>
      <c r="M754">
        <v>2.2508759054221799E-16</v>
      </c>
      <c r="N754" s="105" t="str">
        <v>UDPG4E_c</v>
      </c>
      <c r="O754" s="131">
        <v>0</v>
      </c>
      <c r="P754" s="121">
        <v>0</v>
      </c>
      <c r="Q754">
        <v>0</v>
      </c>
      <c r="R754" t="str">
        <v>UDPG4E_c</v>
      </c>
      <c r="T754">
        <v>0</v>
      </c>
      <c r="U754" t="str">
        <v>UDPG4E_c</v>
      </c>
      <c r="W754" t="str">
        <f ca="1"/>
        <v>Fatty acid biosynthesis</v>
      </c>
      <c r="X754" t="str">
        <f ca="1"/>
        <v>EAR60y_m</v>
      </c>
      <c r="Y754">
        <f ca="1"/>
        <v>0</v>
      </c>
      <c r="Z754">
        <f ca="1"/>
        <v>0</v>
      </c>
      <c r="AA754">
        <f ca="1"/>
        <v>0</v>
      </c>
      <c r="AB754">
        <f ca="1"/>
        <v>0</v>
      </c>
      <c r="AC754">
        <f ca="1"/>
        <v>0</v>
      </c>
      <c r="AD754" t="str">
        <f ca="1"/>
        <v>ACOAD182f_x</v>
      </c>
      <c r="AE754">
        <f ca="1"/>
        <v>0</v>
      </c>
    </row>
    <row r="755" spans="1:31" x14ac:dyDescent="0.2">
      <c r="A755" t="s">
        <v>10663</v>
      </c>
      <c r="B755" s="121" t="s">
        <v>8699</v>
      </c>
      <c r="E755" s="121">
        <f ca="1"/>
        <v>5.0541892268087099E-2</v>
      </c>
      <c r="H755" s="121" t="str">
        <f ca="1"/>
        <v>0</v>
      </c>
      <c r="K755" s="121" t="str">
        <f ca="1"/>
        <v>0</v>
      </c>
      <c r="L755">
        <v>0</v>
      </c>
      <c r="M755">
        <v>1.2643636473186899E-2</v>
      </c>
      <c r="N755" s="105" t="str">
        <v>UGLT_c</v>
      </c>
      <c r="O755" s="131" t="str">
        <v/>
      </c>
      <c r="P755" s="121" t="str">
        <v/>
      </c>
      <c r="Q755">
        <v>0</v>
      </c>
      <c r="R755" t="str">
        <v>UGLT_c</v>
      </c>
      <c r="T755">
        <v>0</v>
      </c>
      <c r="U755" t="str">
        <v>UGLT_c</v>
      </c>
      <c r="W755" t="str">
        <f ca="1"/>
        <v>Fatty acid biosynthesis</v>
      </c>
      <c r="X755" t="str">
        <f ca="1"/>
        <v>EAR80y_c</v>
      </c>
      <c r="Y755">
        <f ca="1"/>
        <v>2.4117637212444712E-2</v>
      </c>
      <c r="Z755">
        <f ca="1"/>
        <v>0</v>
      </c>
      <c r="AA755">
        <f ca="1"/>
        <v>5.816604247110979E-4</v>
      </c>
      <c r="AB755">
        <f ca="1"/>
        <v>2.4342300047879149E-2</v>
      </c>
      <c r="AC755">
        <f ca="1"/>
        <v>1</v>
      </c>
      <c r="AD755" t="str">
        <f ca="1"/>
        <v>ACOAD183f_x</v>
      </c>
      <c r="AE755">
        <f ca="1"/>
        <v>0</v>
      </c>
    </row>
    <row r="756" spans="1:31" x14ac:dyDescent="0.2">
      <c r="A756" t="s">
        <v>10663</v>
      </c>
      <c r="B756" s="121" t="s">
        <v>8700</v>
      </c>
      <c r="E756" s="121" t="str">
        <f ca="1"/>
        <v>0</v>
      </c>
      <c r="H756" s="121" t="str">
        <f ca="1"/>
        <v>0</v>
      </c>
      <c r="K756" s="121" t="str">
        <f ca="1"/>
        <v>0</v>
      </c>
      <c r="L756">
        <v>1.1992859999999999E-2</v>
      </c>
      <c r="M756">
        <v>5.1225283179111999E-2</v>
      </c>
      <c r="N756" s="105" t="str">
        <v>UMPK_c</v>
      </c>
      <c r="O756" s="131" t="str">
        <v/>
      </c>
      <c r="P756" s="121" t="str">
        <v/>
      </c>
      <c r="Q756">
        <v>3.5978579999999998E-3</v>
      </c>
      <c r="R756" t="str">
        <v>UMPK_c</v>
      </c>
      <c r="T756">
        <v>4.8637710000000002E-3</v>
      </c>
      <c r="U756" t="str">
        <v>UMPK_c</v>
      </c>
      <c r="W756" t="str">
        <f ca="1"/>
        <v>Fatty acid biosynthesis</v>
      </c>
      <c r="X756" t="str">
        <f ca="1"/>
        <v>EAR80y_m</v>
      </c>
      <c r="Y756">
        <f ca="1"/>
        <v>0</v>
      </c>
      <c r="Z756">
        <f ca="1"/>
        <v>0</v>
      </c>
      <c r="AA756">
        <f ca="1"/>
        <v>0</v>
      </c>
      <c r="AB756">
        <f ca="1"/>
        <v>0</v>
      </c>
      <c r="AC756">
        <f ca="1"/>
        <v>0</v>
      </c>
      <c r="AD756" t="str">
        <f ca="1"/>
        <v>ACOAD40f_m</v>
      </c>
      <c r="AE756">
        <f ca="1"/>
        <v>0</v>
      </c>
    </row>
    <row r="757" spans="1:31" x14ac:dyDescent="0.2">
      <c r="A757" t="s">
        <v>10675</v>
      </c>
      <c r="B757" s="121" t="s">
        <v>8701</v>
      </c>
      <c r="E757" s="121" t="str">
        <f ca="1"/>
        <v>0</v>
      </c>
      <c r="H757" s="121" t="str">
        <f ca="1"/>
        <v>0</v>
      </c>
      <c r="K757" s="121" t="str">
        <f ca="1"/>
        <v>0</v>
      </c>
      <c r="L757">
        <v>0</v>
      </c>
      <c r="M757">
        <v>0</v>
      </c>
      <c r="N757" s="105" t="str">
        <v>UMPK_n</v>
      </c>
      <c r="O757" s="131" t="str">
        <v/>
      </c>
      <c r="P757" s="121" t="str">
        <v/>
      </c>
      <c r="Q757">
        <v>0</v>
      </c>
      <c r="R757" t="str">
        <v>UMPK_n</v>
      </c>
      <c r="T757">
        <v>0</v>
      </c>
      <c r="U757" t="str">
        <v>UMPK_n</v>
      </c>
      <c r="W757" t="str">
        <f ca="1"/>
        <v>Fatty acid degradation</v>
      </c>
      <c r="X757" t="str">
        <f ca="1"/>
        <v>ECOAH100_m</v>
      </c>
      <c r="Y757">
        <f ca="1"/>
        <v>0</v>
      </c>
      <c r="Z757">
        <f ca="1"/>
        <v>0</v>
      </c>
      <c r="AA757">
        <f ca="1"/>
        <v>0</v>
      </c>
      <c r="AB757">
        <f ca="1"/>
        <v>0</v>
      </c>
      <c r="AC757">
        <f ca="1"/>
        <v>0</v>
      </c>
      <c r="AD757" t="str">
        <f ca="1"/>
        <v>ACOAD40f_x</v>
      </c>
      <c r="AE757">
        <f ca="1"/>
        <v>0</v>
      </c>
    </row>
    <row r="758" spans="1:31" x14ac:dyDescent="0.2">
      <c r="A758" t="s">
        <v>10675</v>
      </c>
      <c r="B758" s="121" t="s">
        <v>8702</v>
      </c>
      <c r="E758" s="121" t="str">
        <f ca="1"/>
        <v>0</v>
      </c>
      <c r="H758" s="121" t="str">
        <f ca="1"/>
        <v>0</v>
      </c>
      <c r="K758" s="121" t="str">
        <f ca="1"/>
        <v>0</v>
      </c>
      <c r="L758">
        <v>0</v>
      </c>
      <c r="M758">
        <v>2.1124657604797999E-4</v>
      </c>
      <c r="N758" s="105" t="str">
        <v>UPPRT_c</v>
      </c>
      <c r="O758" s="131" t="str">
        <v/>
      </c>
      <c r="P758" s="121" t="str">
        <v/>
      </c>
      <c r="Q758">
        <v>0</v>
      </c>
      <c r="R758" t="str">
        <v>UPPRT_c</v>
      </c>
      <c r="T758">
        <v>0</v>
      </c>
      <c r="U758" t="str">
        <v>UPPRT_c</v>
      </c>
      <c r="W758" t="str">
        <f ca="1"/>
        <v>Fatty acid degradation</v>
      </c>
      <c r="X758" t="str">
        <f ca="1"/>
        <v>ECOAH100_x</v>
      </c>
      <c r="Y758">
        <f ca="1"/>
        <v>0</v>
      </c>
      <c r="Z758">
        <f ca="1"/>
        <v>0</v>
      </c>
      <c r="AA758">
        <f ca="1"/>
        <v>0</v>
      </c>
      <c r="AB758">
        <f ca="1"/>
        <v>0</v>
      </c>
      <c r="AC758">
        <f ca="1"/>
        <v>0</v>
      </c>
      <c r="AD758" t="str">
        <f ca="1"/>
        <v>ACOAD60f_m</v>
      </c>
      <c r="AE758">
        <f ca="1"/>
        <v>0</v>
      </c>
    </row>
    <row r="759" spans="1:31" x14ac:dyDescent="0.2">
      <c r="A759" t="s">
        <v>10675</v>
      </c>
      <c r="B759" s="121" t="s">
        <v>8703</v>
      </c>
      <c r="E759" s="121" t="str">
        <f ca="1"/>
        <v>0</v>
      </c>
      <c r="H759" s="121" t="str">
        <f ca="1"/>
        <v>0</v>
      </c>
      <c r="K759" s="121" t="str">
        <f ca="1"/>
        <v>0</v>
      </c>
      <c r="L759">
        <v>0.793921290434081</v>
      </c>
      <c r="M759">
        <v>3.0082368909296001E-2</v>
      </c>
      <c r="N759" s="105" t="str">
        <v>UREASE_c</v>
      </c>
      <c r="O759" s="131" t="str">
        <v/>
      </c>
      <c r="P759" s="121" t="str">
        <v/>
      </c>
      <c r="Q759">
        <v>0</v>
      </c>
      <c r="R759" t="str">
        <v>UREASE_c</v>
      </c>
      <c r="T759">
        <v>0</v>
      </c>
      <c r="U759" t="str">
        <v>UREASE_c</v>
      </c>
      <c r="W759" t="str">
        <f ca="1"/>
        <v>Fatty acid degradation</v>
      </c>
      <c r="X759" t="str">
        <f ca="1"/>
        <v>ECOAH101e_x</v>
      </c>
      <c r="Y759">
        <f ca="1"/>
        <v>0</v>
      </c>
      <c r="Z759">
        <f ca="1"/>
        <v>0</v>
      </c>
      <c r="AA759">
        <f ca="1"/>
        <v>0</v>
      </c>
      <c r="AB759">
        <f ca="1"/>
        <v>0</v>
      </c>
      <c r="AC759">
        <f ca="1"/>
        <v>0</v>
      </c>
      <c r="AD759" t="str">
        <f ca="1"/>
        <v>ACOAD60f_x</v>
      </c>
      <c r="AE759">
        <f ca="1"/>
        <v>0</v>
      </c>
    </row>
    <row r="760" spans="1:31" x14ac:dyDescent="0.2">
      <c r="A760" t="s">
        <v>10675</v>
      </c>
      <c r="B760" s="121" t="s">
        <v>8704</v>
      </c>
      <c r="E760" s="121" t="str">
        <f ca="1"/>
        <v>0</v>
      </c>
      <c r="H760" s="121" t="str">
        <f ca="1"/>
        <v>0</v>
      </c>
      <c r="K760" s="121" t="str">
        <f ca="1"/>
        <v>0</v>
      </c>
      <c r="L760">
        <v>0</v>
      </c>
      <c r="M760">
        <v>0</v>
      </c>
      <c r="N760" s="105" t="str">
        <v/>
      </c>
      <c r="O760" s="131" t="str">
        <v/>
      </c>
      <c r="P760" s="121" t="str">
        <v/>
      </c>
      <c r="Q760">
        <v>0</v>
      </c>
      <c r="R760" t="str">
        <v/>
      </c>
      <c r="T760">
        <v>0</v>
      </c>
      <c r="U760" t="str">
        <v/>
      </c>
      <c r="W760" t="str">
        <f ca="1"/>
        <v>Fatty acid degradation</v>
      </c>
      <c r="X760" t="str">
        <f ca="1"/>
        <v>ECOAH120_m</v>
      </c>
      <c r="Y760">
        <f ca="1"/>
        <v>0</v>
      </c>
      <c r="Z760">
        <f ca="1"/>
        <v>0</v>
      </c>
      <c r="AA760">
        <f ca="1"/>
        <v>0</v>
      </c>
      <c r="AB760">
        <f ca="1"/>
        <v>0</v>
      </c>
      <c r="AC760">
        <f ca="1"/>
        <v>0</v>
      </c>
      <c r="AD760" t="str">
        <f ca="1"/>
        <v>ACOAD80f_m</v>
      </c>
      <c r="AE760">
        <f ca="1"/>
        <v>0</v>
      </c>
    </row>
    <row r="761" spans="1:31" x14ac:dyDescent="0.2">
      <c r="A761" t="s">
        <v>10675</v>
      </c>
      <c r="B761" s="121" t="s">
        <v>8705</v>
      </c>
      <c r="E761" s="121" t="str">
        <f ca="1"/>
        <v>0</v>
      </c>
      <c r="H761" s="121" t="str">
        <f ca="1"/>
        <v>0</v>
      </c>
      <c r="K761" s="121" t="str">
        <f ca="1"/>
        <v>0</v>
      </c>
      <c r="L761">
        <v>0</v>
      </c>
      <c r="M761">
        <v>5.5570088329495097E-5</v>
      </c>
      <c r="N761" s="105" t="str">
        <v>URIK1_c</v>
      </c>
      <c r="O761" s="131" t="str">
        <v/>
      </c>
      <c r="P761" s="121" t="str">
        <v/>
      </c>
      <c r="Q761">
        <v>0</v>
      </c>
      <c r="R761" t="str">
        <v>URIK1_c</v>
      </c>
      <c r="T761">
        <v>0</v>
      </c>
      <c r="U761" t="str">
        <v>URIK1_c</v>
      </c>
      <c r="W761" t="str">
        <f ca="1"/>
        <v>Fatty acid degradation</v>
      </c>
      <c r="X761" t="str">
        <f ca="1"/>
        <v>ECOAH120_x</v>
      </c>
      <c r="Y761">
        <f ca="1"/>
        <v>0</v>
      </c>
      <c r="Z761">
        <f ca="1"/>
        <v>0</v>
      </c>
      <c r="AA761">
        <f ca="1"/>
        <v>0</v>
      </c>
      <c r="AB761">
        <f ca="1"/>
        <v>0</v>
      </c>
      <c r="AC761">
        <f ca="1"/>
        <v>0</v>
      </c>
      <c r="AD761" t="str">
        <f ca="1"/>
        <v>ACOAD80f_x</v>
      </c>
      <c r="AE761">
        <f ca="1"/>
        <v>0</v>
      </c>
    </row>
    <row r="762" spans="1:31" x14ac:dyDescent="0.2">
      <c r="A762" t="s">
        <v>10675</v>
      </c>
      <c r="B762" s="121" t="s">
        <v>8706</v>
      </c>
      <c r="E762" s="121" t="str">
        <f ca="1"/>
        <v>0</v>
      </c>
      <c r="H762" s="121" t="str">
        <f ca="1"/>
        <v>0</v>
      </c>
      <c r="K762" s="121" t="str">
        <f ca="1"/>
        <v>0</v>
      </c>
      <c r="L762">
        <v>0</v>
      </c>
      <c r="M762">
        <v>2.37737959947807E-5</v>
      </c>
      <c r="N762" s="105" t="str">
        <v>URIK2_c</v>
      </c>
      <c r="O762" s="131" t="str">
        <v/>
      </c>
      <c r="P762" s="121" t="str">
        <v/>
      </c>
      <c r="Q762">
        <v>0</v>
      </c>
      <c r="R762" t="str">
        <v>URIK2_c</v>
      </c>
      <c r="T762">
        <v>0</v>
      </c>
      <c r="U762" t="str">
        <v>URIK2_c</v>
      </c>
      <c r="W762" t="str">
        <f ca="1"/>
        <v>Fatty acid degradation</v>
      </c>
      <c r="X762" t="str">
        <f ca="1"/>
        <v>ECOAH121a_m</v>
      </c>
      <c r="Y762">
        <f ca="1"/>
        <v>0</v>
      </c>
      <c r="Z762">
        <f ca="1"/>
        <v>0</v>
      </c>
      <c r="AA762">
        <f ca="1"/>
        <v>0</v>
      </c>
      <c r="AB762">
        <f ca="1"/>
        <v>0</v>
      </c>
      <c r="AC762">
        <f ca="1"/>
        <v>0</v>
      </c>
      <c r="AD762" t="str">
        <f ca="1"/>
        <v>ACOAD82ef_x</v>
      </c>
      <c r="AE762">
        <f ca="1"/>
        <v>0</v>
      </c>
    </row>
    <row r="763" spans="1:31" x14ac:dyDescent="0.2">
      <c r="A763" t="s">
        <v>10675</v>
      </c>
      <c r="B763" s="121" t="s">
        <v>8707</v>
      </c>
      <c r="E763" s="121" t="str">
        <f ca="1"/>
        <v>0</v>
      </c>
      <c r="H763" s="121" t="str">
        <f ca="1"/>
        <v>0</v>
      </c>
      <c r="K763" s="121" t="str">
        <f ca="1"/>
        <v>0</v>
      </c>
      <c r="L763">
        <v>0</v>
      </c>
      <c r="M763">
        <v>3.5334351912588999E-3</v>
      </c>
      <c r="N763" s="105" t="str">
        <v>URIDK2i_c</v>
      </c>
      <c r="O763" s="131">
        <v>0</v>
      </c>
      <c r="P763" s="121">
        <v>2.1526558495234601E-3</v>
      </c>
      <c r="Q763">
        <v>0</v>
      </c>
      <c r="R763" t="str">
        <v>URIDK2i_c</v>
      </c>
      <c r="T763">
        <v>0</v>
      </c>
      <c r="U763" t="str">
        <v>URIDK2i_c</v>
      </c>
      <c r="W763" t="str">
        <f ca="1"/>
        <v>Fatty acid degradation</v>
      </c>
      <c r="X763" t="str">
        <f ca="1"/>
        <v>ECOAH121a_x</v>
      </c>
      <c r="Y763">
        <f ca="1"/>
        <v>0</v>
      </c>
      <c r="Z763">
        <f ca="1"/>
        <v>0</v>
      </c>
      <c r="AA763">
        <f ca="1"/>
        <v>0</v>
      </c>
      <c r="AB763">
        <f ca="1"/>
        <v>0</v>
      </c>
      <c r="AC763">
        <f ca="1"/>
        <v>0</v>
      </c>
      <c r="AD763" t="str">
        <f ca="1"/>
        <v>ACOADm30f_m</v>
      </c>
      <c r="AE763">
        <f ca="1"/>
        <v>0</v>
      </c>
    </row>
    <row r="764" spans="1:31" x14ac:dyDescent="0.2">
      <c r="A764" t="s">
        <v>10675</v>
      </c>
      <c r="B764" s="121" t="s">
        <v>8708</v>
      </c>
      <c r="E764" s="121" t="str">
        <f ca="1"/>
        <v>0</v>
      </c>
      <c r="H764" s="121" t="str">
        <f ca="1"/>
        <v>0</v>
      </c>
      <c r="K764" s="121" t="str">
        <f ca="1"/>
        <v>0</v>
      </c>
      <c r="L764">
        <v>0</v>
      </c>
      <c r="M764">
        <v>1.60629497576804E-3</v>
      </c>
      <c r="N764" s="105" t="str">
        <v>URIDK2i_n</v>
      </c>
      <c r="O764" s="131" t="str">
        <v/>
      </c>
      <c r="P764" s="121" t="str">
        <v/>
      </c>
      <c r="Q764">
        <v>0</v>
      </c>
      <c r="R764" t="str">
        <v>URIDK2i_n</v>
      </c>
      <c r="T764">
        <v>0</v>
      </c>
      <c r="U764" t="str">
        <v>URIDK2i_n</v>
      </c>
      <c r="W764" t="str">
        <f ca="1"/>
        <v>Fatty acid degradation</v>
      </c>
      <c r="X764" t="str">
        <f ca="1"/>
        <v>ECOAH121d_x</v>
      </c>
      <c r="Y764">
        <f ca="1"/>
        <v>0</v>
      </c>
      <c r="Z764">
        <f ca="1"/>
        <v>0</v>
      </c>
      <c r="AA764">
        <f ca="1"/>
        <v>0</v>
      </c>
      <c r="AB764">
        <f ca="1"/>
        <v>0</v>
      </c>
      <c r="AC764">
        <f ca="1"/>
        <v>0</v>
      </c>
      <c r="AD764" t="str">
        <f ca="1"/>
        <v>ACOADm40f_m</v>
      </c>
      <c r="AE764">
        <f ca="1"/>
        <v>0</v>
      </c>
    </row>
    <row r="765" spans="1:31" x14ac:dyDescent="0.2">
      <c r="A765" t="s">
        <v>10675</v>
      </c>
      <c r="B765" s="121" t="s">
        <v>8709</v>
      </c>
      <c r="E765" s="121" t="str">
        <f ca="1"/>
        <v>0</v>
      </c>
      <c r="H765" s="121" t="str">
        <f ca="1"/>
        <v>0</v>
      </c>
      <c r="K765" s="121" t="str">
        <f ca="1"/>
        <v>0</v>
      </c>
      <c r="L765">
        <v>1.7819999999999999E-7</v>
      </c>
      <c r="M765">
        <v>1.9381364543857499E-10</v>
      </c>
      <c r="N765" s="105" t="str">
        <v>UPPDC1_c</v>
      </c>
      <c r="O765" s="131" t="str">
        <v/>
      </c>
      <c r="P765" s="121" t="str">
        <v/>
      </c>
      <c r="Q765">
        <v>5.3459999999999997E-8</v>
      </c>
      <c r="R765" t="str">
        <v>UPPDC1_c</v>
      </c>
      <c r="T765">
        <v>7.2269999999999998E-8</v>
      </c>
      <c r="U765" t="str">
        <v>UPPDC1_c</v>
      </c>
      <c r="W765" t="str">
        <f ca="1"/>
        <v>Fatty acid degradation</v>
      </c>
      <c r="X765" t="str">
        <f ca="1"/>
        <v>ECOAH122e_x</v>
      </c>
      <c r="Y765">
        <f ca="1"/>
        <v>0</v>
      </c>
      <c r="Z765">
        <f ca="1"/>
        <v>0</v>
      </c>
      <c r="AA765">
        <f ca="1"/>
        <v>0</v>
      </c>
      <c r="AB765">
        <f ca="1"/>
        <v>0</v>
      </c>
      <c r="AC765">
        <f ca="1"/>
        <v>0</v>
      </c>
      <c r="AD765" t="str">
        <f ca="1"/>
        <v>ACOADm50f_m</v>
      </c>
      <c r="AE765">
        <f ca="1"/>
        <v>0</v>
      </c>
    </row>
    <row r="766" spans="1:31" x14ac:dyDescent="0.2">
      <c r="A766" t="s">
        <v>10675</v>
      </c>
      <c r="B766" s="121" t="s">
        <v>8710</v>
      </c>
      <c r="E766" s="121" t="str">
        <f ca="1"/>
        <v>0</v>
      </c>
      <c r="H766" s="121" t="str">
        <f ca="1"/>
        <v>0</v>
      </c>
      <c r="K766" s="121" t="str">
        <f ca="1"/>
        <v>0</v>
      </c>
      <c r="L766">
        <v>0</v>
      </c>
      <c r="M766">
        <v>0</v>
      </c>
      <c r="N766" s="105" t="str">
        <v>UPP3MT_2_c</v>
      </c>
      <c r="O766" s="131" t="str">
        <v/>
      </c>
      <c r="P766" s="121" t="str">
        <v/>
      </c>
      <c r="Q766">
        <v>0</v>
      </c>
      <c r="R766" t="str">
        <v>UPP3MT_2_c</v>
      </c>
      <c r="T766">
        <v>0</v>
      </c>
      <c r="U766" t="str">
        <v>UPP3MT_2_c</v>
      </c>
      <c r="W766" t="str">
        <f ca="1"/>
        <v>Fatty acid degradation</v>
      </c>
      <c r="X766" t="str">
        <f ca="1"/>
        <v>ECOAH140_m</v>
      </c>
      <c r="Y766">
        <f ca="1"/>
        <v>0</v>
      </c>
      <c r="Z766">
        <f ca="1"/>
        <v>0</v>
      </c>
      <c r="AA766">
        <f ca="1"/>
        <v>0</v>
      </c>
      <c r="AB766">
        <f ca="1"/>
        <v>0</v>
      </c>
      <c r="AC766">
        <f ca="1"/>
        <v>0</v>
      </c>
      <c r="AD766" t="str">
        <f ca="1"/>
        <v>ACOADS160_rm</v>
      </c>
      <c r="AE766">
        <f ca="1"/>
        <v>0</v>
      </c>
    </row>
    <row r="767" spans="1:31" x14ac:dyDescent="0.2">
      <c r="A767" t="s">
        <v>10675</v>
      </c>
      <c r="B767" s="121" t="s">
        <v>8711</v>
      </c>
      <c r="E767" s="121" t="str">
        <f ca="1"/>
        <v>0</v>
      </c>
      <c r="H767" s="121" t="str">
        <f ca="1"/>
        <v>0</v>
      </c>
      <c r="K767" s="121" t="str">
        <f ca="1"/>
        <v>0</v>
      </c>
      <c r="L767">
        <v>1.7819999999999999E-7</v>
      </c>
      <c r="M767">
        <v>1.9381364543857499E-10</v>
      </c>
      <c r="N767" s="105" t="str">
        <v>UPP3S_c</v>
      </c>
      <c r="O767" s="131" t="str">
        <v/>
      </c>
      <c r="P767" s="121" t="str">
        <v/>
      </c>
      <c r="Q767">
        <v>5.3459999999999997E-8</v>
      </c>
      <c r="R767" t="str">
        <v>UPP3S_c</v>
      </c>
      <c r="T767">
        <v>7.2269999999999998E-8</v>
      </c>
      <c r="U767" t="str">
        <v>UPP3S_c</v>
      </c>
      <c r="W767" t="str">
        <f ca="1"/>
        <v>Fatty acid degradation</v>
      </c>
      <c r="X767" t="str">
        <f ca="1"/>
        <v>ECOAH140_x</v>
      </c>
      <c r="Y767">
        <f ca="1"/>
        <v>0</v>
      </c>
      <c r="Z767">
        <f ca="1"/>
        <v>0</v>
      </c>
      <c r="AA767">
        <f ca="1"/>
        <v>0</v>
      </c>
      <c r="AB767">
        <f ca="1"/>
        <v>0</v>
      </c>
      <c r="AC767">
        <f ca="1"/>
        <v>0</v>
      </c>
      <c r="AD767" t="str">
        <f ca="1"/>
        <v>ACOAO100_x</v>
      </c>
      <c r="AE767">
        <f ca="1"/>
        <v>0</v>
      </c>
    </row>
    <row r="768" spans="1:31" x14ac:dyDescent="0.2">
      <c r="A768" t="s">
        <v>10675</v>
      </c>
      <c r="B768" s="121" t="s">
        <v>8712</v>
      </c>
      <c r="E768" s="121" t="str">
        <f ca="1"/>
        <v>0</v>
      </c>
      <c r="H768" s="121" t="str">
        <f ca="1"/>
        <v>0</v>
      </c>
      <c r="K768" s="121" t="str">
        <f ca="1"/>
        <v>0</v>
      </c>
      <c r="L768">
        <v>0.16836259687552499</v>
      </c>
      <c r="M768">
        <v>5.5699173015043499E-2</v>
      </c>
      <c r="N768" s="105" t="str">
        <v>GALUi_c</v>
      </c>
      <c r="O768" s="131" t="str">
        <v/>
      </c>
      <c r="P768" s="121" t="str">
        <v/>
      </c>
      <c r="Q768">
        <v>5.9550767297999997E-2</v>
      </c>
      <c r="R768" t="str">
        <v>GALUi_c</v>
      </c>
      <c r="T768">
        <v>0.10227585357000001</v>
      </c>
      <c r="U768" t="str">
        <v>GALUi_c</v>
      </c>
      <c r="W768" t="str">
        <f ca="1"/>
        <v>Fatty acid degradation</v>
      </c>
      <c r="X768" t="str">
        <f ca="1"/>
        <v>ECOAH141b_m</v>
      </c>
      <c r="Y768">
        <f ca="1"/>
        <v>0</v>
      </c>
      <c r="Z768">
        <f ca="1"/>
        <v>0</v>
      </c>
      <c r="AA768">
        <f ca="1"/>
        <v>0</v>
      </c>
      <c r="AB768">
        <f ca="1"/>
        <v>0</v>
      </c>
      <c r="AC768">
        <f ca="1"/>
        <v>0</v>
      </c>
      <c r="AD768" t="str">
        <f ca="1"/>
        <v>ACOAO101d_x</v>
      </c>
      <c r="AE768">
        <f ca="1"/>
        <v>0</v>
      </c>
    </row>
    <row r="769" spans="1:31" x14ac:dyDescent="0.2">
      <c r="A769" t="s">
        <v>10675</v>
      </c>
      <c r="B769" s="121" t="s">
        <v>8713</v>
      </c>
      <c r="E769" s="121" t="str">
        <f ca="1"/>
        <v>0</v>
      </c>
      <c r="H769" s="121" t="str">
        <f ca="1"/>
        <v>0</v>
      </c>
      <c r="K769" s="121" t="str">
        <f ca="1"/>
        <v>0</v>
      </c>
      <c r="L769">
        <v>0</v>
      </c>
      <c r="M769">
        <v>4.4566792372300802E-2</v>
      </c>
      <c r="N769" s="105" t="str">
        <v>G00006t_c_r</v>
      </c>
      <c r="O769" s="131">
        <v>0</v>
      </c>
      <c r="P769" s="121">
        <v>2.1526558495104601E-3</v>
      </c>
      <c r="Q769">
        <v>0</v>
      </c>
      <c r="R769" t="str">
        <v>G00006t_c_r</v>
      </c>
      <c r="T769">
        <v>0</v>
      </c>
      <c r="U769" t="str">
        <v>G00006t_c_r</v>
      </c>
      <c r="W769" t="str">
        <f ca="1"/>
        <v>Fatty acid degradation</v>
      </c>
      <c r="X769" t="str">
        <f ca="1"/>
        <v>ECOAH141b_x</v>
      </c>
      <c r="Y769">
        <f ca="1"/>
        <v>0</v>
      </c>
      <c r="Z769">
        <f ca="1"/>
        <v>0</v>
      </c>
      <c r="AA769">
        <f ca="1"/>
        <v>0</v>
      </c>
      <c r="AB769">
        <f ca="1"/>
        <v>0</v>
      </c>
      <c r="AC769">
        <f ca="1"/>
        <v>0</v>
      </c>
      <c r="AD769" t="str">
        <f ca="1"/>
        <v>ACOAO102e_x</v>
      </c>
      <c r="AE769">
        <f ca="1"/>
        <v>0</v>
      </c>
    </row>
    <row r="770" spans="1:31" x14ac:dyDescent="0.2">
      <c r="A770" t="s">
        <v>10675</v>
      </c>
      <c r="B770" s="121" t="s">
        <v>8714</v>
      </c>
      <c r="E770" s="121" t="str">
        <f ca="1"/>
        <v>0</v>
      </c>
      <c r="H770" s="121" t="str">
        <f ca="1"/>
        <v>0</v>
      </c>
      <c r="K770" s="121" t="str">
        <f ca="1"/>
        <v>0</v>
      </c>
      <c r="L770">
        <v>0</v>
      </c>
      <c r="M770">
        <v>0</v>
      </c>
      <c r="N770" s="105" t="str">
        <v>G00006t_c_r</v>
      </c>
      <c r="O770" s="131" t="str">
        <v/>
      </c>
      <c r="P770" s="121" t="str">
        <v/>
      </c>
      <c r="Q770">
        <v>0</v>
      </c>
      <c r="R770" t="str">
        <v>G00006t_c_r</v>
      </c>
      <c r="T770">
        <v>0</v>
      </c>
      <c r="U770" t="str">
        <v>G00006t_c_r</v>
      </c>
      <c r="W770" t="str">
        <f ca="1"/>
        <v>Fatty acid degradation</v>
      </c>
      <c r="X770" t="str">
        <f ca="1"/>
        <v>ECOAH141c_m</v>
      </c>
      <c r="Y770">
        <f ca="1"/>
        <v>0</v>
      </c>
      <c r="Z770">
        <f ca="1"/>
        <v>0</v>
      </c>
      <c r="AA770">
        <f ca="1"/>
        <v>0</v>
      </c>
      <c r="AB770">
        <f ca="1"/>
        <v>0</v>
      </c>
      <c r="AC770">
        <f ca="1"/>
        <v>0</v>
      </c>
      <c r="AD770" t="str">
        <f ca="1"/>
        <v>ACOAO120_x</v>
      </c>
      <c r="AE770">
        <f ca="1"/>
        <v>0</v>
      </c>
    </row>
    <row r="771" spans="1:31" x14ac:dyDescent="0.2">
      <c r="A771" t="s">
        <v>10675</v>
      </c>
      <c r="B771" s="121" t="s">
        <v>8715</v>
      </c>
      <c r="E771" s="121" t="str">
        <f ca="1"/>
        <v>0</v>
      </c>
      <c r="H771" s="121" t="str">
        <f ca="1"/>
        <v>0</v>
      </c>
      <c r="K771" s="121" t="str">
        <f ca="1"/>
        <v>0</v>
      </c>
      <c r="L771">
        <v>0</v>
      </c>
      <c r="M771">
        <v>1.95007306504614E-3</v>
      </c>
      <c r="N771" s="105" t="str">
        <v>VALTA_c</v>
      </c>
      <c r="O771" s="131">
        <v>0</v>
      </c>
      <c r="P771" s="121">
        <v>2.01707963549914E-3</v>
      </c>
      <c r="Q771">
        <v>0</v>
      </c>
      <c r="R771" t="str">
        <v>VALTA_c</v>
      </c>
      <c r="T771">
        <v>4.0164938403560897E-2</v>
      </c>
      <c r="U771" t="str">
        <v>VALTA_c</v>
      </c>
      <c r="W771" t="str">
        <f ca="1"/>
        <v>Fatty acid degradation</v>
      </c>
      <c r="X771" t="str">
        <f ca="1"/>
        <v>ECOAH141c_x</v>
      </c>
      <c r="Y771">
        <f ca="1"/>
        <v>0</v>
      </c>
      <c r="Z771">
        <f ca="1"/>
        <v>0</v>
      </c>
      <c r="AA771">
        <f ca="1"/>
        <v>0</v>
      </c>
      <c r="AB771">
        <f ca="1"/>
        <v>0</v>
      </c>
      <c r="AC771">
        <f ca="1"/>
        <v>0</v>
      </c>
      <c r="AD771" t="str">
        <f ca="1"/>
        <v>ACOAO121a_x</v>
      </c>
      <c r="AE771">
        <f ca="1"/>
        <v>0</v>
      </c>
    </row>
    <row r="772" spans="1:31" x14ac:dyDescent="0.2">
      <c r="A772" t="s">
        <v>10675</v>
      </c>
      <c r="B772" s="121" t="s">
        <v>8716</v>
      </c>
      <c r="E772" s="121" t="str">
        <f ca="1"/>
        <v>0</v>
      </c>
      <c r="H772" s="121" t="str">
        <f ca="1"/>
        <v>0</v>
      </c>
      <c r="K772" s="121" t="str">
        <f ca="1"/>
        <v>0</v>
      </c>
      <c r="L772">
        <v>-6.4574690399999995E-2</v>
      </c>
      <c r="M772">
        <v>1.94894454299092E-3</v>
      </c>
      <c r="N772" s="105" t="str">
        <v/>
      </c>
      <c r="O772" s="131" t="str">
        <v/>
      </c>
      <c r="P772" s="121" t="str">
        <v/>
      </c>
      <c r="Q772">
        <v>-1.335660678E-2</v>
      </c>
      <c r="R772" t="str">
        <v/>
      </c>
      <c r="T772">
        <v>-5.6059279503560898E-2</v>
      </c>
      <c r="U772" t="str">
        <v/>
      </c>
      <c r="W772" t="str">
        <f ca="1"/>
        <v>Fatty acid degradation</v>
      </c>
      <c r="X772" t="str">
        <f ca="1"/>
        <v>ECOAH142_x</v>
      </c>
      <c r="Y772">
        <f ca="1"/>
        <v>0</v>
      </c>
      <c r="Z772">
        <f ca="1"/>
        <v>0</v>
      </c>
      <c r="AA772">
        <f ca="1"/>
        <v>0</v>
      </c>
      <c r="AB772">
        <f ca="1"/>
        <v>0</v>
      </c>
      <c r="AC772">
        <f ca="1"/>
        <v>0</v>
      </c>
      <c r="AD772" t="str">
        <f ca="1"/>
        <v>ACOAO140_x</v>
      </c>
      <c r="AE772">
        <f ca="1"/>
        <v>0</v>
      </c>
    </row>
    <row r="773" spans="1:31" x14ac:dyDescent="0.2">
      <c r="A773" t="s">
        <v>10675</v>
      </c>
      <c r="B773" s="121" t="s">
        <v>8717</v>
      </c>
      <c r="E773" s="121" t="str">
        <f ca="1"/>
        <v>0</v>
      </c>
      <c r="H773" s="121" t="str">
        <f ca="1"/>
        <v>0</v>
      </c>
      <c r="K773" s="121" t="str">
        <f ca="1"/>
        <v>0</v>
      </c>
      <c r="L773">
        <v>6.4574690399999995E-2</v>
      </c>
      <c r="M773">
        <v>7.0232636437817799E-5</v>
      </c>
      <c r="N773" s="105" t="str">
        <v>VALTRS_c</v>
      </c>
      <c r="O773" s="131" t="str">
        <v/>
      </c>
      <c r="P773" s="121" t="str">
        <v/>
      </c>
      <c r="Q773">
        <v>1.335660678E-2</v>
      </c>
      <c r="R773" t="str">
        <v>VALTRS_c</v>
      </c>
      <c r="T773">
        <v>1.5894341100000001E-2</v>
      </c>
      <c r="U773" t="str">
        <v>VALTRS_c</v>
      </c>
      <c r="W773" t="str">
        <f ca="1"/>
        <v>Fatty acid degradation</v>
      </c>
      <c r="X773" t="str">
        <f ca="1"/>
        <v>ECOAH143_x</v>
      </c>
      <c r="Y773">
        <f ca="1"/>
        <v>0</v>
      </c>
      <c r="Z773">
        <f ca="1"/>
        <v>0</v>
      </c>
      <c r="AA773">
        <f ca="1"/>
        <v>0</v>
      </c>
      <c r="AB773">
        <f ca="1"/>
        <v>0</v>
      </c>
      <c r="AC773">
        <f ca="1"/>
        <v>0</v>
      </c>
      <c r="AD773" t="str">
        <f ca="1"/>
        <v>ACOAO141a_x</v>
      </c>
      <c r="AE773">
        <f ca="1"/>
        <v>0</v>
      </c>
    </row>
    <row r="774" spans="1:31" x14ac:dyDescent="0.2">
      <c r="A774" t="s">
        <v>10675</v>
      </c>
      <c r="B774" s="121" t="s">
        <v>8718</v>
      </c>
      <c r="E774" s="121" t="str">
        <f ca="1"/>
        <v>0</v>
      </c>
      <c r="H774" s="121" t="str">
        <f ca="1"/>
        <v>0</v>
      </c>
      <c r="K774" s="121" t="str">
        <f ca="1"/>
        <v>0</v>
      </c>
      <c r="L774">
        <v>0</v>
      </c>
      <c r="M774">
        <v>0</v>
      </c>
      <c r="N774" s="105" t="str">
        <v>VALTRS_m</v>
      </c>
      <c r="O774" s="131" t="str">
        <v/>
      </c>
      <c r="P774" s="121" t="str">
        <v/>
      </c>
      <c r="Q774">
        <v>0</v>
      </c>
      <c r="R774" t="str">
        <v>VALTRS_m</v>
      </c>
      <c r="T774">
        <v>0</v>
      </c>
      <c r="U774" t="str">
        <v>VALTRS_m</v>
      </c>
      <c r="W774" t="str">
        <f ca="1"/>
        <v>Fatty acid degradation</v>
      </c>
      <c r="X774" t="str">
        <f ca="1"/>
        <v>ECOAH160_m</v>
      </c>
      <c r="Y774">
        <f ca="1"/>
        <v>0</v>
      </c>
      <c r="Z774">
        <f ca="1"/>
        <v>0</v>
      </c>
      <c r="AA774">
        <f ca="1"/>
        <v>0</v>
      </c>
      <c r="AB774">
        <f ca="1"/>
        <v>0</v>
      </c>
      <c r="AC774">
        <f ca="1"/>
        <v>0</v>
      </c>
      <c r="AD774" t="str">
        <f ca="1"/>
        <v>ACOAO141b_x</v>
      </c>
      <c r="AE774">
        <f ca="1"/>
        <v>0</v>
      </c>
    </row>
    <row r="775" spans="1:31" x14ac:dyDescent="0.2">
      <c r="A775" t="s">
        <v>10675</v>
      </c>
      <c r="B775" s="121" t="s">
        <v>8719</v>
      </c>
      <c r="E775" s="121" t="str">
        <f ca="1"/>
        <v>0</v>
      </c>
      <c r="H775" s="121" t="str">
        <f ca="1"/>
        <v>0</v>
      </c>
      <c r="K775" s="121" t="str">
        <f ca="1"/>
        <v>0</v>
      </c>
      <c r="L775">
        <v>0</v>
      </c>
      <c r="M775">
        <v>2.2742708104737698E-6</v>
      </c>
      <c r="N775" s="105" t="str">
        <v>XPPT_c</v>
      </c>
      <c r="O775" s="131" t="str">
        <v/>
      </c>
      <c r="P775" s="121" t="str">
        <v/>
      </c>
      <c r="Q775">
        <v>0</v>
      </c>
      <c r="R775" t="str">
        <v>XPPT_c</v>
      </c>
      <c r="T775">
        <v>0</v>
      </c>
      <c r="U775" t="str">
        <v>XPPT_c</v>
      </c>
      <c r="W775" t="str">
        <f ca="1"/>
        <v>Fatty acid degradation</v>
      </c>
      <c r="X775" t="str">
        <f ca="1"/>
        <v>ECOAH160_x</v>
      </c>
      <c r="Y775">
        <f ca="1"/>
        <v>0</v>
      </c>
      <c r="Z775">
        <f ca="1"/>
        <v>0</v>
      </c>
      <c r="AA775">
        <f ca="1"/>
        <v>0</v>
      </c>
      <c r="AB775">
        <f ca="1"/>
        <v>0</v>
      </c>
      <c r="AC775">
        <f ca="1"/>
        <v>0</v>
      </c>
      <c r="AD775" t="str">
        <f ca="1"/>
        <v>ACOAO142_x</v>
      </c>
      <c r="AE775">
        <f ca="1"/>
        <v>0</v>
      </c>
    </row>
    <row r="776" spans="1:31" x14ac:dyDescent="0.2">
      <c r="A776" t="s">
        <v>10675</v>
      </c>
      <c r="B776" s="121" t="s">
        <v>8720</v>
      </c>
      <c r="E776" s="121" t="str">
        <f ca="1"/>
        <v>0</v>
      </c>
      <c r="H776" s="121" t="str">
        <f ca="1"/>
        <v>0</v>
      </c>
      <c r="K776" s="121" t="str">
        <f ca="1"/>
        <v>0</v>
      </c>
      <c r="L776">
        <v>0</v>
      </c>
      <c r="M776">
        <v>0</v>
      </c>
      <c r="N776" s="105" t="str">
        <v/>
      </c>
      <c r="O776" s="131" t="str">
        <v/>
      </c>
      <c r="P776" s="121" t="str">
        <v/>
      </c>
      <c r="Q776">
        <v>1.41098147796315</v>
      </c>
      <c r="R776" t="str">
        <v/>
      </c>
      <c r="T776">
        <v>0</v>
      </c>
      <c r="U776" t="str">
        <v/>
      </c>
      <c r="W776" t="str">
        <f ca="1"/>
        <v>Fatty acid degradation</v>
      </c>
      <c r="X776" t="str">
        <f ca="1"/>
        <v>ECOAH161b_m</v>
      </c>
      <c r="Y776">
        <f ca="1"/>
        <v>0</v>
      </c>
      <c r="Z776">
        <f ca="1"/>
        <v>0</v>
      </c>
      <c r="AA776">
        <f ca="1"/>
        <v>0</v>
      </c>
      <c r="AB776">
        <f ca="1"/>
        <v>0</v>
      </c>
      <c r="AC776">
        <f ca="1"/>
        <v>0</v>
      </c>
      <c r="AD776" t="str">
        <f ca="1"/>
        <v>ACOAO143_x</v>
      </c>
      <c r="AE776">
        <f ca="1"/>
        <v>0</v>
      </c>
    </row>
    <row r="777" spans="1:31" x14ac:dyDescent="0.2">
      <c r="A777" t="s">
        <v>10675</v>
      </c>
      <c r="B777" s="121" t="s">
        <v>8721</v>
      </c>
      <c r="E777" s="121" t="str">
        <f ca="1"/>
        <v>0</v>
      </c>
      <c r="H777" s="121" t="str">
        <f ca="1"/>
        <v>0</v>
      </c>
      <c r="K777" s="121" t="str">
        <f ca="1"/>
        <v>0</v>
      </c>
      <c r="L777">
        <v>0</v>
      </c>
      <c r="M777">
        <v>0</v>
      </c>
      <c r="N777" s="105" t="str">
        <v>XYLRy_c</v>
      </c>
      <c r="O777" s="131">
        <v>0</v>
      </c>
      <c r="P777" s="121">
        <v>2.1526558495104601E-3</v>
      </c>
      <c r="Q777">
        <v>1.8413999999999999</v>
      </c>
      <c r="R777" t="str">
        <v>XYLRy_c</v>
      </c>
      <c r="T777">
        <v>0</v>
      </c>
      <c r="U777" t="str">
        <v>XYLRy_c</v>
      </c>
      <c r="W777" t="str">
        <f ca="1"/>
        <v>Fatty acid degradation</v>
      </c>
      <c r="X777" t="str">
        <f ca="1"/>
        <v>ECOAH161b_x</v>
      </c>
      <c r="Y777">
        <f ca="1"/>
        <v>0</v>
      </c>
      <c r="Z777">
        <f ca="1"/>
        <v>0</v>
      </c>
      <c r="AA777">
        <f ca="1"/>
        <v>0</v>
      </c>
      <c r="AB777">
        <f ca="1"/>
        <v>0</v>
      </c>
      <c r="AC777">
        <f ca="1"/>
        <v>0</v>
      </c>
      <c r="AD777" t="str">
        <f ca="1"/>
        <v>ACOAO160_x</v>
      </c>
      <c r="AE777">
        <f ca="1"/>
        <v>0</v>
      </c>
    </row>
    <row r="778" spans="1:31" x14ac:dyDescent="0.2">
      <c r="A778" t="s">
        <v>10675</v>
      </c>
      <c r="B778" s="121" t="s">
        <v>8722</v>
      </c>
      <c r="E778" s="121" t="str">
        <f ca="1"/>
        <v>0</v>
      </c>
      <c r="H778" s="121" t="str">
        <f ca="1"/>
        <v>0</v>
      </c>
      <c r="K778" s="121" t="str">
        <f ca="1"/>
        <v>0</v>
      </c>
      <c r="L778">
        <v>0</v>
      </c>
      <c r="M778">
        <v>0</v>
      </c>
      <c r="N778" s="105" t="str">
        <v>XYLK_c</v>
      </c>
      <c r="O778" s="131" t="str">
        <v/>
      </c>
      <c r="P778" s="121" t="str">
        <v/>
      </c>
      <c r="Q778">
        <v>0</v>
      </c>
      <c r="R778" t="str">
        <v>XYLK_c</v>
      </c>
      <c r="T778">
        <v>0</v>
      </c>
      <c r="U778" t="str">
        <v>XYLK_c</v>
      </c>
      <c r="W778" t="str">
        <f ca="1"/>
        <v>Fatty acid degradation</v>
      </c>
      <c r="X778" t="str">
        <f ca="1"/>
        <v>ECOAH161c_m</v>
      </c>
      <c r="Y778">
        <f ca="1"/>
        <v>0</v>
      </c>
      <c r="Z778">
        <f ca="1"/>
        <v>0</v>
      </c>
      <c r="AA778">
        <f ca="1"/>
        <v>0</v>
      </c>
      <c r="AB778">
        <f ca="1"/>
        <v>0</v>
      </c>
      <c r="AC778">
        <f ca="1"/>
        <v>0</v>
      </c>
      <c r="AD778" t="str">
        <f ca="1"/>
        <v>ACOAO161a_x</v>
      </c>
      <c r="AE778">
        <f ca="1"/>
        <v>0</v>
      </c>
    </row>
    <row r="779" spans="1:31" x14ac:dyDescent="0.2">
      <c r="A779" t="s">
        <v>10675</v>
      </c>
      <c r="B779" s="121" t="s">
        <v>8723</v>
      </c>
      <c r="E779" s="121" t="str">
        <f ca="1"/>
        <v>0</v>
      </c>
      <c r="H779" s="121" t="str">
        <f ca="1"/>
        <v>0</v>
      </c>
      <c r="K779" s="121" t="str">
        <f ca="1"/>
        <v>0</v>
      </c>
      <c r="L779">
        <v>0</v>
      </c>
      <c r="M779">
        <v>3.5997864487340699E-15</v>
      </c>
      <c r="N779" s="105" t="str">
        <v>YUMPS_c</v>
      </c>
      <c r="O779" s="131">
        <v>0</v>
      </c>
      <c r="P779" s="121">
        <v>2.0170796354976499E-3</v>
      </c>
      <c r="Q779">
        <v>0</v>
      </c>
      <c r="R779" t="str">
        <v>YUMPS_c</v>
      </c>
      <c r="T779">
        <v>0</v>
      </c>
      <c r="U779" t="str">
        <v>YUMPS_c</v>
      </c>
      <c r="W779" t="str">
        <f ca="1"/>
        <v>Fatty acid degradation</v>
      </c>
      <c r="X779" t="str">
        <f ca="1"/>
        <v>ECOAH161c_x</v>
      </c>
      <c r="Y779">
        <f ca="1"/>
        <v>0</v>
      </c>
      <c r="Z779">
        <f ca="1"/>
        <v>0</v>
      </c>
      <c r="AA779">
        <f ca="1"/>
        <v>0</v>
      </c>
      <c r="AB779">
        <f ca="1"/>
        <v>0</v>
      </c>
      <c r="AC779">
        <f ca="1"/>
        <v>0</v>
      </c>
      <c r="AD779" t="str">
        <f ca="1"/>
        <v>ACOAO161b_x</v>
      </c>
      <c r="AE779">
        <f ca="1"/>
        <v>0</v>
      </c>
    </row>
    <row r="780" spans="1:31" x14ac:dyDescent="0.2">
      <c r="A780" t="s">
        <v>10675</v>
      </c>
      <c r="B780" s="121" t="s">
        <v>8724</v>
      </c>
      <c r="E780" s="121" t="str">
        <f ca="1"/>
        <v>0</v>
      </c>
      <c r="H780" s="121" t="str">
        <f ca="1"/>
        <v>0</v>
      </c>
      <c r="K780" s="121" t="str">
        <f ca="1"/>
        <v>0</v>
      </c>
      <c r="L780">
        <v>0</v>
      </c>
      <c r="M780">
        <v>8.3676647044780795E-4</v>
      </c>
      <c r="N780" s="105" t="str">
        <v>MEVt_c_e, G00006t_c_r</v>
      </c>
      <c r="O780" s="131" t="str">
        <v/>
      </c>
      <c r="P780" s="121" t="str">
        <v/>
      </c>
      <c r="Q780">
        <v>0</v>
      </c>
      <c r="R780" t="str">
        <v>MEVt_c_e, G00006t_c_r</v>
      </c>
      <c r="T780">
        <v>-1.12231544424737E-4</v>
      </c>
      <c r="U780" t="str">
        <v>MEVt_c_e, G00006t_c_r</v>
      </c>
      <c r="W780" t="str">
        <f ca="1"/>
        <v>Fatty acid degradation</v>
      </c>
      <c r="X780" t="str">
        <f ca="1"/>
        <v>ECOAH162_x</v>
      </c>
      <c r="Y780">
        <f ca="1"/>
        <v>0</v>
      </c>
      <c r="Z780">
        <f ca="1"/>
        <v>0</v>
      </c>
      <c r="AA780">
        <f ca="1"/>
        <v>0</v>
      </c>
      <c r="AB780">
        <f ca="1"/>
        <v>0</v>
      </c>
      <c r="AC780">
        <f ca="1"/>
        <v>0</v>
      </c>
      <c r="AD780" t="str">
        <f ca="1"/>
        <v>ACOAO162_x</v>
      </c>
      <c r="AE780">
        <f ca="1"/>
        <v>0</v>
      </c>
    </row>
    <row r="781" spans="1:31" x14ac:dyDescent="0.2">
      <c r="A781" t="s">
        <v>10675</v>
      </c>
      <c r="B781" s="121" t="s">
        <v>8725</v>
      </c>
      <c r="E781" s="121" t="str">
        <f ca="1"/>
        <v>0</v>
      </c>
      <c r="H781" s="121" t="str">
        <f ca="1"/>
        <v>0</v>
      </c>
      <c r="K781" s="121" t="str">
        <f ca="1"/>
        <v>0</v>
      </c>
      <c r="L781">
        <v>0</v>
      </c>
      <c r="M781">
        <v>1.2194321160076699E-2</v>
      </c>
      <c r="N781" s="105" t="str">
        <v>BTDt_c_e, G00006t_c_r</v>
      </c>
      <c r="O781" s="131" t="str">
        <v/>
      </c>
      <c r="P781" s="121" t="str">
        <v/>
      </c>
      <c r="Q781">
        <v>0</v>
      </c>
      <c r="R781" t="str">
        <v>BTDt_c_e, G00006t_c_r</v>
      </c>
      <c r="T781">
        <v>0</v>
      </c>
      <c r="U781" t="str">
        <v>BTDt_c_e, G00006t_c_r</v>
      </c>
      <c r="W781" t="str">
        <f ca="1"/>
        <v>Fatty acid degradation</v>
      </c>
      <c r="X781" t="str">
        <f ca="1"/>
        <v>ECOAH163_x</v>
      </c>
      <c r="Y781">
        <f ca="1"/>
        <v>0</v>
      </c>
      <c r="Z781">
        <f ca="1"/>
        <v>0</v>
      </c>
      <c r="AA781">
        <f ca="1"/>
        <v>0</v>
      </c>
      <c r="AB781">
        <f ca="1"/>
        <v>0</v>
      </c>
      <c r="AC781">
        <f ca="1"/>
        <v>0</v>
      </c>
      <c r="AD781" t="str">
        <f ca="1"/>
        <v>ACOAO163_x</v>
      </c>
      <c r="AE781">
        <f ca="1"/>
        <v>0</v>
      </c>
    </row>
    <row r="782" spans="1:31" x14ac:dyDescent="0.2">
      <c r="A782" t="s">
        <v>10675</v>
      </c>
      <c r="B782" s="121" t="s">
        <v>8726</v>
      </c>
      <c r="E782" s="121" t="str">
        <f ca="1"/>
        <v>0</v>
      </c>
      <c r="H782" s="121" t="str">
        <f ca="1"/>
        <v>0</v>
      </c>
      <c r="K782" s="121" t="str">
        <f ca="1"/>
        <v>0</v>
      </c>
      <c r="L782">
        <v>4.5681391799999999E-2</v>
      </c>
      <c r="M782">
        <v>1.3335515173621101E-3</v>
      </c>
      <c r="N782" s="105" t="str">
        <v>2OXOADPt_c_m</v>
      </c>
      <c r="O782" s="131">
        <v>0</v>
      </c>
      <c r="P782" s="121">
        <v>2.7085426706555601E-3</v>
      </c>
      <c r="Q782">
        <v>9.4487342399999993E-3</v>
      </c>
      <c r="R782" t="str">
        <v>2OXOADPt_c_m</v>
      </c>
      <c r="T782">
        <v>1.124398341E-2</v>
      </c>
      <c r="U782" t="str">
        <v>2OXOADPt_c_m</v>
      </c>
      <c r="W782" t="str">
        <f ca="1"/>
        <v>Fatty acid degradation</v>
      </c>
      <c r="X782" t="str">
        <f ca="1"/>
        <v>ECOAH180_m</v>
      </c>
      <c r="Y782">
        <f ca="1"/>
        <v>0</v>
      </c>
      <c r="Z782">
        <f ca="1"/>
        <v>0</v>
      </c>
      <c r="AA782">
        <f ca="1"/>
        <v>0</v>
      </c>
      <c r="AB782">
        <f ca="1"/>
        <v>0</v>
      </c>
      <c r="AC782">
        <f ca="1"/>
        <v>0</v>
      </c>
      <c r="AD782" t="str">
        <f ca="1"/>
        <v>ACOAO180_x</v>
      </c>
      <c r="AE782">
        <f ca="1"/>
        <v>0</v>
      </c>
    </row>
    <row r="783" spans="1:31" x14ac:dyDescent="0.2">
      <c r="A783" t="s">
        <v>10675</v>
      </c>
      <c r="B783" s="121" t="s">
        <v>8727</v>
      </c>
      <c r="E783" s="121" t="str">
        <f ca="1"/>
        <v>0</v>
      </c>
      <c r="H783" s="121" t="str">
        <f ca="1"/>
        <v>0</v>
      </c>
      <c r="K783" s="121" t="str">
        <f ca="1"/>
        <v>0</v>
      </c>
      <c r="L783">
        <v>0</v>
      </c>
      <c r="M783">
        <v>0</v>
      </c>
      <c r="N783" s="105" t="str">
        <v>G00006t_c_r</v>
      </c>
      <c r="O783" s="131">
        <v>0</v>
      </c>
      <c r="P783" s="121">
        <v>2.4879483594356898E-3</v>
      </c>
      <c r="Q783">
        <v>0</v>
      </c>
      <c r="R783" t="str">
        <v>G00006t_c_r</v>
      </c>
      <c r="T783">
        <v>0</v>
      </c>
      <c r="U783" t="str">
        <v>G00006t_c_r</v>
      </c>
      <c r="W783" t="str">
        <f ca="1"/>
        <v>Fatty acid degradation</v>
      </c>
      <c r="X783" t="str">
        <f ca="1"/>
        <v>ECOAH180_x</v>
      </c>
      <c r="Y783">
        <f ca="1"/>
        <v>0</v>
      </c>
      <c r="Z783">
        <f ca="1"/>
        <v>0</v>
      </c>
      <c r="AA783">
        <f ca="1"/>
        <v>0</v>
      </c>
      <c r="AB783">
        <f ca="1"/>
        <v>0</v>
      </c>
      <c r="AC783">
        <f ca="1"/>
        <v>0</v>
      </c>
      <c r="AD783" t="str">
        <f ca="1"/>
        <v>ACOAO181a_x</v>
      </c>
      <c r="AE783">
        <f ca="1"/>
        <v>0</v>
      </c>
    </row>
    <row r="784" spans="1:31" x14ac:dyDescent="0.2">
      <c r="A784" t="s">
        <v>10675</v>
      </c>
      <c r="B784" s="121" t="s">
        <v>8728</v>
      </c>
      <c r="E784" s="121" t="str">
        <f ca="1"/>
        <v>0</v>
      </c>
      <c r="H784" s="121" t="str">
        <f ca="1"/>
        <v>0</v>
      </c>
      <c r="K784" s="121" t="str">
        <f ca="1"/>
        <v>0</v>
      </c>
      <c r="L784">
        <v>0</v>
      </c>
      <c r="M784">
        <v>0</v>
      </c>
      <c r="N784" s="105" t="str">
        <v>4ABUTtps_e, G00006t_c_r</v>
      </c>
      <c r="O784" s="131" t="str">
        <v/>
      </c>
      <c r="P784" s="121" t="str">
        <v/>
      </c>
      <c r="Q784">
        <v>0</v>
      </c>
      <c r="R784" t="str">
        <v>4ABUTtps_e, G00006t_c_r</v>
      </c>
      <c r="T784">
        <v>0</v>
      </c>
      <c r="U784" t="str">
        <v>4ABUTtps_e, G00006t_c_r</v>
      </c>
      <c r="W784" t="str">
        <f ca="1"/>
        <v>Fatty acid degradation</v>
      </c>
      <c r="X784" t="str">
        <f ca="1"/>
        <v>ECOAH181a_m</v>
      </c>
      <c r="Y784">
        <f ca="1"/>
        <v>0</v>
      </c>
      <c r="Z784">
        <f ca="1"/>
        <v>0</v>
      </c>
      <c r="AA784">
        <f ca="1"/>
        <v>0</v>
      </c>
      <c r="AB784">
        <f ca="1"/>
        <v>0</v>
      </c>
      <c r="AC784">
        <f ca="1"/>
        <v>0</v>
      </c>
      <c r="AD784" t="str">
        <f ca="1"/>
        <v>ACOAO182_x</v>
      </c>
      <c r="AE784">
        <f ca="1"/>
        <v>0</v>
      </c>
    </row>
    <row r="785" spans="1:31" x14ac:dyDescent="0.2">
      <c r="A785" t="s">
        <v>10675</v>
      </c>
      <c r="B785" s="121" t="s">
        <v>8729</v>
      </c>
      <c r="E785" s="121" t="str">
        <f ca="1"/>
        <v>0</v>
      </c>
      <c r="H785" s="121" t="str">
        <f ca="1"/>
        <v>0</v>
      </c>
      <c r="K785" s="121" t="str">
        <f ca="1"/>
        <v>0</v>
      </c>
      <c r="L785">
        <v>0</v>
      </c>
      <c r="M785">
        <v>0</v>
      </c>
      <c r="N785" s="105" t="str">
        <v>5AOPtps_e, G00006t_c_r</v>
      </c>
      <c r="O785" s="131">
        <v>0</v>
      </c>
      <c r="P785" s="121">
        <v>2.0170796354976499E-3</v>
      </c>
      <c r="Q785">
        <v>0</v>
      </c>
      <c r="R785" t="str">
        <v>5AOPtps_e, G00006t_c_r</v>
      </c>
      <c r="T785">
        <v>0</v>
      </c>
      <c r="U785" t="str">
        <v>5AOPtps_e, G00006t_c_r</v>
      </c>
      <c r="W785" t="str">
        <f ca="1"/>
        <v>Fatty acid degradation</v>
      </c>
      <c r="X785" t="str">
        <f ca="1"/>
        <v>ECOAH181a_x</v>
      </c>
      <c r="Y785">
        <f ca="1"/>
        <v>0</v>
      </c>
      <c r="Z785">
        <f ca="1"/>
        <v>0</v>
      </c>
      <c r="AA785">
        <f ca="1"/>
        <v>0</v>
      </c>
      <c r="AB785">
        <f ca="1"/>
        <v>0</v>
      </c>
      <c r="AC785">
        <f ca="1"/>
        <v>0</v>
      </c>
      <c r="AD785" t="str">
        <f ca="1"/>
        <v>ACOAO183_x</v>
      </c>
      <c r="AE785">
        <f ca="1"/>
        <v>0</v>
      </c>
    </row>
    <row r="786" spans="1:31" x14ac:dyDescent="0.2">
      <c r="A786" t="s">
        <v>10675</v>
      </c>
      <c r="B786" s="121" t="s">
        <v>8730</v>
      </c>
      <c r="E786" s="121" t="str">
        <f ca="1"/>
        <v>0</v>
      </c>
      <c r="H786" s="121" t="str">
        <f ca="1"/>
        <v>0</v>
      </c>
      <c r="K786" s="121" t="str">
        <f ca="1"/>
        <v>0</v>
      </c>
      <c r="L786">
        <v>0</v>
      </c>
      <c r="M786">
        <v>0</v>
      </c>
      <c r="N786" s="105" t="str">
        <v>5FTHFt_c_e, G00006t_c_r</v>
      </c>
      <c r="O786" s="131" t="str">
        <v/>
      </c>
      <c r="P786" s="121" t="str">
        <v/>
      </c>
      <c r="Q786">
        <v>0</v>
      </c>
      <c r="R786" t="str">
        <v>5FTHFt_c_e, G00006t_c_r</v>
      </c>
      <c r="T786">
        <v>0</v>
      </c>
      <c r="U786" t="str">
        <v>5FTHFt_c_e, G00006t_c_r</v>
      </c>
      <c r="W786" t="str">
        <f ca="1"/>
        <v>Fatty acid degradation</v>
      </c>
      <c r="X786" t="str">
        <f ca="1"/>
        <v>ECOAH182_x</v>
      </c>
      <c r="Y786">
        <f ca="1"/>
        <v>0</v>
      </c>
      <c r="Z786">
        <f ca="1"/>
        <v>0</v>
      </c>
      <c r="AA786">
        <f ca="1"/>
        <v>0</v>
      </c>
      <c r="AB786">
        <f ca="1"/>
        <v>0</v>
      </c>
      <c r="AC786">
        <f ca="1"/>
        <v>0</v>
      </c>
      <c r="AD786" t="str">
        <f ca="1"/>
        <v>ACOAO200_x</v>
      </c>
      <c r="AE786">
        <f ca="1"/>
        <v>0</v>
      </c>
    </row>
    <row r="787" spans="1:31" x14ac:dyDescent="0.2">
      <c r="A787" t="s">
        <v>10675</v>
      </c>
      <c r="B787" s="121" t="s">
        <v>8731</v>
      </c>
      <c r="E787" s="121" t="str">
        <f ca="1"/>
        <v>0</v>
      </c>
      <c r="H787" s="121" t="str">
        <f ca="1"/>
        <v>0</v>
      </c>
      <c r="K787" s="121" t="str">
        <f ca="1"/>
        <v>0</v>
      </c>
      <c r="L787">
        <v>0</v>
      </c>
      <c r="M787">
        <v>0</v>
      </c>
      <c r="N787" s="105" t="str">
        <v>G00006t_c_r</v>
      </c>
      <c r="O787" s="131" t="str">
        <v/>
      </c>
      <c r="P787" s="121" t="str">
        <v/>
      </c>
      <c r="Q787">
        <v>0</v>
      </c>
      <c r="R787" t="str">
        <v>G00006t_c_r</v>
      </c>
      <c r="T787">
        <v>0</v>
      </c>
      <c r="U787" t="str">
        <v>G00006t_c_r</v>
      </c>
      <c r="W787" t="str">
        <f ca="1"/>
        <v>Fatty acid degradation</v>
      </c>
      <c r="X787" t="str">
        <f ca="1"/>
        <v>ECOAH183_x</v>
      </c>
      <c r="Y787">
        <f ca="1"/>
        <v>0</v>
      </c>
      <c r="Z787">
        <f ca="1"/>
        <v>0</v>
      </c>
      <c r="AA787">
        <f ca="1"/>
        <v>0</v>
      </c>
      <c r="AB787">
        <f ca="1"/>
        <v>0</v>
      </c>
      <c r="AC787">
        <f ca="1"/>
        <v>0</v>
      </c>
      <c r="AD787" t="str">
        <f ca="1"/>
        <v>ACOAO220_x</v>
      </c>
      <c r="AE787">
        <f ca="1"/>
        <v>0</v>
      </c>
    </row>
    <row r="788" spans="1:31" x14ac:dyDescent="0.2">
      <c r="A788" t="s">
        <v>10675</v>
      </c>
      <c r="B788" s="121" t="s">
        <v>8732</v>
      </c>
      <c r="E788" s="121" t="str">
        <f ca="1"/>
        <v>0</v>
      </c>
      <c r="H788" s="121" t="str">
        <f ca="1"/>
        <v>0</v>
      </c>
      <c r="K788" s="121" t="str">
        <f ca="1"/>
        <v>0</v>
      </c>
      <c r="L788">
        <v>0</v>
      </c>
      <c r="M788">
        <v>8.2769069518070101E-2</v>
      </c>
      <c r="N788" s="105" t="str">
        <v>ACt_c_n, G00006t_c_r</v>
      </c>
      <c r="O788" s="131">
        <v>0</v>
      </c>
      <c r="P788" s="121">
        <v>1.6821049190878399E-3</v>
      </c>
      <c r="Q788">
        <v>5.7102497100000003E-3</v>
      </c>
      <c r="R788" t="str">
        <v>ACt_c_n, G00006t_c_r</v>
      </c>
      <c r="T788">
        <v>-6.0389999999999997</v>
      </c>
      <c r="U788" t="str">
        <v>ACt_c_n, G00006t_c_r</v>
      </c>
      <c r="W788" t="str">
        <f ca="1"/>
        <v>Fatty acid degradation</v>
      </c>
      <c r="X788" t="str">
        <f ca="1"/>
        <v>ECOAH200_x</v>
      </c>
      <c r="Y788">
        <f ca="1"/>
        <v>0</v>
      </c>
      <c r="Z788">
        <f ca="1"/>
        <v>0</v>
      </c>
      <c r="AA788">
        <f ca="1"/>
        <v>0</v>
      </c>
      <c r="AB788">
        <f ca="1"/>
        <v>0</v>
      </c>
      <c r="AC788">
        <f ca="1"/>
        <v>0</v>
      </c>
      <c r="AD788" t="str">
        <f ca="1"/>
        <v>ACOAO240_x</v>
      </c>
      <c r="AE788">
        <f ca="1"/>
        <v>0</v>
      </c>
    </row>
    <row r="789" spans="1:31" x14ac:dyDescent="0.2">
      <c r="A789" t="s">
        <v>10675</v>
      </c>
      <c r="B789" s="121" t="s">
        <v>8733</v>
      </c>
      <c r="E789" s="121" t="str">
        <f ca="1"/>
        <v>0</v>
      </c>
      <c r="H789" s="121" t="str">
        <f ca="1"/>
        <v>0</v>
      </c>
      <c r="K789" s="121" t="str">
        <f ca="1"/>
        <v>0</v>
      </c>
      <c r="L789">
        <v>0</v>
      </c>
      <c r="M789">
        <v>0</v>
      </c>
      <c r="N789" s="105" t="str">
        <v>ETACt_c_e, G00006t_c_r</v>
      </c>
      <c r="O789" s="131">
        <v>0</v>
      </c>
      <c r="P789" s="121">
        <v>1.47871109976101E-3</v>
      </c>
      <c r="Q789">
        <v>0</v>
      </c>
      <c r="R789" t="str">
        <v>ETACt_c_e, G00006t_c_r</v>
      </c>
      <c r="T789">
        <v>0</v>
      </c>
      <c r="U789" t="str">
        <v>ETACt_c_e, G00006t_c_r</v>
      </c>
      <c r="W789" t="str">
        <f ca="1"/>
        <v>Fatty acid degradation</v>
      </c>
      <c r="X789" t="str">
        <f ca="1"/>
        <v>ECOAH220_x</v>
      </c>
      <c r="Y789">
        <f ca="1"/>
        <v>0</v>
      </c>
      <c r="Z789">
        <f ca="1"/>
        <v>0</v>
      </c>
      <c r="AA789">
        <f ca="1"/>
        <v>0</v>
      </c>
      <c r="AB789">
        <f ca="1"/>
        <v>0</v>
      </c>
      <c r="AC789">
        <f ca="1"/>
        <v>0</v>
      </c>
      <c r="AD789" t="str">
        <f ca="1"/>
        <v>ACOAO260_x</v>
      </c>
      <c r="AE789">
        <f ca="1"/>
        <v>0</v>
      </c>
    </row>
    <row r="790" spans="1:31" x14ac:dyDescent="0.2">
      <c r="A790" t="s">
        <v>10675</v>
      </c>
      <c r="B790" s="121" t="s">
        <v>8734</v>
      </c>
      <c r="E790" s="121" t="str">
        <f ca="1"/>
        <v>0</v>
      </c>
      <c r="H790" s="121" t="str">
        <f ca="1"/>
        <v>0</v>
      </c>
      <c r="K790" s="121" t="str">
        <f ca="1"/>
        <v>0</v>
      </c>
      <c r="L790">
        <v>0</v>
      </c>
      <c r="M790">
        <v>0</v>
      </c>
      <c r="N790" s="105" t="str">
        <v>ADEtps_e, G00006t_c_r</v>
      </c>
      <c r="O790" s="131">
        <v>0</v>
      </c>
      <c r="P790" s="121">
        <v>1.32208248572396E-3</v>
      </c>
      <c r="Q790">
        <v>0</v>
      </c>
      <c r="R790" t="str">
        <v>ADEtps_e, G00006t_c_r</v>
      </c>
      <c r="T790">
        <v>0</v>
      </c>
      <c r="U790" t="str">
        <v>ADEtps_e, G00006t_c_r</v>
      </c>
      <c r="W790" t="str">
        <f ca="1"/>
        <v>Fatty acid degradation</v>
      </c>
      <c r="X790" t="str">
        <f ca="1"/>
        <v>ECOAH240_x</v>
      </c>
      <c r="Y790">
        <f ca="1"/>
        <v>0</v>
      </c>
      <c r="Z790">
        <f ca="1"/>
        <v>0</v>
      </c>
      <c r="AA790">
        <f ca="1"/>
        <v>0</v>
      </c>
      <c r="AB790">
        <f ca="1"/>
        <v>0</v>
      </c>
      <c r="AC790">
        <f ca="1"/>
        <v>0</v>
      </c>
      <c r="AD790" t="str">
        <f ca="1"/>
        <v>ACOAO40_x</v>
      </c>
      <c r="AE790">
        <f ca="1"/>
        <v>0</v>
      </c>
    </row>
    <row r="791" spans="1:31" x14ac:dyDescent="0.2">
      <c r="A791" t="s">
        <v>10675</v>
      </c>
      <c r="B791" s="121" t="s">
        <v>8735</v>
      </c>
      <c r="E791" s="121" t="str">
        <f ca="1"/>
        <v>0</v>
      </c>
      <c r="H791" s="121" t="str">
        <f ca="1"/>
        <v>0</v>
      </c>
      <c r="K791" s="121" t="str">
        <f ca="1"/>
        <v>0</v>
      </c>
      <c r="L791">
        <v>0</v>
      </c>
      <c r="M791">
        <v>0</v>
      </c>
      <c r="N791" s="105" t="str">
        <v>ADNtps_e, G00006t_c_r</v>
      </c>
      <c r="O791" s="131">
        <v>0</v>
      </c>
      <c r="P791" s="121">
        <v>8.7272438667892701E-4</v>
      </c>
      <c r="Q791">
        <v>0</v>
      </c>
      <c r="R791" t="str">
        <v>ADNtps_e, G00006t_c_r</v>
      </c>
      <c r="T791">
        <v>0</v>
      </c>
      <c r="U791" t="str">
        <v>ADNtps_e, G00006t_c_r</v>
      </c>
      <c r="W791" t="str">
        <f ca="1"/>
        <v>Fatty acid degradation</v>
      </c>
      <c r="X791" t="str">
        <f ca="1"/>
        <v>ECOAH260_x</v>
      </c>
      <c r="Y791">
        <f ca="1"/>
        <v>0</v>
      </c>
      <c r="Z791">
        <f ca="1"/>
        <v>0</v>
      </c>
      <c r="AA791">
        <f ca="1"/>
        <v>0</v>
      </c>
      <c r="AB791">
        <f ca="1"/>
        <v>0</v>
      </c>
      <c r="AC791">
        <f ca="1"/>
        <v>0</v>
      </c>
      <c r="AD791" t="str">
        <f ca="1"/>
        <v>ACOAO60_x</v>
      </c>
      <c r="AE791">
        <f ca="1"/>
        <v>0</v>
      </c>
    </row>
    <row r="792" spans="1:31" x14ac:dyDescent="0.2">
      <c r="A792" t="s">
        <v>10675</v>
      </c>
      <c r="B792" s="121" t="s">
        <v>8736</v>
      </c>
      <c r="E792" s="121" t="str">
        <f ca="1"/>
        <v>0</v>
      </c>
      <c r="H792" s="121" t="str">
        <f ca="1"/>
        <v>0</v>
      </c>
      <c r="K792" s="121" t="str">
        <f ca="1"/>
        <v>0</v>
      </c>
      <c r="L792">
        <v>29.013517295807102</v>
      </c>
      <c r="M792">
        <v>0.67732887438614597</v>
      </c>
      <c r="N792" s="105" t="str">
        <v>ADPATPt_c_m, G00006t_c_r</v>
      </c>
      <c r="O792" s="131" t="str">
        <v/>
      </c>
      <c r="P792" s="121" t="str">
        <v/>
      </c>
      <c r="Q792">
        <v>11.391384960366301</v>
      </c>
      <c r="R792" t="str">
        <v>ADPATPt_c_m, G00006t_c_r</v>
      </c>
      <c r="T792">
        <v>28.813286630821199</v>
      </c>
      <c r="U792" t="str">
        <v>ADPATPt_c_m, G00006t_c_r</v>
      </c>
      <c r="W792" t="str">
        <f ca="1"/>
        <v>Fatty acid degradation</v>
      </c>
      <c r="X792" t="str">
        <f ca="1"/>
        <v>ECOAH40_m</v>
      </c>
      <c r="Y792">
        <f ca="1"/>
        <v>0</v>
      </c>
      <c r="Z792">
        <f ca="1"/>
        <v>0</v>
      </c>
      <c r="AA792">
        <f ca="1"/>
        <v>0</v>
      </c>
      <c r="AB792">
        <f ca="1"/>
        <v>0</v>
      </c>
      <c r="AC792">
        <f ca="1"/>
        <v>0</v>
      </c>
      <c r="AD792" t="str">
        <f ca="1"/>
        <v>ACOAO80_x</v>
      </c>
      <c r="AE792">
        <f ca="1"/>
        <v>0</v>
      </c>
    </row>
    <row r="793" spans="1:31" x14ac:dyDescent="0.2">
      <c r="A793" t="s">
        <v>10675</v>
      </c>
      <c r="B793" s="121" t="s">
        <v>8737</v>
      </c>
      <c r="E793" s="121" t="str">
        <f ca="1"/>
        <v>0</v>
      </c>
      <c r="H793" s="121" t="str">
        <f ca="1"/>
        <v>0</v>
      </c>
      <c r="K793" s="121" t="str">
        <f ca="1"/>
        <v>0</v>
      </c>
      <c r="L793">
        <v>0</v>
      </c>
      <c r="M793">
        <v>0</v>
      </c>
      <c r="N793" s="105" t="str">
        <v>ADPATPt_c_m, G00006t_c_r</v>
      </c>
      <c r="O793" s="131" t="str">
        <v/>
      </c>
      <c r="P793" s="121" t="str">
        <v/>
      </c>
      <c r="Q793">
        <v>0</v>
      </c>
      <c r="R793" t="str">
        <v>ADPATPt_c_m, G00006t_c_r</v>
      </c>
      <c r="T793">
        <v>0</v>
      </c>
      <c r="U793" t="str">
        <v>ADPATPt_c_m, G00006t_c_r</v>
      </c>
      <c r="W793" t="str">
        <f ca="1"/>
        <v>Fatty acid degradation</v>
      </c>
      <c r="X793" t="str">
        <f ca="1"/>
        <v>ECOAH40_x</v>
      </c>
      <c r="Y793">
        <f ca="1"/>
        <v>0</v>
      </c>
      <c r="Z793">
        <f ca="1"/>
        <v>0</v>
      </c>
      <c r="AA793">
        <f ca="1"/>
        <v>0</v>
      </c>
      <c r="AB793">
        <f ca="1"/>
        <v>0</v>
      </c>
      <c r="AC793">
        <f ca="1"/>
        <v>0</v>
      </c>
      <c r="AD793" t="str">
        <f ca="1"/>
        <v>ACOAO82e_x</v>
      </c>
      <c r="AE793">
        <f ca="1"/>
        <v>0</v>
      </c>
    </row>
    <row r="794" spans="1:31" x14ac:dyDescent="0.2">
      <c r="A794" t="s">
        <v>10675</v>
      </c>
      <c r="B794" s="121" t="s">
        <v>8738</v>
      </c>
      <c r="E794" s="121" t="str">
        <f ca="1"/>
        <v>0</v>
      </c>
      <c r="H794" s="121" t="str">
        <f ca="1"/>
        <v>0</v>
      </c>
      <c r="K794" s="121" t="str">
        <f ca="1"/>
        <v>0</v>
      </c>
      <c r="L794">
        <v>0.52727111212849098</v>
      </c>
      <c r="M794">
        <v>0.34977070650235897</v>
      </c>
      <c r="N794" s="105" t="str">
        <v/>
      </c>
      <c r="O794" s="131" t="str">
        <v/>
      </c>
      <c r="P794" s="121" t="str">
        <v/>
      </c>
      <c r="Q794">
        <v>9.2732652874789503E-2</v>
      </c>
      <c r="R794" t="str">
        <v/>
      </c>
      <c r="T794">
        <v>3.23223008802381</v>
      </c>
      <c r="U794" t="str">
        <v/>
      </c>
      <c r="W794" t="str">
        <f ca="1"/>
        <v>Fatty acid degradation</v>
      </c>
      <c r="X794" t="str">
        <f ca="1"/>
        <v>ECOAH60_m</v>
      </c>
      <c r="Y794">
        <f ca="1"/>
        <v>0</v>
      </c>
      <c r="Z794">
        <f ca="1"/>
        <v>0</v>
      </c>
      <c r="AA794">
        <f ca="1"/>
        <v>0</v>
      </c>
      <c r="AB794">
        <f ca="1"/>
        <v>0</v>
      </c>
      <c r="AC794">
        <f ca="1"/>
        <v>0</v>
      </c>
      <c r="AD794" t="str">
        <f ca="1"/>
        <v>ACOATA_m</v>
      </c>
      <c r="AE794">
        <f ca="1"/>
        <v>0</v>
      </c>
    </row>
    <row r="795" spans="1:31" x14ac:dyDescent="0.2">
      <c r="A795" t="s">
        <v>10675</v>
      </c>
      <c r="B795" s="121" t="s">
        <v>8739</v>
      </c>
      <c r="E795" s="121" t="str">
        <f ca="1"/>
        <v>0</v>
      </c>
      <c r="H795" s="121" t="str">
        <f ca="1"/>
        <v>0</v>
      </c>
      <c r="K795" s="121" t="str">
        <f ca="1"/>
        <v>0</v>
      </c>
      <c r="L795">
        <v>0</v>
      </c>
      <c r="M795">
        <v>0</v>
      </c>
      <c r="N795" s="105" t="str">
        <v>ALLTTt_c, G00006t_c_r</v>
      </c>
      <c r="O795" s="131" t="str">
        <v/>
      </c>
      <c r="P795" s="121" t="str">
        <v/>
      </c>
      <c r="Q795">
        <v>0</v>
      </c>
      <c r="R795" t="str">
        <v>ALLTTt_c, G00006t_c_r</v>
      </c>
      <c r="T795">
        <v>0</v>
      </c>
      <c r="U795" t="str">
        <v>ALLTTt_c, G00006t_c_r</v>
      </c>
      <c r="W795" t="str">
        <f ca="1"/>
        <v>Fatty acid degradation</v>
      </c>
      <c r="X795" t="str">
        <f ca="1"/>
        <v>ECOAH60_x</v>
      </c>
      <c r="Y795">
        <f ca="1"/>
        <v>0</v>
      </c>
      <c r="Z795">
        <f ca="1"/>
        <v>0</v>
      </c>
      <c r="AA795">
        <f ca="1"/>
        <v>0</v>
      </c>
      <c r="AB795">
        <f ca="1"/>
        <v>0</v>
      </c>
      <c r="AC795">
        <f ca="1"/>
        <v>0</v>
      </c>
      <c r="AD795" t="str">
        <f ca="1"/>
        <v>ACONIs_c</v>
      </c>
      <c r="AE795">
        <f ca="1"/>
        <v>0</v>
      </c>
    </row>
    <row r="796" spans="1:31" x14ac:dyDescent="0.2">
      <c r="A796" t="s">
        <v>10675</v>
      </c>
      <c r="B796" s="121" t="s">
        <v>8740</v>
      </c>
      <c r="E796" s="121" t="str">
        <f ca="1"/>
        <v>0</v>
      </c>
      <c r="H796" s="121" t="str">
        <f ca="1"/>
        <v>0</v>
      </c>
      <c r="K796" s="121" t="str">
        <f ca="1"/>
        <v>0</v>
      </c>
      <c r="L796">
        <v>0</v>
      </c>
      <c r="M796">
        <v>0</v>
      </c>
      <c r="N796" s="105" t="str">
        <v>ALLTNt_c, G00006t_c_r</v>
      </c>
      <c r="O796" s="131" t="str">
        <v/>
      </c>
      <c r="P796" s="121" t="str">
        <v/>
      </c>
      <c r="Q796">
        <v>0</v>
      </c>
      <c r="R796" t="str">
        <v>ALLTNt_c, G00006t_c_r</v>
      </c>
      <c r="T796">
        <v>0</v>
      </c>
      <c r="U796" t="str">
        <v>ALLTNt_c, G00006t_c_r</v>
      </c>
      <c r="W796" t="str">
        <f ca="1"/>
        <v>Fatty acid degradation</v>
      </c>
      <c r="X796" t="str">
        <f ca="1"/>
        <v>ECOAH80_m</v>
      </c>
      <c r="Y796">
        <f ca="1"/>
        <v>0</v>
      </c>
      <c r="Z796">
        <f ca="1"/>
        <v>0</v>
      </c>
      <c r="AA796">
        <f ca="1"/>
        <v>0</v>
      </c>
      <c r="AB796">
        <f ca="1"/>
        <v>0</v>
      </c>
      <c r="AC796">
        <f ca="1"/>
        <v>0</v>
      </c>
      <c r="AD796" t="str">
        <f ca="1"/>
        <v>ACONIs_m</v>
      </c>
      <c r="AE796">
        <f ca="1"/>
        <v>0</v>
      </c>
    </row>
    <row r="797" spans="1:31" x14ac:dyDescent="0.2">
      <c r="A797" t="s">
        <v>10675</v>
      </c>
      <c r="B797" s="121" t="s">
        <v>8741</v>
      </c>
      <c r="E797" s="121" t="str">
        <f ca="1"/>
        <v>0</v>
      </c>
      <c r="H797" s="121" t="str">
        <f ca="1"/>
        <v>0</v>
      </c>
      <c r="K797" s="121" t="str">
        <f ca="1"/>
        <v>0</v>
      </c>
      <c r="L797">
        <v>0</v>
      </c>
      <c r="M797">
        <v>2.1475523733744499E-3</v>
      </c>
      <c r="N797" s="105" t="str">
        <v>NH4t_c_e, G00006t_c_r</v>
      </c>
      <c r="O797" s="131" t="str">
        <v/>
      </c>
      <c r="P797" s="121" t="str">
        <v/>
      </c>
      <c r="Q797">
        <v>0.33568878077391501</v>
      </c>
      <c r="R797" t="str">
        <v>NH4t_c_e, G00006t_c_r</v>
      </c>
      <c r="T797">
        <v>0.40820401103003701</v>
      </c>
      <c r="U797" t="str">
        <v>NH4t_c_e, G00006t_c_r</v>
      </c>
      <c r="W797" t="str">
        <f ca="1"/>
        <v>Fatty acid degradation</v>
      </c>
      <c r="X797" t="str">
        <f ca="1"/>
        <v>ECOAH80_x</v>
      </c>
      <c r="Y797">
        <f ca="1"/>
        <v>0</v>
      </c>
      <c r="Z797">
        <f ca="1"/>
        <v>0</v>
      </c>
      <c r="AA797">
        <f ca="1"/>
        <v>0</v>
      </c>
      <c r="AB797">
        <f ca="1"/>
        <v>0</v>
      </c>
      <c r="AC797">
        <f ca="1"/>
        <v>0</v>
      </c>
      <c r="AD797" t="str">
        <f ca="1"/>
        <v>ACONMT_c</v>
      </c>
      <c r="AE797">
        <f ca="1"/>
        <v>0</v>
      </c>
    </row>
    <row r="798" spans="1:31" x14ac:dyDescent="0.2">
      <c r="A798" t="s">
        <v>10675</v>
      </c>
      <c r="B798" s="121" t="s">
        <v>8742</v>
      </c>
      <c r="E798" s="121" t="str">
        <f ca="1"/>
        <v>0</v>
      </c>
      <c r="H798" s="121" t="str">
        <f ca="1"/>
        <v>0</v>
      </c>
      <c r="K798" s="121" t="str">
        <f ca="1"/>
        <v>0</v>
      </c>
      <c r="L798">
        <v>0</v>
      </c>
      <c r="M798">
        <v>7.1777375082442002E-2</v>
      </c>
      <c r="N798" s="105" t="str">
        <v>AMPATPt_c_x, G00006t_c_r</v>
      </c>
      <c r="O798" s="131">
        <v>0</v>
      </c>
      <c r="P798" s="121">
        <v>2.1526558495234601E-3</v>
      </c>
      <c r="Q798">
        <v>0</v>
      </c>
      <c r="R798" t="str">
        <v>AMPATPt_c_x, G00006t_c_r</v>
      </c>
      <c r="T798">
        <v>0</v>
      </c>
      <c r="U798" t="str">
        <v>AMPATPt_c_x, G00006t_c_r</v>
      </c>
      <c r="W798" t="str">
        <f ca="1"/>
        <v>Fatty acid degradation</v>
      </c>
      <c r="X798" t="str">
        <f ca="1"/>
        <v>ECOAI101a_x</v>
      </c>
      <c r="Y798">
        <f ca="1"/>
        <v>0</v>
      </c>
      <c r="Z798">
        <f ca="1"/>
        <v>0</v>
      </c>
      <c r="AA798">
        <f ca="1"/>
        <v>0</v>
      </c>
      <c r="AB798">
        <f ca="1"/>
        <v>0</v>
      </c>
      <c r="AC798">
        <f ca="1"/>
        <v>0</v>
      </c>
      <c r="AD798" t="str">
        <f ca="1"/>
        <v>ACONT2_m</v>
      </c>
      <c r="AE798">
        <f ca="1"/>
        <v>0</v>
      </c>
    </row>
    <row r="799" spans="1:31" x14ac:dyDescent="0.2">
      <c r="A799" t="s">
        <v>10675</v>
      </c>
      <c r="B799" s="121" t="s">
        <v>8743</v>
      </c>
      <c r="E799" s="121" t="str">
        <f ca="1"/>
        <v>0</v>
      </c>
      <c r="H799" s="121" t="str">
        <f ca="1"/>
        <v>0</v>
      </c>
      <c r="K799" s="121" t="str">
        <f ca="1"/>
        <v>0</v>
      </c>
      <c r="L799">
        <v>3.7509081630504002</v>
      </c>
      <c r="M799">
        <v>0.331904784793351</v>
      </c>
      <c r="N799" s="105" t="str">
        <v>ASPGLUt_c_m</v>
      </c>
      <c r="O799" s="131" t="str">
        <v/>
      </c>
      <c r="P799" s="121" t="str">
        <v/>
      </c>
      <c r="Q799">
        <v>1.03163971650493</v>
      </c>
      <c r="R799" t="str">
        <v>ASPGLUt_c_m</v>
      </c>
      <c r="T799">
        <v>0.89071131394236702</v>
      </c>
      <c r="U799" t="str">
        <v>ASPGLUt_c_m</v>
      </c>
      <c r="W799" t="str">
        <f ca="1"/>
        <v>Fatty acid degradation</v>
      </c>
      <c r="X799" t="str">
        <f ca="1"/>
        <v>ECOAI101d_x</v>
      </c>
      <c r="Y799">
        <f ca="1"/>
        <v>0</v>
      </c>
      <c r="Z799">
        <f ca="1"/>
        <v>0</v>
      </c>
      <c r="AA799">
        <f ca="1"/>
        <v>0</v>
      </c>
      <c r="AB799">
        <f ca="1"/>
        <v>0</v>
      </c>
      <c r="AC799">
        <f ca="1"/>
        <v>0</v>
      </c>
      <c r="AD799" t="str">
        <f ca="1"/>
        <v>ACP1_e</v>
      </c>
      <c r="AE799">
        <f ca="1"/>
        <v>0</v>
      </c>
    </row>
    <row r="800" spans="1:31" x14ac:dyDescent="0.2">
      <c r="A800" t="s">
        <v>10675</v>
      </c>
      <c r="B800" s="121" t="s">
        <v>8744</v>
      </c>
      <c r="E800" s="121" t="str">
        <f ca="1"/>
        <v>0</v>
      </c>
      <c r="H800" s="121" t="str">
        <f ca="1"/>
        <v>0</v>
      </c>
      <c r="K800" s="121" t="str">
        <f ca="1"/>
        <v>0</v>
      </c>
      <c r="L800">
        <v>0</v>
      </c>
      <c r="M800">
        <v>0</v>
      </c>
      <c r="N800" s="105" t="str">
        <v>G00006t_c_r</v>
      </c>
      <c r="O800" s="131" t="str">
        <v/>
      </c>
      <c r="P800" s="121" t="str">
        <v/>
      </c>
      <c r="Q800">
        <v>0</v>
      </c>
      <c r="R800" t="str">
        <v>G00006t_c_r</v>
      </c>
      <c r="T800">
        <v>0</v>
      </c>
      <c r="U800" t="str">
        <v>G00006t_c_r</v>
      </c>
      <c r="W800" t="str">
        <f ca="1"/>
        <v>Fatty acid degradation</v>
      </c>
      <c r="X800" t="str">
        <f ca="1"/>
        <v>ECOAI102e_x</v>
      </c>
      <c r="Y800">
        <f ca="1"/>
        <v>0</v>
      </c>
      <c r="Z800">
        <f ca="1"/>
        <v>0</v>
      </c>
      <c r="AA800">
        <f ca="1"/>
        <v>0</v>
      </c>
      <c r="AB800">
        <f ca="1"/>
        <v>0</v>
      </c>
      <c r="AC800">
        <f ca="1"/>
        <v>0</v>
      </c>
      <c r="AD800" t="str">
        <f ca="1"/>
        <v>ACPCS_c</v>
      </c>
      <c r="AE800">
        <f ca="1"/>
        <v>0</v>
      </c>
    </row>
    <row r="801" spans="1:31" x14ac:dyDescent="0.2">
      <c r="A801" t="s">
        <v>10675</v>
      </c>
      <c r="B801" s="121" t="s">
        <v>8745</v>
      </c>
      <c r="E801" s="121" t="str">
        <f ca="1"/>
        <v>0</v>
      </c>
      <c r="H801" s="121" t="str">
        <f ca="1"/>
        <v>0</v>
      </c>
      <c r="K801" s="121" t="str">
        <f ca="1"/>
        <v>0</v>
      </c>
      <c r="L801">
        <v>7.0003129864933997E-2</v>
      </c>
      <c r="M801">
        <v>2.73711697640888E-2</v>
      </c>
      <c r="N801" s="105" t="str">
        <v>CRNACRNt_c_m</v>
      </c>
      <c r="O801" s="131">
        <v>0</v>
      </c>
      <c r="P801" s="121">
        <v>2.01707963549914E-3</v>
      </c>
      <c r="Q801">
        <v>0</v>
      </c>
      <c r="R801" t="str">
        <v>CRNACRNt_c_m</v>
      </c>
      <c r="T801">
        <v>1.7303182912447601</v>
      </c>
      <c r="U801" t="str">
        <v>CRNACRNt_c_m</v>
      </c>
      <c r="W801" t="str">
        <f ca="1"/>
        <v>Fatty acid degradation</v>
      </c>
      <c r="X801" t="str">
        <f ca="1"/>
        <v>ECOAI121a_x</v>
      </c>
      <c r="Y801">
        <f ca="1"/>
        <v>0</v>
      </c>
      <c r="Z801">
        <f ca="1"/>
        <v>0</v>
      </c>
      <c r="AA801">
        <f ca="1"/>
        <v>0</v>
      </c>
      <c r="AB801">
        <f ca="1"/>
        <v>0</v>
      </c>
      <c r="AC801">
        <f ca="1"/>
        <v>0</v>
      </c>
      <c r="AD801" t="str">
        <f ca="1"/>
        <v>ACRNAH_x</v>
      </c>
      <c r="AE801">
        <f ca="1"/>
        <v>0</v>
      </c>
    </row>
    <row r="802" spans="1:31" x14ac:dyDescent="0.2">
      <c r="A802" t="s">
        <v>10675</v>
      </c>
      <c r="B802" s="121" t="s">
        <v>8746</v>
      </c>
      <c r="E802" s="121" t="str">
        <f ca="1"/>
        <v>0</v>
      </c>
      <c r="H802" s="121" t="str">
        <f ca="1"/>
        <v>0</v>
      </c>
      <c r="K802" s="121" t="str">
        <f ca="1"/>
        <v>0</v>
      </c>
      <c r="L802">
        <v>0</v>
      </c>
      <c r="M802">
        <v>0</v>
      </c>
      <c r="N802" s="105" t="str">
        <v>G00006t_c_r</v>
      </c>
      <c r="O802" s="131">
        <v>0</v>
      </c>
      <c r="P802" s="121">
        <v>0</v>
      </c>
      <c r="Q802">
        <v>0</v>
      </c>
      <c r="R802" t="str">
        <v>G00006t_c_r</v>
      </c>
      <c r="T802">
        <v>0</v>
      </c>
      <c r="U802" t="str">
        <v>G00006t_c_r</v>
      </c>
      <c r="W802" t="str">
        <f ca="1"/>
        <v>Fatty acid degradation</v>
      </c>
      <c r="X802" t="str">
        <f ca="1"/>
        <v>ECOAI121b_x</v>
      </c>
      <c r="Y802">
        <f ca="1"/>
        <v>0</v>
      </c>
      <c r="Z802">
        <f ca="1"/>
        <v>0</v>
      </c>
      <c r="AA802">
        <f ca="1"/>
        <v>0</v>
      </c>
      <c r="AB802">
        <f ca="1"/>
        <v>0</v>
      </c>
      <c r="AC802">
        <f ca="1"/>
        <v>0</v>
      </c>
      <c r="AD802" t="str">
        <f ca="1"/>
        <v>ACRNt_c_m</v>
      </c>
      <c r="AE802">
        <f ca="1"/>
        <v>0</v>
      </c>
    </row>
    <row r="803" spans="1:31" x14ac:dyDescent="0.2">
      <c r="A803" t="s">
        <v>10675</v>
      </c>
      <c r="B803" s="121" t="s">
        <v>8747</v>
      </c>
      <c r="E803" s="121" t="str">
        <f ca="1"/>
        <v>0</v>
      </c>
      <c r="H803" s="121" t="str">
        <f ca="1"/>
        <v>0</v>
      </c>
      <c r="K803" s="121" t="str">
        <f ca="1"/>
        <v>0</v>
      </c>
      <c r="L803">
        <v>0</v>
      </c>
      <c r="M803">
        <v>0</v>
      </c>
      <c r="N803" s="105" t="str">
        <v>G00006t_c_r</v>
      </c>
      <c r="O803" s="131">
        <v>0</v>
      </c>
      <c r="P803" s="121">
        <v>0</v>
      </c>
      <c r="Q803">
        <v>0</v>
      </c>
      <c r="R803" t="str">
        <v>G00006t_c_r</v>
      </c>
      <c r="T803">
        <v>0</v>
      </c>
      <c r="U803" t="str">
        <v>G00006t_c_r</v>
      </c>
      <c r="W803" t="str">
        <f ca="1"/>
        <v>Fatty acid degradation</v>
      </c>
      <c r="X803" t="str">
        <f ca="1"/>
        <v>ECOAI122c_x</v>
      </c>
      <c r="Y803">
        <f ca="1"/>
        <v>0</v>
      </c>
      <c r="Z803">
        <f ca="1"/>
        <v>0</v>
      </c>
      <c r="AA803">
        <f ca="1"/>
        <v>0</v>
      </c>
      <c r="AB803">
        <f ca="1"/>
        <v>0</v>
      </c>
      <c r="AC803">
        <f ca="1"/>
        <v>0</v>
      </c>
      <c r="AD803" t="str">
        <f ca="1"/>
        <v>ACRNt_c_x</v>
      </c>
      <c r="AE803">
        <f ca="1"/>
        <v>0</v>
      </c>
    </row>
    <row r="804" spans="1:31" x14ac:dyDescent="0.2">
      <c r="A804" t="s">
        <v>10675</v>
      </c>
      <c r="B804" s="121" t="s">
        <v>8748</v>
      </c>
      <c r="E804" s="121" t="str">
        <f ca="1"/>
        <v>0</v>
      </c>
      <c r="H804" s="121" t="str">
        <f ca="1"/>
        <v>0</v>
      </c>
      <c r="K804" s="121" t="str">
        <f ca="1"/>
        <v>0</v>
      </c>
      <c r="L804">
        <v>0</v>
      </c>
      <c r="M804">
        <v>0</v>
      </c>
      <c r="N804" s="105" t="str">
        <v>G00006t_c_r</v>
      </c>
      <c r="O804" s="131" t="str">
        <v/>
      </c>
      <c r="P804" s="121" t="str">
        <v/>
      </c>
      <c r="Q804">
        <v>0</v>
      </c>
      <c r="R804" t="str">
        <v>G00006t_c_r</v>
      </c>
      <c r="T804">
        <v>0</v>
      </c>
      <c r="U804" t="str">
        <v>G00006t_c_r</v>
      </c>
      <c r="W804" t="str">
        <f ca="1"/>
        <v>Fatty acid degradation</v>
      </c>
      <c r="X804" t="str">
        <f ca="1"/>
        <v>ECOAI122d_x</v>
      </c>
      <c r="Y804">
        <f ca="1"/>
        <v>0</v>
      </c>
      <c r="Z804">
        <f ca="1"/>
        <v>0</v>
      </c>
      <c r="AA804">
        <f ca="1"/>
        <v>0</v>
      </c>
      <c r="AB804">
        <f ca="1"/>
        <v>0</v>
      </c>
      <c r="AC804">
        <f ca="1"/>
        <v>0</v>
      </c>
      <c r="AD804" t="str">
        <f ca="1"/>
        <v>ACS_n</v>
      </c>
      <c r="AE804">
        <f ca="1"/>
        <v>0</v>
      </c>
    </row>
    <row r="805" spans="1:31" x14ac:dyDescent="0.2">
      <c r="A805" t="s">
        <v>10675</v>
      </c>
      <c r="B805" s="121" t="s">
        <v>8749</v>
      </c>
      <c r="E805" s="121" t="str">
        <f ca="1"/>
        <v>0</v>
      </c>
      <c r="H805" s="121" t="str">
        <f ca="1"/>
        <v>0</v>
      </c>
      <c r="K805" s="121" t="str">
        <f ca="1"/>
        <v>0</v>
      </c>
      <c r="L805">
        <v>0</v>
      </c>
      <c r="M805">
        <v>0</v>
      </c>
      <c r="N805" s="105" t="str">
        <v>G00006t_c_r</v>
      </c>
      <c r="O805" s="131" t="str">
        <v/>
      </c>
      <c r="P805" s="121" t="str">
        <v/>
      </c>
      <c r="Q805">
        <v>0</v>
      </c>
      <c r="R805" t="str">
        <v>G00006t_c_r</v>
      </c>
      <c r="T805">
        <v>0</v>
      </c>
      <c r="U805" t="str">
        <v>G00006t_c_r</v>
      </c>
      <c r="W805" t="str">
        <f ca="1"/>
        <v>Fatty acid degradation</v>
      </c>
      <c r="X805" t="str">
        <f ca="1"/>
        <v>ECOAI123e_x</v>
      </c>
      <c r="Y805">
        <f ca="1"/>
        <v>0</v>
      </c>
      <c r="Z805">
        <f ca="1"/>
        <v>0</v>
      </c>
      <c r="AA805">
        <f ca="1"/>
        <v>0</v>
      </c>
      <c r="AB805">
        <f ca="1"/>
        <v>0</v>
      </c>
      <c r="AC805">
        <f ca="1"/>
        <v>0</v>
      </c>
      <c r="AD805" t="str">
        <f ca="1"/>
        <v>ACt_c_e</v>
      </c>
      <c r="AE805">
        <f ca="1"/>
        <v>0</v>
      </c>
    </row>
    <row r="806" spans="1:31" x14ac:dyDescent="0.2">
      <c r="A806" t="s">
        <v>10675</v>
      </c>
      <c r="B806" s="121" t="s">
        <v>8750</v>
      </c>
      <c r="E806" s="121" t="str">
        <f ca="1"/>
        <v>0</v>
      </c>
      <c r="H806" s="121" t="str">
        <f ca="1"/>
        <v>0</v>
      </c>
      <c r="K806" s="121" t="str">
        <f ca="1"/>
        <v>0</v>
      </c>
      <c r="L806">
        <v>0</v>
      </c>
      <c r="M806">
        <v>4.5131029284672497E-2</v>
      </c>
      <c r="N806" s="105" t="str">
        <v>CHOLtps_e, G00006t_c_r</v>
      </c>
      <c r="O806" s="131">
        <v>0</v>
      </c>
      <c r="P806" s="121">
        <v>0</v>
      </c>
      <c r="Q806">
        <v>0</v>
      </c>
      <c r="R806" t="str">
        <v>CHOLtps_e, G00006t_c_r</v>
      </c>
      <c r="T806">
        <v>0</v>
      </c>
      <c r="U806" t="str">
        <v>CHOLtps_e, G00006t_c_r</v>
      </c>
      <c r="W806" t="str">
        <f ca="1"/>
        <v>Fatty acid degradation</v>
      </c>
      <c r="X806" t="str">
        <f ca="1"/>
        <v>ECOAI141a_x</v>
      </c>
      <c r="Y806">
        <f ca="1"/>
        <v>0</v>
      </c>
      <c r="Z806">
        <f ca="1"/>
        <v>0</v>
      </c>
      <c r="AA806">
        <f ca="1"/>
        <v>0</v>
      </c>
      <c r="AB806">
        <f ca="1"/>
        <v>0</v>
      </c>
      <c r="AC806">
        <f ca="1"/>
        <v>0</v>
      </c>
      <c r="AD806" t="str">
        <f ca="1"/>
        <v>ACt_c_m</v>
      </c>
      <c r="AE806">
        <f ca="1"/>
        <v>0</v>
      </c>
    </row>
    <row r="807" spans="1:31" x14ac:dyDescent="0.2">
      <c r="A807" t="s">
        <v>10675</v>
      </c>
      <c r="B807" s="121" t="s">
        <v>8751</v>
      </c>
      <c r="E807" s="121" t="str">
        <f ca="1"/>
        <v>0</v>
      </c>
      <c r="H807" s="121" t="str">
        <f ca="1"/>
        <v>0</v>
      </c>
      <c r="K807" s="121" t="str">
        <f ca="1"/>
        <v>0</v>
      </c>
      <c r="L807">
        <v>0</v>
      </c>
      <c r="M807">
        <v>1.9915422050867E-3</v>
      </c>
      <c r="N807" s="105" t="str">
        <v>COAt_c_m, G00006t_c_r</v>
      </c>
      <c r="O807" s="131">
        <v>0</v>
      </c>
      <c r="P807" s="121">
        <v>0</v>
      </c>
      <c r="Q807">
        <v>0</v>
      </c>
      <c r="R807" t="str">
        <v>COAt_c_m, G00006t_c_r</v>
      </c>
      <c r="T807">
        <v>0</v>
      </c>
      <c r="U807" t="str">
        <v>COAt_c_m, G00006t_c_r</v>
      </c>
      <c r="W807" t="str">
        <f ca="1"/>
        <v>Fatty acid degradation</v>
      </c>
      <c r="X807" t="str">
        <f ca="1"/>
        <v>ECOAI142c_x</v>
      </c>
      <c r="Y807">
        <f ca="1"/>
        <v>0</v>
      </c>
      <c r="Z807">
        <f ca="1"/>
        <v>0</v>
      </c>
      <c r="AA807">
        <f ca="1"/>
        <v>0</v>
      </c>
      <c r="AB807">
        <f ca="1"/>
        <v>0</v>
      </c>
      <c r="AC807">
        <f ca="1"/>
        <v>0</v>
      </c>
      <c r="AD807" t="str">
        <f ca="1"/>
        <v>ACt_c_n</v>
      </c>
      <c r="AE807">
        <f ca="1"/>
        <v>0</v>
      </c>
    </row>
    <row r="808" spans="1:31" x14ac:dyDescent="0.2">
      <c r="A808" t="s">
        <v>10675</v>
      </c>
      <c r="B808" s="121" t="s">
        <v>8752</v>
      </c>
      <c r="E808" s="121" t="str">
        <f ca="1"/>
        <v>0</v>
      </c>
      <c r="H808" s="121" t="str">
        <f ca="1"/>
        <v>0</v>
      </c>
      <c r="K808" s="121" t="str">
        <f ca="1"/>
        <v>0</v>
      </c>
      <c r="L808">
        <v>4.7719702317903597E-5</v>
      </c>
      <c r="M808">
        <v>6.00761899037606E-3</v>
      </c>
      <c r="N808" s="105" t="str">
        <v>CTPt2_m, G00006t_c_r</v>
      </c>
      <c r="O808" s="131" t="str">
        <v/>
      </c>
      <c r="P808" s="121" t="str">
        <v/>
      </c>
      <c r="Q808">
        <v>5.20803870967742E-5</v>
      </c>
      <c r="R808" t="str">
        <v>CTPt2_m, G00006t_c_r</v>
      </c>
      <c r="T808">
        <v>6.2063123832450701E-5</v>
      </c>
      <c r="U808" t="str">
        <v>CTPt2_m, G00006t_c_r</v>
      </c>
      <c r="W808" t="str">
        <f ca="1"/>
        <v>Fatty acid degradation</v>
      </c>
      <c r="X808" t="str">
        <f ca="1"/>
        <v>ECOAI81e_x</v>
      </c>
      <c r="Y808">
        <f ca="1"/>
        <v>0</v>
      </c>
      <c r="Z808">
        <f ca="1"/>
        <v>0</v>
      </c>
      <c r="AA808">
        <f ca="1"/>
        <v>0</v>
      </c>
      <c r="AB808">
        <f ca="1"/>
        <v>0</v>
      </c>
      <c r="AC808">
        <f ca="1"/>
        <v>0</v>
      </c>
      <c r="AD808" t="str">
        <f ca="1"/>
        <v>ADA_c</v>
      </c>
      <c r="AE808">
        <f ca="1"/>
        <v>0</v>
      </c>
    </row>
    <row r="809" spans="1:31" x14ac:dyDescent="0.2">
      <c r="A809" t="s">
        <v>10675</v>
      </c>
      <c r="B809" s="121" t="s">
        <v>8753</v>
      </c>
      <c r="E809" s="121" t="str">
        <f ca="1"/>
        <v>0</v>
      </c>
      <c r="H809" s="121" t="str">
        <f ca="1"/>
        <v>0</v>
      </c>
      <c r="K809" s="121" t="str">
        <f ca="1"/>
        <v>0</v>
      </c>
      <c r="L809">
        <v>0</v>
      </c>
      <c r="M809">
        <v>1.1339501777667699E-3</v>
      </c>
      <c r="N809" s="105" t="str">
        <v>CTPCMPt_c_m, G00006t_c_r</v>
      </c>
      <c r="O809" s="131" t="str">
        <v/>
      </c>
      <c r="P809" s="121" t="str">
        <v/>
      </c>
      <c r="Q809">
        <v>0</v>
      </c>
      <c r="R809" t="str">
        <v>CTPCMPt_c_m, G00006t_c_r</v>
      </c>
      <c r="T809">
        <v>0</v>
      </c>
      <c r="U809" t="str">
        <v>CTPCMPt_c_m, G00006t_c_r</v>
      </c>
      <c r="W809" t="str">
        <f ca="1"/>
        <v>Fatty acid degradation</v>
      </c>
      <c r="X809" t="str">
        <f ca="1"/>
        <v>ECOAI82e_x</v>
      </c>
      <c r="Y809">
        <f ca="1"/>
        <v>0</v>
      </c>
      <c r="Z809">
        <f ca="1"/>
        <v>0</v>
      </c>
      <c r="AA809">
        <f ca="1"/>
        <v>0</v>
      </c>
      <c r="AB809">
        <f ca="1"/>
        <v>0</v>
      </c>
      <c r="AC809">
        <f ca="1"/>
        <v>0</v>
      </c>
      <c r="AD809" t="str">
        <f ca="1"/>
        <v>ADCL_c</v>
      </c>
      <c r="AE809">
        <f ca="1"/>
        <v>0</v>
      </c>
    </row>
    <row r="810" spans="1:31" x14ac:dyDescent="0.2">
      <c r="A810" t="s">
        <v>10675</v>
      </c>
      <c r="B810" s="121" t="s">
        <v>8754</v>
      </c>
      <c r="E810" s="121" t="str">
        <f ca="1"/>
        <v>0</v>
      </c>
      <c r="H810" s="121" t="str">
        <f ca="1"/>
        <v>0</v>
      </c>
      <c r="K810" s="121" t="str">
        <f ca="1"/>
        <v>0</v>
      </c>
      <c r="L810">
        <v>0</v>
      </c>
      <c r="M810">
        <v>0</v>
      </c>
      <c r="N810" s="105" t="str">
        <v>CYTDtps_e, G00006t_c_r</v>
      </c>
      <c r="O810" s="131">
        <v>0</v>
      </c>
      <c r="P810" s="121">
        <v>0</v>
      </c>
      <c r="Q810">
        <v>0</v>
      </c>
      <c r="R810" t="str">
        <v>CYTDtps_e, G00006t_c_r</v>
      </c>
      <c r="T810">
        <v>0</v>
      </c>
      <c r="U810" t="str">
        <v>CYTDtps_e, G00006t_c_r</v>
      </c>
      <c r="W810" t="str">
        <f ca="1"/>
        <v>Fatty acid degradation</v>
      </c>
      <c r="X810" t="str">
        <f ca="1"/>
        <v>ECOAR122_x</v>
      </c>
      <c r="Y810">
        <f ca="1"/>
        <v>0</v>
      </c>
      <c r="Z810">
        <f ca="1"/>
        <v>0</v>
      </c>
      <c r="AA810">
        <f ca="1"/>
        <v>0</v>
      </c>
      <c r="AB810">
        <f ca="1"/>
        <v>0</v>
      </c>
      <c r="AC810">
        <f ca="1"/>
        <v>0</v>
      </c>
      <c r="AD810" t="str">
        <f ca="1"/>
        <v>ADCS_c</v>
      </c>
      <c r="AE810">
        <f ca="1"/>
        <v>0</v>
      </c>
    </row>
    <row r="811" spans="1:31" x14ac:dyDescent="0.2">
      <c r="A811" t="s">
        <v>10675</v>
      </c>
      <c r="B811" s="121" t="s">
        <v>8755</v>
      </c>
      <c r="E811" s="121" t="str">
        <f ca="1"/>
        <v>0</v>
      </c>
      <c r="H811" s="121" t="str">
        <f ca="1"/>
        <v>0</v>
      </c>
      <c r="K811" s="121" t="str">
        <f ca="1"/>
        <v>0</v>
      </c>
      <c r="L811">
        <v>0</v>
      </c>
      <c r="M811">
        <v>0</v>
      </c>
      <c r="N811" s="105" t="str">
        <v>CSNtps_e, G00006t_c_r</v>
      </c>
      <c r="O811" s="131">
        <v>0</v>
      </c>
      <c r="P811" s="121">
        <v>0</v>
      </c>
      <c r="Q811">
        <v>0</v>
      </c>
      <c r="R811" t="str">
        <v>CSNtps_e, G00006t_c_r</v>
      </c>
      <c r="T811">
        <v>0</v>
      </c>
      <c r="U811" t="str">
        <v>CSNtps_e, G00006t_c_r</v>
      </c>
      <c r="W811" t="str">
        <f ca="1"/>
        <v>Fatty acid degradation</v>
      </c>
      <c r="X811" t="str">
        <f ca="1"/>
        <v>ECOAR142_x</v>
      </c>
      <c r="Y811">
        <f ca="1"/>
        <v>0</v>
      </c>
      <c r="Z811">
        <f ca="1"/>
        <v>0</v>
      </c>
      <c r="AA811">
        <f ca="1"/>
        <v>0</v>
      </c>
      <c r="AB811">
        <f ca="1"/>
        <v>0</v>
      </c>
      <c r="AC811">
        <f ca="1"/>
        <v>0</v>
      </c>
      <c r="AD811" t="str">
        <f ca="1"/>
        <v>ADD_c</v>
      </c>
      <c r="AE811">
        <f ca="1"/>
        <v>0</v>
      </c>
    </row>
    <row r="812" spans="1:31" x14ac:dyDescent="0.2">
      <c r="A812" t="s">
        <v>10662</v>
      </c>
      <c r="B812" s="121" t="s">
        <v>8756</v>
      </c>
      <c r="E812" s="121">
        <f ca="1"/>
        <v>4.5354678989080804E-3</v>
      </c>
      <c r="H812" s="121" t="str">
        <f ca="1"/>
        <v>0</v>
      </c>
      <c r="K812" s="121" t="str">
        <f ca="1"/>
        <v>0</v>
      </c>
      <c r="L812">
        <v>0</v>
      </c>
      <c r="M812">
        <v>0</v>
      </c>
      <c r="N812" s="105" t="str">
        <v>FRUtps_e, G00006t_c_r</v>
      </c>
      <c r="O812" s="131">
        <v>0</v>
      </c>
      <c r="P812" s="121">
        <v>3.1784814035946598E-3</v>
      </c>
      <c r="Q812">
        <v>0</v>
      </c>
      <c r="R812" t="str">
        <v>FRUtps_e, G00006t_c_r</v>
      </c>
      <c r="T812">
        <v>0</v>
      </c>
      <c r="U812" t="str">
        <v>FRUtps_e, G00006t_c_r</v>
      </c>
      <c r="W812" t="str">
        <f ca="1"/>
        <v>Fatty acid elongation</v>
      </c>
      <c r="X812" t="str">
        <f ca="1"/>
        <v>ECOAR200_rm</v>
      </c>
      <c r="Y812">
        <f ca="1"/>
        <v>2.1642396923793276E-3</v>
      </c>
      <c r="Z812">
        <f ca="1"/>
        <v>0</v>
      </c>
      <c r="AA812">
        <f ca="1"/>
        <v>4.6839334460701662E-6</v>
      </c>
      <c r="AB812">
        <f ca="1"/>
        <v>0.4636298248051951</v>
      </c>
      <c r="AC812">
        <f ca="1"/>
        <v>1</v>
      </c>
      <c r="AD812" t="str">
        <f ca="1"/>
        <v>ADEt_c_m</v>
      </c>
      <c r="AE812">
        <f ca="1"/>
        <v>0</v>
      </c>
    </row>
    <row r="813" spans="1:31" x14ac:dyDescent="0.2">
      <c r="A813" t="s">
        <v>10662</v>
      </c>
      <c r="B813" s="121" t="s">
        <v>8757</v>
      </c>
      <c r="E813" s="121">
        <f ca="1"/>
        <v>4.5354678989080804E-3</v>
      </c>
      <c r="H813" s="121" t="str">
        <f ca="1"/>
        <v>0</v>
      </c>
      <c r="K813" s="121" t="str">
        <f ca="1"/>
        <v>0</v>
      </c>
      <c r="L813">
        <v>0</v>
      </c>
      <c r="M813">
        <v>0</v>
      </c>
      <c r="N813" s="105" t="str">
        <v>GALtps_e, G00006t_c_r</v>
      </c>
      <c r="O813" s="131">
        <v>0</v>
      </c>
      <c r="P813" s="121">
        <v>2.8763343984044799E-3</v>
      </c>
      <c r="Q813">
        <v>0</v>
      </c>
      <c r="R813" t="str">
        <v>GALtps_e, G00006t_c_r</v>
      </c>
      <c r="T813">
        <v>0</v>
      </c>
      <c r="U813" t="str">
        <v>GALtps_e, G00006t_c_r</v>
      </c>
      <c r="W813" t="str">
        <f ca="1"/>
        <v>Fatty acid elongation</v>
      </c>
      <c r="X813" t="str">
        <f ca="1"/>
        <v>ECOAR220_rm</v>
      </c>
      <c r="Y813">
        <f ca="1"/>
        <v>2.1642396923793276E-3</v>
      </c>
      <c r="Z813">
        <f ca="1"/>
        <v>0</v>
      </c>
      <c r="AA813">
        <f ca="1"/>
        <v>4.6839334460701662E-6</v>
      </c>
      <c r="AB813">
        <f ca="1"/>
        <v>0.56615059150483016</v>
      </c>
      <c r="AC813">
        <f ca="1"/>
        <v>1</v>
      </c>
      <c r="AD813" t="str">
        <f ca="1"/>
        <v>ADEtps_e</v>
      </c>
      <c r="AE813">
        <f ca="1"/>
        <v>0</v>
      </c>
    </row>
    <row r="814" spans="1:31" x14ac:dyDescent="0.2">
      <c r="A814" t="s">
        <v>10662</v>
      </c>
      <c r="B814" s="121" t="s">
        <v>8758</v>
      </c>
      <c r="E814" s="121">
        <f ca="1"/>
        <v>3.7100312118016699E-3</v>
      </c>
      <c r="H814" s="121" t="str">
        <f ca="1"/>
        <v>0</v>
      </c>
      <c r="K814" s="121" t="str">
        <f ca="1"/>
        <v>0</v>
      </c>
      <c r="L814">
        <v>0</v>
      </c>
      <c r="M814">
        <v>0</v>
      </c>
      <c r="N814" s="105" t="str">
        <v>LACDtps_c, G00006t_c_r</v>
      </c>
      <c r="O814" s="131">
        <v>0</v>
      </c>
      <c r="P814" s="121">
        <v>2.5899182232897201E-3</v>
      </c>
      <c r="Q814">
        <v>0</v>
      </c>
      <c r="R814" t="str">
        <v>LACDtps_c, G00006t_c_r</v>
      </c>
      <c r="T814">
        <v>0</v>
      </c>
      <c r="U814" t="str">
        <v>LACDtps_c, G00006t_c_r</v>
      </c>
      <c r="W814" t="str">
        <f ca="1"/>
        <v>Fatty acid elongation</v>
      </c>
      <c r="X814" t="str">
        <f ca="1"/>
        <v>ECOAR240_rm</v>
      </c>
      <c r="Y814">
        <f ca="1"/>
        <v>1.7703568821378799E-3</v>
      </c>
      <c r="Z814">
        <f ca="1"/>
        <v>0</v>
      </c>
      <c r="AA814">
        <f ca="1"/>
        <v>3.1341634901329553E-6</v>
      </c>
      <c r="AB814">
        <f ca="1"/>
        <v>0.46725025205119647</v>
      </c>
      <c r="AC814">
        <f ca="1"/>
        <v>1</v>
      </c>
      <c r="AD814" t="str">
        <f ca="1"/>
        <v>ADK1_m</v>
      </c>
      <c r="AE814">
        <f ca="1"/>
        <v>0</v>
      </c>
    </row>
    <row r="815" spans="1:31" x14ac:dyDescent="0.2">
      <c r="A815" t="s">
        <v>10662</v>
      </c>
      <c r="B815" s="121" t="s">
        <v>8759</v>
      </c>
      <c r="E815" s="121">
        <f ca="1"/>
        <v>7.7050451142924095E-4</v>
      </c>
      <c r="H815" s="121" t="str">
        <f ca="1"/>
        <v>0</v>
      </c>
      <c r="K815" s="121" t="str">
        <f ca="1"/>
        <v>0</v>
      </c>
      <c r="L815">
        <v>0</v>
      </c>
      <c r="M815">
        <v>8.6340201235478697E-2</v>
      </c>
      <c r="N815" s="105" t="str">
        <v>LACDtps_c, G00006t_c_r</v>
      </c>
      <c r="O815" s="131">
        <v>0</v>
      </c>
      <c r="P815" s="121">
        <v>2.19868849606643E-3</v>
      </c>
      <c r="Q815">
        <v>0</v>
      </c>
      <c r="R815" t="str">
        <v>LACDtps_c, G00006t_c_r</v>
      </c>
      <c r="T815">
        <v>0</v>
      </c>
      <c r="U815" t="str">
        <v>LACDtps_c, G00006t_c_r</v>
      </c>
      <c r="W815" t="str">
        <f ca="1"/>
        <v>Fatty acid elongation</v>
      </c>
      <c r="X815" t="str">
        <f ca="1"/>
        <v>ECOAR260_rm</v>
      </c>
      <c r="Y815">
        <f ca="1"/>
        <v>3.6767021263538674E-4</v>
      </c>
      <c r="Z815">
        <f ca="1"/>
        <v>0</v>
      </c>
      <c r="AA815">
        <f ca="1"/>
        <v>1.351813852593505E-7</v>
      </c>
      <c r="AB815">
        <f ca="1"/>
        <v>2.7963368400586934E-2</v>
      </c>
      <c r="AC815">
        <f ca="1"/>
        <v>1</v>
      </c>
      <c r="AD815" t="str">
        <f ca="1"/>
        <v>ADK3_m</v>
      </c>
      <c r="AE815">
        <f ca="1"/>
        <v>0</v>
      </c>
    </row>
    <row r="816" spans="1:31" x14ac:dyDescent="0.2">
      <c r="A816" t="s">
        <v>10674</v>
      </c>
      <c r="B816" s="121" t="s">
        <v>8760</v>
      </c>
      <c r="E816" s="121" t="str">
        <f ca="1"/>
        <v>0</v>
      </c>
      <c r="H816" s="121" t="str">
        <f ca="1"/>
        <v>0</v>
      </c>
      <c r="K816" s="121" t="str">
        <f ca="1"/>
        <v>0</v>
      </c>
      <c r="L816">
        <v>0</v>
      </c>
      <c r="M816">
        <v>8.6340201235478697E-2</v>
      </c>
      <c r="N816" s="105" t="str">
        <v>LACPYRt_c_m, G00006t_c_r</v>
      </c>
      <c r="O816" s="131">
        <v>0</v>
      </c>
      <c r="P816" s="121">
        <v>0</v>
      </c>
      <c r="Q816">
        <v>0</v>
      </c>
      <c r="R816" t="str">
        <v>LACPYRt_c_m, G00006t_c_r</v>
      </c>
      <c r="T816">
        <v>0</v>
      </c>
      <c r="U816" t="str">
        <v>LACPYRt_c_m, G00006t_c_r</v>
      </c>
      <c r="W816" t="str">
        <f ca="1"/>
        <v>Arginine and proline metabolism</v>
      </c>
      <c r="X816" t="str">
        <f ca="1"/>
        <v>EGHLAT_c</v>
      </c>
      <c r="Y816">
        <f ca="1"/>
        <v>0</v>
      </c>
      <c r="Z816">
        <f ca="1"/>
        <v>0</v>
      </c>
      <c r="AA816">
        <f ca="1"/>
        <v>0</v>
      </c>
      <c r="AB816">
        <f ca="1"/>
        <v>0</v>
      </c>
      <c r="AC816">
        <f ca="1"/>
        <v>0</v>
      </c>
      <c r="AD816" t="str">
        <f ca="1"/>
        <v>ADNCYC_c</v>
      </c>
      <c r="AE816">
        <f ca="1"/>
        <v>0</v>
      </c>
    </row>
    <row r="817" spans="1:31" x14ac:dyDescent="0.2">
      <c r="A817" t="s">
        <v>10665</v>
      </c>
      <c r="B817" s="121" t="s">
        <v>8761</v>
      </c>
      <c r="E817" s="121" t="str">
        <f ca="1"/>
        <v>0</v>
      </c>
      <c r="H817" s="121" t="str">
        <f ca="1"/>
        <v>0</v>
      </c>
      <c r="K817" s="121" t="str">
        <f ca="1"/>
        <v>0</v>
      </c>
      <c r="L817">
        <v>0</v>
      </c>
      <c r="M817">
        <v>0</v>
      </c>
      <c r="N817" s="105" t="str">
        <v>MANtps_e, G00006t_c_r</v>
      </c>
      <c r="O817" s="131">
        <v>0</v>
      </c>
      <c r="P817" s="121">
        <v>0</v>
      </c>
      <c r="Q817">
        <v>0</v>
      </c>
      <c r="R817" t="str">
        <v>MANtps_e, G00006t_c_r</v>
      </c>
      <c r="T817">
        <v>0</v>
      </c>
      <c r="U817" t="str">
        <v>MANtps_e, G00006t_c_r</v>
      </c>
      <c r="W817" t="str">
        <f ca="1"/>
        <v>Unassigned</v>
      </c>
      <c r="X817" t="str">
        <f ca="1"/>
        <v>EGHLAT_m</v>
      </c>
      <c r="Y817">
        <f ca="1"/>
        <v>0</v>
      </c>
      <c r="Z817">
        <f ca="1"/>
        <v>0</v>
      </c>
      <c r="AA817">
        <f ca="1"/>
        <v>0</v>
      </c>
      <c r="AB817">
        <f ca="1"/>
        <v>0</v>
      </c>
      <c r="AC817">
        <f ca="1"/>
        <v>0</v>
      </c>
      <c r="AD817" t="str">
        <f ca="1"/>
        <v>ADNtps_e</v>
      </c>
      <c r="AE817">
        <f ca="1"/>
        <v>0</v>
      </c>
    </row>
    <row r="818" spans="1:31" x14ac:dyDescent="0.2">
      <c r="A818" t="s">
        <v>10674</v>
      </c>
      <c r="B818" s="121" t="s">
        <v>8762</v>
      </c>
      <c r="E818" s="121" t="str">
        <f ca="1"/>
        <v>0</v>
      </c>
      <c r="H818" s="121" t="str">
        <f ca="1"/>
        <v>0</v>
      </c>
      <c r="K818" s="121" t="str">
        <f ca="1"/>
        <v>0</v>
      </c>
      <c r="L818">
        <v>0</v>
      </c>
      <c r="M818">
        <v>4.55351443895307E-7</v>
      </c>
      <c r="N818" s="105" t="str">
        <v>EPISTt_c_rm</v>
      </c>
      <c r="O818" s="131">
        <v>0</v>
      </c>
      <c r="P818" s="121">
        <v>0</v>
      </c>
      <c r="Q818">
        <v>0</v>
      </c>
      <c r="R818" t="str">
        <v>EPISTt_c_rm</v>
      </c>
      <c r="T818">
        <v>0</v>
      </c>
      <c r="U818" t="str">
        <v>EPISTt_c_rm</v>
      </c>
      <c r="W818" t="str">
        <f ca="1"/>
        <v>Arginine and proline metabolism</v>
      </c>
      <c r="X818" t="str">
        <f ca="1"/>
        <v>EGHLAT_x</v>
      </c>
      <c r="Y818">
        <f ca="1"/>
        <v>0</v>
      </c>
      <c r="Z818">
        <f ca="1"/>
        <v>0</v>
      </c>
      <c r="AA818">
        <f ca="1"/>
        <v>0</v>
      </c>
      <c r="AB818">
        <f ca="1"/>
        <v>0</v>
      </c>
      <c r="AC818">
        <f ca="1"/>
        <v>0</v>
      </c>
      <c r="AD818" t="str">
        <f ca="1"/>
        <v>ADPATPt_c_x</v>
      </c>
      <c r="AE818">
        <f ca="1"/>
        <v>0</v>
      </c>
    </row>
    <row r="819" spans="1:31" x14ac:dyDescent="0.2">
      <c r="A819" t="s">
        <v>10721</v>
      </c>
      <c r="B819" s="121" t="s">
        <v>8763</v>
      </c>
      <c r="E819" s="121">
        <f ca="1"/>
        <v>1.1336673820204699</v>
      </c>
      <c r="H819" s="121" t="str">
        <f ca="1"/>
        <v>0</v>
      </c>
      <c r="K819" s="121" t="str">
        <f ca="1"/>
        <v>0</v>
      </c>
      <c r="L819">
        <v>0</v>
      </c>
      <c r="M819">
        <v>0</v>
      </c>
      <c r="N819" s="105" t="str">
        <v>ERGSTt_c_r</v>
      </c>
      <c r="O819" s="131">
        <v>3.37243125873509</v>
      </c>
      <c r="P819" s="121">
        <v>0.29112926619040502</v>
      </c>
      <c r="Q819">
        <v>0</v>
      </c>
      <c r="R819" t="str">
        <v>ERGSTt_c_r</v>
      </c>
      <c r="T819">
        <v>0</v>
      </c>
      <c r="U819" t="str">
        <v>ERGSTt_c_r</v>
      </c>
      <c r="W819" t="str">
        <f ca="1"/>
        <v>Glycolysis / Gluconeogenesis</v>
      </c>
      <c r="X819" t="str">
        <f ca="1"/>
        <v>ENO_c</v>
      </c>
      <c r="Y819">
        <f ca="1"/>
        <v>0.54096468122178742</v>
      </c>
      <c r="Z819">
        <f ca="1"/>
        <v>0</v>
      </c>
      <c r="AA819">
        <f ca="1"/>
        <v>0.29264278632939011</v>
      </c>
      <c r="AB819">
        <f ca="1"/>
        <v>3.4527576149022474</v>
      </c>
      <c r="AC819">
        <f ca="1"/>
        <v>1</v>
      </c>
      <c r="AD819" t="str">
        <f ca="1"/>
        <v>ADPh_c</v>
      </c>
      <c r="AE819">
        <f ca="1"/>
        <v>0</v>
      </c>
    </row>
    <row r="820" spans="1:31" x14ac:dyDescent="0.2">
      <c r="A820" t="s">
        <v>10695</v>
      </c>
      <c r="B820" s="121" t="s">
        <v>8764</v>
      </c>
      <c r="E820" s="121" t="str">
        <f ca="1"/>
        <v>0</v>
      </c>
      <c r="H820" s="121" t="str">
        <f ca="1"/>
        <v>0</v>
      </c>
      <c r="K820" s="121" t="str">
        <f ca="1"/>
        <v>0</v>
      </c>
      <c r="L820">
        <v>0</v>
      </c>
      <c r="M820">
        <v>0</v>
      </c>
      <c r="N820" s="105" t="str">
        <v>ETHAt_c_e, G00006t_c_r</v>
      </c>
      <c r="O820" s="131">
        <v>0</v>
      </c>
      <c r="P820" s="121">
        <v>0</v>
      </c>
      <c r="Q820">
        <v>0</v>
      </c>
      <c r="R820" t="str">
        <v>ETHAt_c_e, G00006t_c_r</v>
      </c>
      <c r="T820">
        <v>0</v>
      </c>
      <c r="U820" t="str">
        <v>ETHAt_c_e, G00006t_c_r</v>
      </c>
      <c r="W820" t="str">
        <f ca="1"/>
        <v>Pentose and glucuronate interconversions</v>
      </c>
      <c r="X820" t="str">
        <f ca="1"/>
        <v>EPGALURS_e</v>
      </c>
      <c r="Y820">
        <f ca="1"/>
        <v>0</v>
      </c>
      <c r="Z820">
        <f ca="1"/>
        <v>0</v>
      </c>
      <c r="AA820">
        <f ca="1"/>
        <v>0</v>
      </c>
      <c r="AB820">
        <f ca="1"/>
        <v>0</v>
      </c>
      <c r="AC820">
        <f ca="1"/>
        <v>0</v>
      </c>
      <c r="AD820" t="str">
        <f ca="1"/>
        <v>ADPh_m</v>
      </c>
      <c r="AE820">
        <f ca="1"/>
        <v>0</v>
      </c>
    </row>
    <row r="821" spans="1:31" x14ac:dyDescent="0.2">
      <c r="A821" t="s">
        <v>10654</v>
      </c>
      <c r="B821" s="121" t="s">
        <v>8765</v>
      </c>
      <c r="E821" s="121" t="str">
        <f ca="1"/>
        <v>0</v>
      </c>
      <c r="H821" s="121" t="str">
        <f ca="1"/>
        <v>0</v>
      </c>
      <c r="K821" s="121" t="str">
        <f ca="1"/>
        <v>0</v>
      </c>
      <c r="L821">
        <v>0</v>
      </c>
      <c r="M821">
        <v>0</v>
      </c>
      <c r="N821" s="105" t="str">
        <v>FADH2t_c_m, G00006t_c_r</v>
      </c>
      <c r="O821" s="131" t="str">
        <v/>
      </c>
      <c r="P821" s="121" t="str">
        <v/>
      </c>
      <c r="Q821">
        <v>0</v>
      </c>
      <c r="R821" t="str">
        <v>FADH2t_c_m, G00006t_c_r</v>
      </c>
      <c r="T821">
        <v>0</v>
      </c>
      <c r="U821" t="str">
        <v>FADH2t_c_m, G00006t_c_r</v>
      </c>
      <c r="W821" t="str">
        <f ca="1"/>
        <v>Transport</v>
      </c>
      <c r="X821" t="str">
        <f ca="1"/>
        <v>EPISTt_c_e</v>
      </c>
      <c r="Y821">
        <f ca="1"/>
        <v>0</v>
      </c>
      <c r="Z821">
        <f ca="1"/>
        <v>0</v>
      </c>
      <c r="AA821">
        <f ca="1"/>
        <v>0</v>
      </c>
      <c r="AB821">
        <f ca="1"/>
        <v>0</v>
      </c>
      <c r="AC821">
        <f ca="1"/>
        <v>0</v>
      </c>
      <c r="AD821" t="str">
        <f ca="1"/>
        <v>ADPRDP_m</v>
      </c>
      <c r="AE821">
        <f ca="1"/>
        <v>0</v>
      </c>
    </row>
    <row r="822" spans="1:31" x14ac:dyDescent="0.2">
      <c r="A822" t="s">
        <v>10654</v>
      </c>
      <c r="B822" s="121" t="s">
        <v>8766</v>
      </c>
      <c r="E822" s="121" t="str">
        <f ca="1"/>
        <v>0</v>
      </c>
      <c r="H822" s="121" t="str">
        <f ca="1"/>
        <v>0</v>
      </c>
      <c r="K822" s="121" t="str">
        <f ca="1"/>
        <v>0</v>
      </c>
      <c r="L822">
        <v>0</v>
      </c>
      <c r="M822">
        <v>5.9333139561461596E-7</v>
      </c>
      <c r="N822" s="105" t="str">
        <v>FECOSTt_c_rm</v>
      </c>
      <c r="O822" s="131">
        <v>0</v>
      </c>
      <c r="P822" s="121">
        <v>4.55351443895307E-7</v>
      </c>
      <c r="Q822">
        <v>0</v>
      </c>
      <c r="R822" t="str">
        <v>FECOSTt_c_rm</v>
      </c>
      <c r="T822">
        <v>0</v>
      </c>
      <c r="U822" t="str">
        <v>FECOSTt_c_rm</v>
      </c>
      <c r="W822" t="str">
        <f ca="1"/>
        <v>Transport</v>
      </c>
      <c r="X822" t="str">
        <f ca="1"/>
        <v>EPISTt_c_rm</v>
      </c>
      <c r="Y822">
        <f ca="1"/>
        <v>0</v>
      </c>
      <c r="Z822">
        <f ca="1"/>
        <v>0</v>
      </c>
      <c r="AA822">
        <f ca="1"/>
        <v>0</v>
      </c>
      <c r="AB822">
        <f ca="1"/>
        <v>0</v>
      </c>
      <c r="AC822">
        <f ca="1"/>
        <v>0</v>
      </c>
      <c r="AD822" t="str">
        <f ca="1"/>
        <v>ADPt_c_en</v>
      </c>
      <c r="AE822">
        <f ca="1"/>
        <v>0</v>
      </c>
    </row>
    <row r="823" spans="1:31" x14ac:dyDescent="0.2">
      <c r="A823" t="s">
        <v>10654</v>
      </c>
      <c r="B823" s="121" t="s">
        <v>8767</v>
      </c>
      <c r="E823" s="121" t="str">
        <f ca="1"/>
        <v>0</v>
      </c>
      <c r="H823" s="121" t="str">
        <f ca="1"/>
        <v>0</v>
      </c>
      <c r="K823" s="121" t="str">
        <f ca="1"/>
        <v>0</v>
      </c>
      <c r="L823">
        <v>0</v>
      </c>
      <c r="M823">
        <v>0</v>
      </c>
      <c r="N823" s="105" t="str">
        <v>GDPMANt_c_g, G00006t_c_r</v>
      </c>
      <c r="O823" s="131" t="str">
        <v/>
      </c>
      <c r="P823" s="121" t="str">
        <v/>
      </c>
      <c r="Q823">
        <v>0</v>
      </c>
      <c r="R823" t="str">
        <v>GDPMANt_c_g, G00006t_c_r</v>
      </c>
      <c r="T823">
        <v>0</v>
      </c>
      <c r="U823" t="str">
        <v>GDPMANt_c_g, G00006t_c_r</v>
      </c>
      <c r="W823" t="str">
        <f ca="1"/>
        <v>Transport</v>
      </c>
      <c r="X823" t="str">
        <f ca="1"/>
        <v>EPISTt_l_rm</v>
      </c>
      <c r="Y823">
        <f ca="1"/>
        <v>0</v>
      </c>
      <c r="Z823">
        <f ca="1"/>
        <v>0</v>
      </c>
      <c r="AA823">
        <f ca="1"/>
        <v>0</v>
      </c>
      <c r="AB823">
        <f ca="1"/>
        <v>0</v>
      </c>
      <c r="AC823">
        <f ca="1"/>
        <v>0</v>
      </c>
      <c r="AD823" t="str">
        <f ca="1"/>
        <v>ADPt_c_gm</v>
      </c>
      <c r="AE823">
        <f ca="1"/>
        <v>0</v>
      </c>
    </row>
    <row r="824" spans="1:31" x14ac:dyDescent="0.2">
      <c r="A824" t="s">
        <v>10654</v>
      </c>
      <c r="B824" s="121" t="s">
        <v>8768</v>
      </c>
      <c r="E824" s="121" t="str">
        <f ca="1"/>
        <v>0</v>
      </c>
      <c r="H824" s="121" t="str">
        <f ca="1"/>
        <v>0</v>
      </c>
      <c r="K824" s="121" t="str">
        <f ca="1"/>
        <v>0</v>
      </c>
      <c r="L824">
        <v>2.4641099999999998</v>
      </c>
      <c r="M824">
        <v>1.07259194825146E-2</v>
      </c>
      <c r="N824" s="105" t="str">
        <v>GLCt_c_e, G00006t_c_r</v>
      </c>
      <c r="O824" s="131" t="str">
        <v/>
      </c>
      <c r="P824" s="121" t="str">
        <v/>
      </c>
      <c r="Q824">
        <v>0</v>
      </c>
      <c r="R824" t="str">
        <v>GLCt_c_e, G00006t_c_r</v>
      </c>
      <c r="T824">
        <v>0</v>
      </c>
      <c r="U824" t="str">
        <v>GLCt_c_e, G00006t_c_r</v>
      </c>
      <c r="W824" t="str">
        <f ca="1"/>
        <v>Transport</v>
      </c>
      <c r="X824" t="str">
        <f ca="1"/>
        <v>ERGSTESTt_c_rm</v>
      </c>
      <c r="Y824">
        <f ca="1"/>
        <v>0</v>
      </c>
      <c r="Z824">
        <f ca="1"/>
        <v>0</v>
      </c>
      <c r="AA824">
        <f ca="1"/>
        <v>0</v>
      </c>
      <c r="AB824">
        <f ca="1"/>
        <v>0</v>
      </c>
      <c r="AC824">
        <f ca="1"/>
        <v>0</v>
      </c>
      <c r="AD824" t="str">
        <f ca="1"/>
        <v>ADPt_c_n</v>
      </c>
      <c r="AE824">
        <f ca="1"/>
        <v>0</v>
      </c>
    </row>
    <row r="825" spans="1:31" x14ac:dyDescent="0.2">
      <c r="A825" t="s">
        <v>10654</v>
      </c>
      <c r="B825" s="121" t="s">
        <v>8769</v>
      </c>
      <c r="E825" s="121" t="str">
        <f ca="1"/>
        <v>0</v>
      </c>
      <c r="H825" s="121" t="str">
        <f ca="1"/>
        <v>0</v>
      </c>
      <c r="K825" s="121" t="str">
        <f ca="1"/>
        <v>0</v>
      </c>
      <c r="L825">
        <v>0</v>
      </c>
      <c r="M825">
        <v>0</v>
      </c>
      <c r="N825" s="105" t="str">
        <v>GTHRDt_c_e, G00006t_c_r</v>
      </c>
      <c r="O825" s="131" t="str">
        <v/>
      </c>
      <c r="P825" s="121" t="str">
        <v/>
      </c>
      <c r="Q825">
        <v>0</v>
      </c>
      <c r="R825" t="str">
        <v>GTHRDt_c_e, G00006t_c_r</v>
      </c>
      <c r="T825">
        <v>0</v>
      </c>
      <c r="U825" t="str">
        <v>GTHRDt_c_e, G00006t_c_r</v>
      </c>
      <c r="W825" t="str">
        <f ca="1"/>
        <v>Transport</v>
      </c>
      <c r="X825" t="str">
        <f ca="1"/>
        <v>ERGSTESTt_l_rm</v>
      </c>
      <c r="Y825">
        <f ca="1"/>
        <v>0</v>
      </c>
      <c r="Z825">
        <f ca="1"/>
        <v>0</v>
      </c>
      <c r="AA825">
        <f ca="1"/>
        <v>0</v>
      </c>
      <c r="AB825">
        <f ca="1"/>
        <v>0</v>
      </c>
      <c r="AC825">
        <f ca="1"/>
        <v>0</v>
      </c>
      <c r="AD825" t="str">
        <f ca="1"/>
        <v>ADPt_c_r</v>
      </c>
      <c r="AE825">
        <f ca="1"/>
        <v>0</v>
      </c>
    </row>
    <row r="826" spans="1:31" x14ac:dyDescent="0.2">
      <c r="A826" t="s">
        <v>10665</v>
      </c>
      <c r="B826" s="121" t="s">
        <v>8770</v>
      </c>
      <c r="E826" s="121" t="str">
        <f ca="1"/>
        <v>0</v>
      </c>
      <c r="H826" s="121" t="str">
        <f ca="1"/>
        <v>0</v>
      </c>
      <c r="K826" s="121" t="str">
        <f ca="1"/>
        <v>0</v>
      </c>
      <c r="L826">
        <v>0</v>
      </c>
      <c r="M826">
        <v>7.7852730223195096E-2</v>
      </c>
      <c r="N826" s="105" t="str">
        <v>GTHRDt_c_e</v>
      </c>
      <c r="O826" s="131">
        <v>0</v>
      </c>
      <c r="P826" s="121">
        <v>0</v>
      </c>
      <c r="Q826">
        <v>0</v>
      </c>
      <c r="R826" t="str">
        <v>GTHRDt_c_e</v>
      </c>
      <c r="T826">
        <v>0</v>
      </c>
      <c r="U826" t="str">
        <v>GTHRDt_c_e</v>
      </c>
      <c r="W826" t="str">
        <f ca="1"/>
        <v>Unassigned</v>
      </c>
      <c r="X826" t="str">
        <f ca="1"/>
        <v>ERGSTGLCT_c</v>
      </c>
      <c r="Y826">
        <f ca="1"/>
        <v>0</v>
      </c>
      <c r="Z826">
        <f ca="1"/>
        <v>0</v>
      </c>
      <c r="AA826">
        <f ca="1"/>
        <v>0</v>
      </c>
      <c r="AB826">
        <f ca="1"/>
        <v>0</v>
      </c>
      <c r="AC826">
        <f ca="1"/>
        <v>0</v>
      </c>
      <c r="AD826" t="str">
        <f ca="1"/>
        <v>ADPt_c_vm</v>
      </c>
      <c r="AE826">
        <f ca="1"/>
        <v>0</v>
      </c>
    </row>
    <row r="827" spans="1:31" x14ac:dyDescent="0.2">
      <c r="A827" t="s">
        <v>10654</v>
      </c>
      <c r="B827" s="121" t="s">
        <v>8771</v>
      </c>
      <c r="E827" s="121" t="str">
        <f ca="1"/>
        <v>0</v>
      </c>
      <c r="H827" s="121" t="str">
        <f ca="1"/>
        <v>0</v>
      </c>
      <c r="K827" s="121" t="str">
        <f ca="1"/>
        <v>0</v>
      </c>
      <c r="L827">
        <v>0</v>
      </c>
      <c r="M827">
        <v>0</v>
      </c>
      <c r="N827" s="105" t="str">
        <v>G3PIt_c_e, G00006t_c_r</v>
      </c>
      <c r="O827" s="131" t="str">
        <v/>
      </c>
      <c r="P827" s="121" t="str">
        <v/>
      </c>
      <c r="Q827">
        <v>0</v>
      </c>
      <c r="R827" t="str">
        <v>G3PIt_c_e, G00006t_c_r</v>
      </c>
      <c r="T827">
        <v>0</v>
      </c>
      <c r="U827" t="str">
        <v>G3PIt_c_e, G00006t_c_r</v>
      </c>
      <c r="W827" t="str">
        <f ca="1"/>
        <v>Transport</v>
      </c>
      <c r="X827" t="str">
        <f ca="1"/>
        <v>ERGSTt_c_e</v>
      </c>
      <c r="Y827">
        <f ca="1"/>
        <v>0</v>
      </c>
      <c r="Z827">
        <f ca="1"/>
        <v>0</v>
      </c>
      <c r="AA827">
        <f ca="1"/>
        <v>0</v>
      </c>
      <c r="AB827">
        <f ca="1"/>
        <v>0</v>
      </c>
      <c r="AC827">
        <f ca="1"/>
        <v>0</v>
      </c>
      <c r="AD827" t="str">
        <f ca="1"/>
        <v>AEPI1_c</v>
      </c>
      <c r="AE827">
        <f ca="1"/>
        <v>0</v>
      </c>
    </row>
    <row r="828" spans="1:31" x14ac:dyDescent="0.2">
      <c r="A828" t="s">
        <v>10654</v>
      </c>
      <c r="B828" s="121" t="s">
        <v>8772</v>
      </c>
      <c r="E828" s="121" t="str">
        <f ca="1"/>
        <v>0</v>
      </c>
      <c r="H828" s="121" t="str">
        <f ca="1"/>
        <v>0</v>
      </c>
      <c r="K828" s="121" t="str">
        <f ca="1"/>
        <v>0</v>
      </c>
      <c r="L828">
        <v>-6.2989252677051301E-3</v>
      </c>
      <c r="M828">
        <v>5.3133078386503299E-4</v>
      </c>
      <c r="N828" s="105" t="str">
        <v>G3PCt_c_e, G00006t_c_r</v>
      </c>
      <c r="O828" s="131" t="str">
        <v/>
      </c>
      <c r="P828" s="121" t="str">
        <v/>
      </c>
      <c r="Q828">
        <v>0</v>
      </c>
      <c r="R828" t="str">
        <v>G3PCt_c_e, G00006t_c_r</v>
      </c>
      <c r="T828">
        <v>-2.48935595181777E-3</v>
      </c>
      <c r="U828" t="str">
        <v>G3PCt_c_e, G00006t_c_r</v>
      </c>
      <c r="W828" t="str">
        <f ca="1"/>
        <v>Transport</v>
      </c>
      <c r="X828" t="str">
        <f ca="1"/>
        <v>ERGSTt_c_en</v>
      </c>
      <c r="Y828">
        <f ca="1"/>
        <v>0</v>
      </c>
      <c r="Z828">
        <f ca="1"/>
        <v>0</v>
      </c>
      <c r="AA828">
        <f ca="1"/>
        <v>0</v>
      </c>
      <c r="AB828">
        <f ca="1"/>
        <v>0</v>
      </c>
      <c r="AC828">
        <f ca="1"/>
        <v>0</v>
      </c>
      <c r="AD828" t="str">
        <f ca="1"/>
        <v>AEPI2_c</v>
      </c>
      <c r="AE828">
        <f ca="1"/>
        <v>0</v>
      </c>
    </row>
    <row r="829" spans="1:31" x14ac:dyDescent="0.2">
      <c r="A829" t="s">
        <v>10654</v>
      </c>
      <c r="B829" s="121" t="s">
        <v>8773</v>
      </c>
      <c r="E829" s="121" t="str">
        <f ca="1"/>
        <v>0</v>
      </c>
      <c r="H829" s="121" t="str">
        <f ca="1"/>
        <v>0</v>
      </c>
      <c r="K829" s="121" t="str">
        <f ca="1"/>
        <v>0</v>
      </c>
      <c r="L829">
        <v>0</v>
      </c>
      <c r="M829">
        <v>7.0951521279272303E-2</v>
      </c>
      <c r="N829" s="105" t="str">
        <v>GLYCtps_e, G00006t_c_r</v>
      </c>
      <c r="O829" s="131" t="str">
        <v/>
      </c>
      <c r="P829" s="121" t="str">
        <v/>
      </c>
      <c r="Q829">
        <v>0</v>
      </c>
      <c r="R829" t="str">
        <v>GLYCtps_e, G00006t_c_r</v>
      </c>
      <c r="T829">
        <v>0</v>
      </c>
      <c r="U829" t="str">
        <v>GLYCtps_e, G00006t_c_r</v>
      </c>
      <c r="W829" t="str">
        <f ca="1"/>
        <v>Transport</v>
      </c>
      <c r="X829" t="str">
        <f ca="1"/>
        <v>ERGSTt_c_l</v>
      </c>
      <c r="Y829">
        <f ca="1"/>
        <v>0</v>
      </c>
      <c r="Z829">
        <f ca="1"/>
        <v>0</v>
      </c>
      <c r="AA829">
        <f ca="1"/>
        <v>0</v>
      </c>
      <c r="AB829">
        <f ca="1"/>
        <v>0</v>
      </c>
      <c r="AC829">
        <f ca="1"/>
        <v>0</v>
      </c>
      <c r="AD829" t="str">
        <f ca="1"/>
        <v>AFLTXNB1S_c</v>
      </c>
      <c r="AE829">
        <f ca="1"/>
        <v>0</v>
      </c>
    </row>
    <row r="830" spans="1:31" x14ac:dyDescent="0.2">
      <c r="A830" t="s">
        <v>10654</v>
      </c>
      <c r="B830" s="121" t="s">
        <v>8774</v>
      </c>
      <c r="E830" s="121" t="str">
        <f ca="1"/>
        <v>0</v>
      </c>
      <c r="H830" s="121" t="str">
        <f ca="1"/>
        <v>0</v>
      </c>
      <c r="K830" s="121" t="str">
        <f ca="1"/>
        <v>0</v>
      </c>
      <c r="L830">
        <v>4.6550000000000001E-2</v>
      </c>
      <c r="M830">
        <v>7.0951319084E-2</v>
      </c>
      <c r="N830" s="105" t="str">
        <v>G00006t_c_r</v>
      </c>
      <c r="O830" s="131">
        <v>0</v>
      </c>
      <c r="P830" s="121">
        <v>0</v>
      </c>
      <c r="Q830">
        <v>0</v>
      </c>
      <c r="R830" t="str">
        <v>G00006t_c_r</v>
      </c>
      <c r="T830">
        <v>0</v>
      </c>
      <c r="U830" t="str">
        <v>G00006t_c_r</v>
      </c>
      <c r="W830" t="str">
        <f ca="1"/>
        <v>Transport</v>
      </c>
      <c r="X830" t="str">
        <f ca="1"/>
        <v>ERGSTt_c_r</v>
      </c>
      <c r="Y830">
        <f ca="1"/>
        <v>0</v>
      </c>
      <c r="Z830">
        <f ca="1"/>
        <v>0</v>
      </c>
      <c r="AA830">
        <f ca="1"/>
        <v>0</v>
      </c>
      <c r="AB830">
        <f ca="1"/>
        <v>0</v>
      </c>
      <c r="AC830">
        <f ca="1"/>
        <v>0</v>
      </c>
      <c r="AD830" t="str">
        <f ca="1"/>
        <v>AFLTXNB2S_c</v>
      </c>
      <c r="AE830">
        <f ca="1"/>
        <v>0</v>
      </c>
    </row>
    <row r="831" spans="1:31" x14ac:dyDescent="0.2">
      <c r="A831" t="s">
        <v>10654</v>
      </c>
      <c r="B831" s="121" t="s">
        <v>8775</v>
      </c>
      <c r="E831" s="121" t="str">
        <f ca="1"/>
        <v>0</v>
      </c>
      <c r="H831" s="121" t="str">
        <f ca="1"/>
        <v>0</v>
      </c>
      <c r="K831" s="121" t="str">
        <f ca="1"/>
        <v>0</v>
      </c>
      <c r="L831">
        <v>0</v>
      </c>
      <c r="M831">
        <v>2.4735208419649601E-2</v>
      </c>
      <c r="N831" s="105" t="str">
        <v>GLYtps_e, G00006t_c_r</v>
      </c>
      <c r="O831" s="131" t="str">
        <v/>
      </c>
      <c r="P831" s="121" t="str">
        <v/>
      </c>
      <c r="Q831">
        <v>0</v>
      </c>
      <c r="R831" t="str">
        <v>GLYtps_e, G00006t_c_r</v>
      </c>
      <c r="T831">
        <v>0</v>
      </c>
      <c r="U831" t="str">
        <v>GLYtps_e, G00006t_c_r</v>
      </c>
      <c r="W831" t="str">
        <f ca="1"/>
        <v>Transport</v>
      </c>
      <c r="X831" t="str">
        <f ca="1"/>
        <v>ERGSTt_c_rm</v>
      </c>
      <c r="Y831">
        <f ca="1"/>
        <v>0</v>
      </c>
      <c r="Z831">
        <f ca="1"/>
        <v>0</v>
      </c>
      <c r="AA831">
        <f ca="1"/>
        <v>0</v>
      </c>
      <c r="AB831">
        <f ca="1"/>
        <v>0</v>
      </c>
      <c r="AC831">
        <f ca="1"/>
        <v>0</v>
      </c>
      <c r="AD831" t="str">
        <f ca="1"/>
        <v>AGMT_e</v>
      </c>
      <c r="AE831">
        <f ca="1"/>
        <v>0</v>
      </c>
    </row>
    <row r="832" spans="1:31" x14ac:dyDescent="0.2">
      <c r="A832" t="s">
        <v>10654</v>
      </c>
      <c r="B832" s="121" t="s">
        <v>8776</v>
      </c>
      <c r="E832" s="121" t="str">
        <f ca="1"/>
        <v>0</v>
      </c>
      <c r="H832" s="121" t="str">
        <f ca="1"/>
        <v>0</v>
      </c>
      <c r="K832" s="121" t="str">
        <f ca="1"/>
        <v>0</v>
      </c>
      <c r="L832">
        <v>0</v>
      </c>
      <c r="M832">
        <v>0</v>
      </c>
      <c r="N832" s="105" t="str">
        <v>GLYCOGENt_c_v, G00006t_c_r</v>
      </c>
      <c r="O832" s="131" t="str">
        <v/>
      </c>
      <c r="P832" s="121" t="str">
        <v/>
      </c>
      <c r="Q832">
        <v>0</v>
      </c>
      <c r="R832" t="str">
        <v>GLYCOGENt_c_v, G00006t_c_r</v>
      </c>
      <c r="T832">
        <v>0</v>
      </c>
      <c r="U832" t="str">
        <v>GLYCOGENt_c_v, G00006t_c_r</v>
      </c>
      <c r="W832" t="str">
        <f ca="1"/>
        <v>Transport</v>
      </c>
      <c r="X832" t="str">
        <f ca="1"/>
        <v>ERGTETROLt_c_e</v>
      </c>
      <c r="Y832">
        <f ca="1"/>
        <v>0</v>
      </c>
      <c r="Z832">
        <f ca="1"/>
        <v>0</v>
      </c>
      <c r="AA832">
        <f ca="1"/>
        <v>0</v>
      </c>
      <c r="AB832">
        <f ca="1"/>
        <v>0</v>
      </c>
      <c r="AC832">
        <f ca="1"/>
        <v>0</v>
      </c>
      <c r="AD832" t="str">
        <f ca="1"/>
        <v>AGNPR_l</v>
      </c>
      <c r="AE832">
        <f ca="1"/>
        <v>0</v>
      </c>
    </row>
    <row r="833" spans="1:31" x14ac:dyDescent="0.2">
      <c r="A833" t="s">
        <v>10654</v>
      </c>
      <c r="B833" s="121" t="s">
        <v>8777</v>
      </c>
      <c r="E833" s="121" t="str">
        <f ca="1"/>
        <v>0</v>
      </c>
      <c r="H833" s="121" t="str">
        <f ca="1"/>
        <v>0</v>
      </c>
      <c r="K833" s="121" t="str">
        <f ca="1"/>
        <v>0</v>
      </c>
      <c r="L833">
        <v>0</v>
      </c>
      <c r="M833">
        <v>3.4236444058844601E-2</v>
      </c>
      <c r="N833" s="105" t="str">
        <v>GTPGDPtp_m, G00006t_c_r</v>
      </c>
      <c r="O833" s="131" t="str">
        <v/>
      </c>
      <c r="P833" s="121" t="str">
        <v/>
      </c>
      <c r="Q833">
        <v>0</v>
      </c>
      <c r="R833" t="str">
        <v>GTPGDPtp_m, G00006t_c_r</v>
      </c>
      <c r="T833">
        <v>0</v>
      </c>
      <c r="U833" t="str">
        <v>GTPGDPtp_m, G00006t_c_r</v>
      </c>
      <c r="W833" t="str">
        <f ca="1"/>
        <v>Transport</v>
      </c>
      <c r="X833" t="str">
        <f ca="1"/>
        <v>ERGTETROLt_c_r</v>
      </c>
      <c r="Y833">
        <f ca="1"/>
        <v>0</v>
      </c>
      <c r="Z833">
        <f ca="1"/>
        <v>0</v>
      </c>
      <c r="AA833">
        <f ca="1"/>
        <v>0</v>
      </c>
      <c r="AB833">
        <f ca="1"/>
        <v>0</v>
      </c>
      <c r="AC833">
        <f ca="1"/>
        <v>0</v>
      </c>
      <c r="AD833" t="str">
        <f ca="1"/>
        <v>AGNPR_rm</v>
      </c>
      <c r="AE833">
        <f ca="1"/>
        <v>0</v>
      </c>
    </row>
    <row r="834" spans="1:31" x14ac:dyDescent="0.2">
      <c r="A834" t="s">
        <v>10654</v>
      </c>
      <c r="B834" s="121" t="s">
        <v>8778</v>
      </c>
      <c r="E834" s="121" t="str">
        <f ca="1"/>
        <v>0</v>
      </c>
      <c r="H834" s="121" t="str">
        <f ca="1"/>
        <v>0</v>
      </c>
      <c r="K834" s="121" t="str">
        <f ca="1"/>
        <v>0</v>
      </c>
      <c r="L834">
        <v>0</v>
      </c>
      <c r="M834">
        <v>3.2155069960032E-6</v>
      </c>
      <c r="N834" s="105" t="str">
        <v>GUAtps_e, G00006t_c_r</v>
      </c>
      <c r="O834" s="131" t="str">
        <v/>
      </c>
      <c r="P834" s="121" t="str">
        <v/>
      </c>
      <c r="Q834">
        <v>0</v>
      </c>
      <c r="R834" t="str">
        <v>GUAtps_e, G00006t_c_r</v>
      </c>
      <c r="T834">
        <v>0</v>
      </c>
      <c r="U834" t="str">
        <v>GUAtps_e, G00006t_c_r</v>
      </c>
      <c r="W834" t="str">
        <f ca="1"/>
        <v>Transport</v>
      </c>
      <c r="X834" t="str">
        <f ca="1"/>
        <v>ETACt_c_e</v>
      </c>
      <c r="Y834">
        <f ca="1"/>
        <v>0</v>
      </c>
      <c r="Z834">
        <f ca="1"/>
        <v>0</v>
      </c>
      <c r="AA834">
        <f ca="1"/>
        <v>0</v>
      </c>
      <c r="AB834">
        <f ca="1"/>
        <v>0</v>
      </c>
      <c r="AC834">
        <f ca="1"/>
        <v>0</v>
      </c>
      <c r="AD834" t="str">
        <f ca="1"/>
        <v>AGTi_c</v>
      </c>
      <c r="AE834">
        <f ca="1"/>
        <v>0</v>
      </c>
    </row>
    <row r="835" spans="1:31" x14ac:dyDescent="0.2">
      <c r="A835" t="s">
        <v>10703</v>
      </c>
      <c r="B835" s="121" t="s">
        <v>8779</v>
      </c>
      <c r="E835" s="121" t="str">
        <f ca="1"/>
        <v>0</v>
      </c>
      <c r="H835" s="121" t="str">
        <f ca="1"/>
        <v>0</v>
      </c>
      <c r="K835" s="121" t="str">
        <f ca="1"/>
        <v>0</v>
      </c>
      <c r="L835">
        <v>0</v>
      </c>
      <c r="M835">
        <v>0</v>
      </c>
      <c r="N835" s="105" t="str">
        <v>INOSTtps_e, G00006t_c_r</v>
      </c>
      <c r="O835" s="131" t="str">
        <v/>
      </c>
      <c r="P835" s="121" t="str">
        <v/>
      </c>
      <c r="Q835">
        <v>0</v>
      </c>
      <c r="R835" t="str">
        <v>INOSTtps_e, G00006t_c_r</v>
      </c>
      <c r="T835">
        <v>0</v>
      </c>
      <c r="U835" t="str">
        <v>INOSTtps_e, G00006t_c_r</v>
      </c>
      <c r="W835" t="str">
        <f ca="1"/>
        <v>Oxidative phosphorylation</v>
      </c>
      <c r="X835" t="str">
        <f ca="1"/>
        <v>ETFOXRq9_c</v>
      </c>
      <c r="Y835">
        <f ca="1"/>
        <v>0</v>
      </c>
      <c r="Z835">
        <f ca="1"/>
        <v>0</v>
      </c>
      <c r="AA835">
        <f ca="1"/>
        <v>0</v>
      </c>
      <c r="AB835">
        <f ca="1"/>
        <v>0</v>
      </c>
      <c r="AC835">
        <f ca="1"/>
        <v>0</v>
      </c>
      <c r="AD835" t="str">
        <f ca="1"/>
        <v>AHCYSt_c_m</v>
      </c>
      <c r="AE835">
        <f ca="1"/>
        <v>0</v>
      </c>
    </row>
    <row r="836" spans="1:31" x14ac:dyDescent="0.2">
      <c r="A836" t="s">
        <v>10703</v>
      </c>
      <c r="B836" s="121" t="s">
        <v>8780</v>
      </c>
      <c r="E836" s="121" t="str">
        <f ca="1"/>
        <v>0</v>
      </c>
      <c r="H836" s="121" t="str">
        <f ca="1"/>
        <v>0</v>
      </c>
      <c r="K836" s="121" t="str">
        <f ca="1"/>
        <v>0</v>
      </c>
      <c r="L836">
        <v>1.7819999999999999E-7</v>
      </c>
      <c r="M836">
        <v>1.9381364543631999E-10</v>
      </c>
      <c r="N836" s="105" t="str">
        <v>FE2t_c_e, G00006t_c_r</v>
      </c>
      <c r="O836" s="131" t="str">
        <v/>
      </c>
      <c r="P836" s="121" t="str">
        <v/>
      </c>
      <c r="Q836">
        <v>5.3459999999999997E-8</v>
      </c>
      <c r="R836" t="str">
        <v>FE2t_c_e, G00006t_c_r</v>
      </c>
      <c r="T836">
        <v>7.2269999999999998E-8</v>
      </c>
      <c r="U836" t="str">
        <v>FE2t_c_e, G00006t_c_r</v>
      </c>
      <c r="W836" t="str">
        <f ca="1"/>
        <v>Oxidative phosphorylation</v>
      </c>
      <c r="X836" t="str">
        <f ca="1"/>
        <v>ETFOXRq9_m</v>
      </c>
      <c r="Y836">
        <f ca="1"/>
        <v>0</v>
      </c>
      <c r="Z836">
        <f ca="1"/>
        <v>0</v>
      </c>
      <c r="AA836">
        <f ca="1"/>
        <v>0</v>
      </c>
      <c r="AB836">
        <f ca="1"/>
        <v>0</v>
      </c>
      <c r="AC836">
        <f ca="1"/>
        <v>0</v>
      </c>
      <c r="AD836" t="str">
        <f ca="1"/>
        <v>AHGDf_m</v>
      </c>
      <c r="AE836">
        <f ca="1"/>
        <v>0</v>
      </c>
    </row>
    <row r="837" spans="1:31" x14ac:dyDescent="0.2">
      <c r="A837" t="s">
        <v>10681</v>
      </c>
      <c r="B837" s="121" t="s">
        <v>8781</v>
      </c>
      <c r="E837" s="121" t="str">
        <f ca="1"/>
        <v>0</v>
      </c>
      <c r="H837" s="121" t="str">
        <f ca="1"/>
        <v>0</v>
      </c>
      <c r="K837" s="121" t="str">
        <f ca="1"/>
        <v>0</v>
      </c>
      <c r="L837">
        <v>1.7819999999999999E-7</v>
      </c>
      <c r="M837">
        <v>1.93813645437756E-10</v>
      </c>
      <c r="N837" s="105" t="str">
        <v>FE2t_c_e, G00006t_c_r</v>
      </c>
      <c r="O837" s="131" t="str">
        <v/>
      </c>
      <c r="P837" s="121" t="str">
        <v/>
      </c>
      <c r="Q837">
        <v>5.3459999999999997E-8</v>
      </c>
      <c r="R837" t="str">
        <v>FE2t_c_e, G00006t_c_r</v>
      </c>
      <c r="T837">
        <v>7.2269999999999998E-8</v>
      </c>
      <c r="U837" t="str">
        <v>FE2t_c_e, G00006t_c_r</v>
      </c>
      <c r="W837" t="str">
        <f ca="1"/>
        <v>Glycerophospholipid metabolism</v>
      </c>
      <c r="X837" t="str">
        <f ca="1"/>
        <v>ETHAK_c</v>
      </c>
      <c r="Y837">
        <f ca="1"/>
        <v>0</v>
      </c>
      <c r="Z837">
        <f ca="1"/>
        <v>0</v>
      </c>
      <c r="AA837">
        <f ca="1"/>
        <v>0</v>
      </c>
      <c r="AB837">
        <f ca="1"/>
        <v>0</v>
      </c>
      <c r="AC837">
        <f ca="1"/>
        <v>0</v>
      </c>
      <c r="AD837" t="str">
        <f ca="1"/>
        <v>AHMMPS4_c</v>
      </c>
      <c r="AE837">
        <f ca="1"/>
        <v>0</v>
      </c>
    </row>
    <row r="838" spans="1:31" x14ac:dyDescent="0.2">
      <c r="A838" t="s">
        <v>10657</v>
      </c>
      <c r="B838" s="121" t="s">
        <v>8782</v>
      </c>
      <c r="E838" s="121" t="str">
        <f ca="1"/>
        <v>0</v>
      </c>
      <c r="H838" s="121" t="str">
        <f ca="1"/>
        <v>0</v>
      </c>
      <c r="K838" s="121" t="str">
        <f ca="1"/>
        <v>0</v>
      </c>
      <c r="L838">
        <v>0</v>
      </c>
      <c r="M838">
        <v>0</v>
      </c>
      <c r="N838" s="105" t="str">
        <v>IAMACt_c_e, G00006t_c_r</v>
      </c>
      <c r="O838" s="131">
        <v>0</v>
      </c>
      <c r="P838" s="121">
        <v>0</v>
      </c>
      <c r="Q838">
        <v>0</v>
      </c>
      <c r="R838" t="str">
        <v>IAMACt_c_e, G00006t_c_r</v>
      </c>
      <c r="T838">
        <v>0</v>
      </c>
      <c r="U838" t="str">
        <v>IAMACt_c_e, G00006t_c_r</v>
      </c>
      <c r="W838" t="str">
        <f ca="1"/>
        <v>Glycerophospholipid biosynthesis</v>
      </c>
      <c r="X838" t="str">
        <f ca="1"/>
        <v>ETHAPT_rm</v>
      </c>
      <c r="Y838">
        <f ca="1"/>
        <v>0</v>
      </c>
      <c r="Z838">
        <f ca="1"/>
        <v>0</v>
      </c>
      <c r="AA838">
        <f ca="1"/>
        <v>0</v>
      </c>
      <c r="AB838">
        <f ca="1"/>
        <v>0</v>
      </c>
      <c r="AC838">
        <f ca="1"/>
        <v>0</v>
      </c>
      <c r="AD838" t="str">
        <f ca="1"/>
        <v>AHSERL_c</v>
      </c>
      <c r="AE838">
        <f ca="1"/>
        <v>0</v>
      </c>
    </row>
    <row r="839" spans="1:31" x14ac:dyDescent="0.2">
      <c r="A839" t="s">
        <v>10654</v>
      </c>
      <c r="B839" s="121" t="s">
        <v>8783</v>
      </c>
      <c r="E839" s="121" t="str">
        <f ca="1"/>
        <v>0</v>
      </c>
      <c r="H839" s="121" t="str">
        <f ca="1"/>
        <v>0</v>
      </c>
      <c r="K839" s="121" t="str">
        <f ca="1"/>
        <v>0</v>
      </c>
      <c r="L839">
        <v>0</v>
      </c>
      <c r="M839">
        <v>0</v>
      </c>
      <c r="N839" s="105" t="str">
        <v>IBUTACt_c_e, G00006t_c_r</v>
      </c>
      <c r="O839" s="131" t="str">
        <v/>
      </c>
      <c r="P839" s="121" t="str">
        <v/>
      </c>
      <c r="Q839">
        <v>0</v>
      </c>
      <c r="R839" t="str">
        <v>IBUTACt_c_e, G00006t_c_r</v>
      </c>
      <c r="T839">
        <v>0</v>
      </c>
      <c r="U839" t="str">
        <v>IBUTACt_c_e, G00006t_c_r</v>
      </c>
      <c r="W839" t="str">
        <f ca="1"/>
        <v>Transport</v>
      </c>
      <c r="X839" t="str">
        <f ca="1"/>
        <v>ETHAt_c_e</v>
      </c>
      <c r="Y839">
        <f ca="1"/>
        <v>0</v>
      </c>
      <c r="Z839">
        <f ca="1"/>
        <v>0</v>
      </c>
      <c r="AA839">
        <f ca="1"/>
        <v>0</v>
      </c>
      <c r="AB839">
        <f ca="1"/>
        <v>0</v>
      </c>
      <c r="AC839">
        <f ca="1"/>
        <v>0</v>
      </c>
      <c r="AD839" t="str">
        <f ca="1"/>
        <v>AKGCITta_m</v>
      </c>
      <c r="AE839">
        <f ca="1"/>
        <v>0</v>
      </c>
    </row>
    <row r="840" spans="1:31" x14ac:dyDescent="0.2">
      <c r="A840" t="s">
        <v>10723</v>
      </c>
      <c r="B840" s="121" t="s">
        <v>8784</v>
      </c>
      <c r="E840" s="121" t="str">
        <f ca="1"/>
        <v>0</v>
      </c>
      <c r="H840" s="121" t="str">
        <f ca="1"/>
        <v>0</v>
      </c>
      <c r="K840" s="121" t="str">
        <f ca="1"/>
        <v>0</v>
      </c>
      <c r="L840">
        <v>0</v>
      </c>
      <c r="M840">
        <v>0</v>
      </c>
      <c r="N840" s="105" t="str">
        <v>IPDPt_c_m, G00006t_c_r</v>
      </c>
      <c r="O840" s="131" t="str">
        <v/>
      </c>
      <c r="P840" s="121" t="str">
        <v/>
      </c>
      <c r="Q840">
        <v>0</v>
      </c>
      <c r="R840" t="str">
        <v>IPDPt_c_m, G00006t_c_r</v>
      </c>
      <c r="T840">
        <v>0</v>
      </c>
      <c r="U840" t="str">
        <v>IPDPt_c_m, G00006t_c_r</v>
      </c>
      <c r="W840" t="str">
        <f ca="1"/>
        <v>Nitrogen metabolism</v>
      </c>
      <c r="X840" t="str">
        <f ca="1"/>
        <v>ETNO2OX_c</v>
      </c>
      <c r="Y840">
        <f ca="1"/>
        <v>0</v>
      </c>
      <c r="Z840">
        <f ca="1"/>
        <v>0</v>
      </c>
      <c r="AA840">
        <f ca="1"/>
        <v>0</v>
      </c>
      <c r="AB840">
        <f ca="1"/>
        <v>0</v>
      </c>
      <c r="AC840">
        <f ca="1"/>
        <v>0</v>
      </c>
      <c r="AD840" t="str">
        <f ca="1"/>
        <v>AKGt_c_e</v>
      </c>
      <c r="AE840">
        <f ca="1"/>
        <v>0</v>
      </c>
    </row>
    <row r="841" spans="1:31" x14ac:dyDescent="0.2">
      <c r="A841" t="s">
        <v>10654</v>
      </c>
      <c r="B841" s="121" t="s">
        <v>8785</v>
      </c>
      <c r="E841" s="121" t="str">
        <f ca="1"/>
        <v>0</v>
      </c>
      <c r="H841" s="121" t="str">
        <f ca="1"/>
        <v>0</v>
      </c>
      <c r="K841" s="121" t="str">
        <f ca="1"/>
        <v>0</v>
      </c>
      <c r="L841">
        <v>0</v>
      </c>
      <c r="M841">
        <v>8.3394557534357799E-3</v>
      </c>
      <c r="N841" s="105" t="str">
        <v>ALAtps_e, G00006t_c_r</v>
      </c>
      <c r="O841" s="131" t="str">
        <v/>
      </c>
      <c r="P841" s="121" t="str">
        <v/>
      </c>
      <c r="Q841">
        <v>0</v>
      </c>
      <c r="R841" t="str">
        <v>ALAtps_e, G00006t_c_r</v>
      </c>
      <c r="T841">
        <v>0</v>
      </c>
      <c r="U841" t="str">
        <v>ALAtps_e, G00006t_c_r</v>
      </c>
      <c r="W841" t="str">
        <f ca="1"/>
        <v>Transport</v>
      </c>
      <c r="X841" t="str">
        <f ca="1"/>
        <v>ETOHt_c_e</v>
      </c>
      <c r="Y841">
        <f ca="1"/>
        <v>0</v>
      </c>
      <c r="Z841">
        <f ca="1"/>
        <v>0</v>
      </c>
      <c r="AA841">
        <f ca="1"/>
        <v>0</v>
      </c>
      <c r="AB841">
        <f ca="1"/>
        <v>0</v>
      </c>
      <c r="AC841">
        <f ca="1"/>
        <v>0</v>
      </c>
      <c r="AD841" t="str">
        <f ca="1"/>
        <v>AKGt_c_n</v>
      </c>
      <c r="AE841">
        <f ca="1"/>
        <v>0</v>
      </c>
    </row>
    <row r="842" spans="1:31" x14ac:dyDescent="0.2">
      <c r="A842" t="s">
        <v>10654</v>
      </c>
      <c r="B842" s="121" t="s">
        <v>8786</v>
      </c>
      <c r="E842" s="121" t="str">
        <f ca="1"/>
        <v>0</v>
      </c>
      <c r="H842" s="121" t="str">
        <f ca="1"/>
        <v>0</v>
      </c>
      <c r="K842" s="121" t="str">
        <f ca="1"/>
        <v>0</v>
      </c>
      <c r="L842">
        <v>0</v>
      </c>
      <c r="M842">
        <v>1.5959526877096301E-5</v>
      </c>
      <c r="N842" s="105" t="str">
        <v>ARGtps_e, G00006t_c_r</v>
      </c>
      <c r="O842" s="131" t="str">
        <v/>
      </c>
      <c r="P842" s="121" t="str">
        <v/>
      </c>
      <c r="Q842">
        <v>0</v>
      </c>
      <c r="R842" t="str">
        <v>ARGtps_e, G00006t_c_r</v>
      </c>
      <c r="T842">
        <v>0</v>
      </c>
      <c r="U842" t="str">
        <v>ARGtps_e, G00006t_c_r</v>
      </c>
      <c r="W842" t="str">
        <f ca="1"/>
        <v>Transport</v>
      </c>
      <c r="X842" t="str">
        <f ca="1"/>
        <v>ETOHt_c_m</v>
      </c>
      <c r="Y842">
        <f ca="1"/>
        <v>0</v>
      </c>
      <c r="Z842">
        <f ca="1"/>
        <v>0</v>
      </c>
      <c r="AA842">
        <f ca="1"/>
        <v>0</v>
      </c>
      <c r="AB842">
        <f ca="1"/>
        <v>0</v>
      </c>
      <c r="AC842">
        <f ca="1"/>
        <v>0</v>
      </c>
      <c r="AD842" t="str">
        <f ca="1"/>
        <v>AKGt_c_x</v>
      </c>
      <c r="AE842">
        <f ca="1"/>
        <v>0</v>
      </c>
    </row>
    <row r="843" spans="1:31" x14ac:dyDescent="0.2">
      <c r="A843" t="s">
        <v>10724</v>
      </c>
      <c r="B843" s="121" t="s">
        <v>8787</v>
      </c>
      <c r="E843" s="121" t="str">
        <f ca="1"/>
        <v>0</v>
      </c>
      <c r="H843" s="121" t="str">
        <f ca="1"/>
        <v>0</v>
      </c>
      <c r="K843" s="121" t="str">
        <f ca="1"/>
        <v>0</v>
      </c>
      <c r="L843">
        <v>0</v>
      </c>
      <c r="M843">
        <v>0</v>
      </c>
      <c r="N843" s="105" t="str">
        <v>ARGtps_e, G00006t_c_r</v>
      </c>
      <c r="O843" s="131" t="str">
        <v/>
      </c>
      <c r="P843" s="121" t="str">
        <v/>
      </c>
      <c r="Q843">
        <v>0</v>
      </c>
      <c r="R843" t="str">
        <v>ARGtps_e, G00006t_c_r</v>
      </c>
      <c r="T843">
        <v>0</v>
      </c>
      <c r="U843" t="str">
        <v>ARGtps_e, G00006t_c_r</v>
      </c>
      <c r="W843" t="str">
        <f ca="1"/>
        <v>Exchange</v>
      </c>
      <c r="X843" t="str">
        <f ca="1"/>
        <v>EX_13BDglucan_e</v>
      </c>
      <c r="Y843">
        <f ca="1"/>
        <v>0</v>
      </c>
      <c r="Z843">
        <f ca="1"/>
        <v>0</v>
      </c>
      <c r="AA843">
        <f ca="1"/>
        <v>0</v>
      </c>
      <c r="AB843">
        <f ca="1"/>
        <v>0</v>
      </c>
      <c r="AC843">
        <f ca="1"/>
        <v>0</v>
      </c>
      <c r="AD843" t="str">
        <f ca="1"/>
        <v>ALAtps_e</v>
      </c>
      <c r="AE843">
        <f ca="1"/>
        <v>0</v>
      </c>
    </row>
    <row r="844" spans="1:31" x14ac:dyDescent="0.2">
      <c r="A844" t="s">
        <v>10724</v>
      </c>
      <c r="B844" s="121" t="s">
        <v>8788</v>
      </c>
      <c r="E844" s="121" t="str">
        <f ca="1"/>
        <v>0</v>
      </c>
      <c r="H844" s="121" t="str">
        <f ca="1"/>
        <v>0</v>
      </c>
      <c r="K844" s="121" t="str">
        <f ca="1"/>
        <v>0</v>
      </c>
      <c r="L844">
        <v>0</v>
      </c>
      <c r="M844">
        <v>4.2860383546899803E-3</v>
      </c>
      <c r="N844" s="105" t="str">
        <v>ASNtpa_v, G00006t_c_r</v>
      </c>
      <c r="O844" s="131" t="str">
        <v/>
      </c>
      <c r="P844" s="121" t="str">
        <v/>
      </c>
      <c r="Q844">
        <v>0</v>
      </c>
      <c r="R844" t="str">
        <v>ASNtpa_v, G00006t_c_r</v>
      </c>
      <c r="T844">
        <v>0</v>
      </c>
      <c r="U844" t="str">
        <v>ASNtpa_v, G00006t_c_r</v>
      </c>
      <c r="W844" t="str">
        <f ca="1"/>
        <v>Exchange</v>
      </c>
      <c r="X844" t="str">
        <f ca="1"/>
        <v>EX_14dmlanost_e</v>
      </c>
      <c r="Y844">
        <f ca="1"/>
        <v>0</v>
      </c>
      <c r="Z844">
        <f ca="1"/>
        <v>0</v>
      </c>
      <c r="AA844">
        <f ca="1"/>
        <v>0</v>
      </c>
      <c r="AB844">
        <f ca="1"/>
        <v>0</v>
      </c>
      <c r="AC844">
        <f ca="1"/>
        <v>0</v>
      </c>
      <c r="AD844" t="str">
        <f ca="1"/>
        <v>ALCD19y_c</v>
      </c>
      <c r="AE844">
        <f ca="1"/>
        <v>0</v>
      </c>
    </row>
    <row r="845" spans="1:31" x14ac:dyDescent="0.2">
      <c r="A845" t="s">
        <v>10724</v>
      </c>
      <c r="B845" s="121" t="s">
        <v>8789</v>
      </c>
      <c r="E845" s="121" t="str">
        <f ca="1"/>
        <v>0</v>
      </c>
      <c r="H845" s="121" t="str">
        <f ca="1"/>
        <v>0</v>
      </c>
      <c r="K845" s="121" t="str">
        <f ca="1"/>
        <v>0</v>
      </c>
      <c r="L845">
        <v>0</v>
      </c>
      <c r="M845">
        <v>0</v>
      </c>
      <c r="N845" s="105" t="str">
        <v>ASNtpa_v, G00006t_c_r</v>
      </c>
      <c r="O845" s="131" t="str">
        <v/>
      </c>
      <c r="P845" s="121" t="str">
        <v/>
      </c>
      <c r="Q845">
        <v>0</v>
      </c>
      <c r="R845" t="str">
        <v>ASNtpa_v, G00006t_c_r</v>
      </c>
      <c r="T845">
        <v>0</v>
      </c>
      <c r="U845" t="str">
        <v>ASNtpa_v, G00006t_c_r</v>
      </c>
      <c r="W845" t="str">
        <f ca="1"/>
        <v>Exchange</v>
      </c>
      <c r="X845" t="str">
        <f ca="1"/>
        <v>EX_2mbac_e</v>
      </c>
      <c r="Y845">
        <f ca="1"/>
        <v>0</v>
      </c>
      <c r="Z845">
        <f ca="1"/>
        <v>0</v>
      </c>
      <c r="AA845">
        <f ca="1"/>
        <v>0</v>
      </c>
      <c r="AB845">
        <f ca="1"/>
        <v>0</v>
      </c>
      <c r="AC845">
        <f ca="1"/>
        <v>0</v>
      </c>
      <c r="AD845" t="str">
        <f ca="1"/>
        <v>ALCD22xi_c</v>
      </c>
      <c r="AE845">
        <f ca="1"/>
        <v>0</v>
      </c>
    </row>
    <row r="846" spans="1:31" x14ac:dyDescent="0.2">
      <c r="A846" t="s">
        <v>10724</v>
      </c>
      <c r="B846" s="121" t="s">
        <v>8790</v>
      </c>
      <c r="E846" s="121" t="str">
        <f ca="1"/>
        <v>0</v>
      </c>
      <c r="H846" s="121" t="str">
        <f ca="1"/>
        <v>0</v>
      </c>
      <c r="K846" s="121" t="str">
        <f ca="1"/>
        <v>0</v>
      </c>
      <c r="L846">
        <v>0</v>
      </c>
      <c r="M846">
        <v>0</v>
      </c>
      <c r="N846" s="105" t="str">
        <v>ASNtps_v, G00006t_c_r</v>
      </c>
      <c r="O846" s="131" t="str">
        <v/>
      </c>
      <c r="P846" s="121" t="str">
        <v/>
      </c>
      <c r="Q846">
        <v>0</v>
      </c>
      <c r="R846" t="str">
        <v>ASNtps_v, G00006t_c_r</v>
      </c>
      <c r="T846">
        <v>0</v>
      </c>
      <c r="U846" t="str">
        <v>ASNtps_v, G00006t_c_r</v>
      </c>
      <c r="W846" t="str">
        <f ca="1"/>
        <v>Exchange</v>
      </c>
      <c r="X846" t="str">
        <f ca="1"/>
        <v>EX_2mbald_e</v>
      </c>
      <c r="Y846">
        <f ca="1"/>
        <v>0</v>
      </c>
      <c r="Z846">
        <f ca="1"/>
        <v>0</v>
      </c>
      <c r="AA846">
        <f ca="1"/>
        <v>0</v>
      </c>
      <c r="AB846">
        <f ca="1"/>
        <v>0</v>
      </c>
      <c r="AC846">
        <f ca="1"/>
        <v>0</v>
      </c>
      <c r="AD846" t="str">
        <f ca="1"/>
        <v>ALCD22xi_m</v>
      </c>
      <c r="AE846">
        <f ca="1"/>
        <v>0</v>
      </c>
    </row>
    <row r="847" spans="1:31" x14ac:dyDescent="0.2">
      <c r="A847" t="s">
        <v>10724</v>
      </c>
      <c r="B847" s="121" t="s">
        <v>8791</v>
      </c>
      <c r="E847" s="121" t="str">
        <f ca="1"/>
        <v>0</v>
      </c>
      <c r="H847" s="121" t="str">
        <f ca="1"/>
        <v>0</v>
      </c>
      <c r="K847" s="121" t="str">
        <f ca="1"/>
        <v>0</v>
      </c>
      <c r="L847">
        <v>0</v>
      </c>
      <c r="M847">
        <v>0</v>
      </c>
      <c r="N847" s="105" t="str">
        <v>ASNtps_v, G00006t_c_r</v>
      </c>
      <c r="O847" s="131" t="str">
        <v/>
      </c>
      <c r="P847" s="121" t="str">
        <v/>
      </c>
      <c r="Q847">
        <v>0</v>
      </c>
      <c r="R847" t="str">
        <v>ASNtps_v, G00006t_c_r</v>
      </c>
      <c r="T847">
        <v>0</v>
      </c>
      <c r="U847" t="str">
        <v>ASNtps_v, G00006t_c_r</v>
      </c>
      <c r="W847" t="str">
        <f ca="1"/>
        <v>Exchange</v>
      </c>
      <c r="X847" t="str">
        <f ca="1"/>
        <v>EX_2mbtoh_e</v>
      </c>
      <c r="Y847">
        <f ca="1"/>
        <v>0</v>
      </c>
      <c r="Z847">
        <f ca="1"/>
        <v>0</v>
      </c>
      <c r="AA847">
        <f ca="1"/>
        <v>0</v>
      </c>
      <c r="AB847">
        <f ca="1"/>
        <v>0</v>
      </c>
      <c r="AC847">
        <f ca="1"/>
        <v>0</v>
      </c>
      <c r="AD847" t="str">
        <f ca="1"/>
        <v>ALCD22yi_c</v>
      </c>
      <c r="AE847">
        <f ca="1"/>
        <v>0</v>
      </c>
    </row>
    <row r="848" spans="1:31" x14ac:dyDescent="0.2">
      <c r="A848" t="s">
        <v>10724</v>
      </c>
      <c r="B848" s="121" t="s">
        <v>8792</v>
      </c>
      <c r="E848" s="121" t="str">
        <f ca="1"/>
        <v>0</v>
      </c>
      <c r="H848" s="121" t="str">
        <f ca="1"/>
        <v>0</v>
      </c>
      <c r="K848" s="121" t="str">
        <f ca="1"/>
        <v>0</v>
      </c>
      <c r="L848">
        <v>0</v>
      </c>
      <c r="M848">
        <v>1.8382605053237699E-2</v>
      </c>
      <c r="N848" s="105" t="str">
        <v>ASNtps_v, G00006t_c_r</v>
      </c>
      <c r="O848" s="131" t="str">
        <v/>
      </c>
      <c r="P848" s="121" t="str">
        <v/>
      </c>
      <c r="Q848">
        <v>0</v>
      </c>
      <c r="R848" t="str">
        <v>ASNtps_v, G00006t_c_r</v>
      </c>
      <c r="T848">
        <v>0</v>
      </c>
      <c r="U848" t="str">
        <v>ASNtps_v, G00006t_c_r</v>
      </c>
      <c r="W848" t="str">
        <f ca="1"/>
        <v>Exchange</v>
      </c>
      <c r="X848" t="str">
        <f ca="1"/>
        <v>EX_2phetoh_e</v>
      </c>
      <c r="Y848">
        <f ca="1"/>
        <v>0</v>
      </c>
      <c r="Z848">
        <f ca="1"/>
        <v>0</v>
      </c>
      <c r="AA848">
        <f ca="1"/>
        <v>0</v>
      </c>
      <c r="AB848">
        <f ca="1"/>
        <v>0</v>
      </c>
      <c r="AC848">
        <f ca="1"/>
        <v>0</v>
      </c>
      <c r="AD848" t="str">
        <f ca="1"/>
        <v>ALCD23xi_c</v>
      </c>
      <c r="AE848">
        <f ca="1"/>
        <v>0</v>
      </c>
    </row>
    <row r="849" spans="1:31" x14ac:dyDescent="0.2">
      <c r="A849" t="s">
        <v>10724</v>
      </c>
      <c r="B849" s="121" t="s">
        <v>8793</v>
      </c>
      <c r="E849" s="121" t="str">
        <f ca="1"/>
        <v>0</v>
      </c>
      <c r="H849" s="121" t="str">
        <f ca="1"/>
        <v>0</v>
      </c>
      <c r="K849" s="121" t="str">
        <f ca="1"/>
        <v>0</v>
      </c>
      <c r="L849">
        <v>0</v>
      </c>
      <c r="M849">
        <v>0</v>
      </c>
      <c r="N849" s="105" t="str">
        <v>CRNt_c_m, G00006t_c_r</v>
      </c>
      <c r="O849" s="131" t="str">
        <v/>
      </c>
      <c r="P849" s="121" t="str">
        <v/>
      </c>
      <c r="Q849">
        <v>0</v>
      </c>
      <c r="R849" t="str">
        <v>CRNt_c_m, G00006t_c_r</v>
      </c>
      <c r="T849">
        <v>0</v>
      </c>
      <c r="U849" t="str">
        <v>CRNt_c_m, G00006t_c_r</v>
      </c>
      <c r="W849" t="str">
        <f ca="1"/>
        <v>Exchange</v>
      </c>
      <c r="X849" t="str">
        <f ca="1"/>
        <v>EX_3c3hmp_e</v>
      </c>
      <c r="Y849">
        <f ca="1"/>
        <v>0</v>
      </c>
      <c r="Z849">
        <f ca="1"/>
        <v>0</v>
      </c>
      <c r="AA849">
        <f ca="1"/>
        <v>0</v>
      </c>
      <c r="AB849">
        <f ca="1"/>
        <v>0</v>
      </c>
      <c r="AC849">
        <f ca="1"/>
        <v>0</v>
      </c>
      <c r="AD849" t="str">
        <f ca="1"/>
        <v>ALCD23xi_m</v>
      </c>
      <c r="AE849">
        <f ca="1"/>
        <v>0</v>
      </c>
    </row>
    <row r="850" spans="1:31" x14ac:dyDescent="0.2">
      <c r="A850" t="s">
        <v>10724</v>
      </c>
      <c r="B850" s="121" t="s">
        <v>8794</v>
      </c>
      <c r="E850" s="121" t="str">
        <f ca="1"/>
        <v>0</v>
      </c>
      <c r="H850" s="121" t="str">
        <f ca="1"/>
        <v>0</v>
      </c>
      <c r="K850" s="121" t="str">
        <f ca="1"/>
        <v>0</v>
      </c>
      <c r="L850">
        <v>0</v>
      </c>
      <c r="M850">
        <v>1.3391626127660801E-2</v>
      </c>
      <c r="N850" s="105" t="str">
        <v>CYStps_e, G00006t_c_r</v>
      </c>
      <c r="O850" s="131" t="str">
        <v/>
      </c>
      <c r="P850" s="121" t="str">
        <v/>
      </c>
      <c r="Q850">
        <v>0</v>
      </c>
      <c r="R850" t="str">
        <v>CYStps_e, G00006t_c_r</v>
      </c>
      <c r="T850">
        <v>0</v>
      </c>
      <c r="U850" t="str">
        <v>CYStps_e, G00006t_c_r</v>
      </c>
      <c r="W850" t="str">
        <f ca="1"/>
        <v>Exchange</v>
      </c>
      <c r="X850" t="str">
        <f ca="1"/>
        <v>EX_3mbald_e</v>
      </c>
      <c r="Y850">
        <f ca="1"/>
        <v>0</v>
      </c>
      <c r="Z850">
        <f ca="1"/>
        <v>0</v>
      </c>
      <c r="AA850">
        <f ca="1"/>
        <v>0</v>
      </c>
      <c r="AB850">
        <f ca="1"/>
        <v>0</v>
      </c>
      <c r="AC850">
        <f ca="1"/>
        <v>0</v>
      </c>
      <c r="AD850" t="str">
        <f ca="1"/>
        <v>ALCD23yi_c</v>
      </c>
      <c r="AE850">
        <f ca="1"/>
        <v>0</v>
      </c>
    </row>
    <row r="851" spans="1:31" x14ac:dyDescent="0.2">
      <c r="A851" t="s">
        <v>10724</v>
      </c>
      <c r="B851" s="121" t="s">
        <v>8795</v>
      </c>
      <c r="E851" s="121" t="str">
        <f ca="1"/>
        <v>0</v>
      </c>
      <c r="H851" s="121" t="str">
        <f ca="1"/>
        <v>0</v>
      </c>
      <c r="K851" s="121" t="str">
        <f ca="1"/>
        <v>0</v>
      </c>
      <c r="L851">
        <v>0</v>
      </c>
      <c r="M851">
        <v>0</v>
      </c>
      <c r="N851" s="105" t="str">
        <v>CYStps_e, G00006t_c_r</v>
      </c>
      <c r="O851" s="131" t="str">
        <v/>
      </c>
      <c r="P851" s="121" t="str">
        <v/>
      </c>
      <c r="Q851">
        <v>0</v>
      </c>
      <c r="R851" t="str">
        <v>CYStps_e, G00006t_c_r</v>
      </c>
      <c r="T851">
        <v>0</v>
      </c>
      <c r="U851" t="str">
        <v>CYStps_e, G00006t_c_r</v>
      </c>
      <c r="W851" t="str">
        <f ca="1"/>
        <v>Exchange</v>
      </c>
      <c r="X851" t="str">
        <f ca="1"/>
        <v>EX_3mop_e</v>
      </c>
      <c r="Y851">
        <f ca="1"/>
        <v>0</v>
      </c>
      <c r="Z851">
        <f ca="1"/>
        <v>0</v>
      </c>
      <c r="AA851">
        <f ca="1"/>
        <v>0</v>
      </c>
      <c r="AB851">
        <f ca="1"/>
        <v>0</v>
      </c>
      <c r="AC851">
        <f ca="1"/>
        <v>0</v>
      </c>
      <c r="AD851" t="str">
        <f ca="1"/>
        <v>ALCD24xi_c</v>
      </c>
      <c r="AE851">
        <f ca="1"/>
        <v>0</v>
      </c>
    </row>
    <row r="852" spans="1:31" x14ac:dyDescent="0.2">
      <c r="A852" t="s">
        <v>10724</v>
      </c>
      <c r="B852" s="121" t="s">
        <v>8796</v>
      </c>
      <c r="E852" s="121" t="str">
        <f ca="1"/>
        <v>0</v>
      </c>
      <c r="H852" s="121" t="str">
        <f ca="1"/>
        <v>0</v>
      </c>
      <c r="K852" s="121" t="str">
        <f ca="1"/>
        <v>0</v>
      </c>
      <c r="L852">
        <v>0.2071350468</v>
      </c>
      <c r="M852">
        <v>2.2240355393754298E-3</v>
      </c>
      <c r="N852" s="105" t="str">
        <v>GLUt_c_m</v>
      </c>
      <c r="O852" s="131" t="str">
        <v/>
      </c>
      <c r="P852" s="121" t="str">
        <v/>
      </c>
      <c r="Q852">
        <v>4.3175728467802703E-2</v>
      </c>
      <c r="R852" t="str">
        <v>GLUt_c_m</v>
      </c>
      <c r="T852">
        <v>0.103933220377533</v>
      </c>
      <c r="U852" t="str">
        <v>GLUt_c_m</v>
      </c>
      <c r="W852" t="str">
        <f ca="1"/>
        <v>Exchange</v>
      </c>
      <c r="X852" t="str">
        <f ca="1"/>
        <v>EX_4abut_e</v>
      </c>
      <c r="Y852">
        <f ca="1"/>
        <v>0</v>
      </c>
      <c r="Z852">
        <f ca="1"/>
        <v>0</v>
      </c>
      <c r="AA852">
        <f ca="1"/>
        <v>0</v>
      </c>
      <c r="AB852">
        <f ca="1"/>
        <v>0</v>
      </c>
      <c r="AC852">
        <f ca="1"/>
        <v>0</v>
      </c>
      <c r="AD852" t="str">
        <f ca="1"/>
        <v>ALCD24xi_m</v>
      </c>
      <c r="AE852">
        <f ca="1"/>
        <v>0</v>
      </c>
    </row>
    <row r="853" spans="1:31" x14ac:dyDescent="0.2">
      <c r="A853" t="s">
        <v>10724</v>
      </c>
      <c r="B853" s="121" t="s">
        <v>130</v>
      </c>
      <c r="E853" s="121">
        <f ca="1"/>
        <v>-1.9069533756457401E-5</v>
      </c>
      <c r="H853" s="121" t="str">
        <f ca="1"/>
        <v>0</v>
      </c>
      <c r="K853" s="121" t="str">
        <f ca="1"/>
        <v>0</v>
      </c>
      <c r="L853">
        <v>0</v>
      </c>
      <c r="M853">
        <v>0</v>
      </c>
      <c r="N853" s="105" t="str">
        <v>GLUt_c_m, G00006t_c_r</v>
      </c>
      <c r="O853" s="131" t="str">
        <v/>
      </c>
      <c r="P853" s="121" t="str">
        <v/>
      </c>
      <c r="Q853">
        <v>0</v>
      </c>
      <c r="R853" t="str">
        <v>GLUt_c_m, G00006t_c_r</v>
      </c>
      <c r="T853">
        <v>0</v>
      </c>
      <c r="U853" t="str">
        <v>GLUt_c_m, G00006t_c_r</v>
      </c>
      <c r="W853" t="str">
        <f ca="1"/>
        <v>Exchange</v>
      </c>
      <c r="X853" t="str">
        <f ca="1"/>
        <v>EX_4abz_e</v>
      </c>
      <c r="Y853">
        <f ca="1"/>
        <v>-9.0996216467166763E-6</v>
      </c>
      <c r="Z853">
        <f ca="1"/>
        <v>0</v>
      </c>
      <c r="AA853">
        <f ca="1"/>
        <v>8.2803114113394716E-11</v>
      </c>
      <c r="AB853">
        <f ca="1"/>
        <v>3.4652834592419766E-9</v>
      </c>
      <c r="AC853">
        <f ca="1"/>
        <v>1</v>
      </c>
      <c r="AD853" t="str">
        <f ca="1"/>
        <v>ALCD24yi_c</v>
      </c>
      <c r="AE853">
        <f ca="1"/>
        <v>0</v>
      </c>
    </row>
    <row r="854" spans="1:31" x14ac:dyDescent="0.2">
      <c r="A854" t="s">
        <v>10724</v>
      </c>
      <c r="B854" s="121" t="s">
        <v>8797</v>
      </c>
      <c r="E854" s="121" t="str">
        <f ca="1"/>
        <v>0</v>
      </c>
      <c r="H854" s="121" t="str">
        <f ca="1"/>
        <v>0</v>
      </c>
      <c r="K854" s="121" t="str">
        <f ca="1"/>
        <v>0</v>
      </c>
      <c r="L854">
        <v>0</v>
      </c>
      <c r="M854">
        <v>5.1564874436341298E-3</v>
      </c>
      <c r="N854" s="105" t="str">
        <v>GLUt_c_m, G00006t_c_r</v>
      </c>
      <c r="O854" s="131" t="str">
        <v/>
      </c>
      <c r="P854" s="121" t="str">
        <v/>
      </c>
      <c r="Q854">
        <v>0</v>
      </c>
      <c r="R854" t="str">
        <v>GLUt_c_m, G00006t_c_r</v>
      </c>
      <c r="T854">
        <v>0</v>
      </c>
      <c r="U854" t="str">
        <v>GLUt_c_m, G00006t_c_r</v>
      </c>
      <c r="W854" t="str">
        <f ca="1"/>
        <v>Exchange</v>
      </c>
      <c r="X854" t="str">
        <f ca="1"/>
        <v>EX_5aop_e</v>
      </c>
      <c r="Y854">
        <f ca="1"/>
        <v>0</v>
      </c>
      <c r="Z854">
        <f ca="1"/>
        <v>0</v>
      </c>
      <c r="AA854">
        <f ca="1"/>
        <v>0</v>
      </c>
      <c r="AB854">
        <f ca="1"/>
        <v>0</v>
      </c>
      <c r="AC854">
        <f ca="1"/>
        <v>0</v>
      </c>
      <c r="AD854" t="str">
        <f ca="1"/>
        <v>ALCD25xi_c</v>
      </c>
      <c r="AE854">
        <f ca="1"/>
        <v>0</v>
      </c>
    </row>
    <row r="855" spans="1:31" x14ac:dyDescent="0.2">
      <c r="A855" t="s">
        <v>10724</v>
      </c>
      <c r="B855" s="121" t="s">
        <v>8798</v>
      </c>
      <c r="E855" s="121" t="str">
        <f ca="1"/>
        <v>0</v>
      </c>
      <c r="H855" s="121" t="str">
        <f ca="1"/>
        <v>0</v>
      </c>
      <c r="K855" s="121" t="str">
        <f ca="1"/>
        <v>0</v>
      </c>
      <c r="L855">
        <v>0</v>
      </c>
      <c r="M855">
        <v>0</v>
      </c>
      <c r="N855" s="105" t="str">
        <v>GLNtpa_v, G00006t_c_r</v>
      </c>
      <c r="O855" s="131" t="str">
        <v/>
      </c>
      <c r="P855" s="121" t="str">
        <v/>
      </c>
      <c r="Q855">
        <v>0</v>
      </c>
      <c r="R855" t="str">
        <v>GLNtpa_v, G00006t_c_r</v>
      </c>
      <c r="T855">
        <v>0</v>
      </c>
      <c r="U855" t="str">
        <v>GLNtpa_v, G00006t_c_r</v>
      </c>
      <c r="W855" t="str">
        <f ca="1"/>
        <v>Exchange</v>
      </c>
      <c r="X855" t="str">
        <f ca="1"/>
        <v>EX_5fthf_e</v>
      </c>
      <c r="Y855">
        <f ca="1"/>
        <v>0</v>
      </c>
      <c r="Z855">
        <f ca="1"/>
        <v>0</v>
      </c>
      <c r="AA855">
        <f ca="1"/>
        <v>0</v>
      </c>
      <c r="AB855">
        <f ca="1"/>
        <v>0</v>
      </c>
      <c r="AC855">
        <f ca="1"/>
        <v>0</v>
      </c>
      <c r="AD855" t="str">
        <f ca="1"/>
        <v>ALCD25xi_m</v>
      </c>
      <c r="AE855">
        <f ca="1"/>
        <v>0</v>
      </c>
    </row>
    <row r="856" spans="1:31" x14ac:dyDescent="0.2">
      <c r="A856" t="s">
        <v>10724</v>
      </c>
      <c r="B856" s="121" t="s">
        <v>8799</v>
      </c>
      <c r="E856" s="121" t="str">
        <f ca="1"/>
        <v>0</v>
      </c>
      <c r="H856" s="121" t="str">
        <f ca="1"/>
        <v>0</v>
      </c>
      <c r="K856" s="121" t="str">
        <f ca="1"/>
        <v>0</v>
      </c>
      <c r="L856">
        <v>0</v>
      </c>
      <c r="M856">
        <v>0</v>
      </c>
      <c r="N856" s="105" t="str">
        <v>GLNtpa_v, G00006t_c_r</v>
      </c>
      <c r="O856" s="131" t="str">
        <v/>
      </c>
      <c r="P856" s="121" t="str">
        <v/>
      </c>
      <c r="Q856">
        <v>0</v>
      </c>
      <c r="R856" t="str">
        <v>GLNtpa_v, G00006t_c_r</v>
      </c>
      <c r="T856">
        <v>0</v>
      </c>
      <c r="U856" t="str">
        <v>GLNtpa_v, G00006t_c_r</v>
      </c>
      <c r="W856" t="str">
        <f ca="1"/>
        <v>Exchange</v>
      </c>
      <c r="X856" t="str">
        <f ca="1"/>
        <v>EX_8aonn_e</v>
      </c>
      <c r="Y856">
        <f ca="1"/>
        <v>0</v>
      </c>
      <c r="Z856">
        <f ca="1"/>
        <v>0</v>
      </c>
      <c r="AA856">
        <f ca="1"/>
        <v>0</v>
      </c>
      <c r="AB856">
        <f ca="1"/>
        <v>0</v>
      </c>
      <c r="AC856">
        <f ca="1"/>
        <v>0</v>
      </c>
      <c r="AD856" t="str">
        <f ca="1"/>
        <v>ALCD25yi_c</v>
      </c>
      <c r="AE856">
        <f ca="1"/>
        <v>0</v>
      </c>
    </row>
    <row r="857" spans="1:31" x14ac:dyDescent="0.2">
      <c r="A857" t="s">
        <v>10724</v>
      </c>
      <c r="B857" s="121" t="s">
        <v>8801</v>
      </c>
      <c r="E857" s="121" t="str">
        <f ca="1"/>
        <v>0</v>
      </c>
      <c r="H857" s="121" t="str">
        <f ca="1"/>
        <v>0</v>
      </c>
      <c r="K857" s="121" t="str">
        <f ca="1"/>
        <v>0</v>
      </c>
      <c r="L857">
        <v>0</v>
      </c>
      <c r="M857">
        <v>1.1971927927402299E-3</v>
      </c>
      <c r="N857" s="105" t="str">
        <v>GLNtpa_v, G00006t_c_r</v>
      </c>
      <c r="O857" s="131" t="str">
        <v/>
      </c>
      <c r="P857" s="121" t="str">
        <v/>
      </c>
      <c r="Q857">
        <v>0</v>
      </c>
      <c r="R857" t="str">
        <v>GLNtpa_v, G00006t_c_r</v>
      </c>
      <c r="T857">
        <v>0</v>
      </c>
      <c r="U857" t="str">
        <v>GLNtpa_v, G00006t_c_r</v>
      </c>
      <c r="W857" t="str">
        <f ca="1"/>
        <v>Exchange</v>
      </c>
      <c r="X857" t="str">
        <f ca="1"/>
        <v>EX_abt__D_e</v>
      </c>
      <c r="Y857">
        <f ca="1"/>
        <v>0</v>
      </c>
      <c r="Z857">
        <f ca="1"/>
        <v>0</v>
      </c>
      <c r="AA857">
        <f ca="1"/>
        <v>0</v>
      </c>
      <c r="AB857">
        <f ca="1"/>
        <v>0</v>
      </c>
      <c r="AC857">
        <f ca="1"/>
        <v>0</v>
      </c>
      <c r="AD857" t="str">
        <f ca="1"/>
        <v>ALCD26xi_c</v>
      </c>
      <c r="AE857">
        <f ca="1"/>
        <v>0</v>
      </c>
    </row>
    <row r="858" spans="1:31" x14ac:dyDescent="0.2">
      <c r="A858" t="s">
        <v>10724</v>
      </c>
      <c r="B858" s="121" t="s">
        <v>8802</v>
      </c>
      <c r="E858" s="121" t="str">
        <f ca="1"/>
        <v>0</v>
      </c>
      <c r="H858" s="121" t="str">
        <f ca="1"/>
        <v>0</v>
      </c>
      <c r="K858" s="121" t="str">
        <f ca="1"/>
        <v>0</v>
      </c>
      <c r="L858">
        <v>0</v>
      </c>
      <c r="M858">
        <v>0</v>
      </c>
      <c r="N858" s="105" t="str">
        <v>G00006t_c_r</v>
      </c>
      <c r="O858" s="131" t="str">
        <v/>
      </c>
      <c r="P858" s="121" t="str">
        <v/>
      </c>
      <c r="Q858">
        <v>0</v>
      </c>
      <c r="R858" t="str">
        <v>G00006t_c_r</v>
      </c>
      <c r="T858">
        <v>0</v>
      </c>
      <c r="U858" t="str">
        <v>G00006t_c_r</v>
      </c>
      <c r="W858" t="str">
        <f ca="1"/>
        <v>Exchange</v>
      </c>
      <c r="X858" t="str">
        <f ca="1"/>
        <v>EX_abt__L_e</v>
      </c>
      <c r="Y858">
        <f ca="1"/>
        <v>0</v>
      </c>
      <c r="Z858">
        <f ca="1"/>
        <v>0</v>
      </c>
      <c r="AA858">
        <f ca="1"/>
        <v>0</v>
      </c>
      <c r="AB858">
        <f ca="1"/>
        <v>0</v>
      </c>
      <c r="AC858">
        <f ca="1"/>
        <v>0</v>
      </c>
      <c r="AD858" t="str">
        <f ca="1"/>
        <v>ALCD26xi_m</v>
      </c>
      <c r="AE858">
        <f ca="1"/>
        <v>0</v>
      </c>
    </row>
    <row r="859" spans="1:31" x14ac:dyDescent="0.2">
      <c r="A859" t="s">
        <v>10724</v>
      </c>
      <c r="B859" s="121" t="s">
        <v>74</v>
      </c>
      <c r="E859" s="121" t="str">
        <f ca="1"/>
        <v>0</v>
      </c>
      <c r="H859" s="121" t="str">
        <f ca="1"/>
        <v>0</v>
      </c>
      <c r="K859" s="121" t="str">
        <f ca="1"/>
        <v>0</v>
      </c>
      <c r="L859">
        <v>0</v>
      </c>
      <c r="M859">
        <v>1.8293724902589601E-5</v>
      </c>
      <c r="N859" s="105" t="str">
        <v>HIStpa_v, G00006t_c_r</v>
      </c>
      <c r="O859" s="131" t="str">
        <v/>
      </c>
      <c r="P859" s="121" t="str">
        <v/>
      </c>
      <c r="Q859">
        <v>0</v>
      </c>
      <c r="R859" t="str">
        <v>HIStpa_v, G00006t_c_r</v>
      </c>
      <c r="T859">
        <v>0</v>
      </c>
      <c r="U859" t="str">
        <v>HIStpa_v, G00006t_c_r</v>
      </c>
      <c r="W859" t="str">
        <f ca="1"/>
        <v>Exchange</v>
      </c>
      <c r="X859" t="str">
        <f ca="1"/>
        <v>EX_ac_e</v>
      </c>
      <c r="Y859">
        <f ca="1"/>
        <v>0</v>
      </c>
      <c r="Z859">
        <f ca="1"/>
        <v>0</v>
      </c>
      <c r="AA859">
        <f ca="1"/>
        <v>0</v>
      </c>
      <c r="AB859">
        <f ca="1"/>
        <v>0</v>
      </c>
      <c r="AC859">
        <f ca="1"/>
        <v>0</v>
      </c>
      <c r="AD859" t="str">
        <f ca="1"/>
        <v>ALCD2i1_c</v>
      </c>
      <c r="AE859">
        <f ca="1"/>
        <v>0</v>
      </c>
    </row>
    <row r="860" spans="1:31" x14ac:dyDescent="0.2">
      <c r="A860" t="s">
        <v>10724</v>
      </c>
      <c r="B860" s="121" t="s">
        <v>8803</v>
      </c>
      <c r="E860" s="121" t="str">
        <f ca="1"/>
        <v>0</v>
      </c>
      <c r="H860" s="121" t="str">
        <f ca="1"/>
        <v>0</v>
      </c>
      <c r="K860" s="121" t="str">
        <f ca="1"/>
        <v>0</v>
      </c>
      <c r="L860">
        <v>0</v>
      </c>
      <c r="M860">
        <v>0</v>
      </c>
      <c r="N860" s="105" t="str">
        <v>ILEt_c_v, G00006t_c_r</v>
      </c>
      <c r="O860" s="131" t="str">
        <v/>
      </c>
      <c r="P860" s="121" t="str">
        <v/>
      </c>
      <c r="Q860">
        <v>0</v>
      </c>
      <c r="R860" t="str">
        <v>ILEt_c_v, G00006t_c_r</v>
      </c>
      <c r="T860">
        <v>0</v>
      </c>
      <c r="U860" t="str">
        <v>ILEt_c_v, G00006t_c_r</v>
      </c>
      <c r="W860" t="str">
        <f ca="1"/>
        <v>Exchange</v>
      </c>
      <c r="X860" t="str">
        <f ca="1"/>
        <v>EX_acald_e</v>
      </c>
      <c r="Y860">
        <f ca="1"/>
        <v>0</v>
      </c>
      <c r="Z860">
        <f ca="1"/>
        <v>0</v>
      </c>
      <c r="AA860">
        <f ca="1"/>
        <v>0</v>
      </c>
      <c r="AB860">
        <f ca="1"/>
        <v>0</v>
      </c>
      <c r="AC860">
        <f ca="1"/>
        <v>0</v>
      </c>
      <c r="AD860" t="str">
        <f ca="1"/>
        <v>ALCD2i2_c</v>
      </c>
      <c r="AE860">
        <f ca="1"/>
        <v>0</v>
      </c>
    </row>
    <row r="861" spans="1:31" x14ac:dyDescent="0.2">
      <c r="A861" t="s">
        <v>10724</v>
      </c>
      <c r="B861" s="121" t="s">
        <v>8804</v>
      </c>
      <c r="E861" s="121" t="str">
        <f ca="1"/>
        <v>0</v>
      </c>
      <c r="H861" s="121" t="str">
        <f ca="1"/>
        <v>0</v>
      </c>
      <c r="K861" s="121" t="str">
        <f ca="1"/>
        <v>0</v>
      </c>
      <c r="L861">
        <v>0</v>
      </c>
      <c r="M861">
        <v>0</v>
      </c>
      <c r="N861" s="105" t="str">
        <v>ILEt_c_v, G00006t_c_r</v>
      </c>
      <c r="O861" s="131" t="str">
        <v/>
      </c>
      <c r="P861" s="121" t="str">
        <v/>
      </c>
      <c r="Q861">
        <v>0</v>
      </c>
      <c r="R861" t="str">
        <v>ILEt_c_v, G00006t_c_r</v>
      </c>
      <c r="T861">
        <v>0</v>
      </c>
      <c r="U861" t="str">
        <v>ILEt_c_v, G00006t_c_r</v>
      </c>
      <c r="W861" t="str">
        <f ca="1"/>
        <v>Exchange</v>
      </c>
      <c r="X861" t="str">
        <f ca="1"/>
        <v>EX_ade_e</v>
      </c>
      <c r="Y861">
        <f ca="1"/>
        <v>0</v>
      </c>
      <c r="Z861">
        <f ca="1"/>
        <v>0</v>
      </c>
      <c r="AA861">
        <f ca="1"/>
        <v>0</v>
      </c>
      <c r="AB861">
        <f ca="1"/>
        <v>0</v>
      </c>
      <c r="AC861">
        <f ca="1"/>
        <v>0</v>
      </c>
      <c r="AD861" t="str">
        <f ca="1"/>
        <v>ALCD2i2_m</v>
      </c>
      <c r="AE861">
        <f ca="1"/>
        <v>0</v>
      </c>
    </row>
    <row r="862" spans="1:31" x14ac:dyDescent="0.2">
      <c r="A862" t="s">
        <v>10724</v>
      </c>
      <c r="B862" s="121" t="s">
        <v>8805</v>
      </c>
      <c r="E862" s="121" t="str">
        <f ca="1"/>
        <v>0</v>
      </c>
      <c r="H862" s="121" t="str">
        <f ca="1"/>
        <v>0</v>
      </c>
      <c r="K862" s="121" t="str">
        <f ca="1"/>
        <v>0</v>
      </c>
      <c r="L862">
        <v>0</v>
      </c>
      <c r="M862">
        <v>0</v>
      </c>
      <c r="N862" s="105" t="str">
        <v>ILEt_c_v, G00006t_c_r</v>
      </c>
      <c r="O862" s="131" t="str">
        <v/>
      </c>
      <c r="P862" s="121" t="str">
        <v/>
      </c>
      <c r="Q862">
        <v>0</v>
      </c>
      <c r="R862" t="str">
        <v>ILEt_c_v, G00006t_c_r</v>
      </c>
      <c r="T862">
        <v>0</v>
      </c>
      <c r="U862" t="str">
        <v>ILEt_c_v, G00006t_c_r</v>
      </c>
      <c r="W862" t="str">
        <f ca="1"/>
        <v>Exchange</v>
      </c>
      <c r="X862" t="str">
        <f ca="1"/>
        <v>EX_adn_e</v>
      </c>
      <c r="Y862">
        <f ca="1"/>
        <v>0</v>
      </c>
      <c r="Z862">
        <f ca="1"/>
        <v>0</v>
      </c>
      <c r="AA862">
        <f ca="1"/>
        <v>0</v>
      </c>
      <c r="AB862">
        <f ca="1"/>
        <v>0</v>
      </c>
      <c r="AC862">
        <f ca="1"/>
        <v>0</v>
      </c>
      <c r="AD862" t="str">
        <f ca="1"/>
        <v>ALDD20x_m</v>
      </c>
      <c r="AE862">
        <f ca="1"/>
        <v>0</v>
      </c>
    </row>
    <row r="863" spans="1:31" x14ac:dyDescent="0.2">
      <c r="A863" t="s">
        <v>10724</v>
      </c>
      <c r="B863" s="121" t="s">
        <v>8806</v>
      </c>
      <c r="E863" s="121" t="str">
        <f ca="1"/>
        <v>0</v>
      </c>
      <c r="H863" s="121" t="str">
        <f ca="1"/>
        <v>0</v>
      </c>
      <c r="K863" s="121" t="str">
        <f ca="1"/>
        <v>0</v>
      </c>
      <c r="L863">
        <v>0</v>
      </c>
      <c r="M863">
        <v>4.44340115692528E-5</v>
      </c>
      <c r="N863" s="105" t="str">
        <v>ILEt_c_v, G00006t_c_r</v>
      </c>
      <c r="O863" s="131" t="str">
        <v/>
      </c>
      <c r="P863" s="121" t="str">
        <v/>
      </c>
      <c r="Q863">
        <v>0</v>
      </c>
      <c r="R863" t="str">
        <v>ILEt_c_v, G00006t_c_r</v>
      </c>
      <c r="T863">
        <v>0</v>
      </c>
      <c r="U863" t="str">
        <v>ILEt_c_v, G00006t_c_r</v>
      </c>
      <c r="W863" t="str">
        <f ca="1"/>
        <v>Exchange</v>
      </c>
      <c r="X863" t="str">
        <f ca="1"/>
        <v>EX_akg_e</v>
      </c>
      <c r="Y863">
        <f ca="1"/>
        <v>0</v>
      </c>
      <c r="Z863">
        <f ca="1"/>
        <v>0</v>
      </c>
      <c r="AA863">
        <f ca="1"/>
        <v>0</v>
      </c>
      <c r="AB863">
        <f ca="1"/>
        <v>0</v>
      </c>
      <c r="AC863">
        <f ca="1"/>
        <v>0</v>
      </c>
      <c r="AD863" t="str">
        <f ca="1"/>
        <v>ALDD20y_c</v>
      </c>
      <c r="AE863">
        <f ca="1"/>
        <v>0</v>
      </c>
    </row>
    <row r="864" spans="1:31" x14ac:dyDescent="0.2">
      <c r="A864" t="s">
        <v>10724</v>
      </c>
      <c r="B864" s="121" t="s">
        <v>8807</v>
      </c>
      <c r="E864" s="121" t="str">
        <f ca="1"/>
        <v>0</v>
      </c>
      <c r="H864" s="121" t="str">
        <f ca="1"/>
        <v>0</v>
      </c>
      <c r="K864" s="121" t="str">
        <f ca="1"/>
        <v>0</v>
      </c>
      <c r="L864">
        <v>0</v>
      </c>
      <c r="M864">
        <v>0</v>
      </c>
      <c r="N864" s="105" t="str">
        <v>LACt_c_m, G00006t_c_r</v>
      </c>
      <c r="O864" s="131" t="str">
        <v/>
      </c>
      <c r="P864" s="121" t="str">
        <v/>
      </c>
      <c r="Q864">
        <v>0</v>
      </c>
      <c r="R864" t="str">
        <v>LACt_c_m, G00006t_c_r</v>
      </c>
      <c r="T864">
        <v>0</v>
      </c>
      <c r="U864" t="str">
        <v>LACt_c_m, G00006t_c_r</v>
      </c>
      <c r="W864" t="str">
        <f ca="1"/>
        <v>Exchange</v>
      </c>
      <c r="X864" t="str">
        <f ca="1"/>
        <v>EX_ala__L_e</v>
      </c>
      <c r="Y864">
        <f ca="1"/>
        <v>0</v>
      </c>
      <c r="Z864">
        <f ca="1"/>
        <v>0</v>
      </c>
      <c r="AA864">
        <f ca="1"/>
        <v>0</v>
      </c>
      <c r="AB864">
        <f ca="1"/>
        <v>0</v>
      </c>
      <c r="AC864">
        <f ca="1"/>
        <v>0</v>
      </c>
      <c r="AD864" t="str">
        <f ca="1"/>
        <v>ALDD20y_m</v>
      </c>
      <c r="AE864">
        <f ca="1"/>
        <v>0</v>
      </c>
    </row>
    <row r="865" spans="1:31" x14ac:dyDescent="0.2">
      <c r="A865" t="s">
        <v>10724</v>
      </c>
      <c r="B865" s="121" t="s">
        <v>8808</v>
      </c>
      <c r="E865" s="121" t="str">
        <f ca="1"/>
        <v>0</v>
      </c>
      <c r="H865" s="121" t="str">
        <f ca="1"/>
        <v>0</v>
      </c>
      <c r="K865" s="121" t="str">
        <f ca="1"/>
        <v>0</v>
      </c>
      <c r="L865">
        <v>0</v>
      </c>
      <c r="M865">
        <v>0</v>
      </c>
      <c r="N865" s="105" t="str">
        <v>LACt_c_m, G00006t_c_r</v>
      </c>
      <c r="O865" s="131" t="str">
        <v/>
      </c>
      <c r="P865" s="121" t="str">
        <v/>
      </c>
      <c r="Q865">
        <v>0</v>
      </c>
      <c r="R865" t="str">
        <v>LACt_c_m, G00006t_c_r</v>
      </c>
      <c r="T865">
        <v>0</v>
      </c>
      <c r="U865" t="str">
        <v>LACt_c_m, G00006t_c_r</v>
      </c>
      <c r="W865" t="str">
        <f ca="1"/>
        <v>Exchange</v>
      </c>
      <c r="X865" t="str">
        <f ca="1"/>
        <v>EX_alltn_e</v>
      </c>
      <c r="Y865">
        <f ca="1"/>
        <v>0</v>
      </c>
      <c r="Z865">
        <f ca="1"/>
        <v>0</v>
      </c>
      <c r="AA865">
        <f ca="1"/>
        <v>0</v>
      </c>
      <c r="AB865">
        <f ca="1"/>
        <v>0</v>
      </c>
      <c r="AC865">
        <f ca="1"/>
        <v>0</v>
      </c>
      <c r="AD865" t="str">
        <f ca="1"/>
        <v>ALDD22x_c</v>
      </c>
      <c r="AE865">
        <f ca="1"/>
        <v>0</v>
      </c>
    </row>
    <row r="866" spans="1:31" x14ac:dyDescent="0.2">
      <c r="A866" t="s">
        <v>10724</v>
      </c>
      <c r="B866" s="121" t="s">
        <v>8809</v>
      </c>
      <c r="E866" s="121" t="str">
        <f ca="1"/>
        <v>0</v>
      </c>
      <c r="H866" s="121" t="str">
        <f ca="1"/>
        <v>0</v>
      </c>
      <c r="K866" s="121" t="str">
        <f ca="1"/>
        <v>0</v>
      </c>
      <c r="L866">
        <v>0</v>
      </c>
      <c r="M866">
        <v>0</v>
      </c>
      <c r="N866" s="105" t="str">
        <v>G00006t_c_r</v>
      </c>
      <c r="O866" s="131" t="str">
        <v/>
      </c>
      <c r="P866" s="121" t="str">
        <v/>
      </c>
      <c r="Q866">
        <v>0</v>
      </c>
      <c r="R866" t="str">
        <v>G00006t_c_r</v>
      </c>
      <c r="T866">
        <v>0</v>
      </c>
      <c r="U866" t="str">
        <v>G00006t_c_r</v>
      </c>
      <c r="W866" t="str">
        <f ca="1"/>
        <v>Exchange</v>
      </c>
      <c r="X866" t="str">
        <f ca="1"/>
        <v>EX_alltt_e</v>
      </c>
      <c r="Y866">
        <f ca="1"/>
        <v>0</v>
      </c>
      <c r="Z866">
        <f ca="1"/>
        <v>0</v>
      </c>
      <c r="AA866">
        <f ca="1"/>
        <v>0</v>
      </c>
      <c r="AB866">
        <f ca="1"/>
        <v>0</v>
      </c>
      <c r="AC866">
        <f ca="1"/>
        <v>0</v>
      </c>
      <c r="AD866" t="str">
        <f ca="1"/>
        <v>ALDD2x_c</v>
      </c>
      <c r="AE866">
        <f ca="1"/>
        <v>0</v>
      </c>
    </row>
    <row r="867" spans="1:31" x14ac:dyDescent="0.2">
      <c r="A867" t="s">
        <v>10724</v>
      </c>
      <c r="B867" s="121" t="s">
        <v>8810</v>
      </c>
      <c r="E867" s="121" t="str">
        <f ca="1"/>
        <v>0</v>
      </c>
      <c r="H867" s="121" t="str">
        <f ca="1"/>
        <v>0</v>
      </c>
      <c r="K867" s="121" t="str">
        <f ca="1"/>
        <v>0</v>
      </c>
      <c r="L867">
        <v>0</v>
      </c>
      <c r="M867">
        <v>0</v>
      </c>
      <c r="N867" s="105" t="str">
        <v>G00006t_c_r</v>
      </c>
      <c r="O867" s="131" t="str">
        <v/>
      </c>
      <c r="P867" s="121" t="str">
        <v/>
      </c>
      <c r="Q867">
        <v>0</v>
      </c>
      <c r="R867" t="str">
        <v>G00006t_c_r</v>
      </c>
      <c r="T867">
        <v>0</v>
      </c>
      <c r="U867" t="str">
        <v>G00006t_c_r</v>
      </c>
      <c r="W867" t="str">
        <f ca="1"/>
        <v>Exchange</v>
      </c>
      <c r="X867" t="str">
        <f ca="1"/>
        <v>EX_amet_e</v>
      </c>
      <c r="Y867">
        <f ca="1"/>
        <v>0</v>
      </c>
      <c r="Z867">
        <f ca="1"/>
        <v>0</v>
      </c>
      <c r="AA867">
        <f ca="1"/>
        <v>0</v>
      </c>
      <c r="AB867">
        <f ca="1"/>
        <v>0</v>
      </c>
      <c r="AC867">
        <f ca="1"/>
        <v>0</v>
      </c>
      <c r="AD867" t="str">
        <f ca="1"/>
        <v>ALDD2y_c</v>
      </c>
      <c r="AE867">
        <f ca="1"/>
        <v>0</v>
      </c>
    </row>
    <row r="868" spans="1:31" x14ac:dyDescent="0.2">
      <c r="A868" t="s">
        <v>10724</v>
      </c>
      <c r="B868" s="121" t="s">
        <v>8811</v>
      </c>
      <c r="E868" s="121" t="str">
        <f ca="1"/>
        <v>0</v>
      </c>
      <c r="H868" s="121" t="str">
        <f ca="1"/>
        <v>0</v>
      </c>
      <c r="K868" s="121" t="str">
        <f ca="1"/>
        <v>0</v>
      </c>
      <c r="L868">
        <v>0</v>
      </c>
      <c r="M868">
        <v>0</v>
      </c>
      <c r="N868" s="105" t="str">
        <v>G00006t_c_r</v>
      </c>
      <c r="O868" s="131" t="str">
        <v/>
      </c>
      <c r="P868" s="121" t="str">
        <v/>
      </c>
      <c r="Q868">
        <v>0</v>
      </c>
      <c r="R868" t="str">
        <v>G00006t_c_r</v>
      </c>
      <c r="T868">
        <v>0</v>
      </c>
      <c r="U868" t="str">
        <v>G00006t_c_r</v>
      </c>
      <c r="W868" t="str">
        <f ca="1"/>
        <v>Exchange</v>
      </c>
      <c r="X868" t="str">
        <f ca="1"/>
        <v>EX_arab__D_e</v>
      </c>
      <c r="Y868">
        <f ca="1"/>
        <v>0</v>
      </c>
      <c r="Z868">
        <f ca="1"/>
        <v>0</v>
      </c>
      <c r="AA868">
        <f ca="1"/>
        <v>0</v>
      </c>
      <c r="AB868">
        <f ca="1"/>
        <v>0</v>
      </c>
      <c r="AC868">
        <f ca="1"/>
        <v>0</v>
      </c>
      <c r="AD868" t="str">
        <f ca="1"/>
        <v>ALLTN_c</v>
      </c>
      <c r="AE868">
        <f ca="1"/>
        <v>0</v>
      </c>
    </row>
    <row r="869" spans="1:31" x14ac:dyDescent="0.2">
      <c r="A869" t="s">
        <v>10724</v>
      </c>
      <c r="B869" s="121" t="s">
        <v>8812</v>
      </c>
      <c r="E869" s="121" t="str">
        <f ca="1"/>
        <v>0</v>
      </c>
      <c r="H869" s="121" t="str">
        <f ca="1"/>
        <v>0</v>
      </c>
      <c r="K869" s="121" t="str">
        <f ca="1"/>
        <v>0</v>
      </c>
      <c r="L869">
        <v>0</v>
      </c>
      <c r="M869">
        <v>0</v>
      </c>
      <c r="N869" s="105" t="str">
        <v>LEUt_c_v, G00006t_c_r</v>
      </c>
      <c r="O869" s="131" t="str">
        <v/>
      </c>
      <c r="P869" s="121" t="str">
        <v/>
      </c>
      <c r="Q869">
        <v>0</v>
      </c>
      <c r="R869" t="str">
        <v>LEUt_c_v, G00006t_c_r</v>
      </c>
      <c r="T869">
        <v>0</v>
      </c>
      <c r="U869" t="str">
        <v>LEUt_c_v, G00006t_c_r</v>
      </c>
      <c r="W869" t="str">
        <f ca="1"/>
        <v>Exchange</v>
      </c>
      <c r="X869" t="str">
        <f ca="1"/>
        <v>EX_arab__L_e</v>
      </c>
      <c r="Y869">
        <f ca="1"/>
        <v>0</v>
      </c>
      <c r="Z869">
        <f ca="1"/>
        <v>0</v>
      </c>
      <c r="AA869">
        <f ca="1"/>
        <v>0</v>
      </c>
      <c r="AB869">
        <f ca="1"/>
        <v>0</v>
      </c>
      <c r="AC869">
        <f ca="1"/>
        <v>0</v>
      </c>
      <c r="AD869" t="str">
        <f ca="1"/>
        <v>ALLTNt_c</v>
      </c>
      <c r="AE869">
        <f ca="1"/>
        <v>0</v>
      </c>
    </row>
    <row r="870" spans="1:31" x14ac:dyDescent="0.2">
      <c r="A870" t="s">
        <v>10724</v>
      </c>
      <c r="B870" s="121" t="s">
        <v>8813</v>
      </c>
      <c r="E870" s="121" t="str">
        <f ca="1"/>
        <v>0</v>
      </c>
      <c r="H870" s="121" t="str">
        <f ca="1"/>
        <v>0</v>
      </c>
      <c r="K870" s="121" t="str">
        <f ca="1"/>
        <v>0</v>
      </c>
      <c r="L870">
        <v>0</v>
      </c>
      <c r="M870">
        <v>0</v>
      </c>
      <c r="N870" s="105" t="str">
        <v>LYStpa_v, G00006t_c_r</v>
      </c>
      <c r="O870" s="131" t="str">
        <v/>
      </c>
      <c r="P870" s="121" t="str">
        <v/>
      </c>
      <c r="Q870">
        <v>0</v>
      </c>
      <c r="R870" t="str">
        <v>LYStpa_v, G00006t_c_r</v>
      </c>
      <c r="T870">
        <v>0</v>
      </c>
      <c r="U870" t="str">
        <v>LYStpa_v, G00006t_c_r</v>
      </c>
      <c r="W870" t="str">
        <f ca="1"/>
        <v>Exchange</v>
      </c>
      <c r="X870" t="str">
        <f ca="1"/>
        <v>EX_arach_e</v>
      </c>
      <c r="Y870">
        <f ca="1"/>
        <v>0</v>
      </c>
      <c r="Z870">
        <f ca="1"/>
        <v>0</v>
      </c>
      <c r="AA870">
        <f ca="1"/>
        <v>0</v>
      </c>
      <c r="AB870">
        <f ca="1"/>
        <v>0</v>
      </c>
      <c r="AC870">
        <f ca="1"/>
        <v>0</v>
      </c>
      <c r="AD870" t="str">
        <f ca="1"/>
        <v>ALLTTt_c</v>
      </c>
      <c r="AE870">
        <f ca="1"/>
        <v>0</v>
      </c>
    </row>
    <row r="871" spans="1:31" x14ac:dyDescent="0.2">
      <c r="A871" t="s">
        <v>10724</v>
      </c>
      <c r="B871" s="121" t="s">
        <v>8814</v>
      </c>
      <c r="E871" s="121" t="str">
        <f ca="1"/>
        <v>0</v>
      </c>
      <c r="H871" s="121" t="str">
        <f ca="1"/>
        <v>0</v>
      </c>
      <c r="K871" s="121" t="str">
        <f ca="1"/>
        <v>0</v>
      </c>
      <c r="L871">
        <v>0</v>
      </c>
      <c r="M871">
        <v>1.3337101964000799E-3</v>
      </c>
      <c r="N871" s="105" t="str">
        <v>LYStpa_v, G00006t_c_r</v>
      </c>
      <c r="O871" s="131" t="str">
        <v/>
      </c>
      <c r="P871" s="121" t="str">
        <v/>
      </c>
      <c r="Q871">
        <v>0</v>
      </c>
      <c r="R871" t="str">
        <v>LYStpa_v, G00006t_c_r</v>
      </c>
      <c r="T871">
        <v>0</v>
      </c>
      <c r="U871" t="str">
        <v>LYStpa_v, G00006t_c_r</v>
      </c>
      <c r="W871" t="str">
        <f ca="1"/>
        <v>Exchange</v>
      </c>
      <c r="X871" t="str">
        <f ca="1"/>
        <v>EX_arg__L_e</v>
      </c>
      <c r="Y871">
        <f ca="1"/>
        <v>0</v>
      </c>
      <c r="Z871">
        <f ca="1"/>
        <v>0</v>
      </c>
      <c r="AA871">
        <f ca="1"/>
        <v>0</v>
      </c>
      <c r="AB871">
        <f ca="1"/>
        <v>0</v>
      </c>
      <c r="AC871">
        <f ca="1"/>
        <v>0</v>
      </c>
      <c r="AD871" t="str">
        <f ca="1"/>
        <v>ALPHNH_c</v>
      </c>
      <c r="AE871">
        <f ca="1"/>
        <v>0</v>
      </c>
    </row>
    <row r="872" spans="1:31" x14ac:dyDescent="0.2">
      <c r="A872" t="s">
        <v>10724</v>
      </c>
      <c r="B872" s="121" t="s">
        <v>8815</v>
      </c>
      <c r="E872" s="121" t="str">
        <f ca="1"/>
        <v>0</v>
      </c>
      <c r="H872" s="121" t="str">
        <f ca="1"/>
        <v>0</v>
      </c>
      <c r="K872" s="121" t="str">
        <f ca="1"/>
        <v>0</v>
      </c>
      <c r="L872">
        <v>0</v>
      </c>
      <c r="M872">
        <v>4.4716573010721998E-4</v>
      </c>
      <c r="N872" s="105" t="str">
        <v>METtps_e, G00006t_c_r</v>
      </c>
      <c r="O872" s="131" t="str">
        <v/>
      </c>
      <c r="P872" s="121" t="str">
        <v/>
      </c>
      <c r="Q872">
        <v>0</v>
      </c>
      <c r="R872" t="str">
        <v>METtps_e, G00006t_c_r</v>
      </c>
      <c r="T872">
        <v>0</v>
      </c>
      <c r="U872" t="str">
        <v>METtps_e, G00006t_c_r</v>
      </c>
      <c r="W872" t="str">
        <f ca="1"/>
        <v>Exchange</v>
      </c>
      <c r="X872" t="str">
        <f ca="1"/>
        <v>EX_asn__L_e</v>
      </c>
      <c r="Y872">
        <f ca="1"/>
        <v>0</v>
      </c>
      <c r="Z872">
        <f ca="1"/>
        <v>0</v>
      </c>
      <c r="AA872">
        <f ca="1"/>
        <v>0</v>
      </c>
      <c r="AB872">
        <f ca="1"/>
        <v>0</v>
      </c>
      <c r="AC872">
        <f ca="1"/>
        <v>0</v>
      </c>
      <c r="AD872" t="str">
        <f ca="1"/>
        <v>AMAOTr_c</v>
      </c>
      <c r="AE872">
        <f ca="1"/>
        <v>0</v>
      </c>
    </row>
    <row r="873" spans="1:31" x14ac:dyDescent="0.2">
      <c r="A873" t="s">
        <v>10724</v>
      </c>
      <c r="B873" s="121" t="s">
        <v>8816</v>
      </c>
      <c r="E873" s="121" t="str">
        <f ca="1"/>
        <v>0</v>
      </c>
      <c r="H873" s="121" t="str">
        <f ca="1"/>
        <v>0</v>
      </c>
      <c r="K873" s="121" t="str">
        <f ca="1"/>
        <v>0</v>
      </c>
      <c r="L873">
        <v>0</v>
      </c>
      <c r="M873">
        <v>4.9094822980793798E-5</v>
      </c>
      <c r="N873" s="105" t="str">
        <v>PHEtps_e, G00006t_c_r</v>
      </c>
      <c r="O873" s="131" t="str">
        <v/>
      </c>
      <c r="P873" s="121" t="str">
        <v/>
      </c>
      <c r="Q873">
        <v>0</v>
      </c>
      <c r="R873" t="str">
        <v>PHEtps_e, G00006t_c_r</v>
      </c>
      <c r="T873">
        <v>0</v>
      </c>
      <c r="U873" t="str">
        <v>PHEtps_e, G00006t_c_r</v>
      </c>
      <c r="W873" t="str">
        <f ca="1"/>
        <v>Exchange</v>
      </c>
      <c r="X873" t="str">
        <f ca="1"/>
        <v>EX_asp__L_e</v>
      </c>
      <c r="Y873">
        <f ca="1"/>
        <v>0</v>
      </c>
      <c r="Z873">
        <f ca="1"/>
        <v>0</v>
      </c>
      <c r="AA873">
        <f ca="1"/>
        <v>0</v>
      </c>
      <c r="AB873">
        <f ca="1"/>
        <v>0</v>
      </c>
      <c r="AC873">
        <f ca="1"/>
        <v>0</v>
      </c>
      <c r="AD873" t="str">
        <f ca="1"/>
        <v>AMETt_c_e</v>
      </c>
      <c r="AE873">
        <f ca="1"/>
        <v>0</v>
      </c>
    </row>
    <row r="874" spans="1:31" x14ac:dyDescent="0.2">
      <c r="A874" t="s">
        <v>10724</v>
      </c>
      <c r="B874" s="121" t="s">
        <v>8817</v>
      </c>
      <c r="E874" s="121" t="str">
        <f ca="1"/>
        <v>0</v>
      </c>
      <c r="H874" s="121" t="str">
        <f ca="1"/>
        <v>0</v>
      </c>
      <c r="K874" s="121" t="str">
        <f ca="1"/>
        <v>0</v>
      </c>
      <c r="L874">
        <v>0</v>
      </c>
      <c r="M874">
        <v>3.6697611984780601E-3</v>
      </c>
      <c r="N874" s="105" t="str">
        <v>PROtps_e, G00006t_c_r</v>
      </c>
      <c r="O874" s="131" t="str">
        <v/>
      </c>
      <c r="P874" s="121" t="str">
        <v/>
      </c>
      <c r="Q874">
        <v>0</v>
      </c>
      <c r="R874" t="str">
        <v>PROtps_e, G00006t_c_r</v>
      </c>
      <c r="T874">
        <v>0</v>
      </c>
      <c r="U874" t="str">
        <v>PROtps_e, G00006t_c_r</v>
      </c>
      <c r="W874" t="str">
        <f ca="1"/>
        <v>Exchange</v>
      </c>
      <c r="X874" t="str">
        <f ca="1"/>
        <v>EX_btd_e</v>
      </c>
      <c r="Y874">
        <f ca="1"/>
        <v>0</v>
      </c>
      <c r="Z874">
        <f ca="1"/>
        <v>0</v>
      </c>
      <c r="AA874">
        <f ca="1"/>
        <v>0</v>
      </c>
      <c r="AB874">
        <f ca="1"/>
        <v>0</v>
      </c>
      <c r="AC874">
        <f ca="1"/>
        <v>0</v>
      </c>
      <c r="AD874" t="str">
        <f ca="1"/>
        <v>AMETt_c_m</v>
      </c>
      <c r="AE874">
        <f ca="1"/>
        <v>0</v>
      </c>
    </row>
    <row r="875" spans="1:31" x14ac:dyDescent="0.2">
      <c r="A875" t="s">
        <v>10724</v>
      </c>
      <c r="B875" s="121" t="s">
        <v>116</v>
      </c>
      <c r="E875" s="121">
        <f ca="1"/>
        <v>-1.9069533756447E-5</v>
      </c>
      <c r="H875" s="121" t="str">
        <f ca="1"/>
        <v>0</v>
      </c>
      <c r="K875" s="121" t="str">
        <f ca="1"/>
        <v>0</v>
      </c>
      <c r="L875">
        <v>0</v>
      </c>
      <c r="M875">
        <v>1.08900219878798E-2</v>
      </c>
      <c r="N875" s="105" t="str">
        <v>SERtps_e, G00006t_c_r</v>
      </c>
      <c r="O875" s="131" t="str">
        <v/>
      </c>
      <c r="P875" s="121" t="str">
        <v/>
      </c>
      <c r="Q875">
        <v>0</v>
      </c>
      <c r="R875" t="str">
        <v>SERtps_e, G00006t_c_r</v>
      </c>
      <c r="T875">
        <v>0</v>
      </c>
      <c r="U875" t="str">
        <v>SERtps_e, G00006t_c_r</v>
      </c>
      <c r="W875" t="str">
        <f ca="1"/>
        <v>Exchange</v>
      </c>
      <c r="X875" t="str">
        <f ca="1"/>
        <v>EX_btn_c</v>
      </c>
      <c r="Y875">
        <f ca="1"/>
        <v>-9.0996216467117127E-6</v>
      </c>
      <c r="Z875">
        <f ca="1"/>
        <v>0</v>
      </c>
      <c r="AA875">
        <f ca="1"/>
        <v>8.2803114113304385E-11</v>
      </c>
      <c r="AB875">
        <f ca="1"/>
        <v>3.4652834592381964E-9</v>
      </c>
      <c r="AC875">
        <f ca="1"/>
        <v>1</v>
      </c>
      <c r="AD875" t="str">
        <f ca="1"/>
        <v>AMID_c</v>
      </c>
      <c r="AE875">
        <f ca="1"/>
        <v>0</v>
      </c>
    </row>
    <row r="876" spans="1:31" x14ac:dyDescent="0.2">
      <c r="A876" t="s">
        <v>10724</v>
      </c>
      <c r="B876" s="121" t="s">
        <v>8818</v>
      </c>
      <c r="E876" s="121" t="str">
        <f ca="1"/>
        <v>0</v>
      </c>
      <c r="H876" s="121" t="str">
        <f ca="1"/>
        <v>0</v>
      </c>
      <c r="K876" s="121" t="str">
        <f ca="1"/>
        <v>0</v>
      </c>
      <c r="L876">
        <v>0</v>
      </c>
      <c r="M876">
        <v>1.88948322642343E-4</v>
      </c>
      <c r="N876" s="105" t="str">
        <v>THRtps_e, G00006t_c_r</v>
      </c>
      <c r="O876" s="131" t="str">
        <v/>
      </c>
      <c r="P876" s="121" t="str">
        <v/>
      </c>
      <c r="Q876">
        <v>0</v>
      </c>
      <c r="R876" t="str">
        <v>THRtps_e, G00006t_c_r</v>
      </c>
      <c r="T876">
        <v>0</v>
      </c>
      <c r="U876" t="str">
        <v>THRtps_e, G00006t_c_r</v>
      </c>
      <c r="W876" t="str">
        <f ca="1"/>
        <v>Exchange</v>
      </c>
      <c r="X876" t="str">
        <f ca="1"/>
        <v>EX_but_e</v>
      </c>
      <c r="Y876">
        <f ca="1"/>
        <v>0</v>
      </c>
      <c r="Z876">
        <f ca="1"/>
        <v>0</v>
      </c>
      <c r="AA876">
        <f ca="1"/>
        <v>0</v>
      </c>
      <c r="AB876">
        <f ca="1"/>
        <v>0</v>
      </c>
      <c r="AC876">
        <f ca="1"/>
        <v>0</v>
      </c>
      <c r="AD876" t="str">
        <f ca="1"/>
        <v>AMPATPt_c_x</v>
      </c>
      <c r="AE876">
        <f ca="1"/>
        <v>0</v>
      </c>
    </row>
    <row r="877" spans="1:31" x14ac:dyDescent="0.2">
      <c r="A877" t="s">
        <v>10724</v>
      </c>
      <c r="B877" s="121" t="s">
        <v>123</v>
      </c>
      <c r="E877" s="121">
        <f ca="1"/>
        <v>-2.4523420410790797E-4</v>
      </c>
      <c r="H877" s="121" t="str">
        <f ca="1"/>
        <v>0</v>
      </c>
      <c r="K877" s="121" t="str">
        <f ca="1"/>
        <v>0</v>
      </c>
      <c r="L877">
        <v>0</v>
      </c>
      <c r="M877">
        <v>5.6902567673595603E-6</v>
      </c>
      <c r="N877" s="105" t="str">
        <v>G00006t_c_r</v>
      </c>
      <c r="O877" s="131" t="str">
        <v/>
      </c>
      <c r="P877" s="121" t="str">
        <v/>
      </c>
      <c r="Q877">
        <v>0</v>
      </c>
      <c r="R877" t="str">
        <v>G00006t_c_r</v>
      </c>
      <c r="T877">
        <v>0</v>
      </c>
      <c r="U877" t="str">
        <v>G00006t_c_r</v>
      </c>
      <c r="W877" t="str">
        <f ca="1"/>
        <v>Exchange</v>
      </c>
      <c r="X877" t="str">
        <f ca="1"/>
        <v>EX_ca2_e</v>
      </c>
      <c r="Y877">
        <f ca="1"/>
        <v>-1.1702113437671241E-4</v>
      </c>
      <c r="Z877">
        <f ca="1"/>
        <v>0</v>
      </c>
      <c r="AA877">
        <f ca="1"/>
        <v>1.3693945890812584E-8</v>
      </c>
      <c r="AB877">
        <f ca="1"/>
        <v>5.7308719237542711E-7</v>
      </c>
      <c r="AC877">
        <f ca="1"/>
        <v>1</v>
      </c>
      <c r="AD877" t="str">
        <f ca="1"/>
        <v>AMPDA_c</v>
      </c>
      <c r="AE877">
        <f ca="1"/>
        <v>0</v>
      </c>
    </row>
    <row r="878" spans="1:31" x14ac:dyDescent="0.2">
      <c r="A878" t="s">
        <v>10724</v>
      </c>
      <c r="B878" s="121" t="s">
        <v>8819</v>
      </c>
      <c r="E878" s="121" t="str">
        <f ca="1"/>
        <v>0</v>
      </c>
      <c r="H878" s="121" t="str">
        <f ca="1"/>
        <v>0</v>
      </c>
      <c r="K878" s="121" t="str">
        <f ca="1"/>
        <v>0</v>
      </c>
      <c r="L878">
        <v>0</v>
      </c>
      <c r="M878">
        <v>0</v>
      </c>
      <c r="N878" s="105" t="str">
        <v>TYRt_c_v, G00006t_c_r</v>
      </c>
      <c r="O878" s="131" t="str">
        <v/>
      </c>
      <c r="P878" s="121" t="str">
        <v/>
      </c>
      <c r="Q878">
        <v>0</v>
      </c>
      <c r="R878" t="str">
        <v>TYRt_c_v, G00006t_c_r</v>
      </c>
      <c r="T878">
        <v>0</v>
      </c>
      <c r="U878" t="str">
        <v>TYRt_c_v, G00006t_c_r</v>
      </c>
      <c r="W878" t="str">
        <f ca="1"/>
        <v>Exchange</v>
      </c>
      <c r="X878" t="str">
        <f ca="1"/>
        <v>EX_caro_c</v>
      </c>
      <c r="Y878">
        <f ca="1"/>
        <v>0</v>
      </c>
      <c r="Z878">
        <f ca="1"/>
        <v>0</v>
      </c>
      <c r="AA878">
        <f ca="1"/>
        <v>0</v>
      </c>
      <c r="AB878">
        <f ca="1"/>
        <v>0</v>
      </c>
      <c r="AC878">
        <f ca="1"/>
        <v>0</v>
      </c>
      <c r="AD878" t="str">
        <f ca="1"/>
        <v>AMPt_c_n</v>
      </c>
      <c r="AE878">
        <f ca="1"/>
        <v>0</v>
      </c>
    </row>
    <row r="879" spans="1:31" x14ac:dyDescent="0.2">
      <c r="A879" t="s">
        <v>10724</v>
      </c>
      <c r="B879" s="121" t="s">
        <v>8820</v>
      </c>
      <c r="E879" s="121" t="str">
        <f ca="1"/>
        <v>0</v>
      </c>
      <c r="H879" s="121" t="str">
        <f ca="1"/>
        <v>0</v>
      </c>
      <c r="K879" s="121" t="str">
        <f ca="1"/>
        <v>0</v>
      </c>
      <c r="L879">
        <v>0</v>
      </c>
      <c r="M879">
        <v>0</v>
      </c>
      <c r="N879" s="105" t="str">
        <v>TYRt_c_v, G00006t_c_r</v>
      </c>
      <c r="O879" s="131" t="str">
        <v/>
      </c>
      <c r="P879" s="121" t="str">
        <v/>
      </c>
      <c r="Q879">
        <v>0</v>
      </c>
      <c r="R879" t="str">
        <v>TYRt_c_v, G00006t_c_r</v>
      </c>
      <c r="T879">
        <v>0</v>
      </c>
      <c r="U879" t="str">
        <v>TYRt_c_v, G00006t_c_r</v>
      </c>
      <c r="W879" t="str">
        <f ca="1"/>
        <v>Exchange</v>
      </c>
      <c r="X879" t="str">
        <f ca="1"/>
        <v>EX_cellb_e</v>
      </c>
      <c r="Y879">
        <f ca="1"/>
        <v>0</v>
      </c>
      <c r="Z879">
        <f ca="1"/>
        <v>0</v>
      </c>
      <c r="AA879">
        <f ca="1"/>
        <v>0</v>
      </c>
      <c r="AB879">
        <f ca="1"/>
        <v>0</v>
      </c>
      <c r="AC879">
        <f ca="1"/>
        <v>0</v>
      </c>
      <c r="AD879" t="str">
        <f ca="1"/>
        <v>ANNAT_c</v>
      </c>
      <c r="AE879">
        <f ca="1"/>
        <v>0</v>
      </c>
    </row>
    <row r="880" spans="1:31" x14ac:dyDescent="0.2">
      <c r="A880" t="s">
        <v>10724</v>
      </c>
      <c r="B880" s="121" t="s">
        <v>8821</v>
      </c>
      <c r="E880" s="121" t="str">
        <f ca="1"/>
        <v>0</v>
      </c>
      <c r="H880" s="121" t="str">
        <f ca="1"/>
        <v>0</v>
      </c>
      <c r="K880" s="121" t="str">
        <f ca="1"/>
        <v>0</v>
      </c>
      <c r="L880">
        <v>0</v>
      </c>
      <c r="M880">
        <v>0</v>
      </c>
      <c r="N880" s="105" t="str">
        <v>TYRt_c_v, G00006t_c_r</v>
      </c>
      <c r="O880" s="131" t="str">
        <v/>
      </c>
      <c r="P880" s="121" t="str">
        <v/>
      </c>
      <c r="Q880">
        <v>0</v>
      </c>
      <c r="R880" t="str">
        <v>TYRt_c_v, G00006t_c_r</v>
      </c>
      <c r="T880">
        <v>0</v>
      </c>
      <c r="U880" t="str">
        <v>TYRt_c_v, G00006t_c_r</v>
      </c>
      <c r="W880" t="str">
        <f ca="1"/>
        <v>Exchange</v>
      </c>
      <c r="X880" t="str">
        <f ca="1"/>
        <v>EX_chol_e</v>
      </c>
      <c r="Y880">
        <f ca="1"/>
        <v>0</v>
      </c>
      <c r="Z880">
        <f ca="1"/>
        <v>0</v>
      </c>
      <c r="AA880">
        <f ca="1"/>
        <v>0</v>
      </c>
      <c r="AB880">
        <f ca="1"/>
        <v>0</v>
      </c>
      <c r="AC880">
        <f ca="1"/>
        <v>0</v>
      </c>
      <c r="AD880" t="str">
        <f ca="1"/>
        <v>ANNAT_n</v>
      </c>
      <c r="AE880">
        <f ca="1"/>
        <v>0</v>
      </c>
    </row>
    <row r="881" spans="1:31" x14ac:dyDescent="0.2">
      <c r="A881" t="s">
        <v>10724</v>
      </c>
      <c r="B881" s="121" t="s">
        <v>8822</v>
      </c>
      <c r="E881" s="121" t="str">
        <f ca="1"/>
        <v>0</v>
      </c>
      <c r="H881" s="121" t="str">
        <f ca="1"/>
        <v>0</v>
      </c>
      <c r="K881" s="121" t="str">
        <f ca="1"/>
        <v>0</v>
      </c>
      <c r="L881">
        <v>0</v>
      </c>
      <c r="M881">
        <v>6.1070767816951902E-5</v>
      </c>
      <c r="N881" s="105" t="str">
        <v>TYRt_c_v, G00006t_c_r</v>
      </c>
      <c r="O881" s="131" t="str">
        <v/>
      </c>
      <c r="P881" s="121" t="str">
        <v/>
      </c>
      <c r="Q881">
        <v>0</v>
      </c>
      <c r="R881" t="str">
        <v>TYRt_c_v, G00006t_c_r</v>
      </c>
      <c r="T881">
        <v>0</v>
      </c>
      <c r="U881" t="str">
        <v>TYRt_c_v, G00006t_c_r</v>
      </c>
      <c r="W881" t="str">
        <f ca="1"/>
        <v>Exchange</v>
      </c>
      <c r="X881" t="str">
        <f ca="1"/>
        <v>EX_cit_e</v>
      </c>
      <c r="Y881">
        <f ca="1"/>
        <v>0</v>
      </c>
      <c r="Z881">
        <f ca="1"/>
        <v>0</v>
      </c>
      <c r="AA881">
        <f ca="1"/>
        <v>0</v>
      </c>
      <c r="AB881">
        <f ca="1"/>
        <v>0</v>
      </c>
      <c r="AC881">
        <f ca="1"/>
        <v>0</v>
      </c>
      <c r="AD881" t="str">
        <f ca="1"/>
        <v>AOBUTDs_c</v>
      </c>
      <c r="AE881">
        <f ca="1"/>
        <v>0</v>
      </c>
    </row>
    <row r="882" spans="1:31" x14ac:dyDescent="0.2">
      <c r="A882" t="s">
        <v>10724</v>
      </c>
      <c r="B882" s="121" t="s">
        <v>120</v>
      </c>
      <c r="E882" s="121" t="str">
        <f ca="1"/>
        <v>0</v>
      </c>
      <c r="H882" s="121" t="str">
        <f ca="1"/>
        <v>0</v>
      </c>
      <c r="K882" s="121" t="str">
        <f ca="1"/>
        <v>0</v>
      </c>
      <c r="L882">
        <v>0</v>
      </c>
      <c r="M882">
        <v>0</v>
      </c>
      <c r="N882" s="105" t="str">
        <v>VALtps_e, G00006t_c_r</v>
      </c>
      <c r="O882" s="131" t="str">
        <v/>
      </c>
      <c r="P882" s="121" t="str">
        <v/>
      </c>
      <c r="Q882">
        <v>0</v>
      </c>
      <c r="R882" t="str">
        <v>VALtps_e, G00006t_c_r</v>
      </c>
      <c r="T882">
        <v>0</v>
      </c>
      <c r="U882" t="str">
        <v>VALtps_e, G00006t_c_r</v>
      </c>
      <c r="W882" t="str">
        <f ca="1"/>
        <v>Exchange</v>
      </c>
      <c r="X882" t="str">
        <f ca="1"/>
        <v>EX_cl_e</v>
      </c>
      <c r="Y882">
        <f ca="1"/>
        <v>0</v>
      </c>
      <c r="Z882">
        <f ca="1"/>
        <v>0</v>
      </c>
      <c r="AA882">
        <f ca="1"/>
        <v>0</v>
      </c>
      <c r="AB882">
        <f ca="1"/>
        <v>0</v>
      </c>
      <c r="AC882">
        <f ca="1"/>
        <v>0</v>
      </c>
      <c r="AD882" t="str">
        <f ca="1"/>
        <v>AOXS_c</v>
      </c>
      <c r="AE882">
        <f ca="1"/>
        <v>0</v>
      </c>
    </row>
    <row r="883" spans="1:31" x14ac:dyDescent="0.2">
      <c r="A883" t="s">
        <v>10724</v>
      </c>
      <c r="B883" s="121" t="s">
        <v>8823</v>
      </c>
      <c r="E883" s="121">
        <f ca="1"/>
        <v>4.4451913619537002</v>
      </c>
      <c r="H883" s="121" t="str">
        <f ca="1"/>
        <v>0</v>
      </c>
      <c r="K883" s="121" t="str">
        <f ca="1"/>
        <v>0</v>
      </c>
      <c r="L883">
        <v>0</v>
      </c>
      <c r="M883">
        <v>1.1639939411867701E-6</v>
      </c>
      <c r="N883" s="105" t="str">
        <v>LANOSTt_c_rm</v>
      </c>
      <c r="O883" s="131" t="str">
        <v/>
      </c>
      <c r="P883" s="121" t="str">
        <v/>
      </c>
      <c r="Q883">
        <v>0</v>
      </c>
      <c r="R883" t="str">
        <v>LANOSTt_c_rm</v>
      </c>
      <c r="T883">
        <v>0</v>
      </c>
      <c r="U883" t="str">
        <v>LANOSTt_c_rm</v>
      </c>
      <c r="W883" t="str">
        <f ca="1"/>
        <v>Exchange</v>
      </c>
      <c r="X883" t="str">
        <f ca="1"/>
        <v>EX_co2_e</v>
      </c>
      <c r="Y883">
        <f ca="1"/>
        <v>2.1211614325565082</v>
      </c>
      <c r="Z883">
        <f ca="1"/>
        <v>0</v>
      </c>
      <c r="AA883">
        <f ca="1"/>
        <v>4.4993258229651785</v>
      </c>
      <c r="AB883">
        <f ca="1"/>
        <v>188.2953258341206</v>
      </c>
      <c r="AC883">
        <f ca="1"/>
        <v>1</v>
      </c>
      <c r="AD883" t="str">
        <f ca="1"/>
        <v>AP4AH_c</v>
      </c>
      <c r="AE883">
        <f ca="1"/>
        <v>0</v>
      </c>
    </row>
    <row r="884" spans="1:31" x14ac:dyDescent="0.2">
      <c r="A884" t="s">
        <v>10724</v>
      </c>
      <c r="B884" s="121" t="s">
        <v>119</v>
      </c>
      <c r="E884" s="121" t="str">
        <f ca="1"/>
        <v>0</v>
      </c>
      <c r="H884" s="121" t="str">
        <f ca="1"/>
        <v>0</v>
      </c>
      <c r="K884" s="121" t="str">
        <f ca="1"/>
        <v>0</v>
      </c>
      <c r="L884">
        <v>0</v>
      </c>
      <c r="M884">
        <v>0</v>
      </c>
      <c r="N884" s="105" t="str">
        <v>MALt2_m, G00006t_c_r</v>
      </c>
      <c r="O884" s="131" t="str">
        <v/>
      </c>
      <c r="P884" s="121" t="str">
        <v/>
      </c>
      <c r="Q884">
        <v>0</v>
      </c>
      <c r="R884" t="str">
        <v>MALt2_m, G00006t_c_r</v>
      </c>
      <c r="T884">
        <v>0</v>
      </c>
      <c r="U884" t="str">
        <v>MALt2_m, G00006t_c_r</v>
      </c>
      <c r="W884" t="str">
        <f ca="1"/>
        <v>Exchange</v>
      </c>
      <c r="X884" t="str">
        <f ca="1"/>
        <v>EX_cobalt2_e</v>
      </c>
      <c r="Y884">
        <f ca="1"/>
        <v>0</v>
      </c>
      <c r="Z884">
        <f ca="1"/>
        <v>0</v>
      </c>
      <c r="AA884">
        <f ca="1"/>
        <v>0</v>
      </c>
      <c r="AB884">
        <f ca="1"/>
        <v>0</v>
      </c>
      <c r="AC884">
        <f ca="1"/>
        <v>0</v>
      </c>
      <c r="AD884" t="str">
        <f ca="1"/>
        <v>ARAB14LO_c</v>
      </c>
      <c r="AE884">
        <f ca="1"/>
        <v>0</v>
      </c>
    </row>
    <row r="885" spans="1:31" x14ac:dyDescent="0.2">
      <c r="A885" t="s">
        <v>10724</v>
      </c>
      <c r="B885" s="121" t="s">
        <v>8824</v>
      </c>
      <c r="E885" s="121" t="str">
        <f ca="1"/>
        <v>0</v>
      </c>
      <c r="H885" s="121" t="str">
        <f ca="1"/>
        <v>0</v>
      </c>
      <c r="K885" s="121" t="str">
        <f ca="1"/>
        <v>0</v>
      </c>
      <c r="L885">
        <v>0</v>
      </c>
      <c r="M885">
        <v>0</v>
      </c>
      <c r="N885" s="105" t="str">
        <v>MALTtps_e, G00006t_c_r</v>
      </c>
      <c r="O885" s="131" t="str">
        <v/>
      </c>
      <c r="P885" s="121" t="str">
        <v/>
      </c>
      <c r="Q885">
        <v>0</v>
      </c>
      <c r="R885" t="str">
        <v>MALTtps_e, G00006t_c_r</v>
      </c>
      <c r="T885">
        <v>0</v>
      </c>
      <c r="U885" t="str">
        <v>MALTtps_e, G00006t_c_r</v>
      </c>
      <c r="W885" t="str">
        <f ca="1"/>
        <v>Exchange</v>
      </c>
      <c r="X885" t="str">
        <f ca="1"/>
        <v>EX_crn_e</v>
      </c>
      <c r="Y885">
        <f ca="1"/>
        <v>0</v>
      </c>
      <c r="Z885">
        <f ca="1"/>
        <v>0</v>
      </c>
      <c r="AA885">
        <f ca="1"/>
        <v>0</v>
      </c>
      <c r="AB885">
        <f ca="1"/>
        <v>0</v>
      </c>
      <c r="AC885">
        <f ca="1"/>
        <v>0</v>
      </c>
      <c r="AD885" t="str">
        <f ca="1"/>
        <v>ARAB14LO_x</v>
      </c>
      <c r="AE885">
        <f ca="1"/>
        <v>0</v>
      </c>
    </row>
    <row r="886" spans="1:31" x14ac:dyDescent="0.2">
      <c r="A886" t="s">
        <v>10724</v>
      </c>
      <c r="B886" s="121" t="s">
        <v>8825</v>
      </c>
      <c r="E886" s="121" t="str">
        <f ca="1"/>
        <v>0</v>
      </c>
      <c r="H886" s="121" t="str">
        <f ca="1"/>
        <v>0</v>
      </c>
      <c r="K886" s="121" t="str">
        <f ca="1"/>
        <v>0</v>
      </c>
      <c r="L886">
        <v>0</v>
      </c>
      <c r="M886">
        <v>3.6835201472327599E-15</v>
      </c>
      <c r="N886" s="105" t="str">
        <v>NADt_c_m, G00006t_c_r</v>
      </c>
      <c r="O886" s="131" t="str">
        <v/>
      </c>
      <c r="P886" s="121" t="str">
        <v/>
      </c>
      <c r="Q886">
        <v>0</v>
      </c>
      <c r="R886" t="str">
        <v>NADt_c_m, G00006t_c_r</v>
      </c>
      <c r="T886">
        <v>0</v>
      </c>
      <c r="U886" t="str">
        <v>NADt_c_m, G00006t_c_r</v>
      </c>
      <c r="W886" t="str">
        <f ca="1"/>
        <v>Exchange</v>
      </c>
      <c r="X886" t="str">
        <f ca="1"/>
        <v>EX_csn_e</v>
      </c>
      <c r="Y886">
        <f ca="1"/>
        <v>0</v>
      </c>
      <c r="Z886">
        <f ca="1"/>
        <v>0</v>
      </c>
      <c r="AA886">
        <f ca="1"/>
        <v>0</v>
      </c>
      <c r="AB886">
        <f ca="1"/>
        <v>0</v>
      </c>
      <c r="AC886">
        <f ca="1"/>
        <v>0</v>
      </c>
      <c r="AD886" t="str">
        <f ca="1"/>
        <v>ARAB1Dx_c</v>
      </c>
      <c r="AE886">
        <f ca="1"/>
        <v>0</v>
      </c>
    </row>
    <row r="887" spans="1:31" x14ac:dyDescent="0.2">
      <c r="A887" t="s">
        <v>10724</v>
      </c>
      <c r="B887" s="121" t="s">
        <v>122</v>
      </c>
      <c r="E887" s="121">
        <f ca="1"/>
        <v>-2.1739268482349501E-5</v>
      </c>
      <c r="H887" s="121" t="str">
        <f ca="1"/>
        <v>0</v>
      </c>
      <c r="K887" s="121" t="str">
        <f ca="1"/>
        <v>0</v>
      </c>
      <c r="L887">
        <v>0</v>
      </c>
      <c r="M887">
        <v>0</v>
      </c>
      <c r="N887" s="105" t="str">
        <v>NADt_c_m, G00006t_c_r</v>
      </c>
      <c r="O887" s="131" t="str">
        <v/>
      </c>
      <c r="P887" s="121" t="str">
        <v/>
      </c>
      <c r="Q887">
        <v>0</v>
      </c>
      <c r="R887" t="str">
        <v>NADt_c_m, G00006t_c_r</v>
      </c>
      <c r="T887">
        <v>0</v>
      </c>
      <c r="U887" t="str">
        <v>NADt_c_m, G00006t_c_r</v>
      </c>
      <c r="W887" t="str">
        <f ca="1"/>
        <v>Exchange</v>
      </c>
      <c r="X887" t="str">
        <f ca="1"/>
        <v>EX_cu2_e</v>
      </c>
      <c r="Y887">
        <f ca="1"/>
        <v>-1.0373568677251315E-5</v>
      </c>
      <c r="Z887">
        <f ca="1"/>
        <v>0</v>
      </c>
      <c r="AA887">
        <f ca="1"/>
        <v>1.0761092710164959E-10</v>
      </c>
      <c r="AB887">
        <f ca="1"/>
        <v>4.5034823836259273E-9</v>
      </c>
      <c r="AC887">
        <f ca="1"/>
        <v>1</v>
      </c>
      <c r="AD887" t="str">
        <f ca="1"/>
        <v>ARABDt_c</v>
      </c>
      <c r="AE887">
        <f ca="1"/>
        <v>0</v>
      </c>
    </row>
    <row r="888" spans="1:31" x14ac:dyDescent="0.2">
      <c r="A888" t="s">
        <v>10724</v>
      </c>
      <c r="B888" s="121" t="s">
        <v>8826</v>
      </c>
      <c r="E888" s="121" t="str">
        <f ca="1"/>
        <v>0</v>
      </c>
      <c r="H888" s="121" t="str">
        <f ca="1"/>
        <v>0</v>
      </c>
      <c r="K888" s="121" t="str">
        <f ca="1"/>
        <v>0</v>
      </c>
      <c r="L888">
        <v>0</v>
      </c>
      <c r="M888">
        <v>0</v>
      </c>
      <c r="N888" s="105" t="str">
        <v>NADt_c_m, G00006t_c_r</v>
      </c>
      <c r="O888" s="131" t="str">
        <v/>
      </c>
      <c r="P888" s="121" t="str">
        <v/>
      </c>
      <c r="Q888">
        <v>0</v>
      </c>
      <c r="R888" t="str">
        <v>NADt_c_m, G00006t_c_r</v>
      </c>
      <c r="T888">
        <v>0</v>
      </c>
      <c r="U888" t="str">
        <v>NADt_c_m, G00006t_c_r</v>
      </c>
      <c r="W888" t="str">
        <f ca="1"/>
        <v>Exchange</v>
      </c>
      <c r="X888" t="str">
        <f ca="1"/>
        <v>EX_cys__L_e</v>
      </c>
      <c r="Y888">
        <f ca="1"/>
        <v>0</v>
      </c>
      <c r="Z888">
        <f ca="1"/>
        <v>0</v>
      </c>
      <c r="AA888">
        <f ca="1"/>
        <v>0</v>
      </c>
      <c r="AB888">
        <f ca="1"/>
        <v>0</v>
      </c>
      <c r="AC888">
        <f ca="1"/>
        <v>0</v>
      </c>
      <c r="AD888" t="str">
        <f ca="1"/>
        <v>ARABLt_c</v>
      </c>
      <c r="AE888">
        <f ca="1"/>
        <v>0</v>
      </c>
    </row>
    <row r="889" spans="1:31" x14ac:dyDescent="0.2">
      <c r="A889" t="s">
        <v>10724</v>
      </c>
      <c r="B889" s="121" t="s">
        <v>8827</v>
      </c>
      <c r="E889" s="121" t="str">
        <f ca="1"/>
        <v>0</v>
      </c>
      <c r="H889" s="121" t="str">
        <f ca="1"/>
        <v>0</v>
      </c>
      <c r="K889" s="121" t="str">
        <f ca="1"/>
        <v>0</v>
      </c>
      <c r="L889">
        <v>0</v>
      </c>
      <c r="M889">
        <v>0</v>
      </c>
      <c r="N889" s="105" t="str">
        <v>NADt_c_m, G00006t_c_r</v>
      </c>
      <c r="O889" s="131" t="str">
        <v/>
      </c>
      <c r="P889" s="121" t="str">
        <v/>
      </c>
      <c r="Q889">
        <v>0</v>
      </c>
      <c r="R889" t="str">
        <v>NADt_c_m, G00006t_c_r</v>
      </c>
      <c r="T889">
        <v>0</v>
      </c>
      <c r="U889" t="str">
        <v>NADt_c_m, G00006t_c_r</v>
      </c>
      <c r="W889" t="str">
        <f ca="1"/>
        <v>Exchange</v>
      </c>
      <c r="X889" t="str">
        <f ca="1"/>
        <v>EX_cytd_e</v>
      </c>
      <c r="Y889">
        <f ca="1"/>
        <v>0</v>
      </c>
      <c r="Z889">
        <f ca="1"/>
        <v>0</v>
      </c>
      <c r="AA889">
        <f ca="1"/>
        <v>0</v>
      </c>
      <c r="AB889">
        <f ca="1"/>
        <v>0</v>
      </c>
      <c r="AC889">
        <f ca="1"/>
        <v>0</v>
      </c>
      <c r="AD889" t="str">
        <f ca="1"/>
        <v>ARABRy_c</v>
      </c>
      <c r="AE889">
        <f ca="1"/>
        <v>0</v>
      </c>
    </row>
    <row r="890" spans="1:31" x14ac:dyDescent="0.2">
      <c r="A890" t="s">
        <v>10724</v>
      </c>
      <c r="B890" s="121" t="s">
        <v>8828</v>
      </c>
      <c r="E890" s="121" t="str">
        <f ca="1"/>
        <v>0</v>
      </c>
      <c r="H890" s="121" t="str">
        <f ca="1"/>
        <v>0</v>
      </c>
      <c r="K890" s="121" t="str">
        <f ca="1"/>
        <v>0</v>
      </c>
      <c r="L890">
        <v>0</v>
      </c>
      <c r="M890">
        <v>0</v>
      </c>
      <c r="N890" s="105" t="str">
        <v>NACt_c_e, G00006t_c_r</v>
      </c>
      <c r="O890" s="131" t="str">
        <v/>
      </c>
      <c r="P890" s="121" t="str">
        <v/>
      </c>
      <c r="Q890">
        <v>0</v>
      </c>
      <c r="R890" t="str">
        <v>NACt_c_e, G00006t_c_r</v>
      </c>
      <c r="T890">
        <v>0</v>
      </c>
      <c r="U890" t="str">
        <v>NACt_c_e, G00006t_c_r</v>
      </c>
      <c r="W890" t="str">
        <f ca="1"/>
        <v>Exchange</v>
      </c>
      <c r="X890" t="str">
        <f ca="1"/>
        <v>EX_dad_2_e</v>
      </c>
      <c r="Y890">
        <f ca="1"/>
        <v>0</v>
      </c>
      <c r="Z890">
        <f ca="1"/>
        <v>0</v>
      </c>
      <c r="AA890">
        <f ca="1"/>
        <v>0</v>
      </c>
      <c r="AB890">
        <f ca="1"/>
        <v>0</v>
      </c>
      <c r="AC890">
        <f ca="1"/>
        <v>0</v>
      </c>
      <c r="AD890" t="str">
        <f ca="1"/>
        <v>ARACHt_c_e</v>
      </c>
      <c r="AE890">
        <f ca="1"/>
        <v>0</v>
      </c>
    </row>
    <row r="891" spans="1:31" x14ac:dyDescent="0.2">
      <c r="A891" t="s">
        <v>10724</v>
      </c>
      <c r="B891" s="121" t="s">
        <v>8829</v>
      </c>
      <c r="E891" s="121" t="str">
        <f ca="1"/>
        <v>0</v>
      </c>
      <c r="H891" s="121" t="str">
        <f ca="1"/>
        <v>0</v>
      </c>
      <c r="K891" s="121" t="str">
        <f ca="1"/>
        <v>0</v>
      </c>
      <c r="L891">
        <v>0</v>
      </c>
      <c r="M891">
        <v>8.4316145250591201E-4</v>
      </c>
      <c r="N891" s="105" t="str">
        <v>OCDCAt_c_e, G00006t_c_r</v>
      </c>
      <c r="O891" s="131" t="str">
        <v/>
      </c>
      <c r="P891" s="121" t="str">
        <v/>
      </c>
      <c r="Q891">
        <v>0</v>
      </c>
      <c r="R891" t="str">
        <v>OCDCAt_c_e, G00006t_c_r</v>
      </c>
      <c r="T891">
        <v>0</v>
      </c>
      <c r="U891" t="str">
        <v>OCDCAt_c_e, G00006t_c_r</v>
      </c>
      <c r="W891" t="str">
        <f ca="1"/>
        <v>Exchange</v>
      </c>
      <c r="X891" t="str">
        <f ca="1"/>
        <v>EX_dann_e</v>
      </c>
      <c r="Y891">
        <f ca="1"/>
        <v>0</v>
      </c>
      <c r="Z891">
        <f ca="1"/>
        <v>0</v>
      </c>
      <c r="AA891">
        <f ca="1"/>
        <v>0</v>
      </c>
      <c r="AB891">
        <f ca="1"/>
        <v>0</v>
      </c>
      <c r="AC891">
        <f ca="1"/>
        <v>0</v>
      </c>
      <c r="AD891" t="str">
        <f ca="1"/>
        <v>ARACHt_c_rm</v>
      </c>
      <c r="AE891">
        <f ca="1"/>
        <v>0</v>
      </c>
    </row>
    <row r="892" spans="1:31" x14ac:dyDescent="0.2">
      <c r="A892" t="s">
        <v>10724</v>
      </c>
      <c r="B892" s="121" t="s">
        <v>8830</v>
      </c>
      <c r="E892" s="121" t="str">
        <f ca="1"/>
        <v>0</v>
      </c>
      <c r="H892" s="121" t="str">
        <f ca="1"/>
        <v>0</v>
      </c>
      <c r="K892" s="121" t="str">
        <f ca="1"/>
        <v>0</v>
      </c>
      <c r="L892">
        <v>7.1280178200000002E-2</v>
      </c>
      <c r="M892">
        <v>1.2429805581499901E-4</v>
      </c>
      <c r="N892" s="105" t="str">
        <v>ORNtpa_m, G00006t_c_r</v>
      </c>
      <c r="O892" s="131" t="str">
        <v/>
      </c>
      <c r="P892" s="121" t="str">
        <v/>
      </c>
      <c r="Q892">
        <v>1.48889676606619E-2</v>
      </c>
      <c r="R892" t="str">
        <v>ORNtpa_m, G00006t_c_r</v>
      </c>
      <c r="T892">
        <v>1.76433414021149E-2</v>
      </c>
      <c r="U892" t="str">
        <v>ORNtpa_m, G00006t_c_r</v>
      </c>
      <c r="W892" t="str">
        <f ca="1"/>
        <v>Exchange</v>
      </c>
      <c r="X892" t="str">
        <f ca="1"/>
        <v>EX_dca_e</v>
      </c>
      <c r="Y892">
        <f ca="1"/>
        <v>0</v>
      </c>
      <c r="Z892">
        <f ca="1"/>
        <v>0</v>
      </c>
      <c r="AA892">
        <f ca="1"/>
        <v>0</v>
      </c>
      <c r="AB892">
        <f ca="1"/>
        <v>0</v>
      </c>
      <c r="AC892">
        <f ca="1"/>
        <v>0</v>
      </c>
      <c r="AD892" t="str">
        <f ca="1"/>
        <v>ARAI2_c</v>
      </c>
      <c r="AE892">
        <f ca="1"/>
        <v>0</v>
      </c>
    </row>
    <row r="893" spans="1:31" x14ac:dyDescent="0.2">
      <c r="A893" t="s">
        <v>10724</v>
      </c>
      <c r="B893" s="121" t="s">
        <v>8831</v>
      </c>
      <c r="E893" s="121" t="str">
        <f ca="1"/>
        <v>0</v>
      </c>
      <c r="H893" s="121" t="str">
        <f ca="1"/>
        <v>0</v>
      </c>
      <c r="K893" s="121" t="str">
        <f ca="1"/>
        <v>0</v>
      </c>
      <c r="L893">
        <v>0</v>
      </c>
      <c r="M893">
        <v>5.9508256525173499E-5</v>
      </c>
      <c r="N893" s="105" t="str">
        <v>ORNtps_e, G00006t_c_r</v>
      </c>
      <c r="O893" s="131" t="str">
        <v/>
      </c>
      <c r="P893" s="121" t="str">
        <v/>
      </c>
      <c r="Q893">
        <v>0</v>
      </c>
      <c r="R893" t="str">
        <v>ORNtps_e, G00006t_c_r</v>
      </c>
      <c r="T893">
        <v>0</v>
      </c>
      <c r="U893" t="str">
        <v>ORNtps_e, G00006t_c_r</v>
      </c>
      <c r="W893" t="str">
        <f ca="1"/>
        <v>Exchange</v>
      </c>
      <c r="X893" t="str">
        <f ca="1"/>
        <v>EX_dcyt_e</v>
      </c>
      <c r="Y893">
        <f ca="1"/>
        <v>0</v>
      </c>
      <c r="Z893">
        <f ca="1"/>
        <v>0</v>
      </c>
      <c r="AA893">
        <f ca="1"/>
        <v>0</v>
      </c>
      <c r="AB893">
        <f ca="1"/>
        <v>0</v>
      </c>
      <c r="AC893">
        <f ca="1"/>
        <v>0</v>
      </c>
      <c r="AD893" t="str">
        <f ca="1"/>
        <v>ARAK_c</v>
      </c>
      <c r="AE893">
        <f ca="1"/>
        <v>0</v>
      </c>
    </row>
    <row r="894" spans="1:31" x14ac:dyDescent="0.2">
      <c r="A894" t="s">
        <v>10724</v>
      </c>
      <c r="B894" s="121" t="s">
        <v>8832</v>
      </c>
      <c r="E894" s="121" t="str">
        <f ca="1"/>
        <v>0</v>
      </c>
      <c r="H894" s="121" t="str">
        <f ca="1"/>
        <v>0</v>
      </c>
      <c r="K894" s="121" t="str">
        <f ca="1"/>
        <v>0</v>
      </c>
      <c r="L894">
        <v>0</v>
      </c>
      <c r="M894">
        <v>4.04253081359675E-4</v>
      </c>
      <c r="N894" s="105" t="str">
        <v>OAAtps_m, G00006t_c_r</v>
      </c>
      <c r="O894" s="131" t="str">
        <v/>
      </c>
      <c r="P894" s="121" t="str">
        <v/>
      </c>
      <c r="Q894">
        <v>0</v>
      </c>
      <c r="R894" t="str">
        <v>OAAtps_m, G00006t_c_r</v>
      </c>
      <c r="T894">
        <v>0</v>
      </c>
      <c r="U894" t="str">
        <v>OAAtps_m, G00006t_c_r</v>
      </c>
      <c r="W894" t="str">
        <f ca="1"/>
        <v>Exchange</v>
      </c>
      <c r="X894" t="str">
        <f ca="1"/>
        <v>EX_ddca_e</v>
      </c>
      <c r="Y894">
        <f ca="1"/>
        <v>0</v>
      </c>
      <c r="Z894">
        <f ca="1"/>
        <v>0</v>
      </c>
      <c r="AA894">
        <f ca="1"/>
        <v>0</v>
      </c>
      <c r="AB894">
        <f ca="1"/>
        <v>0</v>
      </c>
      <c r="AC894">
        <f ca="1"/>
        <v>0</v>
      </c>
      <c r="AD894" t="str">
        <f ca="1"/>
        <v>ARGN_c</v>
      </c>
      <c r="AE894">
        <f ca="1"/>
        <v>0</v>
      </c>
    </row>
    <row r="895" spans="1:31" x14ac:dyDescent="0.2">
      <c r="A895" t="s">
        <v>10724</v>
      </c>
      <c r="B895" s="121" t="s">
        <v>8833</v>
      </c>
      <c r="E895" s="121" t="str">
        <f ca="1"/>
        <v>0</v>
      </c>
      <c r="H895" s="121" t="str">
        <f ca="1"/>
        <v>0</v>
      </c>
      <c r="K895" s="121" t="str">
        <f ca="1"/>
        <v>0</v>
      </c>
      <c r="L895">
        <v>0</v>
      </c>
      <c r="M895">
        <v>1.90223810125473E-4</v>
      </c>
      <c r="N895" s="105" t="str">
        <v>PNTOtps_e, G00006t_c_r</v>
      </c>
      <c r="O895" s="131" t="str">
        <v/>
      </c>
      <c r="P895" s="121" t="str">
        <v/>
      </c>
      <c r="Q895">
        <v>0</v>
      </c>
      <c r="R895" t="str">
        <v>PNTOtps_e, G00006t_c_r</v>
      </c>
      <c r="T895">
        <v>0</v>
      </c>
      <c r="U895" t="str">
        <v>PNTOtps_e, G00006t_c_r</v>
      </c>
      <c r="W895" t="str">
        <f ca="1"/>
        <v>Exchange</v>
      </c>
      <c r="X895" t="str">
        <f ca="1"/>
        <v>EX_dgsn_e</v>
      </c>
      <c r="Y895">
        <f ca="1"/>
        <v>0</v>
      </c>
      <c r="Z895">
        <f ca="1"/>
        <v>0</v>
      </c>
      <c r="AA895">
        <f ca="1"/>
        <v>0</v>
      </c>
      <c r="AB895">
        <f ca="1"/>
        <v>0</v>
      </c>
      <c r="AC895">
        <f ca="1"/>
        <v>0</v>
      </c>
      <c r="AD895" t="str">
        <f ca="1"/>
        <v>ARGtpa_v</v>
      </c>
      <c r="AE895">
        <f ca="1"/>
        <v>0</v>
      </c>
    </row>
    <row r="896" spans="1:31" x14ac:dyDescent="0.2">
      <c r="A896" t="s">
        <v>10724</v>
      </c>
      <c r="B896" s="121" t="s">
        <v>8834</v>
      </c>
      <c r="E896" s="121" t="str">
        <f ca="1"/>
        <v>0</v>
      </c>
      <c r="H896" s="121" t="str">
        <f ca="1"/>
        <v>0</v>
      </c>
      <c r="K896" s="121" t="str">
        <f ca="1"/>
        <v>0</v>
      </c>
      <c r="L896">
        <v>0</v>
      </c>
      <c r="M896">
        <v>0</v>
      </c>
      <c r="N896" s="105" t="str">
        <v>PENDPt_c_m, G00006t_c_r</v>
      </c>
      <c r="O896" s="131" t="str">
        <v/>
      </c>
      <c r="P896" s="121" t="str">
        <v/>
      </c>
      <c r="Q896">
        <v>0</v>
      </c>
      <c r="R896" t="str">
        <v>PENDPt_c_m, G00006t_c_r</v>
      </c>
      <c r="T896">
        <v>0</v>
      </c>
      <c r="U896" t="str">
        <v>PENDPt_c_m, G00006t_c_r</v>
      </c>
      <c r="W896" t="str">
        <f ca="1"/>
        <v>Exchange</v>
      </c>
      <c r="X896" t="str">
        <f ca="1"/>
        <v>EX_din_e</v>
      </c>
      <c r="Y896">
        <f ca="1"/>
        <v>0</v>
      </c>
      <c r="Z896">
        <f ca="1"/>
        <v>0</v>
      </c>
      <c r="AA896">
        <f ca="1"/>
        <v>0</v>
      </c>
      <c r="AB896">
        <f ca="1"/>
        <v>0</v>
      </c>
      <c r="AC896">
        <f ca="1"/>
        <v>0</v>
      </c>
      <c r="AD896" t="str">
        <f ca="1"/>
        <v>ARGtps_e</v>
      </c>
      <c r="AE896">
        <f ca="1"/>
        <v>0</v>
      </c>
    </row>
    <row r="897" spans="1:31" x14ac:dyDescent="0.2">
      <c r="A897" t="s">
        <v>10724</v>
      </c>
      <c r="B897" s="121" t="s">
        <v>8835</v>
      </c>
      <c r="E897" s="121" t="str">
        <f ca="1"/>
        <v>0</v>
      </c>
      <c r="H897" s="121" t="str">
        <f ca="1"/>
        <v>0</v>
      </c>
      <c r="K897" s="121" t="str">
        <f ca="1"/>
        <v>0</v>
      </c>
      <c r="L897">
        <v>4.2518749206227099E-2</v>
      </c>
      <c r="M897">
        <v>5.0166045740171004E-3</v>
      </c>
      <c r="N897" s="105" t="str">
        <v>PItps_e, G00006t_c_r</v>
      </c>
      <c r="O897" s="131" t="str">
        <v/>
      </c>
      <c r="P897" s="121" t="str">
        <v/>
      </c>
      <c r="Q897">
        <v>1.2434979235665699E-2</v>
      </c>
      <c r="R897" t="str">
        <v>PItps_e, G00006t_c_r</v>
      </c>
      <c r="T897">
        <v>1.8916327528102399E-2</v>
      </c>
      <c r="U897" t="str">
        <v>PItps_e, G00006t_c_r</v>
      </c>
      <c r="W897" t="str">
        <f ca="1"/>
        <v>Exchange</v>
      </c>
      <c r="X897" t="str">
        <f ca="1"/>
        <v>EX_docosa_e</v>
      </c>
      <c r="Y897">
        <f ca="1"/>
        <v>0</v>
      </c>
      <c r="Z897">
        <f ca="1"/>
        <v>0</v>
      </c>
      <c r="AA897">
        <f ca="1"/>
        <v>0</v>
      </c>
      <c r="AB897">
        <f ca="1"/>
        <v>0</v>
      </c>
      <c r="AC897">
        <f ca="1"/>
        <v>0</v>
      </c>
      <c r="AD897" t="str">
        <f ca="1"/>
        <v>ARGtps_m</v>
      </c>
      <c r="AE897">
        <f ca="1"/>
        <v>0</v>
      </c>
    </row>
    <row r="898" spans="1:31" x14ac:dyDescent="0.2">
      <c r="A898" t="s">
        <v>10724</v>
      </c>
      <c r="B898" s="121" t="s">
        <v>8836</v>
      </c>
      <c r="E898" s="121" t="str">
        <f ca="1"/>
        <v>0</v>
      </c>
      <c r="H898" s="121" t="str">
        <f ca="1"/>
        <v>0</v>
      </c>
      <c r="K898" s="121" t="str">
        <f ca="1"/>
        <v>0</v>
      </c>
      <c r="L898">
        <v>24.809172907659601</v>
      </c>
      <c r="M898">
        <v>0.62091111070114802</v>
      </c>
      <c r="N898" s="105" t="str">
        <v>PItps_e, G00006t_c_r</v>
      </c>
      <c r="O898" s="131" t="str">
        <v/>
      </c>
      <c r="P898" s="121" t="str">
        <v/>
      </c>
      <c r="Q898">
        <v>10.5019840867068</v>
      </c>
      <c r="R898" t="str">
        <v>PItps_e, G00006t_c_r</v>
      </c>
      <c r="T898">
        <v>15.709021936398001</v>
      </c>
      <c r="U898" t="str">
        <v>PItps_e, G00006t_c_r</v>
      </c>
      <c r="W898" t="str">
        <f ca="1"/>
        <v>Exchange</v>
      </c>
      <c r="X898" t="str">
        <f ca="1"/>
        <v>EX_dttp_e</v>
      </c>
      <c r="Y898">
        <f ca="1"/>
        <v>0</v>
      </c>
      <c r="Z898">
        <f ca="1"/>
        <v>0</v>
      </c>
      <c r="AA898">
        <f ca="1"/>
        <v>0</v>
      </c>
      <c r="AB898">
        <f ca="1"/>
        <v>0</v>
      </c>
      <c r="AC898">
        <f ca="1"/>
        <v>0</v>
      </c>
      <c r="AD898" t="str">
        <f ca="1"/>
        <v>ARMT_c</v>
      </c>
      <c r="AE898">
        <f ca="1"/>
        <v>0</v>
      </c>
    </row>
    <row r="899" spans="1:31" x14ac:dyDescent="0.2">
      <c r="A899" t="s">
        <v>10724</v>
      </c>
      <c r="B899" s="121" t="s">
        <v>8837</v>
      </c>
      <c r="E899" s="121" t="str">
        <f ca="1"/>
        <v>0</v>
      </c>
      <c r="H899" s="121" t="str">
        <f ca="1"/>
        <v>0</v>
      </c>
      <c r="K899" s="121" t="str">
        <f ca="1"/>
        <v>0</v>
      </c>
      <c r="L899">
        <v>0</v>
      </c>
      <c r="M899">
        <v>0</v>
      </c>
      <c r="N899" s="105" t="str">
        <v>Kt_c_m, G00006t_c_r</v>
      </c>
      <c r="O899" s="131" t="str">
        <v/>
      </c>
      <c r="P899" s="121" t="str">
        <v/>
      </c>
      <c r="Q899">
        <v>0</v>
      </c>
      <c r="R899" t="str">
        <v>Kt_c_m, G00006t_c_r</v>
      </c>
      <c r="T899">
        <v>0</v>
      </c>
      <c r="U899" t="str">
        <v>Kt_c_m, G00006t_c_r</v>
      </c>
      <c r="W899" t="str">
        <f ca="1"/>
        <v>Exchange</v>
      </c>
      <c r="X899" t="str">
        <f ca="1"/>
        <v>EX_duri_e</v>
      </c>
      <c r="Y899">
        <f ca="1"/>
        <v>0</v>
      </c>
      <c r="Z899">
        <f ca="1"/>
        <v>0</v>
      </c>
      <c r="AA899">
        <f ca="1"/>
        <v>0</v>
      </c>
      <c r="AB899">
        <f ca="1"/>
        <v>0</v>
      </c>
      <c r="AC899">
        <f ca="1"/>
        <v>0</v>
      </c>
      <c r="AD899" t="str">
        <f ca="1"/>
        <v>AROHL_c</v>
      </c>
      <c r="AE899">
        <f ca="1"/>
        <v>0</v>
      </c>
    </row>
    <row r="900" spans="1:31" x14ac:dyDescent="0.2">
      <c r="A900" t="s">
        <v>10724</v>
      </c>
      <c r="B900" s="121" t="s">
        <v>8838</v>
      </c>
      <c r="E900" s="121" t="str">
        <f ca="1"/>
        <v>0</v>
      </c>
      <c r="H900" s="121" t="str">
        <f ca="1"/>
        <v>0</v>
      </c>
      <c r="K900" s="121" t="str">
        <f ca="1"/>
        <v>0</v>
      </c>
      <c r="L900">
        <v>0</v>
      </c>
      <c r="M900">
        <v>0</v>
      </c>
      <c r="N900" s="105" t="str">
        <v>G00006t_c_r</v>
      </c>
      <c r="O900" s="131" t="str">
        <v/>
      </c>
      <c r="P900" s="121" t="str">
        <v/>
      </c>
      <c r="Q900">
        <v>0</v>
      </c>
      <c r="R900" t="str">
        <v>G00006t_c_r</v>
      </c>
      <c r="T900">
        <v>0</v>
      </c>
      <c r="U900" t="str">
        <v>G00006t_c_r</v>
      </c>
      <c r="W900" t="str">
        <f ca="1"/>
        <v>Exchange</v>
      </c>
      <c r="X900" t="str">
        <f ca="1"/>
        <v>EX_epist_e</v>
      </c>
      <c r="Y900">
        <f ca="1"/>
        <v>0</v>
      </c>
      <c r="Z900">
        <f ca="1"/>
        <v>0</v>
      </c>
      <c r="AA900">
        <f ca="1"/>
        <v>0</v>
      </c>
      <c r="AB900">
        <f ca="1"/>
        <v>0</v>
      </c>
      <c r="AC900">
        <f ca="1"/>
        <v>0</v>
      </c>
      <c r="AD900" t="str">
        <f ca="1"/>
        <v>ARSO4H_c</v>
      </c>
      <c r="AE900">
        <f ca="1"/>
        <v>0</v>
      </c>
    </row>
    <row r="901" spans="1:31" x14ac:dyDescent="0.2">
      <c r="A901" t="s">
        <v>10724</v>
      </c>
      <c r="B901" s="121" t="s">
        <v>8839</v>
      </c>
      <c r="E901" s="121" t="str">
        <f ca="1"/>
        <v>0</v>
      </c>
      <c r="H901" s="121" t="str">
        <f ca="1"/>
        <v>0</v>
      </c>
      <c r="K901" s="121" t="str">
        <f ca="1"/>
        <v>0</v>
      </c>
      <c r="L901">
        <v>0</v>
      </c>
      <c r="M901">
        <v>3.2030638959650601E-5</v>
      </c>
      <c r="N901" s="105" t="str">
        <v>PTRCtpa_e, G00006t_c_r</v>
      </c>
      <c r="O901" s="131" t="str">
        <v/>
      </c>
      <c r="P901" s="121" t="str">
        <v/>
      </c>
      <c r="Q901">
        <v>0</v>
      </c>
      <c r="R901" t="str">
        <v>PTRCtpa_e, G00006t_c_r</v>
      </c>
      <c r="T901">
        <v>0</v>
      </c>
      <c r="U901" t="str">
        <v>PTRCtpa_e, G00006t_c_r</v>
      </c>
      <c r="W901" t="str">
        <f ca="1"/>
        <v>Exchange</v>
      </c>
      <c r="X901" t="str">
        <f ca="1"/>
        <v>EX_ergst_e</v>
      </c>
      <c r="Y901">
        <f ca="1"/>
        <v>0</v>
      </c>
      <c r="Z901">
        <f ca="1"/>
        <v>0</v>
      </c>
      <c r="AA901">
        <f ca="1"/>
        <v>0</v>
      </c>
      <c r="AB901">
        <f ca="1"/>
        <v>0</v>
      </c>
      <c r="AC901">
        <f ca="1"/>
        <v>0</v>
      </c>
      <c r="AD901" t="str">
        <f ca="1"/>
        <v>ASCBOX_c</v>
      </c>
      <c r="AE901">
        <f ca="1"/>
        <v>0</v>
      </c>
    </row>
    <row r="902" spans="1:31" x14ac:dyDescent="0.2">
      <c r="A902" t="s">
        <v>10724</v>
      </c>
      <c r="B902" s="121" t="s">
        <v>8840</v>
      </c>
      <c r="E902" s="121" t="str">
        <f ca="1"/>
        <v>0</v>
      </c>
      <c r="H902" s="121" t="str">
        <f ca="1"/>
        <v>0</v>
      </c>
      <c r="K902" s="121" t="str">
        <f ca="1"/>
        <v>0</v>
      </c>
      <c r="L902">
        <v>0</v>
      </c>
      <c r="M902">
        <v>0</v>
      </c>
      <c r="N902" s="105" t="str">
        <v>PTRCtpa_e, G00006t_c_r</v>
      </c>
      <c r="O902" s="131" t="str">
        <v/>
      </c>
      <c r="P902" s="121" t="str">
        <v/>
      </c>
      <c r="Q902">
        <v>0</v>
      </c>
      <c r="R902" t="str">
        <v>PTRCtpa_e, G00006t_c_r</v>
      </c>
      <c r="T902">
        <v>0</v>
      </c>
      <c r="U902" t="str">
        <v>PTRCtpa_e, G00006t_c_r</v>
      </c>
      <c r="W902" t="str">
        <f ca="1"/>
        <v>Exchange</v>
      </c>
      <c r="X902" t="str">
        <f ca="1"/>
        <v>EX_ergtetrol_e</v>
      </c>
      <c r="Y902">
        <f ca="1"/>
        <v>0</v>
      </c>
      <c r="Z902">
        <f ca="1"/>
        <v>0</v>
      </c>
      <c r="AA902">
        <f ca="1"/>
        <v>0</v>
      </c>
      <c r="AB902">
        <f ca="1"/>
        <v>0</v>
      </c>
      <c r="AC902">
        <f ca="1"/>
        <v>0</v>
      </c>
      <c r="AD902" t="str">
        <f ca="1"/>
        <v>ASNN_e</v>
      </c>
      <c r="AE902">
        <f ca="1"/>
        <v>0</v>
      </c>
    </row>
    <row r="903" spans="1:31" x14ac:dyDescent="0.2">
      <c r="A903" t="s">
        <v>10724</v>
      </c>
      <c r="B903" s="121" t="s">
        <v>8841</v>
      </c>
      <c r="E903" s="121" t="str">
        <f ca="1"/>
        <v>0</v>
      </c>
      <c r="H903" s="121" t="str">
        <f ca="1"/>
        <v>0</v>
      </c>
      <c r="K903" s="121" t="str">
        <f ca="1"/>
        <v>0</v>
      </c>
      <c r="L903">
        <v>0</v>
      </c>
      <c r="M903">
        <v>0</v>
      </c>
      <c r="N903" s="105" t="str">
        <v>G00006t_c_r</v>
      </c>
      <c r="O903" s="131" t="str">
        <v/>
      </c>
      <c r="P903" s="121" t="str">
        <v/>
      </c>
      <c r="Q903">
        <v>0</v>
      </c>
      <c r="R903" t="str">
        <v>G00006t_c_r</v>
      </c>
      <c r="T903">
        <v>0</v>
      </c>
      <c r="U903" t="str">
        <v>G00006t_c_r</v>
      </c>
      <c r="W903" t="str">
        <f ca="1"/>
        <v>Exchange</v>
      </c>
      <c r="X903" t="str">
        <f ca="1"/>
        <v>EX_etac_e</v>
      </c>
      <c r="Y903">
        <f ca="1"/>
        <v>0</v>
      </c>
      <c r="Z903">
        <f ca="1"/>
        <v>0</v>
      </c>
      <c r="AA903">
        <f ca="1"/>
        <v>0</v>
      </c>
      <c r="AB903">
        <f ca="1"/>
        <v>0</v>
      </c>
      <c r="AC903">
        <f ca="1"/>
        <v>0</v>
      </c>
      <c r="AD903" t="str">
        <f ca="1"/>
        <v>ASNt_c_m</v>
      </c>
      <c r="AE903">
        <f ca="1"/>
        <v>0</v>
      </c>
    </row>
    <row r="904" spans="1:31" x14ac:dyDescent="0.2">
      <c r="A904" t="s">
        <v>10724</v>
      </c>
      <c r="B904" s="121" t="s">
        <v>8842</v>
      </c>
      <c r="E904" s="121" t="str">
        <f ca="1"/>
        <v>0</v>
      </c>
      <c r="H904" s="121" t="str">
        <f ca="1"/>
        <v>0</v>
      </c>
      <c r="K904" s="121" t="str">
        <f ca="1"/>
        <v>0</v>
      </c>
      <c r="L904">
        <v>-0.17866440632244801</v>
      </c>
      <c r="M904">
        <v>0.114100181794367</v>
      </c>
      <c r="N904" s="105" t="str">
        <v>PYRtps_e, G00006t_c_r</v>
      </c>
      <c r="O904" s="131" t="str">
        <v/>
      </c>
      <c r="P904" s="121" t="str">
        <v/>
      </c>
      <c r="Q904">
        <v>0</v>
      </c>
      <c r="R904" t="str">
        <v>PYRtps_e, G00006t_c_r</v>
      </c>
      <c r="T904">
        <v>0</v>
      </c>
      <c r="U904" t="str">
        <v>PYRtps_e, G00006t_c_r</v>
      </c>
      <c r="W904" t="str">
        <f ca="1"/>
        <v>Exchange</v>
      </c>
      <c r="X904" t="str">
        <f ca="1"/>
        <v>EX_etha_e</v>
      </c>
      <c r="Y904">
        <f ca="1"/>
        <v>0</v>
      </c>
      <c r="Z904">
        <f ca="1"/>
        <v>0</v>
      </c>
      <c r="AA904">
        <f ca="1"/>
        <v>0</v>
      </c>
      <c r="AB904">
        <f ca="1"/>
        <v>0</v>
      </c>
      <c r="AC904">
        <f ca="1"/>
        <v>0</v>
      </c>
      <c r="AD904" t="str">
        <f ca="1"/>
        <v>ASNtpa_v</v>
      </c>
      <c r="AE904">
        <f ca="1"/>
        <v>0</v>
      </c>
    </row>
    <row r="905" spans="1:31" x14ac:dyDescent="0.2">
      <c r="A905" t="s">
        <v>10724</v>
      </c>
      <c r="B905" s="121" t="s">
        <v>8843</v>
      </c>
      <c r="E905" s="121" t="str">
        <f ca="1"/>
        <v>0</v>
      </c>
      <c r="H905" s="121" t="str">
        <f ca="1"/>
        <v>0</v>
      </c>
      <c r="K905" s="121" t="str">
        <f ca="1"/>
        <v>0</v>
      </c>
      <c r="L905">
        <v>0</v>
      </c>
      <c r="M905">
        <v>0</v>
      </c>
      <c r="N905" s="105" t="str">
        <v>AMETt_c_m, G00006t_c_r</v>
      </c>
      <c r="O905" s="131" t="str">
        <v/>
      </c>
      <c r="P905" s="121" t="str">
        <v/>
      </c>
      <c r="Q905">
        <v>0</v>
      </c>
      <c r="R905" t="str">
        <v>AMETt_c_m, G00006t_c_r</v>
      </c>
      <c r="T905">
        <v>0</v>
      </c>
      <c r="U905" t="str">
        <v>AMETt_c_m, G00006t_c_r</v>
      </c>
      <c r="W905" t="str">
        <f ca="1"/>
        <v>Exchange</v>
      </c>
      <c r="X905" t="str">
        <f ca="1"/>
        <v>EX_etoh_e</v>
      </c>
      <c r="Y905">
        <f ca="1"/>
        <v>0</v>
      </c>
      <c r="Z905">
        <f ca="1"/>
        <v>0</v>
      </c>
      <c r="AA905">
        <f ca="1"/>
        <v>0</v>
      </c>
      <c r="AB905">
        <f ca="1"/>
        <v>0</v>
      </c>
      <c r="AC905">
        <f ca="1"/>
        <v>0</v>
      </c>
      <c r="AD905" t="str">
        <f ca="1"/>
        <v>ASNtps_v</v>
      </c>
      <c r="AE905">
        <f ca="1"/>
        <v>0</v>
      </c>
    </row>
    <row r="906" spans="1:31" x14ac:dyDescent="0.2">
      <c r="A906" t="s">
        <v>10724</v>
      </c>
      <c r="B906" s="121" t="s">
        <v>8844</v>
      </c>
      <c r="E906" s="121" t="str">
        <f ca="1"/>
        <v>0</v>
      </c>
      <c r="H906" s="121" t="str">
        <f ca="1"/>
        <v>0</v>
      </c>
      <c r="K906" s="121" t="str">
        <f ca="1"/>
        <v>0</v>
      </c>
      <c r="L906">
        <v>0</v>
      </c>
      <c r="M906">
        <v>0</v>
      </c>
      <c r="N906" s="105" t="str">
        <v>AMETt_c_m, G00006t_c_r</v>
      </c>
      <c r="O906" s="131" t="str">
        <v/>
      </c>
      <c r="P906" s="121" t="str">
        <v/>
      </c>
      <c r="Q906">
        <v>0</v>
      </c>
      <c r="R906" t="str">
        <v>AMETt_c_m, G00006t_c_r</v>
      </c>
      <c r="T906">
        <v>0</v>
      </c>
      <c r="U906" t="str">
        <v>AMETt_c_m, G00006t_c_r</v>
      </c>
      <c r="W906" t="str">
        <f ca="1"/>
        <v>Exchange</v>
      </c>
      <c r="X906" t="str">
        <f ca="1"/>
        <v>EX_fald_e</v>
      </c>
      <c r="Y906">
        <f ca="1"/>
        <v>0</v>
      </c>
      <c r="Z906">
        <f ca="1"/>
        <v>0</v>
      </c>
      <c r="AA906">
        <f ca="1"/>
        <v>0</v>
      </c>
      <c r="AB906">
        <f ca="1"/>
        <v>0</v>
      </c>
      <c r="AC906">
        <f ca="1"/>
        <v>0</v>
      </c>
      <c r="AD906" t="str">
        <f ca="1"/>
        <v>ASNTRS_m</v>
      </c>
      <c r="AE906">
        <f ca="1"/>
        <v>0</v>
      </c>
    </row>
    <row r="907" spans="1:31" x14ac:dyDescent="0.2">
      <c r="A907" t="s">
        <v>10724</v>
      </c>
      <c r="B907" s="121" t="s">
        <v>92</v>
      </c>
      <c r="E907" s="121">
        <f ca="1"/>
        <v>-1.4569123789925499E-4</v>
      </c>
      <c r="H907" s="121" t="str">
        <f ca="1"/>
        <v>0</v>
      </c>
      <c r="K907" s="121" t="str">
        <f ca="1"/>
        <v>0</v>
      </c>
      <c r="L907">
        <v>0</v>
      </c>
      <c r="M907">
        <v>0</v>
      </c>
      <c r="N907" s="105" t="str">
        <v>G00006t_c_r</v>
      </c>
      <c r="O907" s="131" t="str">
        <v/>
      </c>
      <c r="P907" s="121" t="str">
        <v/>
      </c>
      <c r="Q907">
        <v>0</v>
      </c>
      <c r="R907" t="str">
        <v>G00006t_c_r</v>
      </c>
      <c r="T907">
        <v>0</v>
      </c>
      <c r="U907" t="str">
        <v>G00006t_c_r</v>
      </c>
      <c r="W907" t="str">
        <f ca="1"/>
        <v>Exchange</v>
      </c>
      <c r="X907" t="str">
        <f ca="1"/>
        <v>EX_fe2_e</v>
      </c>
      <c r="Y907">
        <f ca="1"/>
        <v>-6.9521109380877444E-5</v>
      </c>
      <c r="Z907">
        <f ca="1"/>
        <v>0</v>
      </c>
      <c r="AA907">
        <f ca="1"/>
        <v>4.8331846495479254E-9</v>
      </c>
      <c r="AB907">
        <f ca="1"/>
        <v>2.0226720940234958E-7</v>
      </c>
      <c r="AC907">
        <f ca="1"/>
        <v>1</v>
      </c>
      <c r="AD907" t="str">
        <f ca="1"/>
        <v>ASPGLUt_c_x</v>
      </c>
      <c r="AE907">
        <f ca="1"/>
        <v>0</v>
      </c>
    </row>
    <row r="908" spans="1:31" x14ac:dyDescent="0.2">
      <c r="A908" t="s">
        <v>10724</v>
      </c>
      <c r="B908" s="121" t="s">
        <v>8845</v>
      </c>
      <c r="E908" s="121" t="str">
        <f ca="1"/>
        <v>0</v>
      </c>
      <c r="H908" s="121" t="str">
        <f ca="1"/>
        <v>0</v>
      </c>
      <c r="K908" s="121" t="str">
        <f ca="1"/>
        <v>0</v>
      </c>
      <c r="L908">
        <v>0</v>
      </c>
      <c r="M908">
        <v>5.8125097451761101E-2</v>
      </c>
      <c r="N908" s="105" t="str">
        <v>NAtpa_c, G00006t_c_r</v>
      </c>
      <c r="O908" s="131" t="str">
        <v/>
      </c>
      <c r="P908" s="121" t="str">
        <v/>
      </c>
      <c r="Q908">
        <v>0</v>
      </c>
      <c r="R908" t="str">
        <v>NAtpa_c, G00006t_c_r</v>
      </c>
      <c r="T908">
        <v>0</v>
      </c>
      <c r="U908" t="str">
        <v>NAtpa_c, G00006t_c_r</v>
      </c>
      <c r="W908" t="str">
        <f ca="1"/>
        <v>Exchange</v>
      </c>
      <c r="X908" t="str">
        <f ca="1"/>
        <v>EX_fe3_e</v>
      </c>
      <c r="Y908">
        <f ca="1"/>
        <v>0</v>
      </c>
      <c r="Z908">
        <f ca="1"/>
        <v>0</v>
      </c>
      <c r="AA908">
        <f ca="1"/>
        <v>0</v>
      </c>
      <c r="AB908">
        <f ca="1"/>
        <v>0</v>
      </c>
      <c r="AC908">
        <f ca="1"/>
        <v>0</v>
      </c>
      <c r="AD908" t="str">
        <f ca="1"/>
        <v>ASPTA_x</v>
      </c>
      <c r="AE908">
        <f ca="1"/>
        <v>0</v>
      </c>
    </row>
    <row r="909" spans="1:31" x14ac:dyDescent="0.2">
      <c r="A909" t="s">
        <v>10724</v>
      </c>
      <c r="B909" s="121" t="s">
        <v>8846</v>
      </c>
      <c r="E909" s="121" t="str">
        <f ca="1"/>
        <v>0</v>
      </c>
      <c r="H909" s="121" t="str">
        <f ca="1"/>
        <v>0</v>
      </c>
      <c r="K909" s="121" t="str">
        <f ca="1"/>
        <v>0</v>
      </c>
      <c r="L909">
        <v>0</v>
      </c>
      <c r="M909">
        <v>0</v>
      </c>
      <c r="N909" s="105" t="str">
        <v>SPMDtpa_e, G00006t_c_r</v>
      </c>
      <c r="O909" s="131" t="str">
        <v/>
      </c>
      <c r="P909" s="121" t="str">
        <v/>
      </c>
      <c r="Q909">
        <v>0</v>
      </c>
      <c r="R909" t="str">
        <v>SPMDtpa_e, G00006t_c_r</v>
      </c>
      <c r="T909">
        <v>0</v>
      </c>
      <c r="U909" t="str">
        <v>SPMDtpa_e, G00006t_c_r</v>
      </c>
      <c r="W909" t="str">
        <f ca="1"/>
        <v>Exchange</v>
      </c>
      <c r="X909" t="str">
        <f ca="1"/>
        <v>EX_fecost_e</v>
      </c>
      <c r="Y909">
        <f ca="1"/>
        <v>0</v>
      </c>
      <c r="Z909">
        <f ca="1"/>
        <v>0</v>
      </c>
      <c r="AA909">
        <f ca="1"/>
        <v>0</v>
      </c>
      <c r="AB909">
        <f ca="1"/>
        <v>0</v>
      </c>
      <c r="AC909">
        <f ca="1"/>
        <v>0</v>
      </c>
      <c r="AD909" t="str">
        <f ca="1"/>
        <v>ASPTA4_c</v>
      </c>
      <c r="AE909">
        <f ca="1"/>
        <v>0</v>
      </c>
    </row>
    <row r="910" spans="1:31" x14ac:dyDescent="0.2">
      <c r="A910" t="s">
        <v>10724</v>
      </c>
      <c r="B910" s="121" t="s">
        <v>8847</v>
      </c>
      <c r="E910" s="121" t="str">
        <f ca="1"/>
        <v>0</v>
      </c>
      <c r="H910" s="121" t="str">
        <f ca="1"/>
        <v>0</v>
      </c>
      <c r="K910" s="121" t="str">
        <f ca="1"/>
        <v>0</v>
      </c>
      <c r="L910">
        <v>0</v>
      </c>
      <c r="M910">
        <v>0</v>
      </c>
      <c r="N910" s="105" t="str">
        <v>SPMDtpa_e, G00006t_c_r</v>
      </c>
      <c r="O910" s="131" t="str">
        <v/>
      </c>
      <c r="P910" s="121" t="str">
        <v/>
      </c>
      <c r="Q910">
        <v>0</v>
      </c>
      <c r="R910" t="str">
        <v>SPMDtpa_e, G00006t_c_r</v>
      </c>
      <c r="T910">
        <v>0</v>
      </c>
      <c r="U910" t="str">
        <v>SPMDtpa_e, G00006t_c_r</v>
      </c>
      <c r="W910" t="str">
        <f ca="1"/>
        <v>Exchange</v>
      </c>
      <c r="X910" t="str">
        <f ca="1"/>
        <v>EX_fmn_e</v>
      </c>
      <c r="Y910">
        <f ca="1"/>
        <v>0</v>
      </c>
      <c r="Z910">
        <f ca="1"/>
        <v>0</v>
      </c>
      <c r="AA910">
        <f ca="1"/>
        <v>0</v>
      </c>
      <c r="AB910">
        <f ca="1"/>
        <v>0</v>
      </c>
      <c r="AC910">
        <f ca="1"/>
        <v>0</v>
      </c>
      <c r="AD910" t="str">
        <f ca="1"/>
        <v>ASPtps_e</v>
      </c>
      <c r="AE910">
        <f ca="1"/>
        <v>0</v>
      </c>
    </row>
    <row r="911" spans="1:31" x14ac:dyDescent="0.2">
      <c r="A911" t="s">
        <v>10724</v>
      </c>
      <c r="B911" s="121" t="s">
        <v>8848</v>
      </c>
      <c r="E911" s="121" t="str">
        <f ca="1"/>
        <v>0</v>
      </c>
      <c r="H911" s="121" t="str">
        <f ca="1"/>
        <v>0</v>
      </c>
      <c r="K911" s="121" t="str">
        <f ca="1"/>
        <v>0</v>
      </c>
      <c r="L911">
        <v>0</v>
      </c>
      <c r="M911">
        <v>6.9558654384375301E-5</v>
      </c>
      <c r="N911" s="105" t="str">
        <v>SPRMtpa_e, G00006t_c_r</v>
      </c>
      <c r="O911" s="131" t="str">
        <v/>
      </c>
      <c r="P911" s="121" t="str">
        <v/>
      </c>
      <c r="Q911">
        <v>0</v>
      </c>
      <c r="R911" t="str">
        <v>SPRMtpa_e, G00006t_c_r</v>
      </c>
      <c r="T911">
        <v>0</v>
      </c>
      <c r="U911" t="str">
        <v>SPRMtpa_e, G00006t_c_r</v>
      </c>
      <c r="W911" t="str">
        <f ca="1"/>
        <v>Exchange</v>
      </c>
      <c r="X911" t="str">
        <f ca="1"/>
        <v>EX_fol_e</v>
      </c>
      <c r="Y911">
        <f ca="1"/>
        <v>0</v>
      </c>
      <c r="Z911">
        <f ca="1"/>
        <v>0</v>
      </c>
      <c r="AA911">
        <f ca="1"/>
        <v>0</v>
      </c>
      <c r="AB911">
        <f ca="1"/>
        <v>0</v>
      </c>
      <c r="AC911">
        <f ca="1"/>
        <v>0</v>
      </c>
      <c r="AD911" t="str">
        <f ca="1"/>
        <v>ASPtps_v</v>
      </c>
      <c r="AE911">
        <f ca="1"/>
        <v>0</v>
      </c>
    </row>
    <row r="912" spans="1:31" x14ac:dyDescent="0.2">
      <c r="A912" t="s">
        <v>10724</v>
      </c>
      <c r="B912" s="121" t="s">
        <v>8849</v>
      </c>
      <c r="E912" s="121">
        <f ca="1"/>
        <v>0.79785289257069603</v>
      </c>
      <c r="H912" s="121" t="str">
        <f ca="1"/>
        <v>0</v>
      </c>
      <c r="K912" s="121" t="str">
        <f ca="1"/>
        <v>0</v>
      </c>
      <c r="L912">
        <v>0</v>
      </c>
      <c r="M912">
        <v>0</v>
      </c>
      <c r="N912" s="105" t="str">
        <v>SPRMtpa_e, G00006t_c_r</v>
      </c>
      <c r="O912" s="131" t="str">
        <v/>
      </c>
      <c r="P912" s="121" t="str">
        <v/>
      </c>
      <c r="Q912">
        <v>0</v>
      </c>
      <c r="R912" t="str">
        <v>SPRMtpa_e, G00006t_c_r</v>
      </c>
      <c r="T912">
        <v>0</v>
      </c>
      <c r="U912" t="str">
        <v>SPRMtpa_e, G00006t_c_r</v>
      </c>
      <c r="W912" t="str">
        <f ca="1"/>
        <v>Exchange</v>
      </c>
      <c r="X912" t="str">
        <f ca="1"/>
        <v>EX_for_e</v>
      </c>
      <c r="Y912">
        <f ca="1"/>
        <v>0.38072034402379429</v>
      </c>
      <c r="Z912">
        <f ca="1"/>
        <v>0</v>
      </c>
      <c r="AA912">
        <f ca="1"/>
        <v>0.14494798035359627</v>
      </c>
      <c r="AB912">
        <f ca="1"/>
        <v>6.0660259477921672</v>
      </c>
      <c r="AC912">
        <f ca="1"/>
        <v>1</v>
      </c>
      <c r="AD912" t="str">
        <f ca="1"/>
        <v>ATAH_c</v>
      </c>
      <c r="AE912">
        <f ca="1"/>
        <v>0</v>
      </c>
    </row>
    <row r="913" spans="1:31" x14ac:dyDescent="0.2">
      <c r="A913" t="s">
        <v>10724</v>
      </c>
      <c r="B913" s="121" t="s">
        <v>8850</v>
      </c>
      <c r="E913" s="121" t="str">
        <f ca="1"/>
        <v>0</v>
      </c>
      <c r="H913" s="121" t="str">
        <f ca="1"/>
        <v>0</v>
      </c>
      <c r="K913" s="121" t="str">
        <f ca="1"/>
        <v>0</v>
      </c>
      <c r="L913">
        <v>0</v>
      </c>
      <c r="M913">
        <v>1.23063987727389E-3</v>
      </c>
      <c r="N913" s="105" t="str">
        <v>SUCCt2_m, G00006t_c_r</v>
      </c>
      <c r="O913" s="131" t="str">
        <v/>
      </c>
      <c r="P913" s="121" t="str">
        <v/>
      </c>
      <c r="Q913">
        <v>0</v>
      </c>
      <c r="R913" t="str">
        <v>SUCCt2_m, G00006t_c_r</v>
      </c>
      <c r="T913">
        <v>0</v>
      </c>
      <c r="U913" t="str">
        <v>SUCCt2_m, G00006t_c_r</v>
      </c>
      <c r="W913" t="str">
        <f ca="1"/>
        <v>Exchange</v>
      </c>
      <c r="X913" t="str">
        <f ca="1"/>
        <v>EX_fru_e</v>
      </c>
      <c r="Y913">
        <f ca="1"/>
        <v>0</v>
      </c>
      <c r="Z913">
        <f ca="1"/>
        <v>0</v>
      </c>
      <c r="AA913">
        <f ca="1"/>
        <v>0</v>
      </c>
      <c r="AB913">
        <f ca="1"/>
        <v>0</v>
      </c>
      <c r="AC913">
        <f ca="1"/>
        <v>0</v>
      </c>
      <c r="AD913" t="str">
        <f ca="1"/>
        <v>ATHRDHr_c</v>
      </c>
      <c r="AE913">
        <f ca="1"/>
        <v>0</v>
      </c>
    </row>
    <row r="914" spans="1:31" x14ac:dyDescent="0.2">
      <c r="A914" t="s">
        <v>10724</v>
      </c>
      <c r="B914" s="121" t="s">
        <v>8851</v>
      </c>
      <c r="E914" s="121" t="str">
        <f ca="1"/>
        <v>0</v>
      </c>
      <c r="H914" s="121" t="str">
        <f ca="1"/>
        <v>0</v>
      </c>
      <c r="K914" s="121" t="str">
        <f ca="1"/>
        <v>0</v>
      </c>
      <c r="L914">
        <v>0.50403575440090498</v>
      </c>
      <c r="M914">
        <v>0.263512943501237</v>
      </c>
      <c r="N914" s="105" t="str">
        <v>SUCFUMt_c_m</v>
      </c>
      <c r="O914" s="131" t="str">
        <v/>
      </c>
      <c r="P914" s="121" t="str">
        <v/>
      </c>
      <c r="Q914">
        <v>8.5489800138416394E-2</v>
      </c>
      <c r="R914" t="str">
        <v>SUCFUMt_c_m</v>
      </c>
      <c r="T914">
        <v>2.8651030649582898</v>
      </c>
      <c r="U914" t="str">
        <v>SUCFUMt_c_m</v>
      </c>
      <c r="W914" t="str">
        <f ca="1"/>
        <v>Exchange</v>
      </c>
      <c r="X914" t="str">
        <f ca="1"/>
        <v>EX_fum_e</v>
      </c>
      <c r="Y914">
        <f ca="1"/>
        <v>0</v>
      </c>
      <c r="Z914">
        <f ca="1"/>
        <v>0</v>
      </c>
      <c r="AA914">
        <f ca="1"/>
        <v>0</v>
      </c>
      <c r="AB914">
        <f ca="1"/>
        <v>0</v>
      </c>
      <c r="AC914">
        <f ca="1"/>
        <v>0</v>
      </c>
      <c r="AD914" t="str">
        <f ca="1"/>
        <v>ATPASEV_v</v>
      </c>
      <c r="AE914">
        <f ca="1"/>
        <v>0</v>
      </c>
    </row>
    <row r="915" spans="1:31" x14ac:dyDescent="0.2">
      <c r="A915" t="s">
        <v>10724</v>
      </c>
      <c r="B915" s="121" t="s">
        <v>8852</v>
      </c>
      <c r="E915" s="121" t="str">
        <f ca="1"/>
        <v>0</v>
      </c>
      <c r="H915" s="121" t="str">
        <f ca="1"/>
        <v>0</v>
      </c>
      <c r="K915" s="121" t="str">
        <f ca="1"/>
        <v>0</v>
      </c>
      <c r="L915">
        <v>3.12996538464521E-2</v>
      </c>
      <c r="M915">
        <v>1.33989050547044E-2</v>
      </c>
      <c r="N915" s="105" t="str">
        <v>SO4t_c_e, G00006t_c_r</v>
      </c>
      <c r="O915" s="131" t="str">
        <v/>
      </c>
      <c r="P915" s="121" t="str">
        <v/>
      </c>
      <c r="Q915">
        <v>6.7794497099999997E-3</v>
      </c>
      <c r="R915" t="str">
        <v>SO4t_c_e, G00006t_c_r</v>
      </c>
      <c r="T915">
        <v>8.2405939769999992E-3</v>
      </c>
      <c r="U915" t="str">
        <v>SO4t_c_e, G00006t_c_r</v>
      </c>
      <c r="W915" t="str">
        <f ca="1"/>
        <v>Exchange</v>
      </c>
      <c r="X915" t="str">
        <f ca="1"/>
        <v>EX_g3pc_e</v>
      </c>
      <c r="Y915">
        <f ca="1"/>
        <v>0</v>
      </c>
      <c r="Z915">
        <f ca="1"/>
        <v>0</v>
      </c>
      <c r="AA915">
        <f ca="1"/>
        <v>0</v>
      </c>
      <c r="AB915">
        <f ca="1"/>
        <v>0</v>
      </c>
      <c r="AC915">
        <f ca="1"/>
        <v>0</v>
      </c>
      <c r="AD915" t="str">
        <f ca="1"/>
        <v>ATPATF1_c</v>
      </c>
      <c r="AE915">
        <f ca="1"/>
        <v>0</v>
      </c>
    </row>
    <row r="916" spans="1:31" x14ac:dyDescent="0.2">
      <c r="A916" t="s">
        <v>10724</v>
      </c>
      <c r="B916" s="121" t="s">
        <v>8853</v>
      </c>
      <c r="E916" s="121" t="str">
        <f ca="1"/>
        <v>0</v>
      </c>
      <c r="H916" s="121" t="str">
        <f ca="1"/>
        <v>0</v>
      </c>
      <c r="K916" s="121" t="str">
        <f ca="1"/>
        <v>0</v>
      </c>
      <c r="L916">
        <v>0</v>
      </c>
      <c r="M916">
        <v>1.47472049078107E-3</v>
      </c>
      <c r="N916" s="105" t="str">
        <v>SO3t_c_e, G00006t_c_r</v>
      </c>
      <c r="O916" s="131" t="str">
        <v/>
      </c>
      <c r="P916" s="121" t="str">
        <v/>
      </c>
      <c r="Q916">
        <v>0</v>
      </c>
      <c r="R916" t="str">
        <v>SO3t_c_e, G00006t_c_r</v>
      </c>
      <c r="T916">
        <v>0</v>
      </c>
      <c r="U916" t="str">
        <v>SO3t_c_e, G00006t_c_r</v>
      </c>
      <c r="W916" t="str">
        <f ca="1"/>
        <v>Exchange</v>
      </c>
      <c r="X916" t="str">
        <f ca="1"/>
        <v>EX_g3pi_e</v>
      </c>
      <c r="Y916">
        <f ca="1"/>
        <v>0</v>
      </c>
      <c r="Z916">
        <f ca="1"/>
        <v>0</v>
      </c>
      <c r="AA916">
        <f ca="1"/>
        <v>0</v>
      </c>
      <c r="AB916">
        <f ca="1"/>
        <v>0</v>
      </c>
      <c r="AC916">
        <f ca="1"/>
        <v>0</v>
      </c>
      <c r="AD916" t="str">
        <f ca="1"/>
        <v>ATPHs_c</v>
      </c>
      <c r="AE916">
        <f ca="1"/>
        <v>0</v>
      </c>
    </row>
    <row r="917" spans="1:31" x14ac:dyDescent="0.2">
      <c r="A917" t="s">
        <v>10724</v>
      </c>
      <c r="B917" s="121" t="s">
        <v>8854</v>
      </c>
      <c r="E917" s="121" t="str">
        <f ca="1"/>
        <v>0</v>
      </c>
      <c r="H917" s="121" t="str">
        <f ca="1"/>
        <v>0</v>
      </c>
      <c r="K917" s="121" t="str">
        <f ca="1"/>
        <v>0</v>
      </c>
      <c r="L917">
        <v>0</v>
      </c>
      <c r="M917">
        <v>0</v>
      </c>
      <c r="N917" s="105" t="str">
        <v>TAURt_c_e, G00006t_c_r</v>
      </c>
      <c r="O917" s="131" t="str">
        <v/>
      </c>
      <c r="P917" s="121" t="str">
        <v/>
      </c>
      <c r="Q917">
        <v>0</v>
      </c>
      <c r="R917" t="str">
        <v>TAURt_c_e, G00006t_c_r</v>
      </c>
      <c r="T917">
        <v>0</v>
      </c>
      <c r="U917" t="str">
        <v>TAURt_c_e, G00006t_c_r</v>
      </c>
      <c r="W917" t="str">
        <f ca="1"/>
        <v>Exchange</v>
      </c>
      <c r="X917" t="str">
        <f ca="1"/>
        <v>EX_gal_e</v>
      </c>
      <c r="Y917">
        <f ca="1"/>
        <v>0</v>
      </c>
      <c r="Z917">
        <f ca="1"/>
        <v>0</v>
      </c>
      <c r="AA917">
        <f ca="1"/>
        <v>0</v>
      </c>
      <c r="AB917">
        <f ca="1"/>
        <v>0</v>
      </c>
      <c r="AC917">
        <f ca="1"/>
        <v>0</v>
      </c>
      <c r="AD917" t="str">
        <f ca="1"/>
        <v>ATPt_c_en</v>
      </c>
      <c r="AE917">
        <f ca="1"/>
        <v>0</v>
      </c>
    </row>
    <row r="918" spans="1:31" x14ac:dyDescent="0.2">
      <c r="A918" t="s">
        <v>10724</v>
      </c>
      <c r="B918" s="121" t="s">
        <v>8855</v>
      </c>
      <c r="E918" s="121" t="str">
        <f ca="1"/>
        <v>0</v>
      </c>
      <c r="H918" s="121" t="str">
        <f ca="1"/>
        <v>0</v>
      </c>
      <c r="K918" s="121" t="str">
        <f ca="1"/>
        <v>0</v>
      </c>
      <c r="L918">
        <v>0</v>
      </c>
      <c r="M918">
        <v>0</v>
      </c>
      <c r="N918" s="105" t="str">
        <v>THMtps_e, G00006t_c_r</v>
      </c>
      <c r="O918" s="131" t="str">
        <v/>
      </c>
      <c r="P918" s="121" t="str">
        <v/>
      </c>
      <c r="Q918">
        <v>0</v>
      </c>
      <c r="R918" t="str">
        <v>THMtps_e, G00006t_c_r</v>
      </c>
      <c r="T918">
        <v>0</v>
      </c>
      <c r="U918" t="str">
        <v>THMtps_e, G00006t_c_r</v>
      </c>
      <c r="W918" t="str">
        <f ca="1"/>
        <v>Exchange</v>
      </c>
      <c r="X918" t="str">
        <f ca="1"/>
        <v>EX_galur_e</v>
      </c>
      <c r="Y918">
        <f ca="1"/>
        <v>0</v>
      </c>
      <c r="Z918">
        <f ca="1"/>
        <v>0</v>
      </c>
      <c r="AA918">
        <f ca="1"/>
        <v>0</v>
      </c>
      <c r="AB918">
        <f ca="1"/>
        <v>0</v>
      </c>
      <c r="AC918">
        <f ca="1"/>
        <v>0</v>
      </c>
      <c r="AD918" t="str">
        <f ca="1"/>
        <v>ATPt_c_gm</v>
      </c>
      <c r="AE918">
        <f ca="1"/>
        <v>0</v>
      </c>
    </row>
    <row r="919" spans="1:31" x14ac:dyDescent="0.2">
      <c r="A919" t="s">
        <v>10724</v>
      </c>
      <c r="B919" s="121" t="s">
        <v>8856</v>
      </c>
      <c r="E919" s="121" t="str">
        <f ca="1"/>
        <v>0</v>
      </c>
      <c r="H919" s="121" t="str">
        <f ca="1"/>
        <v>0</v>
      </c>
      <c r="K919" s="121" t="str">
        <f ca="1"/>
        <v>0</v>
      </c>
      <c r="L919">
        <v>0</v>
      </c>
      <c r="M919">
        <v>0</v>
      </c>
      <c r="N919" s="105" t="str">
        <v>UDPGALt_c_g, G00006t_c_r</v>
      </c>
      <c r="O919" s="131" t="str">
        <v/>
      </c>
      <c r="P919" s="121" t="str">
        <v/>
      </c>
      <c r="Q919">
        <v>0</v>
      </c>
      <c r="R919" t="str">
        <v>UDPGALt_c_g, G00006t_c_r</v>
      </c>
      <c r="T919">
        <v>0</v>
      </c>
      <c r="U919" t="str">
        <v>UDPGALt_c_g, G00006t_c_r</v>
      </c>
      <c r="W919" t="str">
        <f ca="1"/>
        <v>Exchange</v>
      </c>
      <c r="X919" t="str">
        <f ca="1"/>
        <v>EX_gam6p_e</v>
      </c>
      <c r="Y919">
        <f ca="1"/>
        <v>0</v>
      </c>
      <c r="Z919">
        <f ca="1"/>
        <v>0</v>
      </c>
      <c r="AA919">
        <f ca="1"/>
        <v>0</v>
      </c>
      <c r="AB919">
        <f ca="1"/>
        <v>0</v>
      </c>
      <c r="AC919">
        <f ca="1"/>
        <v>0</v>
      </c>
      <c r="AD919" t="str">
        <f ca="1"/>
        <v>ATPt_c_n</v>
      </c>
      <c r="AE919">
        <f ca="1"/>
        <v>0</v>
      </c>
    </row>
    <row r="920" spans="1:31" x14ac:dyDescent="0.2">
      <c r="A920" t="s">
        <v>10724</v>
      </c>
      <c r="B920" s="121" t="s">
        <v>8857</v>
      </c>
      <c r="E920" s="121" t="str">
        <f ca="1"/>
        <v>0</v>
      </c>
      <c r="H920" s="121" t="str">
        <f ca="1"/>
        <v>0</v>
      </c>
      <c r="K920" s="121" t="str">
        <f ca="1"/>
        <v>0</v>
      </c>
      <c r="L920">
        <v>0</v>
      </c>
      <c r="M920">
        <v>0</v>
      </c>
      <c r="N920" s="105" t="str">
        <v>URAtps_e, G00006t_c_r</v>
      </c>
      <c r="O920" s="131" t="str">
        <v/>
      </c>
      <c r="P920" s="121" t="str">
        <v/>
      </c>
      <c r="Q920">
        <v>0</v>
      </c>
      <c r="R920" t="str">
        <v>URAtps_e, G00006t_c_r</v>
      </c>
      <c r="T920">
        <v>0</v>
      </c>
      <c r="U920" t="str">
        <v>URAtps_e, G00006t_c_r</v>
      </c>
      <c r="W920" t="str">
        <f ca="1"/>
        <v>Exchange</v>
      </c>
      <c r="X920" t="str">
        <f ca="1"/>
        <v>EX_gcald_e</v>
      </c>
      <c r="Y920">
        <f ca="1"/>
        <v>0</v>
      </c>
      <c r="Z920">
        <f ca="1"/>
        <v>0</v>
      </c>
      <c r="AA920">
        <f ca="1"/>
        <v>0</v>
      </c>
      <c r="AB920">
        <f ca="1"/>
        <v>0</v>
      </c>
      <c r="AC920">
        <f ca="1"/>
        <v>0</v>
      </c>
      <c r="AD920" t="str">
        <f ca="1"/>
        <v>ATPt_c_r</v>
      </c>
      <c r="AE920">
        <f ca="1"/>
        <v>0</v>
      </c>
    </row>
    <row r="921" spans="1:31" x14ac:dyDescent="0.2">
      <c r="A921" t="s">
        <v>10724</v>
      </c>
      <c r="B921" s="121" t="s">
        <v>69</v>
      </c>
      <c r="E921" s="121">
        <f ca="1"/>
        <v>-2.0956402910815601</v>
      </c>
      <c r="H921" s="121" t="str">
        <f ca="1"/>
        <v>0</v>
      </c>
      <c r="K921" s="121" t="str">
        <f ca="1"/>
        <v>0</v>
      </c>
      <c r="L921">
        <v>0.78488875503414302</v>
      </c>
      <c r="M921">
        <v>1.9844233626032898E-2</v>
      </c>
      <c r="N921" s="105" t="str">
        <v>UREAtps_e, G00006t_c_r</v>
      </c>
      <c r="O921" s="131" t="str">
        <v/>
      </c>
      <c r="P921" s="121" t="str">
        <v/>
      </c>
      <c r="Q921">
        <v>0</v>
      </c>
      <c r="R921" t="str">
        <v>UREAtps_e, G00006t_c_r</v>
      </c>
      <c r="T921">
        <v>0</v>
      </c>
      <c r="U921" t="str">
        <v>UREAtps_e, G00006t_c_r</v>
      </c>
      <c r="W921" t="str">
        <f ca="1"/>
        <v>Exchange</v>
      </c>
      <c r="X921" t="str">
        <f ca="1"/>
        <v>EX_glc__D_e</v>
      </c>
      <c r="Y921">
        <f ca="1"/>
        <v>-1</v>
      </c>
      <c r="Z921">
        <f ca="1"/>
        <v>0</v>
      </c>
      <c r="AA921">
        <f ca="1"/>
        <v>1</v>
      </c>
      <c r="AB921">
        <f ca="1"/>
        <v>41.849675538729677</v>
      </c>
      <c r="AC921">
        <f ca="1"/>
        <v>1</v>
      </c>
      <c r="AD921" t="str">
        <f ca="1"/>
        <v>ATPt_c_vm</v>
      </c>
      <c r="AE921">
        <f ca="1"/>
        <v>0</v>
      </c>
    </row>
    <row r="922" spans="1:31" x14ac:dyDescent="0.2">
      <c r="A922" t="s">
        <v>10724</v>
      </c>
      <c r="B922" s="121" t="s">
        <v>8858</v>
      </c>
      <c r="E922" s="121" t="str">
        <f ca="1"/>
        <v>0</v>
      </c>
      <c r="H922" s="121" t="str">
        <f ca="1"/>
        <v>0</v>
      </c>
      <c r="K922" s="121" t="str">
        <f ca="1"/>
        <v>0</v>
      </c>
      <c r="L922">
        <v>0</v>
      </c>
      <c r="M922">
        <v>0</v>
      </c>
      <c r="N922" s="105" t="str">
        <v>URItps_e, G00006t_c_r</v>
      </c>
      <c r="O922" s="131" t="str">
        <v/>
      </c>
      <c r="P922" s="121" t="str">
        <v/>
      </c>
      <c r="Q922">
        <v>0</v>
      </c>
      <c r="R922" t="str">
        <v>URItps_e, G00006t_c_r</v>
      </c>
      <c r="T922">
        <v>0</v>
      </c>
      <c r="U922" t="str">
        <v>URItps_e, G00006t_c_r</v>
      </c>
      <c r="W922" t="str">
        <f ca="1"/>
        <v>Exchange</v>
      </c>
      <c r="X922" t="str">
        <f ca="1"/>
        <v>EX_gln__L_e</v>
      </c>
      <c r="Y922">
        <f ca="1"/>
        <v>0</v>
      </c>
      <c r="Z922">
        <f ca="1"/>
        <v>0</v>
      </c>
      <c r="AA922">
        <f ca="1"/>
        <v>0</v>
      </c>
      <c r="AB922">
        <f ca="1"/>
        <v>0</v>
      </c>
      <c r="AC922">
        <f ca="1"/>
        <v>0</v>
      </c>
      <c r="AD922" t="str">
        <f ca="1"/>
        <v>AVNORy_c</v>
      </c>
      <c r="AE922">
        <f ca="1"/>
        <v>0</v>
      </c>
    </row>
    <row r="923" spans="1:31" x14ac:dyDescent="0.2">
      <c r="A923" t="s">
        <v>10724</v>
      </c>
      <c r="B923" s="121" t="s">
        <v>8859</v>
      </c>
      <c r="E923" s="121" t="str">
        <f ca="1"/>
        <v>0</v>
      </c>
      <c r="H923" s="121" t="str">
        <f ca="1"/>
        <v>0</v>
      </c>
      <c r="K923" s="121" t="str">
        <f ca="1"/>
        <v>0</v>
      </c>
      <c r="L923">
        <v>0</v>
      </c>
      <c r="M923">
        <v>0</v>
      </c>
      <c r="N923" s="105" t="str">
        <v>UTPt_c_m, G00006t_c_r</v>
      </c>
      <c r="O923" s="131" t="str">
        <v/>
      </c>
      <c r="P923" s="121" t="str">
        <v/>
      </c>
      <c r="Q923">
        <v>0</v>
      </c>
      <c r="R923" t="str">
        <v>UTPt_c_m, G00006t_c_r</v>
      </c>
      <c r="T923">
        <v>0</v>
      </c>
      <c r="U923" t="str">
        <v>UTPt_c_m, G00006t_c_r</v>
      </c>
      <c r="W923" t="str">
        <f ca="1"/>
        <v>Exchange</v>
      </c>
      <c r="X923" t="str">
        <f ca="1"/>
        <v>EX_glu__L_e</v>
      </c>
      <c r="Y923">
        <f ca="1"/>
        <v>0</v>
      </c>
      <c r="Z923">
        <f ca="1"/>
        <v>0</v>
      </c>
      <c r="AA923">
        <f ca="1"/>
        <v>0</v>
      </c>
      <c r="AB923">
        <f ca="1"/>
        <v>0</v>
      </c>
      <c r="AC923">
        <f ca="1"/>
        <v>0</v>
      </c>
      <c r="AD923" t="str">
        <f ca="1"/>
        <v>BACCL_c</v>
      </c>
      <c r="AE923">
        <f ca="1"/>
        <v>0</v>
      </c>
    </row>
    <row r="924" spans="1:31" x14ac:dyDescent="0.2">
      <c r="A924" t="s">
        <v>10724</v>
      </c>
      <c r="B924" s="121" t="s">
        <v>8860</v>
      </c>
      <c r="E924" s="121" t="str">
        <f ca="1"/>
        <v>0</v>
      </c>
      <c r="H924" s="121" t="str">
        <f ca="1"/>
        <v>0</v>
      </c>
      <c r="K924" s="121" t="str">
        <f ca="1"/>
        <v>0</v>
      </c>
      <c r="L924">
        <v>0</v>
      </c>
      <c r="M924">
        <v>0</v>
      </c>
      <c r="N924" s="105" t="str">
        <v>UTPUMPtp_m, G00006t_c_r</v>
      </c>
      <c r="O924" s="131" t="str">
        <v/>
      </c>
      <c r="P924" s="121" t="str">
        <v/>
      </c>
      <c r="Q924">
        <v>0</v>
      </c>
      <c r="R924" t="str">
        <v>UTPUMPtp_m, G00006t_c_r</v>
      </c>
      <c r="T924">
        <v>0</v>
      </c>
      <c r="U924" t="str">
        <v>UTPUMPtp_m, G00006t_c_r</v>
      </c>
      <c r="W924" t="str">
        <f ca="1"/>
        <v>Exchange</v>
      </c>
      <c r="X924" t="str">
        <f ca="1"/>
        <v>EX_glx_e</v>
      </c>
      <c r="Y924">
        <f ca="1"/>
        <v>0</v>
      </c>
      <c r="Z924">
        <f ca="1"/>
        <v>0</v>
      </c>
      <c r="AA924">
        <f ca="1"/>
        <v>0</v>
      </c>
      <c r="AB924">
        <f ca="1"/>
        <v>0</v>
      </c>
      <c r="AC924">
        <f ca="1"/>
        <v>0</v>
      </c>
      <c r="AD924" t="str">
        <f ca="1"/>
        <v>BBOX_m</v>
      </c>
      <c r="AE924">
        <f ca="1"/>
        <v>0</v>
      </c>
    </row>
    <row r="925" spans="1:31" x14ac:dyDescent="0.2">
      <c r="A925" t="s">
        <v>10724</v>
      </c>
      <c r="B925" s="121" t="s">
        <v>8861</v>
      </c>
      <c r="E925" s="121" t="str">
        <f ca="1"/>
        <v>0</v>
      </c>
      <c r="H925" s="121" t="str">
        <f ca="1"/>
        <v>0</v>
      </c>
      <c r="K925" s="121" t="str">
        <f ca="1"/>
        <v>0</v>
      </c>
      <c r="L925">
        <v>-9.4946971641609395</v>
      </c>
      <c r="M925">
        <v>0.12867583536823901</v>
      </c>
      <c r="N925" s="105" t="str">
        <v>H2Ot_c_e, G00006t_c_r</v>
      </c>
      <c r="O925" s="131" t="str">
        <v/>
      </c>
      <c r="P925" s="121" t="str">
        <v/>
      </c>
      <c r="Q925">
        <v>-3.0777657351813801</v>
      </c>
      <c r="R925" t="str">
        <v>H2Ot_c_e, G00006t_c_r</v>
      </c>
      <c r="T925">
        <v>-8.4283162189565601</v>
      </c>
      <c r="U925" t="str">
        <v>H2Ot_c_e, G00006t_c_r</v>
      </c>
      <c r="W925" t="str">
        <f ca="1"/>
        <v>Exchange</v>
      </c>
      <c r="X925" t="str">
        <f ca="1"/>
        <v>EX_gly_e</v>
      </c>
      <c r="Y925">
        <f ca="1"/>
        <v>0</v>
      </c>
      <c r="Z925">
        <f ca="1"/>
        <v>0</v>
      </c>
      <c r="AA925">
        <f ca="1"/>
        <v>0</v>
      </c>
      <c r="AB925">
        <f ca="1"/>
        <v>0</v>
      </c>
      <c r="AC925">
        <f ca="1"/>
        <v>0</v>
      </c>
      <c r="AD925" t="str">
        <f ca="1"/>
        <v>BETALDHx_x</v>
      </c>
      <c r="AE925">
        <f ca="1"/>
        <v>0</v>
      </c>
    </row>
    <row r="926" spans="1:31" x14ac:dyDescent="0.2">
      <c r="A926" t="s">
        <v>10724</v>
      </c>
      <c r="B926" s="121" t="s">
        <v>8862</v>
      </c>
      <c r="E926" s="121">
        <f ca="1"/>
        <v>4.9224180890395E-2</v>
      </c>
      <c r="H926" s="121" t="str">
        <f ca="1"/>
        <v>0</v>
      </c>
      <c r="K926" s="121" t="str">
        <f ca="1"/>
        <v>0</v>
      </c>
      <c r="L926">
        <v>0</v>
      </c>
      <c r="M926">
        <v>6.3252857782683501E-7</v>
      </c>
      <c r="N926" s="105" t="str">
        <v>ZYMSTt_c_en, G00006t_c_r</v>
      </c>
      <c r="O926" s="131" t="str">
        <v/>
      </c>
      <c r="P926" s="121" t="str">
        <v/>
      </c>
      <c r="Q926">
        <v>0</v>
      </c>
      <c r="R926" t="str">
        <v>ZYMSTt_c_en, G00006t_c_r</v>
      </c>
      <c r="T926">
        <v>0</v>
      </c>
      <c r="U926" t="str">
        <v>ZYMSTt_c_en, G00006t_c_r</v>
      </c>
      <c r="W926" t="str">
        <f ca="1"/>
        <v>Exchange</v>
      </c>
      <c r="X926" t="str">
        <f ca="1"/>
        <v>EX_glyc_e</v>
      </c>
      <c r="Y926">
        <f ca="1"/>
        <v>2.3488850209589355E-2</v>
      </c>
      <c r="Z926">
        <f ca="1"/>
        <v>0</v>
      </c>
      <c r="AA926">
        <f ca="1"/>
        <v>5.5172608416852588E-4</v>
      </c>
      <c r="AB926">
        <f ca="1"/>
        <v>2.3089557608706669E-2</v>
      </c>
      <c r="AC926">
        <f ca="1"/>
        <v>1</v>
      </c>
      <c r="AD926" t="str">
        <f ca="1"/>
        <v>BTDDH_c</v>
      </c>
      <c r="AE926">
        <f ca="1"/>
        <v>0</v>
      </c>
    </row>
    <row r="927" spans="1:31" x14ac:dyDescent="0.2">
      <c r="A927" t="s">
        <v>10724</v>
      </c>
      <c r="B927" s="121" t="s">
        <v>8863</v>
      </c>
      <c r="E927" s="121" t="str">
        <f ca="1"/>
        <v>0</v>
      </c>
      <c r="H927" s="121" t="str">
        <f ca="1"/>
        <v>0</v>
      </c>
      <c r="K927" s="121" t="str">
        <f ca="1"/>
        <v>0</v>
      </c>
      <c r="L927">
        <v>0</v>
      </c>
      <c r="M927">
        <v>0</v>
      </c>
      <c r="N927" s="105" t="str">
        <v>EX_13BDglucan_e, G00006t_c_e</v>
      </c>
      <c r="O927" s="131" t="str">
        <v/>
      </c>
      <c r="P927" s="121" t="str">
        <v/>
      </c>
      <c r="Q927">
        <v>0</v>
      </c>
      <c r="R927" t="str">
        <v>EX_13BDglucan_e, G00006t_c_e</v>
      </c>
      <c r="T927">
        <v>0</v>
      </c>
      <c r="U927" t="str">
        <v>EX_13BDglucan_e, G00006t_c_e</v>
      </c>
      <c r="W927" t="str">
        <f ca="1"/>
        <v>Exchange</v>
      </c>
      <c r="X927" t="str">
        <f ca="1"/>
        <v>EX_gsn_e</v>
      </c>
      <c r="Y927">
        <f ca="1"/>
        <v>0</v>
      </c>
      <c r="Z927">
        <f ca="1"/>
        <v>0</v>
      </c>
      <c r="AA927">
        <f ca="1"/>
        <v>0</v>
      </c>
      <c r="AB927">
        <f ca="1"/>
        <v>0</v>
      </c>
      <c r="AC927">
        <f ca="1"/>
        <v>0</v>
      </c>
      <c r="AD927" t="str">
        <f ca="1"/>
        <v>BTDt_c_e</v>
      </c>
      <c r="AE927">
        <f ca="1"/>
        <v>0</v>
      </c>
    </row>
    <row r="928" spans="1:31" x14ac:dyDescent="0.2">
      <c r="A928" t="s">
        <v>10724</v>
      </c>
      <c r="B928" s="121" t="s">
        <v>8864</v>
      </c>
      <c r="E928" s="121" t="str">
        <f ca="1"/>
        <v>0</v>
      </c>
      <c r="H928" s="121" t="str">
        <f ca="1"/>
        <v>0</v>
      </c>
      <c r="K928" s="121" t="str">
        <f ca="1"/>
        <v>0</v>
      </c>
      <c r="L928">
        <v>0</v>
      </c>
      <c r="M928">
        <v>0</v>
      </c>
      <c r="N928" s="105" t="str">
        <v>13BDGLUCANt_c_en, G00006t_c_r</v>
      </c>
      <c r="O928" s="131" t="str">
        <v/>
      </c>
      <c r="P928" s="121" t="str">
        <v/>
      </c>
      <c r="Q928">
        <v>0</v>
      </c>
      <c r="R928" t="str">
        <v>13BDGLUCANt_c_en, G00006t_c_r</v>
      </c>
      <c r="T928">
        <v>0</v>
      </c>
      <c r="U928" t="str">
        <v>13BDGLUCANt_c_en, G00006t_c_r</v>
      </c>
      <c r="W928" t="str">
        <f ca="1"/>
        <v>Exchange</v>
      </c>
      <c r="X928" t="str">
        <f ca="1"/>
        <v>EX_gthox_e</v>
      </c>
      <c r="Y928">
        <f ca="1"/>
        <v>0</v>
      </c>
      <c r="Z928">
        <f ca="1"/>
        <v>0</v>
      </c>
      <c r="AA928">
        <f ca="1"/>
        <v>0</v>
      </c>
      <c r="AB928">
        <f ca="1"/>
        <v>0</v>
      </c>
      <c r="AC928">
        <f ca="1"/>
        <v>0</v>
      </c>
      <c r="AD928" t="str">
        <f ca="1"/>
        <v>BTS1_c</v>
      </c>
      <c r="AE928">
        <f ca="1"/>
        <v>0</v>
      </c>
    </row>
    <row r="929" spans="1:31" x14ac:dyDescent="0.2">
      <c r="A929" t="s">
        <v>10724</v>
      </c>
      <c r="B929" s="121" t="s">
        <v>8865</v>
      </c>
      <c r="E929" s="121" t="str">
        <f ca="1"/>
        <v>0</v>
      </c>
      <c r="H929" s="121" t="str">
        <f ca="1"/>
        <v>0</v>
      </c>
      <c r="K929" s="121" t="str">
        <f ca="1"/>
        <v>0</v>
      </c>
      <c r="L929">
        <v>0</v>
      </c>
      <c r="M929">
        <v>0</v>
      </c>
      <c r="N929" s="105" t="str">
        <v>EX_crn_e, G00006t_c_e</v>
      </c>
      <c r="O929" s="131" t="str">
        <v/>
      </c>
      <c r="P929" s="121" t="str">
        <v/>
      </c>
      <c r="Q929">
        <v>0</v>
      </c>
      <c r="R929" t="str">
        <v>EX_crn_e, G00006t_c_e</v>
      </c>
      <c r="T929">
        <v>0</v>
      </c>
      <c r="U929" t="str">
        <v>EX_crn_e, G00006t_c_e</v>
      </c>
      <c r="W929" t="str">
        <f ca="1"/>
        <v>Exchange</v>
      </c>
      <c r="X929" t="str">
        <f ca="1"/>
        <v>EX_gthrd_e</v>
      </c>
      <c r="Y929">
        <f ca="1"/>
        <v>0</v>
      </c>
      <c r="Z929">
        <f ca="1"/>
        <v>0</v>
      </c>
      <c r="AA929">
        <f ca="1"/>
        <v>0</v>
      </c>
      <c r="AB929">
        <f ca="1"/>
        <v>0</v>
      </c>
      <c r="AC929">
        <f ca="1"/>
        <v>0</v>
      </c>
      <c r="AD929" t="str">
        <f ca="1"/>
        <v>BTS1_m</v>
      </c>
      <c r="AE929">
        <f ca="1"/>
        <v>0</v>
      </c>
    </row>
    <row r="930" spans="1:31" x14ac:dyDescent="0.2">
      <c r="A930" t="s">
        <v>10724</v>
      </c>
      <c r="B930" s="121" t="s">
        <v>8866</v>
      </c>
      <c r="E930" s="121" t="str">
        <f ca="1"/>
        <v>0</v>
      </c>
      <c r="H930" s="121" t="str">
        <f ca="1"/>
        <v>0</v>
      </c>
      <c r="K930" s="121" t="str">
        <f ca="1"/>
        <v>0</v>
      </c>
      <c r="L930">
        <v>0</v>
      </c>
      <c r="M930">
        <v>0</v>
      </c>
      <c r="N930" s="105" t="str">
        <v>EX_lac__D_e, G00006t_c_e</v>
      </c>
      <c r="O930" s="131" t="str">
        <v/>
      </c>
      <c r="P930" s="121" t="str">
        <v/>
      </c>
      <c r="Q930">
        <v>0</v>
      </c>
      <c r="R930" t="str">
        <v>EX_lac__D_e, G00006t_c_e</v>
      </c>
      <c r="T930">
        <v>0</v>
      </c>
      <c r="U930" t="str">
        <v>EX_lac__D_e, G00006t_c_e</v>
      </c>
      <c r="W930" t="str">
        <f ca="1"/>
        <v>Exchange</v>
      </c>
      <c r="X930" t="str">
        <f ca="1"/>
        <v>EX_gua_e</v>
      </c>
      <c r="Y930">
        <f ca="1"/>
        <v>0</v>
      </c>
      <c r="Z930">
        <f ca="1"/>
        <v>0</v>
      </c>
      <c r="AA930">
        <f ca="1"/>
        <v>0</v>
      </c>
      <c r="AB930">
        <f ca="1"/>
        <v>0</v>
      </c>
      <c r="AC930">
        <f ca="1"/>
        <v>0</v>
      </c>
      <c r="AD930" t="str">
        <f ca="1"/>
        <v>BUTt_c_e</v>
      </c>
      <c r="AE930">
        <f ca="1"/>
        <v>0</v>
      </c>
    </row>
    <row r="931" spans="1:31" x14ac:dyDescent="0.2">
      <c r="A931" t="s">
        <v>10724</v>
      </c>
      <c r="B931" s="121" t="s">
        <v>95</v>
      </c>
      <c r="E931" s="121" t="str">
        <f ca="1"/>
        <v>0</v>
      </c>
      <c r="H931" s="121" t="str">
        <f ca="1"/>
        <v>0</v>
      </c>
      <c r="K931" s="121" t="str">
        <f ca="1"/>
        <v>0</v>
      </c>
      <c r="L931">
        <v>0</v>
      </c>
      <c r="M931">
        <v>8.3676647044780795E-4</v>
      </c>
      <c r="N931" s="105" t="str">
        <v>EX_mev__R_e, G00006t_c_e</v>
      </c>
      <c r="O931" s="131" t="str">
        <v/>
      </c>
      <c r="P931" s="121" t="str">
        <v/>
      </c>
      <c r="Q931">
        <v>0</v>
      </c>
      <c r="R931" t="str">
        <v>EX_mev__R_e, G00006t_c_e</v>
      </c>
      <c r="T931">
        <v>1.12231544424737E-4</v>
      </c>
      <c r="U931" t="str">
        <v>EX_mev__R_e, G00006t_c_e</v>
      </c>
      <c r="W931" t="str">
        <f ca="1"/>
        <v>Exchange</v>
      </c>
      <c r="X931" t="str">
        <f ca="1"/>
        <v>EX_h_e</v>
      </c>
      <c r="Y931">
        <f ca="1"/>
        <v>0</v>
      </c>
      <c r="Z931">
        <f ca="1"/>
        <v>0</v>
      </c>
      <c r="AA931">
        <f ca="1"/>
        <v>0</v>
      </c>
      <c r="AB931">
        <f ca="1"/>
        <v>0</v>
      </c>
      <c r="AC931">
        <f ca="1"/>
        <v>0</v>
      </c>
      <c r="AD931" t="str">
        <f ca="1"/>
        <v>BUTt_c_x</v>
      </c>
      <c r="AE931">
        <f ca="1"/>
        <v>0</v>
      </c>
    </row>
    <row r="932" spans="1:31" x14ac:dyDescent="0.2">
      <c r="A932" t="s">
        <v>10724</v>
      </c>
      <c r="B932" s="121" t="s">
        <v>89</v>
      </c>
      <c r="E932" s="121">
        <f ca="1"/>
        <v>6.4521461935405</v>
      </c>
      <c r="H932" s="121" t="str">
        <f ca="1"/>
        <v>0</v>
      </c>
      <c r="K932" s="121" t="str">
        <f ca="1"/>
        <v>0</v>
      </c>
      <c r="L932">
        <v>0</v>
      </c>
      <c r="M932">
        <v>1.90223810125473E-4</v>
      </c>
      <c r="N932" s="105" t="str">
        <v>EX_pnto__R_e, G00006t_c_e</v>
      </c>
      <c r="O932" s="131" t="str">
        <v/>
      </c>
      <c r="P932" s="121" t="str">
        <v/>
      </c>
      <c r="Q932">
        <v>0</v>
      </c>
      <c r="R932" t="str">
        <v>EX_pnto__R_e, G00006t_c_e</v>
      </c>
      <c r="T932">
        <v>0</v>
      </c>
      <c r="U932" t="str">
        <v>EX_pnto__R_e, G00006t_c_e</v>
      </c>
      <c r="W932" t="str">
        <f ca="1"/>
        <v>Exchange</v>
      </c>
      <c r="X932" t="str">
        <f ca="1"/>
        <v>EX_h2o_e</v>
      </c>
      <c r="Y932">
        <f ca="1"/>
        <v>3.0788424048721392</v>
      </c>
      <c r="Z932">
        <f ca="1"/>
        <v>0</v>
      </c>
      <c r="AA932">
        <f ca="1"/>
        <v>9.4792705540388571</v>
      </c>
      <c r="AB932">
        <f ca="1"/>
        <v>396.70439703036044</v>
      </c>
      <c r="AC932">
        <f ca="1"/>
        <v>1</v>
      </c>
      <c r="AD932" t="str">
        <f ca="1"/>
        <v>BZHYOX_c</v>
      </c>
      <c r="AE932">
        <f ca="1"/>
        <v>0</v>
      </c>
    </row>
    <row r="933" spans="1:31" x14ac:dyDescent="0.2">
      <c r="A933" t="s">
        <v>10724</v>
      </c>
      <c r="B933" s="121" t="s">
        <v>8867</v>
      </c>
      <c r="E933" s="121" t="str">
        <f ca="1"/>
        <v>0</v>
      </c>
      <c r="H933" s="121" t="str">
        <f ca="1"/>
        <v>0</v>
      </c>
      <c r="K933" s="121" t="str">
        <f ca="1"/>
        <v>0</v>
      </c>
      <c r="L933">
        <v>0</v>
      </c>
      <c r="M933">
        <v>1.2194321160076699E-2</v>
      </c>
      <c r="N933" s="105" t="str">
        <v>EX_btd_e, G00006t_c_e</v>
      </c>
      <c r="O933" s="131" t="str">
        <v/>
      </c>
      <c r="P933" s="121" t="str">
        <v/>
      </c>
      <c r="Q933">
        <v>0</v>
      </c>
      <c r="R933" t="str">
        <v>EX_btd_e, G00006t_c_e</v>
      </c>
      <c r="T933">
        <v>0</v>
      </c>
      <c r="U933" t="str">
        <v>EX_btd_e, G00006t_c_e</v>
      </c>
      <c r="W933" t="str">
        <f ca="1"/>
        <v>Exchange</v>
      </c>
      <c r="X933" t="str">
        <f ca="1"/>
        <v>EX_hco3_e</v>
      </c>
      <c r="Y933">
        <f ca="1"/>
        <v>0</v>
      </c>
      <c r="Z933">
        <f ca="1"/>
        <v>0</v>
      </c>
      <c r="AA933">
        <f ca="1"/>
        <v>0</v>
      </c>
      <c r="AB933">
        <f ca="1"/>
        <v>0</v>
      </c>
      <c r="AC933">
        <f ca="1"/>
        <v>0</v>
      </c>
      <c r="AD933" t="str">
        <f ca="1"/>
        <v>BZHYOX_r</v>
      </c>
      <c r="AE933">
        <f ca="1"/>
        <v>0</v>
      </c>
    </row>
    <row r="934" spans="1:31" x14ac:dyDescent="0.2">
      <c r="A934" t="s">
        <v>10724</v>
      </c>
      <c r="B934" s="121" t="s">
        <v>8868</v>
      </c>
      <c r="E934" s="121" t="str">
        <f ca="1"/>
        <v>0</v>
      </c>
      <c r="H934" s="121" t="str">
        <f ca="1"/>
        <v>0</v>
      </c>
      <c r="K934" s="121" t="str">
        <f ca="1"/>
        <v>0</v>
      </c>
      <c r="L934">
        <v>0</v>
      </c>
      <c r="M934">
        <v>4.4433954115907998E-5</v>
      </c>
      <c r="N934" s="105" t="str">
        <v>EX_3mop_e, G00006t_c_e</v>
      </c>
      <c r="O934" s="131" t="str">
        <v/>
      </c>
      <c r="P934" s="121" t="str">
        <v/>
      </c>
      <c r="Q934">
        <v>0</v>
      </c>
      <c r="R934" t="str">
        <v>EX_3mop_e, G00006t_c_e</v>
      </c>
      <c r="T934">
        <v>0</v>
      </c>
      <c r="U934" t="str">
        <v>EX_3mop_e, G00006t_c_e</v>
      </c>
      <c r="W934" t="str">
        <f ca="1"/>
        <v>Exchange</v>
      </c>
      <c r="X934" t="str">
        <f ca="1"/>
        <v>EX_hdca_e</v>
      </c>
      <c r="Y934">
        <f ca="1"/>
        <v>0</v>
      </c>
      <c r="Z934">
        <f ca="1"/>
        <v>0</v>
      </c>
      <c r="AA934">
        <f ca="1"/>
        <v>0</v>
      </c>
      <c r="AB934">
        <f ca="1"/>
        <v>0</v>
      </c>
      <c r="AC934">
        <f ca="1"/>
        <v>0</v>
      </c>
      <c r="AD934" t="str">
        <f ca="1"/>
        <v>C22STDSy_c</v>
      </c>
      <c r="AE934">
        <f ca="1"/>
        <v>0</v>
      </c>
    </row>
    <row r="935" spans="1:31" x14ac:dyDescent="0.2">
      <c r="A935" t="s">
        <v>10724</v>
      </c>
      <c r="B935" s="121" t="s">
        <v>8869</v>
      </c>
      <c r="E935" s="121" t="str">
        <f ca="1"/>
        <v>0</v>
      </c>
      <c r="H935" s="121" t="str">
        <f ca="1"/>
        <v>0</v>
      </c>
      <c r="K935" s="121" t="str">
        <f ca="1"/>
        <v>0</v>
      </c>
      <c r="L935">
        <v>0</v>
      </c>
      <c r="M935">
        <v>0</v>
      </c>
      <c r="N935" s="105" t="str">
        <v>EX_lac__L_e, G00006t_c_e</v>
      </c>
      <c r="O935" s="131" t="str">
        <v/>
      </c>
      <c r="P935" s="121" t="str">
        <v/>
      </c>
      <c r="Q935">
        <v>0</v>
      </c>
      <c r="R935" t="str">
        <v>EX_lac__L_e, G00006t_c_e</v>
      </c>
      <c r="T935">
        <v>0</v>
      </c>
      <c r="U935" t="str">
        <v>EX_lac__L_e, G00006t_c_e</v>
      </c>
      <c r="W935" t="str">
        <f ca="1"/>
        <v>Exchange</v>
      </c>
      <c r="X935" t="str">
        <f ca="1"/>
        <v>EX_hdcea_e</v>
      </c>
      <c r="Y935">
        <f ca="1"/>
        <v>0</v>
      </c>
      <c r="Z935">
        <f ca="1"/>
        <v>0</v>
      </c>
      <c r="AA935">
        <f ca="1"/>
        <v>0</v>
      </c>
      <c r="AB935">
        <f ca="1"/>
        <v>0</v>
      </c>
      <c r="AC935">
        <f ca="1"/>
        <v>0</v>
      </c>
      <c r="AD935" t="str">
        <f ca="1"/>
        <v>C24STR_r</v>
      </c>
      <c r="AE935">
        <f ca="1"/>
        <v>0</v>
      </c>
    </row>
    <row r="936" spans="1:31" x14ac:dyDescent="0.2">
      <c r="A936" t="s">
        <v>10724</v>
      </c>
      <c r="B936" s="121" t="s">
        <v>8870</v>
      </c>
      <c r="E936" s="121" t="str">
        <f ca="1"/>
        <v>0</v>
      </c>
      <c r="H936" s="121" t="str">
        <f ca="1"/>
        <v>0</v>
      </c>
      <c r="K936" s="121" t="str">
        <f ca="1"/>
        <v>0</v>
      </c>
      <c r="L936">
        <v>0</v>
      </c>
      <c r="M936">
        <v>0</v>
      </c>
      <c r="N936" s="105" t="str">
        <v>EX_mal__L_e, G00006t_c_e</v>
      </c>
      <c r="O936" s="131" t="str">
        <v/>
      </c>
      <c r="P936" s="121" t="str">
        <v/>
      </c>
      <c r="Q936">
        <v>0</v>
      </c>
      <c r="R936" t="str">
        <v>EX_mal__L_e, G00006t_c_e</v>
      </c>
      <c r="T936">
        <v>0</v>
      </c>
      <c r="U936" t="str">
        <v>EX_mal__L_e, G00006t_c_e</v>
      </c>
      <c r="W936" t="str">
        <f ca="1"/>
        <v>Exchange</v>
      </c>
      <c r="X936" t="str">
        <f ca="1"/>
        <v>EX_his__L_e</v>
      </c>
      <c r="Y936">
        <f ca="1"/>
        <v>0</v>
      </c>
      <c r="Z936">
        <f ca="1"/>
        <v>0</v>
      </c>
      <c r="AA936">
        <f ca="1"/>
        <v>0</v>
      </c>
      <c r="AB936">
        <f ca="1"/>
        <v>0</v>
      </c>
      <c r="AC936">
        <f ca="1"/>
        <v>0</v>
      </c>
      <c r="AD936" t="str">
        <f ca="1"/>
        <v>C5STDS_c</v>
      </c>
      <c r="AE936">
        <f ca="1"/>
        <v>0</v>
      </c>
    </row>
    <row r="937" spans="1:31" x14ac:dyDescent="0.2">
      <c r="A937" t="s">
        <v>10724</v>
      </c>
      <c r="B937" s="121" t="s">
        <v>8871</v>
      </c>
      <c r="E937" s="121" t="str">
        <f ca="1"/>
        <v>0</v>
      </c>
      <c r="H937" s="121" t="str">
        <f ca="1"/>
        <v>0</v>
      </c>
      <c r="K937" s="121" t="str">
        <f ca="1"/>
        <v>0</v>
      </c>
      <c r="L937">
        <v>0</v>
      </c>
      <c r="M937">
        <v>0</v>
      </c>
      <c r="N937" s="105" t="str">
        <v>EX_g3pi_e, G00006t_c_e</v>
      </c>
      <c r="O937" s="131" t="str">
        <v/>
      </c>
      <c r="P937" s="121" t="str">
        <v/>
      </c>
      <c r="Q937">
        <v>0</v>
      </c>
      <c r="R937" t="str">
        <v>EX_g3pi_e, G00006t_c_e</v>
      </c>
      <c r="T937">
        <v>0</v>
      </c>
      <c r="U937" t="str">
        <v>EX_g3pi_e, G00006t_c_e</v>
      </c>
      <c r="W937" t="str">
        <f ca="1"/>
        <v>Exchange</v>
      </c>
      <c r="X937" t="str">
        <f ca="1"/>
        <v>EX_hom__L_e</v>
      </c>
      <c r="Y937">
        <f ca="1"/>
        <v>0</v>
      </c>
      <c r="Z937">
        <f ca="1"/>
        <v>0</v>
      </c>
      <c r="AA937">
        <f ca="1"/>
        <v>0</v>
      </c>
      <c r="AB937">
        <f ca="1"/>
        <v>0</v>
      </c>
      <c r="AC937">
        <f ca="1"/>
        <v>0</v>
      </c>
      <c r="AD937" t="str">
        <f ca="1"/>
        <v>CAROL1_c</v>
      </c>
      <c r="AE937">
        <f ca="1"/>
        <v>0</v>
      </c>
    </row>
    <row r="938" spans="1:31" x14ac:dyDescent="0.2">
      <c r="A938" t="s">
        <v>10724</v>
      </c>
      <c r="B938" s="121" t="s">
        <v>8872</v>
      </c>
      <c r="E938" s="121" t="str">
        <f ca="1"/>
        <v>0</v>
      </c>
      <c r="H938" s="121" t="str">
        <f ca="1"/>
        <v>0</v>
      </c>
      <c r="K938" s="121" t="str">
        <f ca="1"/>
        <v>0</v>
      </c>
      <c r="L938">
        <v>0</v>
      </c>
      <c r="M938">
        <v>0</v>
      </c>
      <c r="N938" s="105" t="str">
        <v>MI13456Pt_c_n, G00006t_c_r</v>
      </c>
      <c r="O938" s="131" t="str">
        <v/>
      </c>
      <c r="P938" s="121" t="str">
        <v/>
      </c>
      <c r="Q938">
        <v>0</v>
      </c>
      <c r="R938" t="str">
        <v>MI13456Pt_c_n, G00006t_c_r</v>
      </c>
      <c r="T938">
        <v>0</v>
      </c>
      <c r="U938" t="str">
        <v>MI13456Pt_c_n, G00006t_c_r</v>
      </c>
      <c r="W938" t="str">
        <f ca="1"/>
        <v>Exchange</v>
      </c>
      <c r="X938" t="str">
        <f ca="1"/>
        <v>EX_hxa_e</v>
      </c>
      <c r="Y938">
        <f ca="1"/>
        <v>0</v>
      </c>
      <c r="Z938">
        <f ca="1"/>
        <v>0</v>
      </c>
      <c r="AA938">
        <f ca="1"/>
        <v>0</v>
      </c>
      <c r="AB938">
        <f ca="1"/>
        <v>0</v>
      </c>
      <c r="AC938">
        <f ca="1"/>
        <v>0</v>
      </c>
      <c r="AD938" t="str">
        <f ca="1"/>
        <v>CAROL2_c</v>
      </c>
      <c r="AE938">
        <f ca="1"/>
        <v>0</v>
      </c>
    </row>
    <row r="939" spans="1:31" x14ac:dyDescent="0.2">
      <c r="A939" t="s">
        <v>10724</v>
      </c>
      <c r="B939" s="121" t="s">
        <v>8873</v>
      </c>
      <c r="E939" s="121" t="str">
        <f ca="1"/>
        <v>0</v>
      </c>
      <c r="H939" s="121" t="str">
        <f ca="1"/>
        <v>0</v>
      </c>
      <c r="K939" s="121" t="str">
        <f ca="1"/>
        <v>0</v>
      </c>
      <c r="L939">
        <v>0</v>
      </c>
      <c r="M939">
        <v>5.5919826478141796E-3</v>
      </c>
      <c r="N939" s="105" t="str">
        <v>MI1Pt_c_r, G00006t_c_r</v>
      </c>
      <c r="O939" s="131" t="str">
        <v/>
      </c>
      <c r="P939" s="121" t="str">
        <v/>
      </c>
      <c r="Q939">
        <v>0</v>
      </c>
      <c r="R939" t="str">
        <v>MI1Pt_c_r, G00006t_c_r</v>
      </c>
      <c r="T939">
        <v>0</v>
      </c>
      <c r="U939" t="str">
        <v>MI1Pt_c_r, G00006t_c_r</v>
      </c>
      <c r="W939" t="str">
        <f ca="1"/>
        <v>Exchange</v>
      </c>
      <c r="X939" t="str">
        <f ca="1"/>
        <v>EX_hxan_e</v>
      </c>
      <c r="Y939">
        <f ca="1"/>
        <v>0</v>
      </c>
      <c r="Z939">
        <f ca="1"/>
        <v>0</v>
      </c>
      <c r="AA939">
        <f ca="1"/>
        <v>0</v>
      </c>
      <c r="AB939">
        <f ca="1"/>
        <v>0</v>
      </c>
      <c r="AC939">
        <f ca="1"/>
        <v>0</v>
      </c>
      <c r="AD939" t="str">
        <f ca="1"/>
        <v>CAROL3_c</v>
      </c>
      <c r="AE939">
        <f ca="1"/>
        <v>0</v>
      </c>
    </row>
    <row r="940" spans="1:31" x14ac:dyDescent="0.2">
      <c r="A940" t="s">
        <v>10724</v>
      </c>
      <c r="B940" s="121" t="s">
        <v>8874</v>
      </c>
      <c r="E940" s="121" t="str">
        <f ca="1"/>
        <v>0</v>
      </c>
      <c r="H940" s="121" t="str">
        <f ca="1"/>
        <v>0</v>
      </c>
      <c r="K940" s="121" t="str">
        <f ca="1"/>
        <v>0</v>
      </c>
      <c r="L940">
        <v>0</v>
      </c>
      <c r="M940">
        <v>0</v>
      </c>
      <c r="N940" s="105" t="str">
        <v>EX_dad_2_e, G00006t_c_e</v>
      </c>
      <c r="O940" s="131" t="str">
        <v/>
      </c>
      <c r="P940" s="121" t="str">
        <v/>
      </c>
      <c r="Q940">
        <v>0</v>
      </c>
      <c r="R940" t="str">
        <v>EX_dad_2_e, G00006t_c_e</v>
      </c>
      <c r="T940">
        <v>0</v>
      </c>
      <c r="U940" t="str">
        <v>EX_dad_2_e, G00006t_c_e</v>
      </c>
      <c r="W940" t="str">
        <f ca="1"/>
        <v>Exchange</v>
      </c>
      <c r="X940" t="str">
        <f ca="1"/>
        <v>EX_hxca_e</v>
      </c>
      <c r="Y940">
        <f ca="1"/>
        <v>0</v>
      </c>
      <c r="Z940">
        <f ca="1"/>
        <v>0</v>
      </c>
      <c r="AA940">
        <f ca="1"/>
        <v>0</v>
      </c>
      <c r="AB940">
        <f ca="1"/>
        <v>0</v>
      </c>
      <c r="AC940">
        <f ca="1"/>
        <v>0</v>
      </c>
      <c r="AD940" t="str">
        <f ca="1"/>
        <v>CAROMOX1_c</v>
      </c>
      <c r="AE940">
        <f ca="1"/>
        <v>0</v>
      </c>
    </row>
    <row r="941" spans="1:31" x14ac:dyDescent="0.2">
      <c r="A941" t="s">
        <v>10724</v>
      </c>
      <c r="B941" s="121" t="s">
        <v>8875</v>
      </c>
      <c r="E941" s="121" t="str">
        <f ca="1"/>
        <v>0</v>
      </c>
      <c r="H941" s="121" t="str">
        <f ca="1"/>
        <v>0</v>
      </c>
      <c r="K941" s="121" t="str">
        <f ca="1"/>
        <v>0</v>
      </c>
      <c r="L941">
        <v>0</v>
      </c>
      <c r="M941">
        <v>0</v>
      </c>
      <c r="N941" s="105" t="str">
        <v>EX_din_e, G00006t_c_e</v>
      </c>
      <c r="O941" s="131" t="str">
        <v/>
      </c>
      <c r="P941" s="121" t="str">
        <v/>
      </c>
      <c r="Q941">
        <v>0</v>
      </c>
      <c r="R941" t="str">
        <v>EX_din_e, G00006t_c_e</v>
      </c>
      <c r="T941">
        <v>0</v>
      </c>
      <c r="U941" t="str">
        <v>EX_din_e, G00006t_c_e</v>
      </c>
      <c r="W941" t="str">
        <f ca="1"/>
        <v>Exchange</v>
      </c>
      <c r="X941" t="str">
        <f ca="1"/>
        <v>EX_hxdcal_e</v>
      </c>
      <c r="Y941">
        <f ca="1"/>
        <v>0</v>
      </c>
      <c r="Z941">
        <f ca="1"/>
        <v>0</v>
      </c>
      <c r="AA941">
        <f ca="1"/>
        <v>0</v>
      </c>
      <c r="AB941">
        <f ca="1"/>
        <v>0</v>
      </c>
      <c r="AC941">
        <f ca="1"/>
        <v>0</v>
      </c>
      <c r="AD941" t="str">
        <f ca="1"/>
        <v>CAROMOX2_c</v>
      </c>
      <c r="AE941">
        <f ca="1"/>
        <v>0</v>
      </c>
    </row>
    <row r="942" spans="1:31" x14ac:dyDescent="0.2">
      <c r="A942" t="s">
        <v>10724</v>
      </c>
      <c r="B942" s="121" t="s">
        <v>8876</v>
      </c>
      <c r="E942" s="121" t="str">
        <f ca="1"/>
        <v>0</v>
      </c>
      <c r="H942" s="121" t="str">
        <f ca="1"/>
        <v>0</v>
      </c>
      <c r="K942" s="121" t="str">
        <f ca="1"/>
        <v>0</v>
      </c>
      <c r="L942">
        <v>0</v>
      </c>
      <c r="M942">
        <v>0</v>
      </c>
      <c r="N942" s="105" t="str">
        <v>2DDA7Pt_c_m, G00006t_c_r</v>
      </c>
      <c r="O942" s="131" t="str">
        <v/>
      </c>
      <c r="P942" s="121" t="str">
        <v/>
      </c>
      <c r="Q942">
        <v>0</v>
      </c>
      <c r="R942" t="str">
        <v>2DDA7Pt_c_m, G00006t_c_r</v>
      </c>
      <c r="T942">
        <v>0</v>
      </c>
      <c r="U942" t="str">
        <v>2DDA7Pt_c_m, G00006t_c_r</v>
      </c>
      <c r="W942" t="str">
        <f ca="1"/>
        <v>Exchange</v>
      </c>
      <c r="X942" t="str">
        <f ca="1"/>
        <v>EX_iamac_e</v>
      </c>
      <c r="Y942">
        <f ca="1"/>
        <v>0</v>
      </c>
      <c r="Z942">
        <f ca="1"/>
        <v>0</v>
      </c>
      <c r="AA942">
        <f ca="1"/>
        <v>0</v>
      </c>
      <c r="AB942">
        <f ca="1"/>
        <v>0</v>
      </c>
      <c r="AC942">
        <f ca="1"/>
        <v>0</v>
      </c>
      <c r="AD942" t="str">
        <f ca="1"/>
        <v>CAT_c</v>
      </c>
      <c r="AE942">
        <f ca="1"/>
        <v>0</v>
      </c>
    </row>
    <row r="943" spans="1:31" x14ac:dyDescent="0.2">
      <c r="A943" t="s">
        <v>10724</v>
      </c>
      <c r="B943" s="121" t="s">
        <v>8877</v>
      </c>
      <c r="E943" s="121" t="str">
        <f ca="1"/>
        <v>0</v>
      </c>
      <c r="H943" s="121" t="str">
        <f ca="1"/>
        <v>0</v>
      </c>
      <c r="K943" s="121" t="str">
        <f ca="1"/>
        <v>0</v>
      </c>
      <c r="L943">
        <v>0</v>
      </c>
      <c r="M943">
        <v>1.90223810125473E-4</v>
      </c>
      <c r="N943" s="105" t="str">
        <v>2DHPt_c_m, G00006t_c_r</v>
      </c>
      <c r="O943" s="131" t="str">
        <v/>
      </c>
      <c r="P943" s="121" t="str">
        <v/>
      </c>
      <c r="Q943">
        <v>0</v>
      </c>
      <c r="R943" t="str">
        <v>2DHPt_c_m, G00006t_c_r</v>
      </c>
      <c r="T943">
        <v>0</v>
      </c>
      <c r="U943" t="str">
        <v>2DHPt_c_m, G00006t_c_r</v>
      </c>
      <c r="W943" t="str">
        <f ca="1"/>
        <v>Exchange</v>
      </c>
      <c r="X943" t="str">
        <f ca="1"/>
        <v>EX_iamoh_e</v>
      </c>
      <c r="Y943">
        <f ca="1"/>
        <v>0</v>
      </c>
      <c r="Z943">
        <f ca="1"/>
        <v>0</v>
      </c>
      <c r="AA943">
        <f ca="1"/>
        <v>0</v>
      </c>
      <c r="AB943">
        <f ca="1"/>
        <v>0</v>
      </c>
      <c r="AC943">
        <f ca="1"/>
        <v>0</v>
      </c>
      <c r="AD943" t="str">
        <f ca="1"/>
        <v>CAT_x</v>
      </c>
      <c r="AE943">
        <f ca="1"/>
        <v>0</v>
      </c>
    </row>
    <row r="944" spans="1:31" x14ac:dyDescent="0.2">
      <c r="A944" t="s">
        <v>10724</v>
      </c>
      <c r="B944" s="121" t="s">
        <v>8878</v>
      </c>
      <c r="E944" s="121" t="str">
        <f ca="1"/>
        <v>0</v>
      </c>
      <c r="H944" s="121" t="str">
        <f ca="1"/>
        <v>0</v>
      </c>
      <c r="K944" s="121" t="str">
        <f ca="1"/>
        <v>0</v>
      </c>
      <c r="L944">
        <v>0</v>
      </c>
      <c r="M944">
        <v>1.07984297655843E-4</v>
      </c>
      <c r="N944" s="105" t="str">
        <v>EX_3c3hmp_e, G00006t_c_e</v>
      </c>
      <c r="O944" s="131" t="str">
        <v/>
      </c>
      <c r="P944" s="121" t="str">
        <v/>
      </c>
      <c r="Q944">
        <v>0</v>
      </c>
      <c r="R944" t="str">
        <v>EX_3c3hmp_e, G00006t_c_e</v>
      </c>
      <c r="T944">
        <v>2.35003454143692E-3</v>
      </c>
      <c r="U944" t="str">
        <v>EX_3c3hmp_e, G00006t_c_e</v>
      </c>
      <c r="W944" t="str">
        <f ca="1"/>
        <v>Exchange</v>
      </c>
      <c r="X944" t="str">
        <f ca="1"/>
        <v>EX_ibtald_e</v>
      </c>
      <c r="Y944">
        <f ca="1"/>
        <v>0</v>
      </c>
      <c r="Z944">
        <f ca="1"/>
        <v>0</v>
      </c>
      <c r="AA944">
        <f ca="1"/>
        <v>0</v>
      </c>
      <c r="AB944">
        <f ca="1"/>
        <v>0</v>
      </c>
      <c r="AC944">
        <f ca="1"/>
        <v>0</v>
      </c>
      <c r="AD944" t="str">
        <f ca="1"/>
        <v>CATDOX_c</v>
      </c>
      <c r="AE944">
        <f ca="1"/>
        <v>0</v>
      </c>
    </row>
    <row r="945" spans="1:31" x14ac:dyDescent="0.2">
      <c r="A945" t="s">
        <v>10724</v>
      </c>
      <c r="B945" s="121" t="s">
        <v>8879</v>
      </c>
      <c r="E945" s="121" t="str">
        <f ca="1"/>
        <v>0</v>
      </c>
      <c r="H945" s="121" t="str">
        <f ca="1"/>
        <v>0</v>
      </c>
      <c r="K945" s="121" t="str">
        <f ca="1"/>
        <v>0</v>
      </c>
      <c r="L945">
        <v>0</v>
      </c>
      <c r="M945">
        <v>1.07984297655843E-4</v>
      </c>
      <c r="N945" s="105" t="str">
        <v>3C3HMPt_c_e, G00006t_c_r</v>
      </c>
      <c r="O945" s="131" t="str">
        <v/>
      </c>
      <c r="P945" s="121" t="str">
        <v/>
      </c>
      <c r="Q945">
        <v>0</v>
      </c>
      <c r="R945" t="str">
        <v>3C3HMPt_c_e, G00006t_c_r</v>
      </c>
      <c r="T945">
        <v>2.35003454143692E-3</v>
      </c>
      <c r="U945" t="str">
        <v>3C3HMPt_c_e, G00006t_c_r</v>
      </c>
      <c r="W945" t="str">
        <f ca="1"/>
        <v>Exchange</v>
      </c>
      <c r="X945" t="str">
        <f ca="1"/>
        <v>EX_ibutac_e</v>
      </c>
      <c r="Y945">
        <f ca="1"/>
        <v>0</v>
      </c>
      <c r="Z945">
        <f ca="1"/>
        <v>0</v>
      </c>
      <c r="AA945">
        <f ca="1"/>
        <v>0</v>
      </c>
      <c r="AB945">
        <f ca="1"/>
        <v>0</v>
      </c>
      <c r="AC945">
        <f ca="1"/>
        <v>0</v>
      </c>
      <c r="AD945" t="str">
        <f ca="1"/>
        <v>CATOX_e</v>
      </c>
      <c r="AE945">
        <f ca="1"/>
        <v>0</v>
      </c>
    </row>
    <row r="946" spans="1:31" x14ac:dyDescent="0.2">
      <c r="A946" t="s">
        <v>10724</v>
      </c>
      <c r="B946" s="121" t="s">
        <v>8880</v>
      </c>
      <c r="E946" s="121" t="str">
        <f ca="1"/>
        <v>0</v>
      </c>
      <c r="H946" s="121" t="str">
        <f ca="1"/>
        <v>0</v>
      </c>
      <c r="K946" s="121" t="str">
        <f ca="1"/>
        <v>0</v>
      </c>
      <c r="L946">
        <v>-9.6836553000000006E-2</v>
      </c>
      <c r="M946">
        <v>1.9809881126485302E-3</v>
      </c>
      <c r="N946" s="105" t="str">
        <v>3C3HMPt_c_e, G00006t_c_r</v>
      </c>
      <c r="O946" s="131" t="str">
        <v/>
      </c>
      <c r="P946" s="121" t="str">
        <v/>
      </c>
      <c r="Q946">
        <v>-2.0029644360000001E-2</v>
      </c>
      <c r="R946" t="str">
        <v>3C3HMPt_c_e, G00006t_c_r</v>
      </c>
      <c r="T946">
        <v>0</v>
      </c>
      <c r="U946" t="str">
        <v>3C3HMPt_c_e, G00006t_c_r</v>
      </c>
      <c r="W946" t="str">
        <f ca="1"/>
        <v>Exchange</v>
      </c>
      <c r="X946" t="str">
        <f ca="1"/>
        <v>EX_ibutoh_e</v>
      </c>
      <c r="Y946">
        <f ca="1"/>
        <v>0</v>
      </c>
      <c r="Z946">
        <f ca="1"/>
        <v>0</v>
      </c>
      <c r="AA946">
        <f ca="1"/>
        <v>0</v>
      </c>
      <c r="AB946">
        <f ca="1"/>
        <v>0</v>
      </c>
      <c r="AC946">
        <f ca="1"/>
        <v>0</v>
      </c>
      <c r="AD946" t="str">
        <f ca="1"/>
        <v>CBL_c</v>
      </c>
      <c r="AE946">
        <f ca="1"/>
        <v>0</v>
      </c>
    </row>
    <row r="947" spans="1:31" x14ac:dyDescent="0.2">
      <c r="A947" t="s">
        <v>10724</v>
      </c>
      <c r="B947" s="121" t="s">
        <v>8881</v>
      </c>
      <c r="E947" s="121" t="str">
        <f ca="1"/>
        <v>0</v>
      </c>
      <c r="H947" s="121" t="str">
        <f ca="1"/>
        <v>0</v>
      </c>
      <c r="K947" s="121" t="str">
        <f ca="1"/>
        <v>0</v>
      </c>
      <c r="L947">
        <v>0</v>
      </c>
      <c r="M947">
        <v>1.9279340836489799E-4</v>
      </c>
      <c r="N947" s="105" t="str">
        <v>2MBTOHt_c_e, G00006t_c_r</v>
      </c>
      <c r="O947" s="131" t="str">
        <v/>
      </c>
      <c r="P947" s="121" t="str">
        <v/>
      </c>
      <c r="Q947">
        <v>0</v>
      </c>
      <c r="R947" t="str">
        <v>2MBTOHt_c_e, G00006t_c_r</v>
      </c>
      <c r="T947">
        <v>0</v>
      </c>
      <c r="U947" t="str">
        <v>2MBTOHt_c_e, G00006t_c_r</v>
      </c>
      <c r="W947" t="str">
        <f ca="1"/>
        <v>Exchange</v>
      </c>
      <c r="X947" t="str">
        <f ca="1"/>
        <v>EX_id3acald_e</v>
      </c>
      <c r="Y947">
        <f ca="1"/>
        <v>0</v>
      </c>
      <c r="Z947">
        <f ca="1"/>
        <v>0</v>
      </c>
      <c r="AA947">
        <f ca="1"/>
        <v>0</v>
      </c>
      <c r="AB947">
        <f ca="1"/>
        <v>0</v>
      </c>
      <c r="AC947">
        <f ca="1"/>
        <v>0</v>
      </c>
      <c r="AD947" t="str">
        <f ca="1"/>
        <v>CBMHL_c</v>
      </c>
      <c r="AE947">
        <f ca="1"/>
        <v>0</v>
      </c>
    </row>
    <row r="948" spans="1:31" x14ac:dyDescent="0.2">
      <c r="A948" t="s">
        <v>10724</v>
      </c>
      <c r="B948" s="121" t="s">
        <v>8882</v>
      </c>
      <c r="E948" s="121" t="str">
        <f ca="1"/>
        <v>0</v>
      </c>
      <c r="H948" s="121" t="str">
        <f ca="1"/>
        <v>0</v>
      </c>
      <c r="K948" s="121" t="str">
        <f ca="1"/>
        <v>0</v>
      </c>
      <c r="L948">
        <v>0</v>
      </c>
      <c r="M948">
        <v>1.08702485516008E-4</v>
      </c>
      <c r="N948" s="105" t="str">
        <v>2MBTOHt_c_e, G00006t_c_r</v>
      </c>
      <c r="O948" s="131" t="str">
        <v/>
      </c>
      <c r="P948" s="121" t="str">
        <v/>
      </c>
      <c r="Q948">
        <v>0</v>
      </c>
      <c r="R948" t="str">
        <v>2MBTOHt_c_e, G00006t_c_r</v>
      </c>
      <c r="T948">
        <v>0</v>
      </c>
      <c r="U948" t="str">
        <v>2MBTOHt_c_e, G00006t_c_r</v>
      </c>
      <c r="W948" t="str">
        <f ca="1"/>
        <v>Exchange</v>
      </c>
      <c r="X948" t="str">
        <f ca="1"/>
        <v>EX_ile__L_e</v>
      </c>
      <c r="Y948">
        <f ca="1"/>
        <v>0</v>
      </c>
      <c r="Z948">
        <f ca="1"/>
        <v>0</v>
      </c>
      <c r="AA948">
        <f ca="1"/>
        <v>0</v>
      </c>
      <c r="AB948">
        <f ca="1"/>
        <v>0</v>
      </c>
      <c r="AC948">
        <f ca="1"/>
        <v>0</v>
      </c>
      <c r="AD948" t="str">
        <f ca="1"/>
        <v>CDPCHOLt_c_rm</v>
      </c>
      <c r="AE948">
        <f ca="1"/>
        <v>0</v>
      </c>
    </row>
    <row r="949" spans="1:31" x14ac:dyDescent="0.2">
      <c r="A949" t="s">
        <v>10724</v>
      </c>
      <c r="B949" s="121" t="s">
        <v>8883</v>
      </c>
      <c r="E949" s="121" t="str">
        <f ca="1"/>
        <v>0</v>
      </c>
      <c r="H949" s="121" t="str">
        <f ca="1"/>
        <v>0</v>
      </c>
      <c r="K949" s="121" t="str">
        <f ca="1"/>
        <v>0</v>
      </c>
      <c r="L949">
        <v>0</v>
      </c>
      <c r="M949">
        <v>1.5565898447280201E-4</v>
      </c>
      <c r="N949" s="105" t="str">
        <v>EX_2mbald_e, G00006t_c_e</v>
      </c>
      <c r="O949" s="131" t="str">
        <v/>
      </c>
      <c r="P949" s="121" t="str">
        <v/>
      </c>
      <c r="Q949">
        <v>0</v>
      </c>
      <c r="R949" t="str">
        <v>EX_2mbald_e, G00006t_c_e</v>
      </c>
      <c r="T949">
        <v>0</v>
      </c>
      <c r="U949" t="str">
        <v>EX_2mbald_e, G00006t_c_e</v>
      </c>
      <c r="W949" t="str">
        <f ca="1"/>
        <v>Exchange</v>
      </c>
      <c r="X949" t="str">
        <f ca="1"/>
        <v>EX_ind3eth_e</v>
      </c>
      <c r="Y949">
        <f ca="1"/>
        <v>0</v>
      </c>
      <c r="Z949">
        <f ca="1"/>
        <v>0</v>
      </c>
      <c r="AA949">
        <f ca="1"/>
        <v>0</v>
      </c>
      <c r="AB949">
        <f ca="1"/>
        <v>0</v>
      </c>
      <c r="AC949">
        <f ca="1"/>
        <v>0</v>
      </c>
      <c r="AD949" t="str">
        <f ca="1"/>
        <v>CDPDAGS_mm</v>
      </c>
      <c r="AE949">
        <f ca="1"/>
        <v>0</v>
      </c>
    </row>
    <row r="950" spans="1:31" x14ac:dyDescent="0.2">
      <c r="A950" t="s">
        <v>10724</v>
      </c>
      <c r="B950" s="121" t="s">
        <v>127</v>
      </c>
      <c r="E950" s="121">
        <f ca="1"/>
        <v>-8.9638250375554708E-3</v>
      </c>
      <c r="H950" s="121" t="str">
        <f ca="1"/>
        <v>0</v>
      </c>
      <c r="K950" s="121" t="str">
        <f ca="1"/>
        <v>0</v>
      </c>
      <c r="L950">
        <v>0</v>
      </c>
      <c r="M950">
        <v>1.5565898447280201E-4</v>
      </c>
      <c r="N950" s="105" t="str">
        <v>2MBALDt_c_e, G00006t_c_r</v>
      </c>
      <c r="O950" s="131" t="str">
        <v/>
      </c>
      <c r="P950" s="121" t="str">
        <v/>
      </c>
      <c r="Q950">
        <v>0</v>
      </c>
      <c r="R950" t="str">
        <v>2MBALDt_c_e, G00006t_c_r</v>
      </c>
      <c r="T950">
        <v>0</v>
      </c>
      <c r="U950" t="str">
        <v>2MBALDt_c_e, G00006t_c_r</v>
      </c>
      <c r="W950" t="str">
        <f ca="1"/>
        <v>Exchange</v>
      </c>
      <c r="X950" t="str">
        <f ca="1"/>
        <v>EX_inost_e</v>
      </c>
      <c r="Y950">
        <f ca="1"/>
        <v>-4.2773681512533052E-3</v>
      </c>
      <c r="Z950">
        <f ca="1"/>
        <v>0</v>
      </c>
      <c r="AA950">
        <f ca="1"/>
        <v>1.8295878301356117E-5</v>
      </c>
      <c r="AB950">
        <f ca="1"/>
        <v>7.6567657060783818E-4</v>
      </c>
      <c r="AC950">
        <f ca="1"/>
        <v>1</v>
      </c>
      <c r="AD950" t="str">
        <f ca="1"/>
        <v>CDPEAt_c_rm</v>
      </c>
      <c r="AE950">
        <f ca="1"/>
        <v>0</v>
      </c>
    </row>
    <row r="951" spans="1:31" x14ac:dyDescent="0.2">
      <c r="A951" t="s">
        <v>10724</v>
      </c>
      <c r="B951" s="121" t="s">
        <v>8884</v>
      </c>
      <c r="E951" s="121" t="str">
        <f ca="1"/>
        <v>0</v>
      </c>
      <c r="H951" s="121" t="str">
        <f ca="1"/>
        <v>0</v>
      </c>
      <c r="K951" s="121" t="str">
        <f ca="1"/>
        <v>0</v>
      </c>
      <c r="L951">
        <v>0</v>
      </c>
      <c r="M951">
        <v>1.08702485516008E-4</v>
      </c>
      <c r="N951" s="105" t="str">
        <v>2MBALDt_c_e, G00006t_c_r</v>
      </c>
      <c r="O951" s="131" t="str">
        <v/>
      </c>
      <c r="P951" s="121" t="str">
        <v/>
      </c>
      <c r="Q951">
        <v>0</v>
      </c>
      <c r="R951" t="str">
        <v>2MBALDt_c_e, G00006t_c_r</v>
      </c>
      <c r="T951">
        <v>0</v>
      </c>
      <c r="U951" t="str">
        <v>2MBALDt_c_e, G00006t_c_r</v>
      </c>
      <c r="W951" t="str">
        <f ca="1"/>
        <v>Exchange</v>
      </c>
      <c r="X951" t="str">
        <f ca="1"/>
        <v>EX_ins_e</v>
      </c>
      <c r="Y951">
        <f ca="1"/>
        <v>0</v>
      </c>
      <c r="Z951">
        <f ca="1"/>
        <v>0</v>
      </c>
      <c r="AA951">
        <f ca="1"/>
        <v>0</v>
      </c>
      <c r="AB951">
        <f ca="1"/>
        <v>0</v>
      </c>
      <c r="AC951">
        <f ca="1"/>
        <v>0</v>
      </c>
      <c r="AD951" t="str">
        <f ca="1"/>
        <v>CDPt_c_n</v>
      </c>
      <c r="AE951">
        <f ca="1"/>
        <v>0</v>
      </c>
    </row>
    <row r="952" spans="1:31" x14ac:dyDescent="0.2">
      <c r="A952" t="s">
        <v>10724</v>
      </c>
      <c r="B952" s="121" t="s">
        <v>96</v>
      </c>
      <c r="E952" s="121">
        <f ca="1"/>
        <v>-0.115113240520792</v>
      </c>
      <c r="H952" s="121" t="str">
        <f ca="1"/>
        <v>0</v>
      </c>
      <c r="K952" s="121" t="str">
        <f ca="1"/>
        <v>0</v>
      </c>
      <c r="L952">
        <v>0</v>
      </c>
      <c r="M952">
        <v>1.9279340836489799E-4</v>
      </c>
      <c r="N952" s="105" t="str">
        <v>EX_2mbtoh_e, G00006t_c_e</v>
      </c>
      <c r="O952" s="131" t="str">
        <v/>
      </c>
      <c r="P952" s="121" t="str">
        <v/>
      </c>
      <c r="Q952">
        <v>0</v>
      </c>
      <c r="R952" t="str">
        <v>EX_2mbtoh_e, G00006t_c_e</v>
      </c>
      <c r="T952">
        <v>0</v>
      </c>
      <c r="U952" t="str">
        <v>EX_2mbtoh_e, G00006t_c_e</v>
      </c>
      <c r="W952" t="str">
        <f ca="1"/>
        <v>Exchange</v>
      </c>
      <c r="X952" t="str">
        <f ca="1"/>
        <v>EX_k_e</v>
      </c>
      <c r="Y952">
        <f ca="1"/>
        <v>-5.4929866070375102E-2</v>
      </c>
      <c r="Z952">
        <f ca="1"/>
        <v>0</v>
      </c>
      <c r="AA952">
        <f ca="1"/>
        <v>3.0172901865093459E-3</v>
      </c>
      <c r="AB952">
        <f ca="1"/>
        <v>0.12627261531160927</v>
      </c>
      <c r="AC952">
        <f ca="1"/>
        <v>1</v>
      </c>
      <c r="AD952" t="str">
        <f ca="1"/>
        <v>CELLBH_e</v>
      </c>
      <c r="AE952">
        <f ca="1"/>
        <v>0</v>
      </c>
    </row>
    <row r="953" spans="1:31" x14ac:dyDescent="0.2">
      <c r="A953" t="s">
        <v>10724</v>
      </c>
      <c r="B953" s="121" t="s">
        <v>8885</v>
      </c>
      <c r="E953" s="121" t="str">
        <f ca="1"/>
        <v>0</v>
      </c>
      <c r="H953" s="121" t="str">
        <f ca="1"/>
        <v>0</v>
      </c>
      <c r="K953" s="121" t="str">
        <f ca="1"/>
        <v>0</v>
      </c>
      <c r="L953">
        <v>0</v>
      </c>
      <c r="M953">
        <v>4.44339671340997E-5</v>
      </c>
      <c r="N953" s="105" t="str">
        <v>IBTALDt_c_e, G00006t_c_r</v>
      </c>
      <c r="O953" s="131" t="str">
        <v/>
      </c>
      <c r="P953" s="121" t="str">
        <v/>
      </c>
      <c r="Q953">
        <v>0</v>
      </c>
      <c r="R953" t="str">
        <v>IBTALDt_c_e, G00006t_c_r</v>
      </c>
      <c r="T953">
        <v>0</v>
      </c>
      <c r="U953" t="str">
        <v>IBTALDt_c_e, G00006t_c_r</v>
      </c>
      <c r="W953" t="str">
        <f ca="1"/>
        <v>Exchange</v>
      </c>
      <c r="X953" t="str">
        <f ca="1"/>
        <v>EX_lac__D_e</v>
      </c>
      <c r="Y953">
        <f ca="1"/>
        <v>0</v>
      </c>
      <c r="Z953">
        <f ca="1"/>
        <v>0</v>
      </c>
      <c r="AA953">
        <f ca="1"/>
        <v>0</v>
      </c>
      <c r="AB953">
        <f ca="1"/>
        <v>0</v>
      </c>
      <c r="AC953">
        <f ca="1"/>
        <v>0</v>
      </c>
      <c r="AD953" t="str">
        <f ca="1"/>
        <v>CEPHSCOX_x</v>
      </c>
      <c r="AE953">
        <f ca="1"/>
        <v>0</v>
      </c>
    </row>
    <row r="954" spans="1:31" x14ac:dyDescent="0.2">
      <c r="A954" t="s">
        <v>10724</v>
      </c>
      <c r="B954" s="121" t="s">
        <v>8886</v>
      </c>
      <c r="E954" s="121" t="str">
        <f ca="1"/>
        <v>0</v>
      </c>
      <c r="H954" s="121" t="str">
        <f ca="1"/>
        <v>0</v>
      </c>
      <c r="K954" s="121" t="str">
        <f ca="1"/>
        <v>0</v>
      </c>
      <c r="L954">
        <v>0</v>
      </c>
      <c r="M954">
        <v>8.88011128342752E-5</v>
      </c>
      <c r="N954" s="105" t="str">
        <v>IBTALDt_c_e, G00006t_c_r</v>
      </c>
      <c r="O954" s="131" t="str">
        <v/>
      </c>
      <c r="P954" s="121" t="str">
        <v/>
      </c>
      <c r="Q954">
        <v>0</v>
      </c>
      <c r="R954" t="str">
        <v>IBTALDt_c_e, G00006t_c_r</v>
      </c>
      <c r="T954">
        <v>0</v>
      </c>
      <c r="U954" t="str">
        <v>IBTALDt_c_e, G00006t_c_r</v>
      </c>
      <c r="W954" t="str">
        <f ca="1"/>
        <v>Exchange</v>
      </c>
      <c r="X954" t="str">
        <f ca="1"/>
        <v>EX_lac__L_e</v>
      </c>
      <c r="Y954">
        <f ca="1"/>
        <v>0</v>
      </c>
      <c r="Z954">
        <f ca="1"/>
        <v>0</v>
      </c>
      <c r="AA954">
        <f ca="1"/>
        <v>0</v>
      </c>
      <c r="AB954">
        <f ca="1"/>
        <v>0</v>
      </c>
      <c r="AC954">
        <f ca="1"/>
        <v>0</v>
      </c>
      <c r="AD954" t="str">
        <f ca="1"/>
        <v>CERH124A_r</v>
      </c>
      <c r="AE954">
        <f ca="1"/>
        <v>0</v>
      </c>
    </row>
    <row r="955" spans="1:31" x14ac:dyDescent="0.2">
      <c r="A955" t="s">
        <v>10724</v>
      </c>
      <c r="B955" s="121" t="s">
        <v>8887</v>
      </c>
      <c r="E955" s="121" t="str">
        <f ca="1"/>
        <v>0</v>
      </c>
      <c r="H955" s="121" t="str">
        <f ca="1"/>
        <v>0</v>
      </c>
      <c r="K955" s="121" t="str">
        <f ca="1"/>
        <v>0</v>
      </c>
      <c r="L955">
        <v>1.02374276777764E-2</v>
      </c>
      <c r="M955">
        <v>1.3589980477846399E-2</v>
      </c>
      <c r="N955" s="105" t="str">
        <v>2OBUTt_c_m, G00006t_c_r</v>
      </c>
      <c r="O955" s="131" t="str">
        <v/>
      </c>
      <c r="P955" s="121" t="str">
        <v/>
      </c>
      <c r="Q955">
        <v>2.10880989E-3</v>
      </c>
      <c r="R955" t="str">
        <v>2OBUTt_c_m, G00006t_c_r</v>
      </c>
      <c r="T955">
        <v>2.5094817989999999E-3</v>
      </c>
      <c r="U955" t="str">
        <v>2OBUTt_c_m, G00006t_c_r</v>
      </c>
      <c r="W955" t="str">
        <f ca="1"/>
        <v>Exchange</v>
      </c>
      <c r="X955" t="str">
        <f ca="1"/>
        <v>EX_lanost_e</v>
      </c>
      <c r="Y955">
        <f ca="1"/>
        <v>0</v>
      </c>
      <c r="Z955">
        <f ca="1"/>
        <v>0</v>
      </c>
      <c r="AA955">
        <f ca="1"/>
        <v>0</v>
      </c>
      <c r="AB955">
        <f ca="1"/>
        <v>0</v>
      </c>
      <c r="AC955">
        <f ca="1"/>
        <v>0</v>
      </c>
      <c r="AD955" t="str">
        <f ca="1"/>
        <v>CERH124B_r</v>
      </c>
      <c r="AE955">
        <f ca="1"/>
        <v>0</v>
      </c>
    </row>
    <row r="956" spans="1:31" x14ac:dyDescent="0.2">
      <c r="A956" t="s">
        <v>10724</v>
      </c>
      <c r="B956" s="121" t="s">
        <v>8888</v>
      </c>
      <c r="E956" s="121" t="str">
        <f ca="1"/>
        <v>0</v>
      </c>
      <c r="H956" s="121" t="str">
        <f ca="1"/>
        <v>0</v>
      </c>
      <c r="K956" s="121" t="str">
        <f ca="1"/>
        <v>0</v>
      </c>
      <c r="L956">
        <v>0</v>
      </c>
      <c r="M956">
        <v>7.93053268513059E-3</v>
      </c>
      <c r="N956" s="105" t="str">
        <v>EX_akg_e, G00006t_c_e</v>
      </c>
      <c r="O956" s="131" t="str">
        <v/>
      </c>
      <c r="P956" s="121" t="str">
        <v/>
      </c>
      <c r="Q956">
        <v>0</v>
      </c>
      <c r="R956" t="str">
        <v>EX_akg_e, G00006t_c_e</v>
      </c>
      <c r="T956">
        <v>0</v>
      </c>
      <c r="U956" t="str">
        <v>EX_akg_e, G00006t_c_e</v>
      </c>
      <c r="W956" t="str">
        <f ca="1"/>
        <v>Exchange</v>
      </c>
      <c r="X956" t="str">
        <f ca="1"/>
        <v>EX_leu__L_e</v>
      </c>
      <c r="Y956">
        <f ca="1"/>
        <v>0</v>
      </c>
      <c r="Z956">
        <f ca="1"/>
        <v>0</v>
      </c>
      <c r="AA956">
        <f ca="1"/>
        <v>0</v>
      </c>
      <c r="AB956">
        <f ca="1"/>
        <v>0</v>
      </c>
      <c r="AC956">
        <f ca="1"/>
        <v>0</v>
      </c>
      <c r="AD956" t="str">
        <f ca="1"/>
        <v>CERH126B_r</v>
      </c>
      <c r="AE956">
        <f ca="1"/>
        <v>0</v>
      </c>
    </row>
    <row r="957" spans="1:31" x14ac:dyDescent="0.2">
      <c r="A957" t="s">
        <v>10724</v>
      </c>
      <c r="B957" s="121" t="s">
        <v>8889</v>
      </c>
      <c r="E957" s="121" t="str">
        <f ca="1"/>
        <v>0</v>
      </c>
      <c r="H957" s="121" t="str">
        <f ca="1"/>
        <v>0</v>
      </c>
      <c r="K957" s="121" t="str">
        <f ca="1"/>
        <v>0</v>
      </c>
      <c r="L957">
        <v>0</v>
      </c>
      <c r="M957">
        <v>0</v>
      </c>
      <c r="N957" s="105" t="str">
        <v>AKGt_c_n, G00006t_c_r</v>
      </c>
      <c r="O957" s="131" t="str">
        <v/>
      </c>
      <c r="P957" s="121" t="str">
        <v/>
      </c>
      <c r="Q957">
        <v>0</v>
      </c>
      <c r="R957" t="str">
        <v>AKGt_c_n, G00006t_c_r</v>
      </c>
      <c r="T957">
        <v>0</v>
      </c>
      <c r="U957" t="str">
        <v>AKGt_c_n, G00006t_c_r</v>
      </c>
      <c r="W957" t="str">
        <f ca="1"/>
        <v>Exchange</v>
      </c>
      <c r="X957" t="str">
        <f ca="1"/>
        <v>EX_lys__L_e</v>
      </c>
      <c r="Y957">
        <f ca="1"/>
        <v>0</v>
      </c>
      <c r="Z957">
        <f ca="1"/>
        <v>0</v>
      </c>
      <c r="AA957">
        <f ca="1"/>
        <v>0</v>
      </c>
      <c r="AB957">
        <f ca="1"/>
        <v>0</v>
      </c>
      <c r="AC957">
        <f ca="1"/>
        <v>0</v>
      </c>
      <c r="AD957" t="str">
        <f ca="1"/>
        <v>CERH2A24_r</v>
      </c>
      <c r="AE957">
        <f ca="1"/>
        <v>0</v>
      </c>
    </row>
    <row r="958" spans="1:31" x14ac:dyDescent="0.2">
      <c r="A958" t="s">
        <v>10724</v>
      </c>
      <c r="B958" s="121" t="s">
        <v>8890</v>
      </c>
      <c r="E958" s="121" t="str">
        <f ca="1"/>
        <v>0</v>
      </c>
      <c r="H958" s="121" t="str">
        <f ca="1"/>
        <v>0</v>
      </c>
      <c r="K958" s="121" t="str">
        <f ca="1"/>
        <v>0</v>
      </c>
      <c r="L958">
        <v>0</v>
      </c>
      <c r="M958">
        <v>7.93053268513059E-3</v>
      </c>
      <c r="N958" s="105" t="str">
        <v>AKGt_c_n, G00006t_c_r</v>
      </c>
      <c r="O958" s="131" t="str">
        <v/>
      </c>
      <c r="P958" s="121" t="str">
        <v/>
      </c>
      <c r="Q958">
        <v>0</v>
      </c>
      <c r="R958" t="str">
        <v>AKGt_c_n, G00006t_c_r</v>
      </c>
      <c r="T958">
        <v>0</v>
      </c>
      <c r="U958" t="str">
        <v>AKGt_c_n, G00006t_c_r</v>
      </c>
      <c r="W958" t="str">
        <f ca="1"/>
        <v>Exchange</v>
      </c>
      <c r="X958" t="str">
        <f ca="1"/>
        <v>EX_mal__L_e</v>
      </c>
      <c r="Y958">
        <f ca="1"/>
        <v>0</v>
      </c>
      <c r="Z958">
        <f ca="1"/>
        <v>0</v>
      </c>
      <c r="AA958">
        <f ca="1"/>
        <v>0</v>
      </c>
      <c r="AB958">
        <f ca="1"/>
        <v>0</v>
      </c>
      <c r="AC958">
        <f ca="1"/>
        <v>0</v>
      </c>
      <c r="AD958" t="str">
        <f ca="1"/>
        <v>CERH2A26_r</v>
      </c>
      <c r="AE958">
        <f ca="1"/>
        <v>0</v>
      </c>
    </row>
    <row r="959" spans="1:31" x14ac:dyDescent="0.2">
      <c r="A959" t="s">
        <v>10724</v>
      </c>
      <c r="B959" s="121" t="s">
        <v>8891</v>
      </c>
      <c r="E959" s="121" t="str">
        <f ca="1"/>
        <v>0</v>
      </c>
      <c r="H959" s="121" t="str">
        <f ca="1"/>
        <v>0</v>
      </c>
      <c r="K959" s="121" t="str">
        <f ca="1"/>
        <v>0</v>
      </c>
      <c r="L959">
        <v>0</v>
      </c>
      <c r="M959">
        <v>0</v>
      </c>
      <c r="N959" s="105" t="str">
        <v>EX_2phetoh_e, G00006t_c_e</v>
      </c>
      <c r="O959" s="131" t="str">
        <v/>
      </c>
      <c r="P959" s="121" t="str">
        <v/>
      </c>
      <c r="Q959">
        <v>0</v>
      </c>
      <c r="R959" t="str">
        <v>EX_2phetoh_e, G00006t_c_e</v>
      </c>
      <c r="T959">
        <v>0</v>
      </c>
      <c r="U959" t="str">
        <v>EX_2phetoh_e, G00006t_c_e</v>
      </c>
      <c r="W959" t="str">
        <f ca="1"/>
        <v>Exchange</v>
      </c>
      <c r="X959" t="str">
        <f ca="1"/>
        <v>EX_malt_e</v>
      </c>
      <c r="Y959">
        <f ca="1"/>
        <v>0</v>
      </c>
      <c r="Z959">
        <f ca="1"/>
        <v>0</v>
      </c>
      <c r="AA959">
        <f ca="1"/>
        <v>0</v>
      </c>
      <c r="AB959">
        <f ca="1"/>
        <v>0</v>
      </c>
      <c r="AC959">
        <f ca="1"/>
        <v>0</v>
      </c>
      <c r="AD959" t="str">
        <f ca="1"/>
        <v>CERH324_r</v>
      </c>
      <c r="AE959">
        <f ca="1"/>
        <v>0</v>
      </c>
    </row>
    <row r="960" spans="1:31" x14ac:dyDescent="0.2">
      <c r="A960" t="s">
        <v>10724</v>
      </c>
      <c r="B960" s="121" t="s">
        <v>8892</v>
      </c>
      <c r="E960" s="121" t="str">
        <f ca="1"/>
        <v>0</v>
      </c>
      <c r="H960" s="121" t="str">
        <f ca="1"/>
        <v>0</v>
      </c>
      <c r="K960" s="121" t="str">
        <f ca="1"/>
        <v>0</v>
      </c>
      <c r="L960">
        <v>0</v>
      </c>
      <c r="M960">
        <v>0</v>
      </c>
      <c r="N960" s="105" t="str">
        <v>2PHETOHt_c_e, G00006t_c_r</v>
      </c>
      <c r="O960" s="131" t="str">
        <v/>
      </c>
      <c r="P960" s="121" t="str">
        <v/>
      </c>
      <c r="Q960">
        <v>0</v>
      </c>
      <c r="R960" t="str">
        <v>2PHETOHt_c_e, G00006t_c_r</v>
      </c>
      <c r="T960">
        <v>0</v>
      </c>
      <c r="U960" t="str">
        <v>2PHETOHt_c_e, G00006t_c_r</v>
      </c>
      <c r="W960" t="str">
        <f ca="1"/>
        <v>Exchange</v>
      </c>
      <c r="X960" t="str">
        <f ca="1"/>
        <v>EX_man_e</v>
      </c>
      <c r="Y960">
        <f ca="1"/>
        <v>0</v>
      </c>
      <c r="Z960">
        <f ca="1"/>
        <v>0</v>
      </c>
      <c r="AA960">
        <f ca="1"/>
        <v>0</v>
      </c>
      <c r="AB960">
        <f ca="1"/>
        <v>0</v>
      </c>
      <c r="AC960">
        <f ca="1"/>
        <v>0</v>
      </c>
      <c r="AD960" t="str">
        <f ca="1"/>
        <v>CERH326_r</v>
      </c>
      <c r="AE960">
        <f ca="1"/>
        <v>0</v>
      </c>
    </row>
    <row r="961" spans="1:31" x14ac:dyDescent="0.2">
      <c r="A961" t="s">
        <v>10724</v>
      </c>
      <c r="B961" s="121" t="s">
        <v>8893</v>
      </c>
      <c r="E961" s="121" t="str">
        <f ca="1"/>
        <v>0</v>
      </c>
      <c r="H961" s="121" t="str">
        <f ca="1"/>
        <v>0</v>
      </c>
      <c r="K961" s="121" t="str">
        <f ca="1"/>
        <v>0</v>
      </c>
      <c r="L961">
        <v>0</v>
      </c>
      <c r="M961">
        <v>0</v>
      </c>
      <c r="N961" s="105" t="str">
        <v>2PHETOHt_c_e, G00006t_c_r</v>
      </c>
      <c r="O961" s="131" t="str">
        <v/>
      </c>
      <c r="P961" s="121" t="str">
        <v/>
      </c>
      <c r="Q961">
        <v>0</v>
      </c>
      <c r="R961" t="str">
        <v>2PHETOHt_c_e, G00006t_c_r</v>
      </c>
      <c r="T961">
        <v>0</v>
      </c>
      <c r="U961" t="str">
        <v>2PHETOHt_c_e, G00006t_c_r</v>
      </c>
      <c r="W961" t="str">
        <f ca="1"/>
        <v>Exchange</v>
      </c>
      <c r="X961" t="str">
        <f ca="1"/>
        <v>EX_melib_e</v>
      </c>
      <c r="Y961">
        <f ca="1"/>
        <v>0</v>
      </c>
      <c r="Z961">
        <f ca="1"/>
        <v>0</v>
      </c>
      <c r="AA961">
        <f ca="1"/>
        <v>0</v>
      </c>
      <c r="AB961">
        <f ca="1"/>
        <v>0</v>
      </c>
      <c r="AC961">
        <f ca="1"/>
        <v>0</v>
      </c>
      <c r="AD961" t="str">
        <f ca="1"/>
        <v>CERS2A26_r</v>
      </c>
      <c r="AE961">
        <f ca="1"/>
        <v>0</v>
      </c>
    </row>
    <row r="962" spans="1:31" x14ac:dyDescent="0.2">
      <c r="A962" t="s">
        <v>10724</v>
      </c>
      <c r="B962" s="121" t="s">
        <v>8894</v>
      </c>
      <c r="E962" s="121" t="str">
        <f ca="1"/>
        <v>0</v>
      </c>
      <c r="H962" s="121" t="str">
        <f ca="1"/>
        <v>0</v>
      </c>
      <c r="K962" s="121" t="str">
        <f ca="1"/>
        <v>0</v>
      </c>
      <c r="L962">
        <v>0</v>
      </c>
      <c r="M962">
        <v>0</v>
      </c>
      <c r="N962" s="105" t="str">
        <v>3C4MOPt_c_m, G00006t_c_r</v>
      </c>
      <c r="O962" s="131" t="str">
        <v/>
      </c>
      <c r="P962" s="121" t="str">
        <v/>
      </c>
      <c r="Q962">
        <v>0</v>
      </c>
      <c r="R962" t="str">
        <v>3C4MOPt_c_m, G00006t_c_r</v>
      </c>
      <c r="T962">
        <v>0</v>
      </c>
      <c r="U962" t="str">
        <v>3C4MOPt_c_m, G00006t_c_r</v>
      </c>
      <c r="W962" t="str">
        <f ca="1"/>
        <v>Exchange</v>
      </c>
      <c r="X962" t="str">
        <f ca="1"/>
        <v>EX_met__L_e</v>
      </c>
      <c r="Y962">
        <f ca="1"/>
        <v>0</v>
      </c>
      <c r="Z962">
        <f ca="1"/>
        <v>0</v>
      </c>
      <c r="AA962">
        <f ca="1"/>
        <v>0</v>
      </c>
      <c r="AB962">
        <f ca="1"/>
        <v>0</v>
      </c>
      <c r="AC962">
        <f ca="1"/>
        <v>0</v>
      </c>
      <c r="AD962" t="str">
        <f ca="1"/>
        <v>CFCOAMT_c</v>
      </c>
      <c r="AE962">
        <f ca="1"/>
        <v>0</v>
      </c>
    </row>
    <row r="963" spans="1:31" x14ac:dyDescent="0.2">
      <c r="A963" t="s">
        <v>10724</v>
      </c>
      <c r="B963" s="121" t="s">
        <v>8895</v>
      </c>
      <c r="E963" s="121" t="str">
        <f ca="1"/>
        <v>0</v>
      </c>
      <c r="H963" s="121" t="str">
        <f ca="1"/>
        <v>0</v>
      </c>
      <c r="K963" s="121" t="str">
        <f ca="1"/>
        <v>0</v>
      </c>
      <c r="L963">
        <v>-3.6995567399999998E-2</v>
      </c>
      <c r="M963">
        <v>9.1063017669674702E-4</v>
      </c>
      <c r="N963" s="105" t="str">
        <v>G00006t_c_r</v>
      </c>
      <c r="O963" s="131" t="str">
        <v/>
      </c>
      <c r="P963" s="121" t="str">
        <v/>
      </c>
      <c r="Q963">
        <v>-7.6521574800000004E-3</v>
      </c>
      <c r="R963" t="str">
        <v>G00006t_c_r</v>
      </c>
      <c r="T963">
        <v>3.4811657997417798E-3</v>
      </c>
      <c r="U963" t="str">
        <v>G00006t_c_r</v>
      </c>
      <c r="W963" t="str">
        <f ca="1"/>
        <v>Exchange</v>
      </c>
      <c r="X963" t="str">
        <f ca="1"/>
        <v>EX_mev__R_e</v>
      </c>
      <c r="Y963">
        <f ca="1"/>
        <v>0</v>
      </c>
      <c r="Z963">
        <f ca="1"/>
        <v>0</v>
      </c>
      <c r="AA963">
        <f ca="1"/>
        <v>0</v>
      </c>
      <c r="AB963">
        <f ca="1"/>
        <v>0</v>
      </c>
      <c r="AC963">
        <f ca="1"/>
        <v>0</v>
      </c>
      <c r="AD963" t="str">
        <f ca="1"/>
        <v>CHITOSNSE_c</v>
      </c>
      <c r="AE963">
        <f ca="1"/>
        <v>0</v>
      </c>
    </row>
    <row r="964" spans="1:31" x14ac:dyDescent="0.2">
      <c r="A964" t="s">
        <v>10724</v>
      </c>
      <c r="B964" s="121" t="s">
        <v>117</v>
      </c>
      <c r="E964" s="121">
        <f ca="1"/>
        <v>-1.21295583364632E-2</v>
      </c>
      <c r="H964" s="121" t="str">
        <f ca="1"/>
        <v>0</v>
      </c>
      <c r="K964" s="121" t="str">
        <f ca="1"/>
        <v>0</v>
      </c>
      <c r="L964">
        <v>0</v>
      </c>
      <c r="M964">
        <v>4.4433954115907998E-5</v>
      </c>
      <c r="N964" s="105" t="str">
        <v>3MOPt_c_e, G00006t_c_r</v>
      </c>
      <c r="O964" s="131" t="str">
        <v/>
      </c>
      <c r="P964" s="121" t="str">
        <v/>
      </c>
      <c r="Q964">
        <v>0</v>
      </c>
      <c r="R964" t="str">
        <v>3MOPt_c_e, G00006t_c_r</v>
      </c>
      <c r="T964">
        <v>0</v>
      </c>
      <c r="U964" t="str">
        <v>3MOPt_c_e, G00006t_c_r</v>
      </c>
      <c r="W964" t="str">
        <f ca="1"/>
        <v>Exchange</v>
      </c>
      <c r="X964" t="str">
        <f ca="1"/>
        <v>EX_mg2_e</v>
      </c>
      <c r="Y964">
        <f ca="1"/>
        <v>-5.7879963408238987E-3</v>
      </c>
      <c r="Z964">
        <f ca="1"/>
        <v>0</v>
      </c>
      <c r="AA964">
        <f ca="1"/>
        <v>3.3500901641390843E-5</v>
      </c>
      <c r="AB964">
        <f ca="1"/>
        <v>1.4020018639471033E-3</v>
      </c>
      <c r="AC964">
        <f ca="1"/>
        <v>1</v>
      </c>
      <c r="AD964" t="str">
        <f ca="1"/>
        <v>CHLPCTD_c</v>
      </c>
      <c r="AE964">
        <f ca="1"/>
        <v>0</v>
      </c>
    </row>
    <row r="965" spans="1:31" x14ac:dyDescent="0.2">
      <c r="A965" t="s">
        <v>10724</v>
      </c>
      <c r="B965" s="121" t="s">
        <v>8896</v>
      </c>
      <c r="E965" s="121" t="str">
        <f ca="1"/>
        <v>0</v>
      </c>
      <c r="H965" s="121" t="str">
        <f ca="1"/>
        <v>0</v>
      </c>
      <c r="K965" s="121" t="str">
        <f ca="1"/>
        <v>0</v>
      </c>
      <c r="L965">
        <v>0</v>
      </c>
      <c r="M965">
        <v>2.0640192076365699E-4</v>
      </c>
      <c r="N965" s="105" t="str">
        <v>EX_3mbald_e, G00006t_c_e</v>
      </c>
      <c r="O965" s="131" t="str">
        <v/>
      </c>
      <c r="P965" s="121" t="str">
        <v/>
      </c>
      <c r="Q965">
        <v>0</v>
      </c>
      <c r="R965" t="str">
        <v>EX_3mbald_e, G00006t_c_e</v>
      </c>
      <c r="T965">
        <v>1.3910609709417401E-2</v>
      </c>
      <c r="U965" t="str">
        <v>EX_3mbald_e, G00006t_c_e</v>
      </c>
      <c r="W965" t="str">
        <f ca="1"/>
        <v>Exchange</v>
      </c>
      <c r="X965" t="str">
        <f ca="1"/>
        <v>EX_mmet_e</v>
      </c>
      <c r="Y965">
        <f ca="1"/>
        <v>0</v>
      </c>
      <c r="Z965">
        <f ca="1"/>
        <v>0</v>
      </c>
      <c r="AA965">
        <f ca="1"/>
        <v>0</v>
      </c>
      <c r="AB965">
        <f ca="1"/>
        <v>0</v>
      </c>
      <c r="AC965">
        <f ca="1"/>
        <v>0</v>
      </c>
      <c r="AD965" t="str">
        <f ca="1"/>
        <v>CHLSTI2_c</v>
      </c>
      <c r="AE965">
        <f ca="1"/>
        <v>0</v>
      </c>
    </row>
    <row r="966" spans="1:31" x14ac:dyDescent="0.2">
      <c r="A966" t="s">
        <v>10724</v>
      </c>
      <c r="B966" s="121" t="s">
        <v>121</v>
      </c>
      <c r="E966" s="121">
        <f ca="1"/>
        <v>-1.7925361731060099E-5</v>
      </c>
      <c r="H966" s="121" t="str">
        <f ca="1"/>
        <v>0</v>
      </c>
      <c r="K966" s="121" t="str">
        <f ca="1"/>
        <v>0</v>
      </c>
      <c r="L966">
        <v>0</v>
      </c>
      <c r="M966">
        <v>2.0640192076365699E-4</v>
      </c>
      <c r="N966" s="105" t="str">
        <v>3MBALDt_c_e, G00006t_c_r</v>
      </c>
      <c r="O966" s="131" t="str">
        <v/>
      </c>
      <c r="P966" s="121" t="str">
        <v/>
      </c>
      <c r="Q966">
        <v>0</v>
      </c>
      <c r="R966" t="str">
        <v>3MBALDt_c_e, G00006t_c_r</v>
      </c>
      <c r="T966">
        <v>1.3910609709417401E-2</v>
      </c>
      <c r="U966" t="str">
        <v>3MBALDt_c_e, G00006t_c_r</v>
      </c>
      <c r="W966" t="str">
        <f ca="1"/>
        <v>Exchange</v>
      </c>
      <c r="X966" t="str">
        <f ca="1"/>
        <v>EX_mn2_e</v>
      </c>
      <c r="Y966">
        <f ca="1"/>
        <v>-8.553644347908972E-6</v>
      </c>
      <c r="Z966">
        <f ca="1"/>
        <v>0</v>
      </c>
      <c r="AA966">
        <f ca="1"/>
        <v>7.31648316305151E-11</v>
      </c>
      <c r="AB966">
        <f ca="1"/>
        <v>3.0619244645828429E-9</v>
      </c>
      <c r="AC966">
        <f ca="1"/>
        <v>1</v>
      </c>
      <c r="AD966" t="str">
        <f ca="1"/>
        <v>CHOLD_c</v>
      </c>
      <c r="AE966">
        <f ca="1"/>
        <v>0</v>
      </c>
    </row>
    <row r="967" spans="1:31" x14ac:dyDescent="0.2">
      <c r="A967" t="s">
        <v>10724</v>
      </c>
      <c r="B967" s="121" t="s">
        <v>124</v>
      </c>
      <c r="E967" s="121" t="str">
        <f ca="1"/>
        <v>0</v>
      </c>
      <c r="H967" s="121" t="str">
        <f ca="1"/>
        <v>0</v>
      </c>
      <c r="K967" s="121" t="str">
        <f ca="1"/>
        <v>0</v>
      </c>
      <c r="L967">
        <v>0</v>
      </c>
      <c r="M967">
        <v>1.0868623310478401E-4</v>
      </c>
      <c r="N967" s="105" t="str">
        <v>3MBALDt_c_e, G00006t_c_r</v>
      </c>
      <c r="O967" s="131" t="str">
        <v/>
      </c>
      <c r="P967" s="121" t="str">
        <v/>
      </c>
      <c r="Q967">
        <v>0</v>
      </c>
      <c r="R967" t="str">
        <v>3MBALDt_c_e, G00006t_c_r</v>
      </c>
      <c r="T967">
        <v>0</v>
      </c>
      <c r="U967" t="str">
        <v>3MBALDt_c_e, G00006t_c_r</v>
      </c>
      <c r="W967" t="str">
        <f ca="1"/>
        <v>Exchange</v>
      </c>
      <c r="X967" t="str">
        <f ca="1"/>
        <v>EX_mobd_e</v>
      </c>
      <c r="Y967">
        <f ca="1"/>
        <v>0</v>
      </c>
      <c r="Z967">
        <f ca="1"/>
        <v>0</v>
      </c>
      <c r="AA967">
        <f ca="1"/>
        <v>0</v>
      </c>
      <c r="AB967">
        <f ca="1"/>
        <v>0</v>
      </c>
      <c r="AC967">
        <f ca="1"/>
        <v>0</v>
      </c>
      <c r="AD967" t="str">
        <f ca="1"/>
        <v>CHOLK_c</v>
      </c>
      <c r="AE967">
        <f ca="1"/>
        <v>0</v>
      </c>
    </row>
    <row r="968" spans="1:31" x14ac:dyDescent="0.2">
      <c r="A968" t="s">
        <v>10724</v>
      </c>
      <c r="B968" s="121" t="s">
        <v>91</v>
      </c>
      <c r="E968" s="121" t="str">
        <f ca="1"/>
        <v>0</v>
      </c>
      <c r="H968" s="121" t="str">
        <f ca="1"/>
        <v>0</v>
      </c>
      <c r="K968" s="121" t="str">
        <f ca="1"/>
        <v>0</v>
      </c>
      <c r="L968">
        <v>0</v>
      </c>
      <c r="M968">
        <v>0</v>
      </c>
      <c r="N968" s="105" t="str">
        <v>3HXPHBt_c_m, G00006t_c_r</v>
      </c>
      <c r="O968" s="131" t="str">
        <v/>
      </c>
      <c r="P968" s="121" t="str">
        <v/>
      </c>
      <c r="Q968">
        <v>0</v>
      </c>
      <c r="R968" t="str">
        <v>3HXPHBt_c_m, G00006t_c_r</v>
      </c>
      <c r="T968">
        <v>0</v>
      </c>
      <c r="U968" t="str">
        <v>3HXPHBt_c_m, G00006t_c_r</v>
      </c>
      <c r="W968" t="str">
        <f ca="1"/>
        <v>Exchange</v>
      </c>
      <c r="X968" t="str">
        <f ca="1"/>
        <v>EX_na1_e</v>
      </c>
      <c r="Y968">
        <f ca="1"/>
        <v>0</v>
      </c>
      <c r="Z968">
        <f ca="1"/>
        <v>0</v>
      </c>
      <c r="AA968">
        <f ca="1"/>
        <v>0</v>
      </c>
      <c r="AB968">
        <f ca="1"/>
        <v>0</v>
      </c>
      <c r="AC968">
        <f ca="1"/>
        <v>0</v>
      </c>
      <c r="AD968" t="str">
        <f ca="1"/>
        <v>CHOLPT_rm</v>
      </c>
      <c r="AE968">
        <f ca="1"/>
        <v>0</v>
      </c>
    </row>
    <row r="969" spans="1:31" x14ac:dyDescent="0.2">
      <c r="A969" t="s">
        <v>10724</v>
      </c>
      <c r="B969" s="121" t="s">
        <v>126</v>
      </c>
      <c r="E969" s="121">
        <f ca="1"/>
        <v>-3.8139067513154303E-5</v>
      </c>
      <c r="H969" s="121" t="str">
        <f ca="1"/>
        <v>0</v>
      </c>
      <c r="K969" s="121" t="str">
        <f ca="1"/>
        <v>0</v>
      </c>
      <c r="L969">
        <v>0</v>
      </c>
      <c r="M969">
        <v>0</v>
      </c>
      <c r="N969" s="105" t="str">
        <v>AHMMPS4_c, G00006t_c_c</v>
      </c>
      <c r="O969" s="131" t="str">
        <v/>
      </c>
      <c r="P969" s="121" t="str">
        <v/>
      </c>
      <c r="Q969">
        <v>0</v>
      </c>
      <c r="R969" t="str">
        <v>AHMMPS4_c, G00006t_c_c</v>
      </c>
      <c r="T969">
        <v>0</v>
      </c>
      <c r="U969" t="str">
        <v>AHMMPS4_c, G00006t_c_c</v>
      </c>
      <c r="W969" t="str">
        <f ca="1"/>
        <v>Exchange</v>
      </c>
      <c r="X969" t="str">
        <f ca="1"/>
        <v>EX_nac_e</v>
      </c>
      <c r="Y969">
        <f ca="1"/>
        <v>-1.8199243293547638E-5</v>
      </c>
      <c r="Z969">
        <f ca="1"/>
        <v>0</v>
      </c>
      <c r="AA969">
        <f ca="1"/>
        <v>3.3121245645773865E-10</v>
      </c>
      <c r="AB969">
        <f ca="1"/>
        <v>1.3861133837141993E-8</v>
      </c>
      <c r="AC969">
        <f ca="1"/>
        <v>1</v>
      </c>
      <c r="AD969" t="str">
        <f ca="1"/>
        <v>CHOLt_c_en</v>
      </c>
      <c r="AE969">
        <f ca="1"/>
        <v>0</v>
      </c>
    </row>
    <row r="970" spans="1:31" x14ac:dyDescent="0.2">
      <c r="A970" t="s">
        <v>10724</v>
      </c>
      <c r="B970" s="121" t="s">
        <v>8897</v>
      </c>
      <c r="E970" s="121" t="str">
        <f ca="1"/>
        <v>0</v>
      </c>
      <c r="H970" s="121" t="str">
        <f ca="1"/>
        <v>0</v>
      </c>
      <c r="K970" s="121" t="str">
        <f ca="1"/>
        <v>0</v>
      </c>
      <c r="L970">
        <v>0</v>
      </c>
      <c r="M970">
        <v>0</v>
      </c>
      <c r="N970" s="105" t="str">
        <v>EX_4abz_e, G00006t_c_e</v>
      </c>
      <c r="O970" s="131" t="str">
        <v/>
      </c>
      <c r="P970" s="121" t="str">
        <v/>
      </c>
      <c r="Q970">
        <v>0</v>
      </c>
      <c r="R970" t="str">
        <v>EX_4abz_e, G00006t_c_e</v>
      </c>
      <c r="T970">
        <v>0</v>
      </c>
      <c r="U970" t="str">
        <v>EX_4abz_e, G00006t_c_e</v>
      </c>
      <c r="W970" t="str">
        <f ca="1"/>
        <v>Exchange</v>
      </c>
      <c r="X970" t="str">
        <f ca="1"/>
        <v>EX_nad_e</v>
      </c>
      <c r="Y970">
        <f ca="1"/>
        <v>0</v>
      </c>
      <c r="Z970">
        <f ca="1"/>
        <v>0</v>
      </c>
      <c r="AA970">
        <f ca="1"/>
        <v>0</v>
      </c>
      <c r="AB970">
        <f ca="1"/>
        <v>0</v>
      </c>
      <c r="AC970">
        <f ca="1"/>
        <v>0</v>
      </c>
      <c r="AD970" t="str">
        <f ca="1"/>
        <v>CHOLtps_e</v>
      </c>
      <c r="AE970">
        <f ca="1"/>
        <v>0</v>
      </c>
    </row>
    <row r="971" spans="1:31" x14ac:dyDescent="0.2">
      <c r="A971" t="s">
        <v>10724</v>
      </c>
      <c r="B971" s="121" t="s">
        <v>8898</v>
      </c>
      <c r="E971" s="121" t="str">
        <f ca="1"/>
        <v>0</v>
      </c>
      <c r="H971" s="121" t="str">
        <f ca="1"/>
        <v>0</v>
      </c>
      <c r="K971" s="121" t="str">
        <f ca="1"/>
        <v>0</v>
      </c>
      <c r="L971">
        <v>0</v>
      </c>
      <c r="M971">
        <v>0</v>
      </c>
      <c r="N971" s="105" t="str">
        <v>4ABZt_c_e, G00006t_c_r</v>
      </c>
      <c r="O971" s="131" t="str">
        <v/>
      </c>
      <c r="P971" s="121" t="str">
        <v/>
      </c>
      <c r="Q971">
        <v>0</v>
      </c>
      <c r="R971" t="str">
        <v>4ABZt_c_e, G00006t_c_r</v>
      </c>
      <c r="T971">
        <v>0</v>
      </c>
      <c r="U971" t="str">
        <v>4ABZt_c_e, G00006t_c_r</v>
      </c>
      <c r="W971" t="str">
        <f ca="1"/>
        <v>Exchange</v>
      </c>
      <c r="X971" t="str">
        <f ca="1"/>
        <v>EX_nadp_e</v>
      </c>
      <c r="Y971">
        <f ca="1"/>
        <v>0</v>
      </c>
      <c r="Z971">
        <f ca="1"/>
        <v>0</v>
      </c>
      <c r="AA971">
        <f ca="1"/>
        <v>0</v>
      </c>
      <c r="AB971">
        <f ca="1"/>
        <v>0</v>
      </c>
      <c r="AC971">
        <f ca="1"/>
        <v>0</v>
      </c>
      <c r="AD971" t="str">
        <f ca="1"/>
        <v>CHRPL_c</v>
      </c>
      <c r="AE971">
        <f ca="1"/>
        <v>0</v>
      </c>
    </row>
    <row r="972" spans="1:31" x14ac:dyDescent="0.2">
      <c r="A972" t="s">
        <v>10724</v>
      </c>
      <c r="B972" s="121" t="s">
        <v>8800</v>
      </c>
      <c r="E972" s="121" t="str">
        <f ca="1"/>
        <v>0</v>
      </c>
      <c r="H972" s="121" t="str">
        <f ca="1"/>
        <v>0</v>
      </c>
      <c r="K972" s="121" t="str">
        <f ca="1"/>
        <v>0</v>
      </c>
      <c r="L972">
        <v>0</v>
      </c>
      <c r="M972">
        <v>0</v>
      </c>
      <c r="N972" s="105" t="str">
        <v>4ABZt_c_e, G00006t_c_r</v>
      </c>
      <c r="O972" s="131" t="str">
        <v/>
      </c>
      <c r="P972" s="121" t="str">
        <v/>
      </c>
      <c r="Q972">
        <v>0</v>
      </c>
      <c r="R972" t="str">
        <v>4ABZt_c_e, G00006t_c_r</v>
      </c>
      <c r="T972">
        <v>0</v>
      </c>
      <c r="U972" t="str">
        <v>4ABZt_c_e, G00006t_c_r</v>
      </c>
      <c r="W972" t="str">
        <f ca="1"/>
        <v>Exchange</v>
      </c>
      <c r="X972" t="str">
        <f ca="1"/>
        <v>EX_Nfortyr2_e</v>
      </c>
      <c r="Y972">
        <f ca="1"/>
        <v>0</v>
      </c>
      <c r="Z972">
        <f ca="1"/>
        <v>0</v>
      </c>
      <c r="AA972">
        <f ca="1"/>
        <v>0</v>
      </c>
      <c r="AB972">
        <f ca="1"/>
        <v>0</v>
      </c>
      <c r="AC972">
        <f ca="1"/>
        <v>0</v>
      </c>
      <c r="AD972" t="str">
        <f ca="1"/>
        <v>CHTNDA_c</v>
      </c>
      <c r="AE972">
        <f ca="1"/>
        <v>0</v>
      </c>
    </row>
    <row r="973" spans="1:31" x14ac:dyDescent="0.2">
      <c r="A973" t="s">
        <v>10724</v>
      </c>
      <c r="B973" s="121" t="s">
        <v>72</v>
      </c>
      <c r="E973" s="121" t="str">
        <f ca="1"/>
        <v>0</v>
      </c>
      <c r="H973" s="121" t="str">
        <f ca="1"/>
        <v>0</v>
      </c>
      <c r="K973" s="121" t="str">
        <f ca="1"/>
        <v>0</v>
      </c>
      <c r="L973">
        <v>0.483074033498188</v>
      </c>
      <c r="M973">
        <v>1.2899995627840899</v>
      </c>
      <c r="N973" s="105" t="str">
        <v>4ABUTNt_c_m, G00006t_c_r</v>
      </c>
      <c r="O973" s="131" t="str">
        <v/>
      </c>
      <c r="P973" s="121" t="str">
        <v/>
      </c>
      <c r="Q973">
        <v>0</v>
      </c>
      <c r="R973" t="str">
        <v>4ABUTNt_c_m, G00006t_c_r</v>
      </c>
      <c r="T973">
        <v>0</v>
      </c>
      <c r="U973" t="str">
        <v>4ABUTNt_c_m, G00006t_c_r</v>
      </c>
      <c r="W973" t="str">
        <f ca="1"/>
        <v>Exchange</v>
      </c>
      <c r="X973" t="str">
        <f ca="1"/>
        <v>EX_nh4_e</v>
      </c>
      <c r="Y973">
        <f ca="1"/>
        <v>0</v>
      </c>
      <c r="Z973">
        <f ca="1"/>
        <v>0</v>
      </c>
      <c r="AA973">
        <f ca="1"/>
        <v>0</v>
      </c>
      <c r="AB973">
        <f ca="1"/>
        <v>0</v>
      </c>
      <c r="AC973">
        <f ca="1"/>
        <v>0</v>
      </c>
      <c r="AD973" t="str">
        <f ca="1"/>
        <v>CHTNH_e</v>
      </c>
      <c r="AE973">
        <f ca="1"/>
        <v>0</v>
      </c>
    </row>
    <row r="974" spans="1:31" x14ac:dyDescent="0.2">
      <c r="A974" t="s">
        <v>10724</v>
      </c>
      <c r="B974" s="121" t="s">
        <v>8899</v>
      </c>
      <c r="E974" s="121" t="str">
        <f ca="1"/>
        <v>0</v>
      </c>
      <c r="H974" s="121" t="str">
        <f ca="1"/>
        <v>0</v>
      </c>
      <c r="K974" s="121" t="str">
        <f ca="1"/>
        <v>0</v>
      </c>
      <c r="L974">
        <v>-0.483074033498188</v>
      </c>
      <c r="M974">
        <v>1.2899995627840899</v>
      </c>
      <c r="N974" s="105" t="str">
        <v>4ABUTtps_e, G00006t_c_r</v>
      </c>
      <c r="O974" s="131" t="str">
        <v/>
      </c>
      <c r="P974" s="121" t="str">
        <v/>
      </c>
      <c r="Q974">
        <v>0</v>
      </c>
      <c r="R974" t="str">
        <v>4ABUTtps_e, G00006t_c_r</v>
      </c>
      <c r="T974">
        <v>0</v>
      </c>
      <c r="U974" t="str">
        <v>4ABUTtps_e, G00006t_c_r</v>
      </c>
      <c r="W974" t="str">
        <f ca="1"/>
        <v>Exchange</v>
      </c>
      <c r="X974" t="str">
        <f ca="1"/>
        <v>EX_ni2_e</v>
      </c>
      <c r="Y974">
        <f ca="1"/>
        <v>0</v>
      </c>
      <c r="Z974">
        <f ca="1"/>
        <v>0</v>
      </c>
      <c r="AA974">
        <f ca="1"/>
        <v>0</v>
      </c>
      <c r="AB974">
        <f ca="1"/>
        <v>0</v>
      </c>
      <c r="AC974">
        <f ca="1"/>
        <v>0</v>
      </c>
      <c r="AD974" t="str">
        <f ca="1"/>
        <v>CHTNH_v</v>
      </c>
      <c r="AE974">
        <f ca="1"/>
        <v>0</v>
      </c>
    </row>
    <row r="975" spans="1:31" x14ac:dyDescent="0.2">
      <c r="A975" t="s">
        <v>10724</v>
      </c>
      <c r="B975" s="121" t="s">
        <v>8900</v>
      </c>
      <c r="E975" s="121" t="str">
        <f ca="1"/>
        <v>0</v>
      </c>
      <c r="H975" s="121" t="str">
        <f ca="1"/>
        <v>0</v>
      </c>
      <c r="K975" s="121" t="str">
        <f ca="1"/>
        <v>0</v>
      </c>
      <c r="L975">
        <v>0</v>
      </c>
      <c r="M975">
        <v>0</v>
      </c>
      <c r="N975" s="105" t="str">
        <v>4H2OGLTt_c_m, G00006t_c_r</v>
      </c>
      <c r="O975" s="131" t="str">
        <v/>
      </c>
      <c r="P975" s="121" t="str">
        <v/>
      </c>
      <c r="Q975">
        <v>0</v>
      </c>
      <c r="R975" t="str">
        <v>4H2OGLTt_c_m, G00006t_c_r</v>
      </c>
      <c r="T975">
        <v>0</v>
      </c>
      <c r="U975" t="str">
        <v>4H2OGLTt_c_m, G00006t_c_r</v>
      </c>
      <c r="W975" t="str">
        <f ca="1"/>
        <v>Exchange</v>
      </c>
      <c r="X975" t="str">
        <f ca="1"/>
        <v>EX_nmn_e</v>
      </c>
      <c r="Y975">
        <f ca="1"/>
        <v>0</v>
      </c>
      <c r="Z975">
        <f ca="1"/>
        <v>0</v>
      </c>
      <c r="AA975">
        <f ca="1"/>
        <v>0</v>
      </c>
      <c r="AB975">
        <f ca="1"/>
        <v>0</v>
      </c>
      <c r="AC975">
        <f ca="1"/>
        <v>0</v>
      </c>
      <c r="AD975" t="str">
        <f ca="1"/>
        <v>CITCOAL_c</v>
      </c>
      <c r="AE975">
        <f ca="1"/>
        <v>0</v>
      </c>
    </row>
    <row r="976" spans="1:31" x14ac:dyDescent="0.2">
      <c r="A976" t="s">
        <v>10724</v>
      </c>
      <c r="B976" s="121" t="s">
        <v>90</v>
      </c>
      <c r="E976" s="121">
        <f ca="1"/>
        <v>-3.4383343075183999</v>
      </c>
      <c r="H976" s="121" t="str">
        <f ca="1"/>
        <v>0</v>
      </c>
      <c r="K976" s="121" t="str">
        <f ca="1"/>
        <v>0</v>
      </c>
      <c r="L976">
        <v>0</v>
      </c>
      <c r="M976">
        <v>0</v>
      </c>
      <c r="N976" s="105" t="str">
        <v>4H2OGLTt_c_m, G00006t_c_r</v>
      </c>
      <c r="O976" s="131" t="str">
        <v/>
      </c>
      <c r="P976" s="121" t="str">
        <v/>
      </c>
      <c r="Q976">
        <v>0</v>
      </c>
      <c r="R976" t="str">
        <v>4H2OGLTt_c_m, G00006t_c_r</v>
      </c>
      <c r="T976">
        <v>0</v>
      </c>
      <c r="U976" t="str">
        <v>4H2OGLTt_c_m, G00006t_c_r</v>
      </c>
      <c r="W976" t="str">
        <f ca="1"/>
        <v>Exchange</v>
      </c>
      <c r="X976" t="str">
        <f ca="1"/>
        <v>EX_o2_e</v>
      </c>
      <c r="Y976">
        <f ca="1"/>
        <v>-1.6407082466160618</v>
      </c>
      <c r="Z976">
        <f ca="1"/>
        <v>0</v>
      </c>
      <c r="AA976">
        <f ca="1"/>
        <v>2.6919235505139518</v>
      </c>
      <c r="AB976">
        <f ca="1"/>
        <v>112.65612716407406</v>
      </c>
      <c r="AC976">
        <f ca="1"/>
        <v>1</v>
      </c>
      <c r="AD976" t="str">
        <f ca="1"/>
        <v>CITICITta_m</v>
      </c>
      <c r="AE976">
        <f ca="1"/>
        <v>0</v>
      </c>
    </row>
    <row r="977" spans="1:31" x14ac:dyDescent="0.2">
      <c r="A977" t="s">
        <v>10724</v>
      </c>
      <c r="B977" s="121" t="s">
        <v>8901</v>
      </c>
      <c r="E977" s="121" t="str">
        <f ca="1"/>
        <v>0</v>
      </c>
      <c r="H977" s="121" t="str">
        <f ca="1"/>
        <v>0</v>
      </c>
      <c r="K977" s="121" t="str">
        <f ca="1"/>
        <v>0</v>
      </c>
      <c r="L977">
        <v>0</v>
      </c>
      <c r="M977">
        <v>0</v>
      </c>
      <c r="N977" s="105" t="str">
        <v>4HBZt_c_m, G00006t_c_r</v>
      </c>
      <c r="O977" s="131" t="str">
        <v/>
      </c>
      <c r="P977" s="121" t="str">
        <v/>
      </c>
      <c r="Q977">
        <v>0</v>
      </c>
      <c r="R977" t="str">
        <v>4HBZt_c_m, G00006t_c_r</v>
      </c>
      <c r="T977">
        <v>0</v>
      </c>
      <c r="U977" t="str">
        <v>4HBZt_c_m, G00006t_c_r</v>
      </c>
      <c r="W977" t="str">
        <f ca="1"/>
        <v>Exchange</v>
      </c>
      <c r="X977" t="str">
        <f ca="1"/>
        <v>EX_oaa_e</v>
      </c>
      <c r="Y977">
        <f ca="1"/>
        <v>0</v>
      </c>
      <c r="Z977">
        <f ca="1"/>
        <v>0</v>
      </c>
      <c r="AA977">
        <f ca="1"/>
        <v>0</v>
      </c>
      <c r="AB977">
        <f ca="1"/>
        <v>0</v>
      </c>
      <c r="AC977">
        <f ca="1"/>
        <v>0</v>
      </c>
      <c r="AD977" t="str">
        <f ca="1"/>
        <v>CITICTta_x</v>
      </c>
      <c r="AE977">
        <f ca="1"/>
        <v>0</v>
      </c>
    </row>
    <row r="978" spans="1:31" x14ac:dyDescent="0.2">
      <c r="A978" t="s">
        <v>10724</v>
      </c>
      <c r="B978" s="121" t="s">
        <v>8902</v>
      </c>
      <c r="E978" s="121" t="str">
        <f ca="1"/>
        <v>0</v>
      </c>
      <c r="H978" s="121" t="str">
        <f ca="1"/>
        <v>0</v>
      </c>
      <c r="K978" s="121" t="str">
        <f ca="1"/>
        <v>0</v>
      </c>
      <c r="L978">
        <v>0</v>
      </c>
      <c r="M978">
        <v>2.4180120131401999E-4</v>
      </c>
      <c r="N978" s="105" t="str">
        <v/>
      </c>
      <c r="O978" s="131" t="str">
        <v/>
      </c>
      <c r="P978" s="121" t="str">
        <v/>
      </c>
      <c r="Q978">
        <v>0</v>
      </c>
      <c r="R978" t="str">
        <v/>
      </c>
      <c r="T978">
        <v>0</v>
      </c>
      <c r="U978" t="str">
        <v/>
      </c>
      <c r="W978" t="str">
        <f ca="1"/>
        <v>Exchange</v>
      </c>
      <c r="X978" t="str">
        <f ca="1"/>
        <v>EX_ocdca_e</v>
      </c>
      <c r="Y978">
        <f ca="1"/>
        <v>0</v>
      </c>
      <c r="Z978">
        <f ca="1"/>
        <v>0</v>
      </c>
      <c r="AA978">
        <f ca="1"/>
        <v>0</v>
      </c>
      <c r="AB978">
        <f ca="1"/>
        <v>0</v>
      </c>
      <c r="AC978">
        <f ca="1"/>
        <v>0</v>
      </c>
      <c r="AD978" t="str">
        <f ca="1"/>
        <v>CITMALta_x</v>
      </c>
      <c r="AE978">
        <f ca="1"/>
        <v>0</v>
      </c>
    </row>
    <row r="979" spans="1:31" x14ac:dyDescent="0.2">
      <c r="A979" t="s">
        <v>10724</v>
      </c>
      <c r="B979" s="121" t="s">
        <v>8903</v>
      </c>
      <c r="E979" s="121" t="str">
        <f ca="1"/>
        <v>0</v>
      </c>
      <c r="H979" s="121" t="str">
        <f ca="1"/>
        <v>0</v>
      </c>
      <c r="K979" s="121" t="str">
        <f ca="1"/>
        <v>0</v>
      </c>
      <c r="L979">
        <v>0</v>
      </c>
      <c r="M979">
        <v>0</v>
      </c>
      <c r="N979" s="105" t="str">
        <v>EX_5aop_e, G00006t_c_e</v>
      </c>
      <c r="O979" s="131" t="str">
        <v/>
      </c>
      <c r="P979" s="121" t="str">
        <v/>
      </c>
      <c r="Q979">
        <v>0</v>
      </c>
      <c r="R979" t="str">
        <v>EX_5aop_e, G00006t_c_e</v>
      </c>
      <c r="T979">
        <v>0</v>
      </c>
      <c r="U979" t="str">
        <v>EX_5aop_e, G00006t_c_e</v>
      </c>
      <c r="W979" t="str">
        <f ca="1"/>
        <v>Exchange</v>
      </c>
      <c r="X979" t="str">
        <f ca="1"/>
        <v>EX_ocdcea_e</v>
      </c>
      <c r="Y979">
        <f ca="1"/>
        <v>0</v>
      </c>
      <c r="Z979">
        <f ca="1"/>
        <v>0</v>
      </c>
      <c r="AA979">
        <f ca="1"/>
        <v>0</v>
      </c>
      <c r="AB979">
        <f ca="1"/>
        <v>0</v>
      </c>
      <c r="AC979">
        <f ca="1"/>
        <v>0</v>
      </c>
      <c r="AD979" t="str">
        <f ca="1"/>
        <v>CITt_c_e</v>
      </c>
      <c r="AE979">
        <f ca="1"/>
        <v>0</v>
      </c>
    </row>
    <row r="980" spans="1:31" x14ac:dyDescent="0.2">
      <c r="A980" t="s">
        <v>10724</v>
      </c>
      <c r="B980" s="121" t="s">
        <v>8904</v>
      </c>
      <c r="E980" s="121" t="str">
        <f ca="1"/>
        <v>0</v>
      </c>
      <c r="H980" s="121" t="str">
        <f ca="1"/>
        <v>0</v>
      </c>
      <c r="K980" s="121" t="str">
        <f ca="1"/>
        <v>0</v>
      </c>
      <c r="L980">
        <v>-1.4256E-6</v>
      </c>
      <c r="M980">
        <v>1.5505091635085999E-9</v>
      </c>
      <c r="N980" s="105" t="str">
        <v>5AOPtps_e, G00006t_c_r</v>
      </c>
      <c r="O980" s="131" t="str">
        <v/>
      </c>
      <c r="P980" s="121" t="str">
        <v/>
      </c>
      <c r="Q980">
        <v>-4.2767999999999998E-7</v>
      </c>
      <c r="R980" t="str">
        <v>5AOPtps_e, G00006t_c_r</v>
      </c>
      <c r="T980">
        <v>-5.7815999999999998E-7</v>
      </c>
      <c r="U980" t="str">
        <v>5AOPtps_e, G00006t_c_r</v>
      </c>
      <c r="W980" t="str">
        <f ca="1"/>
        <v>Exchange</v>
      </c>
      <c r="X980" t="str">
        <f ca="1"/>
        <v>EX_octa_e</v>
      </c>
      <c r="Y980">
        <f ca="1"/>
        <v>0</v>
      </c>
      <c r="Z980">
        <f ca="1"/>
        <v>0</v>
      </c>
      <c r="AA980">
        <f ca="1"/>
        <v>0</v>
      </c>
      <c r="AB980">
        <f ca="1"/>
        <v>0</v>
      </c>
      <c r="AC980">
        <f ca="1"/>
        <v>0</v>
      </c>
      <c r="AD980" t="str">
        <f ca="1"/>
        <v>CITt3_m</v>
      </c>
      <c r="AE980">
        <f ca="1"/>
        <v>0</v>
      </c>
    </row>
    <row r="981" spans="1:31" x14ac:dyDescent="0.2">
      <c r="A981" t="s">
        <v>10724</v>
      </c>
      <c r="B981" s="121" t="s">
        <v>8905</v>
      </c>
      <c r="E981" s="121" t="str">
        <f ca="1"/>
        <v>0</v>
      </c>
      <c r="H981" s="121" t="str">
        <f ca="1"/>
        <v>0</v>
      </c>
      <c r="K981" s="121" t="str">
        <f ca="1"/>
        <v>0</v>
      </c>
      <c r="L981">
        <v>0</v>
      </c>
      <c r="M981">
        <v>9.8186296602920696E-6</v>
      </c>
      <c r="N981" s="105" t="str">
        <v>FTHFCL_m</v>
      </c>
      <c r="O981" s="131" t="str">
        <v/>
      </c>
      <c r="P981" s="121" t="str">
        <v/>
      </c>
      <c r="Q981">
        <v>0</v>
      </c>
      <c r="R981" t="str">
        <v>FTHFCL_m</v>
      </c>
      <c r="T981">
        <v>0</v>
      </c>
      <c r="U981" t="str">
        <v>FTHFCL_m</v>
      </c>
      <c r="W981" t="str">
        <f ca="1"/>
        <v>Exchange</v>
      </c>
      <c r="X981" t="str">
        <f ca="1"/>
        <v>EX_orn_e</v>
      </c>
      <c r="Y981">
        <f ca="1"/>
        <v>0</v>
      </c>
      <c r="Z981">
        <f ca="1"/>
        <v>0</v>
      </c>
      <c r="AA981">
        <f ca="1"/>
        <v>0</v>
      </c>
      <c r="AB981">
        <f ca="1"/>
        <v>0</v>
      </c>
      <c r="AC981">
        <f ca="1"/>
        <v>0</v>
      </c>
      <c r="AD981" t="str">
        <f ca="1"/>
        <v>CLAH1_mm</v>
      </c>
      <c r="AE981">
        <f ca="1"/>
        <v>0</v>
      </c>
    </row>
    <row r="982" spans="1:31" x14ac:dyDescent="0.2">
      <c r="A982" t="s">
        <v>10724</v>
      </c>
      <c r="B982" s="121" t="s">
        <v>8906</v>
      </c>
      <c r="E982" s="121" t="str">
        <f ca="1"/>
        <v>0</v>
      </c>
      <c r="H982" s="121" t="str">
        <f ca="1"/>
        <v>0</v>
      </c>
      <c r="K982" s="121" t="str">
        <f ca="1"/>
        <v>0</v>
      </c>
      <c r="L982">
        <v>0</v>
      </c>
      <c r="M982">
        <v>0</v>
      </c>
      <c r="N982" s="105" t="str">
        <v/>
      </c>
      <c r="O982" s="131" t="str">
        <v/>
      </c>
      <c r="P982" s="121" t="str">
        <v/>
      </c>
      <c r="Q982">
        <v>0</v>
      </c>
      <c r="R982" t="str">
        <v/>
      </c>
      <c r="T982">
        <v>0</v>
      </c>
      <c r="U982" t="str">
        <v/>
      </c>
      <c r="W982" t="str">
        <f ca="1"/>
        <v>Exchange</v>
      </c>
      <c r="X982" t="str">
        <f ca="1"/>
        <v>EX_pacald_e</v>
      </c>
      <c r="Y982">
        <f ca="1"/>
        <v>0</v>
      </c>
      <c r="Z982">
        <f ca="1"/>
        <v>0</v>
      </c>
      <c r="AA982">
        <f ca="1"/>
        <v>0</v>
      </c>
      <c r="AB982">
        <f ca="1"/>
        <v>0</v>
      </c>
      <c r="AC982">
        <f ca="1"/>
        <v>0</v>
      </c>
      <c r="AD982" t="str">
        <f ca="1"/>
        <v>CLAH3_mm</v>
      </c>
      <c r="AE982">
        <f ca="1"/>
        <v>0</v>
      </c>
    </row>
    <row r="983" spans="1:31" x14ac:dyDescent="0.2">
      <c r="A983" t="s">
        <v>10724</v>
      </c>
      <c r="B983" s="121" t="s">
        <v>8907</v>
      </c>
      <c r="E983" s="121" t="str">
        <f ca="1"/>
        <v>0</v>
      </c>
      <c r="H983" s="121" t="str">
        <f ca="1"/>
        <v>0</v>
      </c>
      <c r="K983" s="121" t="str">
        <f ca="1"/>
        <v>0</v>
      </c>
      <c r="L983">
        <v>0</v>
      </c>
      <c r="M983">
        <v>0</v>
      </c>
      <c r="N983" s="105" t="str">
        <v>EX_5fthf_e, G00006t_c_e</v>
      </c>
      <c r="O983" s="131" t="str">
        <v/>
      </c>
      <c r="P983" s="121" t="str">
        <v/>
      </c>
      <c r="Q983">
        <v>0</v>
      </c>
      <c r="R983" t="str">
        <v>EX_5fthf_e, G00006t_c_e</v>
      </c>
      <c r="T983">
        <v>0</v>
      </c>
      <c r="U983" t="str">
        <v>EX_5fthf_e, G00006t_c_e</v>
      </c>
      <c r="W983" t="str">
        <f ca="1"/>
        <v>Exchange</v>
      </c>
      <c r="X983" t="str">
        <f ca="1"/>
        <v>EX_pap_e</v>
      </c>
      <c r="Y983">
        <f ca="1"/>
        <v>0</v>
      </c>
      <c r="Z983">
        <f ca="1"/>
        <v>0</v>
      </c>
      <c r="AA983">
        <f ca="1"/>
        <v>0</v>
      </c>
      <c r="AB983">
        <f ca="1"/>
        <v>0</v>
      </c>
      <c r="AC983">
        <f ca="1"/>
        <v>0</v>
      </c>
      <c r="AD983" t="str">
        <f ca="1"/>
        <v>CLPNS_mm</v>
      </c>
      <c r="AE983">
        <f ca="1"/>
        <v>0</v>
      </c>
    </row>
    <row r="984" spans="1:31" x14ac:dyDescent="0.2">
      <c r="A984" t="s">
        <v>10724</v>
      </c>
      <c r="B984" s="121" t="s">
        <v>8908</v>
      </c>
      <c r="E984" s="121" t="str">
        <f ca="1"/>
        <v>0</v>
      </c>
      <c r="H984" s="121" t="str">
        <f ca="1"/>
        <v>0</v>
      </c>
      <c r="K984" s="121" t="str">
        <f ca="1"/>
        <v>0</v>
      </c>
      <c r="L984">
        <v>0</v>
      </c>
      <c r="M984">
        <v>0</v>
      </c>
      <c r="N984" s="105" t="str">
        <v>EX_dann_e, G00006t_c_e</v>
      </c>
      <c r="O984" s="131" t="str">
        <v/>
      </c>
      <c r="P984" s="121" t="str">
        <v/>
      </c>
      <c r="Q984">
        <v>0</v>
      </c>
      <c r="R984" t="str">
        <v>EX_dann_e, G00006t_c_e</v>
      </c>
      <c r="T984">
        <v>0</v>
      </c>
      <c r="U984" t="str">
        <v>EX_dann_e, G00006t_c_e</v>
      </c>
      <c r="W984" t="str">
        <f ca="1"/>
        <v>Exchange</v>
      </c>
      <c r="X984" t="str">
        <f ca="1"/>
        <v>EX_pectin_e</v>
      </c>
      <c r="Y984">
        <f ca="1"/>
        <v>0</v>
      </c>
      <c r="Z984">
        <f ca="1"/>
        <v>0</v>
      </c>
      <c r="AA984">
        <f ca="1"/>
        <v>0</v>
      </c>
      <c r="AB984">
        <f ca="1"/>
        <v>0</v>
      </c>
      <c r="AC984">
        <f ca="1"/>
        <v>0</v>
      </c>
      <c r="AD984" t="str">
        <f ca="1"/>
        <v>CLt_c_e</v>
      </c>
      <c r="AE984">
        <f ca="1"/>
        <v>0</v>
      </c>
    </row>
    <row r="985" spans="1:31" x14ac:dyDescent="0.2">
      <c r="A985" t="s">
        <v>10724</v>
      </c>
      <c r="B985" s="121" t="s">
        <v>8909</v>
      </c>
      <c r="E985" s="121" t="str">
        <f ca="1"/>
        <v>0</v>
      </c>
      <c r="H985" s="121" t="str">
        <f ca="1"/>
        <v>0</v>
      </c>
      <c r="K985" s="121" t="str">
        <f ca="1"/>
        <v>0</v>
      </c>
      <c r="L985">
        <v>0</v>
      </c>
      <c r="M985">
        <v>0</v>
      </c>
      <c r="N985" s="105" t="str">
        <v>DANNt_c_e, G00006t_c_r</v>
      </c>
      <c r="O985" s="131" t="str">
        <v/>
      </c>
      <c r="P985" s="121" t="str">
        <v/>
      </c>
      <c r="Q985">
        <v>0</v>
      </c>
      <c r="R985" t="str">
        <v>DANNt_c_e, G00006t_c_r</v>
      </c>
      <c r="T985">
        <v>0</v>
      </c>
      <c r="U985" t="str">
        <v>DANNt_c_e, G00006t_c_r</v>
      </c>
      <c r="W985" t="str">
        <f ca="1"/>
        <v>Exchange</v>
      </c>
      <c r="X985" t="str">
        <f ca="1"/>
        <v>EX_phe__L_e</v>
      </c>
      <c r="Y985">
        <f ca="1"/>
        <v>0</v>
      </c>
      <c r="Z985">
        <f ca="1"/>
        <v>0</v>
      </c>
      <c r="AA985">
        <f ca="1"/>
        <v>0</v>
      </c>
      <c r="AB985">
        <f ca="1"/>
        <v>0</v>
      </c>
      <c r="AC985">
        <f ca="1"/>
        <v>0</v>
      </c>
      <c r="AD985" t="str">
        <f ca="1"/>
        <v>CMBOLHcis_c</v>
      </c>
      <c r="AE985">
        <f ca="1"/>
        <v>0</v>
      </c>
    </row>
    <row r="986" spans="1:31" x14ac:dyDescent="0.2">
      <c r="A986" t="s">
        <v>10724</v>
      </c>
      <c r="B986" s="121" t="s">
        <v>8910</v>
      </c>
      <c r="E986" s="121" t="str">
        <f ca="1"/>
        <v>0</v>
      </c>
      <c r="H986" s="121" t="str">
        <f ca="1"/>
        <v>0</v>
      </c>
      <c r="K986" s="121" t="str">
        <f ca="1"/>
        <v>0</v>
      </c>
      <c r="L986">
        <v>0</v>
      </c>
      <c r="M986">
        <v>0</v>
      </c>
      <c r="N986" s="105" t="str">
        <v>EX_8aonn_e, G00006t_c_e</v>
      </c>
      <c r="O986" s="131" t="str">
        <v/>
      </c>
      <c r="P986" s="121" t="str">
        <v/>
      </c>
      <c r="Q986">
        <v>0</v>
      </c>
      <c r="R986" t="str">
        <v>EX_8aonn_e, G00006t_c_e</v>
      </c>
      <c r="T986">
        <v>0</v>
      </c>
      <c r="U986" t="str">
        <v>EX_8aonn_e, G00006t_c_e</v>
      </c>
      <c r="W986" t="str">
        <f ca="1"/>
        <v>Exchange</v>
      </c>
      <c r="X986" t="str">
        <f ca="1"/>
        <v>EX_pheac_e</v>
      </c>
      <c r="Y986">
        <f ca="1"/>
        <v>0</v>
      </c>
      <c r="Z986">
        <f ca="1"/>
        <v>0</v>
      </c>
      <c r="AA986">
        <f ca="1"/>
        <v>0</v>
      </c>
      <c r="AB986">
        <f ca="1"/>
        <v>0</v>
      </c>
      <c r="AC986">
        <f ca="1"/>
        <v>0</v>
      </c>
      <c r="AD986" t="str">
        <f ca="1"/>
        <v>CMBOLHtrans_c</v>
      </c>
      <c r="AE986">
        <f ca="1"/>
        <v>0</v>
      </c>
    </row>
    <row r="987" spans="1:31" x14ac:dyDescent="0.2">
      <c r="A987" t="s">
        <v>10724</v>
      </c>
      <c r="B987" s="121" t="s">
        <v>93</v>
      </c>
      <c r="E987" s="121">
        <f ca="1"/>
        <v>-1.6147318403607301E-2</v>
      </c>
      <c r="H987" s="121" t="str">
        <f ca="1"/>
        <v>0</v>
      </c>
      <c r="K987" s="121" t="str">
        <f ca="1"/>
        <v>0</v>
      </c>
      <c r="L987">
        <v>0</v>
      </c>
      <c r="M987">
        <v>3.9353702564225298E-6</v>
      </c>
      <c r="N987" s="105" t="str">
        <v>EX_xan_e, G00006t_c_e</v>
      </c>
      <c r="O987" s="131" t="str">
        <v/>
      </c>
      <c r="P987" s="121" t="str">
        <v/>
      </c>
      <c r="Q987">
        <v>0</v>
      </c>
      <c r="R987" t="str">
        <v>EX_xan_e, G00006t_c_e</v>
      </c>
      <c r="T987">
        <v>0</v>
      </c>
      <c r="U987" t="str">
        <v>EX_xan_e, G00006t_c_e</v>
      </c>
      <c r="W987" t="str">
        <f ca="1"/>
        <v>Exchange</v>
      </c>
      <c r="X987" t="str">
        <f ca="1"/>
        <v>EX_pi_e</v>
      </c>
      <c r="Y987">
        <f ca="1"/>
        <v>-7.7051956255687701E-3</v>
      </c>
      <c r="Z987">
        <f ca="1"/>
        <v>0</v>
      </c>
      <c r="AA987">
        <f ca="1"/>
        <v>5.9370039628284109E-5</v>
      </c>
      <c r="AB987">
        <f ca="1"/>
        <v>2.484616895165213E-3</v>
      </c>
      <c r="AC987">
        <f ca="1"/>
        <v>1</v>
      </c>
      <c r="AD987" t="str">
        <f ca="1"/>
        <v>CMPA_c</v>
      </c>
      <c r="AE987">
        <f ca="1"/>
        <v>0</v>
      </c>
    </row>
    <row r="988" spans="1:31" x14ac:dyDescent="0.2">
      <c r="A988" t="s">
        <v>10724</v>
      </c>
      <c r="B988" s="121" t="s">
        <v>125</v>
      </c>
      <c r="E988" s="121">
        <f ca="1"/>
        <v>-1.9069533756341199E-5</v>
      </c>
      <c r="H988" s="121" t="str">
        <f ca="1"/>
        <v>0</v>
      </c>
      <c r="K988" s="121" t="str">
        <f ca="1"/>
        <v>0</v>
      </c>
      <c r="L988">
        <v>0</v>
      </c>
      <c r="M988">
        <v>1.47075651752487E-2</v>
      </c>
      <c r="N988" s="105" t="str">
        <v>EX_acald_e, G00006t_c_e</v>
      </c>
      <c r="O988" s="131" t="str">
        <v/>
      </c>
      <c r="P988" s="121" t="str">
        <v/>
      </c>
      <c r="Q988">
        <v>0</v>
      </c>
      <c r="R988" t="str">
        <v>EX_acald_e, G00006t_c_e</v>
      </c>
      <c r="T988">
        <v>0</v>
      </c>
      <c r="U988" t="str">
        <v>EX_acald_e, G00006t_c_e</v>
      </c>
      <c r="W988" t="str">
        <f ca="1"/>
        <v>Exchange</v>
      </c>
      <c r="X988" t="str">
        <f ca="1"/>
        <v>EX_pnto__R_e</v>
      </c>
      <c r="Y988">
        <f ca="1"/>
        <v>-9.0996216466612262E-6</v>
      </c>
      <c r="Z988">
        <f ca="1"/>
        <v>0</v>
      </c>
      <c r="AA988">
        <f ca="1"/>
        <v>8.2803114112385568E-11</v>
      </c>
      <c r="AB988">
        <f ca="1"/>
        <v>3.4652834591997445E-9</v>
      </c>
      <c r="AC988">
        <f ca="1"/>
        <v>1</v>
      </c>
      <c r="AD988" t="str">
        <f ca="1"/>
        <v>CMPN_c</v>
      </c>
      <c r="AE988">
        <f ca="1"/>
        <v>0</v>
      </c>
    </row>
    <row r="989" spans="1:31" x14ac:dyDescent="0.2">
      <c r="A989" t="s">
        <v>10724</v>
      </c>
      <c r="B989" s="121" t="s">
        <v>8911</v>
      </c>
      <c r="E989" s="121" t="str">
        <f ca="1"/>
        <v>0</v>
      </c>
      <c r="H989" s="121" t="str">
        <f ca="1"/>
        <v>0</v>
      </c>
      <c r="K989" s="121" t="str">
        <f ca="1"/>
        <v>0</v>
      </c>
      <c r="L989">
        <v>-1.7009215114113E-3</v>
      </c>
      <c r="M989">
        <v>0.19490741472158199</v>
      </c>
      <c r="N989" s="105" t="str">
        <v>ACALDt_c_m, G00006t_c_r</v>
      </c>
      <c r="O989" s="131" t="str">
        <v/>
      </c>
      <c r="P989" s="121" t="str">
        <v/>
      </c>
      <c r="Q989">
        <v>0</v>
      </c>
      <c r="R989" t="str">
        <v>ACALDt_c_m, G00006t_c_r</v>
      </c>
      <c r="T989">
        <v>-0.78684486578548996</v>
      </c>
      <c r="U989" t="str">
        <v>ACALDt_c_m, G00006t_c_r</v>
      </c>
      <c r="W989" t="str">
        <f ca="1"/>
        <v>Exchange</v>
      </c>
      <c r="X989" t="str">
        <f ca="1"/>
        <v>EX_ppa_e</v>
      </c>
      <c r="Y989">
        <f ca="1"/>
        <v>0</v>
      </c>
      <c r="Z989">
        <f ca="1"/>
        <v>0</v>
      </c>
      <c r="AA989">
        <f ca="1"/>
        <v>0</v>
      </c>
      <c r="AB989">
        <f ca="1"/>
        <v>0</v>
      </c>
      <c r="AC989">
        <f ca="1"/>
        <v>0</v>
      </c>
      <c r="AD989" t="str">
        <f ca="1"/>
        <v>CMPt_m_mm</v>
      </c>
      <c r="AE989">
        <f ca="1"/>
        <v>0</v>
      </c>
    </row>
    <row r="990" spans="1:31" x14ac:dyDescent="0.2">
      <c r="A990" t="s">
        <v>10724</v>
      </c>
      <c r="B990" s="121" t="s">
        <v>8912</v>
      </c>
      <c r="E990" s="121" t="str">
        <f ca="1"/>
        <v>0</v>
      </c>
      <c r="H990" s="121" t="str">
        <f ca="1"/>
        <v>0</v>
      </c>
      <c r="K990" s="121" t="str">
        <f ca="1"/>
        <v>0</v>
      </c>
      <c r="L990">
        <v>0</v>
      </c>
      <c r="M990">
        <v>1.47075651752487E-2</v>
      </c>
      <c r="N990" s="105" t="str">
        <v>ACALDt_c_m, G00006t_c_r</v>
      </c>
      <c r="O990" s="131" t="str">
        <v/>
      </c>
      <c r="P990" s="121" t="str">
        <v/>
      </c>
      <c r="Q990">
        <v>0</v>
      </c>
      <c r="R990" t="str">
        <v>ACALDt_c_m, G00006t_c_r</v>
      </c>
      <c r="T990">
        <v>0</v>
      </c>
      <c r="U990" t="str">
        <v>ACALDt_c_m, G00006t_c_r</v>
      </c>
      <c r="W990" t="str">
        <f ca="1"/>
        <v>Exchange</v>
      </c>
      <c r="X990" t="str">
        <f ca="1"/>
        <v>EX_pro__L_e</v>
      </c>
      <c r="Y990">
        <f ca="1"/>
        <v>0</v>
      </c>
      <c r="Z990">
        <f ca="1"/>
        <v>0</v>
      </c>
      <c r="AA990">
        <f ca="1"/>
        <v>0</v>
      </c>
      <c r="AB990">
        <f ca="1"/>
        <v>0</v>
      </c>
      <c r="AC990">
        <f ca="1"/>
        <v>0</v>
      </c>
      <c r="AD990" t="str">
        <f ca="1"/>
        <v>CMUCOC_c</v>
      </c>
      <c r="AE990">
        <f ca="1"/>
        <v>0</v>
      </c>
    </row>
    <row r="991" spans="1:31" x14ac:dyDescent="0.2">
      <c r="A991" t="s">
        <v>10724</v>
      </c>
      <c r="B991" s="121" t="s">
        <v>8913</v>
      </c>
      <c r="E991" s="121" t="str">
        <f ca="1"/>
        <v>0</v>
      </c>
      <c r="H991" s="121" t="str">
        <f ca="1"/>
        <v>0</v>
      </c>
      <c r="K991" s="121" t="str">
        <f ca="1"/>
        <v>0</v>
      </c>
      <c r="L991">
        <v>0</v>
      </c>
      <c r="M991">
        <v>8.2769069518070101E-2</v>
      </c>
      <c r="N991" s="105" t="str">
        <v>EX_ac_e, G00006t_c_e</v>
      </c>
      <c r="O991" s="131" t="str">
        <v/>
      </c>
      <c r="P991" s="121" t="str">
        <v/>
      </c>
      <c r="Q991">
        <v>5.7102497100000003E-3</v>
      </c>
      <c r="R991" t="str">
        <v>EX_ac_e, G00006t_c_e</v>
      </c>
      <c r="T991">
        <v>-6.0389999999999997</v>
      </c>
      <c r="U991" t="str">
        <v>EX_ac_e, G00006t_c_e</v>
      </c>
      <c r="W991" t="str">
        <f ca="1"/>
        <v>Exchange</v>
      </c>
      <c r="X991" t="str">
        <f ca="1"/>
        <v>EX_ptrc_e</v>
      </c>
      <c r="Y991">
        <f ca="1"/>
        <v>0</v>
      </c>
      <c r="Z991">
        <f ca="1"/>
        <v>0</v>
      </c>
      <c r="AA991">
        <f ca="1"/>
        <v>0</v>
      </c>
      <c r="AB991">
        <f ca="1"/>
        <v>0</v>
      </c>
      <c r="AC991">
        <f ca="1"/>
        <v>0</v>
      </c>
      <c r="AD991" t="str">
        <f ca="1"/>
        <v>CO2t_c_gm</v>
      </c>
      <c r="AE991">
        <f ca="1"/>
        <v>0</v>
      </c>
    </row>
    <row r="992" spans="1:31" x14ac:dyDescent="0.2">
      <c r="A992" t="s">
        <v>10724</v>
      </c>
      <c r="B992" s="121" t="s">
        <v>8914</v>
      </c>
      <c r="E992" s="121" t="str">
        <f ca="1"/>
        <v>0</v>
      </c>
      <c r="H992" s="121" t="str">
        <f ca="1"/>
        <v>0</v>
      </c>
      <c r="K992" s="121" t="str">
        <f ca="1"/>
        <v>0</v>
      </c>
      <c r="L992">
        <v>0</v>
      </c>
      <c r="M992">
        <v>0</v>
      </c>
      <c r="N992" s="105" t="str">
        <v>ACt_c_n, G00006t_c_r</v>
      </c>
      <c r="O992" s="131" t="str">
        <v/>
      </c>
      <c r="P992" s="121" t="str">
        <v/>
      </c>
      <c r="Q992">
        <v>0</v>
      </c>
      <c r="R992" t="str">
        <v>ACt_c_n, G00006t_c_r</v>
      </c>
      <c r="T992">
        <v>0</v>
      </c>
      <c r="U992" t="str">
        <v>ACt_c_n, G00006t_c_r</v>
      </c>
      <c r="W992" t="str">
        <f ca="1"/>
        <v>Exchange</v>
      </c>
      <c r="X992" t="str">
        <f ca="1"/>
        <v>EX_pydx5p_e</v>
      </c>
      <c r="Y992">
        <f ca="1"/>
        <v>0</v>
      </c>
      <c r="Z992">
        <f ca="1"/>
        <v>0</v>
      </c>
      <c r="AA992">
        <f ca="1"/>
        <v>0</v>
      </c>
      <c r="AB992">
        <f ca="1"/>
        <v>0</v>
      </c>
      <c r="AC992">
        <f ca="1"/>
        <v>0</v>
      </c>
      <c r="AD992" t="str">
        <f ca="1"/>
        <v>CO2t_c_n</v>
      </c>
      <c r="AE992">
        <f ca="1"/>
        <v>0</v>
      </c>
    </row>
    <row r="993" spans="1:31" x14ac:dyDescent="0.2">
      <c r="A993" t="s">
        <v>10724</v>
      </c>
      <c r="B993" s="121" t="s">
        <v>129</v>
      </c>
      <c r="E993" s="121" t="str">
        <f ca="1"/>
        <v>0</v>
      </c>
      <c r="H993" s="121" t="str">
        <f ca="1"/>
        <v>0</v>
      </c>
      <c r="K993" s="121" t="str">
        <f ca="1"/>
        <v>0</v>
      </c>
      <c r="L993">
        <v>0</v>
      </c>
      <c r="M993">
        <v>0</v>
      </c>
      <c r="N993" s="105" t="str">
        <v>ACCOAt_c_n, G00006t_c_r</v>
      </c>
      <c r="O993" s="131" t="str">
        <v/>
      </c>
      <c r="P993" s="121" t="str">
        <v/>
      </c>
      <c r="Q993">
        <v>0</v>
      </c>
      <c r="R993" t="str">
        <v>ACCOAt_c_n, G00006t_c_r</v>
      </c>
      <c r="T993">
        <v>0</v>
      </c>
      <c r="U993" t="str">
        <v>ACCOAt_c_n, G00006t_c_r</v>
      </c>
      <c r="W993" t="str">
        <f ca="1"/>
        <v>Exchange</v>
      </c>
      <c r="X993" t="str">
        <f ca="1"/>
        <v>EX_pydxn_e</v>
      </c>
      <c r="Y993">
        <f ca="1"/>
        <v>0</v>
      </c>
      <c r="Z993">
        <f ca="1"/>
        <v>0</v>
      </c>
      <c r="AA993">
        <f ca="1"/>
        <v>0</v>
      </c>
      <c r="AB993">
        <f ca="1"/>
        <v>0</v>
      </c>
      <c r="AC993">
        <f ca="1"/>
        <v>0</v>
      </c>
      <c r="AD993" t="str">
        <f ca="1"/>
        <v>CO2t_c_vm</v>
      </c>
      <c r="AE993">
        <f ca="1"/>
        <v>0</v>
      </c>
    </row>
    <row r="994" spans="1:31" x14ac:dyDescent="0.2">
      <c r="A994" t="s">
        <v>10724</v>
      </c>
      <c r="B994" s="121" t="s">
        <v>8915</v>
      </c>
      <c r="E994" s="121" t="str">
        <f ca="1"/>
        <v>0</v>
      </c>
      <c r="H994" s="121" t="str">
        <f ca="1"/>
        <v>0</v>
      </c>
      <c r="K994" s="121" t="str">
        <f ca="1"/>
        <v>0</v>
      </c>
      <c r="L994">
        <v>0</v>
      </c>
      <c r="M994">
        <v>3.9314929750627501E-3</v>
      </c>
      <c r="N994" s="105" t="str">
        <v>ACRNt_c_x, G00006t_c_r</v>
      </c>
      <c r="O994" s="131" t="str">
        <v/>
      </c>
      <c r="P994" s="121" t="str">
        <v/>
      </c>
      <c r="Q994">
        <v>0</v>
      </c>
      <c r="R994" t="str">
        <v>ACRNt_c_x, G00006t_c_r</v>
      </c>
      <c r="T994">
        <v>0</v>
      </c>
      <c r="U994" t="str">
        <v>ACRNt_c_x, G00006t_c_r</v>
      </c>
      <c r="W994" t="str">
        <f ca="1"/>
        <v>Exchange</v>
      </c>
      <c r="X994" t="str">
        <f ca="1"/>
        <v>EX_pyr_e</v>
      </c>
      <c r="Y994">
        <f ca="1"/>
        <v>0</v>
      </c>
      <c r="Z994">
        <f ca="1"/>
        <v>0</v>
      </c>
      <c r="AA994">
        <f ca="1"/>
        <v>0</v>
      </c>
      <c r="AB994">
        <f ca="1"/>
        <v>0</v>
      </c>
      <c r="AC994">
        <f ca="1"/>
        <v>0</v>
      </c>
      <c r="AD994" t="str">
        <f ca="1"/>
        <v>CO2t_c_x</v>
      </c>
      <c r="AE994">
        <f ca="1"/>
        <v>0</v>
      </c>
    </row>
    <row r="995" spans="1:31" x14ac:dyDescent="0.2">
      <c r="A995" t="s">
        <v>10724</v>
      </c>
      <c r="B995" s="121" t="s">
        <v>8916</v>
      </c>
      <c r="E995" s="121" t="str">
        <f ca="1"/>
        <v>0</v>
      </c>
      <c r="H995" s="121" t="str">
        <f ca="1"/>
        <v>0</v>
      </c>
      <c r="K995" s="121" t="str">
        <f ca="1"/>
        <v>0</v>
      </c>
      <c r="L995">
        <v>0</v>
      </c>
      <c r="M995">
        <v>0</v>
      </c>
      <c r="N995" s="105" t="str">
        <v>EX_ade_e, G00006t_c_e</v>
      </c>
      <c r="O995" s="131" t="str">
        <v/>
      </c>
      <c r="P995" s="121" t="str">
        <v/>
      </c>
      <c r="Q995">
        <v>0</v>
      </c>
      <c r="R995" t="str">
        <v>EX_ade_e, G00006t_c_e</v>
      </c>
      <c r="T995">
        <v>0</v>
      </c>
      <c r="U995" t="str">
        <v>EX_ade_e, G00006t_c_e</v>
      </c>
      <c r="W995" t="str">
        <f ca="1"/>
        <v>Exchange</v>
      </c>
      <c r="X995" t="str">
        <f ca="1"/>
        <v>EX_q9h2_e</v>
      </c>
      <c r="Y995">
        <f ca="1"/>
        <v>0</v>
      </c>
      <c r="Z995">
        <f ca="1"/>
        <v>0</v>
      </c>
      <c r="AA995">
        <f ca="1"/>
        <v>0</v>
      </c>
      <c r="AB995">
        <f ca="1"/>
        <v>0</v>
      </c>
      <c r="AC995">
        <f ca="1"/>
        <v>0</v>
      </c>
      <c r="AD995" t="str">
        <f ca="1"/>
        <v>COAt_c_l</v>
      </c>
      <c r="AE995">
        <f ca="1"/>
        <v>0</v>
      </c>
    </row>
    <row r="996" spans="1:31" x14ac:dyDescent="0.2">
      <c r="A996" t="s">
        <v>10724</v>
      </c>
      <c r="B996" s="121" t="s">
        <v>8917</v>
      </c>
      <c r="E996" s="121" t="str">
        <f ca="1"/>
        <v>0</v>
      </c>
      <c r="H996" s="121" t="str">
        <f ca="1"/>
        <v>0</v>
      </c>
      <c r="K996" s="121" t="str">
        <f ca="1"/>
        <v>0</v>
      </c>
      <c r="L996">
        <v>0</v>
      </c>
      <c r="M996">
        <v>0</v>
      </c>
      <c r="N996" s="105" t="str">
        <v>ADEtps_e, G00006t_c_r</v>
      </c>
      <c r="O996" s="131" t="str">
        <v/>
      </c>
      <c r="P996" s="121" t="str">
        <v/>
      </c>
      <c r="Q996">
        <v>0</v>
      </c>
      <c r="R996" t="str">
        <v>ADEtps_e, G00006t_c_r</v>
      </c>
      <c r="T996">
        <v>0</v>
      </c>
      <c r="U996" t="str">
        <v>ADEtps_e, G00006t_c_r</v>
      </c>
      <c r="W996" t="str">
        <f ca="1"/>
        <v>Exchange</v>
      </c>
      <c r="X996" t="str">
        <f ca="1"/>
        <v>EX_raffin_e</v>
      </c>
      <c r="Y996">
        <f ca="1"/>
        <v>0</v>
      </c>
      <c r="Z996">
        <f ca="1"/>
        <v>0</v>
      </c>
      <c r="AA996">
        <f ca="1"/>
        <v>0</v>
      </c>
      <c r="AB996">
        <f ca="1"/>
        <v>0</v>
      </c>
      <c r="AC996">
        <f ca="1"/>
        <v>0</v>
      </c>
      <c r="AD996" t="str">
        <f ca="1"/>
        <v>COAt_c_m</v>
      </c>
      <c r="AE996">
        <f ca="1"/>
        <v>0</v>
      </c>
    </row>
    <row r="997" spans="1:31" x14ac:dyDescent="0.2">
      <c r="A997" t="s">
        <v>10724</v>
      </c>
      <c r="B997" s="121" t="s">
        <v>8918</v>
      </c>
      <c r="E997" s="121" t="str">
        <f ca="1"/>
        <v>0</v>
      </c>
      <c r="H997" s="121" t="str">
        <f ca="1"/>
        <v>0</v>
      </c>
      <c r="K997" s="121" t="str">
        <f ca="1"/>
        <v>0</v>
      </c>
      <c r="L997">
        <v>0</v>
      </c>
      <c r="M997">
        <v>1.74888320823804E-5</v>
      </c>
      <c r="N997" s="105" t="str">
        <v>EX_pap_e, G00006t_c_e</v>
      </c>
      <c r="O997" s="131" t="str">
        <v/>
      </c>
      <c r="P997" s="121" t="str">
        <v/>
      </c>
      <c r="Q997">
        <v>0</v>
      </c>
      <c r="R997" t="str">
        <v>EX_pap_e, G00006t_c_e</v>
      </c>
      <c r="T997">
        <v>0</v>
      </c>
      <c r="U997" t="str">
        <v>EX_pap_e, G00006t_c_e</v>
      </c>
      <c r="W997" t="str">
        <f ca="1"/>
        <v>Exchange</v>
      </c>
      <c r="X997" t="str">
        <f ca="1"/>
        <v>EX_rib__D_e</v>
      </c>
      <c r="Y997">
        <f ca="1"/>
        <v>0</v>
      </c>
      <c r="Z997">
        <f ca="1"/>
        <v>0</v>
      </c>
      <c r="AA997">
        <f ca="1"/>
        <v>0</v>
      </c>
      <c r="AB997">
        <f ca="1"/>
        <v>0</v>
      </c>
      <c r="AC997">
        <f ca="1"/>
        <v>0</v>
      </c>
      <c r="AD997" t="str">
        <f ca="1"/>
        <v>COAt_c_mm</v>
      </c>
      <c r="AE997">
        <f ca="1"/>
        <v>0</v>
      </c>
    </row>
    <row r="998" spans="1:31" x14ac:dyDescent="0.2">
      <c r="A998" t="s">
        <v>10724</v>
      </c>
      <c r="B998" s="121" t="s">
        <v>8919</v>
      </c>
      <c r="E998" s="121" t="str">
        <f ca="1"/>
        <v>0</v>
      </c>
      <c r="H998" s="121" t="str">
        <f ca="1"/>
        <v>0</v>
      </c>
      <c r="K998" s="121" t="str">
        <f ca="1"/>
        <v>0</v>
      </c>
      <c r="L998">
        <v>0</v>
      </c>
      <c r="M998">
        <v>0</v>
      </c>
      <c r="N998" s="105" t="str">
        <v>PAPt_c_m, G00006t_c_r</v>
      </c>
      <c r="O998" s="131" t="str">
        <v/>
      </c>
      <c r="P998" s="121" t="str">
        <v/>
      </c>
      <c r="Q998">
        <v>0</v>
      </c>
      <c r="R998" t="str">
        <v>PAPt_c_m, G00006t_c_r</v>
      </c>
      <c r="T998">
        <v>0</v>
      </c>
      <c r="U998" t="str">
        <v>PAPt_c_m, G00006t_c_r</v>
      </c>
      <c r="W998" t="str">
        <f ca="1"/>
        <v>Exchange</v>
      </c>
      <c r="X998" t="str">
        <f ca="1"/>
        <v>EX_ribflv_e</v>
      </c>
      <c r="Y998">
        <f ca="1"/>
        <v>0</v>
      </c>
      <c r="Z998">
        <f ca="1"/>
        <v>0</v>
      </c>
      <c r="AA998">
        <f ca="1"/>
        <v>0</v>
      </c>
      <c r="AB998">
        <f ca="1"/>
        <v>0</v>
      </c>
      <c r="AC998">
        <f ca="1"/>
        <v>0</v>
      </c>
      <c r="AD998" t="str">
        <f ca="1"/>
        <v>COAt_c_n</v>
      </c>
      <c r="AE998">
        <f ca="1"/>
        <v>0</v>
      </c>
    </row>
    <row r="999" spans="1:31" x14ac:dyDescent="0.2">
      <c r="A999" t="s">
        <v>10724</v>
      </c>
      <c r="B999" s="121" t="s">
        <v>8920</v>
      </c>
      <c r="E999" s="121" t="str">
        <f ca="1"/>
        <v>0</v>
      </c>
      <c r="H999" s="121" t="str">
        <f ca="1"/>
        <v>0</v>
      </c>
      <c r="K999" s="121" t="str">
        <f ca="1"/>
        <v>0</v>
      </c>
      <c r="L999">
        <v>0</v>
      </c>
      <c r="M999">
        <v>0</v>
      </c>
      <c r="N999" s="105" t="str">
        <v>EX_adn_e, G00006t_c_e</v>
      </c>
      <c r="O999" s="131" t="str">
        <v/>
      </c>
      <c r="P999" s="121" t="str">
        <v/>
      </c>
      <c r="Q999">
        <v>0</v>
      </c>
      <c r="R999" t="str">
        <v>EX_adn_e, G00006t_c_e</v>
      </c>
      <c r="T999">
        <v>0</v>
      </c>
      <c r="U999" t="str">
        <v>EX_adn_e, G00006t_c_e</v>
      </c>
      <c r="W999" t="str">
        <f ca="1"/>
        <v>Exchange</v>
      </c>
      <c r="X999" t="str">
        <f ca="1"/>
        <v>EX_sbt__D_e</v>
      </c>
      <c r="Y999">
        <f ca="1"/>
        <v>0</v>
      </c>
      <c r="Z999">
        <f ca="1"/>
        <v>0</v>
      </c>
      <c r="AA999">
        <f ca="1"/>
        <v>0</v>
      </c>
      <c r="AB999">
        <f ca="1"/>
        <v>0</v>
      </c>
      <c r="AC999">
        <f ca="1"/>
        <v>0</v>
      </c>
      <c r="AD999" t="str">
        <f ca="1"/>
        <v>COAt_c_x</v>
      </c>
      <c r="AE999">
        <f ca="1"/>
        <v>0</v>
      </c>
    </row>
    <row r="1000" spans="1:31" x14ac:dyDescent="0.2">
      <c r="A1000" t="s">
        <v>10724</v>
      </c>
      <c r="B1000" s="121" t="s">
        <v>8921</v>
      </c>
      <c r="E1000" s="121" t="str">
        <f ca="1"/>
        <v>0</v>
      </c>
      <c r="H1000" s="121" t="str">
        <f ca="1"/>
        <v>0</v>
      </c>
      <c r="K1000" s="121" t="str">
        <f ca="1"/>
        <v>0</v>
      </c>
      <c r="L1000">
        <v>0</v>
      </c>
      <c r="M1000">
        <v>2.0728129992160899E-3</v>
      </c>
      <c r="N1000" s="105" t="str">
        <v>ADPt_c_n, G00006t_c_r</v>
      </c>
      <c r="O1000" s="131" t="str">
        <v/>
      </c>
      <c r="P1000" s="121" t="str">
        <v/>
      </c>
      <c r="Q1000">
        <v>0</v>
      </c>
      <c r="R1000" t="str">
        <v>ADPt_c_n, G00006t_c_r</v>
      </c>
      <c r="T1000">
        <v>0</v>
      </c>
      <c r="U1000" t="str">
        <v>ADPt_c_n, G00006t_c_r</v>
      </c>
      <c r="W1000" t="str">
        <f ca="1"/>
        <v>Exchange</v>
      </c>
      <c r="X1000" t="str">
        <f ca="1"/>
        <v>EX_sbt__L_e</v>
      </c>
      <c r="Y1000">
        <f ca="1"/>
        <v>0</v>
      </c>
      <c r="Z1000">
        <f ca="1"/>
        <v>0</v>
      </c>
      <c r="AA1000">
        <f ca="1"/>
        <v>0</v>
      </c>
      <c r="AB1000">
        <f ca="1"/>
        <v>0</v>
      </c>
      <c r="AC1000">
        <f ca="1"/>
        <v>0</v>
      </c>
      <c r="AD1000" t="str">
        <f ca="1"/>
        <v>COBALT2t_c_e</v>
      </c>
      <c r="AE1000">
        <f ca="1"/>
        <v>0</v>
      </c>
    </row>
    <row r="1001" spans="1:31" x14ac:dyDescent="0.2">
      <c r="A1001" t="s">
        <v>10724</v>
      </c>
      <c r="B1001" s="121" t="s">
        <v>8922</v>
      </c>
      <c r="E1001" s="121" t="str">
        <f ca="1"/>
        <v>0</v>
      </c>
      <c r="H1001" s="121" t="str">
        <f ca="1"/>
        <v>0</v>
      </c>
      <c r="K1001" s="121" t="str">
        <f ca="1"/>
        <v>0</v>
      </c>
      <c r="L1001">
        <v>0</v>
      </c>
      <c r="M1001">
        <v>2.7725018879035599E-5</v>
      </c>
      <c r="N1001" s="105" t="str">
        <v>ADPt_c_n, G00006t_c_r</v>
      </c>
      <c r="O1001" s="131" t="str">
        <v/>
      </c>
      <c r="P1001" s="121" t="str">
        <v/>
      </c>
      <c r="Q1001">
        <v>0</v>
      </c>
      <c r="R1001" t="str">
        <v>ADPt_c_n, G00006t_c_r</v>
      </c>
      <c r="T1001">
        <v>0</v>
      </c>
      <c r="U1001" t="str">
        <v>ADPt_c_n, G00006t_c_r</v>
      </c>
      <c r="W1001" t="str">
        <f ca="1"/>
        <v>Exchange</v>
      </c>
      <c r="X1001" t="str">
        <f ca="1"/>
        <v>EX_ser__L_e</v>
      </c>
      <c r="Y1001">
        <f ca="1"/>
        <v>0</v>
      </c>
      <c r="Z1001">
        <f ca="1"/>
        <v>0</v>
      </c>
      <c r="AA1001">
        <f ca="1"/>
        <v>0</v>
      </c>
      <c r="AB1001">
        <f ca="1"/>
        <v>0</v>
      </c>
      <c r="AC1001">
        <f ca="1"/>
        <v>0</v>
      </c>
      <c r="AD1001" t="str">
        <f ca="1"/>
        <v>COBALT2t_c_x</v>
      </c>
      <c r="AE1001">
        <f ca="1"/>
        <v>0</v>
      </c>
    </row>
    <row r="1002" spans="1:31" x14ac:dyDescent="0.2">
      <c r="A1002" t="s">
        <v>10724</v>
      </c>
      <c r="B1002" s="121" t="s">
        <v>8923</v>
      </c>
      <c r="E1002" s="121" t="str">
        <f ca="1"/>
        <v>0</v>
      </c>
      <c r="H1002" s="121" t="str">
        <f ca="1"/>
        <v>0</v>
      </c>
      <c r="K1002" s="121" t="str">
        <f ca="1"/>
        <v>0</v>
      </c>
      <c r="L1002">
        <v>0</v>
      </c>
      <c r="M1002">
        <v>2.4465598571153302E-3</v>
      </c>
      <c r="N1002" s="105" t="str">
        <v>G00006t_c_r</v>
      </c>
      <c r="O1002" s="131" t="str">
        <v/>
      </c>
      <c r="P1002" s="121" t="str">
        <v/>
      </c>
      <c r="Q1002">
        <v>0</v>
      </c>
      <c r="R1002" t="str">
        <v>G00006t_c_r</v>
      </c>
      <c r="T1002">
        <v>0</v>
      </c>
      <c r="U1002" t="str">
        <v>G00006t_c_r</v>
      </c>
      <c r="W1002" t="str">
        <f ca="1"/>
        <v>Exchange</v>
      </c>
      <c r="X1002" t="str">
        <f ca="1"/>
        <v>EX_so3_e</v>
      </c>
      <c r="Y1002">
        <f ca="1"/>
        <v>0</v>
      </c>
      <c r="Z1002">
        <f ca="1"/>
        <v>0</v>
      </c>
      <c r="AA1002">
        <f ca="1"/>
        <v>0</v>
      </c>
      <c r="AB1002">
        <f ca="1"/>
        <v>0</v>
      </c>
      <c r="AC1002">
        <f ca="1"/>
        <v>0</v>
      </c>
      <c r="AD1002" t="str">
        <f ca="1"/>
        <v>compACYLCOA_c</v>
      </c>
      <c r="AE1002">
        <f ca="1"/>
        <v>0</v>
      </c>
    </row>
    <row r="1003" spans="1:31" x14ac:dyDescent="0.2">
      <c r="A1003" t="s">
        <v>10724</v>
      </c>
      <c r="B1003" s="121" t="s">
        <v>94</v>
      </c>
      <c r="E1003" s="121">
        <f ca="1"/>
        <v>-1.56423571497382E-2</v>
      </c>
      <c r="H1003" s="121" t="str">
        <f ca="1"/>
        <v>0</v>
      </c>
      <c r="K1003" s="121" t="str">
        <f ca="1"/>
        <v>0</v>
      </c>
      <c r="L1003">
        <v>0</v>
      </c>
      <c r="M1003">
        <v>0</v>
      </c>
      <c r="N1003" s="105" t="str">
        <v>EX_alltt_e, G00006t_c_e</v>
      </c>
      <c r="O1003" s="131" t="str">
        <v/>
      </c>
      <c r="P1003" s="121" t="str">
        <v/>
      </c>
      <c r="Q1003">
        <v>0</v>
      </c>
      <c r="R1003" t="str">
        <v>EX_alltt_e, G00006t_c_e</v>
      </c>
      <c r="T1003">
        <v>0</v>
      </c>
      <c r="U1003" t="str">
        <v>EX_alltt_e, G00006t_c_e</v>
      </c>
      <c r="W1003" t="str">
        <f ca="1"/>
        <v>Exchange</v>
      </c>
      <c r="X1003" t="str">
        <f ca="1"/>
        <v>EX_so4_e</v>
      </c>
      <c r="Y1003">
        <f ca="1"/>
        <v>-7.4642376443646149E-3</v>
      </c>
      <c r="Z1003">
        <f ca="1"/>
        <v>0</v>
      </c>
      <c r="AA1003">
        <f ca="1"/>
        <v>5.5714843611549814E-5</v>
      </c>
      <c r="AB1003">
        <f ca="1"/>
        <v>2.3316481278344257E-3</v>
      </c>
      <c r="AC1003">
        <f ca="1"/>
        <v>1</v>
      </c>
      <c r="AD1003" t="str">
        <f ca="1"/>
        <v>compACYLCOA_m</v>
      </c>
      <c r="AE1003">
        <f ca="1"/>
        <v>0</v>
      </c>
    </row>
    <row r="1004" spans="1:31" x14ac:dyDescent="0.2">
      <c r="A1004" t="s">
        <v>10724</v>
      </c>
      <c r="B1004" s="121" t="s">
        <v>8924</v>
      </c>
      <c r="E1004" s="121" t="str">
        <f ca="1"/>
        <v>0</v>
      </c>
      <c r="H1004" s="121" t="str">
        <f ca="1"/>
        <v>0</v>
      </c>
      <c r="K1004" s="121" t="str">
        <f ca="1"/>
        <v>0</v>
      </c>
      <c r="L1004">
        <v>0</v>
      </c>
      <c r="M1004">
        <v>0</v>
      </c>
      <c r="N1004" s="105" t="str">
        <v>EX_alltn_e, G00006t_c_e</v>
      </c>
      <c r="O1004" s="131" t="str">
        <v/>
      </c>
      <c r="P1004" s="121" t="str">
        <v/>
      </c>
      <c r="Q1004">
        <v>0</v>
      </c>
      <c r="R1004" t="str">
        <v>EX_alltn_e, G00006t_c_e</v>
      </c>
      <c r="T1004">
        <v>0</v>
      </c>
      <c r="U1004" t="str">
        <v>EX_alltn_e, G00006t_c_e</v>
      </c>
      <c r="W1004" t="str">
        <f ca="1"/>
        <v>Exchange</v>
      </c>
      <c r="X1004" t="str">
        <f ca="1"/>
        <v>EX_spmd_e</v>
      </c>
      <c r="Y1004">
        <f ca="1"/>
        <v>0</v>
      </c>
      <c r="Z1004">
        <f ca="1"/>
        <v>0</v>
      </c>
      <c r="AA1004">
        <f ca="1"/>
        <v>0</v>
      </c>
      <c r="AB1004">
        <f ca="1"/>
        <v>0</v>
      </c>
      <c r="AC1004">
        <f ca="1"/>
        <v>0</v>
      </c>
      <c r="AD1004" t="str">
        <f ca="1"/>
        <v>compACYLCOA_r</v>
      </c>
      <c r="AE1004">
        <f ca="1"/>
        <v>0</v>
      </c>
    </row>
    <row r="1005" spans="1:31" x14ac:dyDescent="0.2">
      <c r="A1005" t="s">
        <v>10724</v>
      </c>
      <c r="B1005" s="121" t="s">
        <v>8925</v>
      </c>
      <c r="E1005" s="121" t="str">
        <f ca="1"/>
        <v>0</v>
      </c>
      <c r="H1005" s="121" t="str">
        <f ca="1"/>
        <v>0</v>
      </c>
      <c r="K1005" s="121" t="str">
        <f ca="1"/>
        <v>0</v>
      </c>
      <c r="L1005">
        <v>0</v>
      </c>
      <c r="M1005">
        <v>1.0785669070211701E-2</v>
      </c>
      <c r="N1005" s="105" t="str">
        <v>EX_tre_e, G00006t_c_e</v>
      </c>
      <c r="O1005" s="131" t="str">
        <v/>
      </c>
      <c r="P1005" s="121" t="str">
        <v/>
      </c>
      <c r="Q1005">
        <v>0</v>
      </c>
      <c r="R1005" t="str">
        <v>EX_tre_e, G00006t_c_e</v>
      </c>
      <c r="T1005">
        <v>0</v>
      </c>
      <c r="U1005" t="str">
        <v>EX_tre_e, G00006t_c_e</v>
      </c>
      <c r="W1005" t="str">
        <f ca="1"/>
        <v>Exchange</v>
      </c>
      <c r="X1005" t="str">
        <f ca="1"/>
        <v>EX_sprm_e</v>
      </c>
      <c r="Y1005">
        <f ca="1"/>
        <v>0</v>
      </c>
      <c r="Z1005">
        <f ca="1"/>
        <v>0</v>
      </c>
      <c r="AA1005">
        <f ca="1"/>
        <v>0</v>
      </c>
      <c r="AB1005">
        <f ca="1"/>
        <v>0</v>
      </c>
      <c r="AC1005">
        <f ca="1"/>
        <v>0</v>
      </c>
      <c r="AD1005" t="str">
        <f ca="1"/>
        <v>compACYLCOA_x</v>
      </c>
      <c r="AE1005">
        <f ca="1"/>
        <v>0</v>
      </c>
    </row>
    <row r="1006" spans="1:31" x14ac:dyDescent="0.2">
      <c r="A1006" t="s">
        <v>10724</v>
      </c>
      <c r="B1006" s="121" t="s">
        <v>8926</v>
      </c>
      <c r="E1006" s="121" t="str">
        <f ca="1"/>
        <v>0</v>
      </c>
      <c r="H1006" s="121" t="str">
        <f ca="1"/>
        <v>0</v>
      </c>
      <c r="K1006" s="121" t="str">
        <f ca="1"/>
        <v>0</v>
      </c>
      <c r="L1006">
        <v>0</v>
      </c>
      <c r="M1006">
        <v>4.9737107160227403E-3</v>
      </c>
      <c r="N1006" s="105" t="str">
        <v>EX_gam6p_e, G00006t_c_e</v>
      </c>
      <c r="O1006" s="131" t="str">
        <v/>
      </c>
      <c r="P1006" s="121" t="str">
        <v/>
      </c>
      <c r="Q1006">
        <v>0</v>
      </c>
      <c r="R1006" t="str">
        <v>EX_gam6p_e, G00006t_c_e</v>
      </c>
      <c r="T1006">
        <v>0</v>
      </c>
      <c r="U1006" t="str">
        <v>EX_gam6p_e, G00006t_c_e</v>
      </c>
      <c r="W1006" t="str">
        <f ca="1"/>
        <v>Exchange</v>
      </c>
      <c r="X1006" t="str">
        <f ca="1"/>
        <v>EX_srb__L_e</v>
      </c>
      <c r="Y1006">
        <f ca="1"/>
        <v>0</v>
      </c>
      <c r="Z1006">
        <f ca="1"/>
        <v>0</v>
      </c>
      <c r="AA1006">
        <f ca="1"/>
        <v>0</v>
      </c>
      <c r="AB1006">
        <f ca="1"/>
        <v>0</v>
      </c>
      <c r="AC1006">
        <f ca="1"/>
        <v>0</v>
      </c>
      <c r="AD1006" t="str">
        <f ca="1"/>
        <v>compCER_g</v>
      </c>
      <c r="AE1006">
        <f ca="1"/>
        <v>0</v>
      </c>
    </row>
    <row r="1007" spans="1:31" x14ac:dyDescent="0.2">
      <c r="A1007" t="s">
        <v>10724</v>
      </c>
      <c r="B1007" s="121" t="s">
        <v>8927</v>
      </c>
      <c r="E1007" s="121" t="str">
        <f ca="1"/>
        <v>0</v>
      </c>
      <c r="H1007" s="121" t="str">
        <f ca="1"/>
        <v>0</v>
      </c>
      <c r="K1007" s="121" t="str">
        <f ca="1"/>
        <v>0</v>
      </c>
      <c r="L1007">
        <v>0</v>
      </c>
      <c r="M1007">
        <v>0</v>
      </c>
      <c r="N1007" s="105" t="str">
        <v>G00006t_c_r</v>
      </c>
      <c r="O1007" s="131" t="str">
        <v/>
      </c>
      <c r="P1007" s="121" t="str">
        <v/>
      </c>
      <c r="Q1007">
        <v>0</v>
      </c>
      <c r="R1007" t="str">
        <v>G00006t_c_r</v>
      </c>
      <c r="T1007">
        <v>0</v>
      </c>
      <c r="U1007" t="str">
        <v>G00006t_c_r</v>
      </c>
      <c r="W1007" t="str">
        <f ca="1"/>
        <v>Exchange</v>
      </c>
      <c r="X1007" t="str">
        <f ca="1"/>
        <v>EX_succ_e</v>
      </c>
      <c r="Y1007">
        <f ca="1"/>
        <v>0</v>
      </c>
      <c r="Z1007">
        <f ca="1"/>
        <v>0</v>
      </c>
      <c r="AA1007">
        <f ca="1"/>
        <v>0</v>
      </c>
      <c r="AB1007">
        <f ca="1"/>
        <v>0</v>
      </c>
      <c r="AC1007">
        <f ca="1"/>
        <v>0</v>
      </c>
      <c r="AD1007" t="str">
        <f ca="1"/>
        <v>compCER_m</v>
      </c>
      <c r="AE1007">
        <f ca="1"/>
        <v>0</v>
      </c>
    </row>
    <row r="1008" spans="1:31" x14ac:dyDescent="0.2">
      <c r="A1008" t="s">
        <v>10724</v>
      </c>
      <c r="B1008" s="121" t="s">
        <v>8928</v>
      </c>
      <c r="E1008" s="121" t="str">
        <f ca="1"/>
        <v>0</v>
      </c>
      <c r="H1008" s="121" t="str">
        <f ca="1"/>
        <v>0</v>
      </c>
      <c r="K1008" s="121" t="str">
        <f ca="1"/>
        <v>0</v>
      </c>
      <c r="L1008">
        <v>0</v>
      </c>
      <c r="M1008">
        <v>0</v>
      </c>
      <c r="N1008" s="105" t="str">
        <v>EX_nh4_e, G00006t_c_e</v>
      </c>
      <c r="O1008" s="131" t="str">
        <v/>
      </c>
      <c r="P1008" s="121" t="str">
        <v/>
      </c>
      <c r="Q1008">
        <v>-0.33568878077391501</v>
      </c>
      <c r="R1008" t="str">
        <v>EX_nh4_e, G00006t_c_e</v>
      </c>
      <c r="T1008">
        <v>-0.40820401103003701</v>
      </c>
      <c r="U1008" t="str">
        <v>EX_nh4_e, G00006t_c_e</v>
      </c>
      <c r="W1008" t="str">
        <f ca="1"/>
        <v>Exchange</v>
      </c>
      <c r="X1008" t="str">
        <f ca="1"/>
        <v>EX_sucr_e</v>
      </c>
      <c r="Y1008">
        <f ca="1"/>
        <v>0</v>
      </c>
      <c r="Z1008">
        <f ca="1"/>
        <v>0</v>
      </c>
      <c r="AA1008">
        <f ca="1"/>
        <v>0</v>
      </c>
      <c r="AB1008">
        <f ca="1"/>
        <v>0</v>
      </c>
      <c r="AC1008">
        <f ca="1"/>
        <v>0</v>
      </c>
      <c r="AD1008" t="str">
        <f ca="1"/>
        <v>compFALPD_en</v>
      </c>
      <c r="AE1008">
        <f ca="1"/>
        <v>0</v>
      </c>
    </row>
    <row r="1009" spans="1:31" x14ac:dyDescent="0.2">
      <c r="A1009" t="s">
        <v>10724</v>
      </c>
      <c r="B1009" s="121" t="s">
        <v>8929</v>
      </c>
      <c r="E1009" s="121" t="str">
        <f ca="1"/>
        <v>0</v>
      </c>
      <c r="H1009" s="121" t="str">
        <f ca="1"/>
        <v>0</v>
      </c>
      <c r="K1009" s="121" t="str">
        <f ca="1"/>
        <v>0</v>
      </c>
      <c r="L1009">
        <v>0</v>
      </c>
      <c r="M1009">
        <v>0</v>
      </c>
      <c r="N1009" s="105" t="str">
        <v>AMPt_c_n, G00006t_c_r</v>
      </c>
      <c r="O1009" s="131" t="str">
        <v/>
      </c>
      <c r="P1009" s="121" t="str">
        <v/>
      </c>
      <c r="Q1009">
        <v>0</v>
      </c>
      <c r="R1009" t="str">
        <v>AMPt_c_n, G00006t_c_r</v>
      </c>
      <c r="T1009">
        <v>0</v>
      </c>
      <c r="U1009" t="str">
        <v>AMPt_c_n, G00006t_c_r</v>
      </c>
      <c r="W1009" t="str">
        <f ca="1"/>
        <v>Exchange</v>
      </c>
      <c r="X1009" t="str">
        <f ca="1"/>
        <v>EX_tag_c</v>
      </c>
      <c r="Y1009">
        <f ca="1"/>
        <v>0</v>
      </c>
      <c r="Z1009">
        <f ca="1"/>
        <v>0</v>
      </c>
      <c r="AA1009">
        <f ca="1"/>
        <v>0</v>
      </c>
      <c r="AB1009">
        <f ca="1"/>
        <v>0</v>
      </c>
      <c r="AC1009">
        <f ca="1"/>
        <v>0</v>
      </c>
      <c r="AD1009" t="str">
        <f ca="1"/>
        <v>compFALPD_m</v>
      </c>
      <c r="AE1009">
        <f ca="1"/>
        <v>0</v>
      </c>
    </row>
    <row r="1010" spans="1:31" x14ac:dyDescent="0.2">
      <c r="A1010" t="s">
        <v>10724</v>
      </c>
      <c r="B1010" s="121" t="s">
        <v>8930</v>
      </c>
      <c r="E1010" s="121" t="str">
        <f ca="1"/>
        <v>0</v>
      </c>
      <c r="H1010" s="121" t="str">
        <f ca="1"/>
        <v>0</v>
      </c>
      <c r="K1010" s="121" t="str">
        <f ca="1"/>
        <v>0</v>
      </c>
      <c r="L1010">
        <v>0</v>
      </c>
      <c r="M1010">
        <v>0</v>
      </c>
      <c r="N1010" s="105" t="str">
        <v>ARGtps_m, G00006t_c_r</v>
      </c>
      <c r="O1010" s="131" t="str">
        <v/>
      </c>
      <c r="P1010" s="121" t="str">
        <v/>
      </c>
      <c r="Q1010">
        <v>0</v>
      </c>
      <c r="R1010" t="str">
        <v>ARGtps_m, G00006t_c_r</v>
      </c>
      <c r="T1010">
        <v>0</v>
      </c>
      <c r="U1010" t="str">
        <v>ARGtps_m, G00006t_c_r</v>
      </c>
      <c r="W1010" t="str">
        <f ca="1"/>
        <v>Exchange</v>
      </c>
      <c r="X1010" t="str">
        <f ca="1"/>
        <v>EX_taur_e</v>
      </c>
      <c r="Y1010">
        <f ca="1"/>
        <v>0</v>
      </c>
      <c r="Z1010">
        <f ca="1"/>
        <v>0</v>
      </c>
      <c r="AA1010">
        <f ca="1"/>
        <v>0</v>
      </c>
      <c r="AB1010">
        <f ca="1"/>
        <v>0</v>
      </c>
      <c r="AC1010">
        <f ca="1"/>
        <v>0</v>
      </c>
      <c r="AD1010" t="str">
        <f ca="1"/>
        <v>compFALPD_mm</v>
      </c>
      <c r="AE1010">
        <f ca="1"/>
        <v>0</v>
      </c>
    </row>
    <row r="1011" spans="1:31" x14ac:dyDescent="0.2">
      <c r="A1011" t="s">
        <v>10724</v>
      </c>
      <c r="B1011" s="121" t="s">
        <v>128</v>
      </c>
      <c r="E1011" s="121">
        <f ca="1"/>
        <v>-1.9069533756447E-5</v>
      </c>
      <c r="H1011" s="121" t="str">
        <f ca="1"/>
        <v>0</v>
      </c>
      <c r="K1011" s="121" t="str">
        <f ca="1"/>
        <v>0</v>
      </c>
      <c r="L1011">
        <v>0</v>
      </c>
      <c r="M1011">
        <v>0</v>
      </c>
      <c r="N1011" s="105" t="str">
        <v>ASNt_c_m, G00006t_c_r</v>
      </c>
      <c r="O1011" s="131" t="str">
        <v/>
      </c>
      <c r="P1011" s="121" t="str">
        <v/>
      </c>
      <c r="Q1011">
        <v>0</v>
      </c>
      <c r="R1011" t="str">
        <v>ASNt_c_m, G00006t_c_r</v>
      </c>
      <c r="T1011">
        <v>0</v>
      </c>
      <c r="U1011" t="str">
        <v>ASNt_c_m, G00006t_c_r</v>
      </c>
      <c r="W1011" t="str">
        <f ca="1"/>
        <v>Exchange</v>
      </c>
      <c r="X1011" t="str">
        <f ca="1"/>
        <v>EX_thm_e</v>
      </c>
      <c r="Y1011">
        <f ca="1"/>
        <v>-9.0996216467117127E-6</v>
      </c>
      <c r="Z1011">
        <f ca="1"/>
        <v>0</v>
      </c>
      <c r="AA1011">
        <f ca="1"/>
        <v>8.2803114113304385E-11</v>
      </c>
      <c r="AB1011">
        <f ca="1"/>
        <v>3.4652834592381964E-9</v>
      </c>
      <c r="AC1011">
        <f ca="1"/>
        <v>1</v>
      </c>
      <c r="AD1011" t="str">
        <f ca="1"/>
        <v>CPLSPNEST_e</v>
      </c>
      <c r="AE1011">
        <f ca="1"/>
        <v>0</v>
      </c>
    </row>
    <row r="1012" spans="1:31" x14ac:dyDescent="0.2">
      <c r="A1012" t="s">
        <v>10724</v>
      </c>
      <c r="B1012" s="121" t="s">
        <v>8931</v>
      </c>
      <c r="E1012" s="121" t="str">
        <f ca="1"/>
        <v>0</v>
      </c>
      <c r="H1012" s="121" t="str">
        <f ca="1"/>
        <v>0</v>
      </c>
      <c r="K1012" s="121" t="str">
        <f ca="1"/>
        <v>0</v>
      </c>
      <c r="L1012">
        <v>0</v>
      </c>
      <c r="M1012">
        <v>2.4465598571153302E-3</v>
      </c>
      <c r="N1012" s="105" t="str">
        <v>ASPGLUt_c_m, G00006t_c_r</v>
      </c>
      <c r="O1012" s="131" t="str">
        <v/>
      </c>
      <c r="P1012" s="121" t="str">
        <v/>
      </c>
      <c r="Q1012">
        <v>0</v>
      </c>
      <c r="R1012" t="str">
        <v>ASPGLUt_c_m, G00006t_c_r</v>
      </c>
      <c r="T1012">
        <v>0</v>
      </c>
      <c r="U1012" t="str">
        <v>ASPGLUt_c_m, G00006t_c_r</v>
      </c>
      <c r="W1012" t="str">
        <f ca="1"/>
        <v>Exchange</v>
      </c>
      <c r="X1012" t="str">
        <f ca="1"/>
        <v>EX_thmmp_e</v>
      </c>
      <c r="Y1012">
        <f ca="1"/>
        <v>0</v>
      </c>
      <c r="Z1012">
        <f ca="1"/>
        <v>0</v>
      </c>
      <c r="AA1012">
        <f ca="1"/>
        <v>0</v>
      </c>
      <c r="AB1012">
        <f ca="1"/>
        <v>0</v>
      </c>
      <c r="AC1012">
        <f ca="1"/>
        <v>0</v>
      </c>
      <c r="AD1012" t="str">
        <f ca="1"/>
        <v>CRN100t_c_m</v>
      </c>
      <c r="AE1012">
        <f ca="1"/>
        <v>0</v>
      </c>
    </row>
    <row r="1013" spans="1:31" x14ac:dyDescent="0.2">
      <c r="A1013" t="s">
        <v>10724</v>
      </c>
      <c r="B1013" s="121" t="s">
        <v>8932</v>
      </c>
      <c r="E1013" s="121" t="str">
        <f ca="1"/>
        <v>0</v>
      </c>
      <c r="H1013" s="121" t="str">
        <f ca="1"/>
        <v>0</v>
      </c>
      <c r="K1013" s="121" t="str">
        <f ca="1"/>
        <v>0</v>
      </c>
      <c r="L1013">
        <v>0</v>
      </c>
      <c r="M1013">
        <v>2.0728129992160899E-3</v>
      </c>
      <c r="N1013" s="105" t="str">
        <v>ATPt_c_n, G00006t_c_r</v>
      </c>
      <c r="O1013" s="131" t="str">
        <v/>
      </c>
      <c r="P1013" s="121" t="str">
        <v/>
      </c>
      <c r="Q1013">
        <v>0</v>
      </c>
      <c r="R1013" t="str">
        <v>ATPt_c_n, G00006t_c_r</v>
      </c>
      <c r="T1013">
        <v>0</v>
      </c>
      <c r="U1013" t="str">
        <v>ATPt_c_n, G00006t_c_r</v>
      </c>
      <c r="W1013" t="str">
        <f ca="1"/>
        <v>Exchange</v>
      </c>
      <c r="X1013" t="str">
        <f ca="1"/>
        <v>EX_thmpp_e</v>
      </c>
      <c r="Y1013">
        <f ca="1"/>
        <v>0</v>
      </c>
      <c r="Z1013">
        <f ca="1"/>
        <v>0</v>
      </c>
      <c r="AA1013">
        <f ca="1"/>
        <v>0</v>
      </c>
      <c r="AB1013">
        <f ca="1"/>
        <v>0</v>
      </c>
      <c r="AC1013">
        <f ca="1"/>
        <v>0</v>
      </c>
      <c r="AD1013" t="str">
        <f ca="1"/>
        <v>CRN100t_c_x</v>
      </c>
      <c r="AE1013">
        <f ca="1"/>
        <v>0</v>
      </c>
    </row>
    <row r="1014" spans="1:31" x14ac:dyDescent="0.2">
      <c r="A1014" t="s">
        <v>10724</v>
      </c>
      <c r="B1014" s="121" t="s">
        <v>8933</v>
      </c>
      <c r="E1014" s="121" t="str">
        <f ca="1"/>
        <v>0</v>
      </c>
      <c r="H1014" s="121" t="str">
        <f ca="1"/>
        <v>0</v>
      </c>
      <c r="K1014" s="121" t="str">
        <f ca="1"/>
        <v>0</v>
      </c>
      <c r="L1014">
        <v>0</v>
      </c>
      <c r="M1014">
        <v>2.7725018879035599E-5</v>
      </c>
      <c r="N1014" s="105" t="str">
        <v>ATPt_c_r, G00006t_c_r</v>
      </c>
      <c r="O1014" s="131" t="str">
        <v/>
      </c>
      <c r="P1014" s="121" t="str">
        <v/>
      </c>
      <c r="Q1014">
        <v>0</v>
      </c>
      <c r="R1014" t="str">
        <v>ATPt_c_r, G00006t_c_r</v>
      </c>
      <c r="T1014">
        <v>0</v>
      </c>
      <c r="U1014" t="str">
        <v>ATPt_c_r, G00006t_c_r</v>
      </c>
      <c r="W1014" t="str">
        <f ca="1"/>
        <v>Exchange</v>
      </c>
      <c r="X1014" t="str">
        <f ca="1"/>
        <v>EX_thr__L_e</v>
      </c>
      <c r="Y1014">
        <f ca="1"/>
        <v>0</v>
      </c>
      <c r="Z1014">
        <f ca="1"/>
        <v>0</v>
      </c>
      <c r="AA1014">
        <f ca="1"/>
        <v>0</v>
      </c>
      <c r="AB1014">
        <f ca="1"/>
        <v>0</v>
      </c>
      <c r="AC1014">
        <f ca="1"/>
        <v>0</v>
      </c>
      <c r="AD1014" t="str">
        <f ca="1"/>
        <v>CRN120t_c_m</v>
      </c>
      <c r="AE1014">
        <f ca="1"/>
        <v>0</v>
      </c>
    </row>
    <row r="1015" spans="1:31" x14ac:dyDescent="0.2">
      <c r="A1015" t="s">
        <v>10724</v>
      </c>
      <c r="B1015" s="121" t="s">
        <v>8934</v>
      </c>
      <c r="E1015" s="121" t="str">
        <f ca="1"/>
        <v>0</v>
      </c>
      <c r="H1015" s="121" t="str">
        <f ca="1"/>
        <v>0</v>
      </c>
      <c r="K1015" s="121" t="str">
        <f ca="1"/>
        <v>0</v>
      </c>
      <c r="L1015">
        <v>1.74999275963248</v>
      </c>
      <c r="M1015">
        <v>0.31821099897557598</v>
      </c>
      <c r="N1015" s="105" t="str">
        <v>HCO3E_c</v>
      </c>
      <c r="O1015" s="131" t="str">
        <v/>
      </c>
      <c r="P1015" s="121" t="str">
        <v/>
      </c>
      <c r="Q1015">
        <v>0.407789561351866</v>
      </c>
      <c r="R1015" t="str">
        <v>HCO3E_c</v>
      </c>
      <c r="T1015">
        <v>1.0770353776783801</v>
      </c>
      <c r="U1015" t="str">
        <v>HCO3E_c</v>
      </c>
      <c r="W1015" t="str">
        <f ca="1"/>
        <v>Exchange</v>
      </c>
      <c r="X1015" t="str">
        <f ca="1"/>
        <v>EX_thymd_e</v>
      </c>
      <c r="Y1015">
        <f ca="1"/>
        <v>0</v>
      </c>
      <c r="Z1015">
        <f ca="1"/>
        <v>0</v>
      </c>
      <c r="AA1015">
        <f ca="1"/>
        <v>0</v>
      </c>
      <c r="AB1015">
        <f ca="1"/>
        <v>0</v>
      </c>
      <c r="AC1015">
        <f ca="1"/>
        <v>0</v>
      </c>
      <c r="AD1015" t="str">
        <f ca="1"/>
        <v>CRN120t_c_x</v>
      </c>
      <c r="AE1015">
        <f ca="1"/>
        <v>0</v>
      </c>
    </row>
    <row r="1016" spans="1:31" x14ac:dyDescent="0.2">
      <c r="A1016" t="s">
        <v>10724</v>
      </c>
      <c r="B1016" s="121" t="s">
        <v>8935</v>
      </c>
      <c r="E1016" s="121" t="str">
        <f ca="1"/>
        <v>0</v>
      </c>
      <c r="H1016" s="121" t="str">
        <f ca="1"/>
        <v>0</v>
      </c>
      <c r="K1016" s="121" t="str">
        <f ca="1"/>
        <v>0</v>
      </c>
      <c r="L1016">
        <v>0</v>
      </c>
      <c r="M1016">
        <v>0</v>
      </c>
      <c r="N1016" s="105" t="str">
        <v>HCO3t_c_n, G00006t_c_r</v>
      </c>
      <c r="O1016" s="131" t="str">
        <v/>
      </c>
      <c r="P1016" s="121" t="str">
        <v/>
      </c>
      <c r="Q1016">
        <v>0</v>
      </c>
      <c r="R1016" t="str">
        <v>HCO3t_c_n, G00006t_c_r</v>
      </c>
      <c r="T1016">
        <v>0</v>
      </c>
      <c r="U1016" t="str">
        <v>HCO3t_c_n, G00006t_c_r</v>
      </c>
      <c r="W1016" t="str">
        <f ca="1"/>
        <v>Exchange</v>
      </c>
      <c r="X1016" t="str">
        <f ca="1"/>
        <v>EX_tre_e</v>
      </c>
      <c r="Y1016">
        <f ca="1"/>
        <v>0</v>
      </c>
      <c r="Z1016">
        <f ca="1"/>
        <v>0</v>
      </c>
      <c r="AA1016">
        <f ca="1"/>
        <v>0</v>
      </c>
      <c r="AB1016">
        <f ca="1"/>
        <v>0</v>
      </c>
      <c r="AC1016">
        <f ca="1"/>
        <v>0</v>
      </c>
      <c r="AD1016" t="str">
        <f ca="1"/>
        <v>CRN40t_c_m</v>
      </c>
      <c r="AE1016">
        <f ca="1"/>
        <v>0</v>
      </c>
    </row>
    <row r="1017" spans="1:31" x14ac:dyDescent="0.2">
      <c r="A1017" t="s">
        <v>10724</v>
      </c>
      <c r="B1017" s="121" t="s">
        <v>8936</v>
      </c>
      <c r="E1017" s="121" t="str">
        <f ca="1"/>
        <v>0</v>
      </c>
      <c r="H1017" s="121" t="str">
        <f ca="1"/>
        <v>0</v>
      </c>
      <c r="K1017" s="121" t="str">
        <f ca="1"/>
        <v>0</v>
      </c>
      <c r="L1017">
        <v>0</v>
      </c>
      <c r="M1017">
        <v>0</v>
      </c>
      <c r="N1017" s="105" t="str">
        <v>G00006t_c_e</v>
      </c>
      <c r="O1017" s="131" t="str">
        <v/>
      </c>
      <c r="P1017" s="121" t="str">
        <v/>
      </c>
      <c r="Q1017">
        <v>0</v>
      </c>
      <c r="R1017" t="str">
        <v>G00006t_c_e</v>
      </c>
      <c r="T1017">
        <v>0</v>
      </c>
      <c r="U1017" t="str">
        <v>G00006t_c_e</v>
      </c>
      <c r="W1017" t="str">
        <f ca="1"/>
        <v>Exchange</v>
      </c>
      <c r="X1017" t="str">
        <f ca="1"/>
        <v>EX_trp__L_e</v>
      </c>
      <c r="Y1017">
        <f ca="1"/>
        <v>0</v>
      </c>
      <c r="Z1017">
        <f ca="1"/>
        <v>0</v>
      </c>
      <c r="AA1017">
        <f ca="1"/>
        <v>0</v>
      </c>
      <c r="AB1017">
        <f ca="1"/>
        <v>0</v>
      </c>
      <c r="AC1017">
        <f ca="1"/>
        <v>0</v>
      </c>
      <c r="AD1017" t="str">
        <f ca="1"/>
        <v>CRN40t_c_x</v>
      </c>
      <c r="AE1017">
        <f ca="1"/>
        <v>0</v>
      </c>
    </row>
    <row r="1018" spans="1:31" x14ac:dyDescent="0.2">
      <c r="A1018" t="s">
        <v>10724</v>
      </c>
      <c r="B1018" s="121" t="s">
        <v>8937</v>
      </c>
      <c r="E1018" s="121" t="str">
        <f ca="1"/>
        <v>0</v>
      </c>
      <c r="H1018" s="121" t="str">
        <f ca="1"/>
        <v>0</v>
      </c>
      <c r="K1018" s="121" t="str">
        <f ca="1"/>
        <v>0</v>
      </c>
      <c r="L1018">
        <v>7.1012485723117198</v>
      </c>
      <c r="M1018">
        <v>0.203300402847814</v>
      </c>
      <c r="N1018" s="105" t="str">
        <v>EX_co2_e, G00006t_c_e</v>
      </c>
      <c r="O1018" s="131" t="str">
        <v/>
      </c>
      <c r="P1018" s="121" t="str">
        <v/>
      </c>
      <c r="Q1018">
        <v>2.94766954236517</v>
      </c>
      <c r="R1018" t="str">
        <v>EX_co2_e, G00006t_c_e</v>
      </c>
      <c r="T1018">
        <v>6.7314112459545399</v>
      </c>
      <c r="U1018" t="str">
        <v>EX_co2_e, G00006t_c_e</v>
      </c>
      <c r="W1018" t="str">
        <f ca="1"/>
        <v>Exchange</v>
      </c>
      <c r="X1018" t="str">
        <f ca="1"/>
        <v>EX_ttcosa_e</v>
      </c>
      <c r="Y1018">
        <f ca="1"/>
        <v>0</v>
      </c>
      <c r="Z1018">
        <f ca="1"/>
        <v>0</v>
      </c>
      <c r="AA1018">
        <f ca="1"/>
        <v>0</v>
      </c>
      <c r="AB1018">
        <f ca="1"/>
        <v>0</v>
      </c>
      <c r="AC1018">
        <f ca="1"/>
        <v>0</v>
      </c>
      <c r="AD1018" t="str">
        <f ca="1"/>
        <v>CRN60t_c_m</v>
      </c>
      <c r="AE1018">
        <f ca="1"/>
        <v>0</v>
      </c>
    </row>
    <row r="1019" spans="1:31" x14ac:dyDescent="0.2">
      <c r="A1019" t="s">
        <v>10724</v>
      </c>
      <c r="B1019" s="121" t="s">
        <v>8938</v>
      </c>
      <c r="E1019" s="121" t="str">
        <f ca="1"/>
        <v>0</v>
      </c>
      <c r="H1019" s="121" t="str">
        <f ca="1"/>
        <v>0</v>
      </c>
      <c r="K1019" s="121" t="str">
        <f ca="1"/>
        <v>0</v>
      </c>
      <c r="L1019">
        <v>0</v>
      </c>
      <c r="M1019">
        <v>3.9314929750627501E-3</v>
      </c>
      <c r="N1019" s="105" t="str">
        <v>CRNt_c_x, G00006t_c_r</v>
      </c>
      <c r="O1019" s="131" t="str">
        <v/>
      </c>
      <c r="P1019" s="121" t="str">
        <v/>
      </c>
      <c r="Q1019">
        <v>0</v>
      </c>
      <c r="R1019" t="str">
        <v>CRNt_c_x, G00006t_c_r</v>
      </c>
      <c r="T1019">
        <v>0</v>
      </c>
      <c r="U1019" t="str">
        <v>CRNt_c_x, G00006t_c_r</v>
      </c>
      <c r="W1019" t="str">
        <f ca="1"/>
        <v>Exchange</v>
      </c>
      <c r="X1019" t="str">
        <f ca="1"/>
        <v>EX_ttdca_e</v>
      </c>
      <c r="Y1019">
        <f ca="1"/>
        <v>0</v>
      </c>
      <c r="Z1019">
        <f ca="1"/>
        <v>0</v>
      </c>
      <c r="AA1019">
        <f ca="1"/>
        <v>0</v>
      </c>
      <c r="AB1019">
        <f ca="1"/>
        <v>0</v>
      </c>
      <c r="AC1019">
        <f ca="1"/>
        <v>0</v>
      </c>
      <c r="AD1019" t="str">
        <f ca="1"/>
        <v>CRN60t_c_x</v>
      </c>
      <c r="AE1019">
        <f ca="1"/>
        <v>0</v>
      </c>
    </row>
    <row r="1020" spans="1:31" x14ac:dyDescent="0.2">
      <c r="A1020" t="s">
        <v>10724</v>
      </c>
      <c r="B1020" s="121" t="s">
        <v>8939</v>
      </c>
      <c r="E1020" s="121" t="str">
        <f ca="1"/>
        <v>0</v>
      </c>
      <c r="H1020" s="121" t="str">
        <f ca="1"/>
        <v>0</v>
      </c>
      <c r="K1020" s="121" t="str">
        <f ca="1"/>
        <v>0</v>
      </c>
      <c r="L1020">
        <v>0</v>
      </c>
      <c r="M1020">
        <v>2.15378005625552E-2</v>
      </c>
      <c r="N1020" s="105" t="str">
        <v>CRNCARt_c_x, G00006t_c_r</v>
      </c>
      <c r="O1020" s="131" t="str">
        <v/>
      </c>
      <c r="P1020" s="121" t="str">
        <v/>
      </c>
      <c r="Q1020">
        <v>0</v>
      </c>
      <c r="R1020" t="str">
        <v>CRNCARt_c_x, G00006t_c_r</v>
      </c>
      <c r="T1020">
        <v>0</v>
      </c>
      <c r="U1020" t="str">
        <v>CRNCARt_c_x, G00006t_c_r</v>
      </c>
      <c r="W1020" t="str">
        <f ca="1"/>
        <v>Exchange</v>
      </c>
      <c r="X1020" t="str">
        <f ca="1"/>
        <v>EX_tyr__L_e</v>
      </c>
      <c r="Y1020">
        <f ca="1"/>
        <v>0</v>
      </c>
      <c r="Z1020">
        <f ca="1"/>
        <v>0</v>
      </c>
      <c r="AA1020">
        <f ca="1"/>
        <v>0</v>
      </c>
      <c r="AB1020">
        <f ca="1"/>
        <v>0</v>
      </c>
      <c r="AC1020">
        <f ca="1"/>
        <v>0</v>
      </c>
      <c r="AD1020" t="str">
        <f ca="1"/>
        <v>CRN80t_c_m</v>
      </c>
      <c r="AE1020">
        <f ca="1"/>
        <v>0</v>
      </c>
    </row>
    <row r="1021" spans="1:31" x14ac:dyDescent="0.2">
      <c r="A1021" t="s">
        <v>10724</v>
      </c>
      <c r="B1021" s="121" t="s">
        <v>8940</v>
      </c>
      <c r="E1021" s="121" t="str">
        <f ca="1"/>
        <v>0</v>
      </c>
      <c r="H1021" s="121" t="str">
        <f ca="1"/>
        <v>0</v>
      </c>
      <c r="K1021" s="121" t="str">
        <f ca="1"/>
        <v>0</v>
      </c>
      <c r="L1021">
        <v>0</v>
      </c>
      <c r="M1021">
        <v>0</v>
      </c>
      <c r="N1021" s="105" t="str">
        <v>CDPt_c_n, G00006t_c_r</v>
      </c>
      <c r="O1021" s="131" t="str">
        <v/>
      </c>
      <c r="P1021" s="121" t="str">
        <v/>
      </c>
      <c r="Q1021">
        <v>0</v>
      </c>
      <c r="R1021" t="str">
        <v>CDPt_c_n, G00006t_c_r</v>
      </c>
      <c r="T1021">
        <v>0</v>
      </c>
      <c r="U1021" t="str">
        <v>CDPt_c_n, G00006t_c_r</v>
      </c>
      <c r="W1021" t="str">
        <f ca="1"/>
        <v>Exchange</v>
      </c>
      <c r="X1021" t="str">
        <f ca="1"/>
        <v>EX_ura_e</v>
      </c>
      <c r="Y1021">
        <f ca="1"/>
        <v>0</v>
      </c>
      <c r="Z1021">
        <f ca="1"/>
        <v>0</v>
      </c>
      <c r="AA1021">
        <f ca="1"/>
        <v>0</v>
      </c>
      <c r="AB1021">
        <f ca="1"/>
        <v>0</v>
      </c>
      <c r="AC1021">
        <f ca="1"/>
        <v>0</v>
      </c>
      <c r="AD1021" t="str">
        <f ca="1"/>
        <v>CRN80t_c_x</v>
      </c>
      <c r="AE1021">
        <f ca="1"/>
        <v>0</v>
      </c>
    </row>
    <row r="1022" spans="1:31" x14ac:dyDescent="0.2">
      <c r="A1022" t="s">
        <v>10724</v>
      </c>
      <c r="B1022" s="121" t="s">
        <v>131</v>
      </c>
      <c r="E1022" s="121">
        <f ca="1"/>
        <v>-0.57714773438604605</v>
      </c>
      <c r="H1022" s="121" t="str">
        <f ca="1"/>
        <v>0</v>
      </c>
      <c r="K1022" s="121" t="str">
        <f ca="1"/>
        <v>0</v>
      </c>
      <c r="L1022">
        <v>0</v>
      </c>
      <c r="M1022">
        <v>4.1426107361950699E-3</v>
      </c>
      <c r="N1022" s="105" t="str">
        <v>CERt_g_r, G00006t_c_r</v>
      </c>
      <c r="O1022" s="131" t="str">
        <v/>
      </c>
      <c r="P1022" s="121" t="str">
        <v/>
      </c>
      <c r="Q1022">
        <v>0</v>
      </c>
      <c r="R1022" t="str">
        <v>CERt_g_r, G00006t_c_r</v>
      </c>
      <c r="T1022">
        <v>0</v>
      </c>
      <c r="U1022" t="str">
        <v>CERt_g_r, G00006t_c_r</v>
      </c>
      <c r="W1022" t="str">
        <f ca="1"/>
        <v>Exchange</v>
      </c>
      <c r="X1022" t="str">
        <f ca="1"/>
        <v>EX_urea_e</v>
      </c>
      <c r="Y1022">
        <f ca="1"/>
        <v>-0.27540400747314325</v>
      </c>
      <c r="Z1022">
        <f ca="1"/>
        <v>0</v>
      </c>
      <c r="AA1022">
        <f ca="1"/>
        <v>7.5847367332267143E-2</v>
      </c>
      <c r="AB1022">
        <f ca="1"/>
        <v>3.1741877133222247</v>
      </c>
      <c r="AC1022">
        <f ca="1"/>
        <v>1</v>
      </c>
      <c r="AD1022" t="str">
        <f ca="1"/>
        <v>CRNACRNt_c_m</v>
      </c>
      <c r="AE1022">
        <f ca="1"/>
        <v>0</v>
      </c>
    </row>
    <row r="1023" spans="1:31" x14ac:dyDescent="0.2">
      <c r="A1023" t="s">
        <v>10724</v>
      </c>
      <c r="B1023" s="121" t="s">
        <v>8941</v>
      </c>
      <c r="E1023" s="121" t="str">
        <f ca="1"/>
        <v>0</v>
      </c>
      <c r="H1023" s="121" t="str">
        <f ca="1"/>
        <v>0</v>
      </c>
      <c r="K1023" s="121" t="str">
        <f ca="1"/>
        <v>0</v>
      </c>
      <c r="L1023">
        <v>0</v>
      </c>
      <c r="M1023">
        <v>0</v>
      </c>
      <c r="N1023" s="105" t="str">
        <v>CERt_g_r, G00006t_c_r</v>
      </c>
      <c r="O1023" s="131" t="str">
        <v/>
      </c>
      <c r="P1023" s="121" t="str">
        <v/>
      </c>
      <c r="Q1023">
        <v>0</v>
      </c>
      <c r="R1023" t="str">
        <v>CERt_g_r, G00006t_c_r</v>
      </c>
      <c r="T1023">
        <v>0</v>
      </c>
      <c r="U1023" t="str">
        <v>CERt_g_r, G00006t_c_r</v>
      </c>
      <c r="W1023" t="str">
        <f ca="1"/>
        <v>Exchange</v>
      </c>
      <c r="X1023" t="str">
        <f ca="1"/>
        <v>EX_uri_e</v>
      </c>
      <c r="Y1023">
        <f ca="1"/>
        <v>0</v>
      </c>
      <c r="Z1023">
        <f ca="1"/>
        <v>0</v>
      </c>
      <c r="AA1023">
        <f ca="1"/>
        <v>0</v>
      </c>
      <c r="AB1023">
        <f ca="1"/>
        <v>0</v>
      </c>
      <c r="AC1023">
        <f ca="1"/>
        <v>0</v>
      </c>
      <c r="AD1023" t="str">
        <f ca="1"/>
        <v>CRNAT100_m</v>
      </c>
      <c r="AE1023">
        <f ca="1"/>
        <v>0</v>
      </c>
    </row>
    <row r="1024" spans="1:31" x14ac:dyDescent="0.2">
      <c r="A1024" t="s">
        <v>10724</v>
      </c>
      <c r="B1024" s="121" t="s">
        <v>8942</v>
      </c>
      <c r="E1024" s="121" t="str">
        <f ca="1"/>
        <v>0</v>
      </c>
      <c r="H1024" s="121" t="str">
        <f ca="1"/>
        <v>0</v>
      </c>
      <c r="K1024" s="121" t="str">
        <f ca="1"/>
        <v>0</v>
      </c>
      <c r="L1024">
        <v>0</v>
      </c>
      <c r="M1024">
        <v>0</v>
      </c>
      <c r="N1024" s="105" t="str">
        <v>CERt_g_r, G00006t_c_r</v>
      </c>
      <c r="O1024" s="131" t="str">
        <v/>
      </c>
      <c r="P1024" s="121" t="str">
        <v/>
      </c>
      <c r="Q1024">
        <v>0</v>
      </c>
      <c r="R1024" t="str">
        <v>CERt_g_r, G00006t_c_r</v>
      </c>
      <c r="T1024">
        <v>0</v>
      </c>
      <c r="U1024" t="str">
        <v>CERt_g_r, G00006t_c_r</v>
      </c>
      <c r="W1024" t="str">
        <f ca="1"/>
        <v>Exchange</v>
      </c>
      <c r="X1024" t="str">
        <f ca="1"/>
        <v>EX_val__L_e</v>
      </c>
      <c r="Y1024">
        <f ca="1"/>
        <v>0</v>
      </c>
      <c r="Z1024">
        <f ca="1"/>
        <v>0</v>
      </c>
      <c r="AA1024">
        <f ca="1"/>
        <v>0</v>
      </c>
      <c r="AB1024">
        <f ca="1"/>
        <v>0</v>
      </c>
      <c r="AC1024">
        <f ca="1"/>
        <v>0</v>
      </c>
      <c r="AD1024" t="str">
        <f ca="1"/>
        <v>CRNAT100_x</v>
      </c>
      <c r="AE1024">
        <f ca="1"/>
        <v>0</v>
      </c>
    </row>
    <row r="1025" spans="1:31" x14ac:dyDescent="0.2">
      <c r="A1025" t="s">
        <v>10724</v>
      </c>
      <c r="B1025" s="121" t="s">
        <v>8943</v>
      </c>
      <c r="E1025" s="121" t="str">
        <f ca="1"/>
        <v>0</v>
      </c>
      <c r="H1025" s="121" t="str">
        <f ca="1"/>
        <v>0</v>
      </c>
      <c r="K1025" s="121" t="str">
        <f ca="1"/>
        <v>0</v>
      </c>
      <c r="L1025">
        <v>0</v>
      </c>
      <c r="M1025">
        <v>3.7882105149116101E-3</v>
      </c>
      <c r="N1025" s="105" t="str">
        <v>CERt_g_r, G00006t_c_r</v>
      </c>
      <c r="O1025" s="131" t="str">
        <v/>
      </c>
      <c r="P1025" s="121" t="str">
        <v/>
      </c>
      <c r="Q1025">
        <v>0</v>
      </c>
      <c r="R1025" t="str">
        <v>CERt_g_r, G00006t_c_r</v>
      </c>
      <c r="T1025">
        <v>0</v>
      </c>
      <c r="U1025" t="str">
        <v>CERt_g_r, G00006t_c_r</v>
      </c>
      <c r="W1025" t="str">
        <f ca="1"/>
        <v>Exchange</v>
      </c>
      <c r="X1025" t="str">
        <f ca="1"/>
        <v>EX_xan_e</v>
      </c>
      <c r="Y1025">
        <f ca="1"/>
        <v>0</v>
      </c>
      <c r="Z1025">
        <f ca="1"/>
        <v>0</v>
      </c>
      <c r="AA1025">
        <f ca="1"/>
        <v>0</v>
      </c>
      <c r="AB1025">
        <f ca="1"/>
        <v>0</v>
      </c>
      <c r="AC1025">
        <f ca="1"/>
        <v>0</v>
      </c>
      <c r="AD1025" t="str">
        <f ca="1"/>
        <v>CRNAT120_m</v>
      </c>
      <c r="AE1025">
        <f ca="1"/>
        <v>0</v>
      </c>
    </row>
    <row r="1026" spans="1:31" x14ac:dyDescent="0.2">
      <c r="A1026" t="s">
        <v>10724</v>
      </c>
      <c r="B1026" s="121" t="s">
        <v>8944</v>
      </c>
      <c r="E1026" s="121" t="str">
        <f ca="1"/>
        <v>0</v>
      </c>
      <c r="H1026" s="121" t="str">
        <f ca="1"/>
        <v>0</v>
      </c>
      <c r="K1026" s="121" t="str">
        <f ca="1"/>
        <v>0</v>
      </c>
      <c r="L1026">
        <v>0</v>
      </c>
      <c r="M1026">
        <v>0</v>
      </c>
      <c r="N1026" s="105" t="str">
        <v>CERt_g_r, G00006t_c_r</v>
      </c>
      <c r="O1026" s="131" t="str">
        <v/>
      </c>
      <c r="P1026" s="121" t="str">
        <v/>
      </c>
      <c r="Q1026">
        <v>0</v>
      </c>
      <c r="R1026" t="str">
        <v>CERt_g_r, G00006t_c_r</v>
      </c>
      <c r="T1026">
        <v>0</v>
      </c>
      <c r="U1026" t="str">
        <v>CERt_g_r, G00006t_c_r</v>
      </c>
      <c r="W1026" t="str">
        <f ca="1"/>
        <v>Exchange</v>
      </c>
      <c r="X1026" t="str">
        <f ca="1"/>
        <v>EX_xtsn_e</v>
      </c>
      <c r="Y1026">
        <f ca="1"/>
        <v>0</v>
      </c>
      <c r="Z1026">
        <f ca="1"/>
        <v>0</v>
      </c>
      <c r="AA1026">
        <f ca="1"/>
        <v>0</v>
      </c>
      <c r="AB1026">
        <f ca="1"/>
        <v>0</v>
      </c>
      <c r="AC1026">
        <f ca="1"/>
        <v>0</v>
      </c>
      <c r="AD1026" t="str">
        <f ca="1"/>
        <v>CRNAT120_x</v>
      </c>
      <c r="AE1026">
        <f ca="1"/>
        <v>0</v>
      </c>
    </row>
    <row r="1027" spans="1:31" x14ac:dyDescent="0.2">
      <c r="A1027" t="s">
        <v>10724</v>
      </c>
      <c r="B1027" s="121" t="s">
        <v>73</v>
      </c>
      <c r="E1027" s="121" t="str">
        <f ca="1"/>
        <v>0</v>
      </c>
      <c r="H1027" s="121" t="str">
        <f ca="1"/>
        <v>0</v>
      </c>
      <c r="K1027" s="121" t="str">
        <f ca="1"/>
        <v>0</v>
      </c>
      <c r="L1027">
        <v>0</v>
      </c>
      <c r="M1027">
        <v>0</v>
      </c>
      <c r="N1027" s="105" t="str">
        <v>CERt_g_r, G00006t_c_r</v>
      </c>
      <c r="O1027" s="131" t="str">
        <v/>
      </c>
      <c r="P1027" s="121" t="str">
        <v/>
      </c>
      <c r="Q1027">
        <v>0</v>
      </c>
      <c r="R1027" t="str">
        <v>CERt_g_r, G00006t_c_r</v>
      </c>
      <c r="T1027">
        <v>0</v>
      </c>
      <c r="U1027" t="str">
        <v>CERt_g_r, G00006t_c_r</v>
      </c>
      <c r="W1027" t="str">
        <f ca="1"/>
        <v>Exchange</v>
      </c>
      <c r="X1027" t="str">
        <f ca="1"/>
        <v>EX_xyl__D_e</v>
      </c>
      <c r="Y1027">
        <f ca="1"/>
        <v>0</v>
      </c>
      <c r="Z1027">
        <f ca="1"/>
        <v>0</v>
      </c>
      <c r="AA1027">
        <f ca="1"/>
        <v>0</v>
      </c>
      <c r="AB1027">
        <f ca="1"/>
        <v>0</v>
      </c>
      <c r="AC1027">
        <f ca="1"/>
        <v>0</v>
      </c>
      <c r="AD1027" t="str">
        <f ca="1"/>
        <v>CRNAT40_m</v>
      </c>
      <c r="AE1027">
        <f ca="1"/>
        <v>0</v>
      </c>
    </row>
    <row r="1028" spans="1:31" x14ac:dyDescent="0.2">
      <c r="A1028" t="s">
        <v>10724</v>
      </c>
      <c r="B1028" s="121" t="s">
        <v>8945</v>
      </c>
      <c r="E1028" s="121" t="str">
        <f ca="1"/>
        <v>0</v>
      </c>
      <c r="H1028" s="121" t="str">
        <f ca="1"/>
        <v>0</v>
      </c>
      <c r="K1028" s="121" t="str">
        <f ca="1"/>
        <v>0</v>
      </c>
      <c r="L1028">
        <v>2.24236256659012E-4</v>
      </c>
      <c r="M1028">
        <v>5.8094903824654001E-3</v>
      </c>
      <c r="N1028" s="105" t="str">
        <v>EX_chol_e, G00006t_c_e</v>
      </c>
      <c r="O1028" s="131" t="str">
        <v/>
      </c>
      <c r="P1028" s="121" t="str">
        <v/>
      </c>
      <c r="Q1028">
        <v>0</v>
      </c>
      <c r="R1028" t="str">
        <v>EX_chol_e, G00006t_c_e</v>
      </c>
      <c r="T1028">
        <v>2.2862359343553901E-5</v>
      </c>
      <c r="U1028" t="str">
        <v>EX_chol_e, G00006t_c_e</v>
      </c>
      <c r="W1028" t="str">
        <f ca="1"/>
        <v>Exchange</v>
      </c>
      <c r="X1028" t="str">
        <f ca="1"/>
        <v>EX_xylt_e</v>
      </c>
      <c r="Y1028">
        <f ca="1"/>
        <v>0</v>
      </c>
      <c r="Z1028">
        <f ca="1"/>
        <v>0</v>
      </c>
      <c r="AA1028">
        <f ca="1"/>
        <v>0</v>
      </c>
      <c r="AB1028">
        <f ca="1"/>
        <v>0</v>
      </c>
      <c r="AC1028">
        <f ca="1"/>
        <v>0</v>
      </c>
      <c r="AD1028" t="str">
        <f ca="1"/>
        <v>CRNAT40_x</v>
      </c>
      <c r="AE1028">
        <f ca="1"/>
        <v>0</v>
      </c>
    </row>
    <row r="1029" spans="1:31" x14ac:dyDescent="0.2">
      <c r="A1029" t="s">
        <v>10724</v>
      </c>
      <c r="B1029" s="121" t="s">
        <v>118</v>
      </c>
      <c r="E1029" s="121">
        <f ca="1"/>
        <v>-3.0053585200160397E-4</v>
      </c>
      <c r="H1029" s="121" t="str">
        <f ca="1"/>
        <v>0</v>
      </c>
      <c r="K1029" s="121" t="str">
        <f ca="1"/>
        <v>0</v>
      </c>
      <c r="L1029">
        <v>2.24236256659012E-4</v>
      </c>
      <c r="M1029">
        <v>5.8094888109259104E-3</v>
      </c>
      <c r="N1029" s="105" t="str">
        <v>CHOLtps_e, G00006t_c_r</v>
      </c>
      <c r="O1029" s="131" t="str">
        <v/>
      </c>
      <c r="P1029" s="121" t="str">
        <v/>
      </c>
      <c r="Q1029">
        <v>0</v>
      </c>
      <c r="R1029" t="str">
        <v>CHOLtps_e, G00006t_c_r</v>
      </c>
      <c r="T1029">
        <v>2.2862359343553901E-5</v>
      </c>
      <c r="U1029" t="str">
        <v>CHOLtps_e, G00006t_c_r</v>
      </c>
      <c r="W1029" t="str">
        <f ca="1"/>
        <v>Exchange</v>
      </c>
      <c r="X1029" t="str">
        <f ca="1"/>
        <v>EX_zn2_e</v>
      </c>
      <c r="Y1029">
        <f ca="1"/>
        <v>-1.4341003715217623E-4</v>
      </c>
      <c r="Z1029">
        <f ca="1"/>
        <v>0</v>
      </c>
      <c r="AA1029">
        <f ca="1"/>
        <v>2.0566438755988566E-8</v>
      </c>
      <c r="AB1029">
        <f ca="1"/>
        <v>8.6069878892527668E-7</v>
      </c>
      <c r="AC1029">
        <f ca="1"/>
        <v>1</v>
      </c>
      <c r="AD1029" t="str">
        <f ca="1"/>
        <v>CRNAT60_m</v>
      </c>
      <c r="AE1029">
        <f ca="1"/>
        <v>0</v>
      </c>
    </row>
    <row r="1030" spans="1:31" x14ac:dyDescent="0.2">
      <c r="A1030" t="s">
        <v>10724</v>
      </c>
      <c r="B1030" s="121" t="s">
        <v>8946</v>
      </c>
      <c r="E1030" s="121" t="str">
        <f ca="1"/>
        <v>0</v>
      </c>
      <c r="H1030" s="121" t="str">
        <f ca="1"/>
        <v>0</v>
      </c>
      <c r="K1030" s="121" t="str">
        <f ca="1"/>
        <v>0</v>
      </c>
      <c r="L1030">
        <v>0</v>
      </c>
      <c r="M1030">
        <v>0</v>
      </c>
      <c r="N1030" s="105" t="str">
        <v>CITMALta_m, G00006t_c_r</v>
      </c>
      <c r="O1030" s="131" t="str">
        <v/>
      </c>
      <c r="P1030" s="121" t="str">
        <v/>
      </c>
      <c r="Q1030">
        <v>0</v>
      </c>
      <c r="R1030" t="str">
        <v>CITMALta_m, G00006t_c_r</v>
      </c>
      <c r="T1030">
        <v>-0.1159</v>
      </c>
      <c r="U1030" t="str">
        <v>CITMALta_m, G00006t_c_r</v>
      </c>
      <c r="W1030" t="str">
        <f ca="1"/>
        <v>Exchange</v>
      </c>
      <c r="X1030" t="str">
        <f ca="1"/>
        <v>EX_zymst_e</v>
      </c>
      <c r="Y1030">
        <f ca="1"/>
        <v>0</v>
      </c>
      <c r="Z1030">
        <f ca="1"/>
        <v>0</v>
      </c>
      <c r="AA1030">
        <f ca="1"/>
        <v>0</v>
      </c>
      <c r="AB1030">
        <f ca="1"/>
        <v>0</v>
      </c>
      <c r="AC1030">
        <f ca="1"/>
        <v>0</v>
      </c>
      <c r="AD1030" t="str">
        <f ca="1"/>
        <v>CRNAT60_x</v>
      </c>
      <c r="AE1030">
        <f ca="1"/>
        <v>0</v>
      </c>
    </row>
    <row r="1031" spans="1:31" x14ac:dyDescent="0.2">
      <c r="A1031" t="s">
        <v>10658</v>
      </c>
      <c r="B1031" s="121" t="s">
        <v>8947</v>
      </c>
      <c r="E1031" s="121" t="str">
        <f ca="1"/>
        <v>0</v>
      </c>
      <c r="H1031" s="121" t="str">
        <f ca="1"/>
        <v>0</v>
      </c>
      <c r="K1031" s="121" t="str">
        <f ca="1"/>
        <v>0</v>
      </c>
      <c r="L1031">
        <v>0</v>
      </c>
      <c r="M1031">
        <v>0</v>
      </c>
      <c r="N1031" s="105" t="str">
        <v>EX_cit_e, G00006t_c_e</v>
      </c>
      <c r="O1031" s="131" t="str">
        <v/>
      </c>
      <c r="P1031" s="121" t="str">
        <v/>
      </c>
      <c r="Q1031">
        <v>0</v>
      </c>
      <c r="R1031" t="str">
        <v>EX_cit_e, G00006t_c_e</v>
      </c>
      <c r="T1031">
        <v>0.1159</v>
      </c>
      <c r="U1031" t="str">
        <v>EX_cit_e, G00006t_c_e</v>
      </c>
      <c r="W1031" t="str">
        <f ca="1"/>
        <v>Alternative carbon metabolism</v>
      </c>
      <c r="X1031" t="str">
        <f ca="1"/>
        <v>F1PP_c</v>
      </c>
      <c r="Y1031">
        <f ca="1"/>
        <v>0</v>
      </c>
      <c r="Z1031">
        <f ca="1"/>
        <v>0</v>
      </c>
      <c r="AA1031">
        <f ca="1"/>
        <v>0</v>
      </c>
      <c r="AB1031">
        <f ca="1"/>
        <v>0</v>
      </c>
      <c r="AC1031">
        <f ca="1"/>
        <v>0</v>
      </c>
      <c r="AD1031" t="str">
        <f ca="1"/>
        <v>CRNAT80_m</v>
      </c>
      <c r="AE1031">
        <f ca="1"/>
        <v>0</v>
      </c>
    </row>
    <row r="1032" spans="1:31" x14ac:dyDescent="0.2">
      <c r="A1032" t="s">
        <v>10654</v>
      </c>
      <c r="B1032" s="121" t="s">
        <v>8948</v>
      </c>
      <c r="E1032" s="121" t="str">
        <f ca="1"/>
        <v>0</v>
      </c>
      <c r="H1032" s="121" t="str">
        <f ca="1"/>
        <v>0</v>
      </c>
      <c r="K1032" s="121" t="str">
        <f ca="1"/>
        <v>0</v>
      </c>
      <c r="L1032">
        <v>0</v>
      </c>
      <c r="M1032">
        <v>0</v>
      </c>
      <c r="N1032" s="105" t="str">
        <v>CITICTta_x, G00006t_c_r</v>
      </c>
      <c r="O1032" s="131">
        <v>0</v>
      </c>
      <c r="P1032" s="121">
        <v>0</v>
      </c>
      <c r="Q1032">
        <v>0</v>
      </c>
      <c r="R1032" t="str">
        <v>CITICTta_x, G00006t_c_r</v>
      </c>
      <c r="T1032">
        <v>0</v>
      </c>
      <c r="U1032" t="str">
        <v>CITICTta_x, G00006t_c_r</v>
      </c>
      <c r="W1032" t="str">
        <f ca="1"/>
        <v>Transport</v>
      </c>
      <c r="X1032" t="str">
        <f ca="1"/>
        <v>FACOA120tabc_x</v>
      </c>
      <c r="Y1032">
        <f ca="1"/>
        <v>0</v>
      </c>
      <c r="Z1032">
        <f ca="1"/>
        <v>0</v>
      </c>
      <c r="AA1032">
        <f ca="1"/>
        <v>0</v>
      </c>
      <c r="AB1032">
        <f ca="1"/>
        <v>0</v>
      </c>
      <c r="AC1032">
        <f ca="1"/>
        <v>0</v>
      </c>
      <c r="AD1032" t="str">
        <f ca="1"/>
        <v>CRNAT80_x</v>
      </c>
      <c r="AE1032">
        <f ca="1"/>
        <v>0</v>
      </c>
    </row>
    <row r="1033" spans="1:31" x14ac:dyDescent="0.2">
      <c r="A1033" t="s">
        <v>10654</v>
      </c>
      <c r="B1033" s="121" t="s">
        <v>8949</v>
      </c>
      <c r="E1033" s="121" t="str">
        <f ca="1"/>
        <v>0</v>
      </c>
      <c r="H1033" s="121" t="str">
        <f ca="1"/>
        <v>0</v>
      </c>
      <c r="K1033" s="121" t="str">
        <f ca="1"/>
        <v>0</v>
      </c>
      <c r="L1033">
        <v>0</v>
      </c>
      <c r="M1033">
        <v>7.6291559811624303E-3</v>
      </c>
      <c r="N1033" s="105" t="str">
        <v>CITMALta_x, G00006t_c_r</v>
      </c>
      <c r="O1033" s="131">
        <v>0</v>
      </c>
      <c r="P1033" s="121">
        <v>1.18996028541835E-12</v>
      </c>
      <c r="Q1033">
        <v>0</v>
      </c>
      <c r="R1033" t="str">
        <v>CITMALta_x, G00006t_c_r</v>
      </c>
      <c r="T1033">
        <v>8.0184303918769198E-2</v>
      </c>
      <c r="U1033" t="str">
        <v>CITMALta_x, G00006t_c_r</v>
      </c>
      <c r="W1033" t="str">
        <f ca="1"/>
        <v>Transport</v>
      </c>
      <c r="X1033" t="str">
        <f ca="1"/>
        <v>FACOA140tabc_x</v>
      </c>
      <c r="Y1033">
        <f ca="1"/>
        <v>0</v>
      </c>
      <c r="Z1033">
        <f ca="1"/>
        <v>0</v>
      </c>
      <c r="AA1033">
        <f ca="1"/>
        <v>0</v>
      </c>
      <c r="AB1033">
        <f ca="1"/>
        <v>0</v>
      </c>
      <c r="AC1033">
        <f ca="1"/>
        <v>0</v>
      </c>
      <c r="AD1033" t="str">
        <f ca="1"/>
        <v>CRNCARt_c_x</v>
      </c>
      <c r="AE1033">
        <f ca="1"/>
        <v>0</v>
      </c>
    </row>
    <row r="1034" spans="1:31" x14ac:dyDescent="0.2">
      <c r="A1034" t="s">
        <v>10654</v>
      </c>
      <c r="B1034" s="121" t="s">
        <v>8950</v>
      </c>
      <c r="E1034" s="121" t="str">
        <f ca="1"/>
        <v>0</v>
      </c>
      <c r="H1034" s="121" t="str">
        <f ca="1"/>
        <v>0</v>
      </c>
      <c r="K1034" s="121" t="str">
        <f ca="1"/>
        <v>0</v>
      </c>
      <c r="L1034">
        <v>0</v>
      </c>
      <c r="M1034">
        <v>0</v>
      </c>
      <c r="N1034" s="105" t="str">
        <v>CO2t_c_r, G00006t_c_r</v>
      </c>
      <c r="O1034" s="131">
        <v>0</v>
      </c>
      <c r="P1034" s="121">
        <v>2.0241114565239002E-3</v>
      </c>
      <c r="Q1034">
        <v>0</v>
      </c>
      <c r="R1034" t="str">
        <v>CO2t_c_r, G00006t_c_r</v>
      </c>
      <c r="T1034">
        <v>0</v>
      </c>
      <c r="U1034" t="str">
        <v>CO2t_c_r, G00006t_c_r</v>
      </c>
      <c r="W1034" t="str">
        <f ca="1"/>
        <v>Transport</v>
      </c>
      <c r="X1034" t="str">
        <f ca="1"/>
        <v>FACOA160tabc_x</v>
      </c>
      <c r="Y1034">
        <f ca="1"/>
        <v>0</v>
      </c>
      <c r="Z1034">
        <f ca="1"/>
        <v>0</v>
      </c>
      <c r="AA1034">
        <f ca="1"/>
        <v>0</v>
      </c>
      <c r="AB1034">
        <f ca="1"/>
        <v>0</v>
      </c>
      <c r="AC1034">
        <f ca="1"/>
        <v>0</v>
      </c>
      <c r="AD1034" t="str">
        <f ca="1"/>
        <v>CRNOAT_c</v>
      </c>
      <c r="AE1034">
        <f ca="1"/>
        <v>0</v>
      </c>
    </row>
    <row r="1035" spans="1:31" x14ac:dyDescent="0.2">
      <c r="A1035" t="s">
        <v>10654</v>
      </c>
      <c r="B1035" s="121" t="s">
        <v>8951</v>
      </c>
      <c r="E1035" s="121" t="str">
        <f ca="1"/>
        <v>0</v>
      </c>
      <c r="H1035" s="121" t="str">
        <f ca="1"/>
        <v>0</v>
      </c>
      <c r="K1035" s="121" t="str">
        <f ca="1"/>
        <v>0</v>
      </c>
      <c r="L1035">
        <v>0</v>
      </c>
      <c r="M1035">
        <v>0</v>
      </c>
      <c r="N1035" s="105" t="str">
        <v>CO2t_c_r, G00006t_c_r</v>
      </c>
      <c r="O1035" s="131">
        <v>0</v>
      </c>
      <c r="P1035" s="121">
        <v>2.1526558495104601E-3</v>
      </c>
      <c r="Q1035">
        <v>0</v>
      </c>
      <c r="R1035" t="str">
        <v>CO2t_c_r, G00006t_c_r</v>
      </c>
      <c r="T1035">
        <v>0</v>
      </c>
      <c r="U1035" t="str">
        <v>CO2t_c_r, G00006t_c_r</v>
      </c>
      <c r="W1035" t="str">
        <f ca="1"/>
        <v>Transport</v>
      </c>
      <c r="X1035" t="str">
        <f ca="1"/>
        <v>FACOA161tabc_x</v>
      </c>
      <c r="Y1035">
        <f ca="1"/>
        <v>0</v>
      </c>
      <c r="Z1035">
        <f ca="1"/>
        <v>0</v>
      </c>
      <c r="AA1035">
        <f ca="1"/>
        <v>0</v>
      </c>
      <c r="AB1035">
        <f ca="1"/>
        <v>0</v>
      </c>
      <c r="AC1035">
        <f ca="1"/>
        <v>0</v>
      </c>
      <c r="AD1035" t="str">
        <f ca="1"/>
        <v>CRNOAT_m</v>
      </c>
      <c r="AE1035">
        <f ca="1"/>
        <v>0</v>
      </c>
    </row>
    <row r="1036" spans="1:31" x14ac:dyDescent="0.2">
      <c r="A1036" t="s">
        <v>10654</v>
      </c>
      <c r="B1036" s="121" t="s">
        <v>8952</v>
      </c>
      <c r="E1036" s="121" t="str">
        <f ca="1"/>
        <v>0</v>
      </c>
      <c r="H1036" s="121" t="str">
        <f ca="1"/>
        <v>0</v>
      </c>
      <c r="K1036" s="121" t="str">
        <f ca="1"/>
        <v>0</v>
      </c>
      <c r="L1036">
        <v>0</v>
      </c>
      <c r="M1036">
        <v>0</v>
      </c>
      <c r="N1036" s="105" t="str">
        <v>CO2t_c_r, G00006t_c_r</v>
      </c>
      <c r="O1036" s="131">
        <v>0</v>
      </c>
      <c r="P1036" s="121">
        <v>1.2977733416447801E-3</v>
      </c>
      <c r="Q1036">
        <v>0</v>
      </c>
      <c r="R1036" t="str">
        <v>CO2t_c_r, G00006t_c_r</v>
      </c>
      <c r="T1036">
        <v>0</v>
      </c>
      <c r="U1036" t="str">
        <v>CO2t_c_r, G00006t_c_r</v>
      </c>
      <c r="W1036" t="str">
        <f ca="1"/>
        <v>Transport</v>
      </c>
      <c r="X1036" t="str">
        <f ca="1"/>
        <v>FACOA180tabc_x</v>
      </c>
      <c r="Y1036">
        <f ca="1"/>
        <v>0</v>
      </c>
      <c r="Z1036">
        <f ca="1"/>
        <v>0</v>
      </c>
      <c r="AA1036">
        <f ca="1"/>
        <v>0</v>
      </c>
      <c r="AB1036">
        <f ca="1"/>
        <v>0</v>
      </c>
      <c r="AC1036">
        <f ca="1"/>
        <v>0</v>
      </c>
      <c r="AD1036" t="str">
        <f ca="1"/>
        <v>CRNOAT_x</v>
      </c>
      <c r="AE1036">
        <f ca="1"/>
        <v>0</v>
      </c>
    </row>
    <row r="1037" spans="1:31" x14ac:dyDescent="0.2">
      <c r="A1037" t="s">
        <v>10654</v>
      </c>
      <c r="B1037" s="121" t="s">
        <v>8953</v>
      </c>
      <c r="E1037" s="121" t="str">
        <f ca="1"/>
        <v>0</v>
      </c>
      <c r="H1037" s="121" t="str">
        <f ca="1"/>
        <v>0</v>
      </c>
      <c r="K1037" s="121" t="str">
        <f ca="1"/>
        <v>0</v>
      </c>
      <c r="L1037">
        <v>-4.2410813517883197</v>
      </c>
      <c r="M1037">
        <v>0.80917180931444499</v>
      </c>
      <c r="N1037" s="105" t="str">
        <v>CO2t_c_r, G00006t_c_r</v>
      </c>
      <c r="O1037" s="131">
        <v>0</v>
      </c>
      <c r="P1037" s="121">
        <v>1.8494916354133901E-3</v>
      </c>
      <c r="Q1037">
        <v>-2.1006025494176899</v>
      </c>
      <c r="R1037" t="str">
        <v>CO2t_c_r, G00006t_c_r</v>
      </c>
      <c r="T1037">
        <v>-2.71866167166985</v>
      </c>
      <c r="U1037" t="str">
        <v>CO2t_c_r, G00006t_c_r</v>
      </c>
      <c r="W1037" t="str">
        <f ca="1"/>
        <v>Transport</v>
      </c>
      <c r="X1037" t="str">
        <f ca="1"/>
        <v>FACOA181tabc_x</v>
      </c>
      <c r="Y1037">
        <f ca="1"/>
        <v>0</v>
      </c>
      <c r="Z1037">
        <f ca="1"/>
        <v>0</v>
      </c>
      <c r="AA1037">
        <f ca="1"/>
        <v>0</v>
      </c>
      <c r="AB1037">
        <f ca="1"/>
        <v>0</v>
      </c>
      <c r="AC1037">
        <f ca="1"/>
        <v>0</v>
      </c>
      <c r="AD1037" t="str">
        <f ca="1"/>
        <v>CRNt_c_m</v>
      </c>
      <c r="AE1037">
        <f ca="1"/>
        <v>0</v>
      </c>
    </row>
    <row r="1038" spans="1:31" x14ac:dyDescent="0.2">
      <c r="A1038" t="s">
        <v>10654</v>
      </c>
      <c r="B1038" s="121" t="s">
        <v>8954</v>
      </c>
      <c r="E1038" s="121" t="str">
        <f ca="1"/>
        <v>0</v>
      </c>
      <c r="H1038" s="121" t="str">
        <f ca="1"/>
        <v>0</v>
      </c>
      <c r="K1038" s="121" t="str">
        <f ca="1"/>
        <v>0</v>
      </c>
      <c r="L1038">
        <v>7.1012485723117198</v>
      </c>
      <c r="M1038">
        <v>0.20330040284781301</v>
      </c>
      <c r="N1038" s="105" t="str">
        <v>CO2t_c_r, G00006t_c_r</v>
      </c>
      <c r="O1038" s="131">
        <v>0</v>
      </c>
      <c r="P1038" s="121">
        <v>0</v>
      </c>
      <c r="Q1038">
        <v>2.94766954236517</v>
      </c>
      <c r="R1038" t="str">
        <v>CO2t_c_r, G00006t_c_r</v>
      </c>
      <c r="T1038">
        <v>6.7314112459545399</v>
      </c>
      <c r="U1038" t="str">
        <v>CO2t_c_r, G00006t_c_r</v>
      </c>
      <c r="W1038" t="str">
        <f ca="1"/>
        <v>Transport</v>
      </c>
      <c r="X1038" t="str">
        <f ca="1"/>
        <v>FACOA182tabc_x</v>
      </c>
      <c r="Y1038">
        <f ca="1"/>
        <v>0</v>
      </c>
      <c r="Z1038">
        <f ca="1"/>
        <v>0</v>
      </c>
      <c r="AA1038">
        <f ca="1"/>
        <v>0</v>
      </c>
      <c r="AB1038">
        <f ca="1"/>
        <v>0</v>
      </c>
      <c r="AC1038">
        <f ca="1"/>
        <v>0</v>
      </c>
      <c r="AD1038" t="str">
        <f ca="1"/>
        <v>CRNt_c_x</v>
      </c>
      <c r="AE1038">
        <f ca="1"/>
        <v>0</v>
      </c>
    </row>
    <row r="1039" spans="1:31" x14ac:dyDescent="0.2">
      <c r="A1039" t="s">
        <v>10654</v>
      </c>
      <c r="B1039" s="121" t="s">
        <v>8955</v>
      </c>
      <c r="E1039" s="121" t="str">
        <f ca="1"/>
        <v>0</v>
      </c>
      <c r="H1039" s="121" t="str">
        <f ca="1"/>
        <v>0</v>
      </c>
      <c r="K1039" s="121" t="str">
        <f ca="1"/>
        <v>0</v>
      </c>
      <c r="L1039">
        <v>0</v>
      </c>
      <c r="M1039">
        <v>1.92782121274635E-12</v>
      </c>
      <c r="N1039" s="105" t="str">
        <v>COAt_c_m, G00006t_c_r</v>
      </c>
      <c r="O1039" s="131" t="str">
        <v/>
      </c>
      <c r="P1039" s="121" t="str">
        <v/>
      </c>
      <c r="Q1039">
        <v>0</v>
      </c>
      <c r="R1039" t="str">
        <v>COAt_c_m, G00006t_c_r</v>
      </c>
      <c r="T1039">
        <v>0</v>
      </c>
      <c r="U1039" t="str">
        <v>COAt_c_m, G00006t_c_r</v>
      </c>
      <c r="W1039" t="str">
        <f ca="1"/>
        <v>Transport</v>
      </c>
      <c r="X1039" t="str">
        <f ca="1"/>
        <v>FACOA183tabc_x</v>
      </c>
      <c r="Y1039">
        <f ca="1"/>
        <v>0</v>
      </c>
      <c r="Z1039">
        <f ca="1"/>
        <v>0</v>
      </c>
      <c r="AA1039">
        <f ca="1"/>
        <v>0</v>
      </c>
      <c r="AB1039">
        <f ca="1"/>
        <v>0</v>
      </c>
      <c r="AC1039">
        <f ca="1"/>
        <v>0</v>
      </c>
      <c r="AD1039" t="str">
        <f ca="1"/>
        <v>CS_x</v>
      </c>
      <c r="AE1039">
        <f ca="1"/>
        <v>0</v>
      </c>
    </row>
    <row r="1040" spans="1:31" x14ac:dyDescent="0.2">
      <c r="A1040" t="s">
        <v>10654</v>
      </c>
      <c r="B1040" s="121" t="s">
        <v>8956</v>
      </c>
      <c r="E1040" s="121" t="str">
        <f ca="1"/>
        <v>0</v>
      </c>
      <c r="H1040" s="121" t="str">
        <f ca="1"/>
        <v>0</v>
      </c>
      <c r="K1040" s="121" t="str">
        <f ca="1"/>
        <v>0</v>
      </c>
      <c r="L1040">
        <v>0</v>
      </c>
      <c r="M1040">
        <v>0</v>
      </c>
      <c r="N1040" s="105" t="str">
        <v>COAt_c_m, G00006t_c_r</v>
      </c>
      <c r="O1040" s="131">
        <v>0</v>
      </c>
      <c r="P1040" s="121">
        <v>8.11483770420167E-4</v>
      </c>
      <c r="Q1040">
        <v>0</v>
      </c>
      <c r="R1040" t="str">
        <v>COAt_c_m, G00006t_c_r</v>
      </c>
      <c r="T1040">
        <v>0</v>
      </c>
      <c r="U1040" t="str">
        <v>COAt_c_m, G00006t_c_r</v>
      </c>
      <c r="W1040" t="str">
        <f ca="1"/>
        <v>Transport</v>
      </c>
      <c r="X1040" t="str">
        <f ca="1"/>
        <v>FACOA200tabc_x</v>
      </c>
      <c r="Y1040">
        <f ca="1"/>
        <v>0</v>
      </c>
      <c r="Z1040">
        <f ca="1"/>
        <v>0</v>
      </c>
      <c r="AA1040">
        <f ca="1"/>
        <v>0</v>
      </c>
      <c r="AB1040">
        <f ca="1"/>
        <v>0</v>
      </c>
      <c r="AC1040">
        <f ca="1"/>
        <v>0</v>
      </c>
      <c r="AD1040" t="str">
        <f ca="1"/>
        <v>CSND_c</v>
      </c>
      <c r="AE1040">
        <f ca="1"/>
        <v>0</v>
      </c>
    </row>
    <row r="1041" spans="1:31" x14ac:dyDescent="0.2">
      <c r="A1041" t="s">
        <v>10654</v>
      </c>
      <c r="B1041" s="121" t="s">
        <v>8957</v>
      </c>
      <c r="E1041" s="121" t="str">
        <f ca="1"/>
        <v>0</v>
      </c>
      <c r="H1041" s="121" t="str">
        <f ca="1"/>
        <v>0</v>
      </c>
      <c r="K1041" s="121" t="str">
        <f ca="1"/>
        <v>0</v>
      </c>
      <c r="L1041">
        <v>0</v>
      </c>
      <c r="M1041">
        <v>3.9815196454991604E-3</v>
      </c>
      <c r="N1041" s="105" t="str">
        <v>COAt_c_m, G00006t_c_r</v>
      </c>
      <c r="O1041" s="131">
        <v>0</v>
      </c>
      <c r="P1041" s="121">
        <v>6.7031373764586796E-4</v>
      </c>
      <c r="Q1041">
        <v>0</v>
      </c>
      <c r="R1041" t="str">
        <v>COAt_c_m, G00006t_c_r</v>
      </c>
      <c r="T1041">
        <v>1.1302794845630499E-2</v>
      </c>
      <c r="U1041" t="str">
        <v>COAt_c_m, G00006t_c_r</v>
      </c>
      <c r="W1041" t="str">
        <f ca="1"/>
        <v>Transport</v>
      </c>
      <c r="X1041" t="str">
        <f ca="1"/>
        <v>FACOA220tabc_x</v>
      </c>
      <c r="Y1041">
        <f ca="1"/>
        <v>0</v>
      </c>
      <c r="Z1041">
        <f ca="1"/>
        <v>0</v>
      </c>
      <c r="AA1041">
        <f ca="1"/>
        <v>0</v>
      </c>
      <c r="AB1041">
        <f ca="1"/>
        <v>0</v>
      </c>
      <c r="AC1041">
        <f ca="1"/>
        <v>0</v>
      </c>
      <c r="AD1041" t="str">
        <f ca="1"/>
        <v>CSNPURt_c_e</v>
      </c>
      <c r="AE1041">
        <f ca="1"/>
        <v>0</v>
      </c>
    </row>
    <row r="1042" spans="1:31" x14ac:dyDescent="0.2">
      <c r="A1042" t="s">
        <v>10654</v>
      </c>
      <c r="B1042" s="121" t="s">
        <v>8958</v>
      </c>
      <c r="E1042" s="121" t="str">
        <f ca="1"/>
        <v>0</v>
      </c>
      <c r="H1042" s="121" t="str">
        <f ca="1"/>
        <v>0</v>
      </c>
      <c r="K1042" s="121" t="str">
        <f ca="1"/>
        <v>0</v>
      </c>
      <c r="L1042">
        <v>0</v>
      </c>
      <c r="M1042">
        <v>0</v>
      </c>
      <c r="N1042" s="105" t="str">
        <v>EX_cytd_e, G00006t_c_e</v>
      </c>
      <c r="O1042" s="131">
        <v>0</v>
      </c>
      <c r="P1042" s="121">
        <v>9.9941974253966309E-4</v>
      </c>
      <c r="Q1042">
        <v>0</v>
      </c>
      <c r="R1042" t="str">
        <v>EX_cytd_e, G00006t_c_e</v>
      </c>
      <c r="T1042">
        <v>0</v>
      </c>
      <c r="U1042" t="str">
        <v>EX_cytd_e, G00006t_c_e</v>
      </c>
      <c r="W1042" t="str">
        <f ca="1"/>
        <v>Transport</v>
      </c>
      <c r="X1042" t="str">
        <f ca="1"/>
        <v>FACOA240tabc_x</v>
      </c>
      <c r="Y1042">
        <f ca="1"/>
        <v>0</v>
      </c>
      <c r="Z1042">
        <f ca="1"/>
        <v>0</v>
      </c>
      <c r="AA1042">
        <f ca="1"/>
        <v>0</v>
      </c>
      <c r="AB1042">
        <f ca="1"/>
        <v>0</v>
      </c>
      <c r="AC1042">
        <f ca="1"/>
        <v>0</v>
      </c>
      <c r="AD1042" t="str">
        <f ca="1"/>
        <v>CSNtps_e</v>
      </c>
      <c r="AE1042">
        <f ca="1"/>
        <v>0</v>
      </c>
    </row>
    <row r="1043" spans="1:31" x14ac:dyDescent="0.2">
      <c r="A1043" t="s">
        <v>10654</v>
      </c>
      <c r="B1043" s="121" t="s">
        <v>8959</v>
      </c>
      <c r="E1043" s="121" t="str">
        <f ca="1"/>
        <v>0</v>
      </c>
      <c r="H1043" s="121" t="str">
        <f ca="1"/>
        <v>0</v>
      </c>
      <c r="K1043" s="121" t="str">
        <f ca="1"/>
        <v>0</v>
      </c>
      <c r="L1043">
        <v>0</v>
      </c>
      <c r="M1043">
        <v>9.6361246928626902E-3</v>
      </c>
      <c r="N1043" s="105" t="str">
        <v>CYTK1_c</v>
      </c>
      <c r="O1043" s="131">
        <v>0</v>
      </c>
      <c r="P1043" s="121">
        <v>8.7272438667892701E-4</v>
      </c>
      <c r="Q1043">
        <v>0</v>
      </c>
      <c r="R1043" t="str">
        <v>CYTK1_c</v>
      </c>
      <c r="T1043">
        <v>6.1874488743886302E-4</v>
      </c>
      <c r="U1043" t="str">
        <v>CYTK1_c</v>
      </c>
      <c r="W1043" t="str">
        <f ca="1"/>
        <v>Transport</v>
      </c>
      <c r="X1043" t="str">
        <f ca="1"/>
        <v>FACOA260tabc_x</v>
      </c>
      <c r="Y1043">
        <f ca="1"/>
        <v>0</v>
      </c>
      <c r="Z1043">
        <f ca="1"/>
        <v>0</v>
      </c>
      <c r="AA1043">
        <f ca="1"/>
        <v>0</v>
      </c>
      <c r="AB1043">
        <f ca="1"/>
        <v>0</v>
      </c>
      <c r="AC1043">
        <f ca="1"/>
        <v>0</v>
      </c>
      <c r="AD1043" t="str">
        <f ca="1"/>
        <v>CTPCMPt_c_m</v>
      </c>
      <c r="AE1043">
        <f ca="1"/>
        <v>0</v>
      </c>
    </row>
    <row r="1044" spans="1:31" x14ac:dyDescent="0.2">
      <c r="A1044" t="s">
        <v>10675</v>
      </c>
      <c r="B1044" s="121" t="s">
        <v>8960</v>
      </c>
      <c r="E1044" s="121" t="str">
        <f ca="1"/>
        <v>0</v>
      </c>
      <c r="H1044" s="121" t="str">
        <f ca="1"/>
        <v>0</v>
      </c>
      <c r="K1044" s="121" t="str">
        <f ca="1"/>
        <v>0</v>
      </c>
      <c r="L1044">
        <v>-1.0692E-3</v>
      </c>
      <c r="M1044">
        <v>3.0143015637333001E-3</v>
      </c>
      <c r="N1044" s="105" t="str">
        <v>CYTK2_c</v>
      </c>
      <c r="O1044" s="131" t="str">
        <v/>
      </c>
      <c r="P1044" s="121" t="str">
        <v/>
      </c>
      <c r="Q1044">
        <v>-3.2076000000000001E-4</v>
      </c>
      <c r="R1044" t="str">
        <v>CYTK2_c</v>
      </c>
      <c r="T1044">
        <v>-4.3362000000000001E-4</v>
      </c>
      <c r="U1044" t="str">
        <v>CYTK2_c</v>
      </c>
      <c r="W1044" t="str">
        <f ca="1"/>
        <v>Fatty acid degradation</v>
      </c>
      <c r="X1044" t="str">
        <f ca="1"/>
        <v>FACOAE100_x</v>
      </c>
      <c r="Y1044">
        <f ca="1"/>
        <v>0</v>
      </c>
      <c r="Z1044">
        <f ca="1"/>
        <v>0</v>
      </c>
      <c r="AA1044">
        <f ca="1"/>
        <v>0</v>
      </c>
      <c r="AB1044">
        <f ca="1"/>
        <v>0</v>
      </c>
      <c r="AC1044">
        <f ca="1"/>
        <v>0</v>
      </c>
      <c r="AD1044" t="str">
        <f ca="1"/>
        <v>CTPS1_c</v>
      </c>
      <c r="AE1044">
        <f ca="1"/>
        <v>0</v>
      </c>
    </row>
    <row r="1045" spans="1:31" x14ac:dyDescent="0.2">
      <c r="A1045" t="s">
        <v>10663</v>
      </c>
      <c r="B1045" s="121" t="s">
        <v>8961</v>
      </c>
      <c r="E1045" s="121" t="str">
        <f ca="1"/>
        <v>0</v>
      </c>
      <c r="H1045" s="121" t="str">
        <f ca="1"/>
        <v>0</v>
      </c>
      <c r="K1045" s="121" t="str">
        <f ca="1"/>
        <v>0</v>
      </c>
      <c r="L1045">
        <v>0</v>
      </c>
      <c r="M1045">
        <v>0</v>
      </c>
      <c r="N1045" s="105" t="str">
        <v>EX_csn_e, G00006t_c_e</v>
      </c>
      <c r="O1045" s="131" t="str">
        <v/>
      </c>
      <c r="P1045" s="121" t="str">
        <v/>
      </c>
      <c r="Q1045">
        <v>0</v>
      </c>
      <c r="R1045" t="str">
        <v>EX_csn_e, G00006t_c_e</v>
      </c>
      <c r="T1045">
        <v>0</v>
      </c>
      <c r="U1045" t="str">
        <v>EX_csn_e, G00006t_c_e</v>
      </c>
      <c r="W1045" t="str">
        <f ca="1"/>
        <v>Fatty acid biosynthesis</v>
      </c>
      <c r="X1045" t="str">
        <f ca="1"/>
        <v>FACOAE120_c</v>
      </c>
      <c r="Y1045">
        <f ca="1"/>
        <v>0</v>
      </c>
      <c r="Z1045">
        <f ca="1"/>
        <v>0</v>
      </c>
      <c r="AA1045">
        <f ca="1"/>
        <v>0</v>
      </c>
      <c r="AB1045">
        <f ca="1"/>
        <v>0</v>
      </c>
      <c r="AC1045">
        <f ca="1"/>
        <v>0</v>
      </c>
      <c r="AD1045" t="str">
        <f ca="1"/>
        <v>CTPt_m_mm</v>
      </c>
      <c r="AE1045">
        <f ca="1"/>
        <v>0</v>
      </c>
    </row>
    <row r="1046" spans="1:31" x14ac:dyDescent="0.2">
      <c r="A1046" t="s">
        <v>10675</v>
      </c>
      <c r="B1046" s="121" t="s">
        <v>8962</v>
      </c>
      <c r="E1046" s="121" t="str">
        <f ca="1"/>
        <v>0</v>
      </c>
      <c r="H1046" s="121" t="str">
        <f ca="1"/>
        <v>0</v>
      </c>
      <c r="K1046" s="121" t="str">
        <f ca="1"/>
        <v>0</v>
      </c>
      <c r="L1046">
        <v>0</v>
      </c>
      <c r="M1046">
        <v>0</v>
      </c>
      <c r="N1046" s="105" t="str">
        <v>EX_arab__D_e, G00006t_c_e</v>
      </c>
      <c r="O1046" s="131" t="str">
        <v/>
      </c>
      <c r="P1046" s="121" t="str">
        <v/>
      </c>
      <c r="Q1046">
        <v>0</v>
      </c>
      <c r="R1046" t="str">
        <v>EX_arab__D_e, G00006t_c_e</v>
      </c>
      <c r="T1046">
        <v>0</v>
      </c>
      <c r="U1046" t="str">
        <v>EX_arab__D_e, G00006t_c_e</v>
      </c>
      <c r="W1046" t="str">
        <f ca="1"/>
        <v>Fatty acid degradation</v>
      </c>
      <c r="X1046" t="str">
        <f ca="1"/>
        <v>FACOAE120_x</v>
      </c>
      <c r="Y1046">
        <f ca="1"/>
        <v>0</v>
      </c>
      <c r="Z1046">
        <f ca="1"/>
        <v>0</v>
      </c>
      <c r="AA1046">
        <f ca="1"/>
        <v>0</v>
      </c>
      <c r="AB1046">
        <f ca="1"/>
        <v>0</v>
      </c>
      <c r="AC1046">
        <f ca="1"/>
        <v>0</v>
      </c>
      <c r="AD1046" t="str">
        <f ca="1"/>
        <v>CTPt2_m</v>
      </c>
      <c r="AE1046">
        <f ca="1"/>
        <v>0</v>
      </c>
    </row>
    <row r="1047" spans="1:31" x14ac:dyDescent="0.2">
      <c r="A1047" t="s">
        <v>10663</v>
      </c>
      <c r="B1047" s="121" t="s">
        <v>8963</v>
      </c>
      <c r="E1047" s="121" t="str">
        <f ca="1"/>
        <v>0</v>
      </c>
      <c r="H1047" s="121" t="str">
        <f ca="1"/>
        <v>0</v>
      </c>
      <c r="K1047" s="121" t="str">
        <f ca="1"/>
        <v>0</v>
      </c>
      <c r="L1047">
        <v>0</v>
      </c>
      <c r="M1047">
        <v>0</v>
      </c>
      <c r="N1047" s="105" t="str">
        <v>ARABDt_c, G00006t_c_r</v>
      </c>
      <c r="O1047" s="131" t="str">
        <v/>
      </c>
      <c r="P1047" s="121" t="str">
        <v/>
      </c>
      <c r="Q1047">
        <v>0</v>
      </c>
      <c r="R1047" t="str">
        <v>ARABDt_c, G00006t_c_r</v>
      </c>
      <c r="T1047">
        <v>0</v>
      </c>
      <c r="U1047" t="str">
        <v>ARABDt_c, G00006t_c_r</v>
      </c>
      <c r="W1047" t="str">
        <f ca="1"/>
        <v>Fatty acid biosynthesis</v>
      </c>
      <c r="X1047" t="str">
        <f ca="1"/>
        <v>FACOAE140_c</v>
      </c>
      <c r="Y1047">
        <f ca="1"/>
        <v>0</v>
      </c>
      <c r="Z1047">
        <f ca="1"/>
        <v>0</v>
      </c>
      <c r="AA1047">
        <f ca="1"/>
        <v>0</v>
      </c>
      <c r="AB1047">
        <f ca="1"/>
        <v>0</v>
      </c>
      <c r="AC1047">
        <f ca="1"/>
        <v>0</v>
      </c>
      <c r="AD1047" t="str">
        <f ca="1"/>
        <v>CYSItps_v</v>
      </c>
      <c r="AE1047">
        <f ca="1"/>
        <v>0</v>
      </c>
    </row>
    <row r="1048" spans="1:31" x14ac:dyDescent="0.2">
      <c r="A1048" t="s">
        <v>10675</v>
      </c>
      <c r="B1048" s="121" t="s">
        <v>8964</v>
      </c>
      <c r="E1048" s="121" t="str">
        <f ca="1"/>
        <v>0</v>
      </c>
      <c r="H1048" s="121" t="str">
        <f ca="1"/>
        <v>0</v>
      </c>
      <c r="K1048" s="121" t="str">
        <f ca="1"/>
        <v>0</v>
      </c>
      <c r="L1048">
        <v>0</v>
      </c>
      <c r="M1048">
        <v>0</v>
      </c>
      <c r="N1048" s="105" t="str">
        <v>E4Pt_c_m, G00006t_c_r</v>
      </c>
      <c r="O1048" s="131" t="str">
        <v/>
      </c>
      <c r="P1048" s="121" t="str">
        <v/>
      </c>
      <c r="Q1048">
        <v>0</v>
      </c>
      <c r="R1048" t="str">
        <v>E4Pt_c_m, G00006t_c_r</v>
      </c>
      <c r="T1048">
        <v>0</v>
      </c>
      <c r="U1048" t="str">
        <v>E4Pt_c_m, G00006t_c_r</v>
      </c>
      <c r="W1048" t="str">
        <f ca="1"/>
        <v>Fatty acid degradation</v>
      </c>
      <c r="X1048" t="str">
        <f ca="1"/>
        <v>FACOAE140_x</v>
      </c>
      <c r="Y1048">
        <f ca="1"/>
        <v>0</v>
      </c>
      <c r="Z1048">
        <f ca="1"/>
        <v>0</v>
      </c>
      <c r="AA1048">
        <f ca="1"/>
        <v>0</v>
      </c>
      <c r="AB1048">
        <f ca="1"/>
        <v>0</v>
      </c>
      <c r="AC1048">
        <f ca="1"/>
        <v>0</v>
      </c>
      <c r="AD1048" t="str">
        <f ca="1"/>
        <v>CYSS_c</v>
      </c>
      <c r="AE1048">
        <f ca="1"/>
        <v>0</v>
      </c>
    </row>
    <row r="1049" spans="1:31" x14ac:dyDescent="0.2">
      <c r="A1049" t="s">
        <v>10663</v>
      </c>
      <c r="B1049" s="121" t="s">
        <v>8965</v>
      </c>
      <c r="E1049" s="121" t="str">
        <f ca="1"/>
        <v>0</v>
      </c>
      <c r="H1049" s="121" t="str">
        <f ca="1"/>
        <v>0</v>
      </c>
      <c r="K1049" s="121" t="str">
        <f ca="1"/>
        <v>0</v>
      </c>
      <c r="L1049">
        <v>0</v>
      </c>
      <c r="M1049">
        <v>0</v>
      </c>
      <c r="N1049" s="105" t="str">
        <v>EX_fru_e, G00006t_c_e</v>
      </c>
      <c r="O1049" s="131" t="str">
        <v/>
      </c>
      <c r="P1049" s="121" t="str">
        <v/>
      </c>
      <c r="Q1049">
        <v>0</v>
      </c>
      <c r="R1049" t="str">
        <v>EX_fru_e, G00006t_c_e</v>
      </c>
      <c r="T1049">
        <v>0</v>
      </c>
      <c r="U1049" t="str">
        <v>EX_fru_e, G00006t_c_e</v>
      </c>
      <c r="W1049" t="str">
        <f ca="1"/>
        <v>Fatty acid biosynthesis</v>
      </c>
      <c r="X1049" t="str">
        <f ca="1"/>
        <v>FACOAE160_c</v>
      </c>
      <c r="Y1049">
        <f ca="1"/>
        <v>0</v>
      </c>
      <c r="Z1049">
        <f ca="1"/>
        <v>0</v>
      </c>
      <c r="AA1049">
        <f ca="1"/>
        <v>0</v>
      </c>
      <c r="AB1049">
        <f ca="1"/>
        <v>0</v>
      </c>
      <c r="AC1049">
        <f ca="1"/>
        <v>0</v>
      </c>
      <c r="AD1049" t="str">
        <f ca="1"/>
        <v>CYStps_e</v>
      </c>
      <c r="AE1049">
        <f ca="1"/>
        <v>0</v>
      </c>
    </row>
    <row r="1050" spans="1:31" x14ac:dyDescent="0.2">
      <c r="A1050" t="s">
        <v>10675</v>
      </c>
      <c r="B1050" s="121" t="s">
        <v>8966</v>
      </c>
      <c r="E1050" s="121" t="str">
        <f ca="1"/>
        <v>0</v>
      </c>
      <c r="H1050" s="121" t="str">
        <f ca="1"/>
        <v>0</v>
      </c>
      <c r="K1050" s="121" t="str">
        <f ca="1"/>
        <v>0</v>
      </c>
      <c r="L1050">
        <v>0</v>
      </c>
      <c r="M1050">
        <v>0</v>
      </c>
      <c r="N1050" s="105" t="str">
        <v>EX_gal_e, G00006t_c_e</v>
      </c>
      <c r="O1050" s="131" t="str">
        <v/>
      </c>
      <c r="P1050" s="121" t="str">
        <v/>
      </c>
      <c r="Q1050">
        <v>0</v>
      </c>
      <c r="R1050" t="str">
        <v>EX_gal_e, G00006t_c_e</v>
      </c>
      <c r="T1050">
        <v>0</v>
      </c>
      <c r="U1050" t="str">
        <v>EX_gal_e, G00006t_c_e</v>
      </c>
      <c r="W1050" t="str">
        <f ca="1"/>
        <v>Fatty acid degradation</v>
      </c>
      <c r="X1050" t="str">
        <f ca="1"/>
        <v>FACOAE160_x</v>
      </c>
      <c r="Y1050">
        <f ca="1"/>
        <v>0</v>
      </c>
      <c r="Z1050">
        <f ca="1"/>
        <v>0</v>
      </c>
      <c r="AA1050">
        <f ca="1"/>
        <v>0</v>
      </c>
      <c r="AB1050">
        <f ca="1"/>
        <v>0</v>
      </c>
      <c r="AC1050">
        <f ca="1"/>
        <v>0</v>
      </c>
      <c r="AD1050" t="str">
        <f ca="1"/>
        <v>CYTD_c</v>
      </c>
      <c r="AE1050">
        <f ca="1"/>
        <v>0</v>
      </c>
    </row>
    <row r="1051" spans="1:31" x14ac:dyDescent="0.2">
      <c r="A1051" t="s">
        <v>10663</v>
      </c>
      <c r="B1051" s="121" t="s">
        <v>8967</v>
      </c>
      <c r="E1051" s="121" t="str">
        <f ca="1"/>
        <v>0</v>
      </c>
      <c r="H1051" s="121" t="str">
        <f ca="1"/>
        <v>0</v>
      </c>
      <c r="K1051" s="121" t="str">
        <f ca="1"/>
        <v>0</v>
      </c>
      <c r="L1051">
        <v>0</v>
      </c>
      <c r="M1051">
        <v>0</v>
      </c>
      <c r="N1051" s="105" t="str">
        <v>EX_galur_e, G00006t_c_e</v>
      </c>
      <c r="O1051" s="131" t="str">
        <v/>
      </c>
      <c r="P1051" s="121" t="str">
        <v/>
      </c>
      <c r="Q1051">
        <v>0</v>
      </c>
      <c r="R1051" t="str">
        <v>EX_galur_e, G00006t_c_e</v>
      </c>
      <c r="T1051">
        <v>0</v>
      </c>
      <c r="U1051" t="str">
        <v>EX_galur_e, G00006t_c_e</v>
      </c>
      <c r="W1051" t="str">
        <f ca="1"/>
        <v>Fatty acid biosynthesis</v>
      </c>
      <c r="X1051" t="str">
        <f ca="1"/>
        <v>FACOAE161_c</v>
      </c>
      <c r="Y1051">
        <f ca="1"/>
        <v>0</v>
      </c>
      <c r="Z1051">
        <f ca="1"/>
        <v>0</v>
      </c>
      <c r="AA1051">
        <f ca="1"/>
        <v>0</v>
      </c>
      <c r="AB1051">
        <f ca="1"/>
        <v>0</v>
      </c>
      <c r="AC1051">
        <f ca="1"/>
        <v>0</v>
      </c>
      <c r="AD1051" t="str">
        <f ca="1"/>
        <v>CYTDK2_c</v>
      </c>
      <c r="AE1051">
        <f ca="1"/>
        <v>0</v>
      </c>
    </row>
    <row r="1052" spans="1:31" x14ac:dyDescent="0.2">
      <c r="A1052" t="s">
        <v>10675</v>
      </c>
      <c r="B1052" s="121" t="s">
        <v>8968</v>
      </c>
      <c r="E1052" s="121" t="str">
        <f ca="1"/>
        <v>0</v>
      </c>
      <c r="H1052" s="121" t="str">
        <f ca="1"/>
        <v>0</v>
      </c>
      <c r="K1052" s="121" t="str">
        <f ca="1"/>
        <v>0</v>
      </c>
      <c r="L1052">
        <v>0</v>
      </c>
      <c r="M1052">
        <v>0</v>
      </c>
      <c r="N1052" s="105" t="str">
        <v>EX_sbt__D_e, G00006t_c_e</v>
      </c>
      <c r="O1052" s="131" t="str">
        <v/>
      </c>
      <c r="P1052" s="121" t="str">
        <v/>
      </c>
      <c r="Q1052">
        <v>0</v>
      </c>
      <c r="R1052" t="str">
        <v>EX_sbt__D_e, G00006t_c_e</v>
      </c>
      <c r="T1052">
        <v>0</v>
      </c>
      <c r="U1052" t="str">
        <v>EX_sbt__D_e, G00006t_c_e</v>
      </c>
      <c r="W1052" t="str">
        <f ca="1"/>
        <v>Fatty acid degradation</v>
      </c>
      <c r="X1052" t="str">
        <f ca="1"/>
        <v>FACOAE161_x</v>
      </c>
      <c r="Y1052">
        <f ca="1"/>
        <v>0</v>
      </c>
      <c r="Z1052">
        <f ca="1"/>
        <v>0</v>
      </c>
      <c r="AA1052">
        <f ca="1"/>
        <v>0</v>
      </c>
      <c r="AB1052">
        <f ca="1"/>
        <v>0</v>
      </c>
      <c r="AC1052">
        <f ca="1"/>
        <v>0</v>
      </c>
      <c r="AD1052" t="str">
        <f ca="1"/>
        <v>CYTDtps_e</v>
      </c>
      <c r="AE1052">
        <f ca="1"/>
        <v>0</v>
      </c>
    </row>
    <row r="1053" spans="1:31" x14ac:dyDescent="0.2">
      <c r="A1053" t="s">
        <v>10663</v>
      </c>
      <c r="B1053" s="121" t="s">
        <v>8969</v>
      </c>
      <c r="E1053" s="121" t="str">
        <f ca="1"/>
        <v>0</v>
      </c>
      <c r="H1053" s="121" t="str">
        <f ca="1"/>
        <v>0</v>
      </c>
      <c r="K1053" s="121" t="str">
        <f ca="1"/>
        <v>0</v>
      </c>
      <c r="L1053">
        <v>0</v>
      </c>
      <c r="M1053">
        <v>4.9737107160227403E-3</v>
      </c>
      <c r="N1053" s="105" t="str">
        <v>GAM6Pt_c, G00006t_c_r</v>
      </c>
      <c r="O1053" s="131" t="str">
        <v/>
      </c>
      <c r="P1053" s="121" t="str">
        <v/>
      </c>
      <c r="Q1053">
        <v>0</v>
      </c>
      <c r="R1053" t="str">
        <v>GAM6Pt_c, G00006t_c_r</v>
      </c>
      <c r="T1053">
        <v>0</v>
      </c>
      <c r="U1053" t="str">
        <v>GAM6Pt_c, G00006t_c_r</v>
      </c>
      <c r="W1053" t="str">
        <f ca="1"/>
        <v>Fatty acid biosynthesis</v>
      </c>
      <c r="X1053" t="str">
        <f ca="1"/>
        <v>FACOAE180_c</v>
      </c>
      <c r="Y1053">
        <f ca="1"/>
        <v>0</v>
      </c>
      <c r="Z1053">
        <f ca="1"/>
        <v>0</v>
      </c>
      <c r="AA1053">
        <f ca="1"/>
        <v>0</v>
      </c>
      <c r="AB1053">
        <f ca="1"/>
        <v>0</v>
      </c>
      <c r="AC1053">
        <f ca="1"/>
        <v>0</v>
      </c>
      <c r="AD1053" t="str">
        <f ca="1"/>
        <v>CYTK2_c</v>
      </c>
      <c r="AE1053">
        <f ca="1"/>
        <v>0</v>
      </c>
    </row>
    <row r="1054" spans="1:31" x14ac:dyDescent="0.2">
      <c r="A1054" t="s">
        <v>10675</v>
      </c>
      <c r="B1054" s="121" t="s">
        <v>8970</v>
      </c>
      <c r="E1054" s="121" t="str">
        <f ca="1"/>
        <v>0</v>
      </c>
      <c r="H1054" s="121" t="str">
        <f ca="1"/>
        <v>0</v>
      </c>
      <c r="K1054" s="121" t="str">
        <f ca="1"/>
        <v>0</v>
      </c>
      <c r="L1054">
        <v>-2.4641099999999998</v>
      </c>
      <c r="M1054">
        <v>1.07259194825146E-2</v>
      </c>
      <c r="N1054" s="105" t="str">
        <v>EX_glc__D_e, G00006t_c_e</v>
      </c>
      <c r="O1054" s="131" t="str">
        <v/>
      </c>
      <c r="P1054" s="121" t="str">
        <v/>
      </c>
      <c r="Q1054">
        <v>0</v>
      </c>
      <c r="R1054" t="str">
        <v>EX_glc__D_e, G00006t_c_e</v>
      </c>
      <c r="T1054">
        <v>0</v>
      </c>
      <c r="U1054" t="str">
        <v>EX_glc__D_e, G00006t_c_e</v>
      </c>
      <c r="W1054" t="str">
        <f ca="1"/>
        <v>Fatty acid degradation</v>
      </c>
      <c r="X1054" t="str">
        <f ca="1"/>
        <v>FACOAE180_x</v>
      </c>
      <c r="Y1054">
        <f ca="1"/>
        <v>0</v>
      </c>
      <c r="Z1054">
        <f ca="1"/>
        <v>0</v>
      </c>
      <c r="AA1054">
        <f ca="1"/>
        <v>0</v>
      </c>
      <c r="AB1054">
        <f ca="1"/>
        <v>0</v>
      </c>
      <c r="AC1054">
        <f ca="1"/>
        <v>0</v>
      </c>
      <c r="AD1054" t="str">
        <f ca="1"/>
        <v>DADA_c</v>
      </c>
      <c r="AE1054">
        <f ca="1"/>
        <v>0</v>
      </c>
    </row>
    <row r="1055" spans="1:31" x14ac:dyDescent="0.2">
      <c r="A1055" t="s">
        <v>10663</v>
      </c>
      <c r="B1055" s="121" t="s">
        <v>8971</v>
      </c>
      <c r="E1055" s="121" t="str">
        <f ca="1"/>
        <v>0</v>
      </c>
      <c r="H1055" s="121" t="str">
        <f ca="1"/>
        <v>0</v>
      </c>
      <c r="K1055" s="121" t="str">
        <f ca="1"/>
        <v>0</v>
      </c>
      <c r="L1055">
        <v>0</v>
      </c>
      <c r="M1055">
        <v>0</v>
      </c>
      <c r="N1055" s="105" t="str">
        <v>EX_man_e, G00006t_c_e</v>
      </c>
      <c r="O1055" s="131" t="str">
        <v/>
      </c>
      <c r="P1055" s="121" t="str">
        <v/>
      </c>
      <c r="Q1055">
        <v>0</v>
      </c>
      <c r="R1055" t="str">
        <v>EX_man_e, G00006t_c_e</v>
      </c>
      <c r="T1055">
        <v>0</v>
      </c>
      <c r="U1055" t="str">
        <v>EX_man_e, G00006t_c_e</v>
      </c>
      <c r="W1055" t="str">
        <f ca="1"/>
        <v>Fatty acid biosynthesis</v>
      </c>
      <c r="X1055" t="str">
        <f ca="1"/>
        <v>FACOAE181_c</v>
      </c>
      <c r="Y1055">
        <f ca="1"/>
        <v>0</v>
      </c>
      <c r="Z1055">
        <f ca="1"/>
        <v>0</v>
      </c>
      <c r="AA1055">
        <f ca="1"/>
        <v>0</v>
      </c>
      <c r="AB1055">
        <f ca="1"/>
        <v>0</v>
      </c>
      <c r="AC1055">
        <f ca="1"/>
        <v>0</v>
      </c>
      <c r="AD1055" t="str">
        <f ca="1"/>
        <v>DADK_c</v>
      </c>
      <c r="AE1055">
        <f ca="1"/>
        <v>0</v>
      </c>
    </row>
    <row r="1056" spans="1:31" x14ac:dyDescent="0.2">
      <c r="A1056" t="s">
        <v>10675</v>
      </c>
      <c r="B1056" s="121" t="s">
        <v>8972</v>
      </c>
      <c r="E1056" s="121" t="str">
        <f ca="1"/>
        <v>0</v>
      </c>
      <c r="H1056" s="121" t="str">
        <f ca="1"/>
        <v>0</v>
      </c>
      <c r="K1056" s="121" t="str">
        <f ca="1"/>
        <v>0</v>
      </c>
      <c r="L1056">
        <v>0</v>
      </c>
      <c r="M1056">
        <v>0</v>
      </c>
      <c r="N1056" s="105" t="str">
        <v>EX_eib__D_e, G00006t_c_e</v>
      </c>
      <c r="O1056" s="131" t="str">
        <v/>
      </c>
      <c r="P1056" s="121" t="str">
        <v/>
      </c>
      <c r="Q1056">
        <v>0</v>
      </c>
      <c r="R1056" t="str">
        <v>EX_eib__D_e, G00006t_c_e</v>
      </c>
      <c r="T1056">
        <v>0</v>
      </c>
      <c r="U1056" t="str">
        <v>EX_eib__D_e, G00006t_c_e</v>
      </c>
      <c r="W1056" t="str">
        <f ca="1"/>
        <v>Fatty acid degradation</v>
      </c>
      <c r="X1056" t="str">
        <f ca="1"/>
        <v>FACOAE181_x</v>
      </c>
      <c r="Y1056">
        <f ca="1"/>
        <v>0</v>
      </c>
      <c r="Z1056">
        <f ca="1"/>
        <v>0</v>
      </c>
      <c r="AA1056">
        <f ca="1"/>
        <v>0</v>
      </c>
      <c r="AB1056">
        <f ca="1"/>
        <v>0</v>
      </c>
      <c r="AC1056">
        <f ca="1"/>
        <v>0</v>
      </c>
      <c r="AD1056" t="str">
        <f ca="1"/>
        <v>DADPt_c_n</v>
      </c>
      <c r="AE1056">
        <f ca="1"/>
        <v>0</v>
      </c>
    </row>
    <row r="1057" spans="1:31" x14ac:dyDescent="0.2">
      <c r="A1057" t="s">
        <v>10663</v>
      </c>
      <c r="B1057" s="121" t="s">
        <v>8973</v>
      </c>
      <c r="E1057" s="121" t="str">
        <f ca="1"/>
        <v>0</v>
      </c>
      <c r="H1057" s="121" t="str">
        <f ca="1"/>
        <v>0</v>
      </c>
      <c r="K1057" s="121" t="str">
        <f ca="1"/>
        <v>0</v>
      </c>
      <c r="L1057">
        <v>0</v>
      </c>
      <c r="M1057">
        <v>0</v>
      </c>
      <c r="N1057" s="105" t="str">
        <v>SBTDt_c, G00006t_c_r</v>
      </c>
      <c r="O1057" s="131" t="str">
        <v/>
      </c>
      <c r="P1057" s="121" t="str">
        <v/>
      </c>
      <c r="Q1057">
        <v>0</v>
      </c>
      <c r="R1057" t="str">
        <v>SBTDt_c, G00006t_c_r</v>
      </c>
      <c r="T1057">
        <v>0</v>
      </c>
      <c r="U1057" t="str">
        <v>SBTDt_c, G00006t_c_r</v>
      </c>
      <c r="W1057" t="str">
        <f ca="1"/>
        <v>Fatty acid biosynthesis</v>
      </c>
      <c r="X1057" t="str">
        <f ca="1"/>
        <v>FACOAE182_c</v>
      </c>
      <c r="Y1057">
        <f ca="1"/>
        <v>0</v>
      </c>
      <c r="Z1057">
        <f ca="1"/>
        <v>0</v>
      </c>
      <c r="AA1057">
        <f ca="1"/>
        <v>0</v>
      </c>
      <c r="AB1057">
        <f ca="1"/>
        <v>0</v>
      </c>
      <c r="AC1057">
        <f ca="1"/>
        <v>0</v>
      </c>
      <c r="AD1057" t="str">
        <f ca="1"/>
        <v>DADt_c_e</v>
      </c>
      <c r="AE1057">
        <f ca="1"/>
        <v>0</v>
      </c>
    </row>
    <row r="1058" spans="1:31" x14ac:dyDescent="0.2">
      <c r="A1058" t="s">
        <v>10675</v>
      </c>
      <c r="B1058" s="121" t="s">
        <v>8974</v>
      </c>
      <c r="E1058" s="121" t="str">
        <f ca="1"/>
        <v>0</v>
      </c>
      <c r="H1058" s="121" t="str">
        <f ca="1"/>
        <v>0</v>
      </c>
      <c r="K1058" s="121" t="str">
        <f ca="1"/>
        <v>0</v>
      </c>
      <c r="L1058">
        <v>0</v>
      </c>
      <c r="M1058">
        <v>0</v>
      </c>
      <c r="N1058" s="105" t="str">
        <v>EX_xyl__D_e, G00006t_c_e</v>
      </c>
      <c r="O1058" s="131" t="str">
        <v/>
      </c>
      <c r="P1058" s="121" t="str">
        <v/>
      </c>
      <c r="Q1058">
        <v>-1.8413999999999999</v>
      </c>
      <c r="R1058" t="str">
        <v>EX_xyl__D_e, G00006t_c_e</v>
      </c>
      <c r="T1058">
        <v>0</v>
      </c>
      <c r="U1058" t="str">
        <v>EX_xyl__D_e, G00006t_c_e</v>
      </c>
      <c r="W1058" t="str">
        <f ca="1"/>
        <v>Fatty acid degradation</v>
      </c>
      <c r="X1058" t="str">
        <f ca="1"/>
        <v>FACOAE182_x</v>
      </c>
      <c r="Y1058">
        <f ca="1"/>
        <v>0</v>
      </c>
      <c r="Z1058">
        <f ca="1"/>
        <v>0</v>
      </c>
      <c r="AA1058">
        <f ca="1"/>
        <v>0</v>
      </c>
      <c r="AB1058">
        <f ca="1"/>
        <v>0</v>
      </c>
      <c r="AC1058">
        <f ca="1"/>
        <v>0</v>
      </c>
      <c r="AD1058" t="str">
        <f ca="1"/>
        <v>DAG3Pabct_c_m</v>
      </c>
      <c r="AE1058">
        <f ca="1"/>
        <v>0</v>
      </c>
    </row>
    <row r="1059" spans="1:31" x14ac:dyDescent="0.2">
      <c r="A1059" t="s">
        <v>10663</v>
      </c>
      <c r="B1059" s="121" t="s">
        <v>8975</v>
      </c>
      <c r="E1059" s="121" t="str">
        <f ca="1"/>
        <v>0</v>
      </c>
      <c r="H1059" s="121" t="str">
        <f ca="1"/>
        <v>0</v>
      </c>
      <c r="K1059" s="121" t="str">
        <f ca="1"/>
        <v>0</v>
      </c>
      <c r="L1059">
        <v>0</v>
      </c>
      <c r="M1059">
        <v>0</v>
      </c>
      <c r="N1059" s="105" t="str">
        <v>XYLt_c_e, G00006t_c_r</v>
      </c>
      <c r="O1059" s="131" t="str">
        <v/>
      </c>
      <c r="P1059" s="121" t="str">
        <v/>
      </c>
      <c r="Q1059">
        <v>1.8413999999999999</v>
      </c>
      <c r="R1059" t="str">
        <v>XYLt_c_e, G00006t_c_r</v>
      </c>
      <c r="T1059">
        <v>0</v>
      </c>
      <c r="U1059" t="str">
        <v>XYLt_c_e, G00006t_c_r</v>
      </c>
      <c r="W1059" t="str">
        <f ca="1"/>
        <v>Fatty acid biosynthesis</v>
      </c>
      <c r="X1059" t="str">
        <f ca="1"/>
        <v>FACOAE183_c</v>
      </c>
      <c r="Y1059">
        <f ca="1"/>
        <v>0</v>
      </c>
      <c r="Z1059">
        <f ca="1"/>
        <v>0</v>
      </c>
      <c r="AA1059">
        <f ca="1"/>
        <v>0</v>
      </c>
      <c r="AB1059">
        <f ca="1"/>
        <v>0</v>
      </c>
      <c r="AC1059">
        <f ca="1"/>
        <v>0</v>
      </c>
      <c r="AD1059" t="str">
        <f ca="1"/>
        <v>DAGL_m</v>
      </c>
      <c r="AE1059">
        <f ca="1"/>
        <v>0</v>
      </c>
    </row>
    <row r="1060" spans="1:31" x14ac:dyDescent="0.2">
      <c r="A1060" t="s">
        <v>10675</v>
      </c>
      <c r="B1060" s="121" t="s">
        <v>8976</v>
      </c>
      <c r="E1060" s="121" t="str">
        <f ca="1"/>
        <v>0</v>
      </c>
      <c r="H1060" s="121" t="str">
        <f ca="1"/>
        <v>0</v>
      </c>
      <c r="K1060" s="121" t="str">
        <f ca="1"/>
        <v>0</v>
      </c>
      <c r="L1060">
        <v>0</v>
      </c>
      <c r="M1060">
        <v>0</v>
      </c>
      <c r="N1060" s="105" t="str">
        <v>DADPt_c_n, G00006t_c_r</v>
      </c>
      <c r="O1060" s="131" t="str">
        <v/>
      </c>
      <c r="P1060" s="121" t="str">
        <v/>
      </c>
      <c r="Q1060">
        <v>0</v>
      </c>
      <c r="R1060" t="str">
        <v>DADPt_c_n, G00006t_c_r</v>
      </c>
      <c r="T1060">
        <v>0</v>
      </c>
      <c r="U1060" t="str">
        <v>DADPt_c_n, G00006t_c_r</v>
      </c>
      <c r="W1060" t="str">
        <f ca="1"/>
        <v>Fatty acid degradation</v>
      </c>
      <c r="X1060" t="str">
        <f ca="1"/>
        <v>FACOAE183_x</v>
      </c>
      <c r="Y1060">
        <f ca="1"/>
        <v>0</v>
      </c>
      <c r="Z1060">
        <f ca="1"/>
        <v>0</v>
      </c>
      <c r="AA1060">
        <f ca="1"/>
        <v>0</v>
      </c>
      <c r="AB1060">
        <f ca="1"/>
        <v>0</v>
      </c>
      <c r="AC1060">
        <f ca="1"/>
        <v>0</v>
      </c>
      <c r="AD1060" t="str">
        <f ca="1"/>
        <v>DAGt_c_mm</v>
      </c>
      <c r="AE1060">
        <f ca="1"/>
        <v>0</v>
      </c>
    </row>
    <row r="1061" spans="1:31" x14ac:dyDescent="0.2">
      <c r="A1061" t="s">
        <v>10675</v>
      </c>
      <c r="B1061" s="121" t="s">
        <v>8977</v>
      </c>
      <c r="E1061" s="121" t="str">
        <f ca="1"/>
        <v>0</v>
      </c>
      <c r="H1061" s="121" t="str">
        <f ca="1"/>
        <v>0</v>
      </c>
      <c r="K1061" s="121" t="str">
        <f ca="1"/>
        <v>0</v>
      </c>
      <c r="L1061">
        <v>0</v>
      </c>
      <c r="M1061">
        <v>0</v>
      </c>
      <c r="N1061" s="105" t="str">
        <v>DCDPt_c_n, G00006t_c_r</v>
      </c>
      <c r="O1061" s="131" t="str">
        <v/>
      </c>
      <c r="P1061" s="121" t="str">
        <v/>
      </c>
      <c r="Q1061">
        <v>0</v>
      </c>
      <c r="R1061" t="str">
        <v>DCDPt_c_n, G00006t_c_r</v>
      </c>
      <c r="T1061">
        <v>0</v>
      </c>
      <c r="U1061" t="str">
        <v>DCDPt_c_n, G00006t_c_r</v>
      </c>
      <c r="W1061" t="str">
        <f ca="1"/>
        <v>Fatty acid degradation</v>
      </c>
      <c r="X1061" t="str">
        <f ca="1"/>
        <v>FACOAE40_x</v>
      </c>
      <c r="Y1061">
        <f ca="1"/>
        <v>0</v>
      </c>
      <c r="Z1061">
        <f ca="1"/>
        <v>0</v>
      </c>
      <c r="AA1061">
        <f ca="1"/>
        <v>0</v>
      </c>
      <c r="AB1061">
        <f ca="1"/>
        <v>0</v>
      </c>
      <c r="AC1061">
        <f ca="1"/>
        <v>0</v>
      </c>
      <c r="AD1061" t="str">
        <f ca="1"/>
        <v>DAGt_c_n</v>
      </c>
      <c r="AE1061">
        <f ca="1"/>
        <v>0</v>
      </c>
    </row>
    <row r="1062" spans="1:31" x14ac:dyDescent="0.2">
      <c r="A1062" t="s">
        <v>10675</v>
      </c>
      <c r="B1062" s="121" t="s">
        <v>8978</v>
      </c>
      <c r="E1062" s="121" t="str">
        <f ca="1"/>
        <v>0</v>
      </c>
      <c r="H1062" s="121" t="str">
        <f ca="1"/>
        <v>0</v>
      </c>
      <c r="K1062" s="121" t="str">
        <f ca="1"/>
        <v>0</v>
      </c>
      <c r="L1062">
        <v>0</v>
      </c>
      <c r="M1062">
        <v>0</v>
      </c>
      <c r="N1062" s="105" t="str">
        <v>DNADt_c_n, G00006t_c_r</v>
      </c>
      <c r="O1062" s="131" t="str">
        <v/>
      </c>
      <c r="P1062" s="121" t="str">
        <v/>
      </c>
      <c r="Q1062">
        <v>0</v>
      </c>
      <c r="R1062" t="str">
        <v>DNADt_c_n, G00006t_c_r</v>
      </c>
      <c r="T1062">
        <v>0</v>
      </c>
      <c r="U1062" t="str">
        <v>DNADt_c_n, G00006t_c_r</v>
      </c>
      <c r="W1062" t="str">
        <f ca="1"/>
        <v>Fatty acid degradation</v>
      </c>
      <c r="X1062" t="str">
        <f ca="1"/>
        <v>FACOAE60_x</v>
      </c>
      <c r="Y1062">
        <f ca="1"/>
        <v>0</v>
      </c>
      <c r="Z1062">
        <f ca="1"/>
        <v>0</v>
      </c>
      <c r="AA1062">
        <f ca="1"/>
        <v>0</v>
      </c>
      <c r="AB1062">
        <f ca="1"/>
        <v>0</v>
      </c>
      <c r="AC1062">
        <f ca="1"/>
        <v>0</v>
      </c>
      <c r="AD1062" t="str">
        <f ca="1"/>
        <v>DANNt_c_e</v>
      </c>
      <c r="AE1062">
        <f ca="1"/>
        <v>0</v>
      </c>
    </row>
    <row r="1063" spans="1:31" x14ac:dyDescent="0.2">
      <c r="A1063" t="s">
        <v>10675</v>
      </c>
      <c r="B1063" s="121" t="s">
        <v>8979</v>
      </c>
      <c r="E1063" s="121" t="str">
        <f ca="1"/>
        <v>0</v>
      </c>
      <c r="H1063" s="121" t="str">
        <f ca="1"/>
        <v>0</v>
      </c>
      <c r="K1063" s="121" t="str">
        <f ca="1"/>
        <v>0</v>
      </c>
      <c r="L1063">
        <v>0</v>
      </c>
      <c r="M1063">
        <v>4.2508442745194204E-3</v>
      </c>
      <c r="N1063" s="105" t="str">
        <v>EX_dca_e, G00006t_c_e</v>
      </c>
      <c r="O1063" s="131" t="str">
        <v/>
      </c>
      <c r="P1063" s="121" t="str">
        <v/>
      </c>
      <c r="Q1063">
        <v>0</v>
      </c>
      <c r="R1063" t="str">
        <v>EX_dca_e, G00006t_c_e</v>
      </c>
      <c r="T1063">
        <v>1.1302794845631001E-2</v>
      </c>
      <c r="U1063" t="str">
        <v>EX_dca_e, G00006t_c_e</v>
      </c>
      <c r="W1063" t="str">
        <f ca="1"/>
        <v>Fatty acid degradation</v>
      </c>
      <c r="X1063" t="str">
        <f ca="1"/>
        <v>FACOAE80_x</v>
      </c>
      <c r="Y1063">
        <f ca="1"/>
        <v>0</v>
      </c>
      <c r="Z1063">
        <f ca="1"/>
        <v>0</v>
      </c>
      <c r="AA1063">
        <f ca="1"/>
        <v>0</v>
      </c>
      <c r="AB1063">
        <f ca="1"/>
        <v>0</v>
      </c>
      <c r="AC1063">
        <f ca="1"/>
        <v>0</v>
      </c>
      <c r="AD1063" t="str">
        <f ca="1"/>
        <v>DAO4hpro_x</v>
      </c>
      <c r="AE1063">
        <f ca="1"/>
        <v>0</v>
      </c>
    </row>
    <row r="1064" spans="1:31" x14ac:dyDescent="0.2">
      <c r="A1064" t="s">
        <v>10663</v>
      </c>
      <c r="B1064" s="121" t="s">
        <v>8980</v>
      </c>
      <c r="E1064" s="121" t="str">
        <f ca="1"/>
        <v>0</v>
      </c>
      <c r="H1064" s="121" t="str">
        <f ca="1"/>
        <v>0</v>
      </c>
      <c r="K1064" s="121" t="str">
        <f ca="1"/>
        <v>0</v>
      </c>
      <c r="L1064">
        <v>0</v>
      </c>
      <c r="M1064">
        <v>0</v>
      </c>
      <c r="N1064" s="105" t="str">
        <v>DADt_c_e, G00006t_c_r</v>
      </c>
      <c r="O1064" s="131" t="str">
        <v/>
      </c>
      <c r="P1064" s="121" t="str">
        <v/>
      </c>
      <c r="Q1064">
        <v>0</v>
      </c>
      <c r="R1064" t="str">
        <v>DADt_c_e, G00006t_c_r</v>
      </c>
      <c r="T1064">
        <v>0</v>
      </c>
      <c r="U1064" t="str">
        <v>DADt_c_e, G00006t_c_r</v>
      </c>
      <c r="W1064" t="str">
        <f ca="1"/>
        <v>Fatty acid biosynthesis</v>
      </c>
      <c r="X1064" t="str">
        <f ca="1"/>
        <v>FACOAL100_c</v>
      </c>
      <c r="Y1064">
        <f ca="1"/>
        <v>0</v>
      </c>
      <c r="Z1064">
        <f ca="1"/>
        <v>0</v>
      </c>
      <c r="AA1064">
        <f ca="1"/>
        <v>0</v>
      </c>
      <c r="AB1064">
        <f ca="1"/>
        <v>0</v>
      </c>
      <c r="AC1064">
        <f ca="1"/>
        <v>0</v>
      </c>
      <c r="AD1064" t="str">
        <f ca="1"/>
        <v>DAOala_x</v>
      </c>
      <c r="AE1064">
        <f ca="1"/>
        <v>0</v>
      </c>
    </row>
    <row r="1065" spans="1:31" x14ac:dyDescent="0.2">
      <c r="A1065" t="s">
        <v>10675</v>
      </c>
      <c r="B1065" s="121" t="s">
        <v>8981</v>
      </c>
      <c r="E1065" s="121" t="str">
        <f ca="1"/>
        <v>0</v>
      </c>
      <c r="H1065" s="121" t="str">
        <f ca="1"/>
        <v>0</v>
      </c>
      <c r="K1065" s="121" t="str">
        <f ca="1"/>
        <v>0</v>
      </c>
      <c r="L1065">
        <v>-4.0986000000000001E-4</v>
      </c>
      <c r="M1065">
        <v>4.0472681750965002E-2</v>
      </c>
      <c r="N1065" s="105" t="str">
        <v>DADK_c</v>
      </c>
      <c r="O1065" s="131">
        <v>0</v>
      </c>
      <c r="P1065" s="121">
        <v>1.6448406451162699E-3</v>
      </c>
      <c r="Q1065">
        <v>-1.22958E-4</v>
      </c>
      <c r="R1065" t="str">
        <v>DADK_c</v>
      </c>
      <c r="T1065">
        <v>-1.6622100000000001E-4</v>
      </c>
      <c r="U1065" t="str">
        <v>DADK_c</v>
      </c>
      <c r="W1065" t="str">
        <f ca="1"/>
        <v>Fatty acid degradation</v>
      </c>
      <c r="X1065" t="str">
        <f ca="1"/>
        <v>FACOAL100_x</v>
      </c>
      <c r="Y1065">
        <f ca="1"/>
        <v>0</v>
      </c>
      <c r="Z1065">
        <f ca="1"/>
        <v>0</v>
      </c>
      <c r="AA1065">
        <f ca="1"/>
        <v>0</v>
      </c>
      <c r="AB1065">
        <f ca="1"/>
        <v>0</v>
      </c>
      <c r="AC1065">
        <f ca="1"/>
        <v>0</v>
      </c>
      <c r="AD1065" t="str">
        <f ca="1"/>
        <v>DAOarg_x</v>
      </c>
      <c r="AE1065">
        <f ca="1"/>
        <v>0</v>
      </c>
    </row>
    <row r="1066" spans="1:31" x14ac:dyDescent="0.2">
      <c r="A1066" t="s">
        <v>10663</v>
      </c>
      <c r="B1066" s="121" t="s">
        <v>8982</v>
      </c>
      <c r="E1066" s="121" t="str">
        <f ca="1"/>
        <v>0</v>
      </c>
      <c r="H1066" s="121" t="str">
        <f ca="1"/>
        <v>0</v>
      </c>
      <c r="K1066" s="121" t="str">
        <f ca="1"/>
        <v>0</v>
      </c>
      <c r="L1066">
        <v>0</v>
      </c>
      <c r="M1066">
        <v>0</v>
      </c>
      <c r="N1066" s="105" t="str">
        <v>DINt_c_e, G00006t_c_r</v>
      </c>
      <c r="O1066" s="131" t="str">
        <v/>
      </c>
      <c r="P1066" s="121" t="str">
        <v/>
      </c>
      <c r="Q1066">
        <v>0</v>
      </c>
      <c r="R1066" t="str">
        <v>DINt_c_e, G00006t_c_r</v>
      </c>
      <c r="T1066">
        <v>0</v>
      </c>
      <c r="U1066" t="str">
        <v>DINt_c_e, G00006t_c_r</v>
      </c>
      <c r="W1066" t="str">
        <f ca="1"/>
        <v>Fatty acid biosynthesis</v>
      </c>
      <c r="X1066" t="str">
        <f ca="1"/>
        <v>FACOAL120_c</v>
      </c>
      <c r="Y1066">
        <f ca="1"/>
        <v>0</v>
      </c>
      <c r="Z1066">
        <f ca="1"/>
        <v>0</v>
      </c>
      <c r="AA1066">
        <f ca="1"/>
        <v>0</v>
      </c>
      <c r="AB1066">
        <f ca="1"/>
        <v>0</v>
      </c>
      <c r="AC1066">
        <f ca="1"/>
        <v>0</v>
      </c>
      <c r="AD1066" t="str">
        <f ca="1"/>
        <v>DAOgly_x</v>
      </c>
      <c r="AE1066">
        <f ca="1"/>
        <v>0</v>
      </c>
    </row>
    <row r="1067" spans="1:31" x14ac:dyDescent="0.2">
      <c r="A1067" t="s">
        <v>10675</v>
      </c>
      <c r="B1067" s="121" t="s">
        <v>8983</v>
      </c>
      <c r="E1067" s="121" t="str">
        <f ca="1"/>
        <v>0</v>
      </c>
      <c r="H1067" s="121" t="str">
        <f ca="1"/>
        <v>0</v>
      </c>
      <c r="K1067" s="121" t="str">
        <f ca="1"/>
        <v>0</v>
      </c>
      <c r="L1067">
        <v>0</v>
      </c>
      <c r="M1067">
        <v>0</v>
      </c>
      <c r="N1067" s="105" t="str">
        <v>DGDPt_c_n, G00006t_c_r</v>
      </c>
      <c r="O1067" s="131" t="str">
        <v/>
      </c>
      <c r="P1067" s="121" t="str">
        <v/>
      </c>
      <c r="Q1067">
        <v>0</v>
      </c>
      <c r="R1067" t="str">
        <v>DGDPt_c_n, G00006t_c_r</v>
      </c>
      <c r="T1067">
        <v>0</v>
      </c>
      <c r="U1067" t="str">
        <v>DGDPt_c_n, G00006t_c_r</v>
      </c>
      <c r="W1067" t="str">
        <f ca="1"/>
        <v>Fatty acid degradation</v>
      </c>
      <c r="X1067" t="str">
        <f ca="1"/>
        <v>FACOAL120_l</v>
      </c>
      <c r="Y1067">
        <f ca="1"/>
        <v>0</v>
      </c>
      <c r="Z1067">
        <f ca="1"/>
        <v>0</v>
      </c>
      <c r="AA1067">
        <f ca="1"/>
        <v>0</v>
      </c>
      <c r="AB1067">
        <f ca="1"/>
        <v>0</v>
      </c>
      <c r="AC1067">
        <f ca="1"/>
        <v>0</v>
      </c>
      <c r="AD1067" t="str">
        <f ca="1"/>
        <v>DAOorn_x</v>
      </c>
      <c r="AE1067">
        <f ca="1"/>
        <v>0</v>
      </c>
    </row>
    <row r="1068" spans="1:31" x14ac:dyDescent="0.2">
      <c r="A1068" t="s">
        <v>10675</v>
      </c>
      <c r="B1068" s="121" t="s">
        <v>8984</v>
      </c>
      <c r="E1068" s="121" t="str">
        <f ca="1"/>
        <v>0</v>
      </c>
      <c r="H1068" s="121" t="str">
        <f ca="1"/>
        <v>0</v>
      </c>
      <c r="K1068" s="121" t="str">
        <f ca="1"/>
        <v>0</v>
      </c>
      <c r="L1068">
        <v>0</v>
      </c>
      <c r="M1068">
        <v>0</v>
      </c>
      <c r="N1068" s="105" t="str">
        <v>DHNPTt_c_m, G00006t_c_r</v>
      </c>
      <c r="O1068" s="131" t="str">
        <v/>
      </c>
      <c r="P1068" s="121" t="str">
        <v/>
      </c>
      <c r="Q1068">
        <v>0</v>
      </c>
      <c r="R1068" t="str">
        <v>DHNPTt_c_m, G00006t_c_r</v>
      </c>
      <c r="T1068">
        <v>0</v>
      </c>
      <c r="U1068" t="str">
        <v>DHNPTt_c_m, G00006t_c_r</v>
      </c>
      <c r="W1068" t="str">
        <f ca="1"/>
        <v>Fatty acid degradation</v>
      </c>
      <c r="X1068" t="str">
        <f ca="1"/>
        <v>FACOAL120_rm</v>
      </c>
      <c r="Y1068">
        <f ca="1"/>
        <v>0</v>
      </c>
      <c r="Z1068">
        <f ca="1"/>
        <v>0</v>
      </c>
      <c r="AA1068">
        <f ca="1"/>
        <v>0</v>
      </c>
      <c r="AB1068">
        <f ca="1"/>
        <v>0</v>
      </c>
      <c r="AC1068">
        <f ca="1"/>
        <v>0</v>
      </c>
      <c r="AD1068" t="str">
        <f ca="1"/>
        <v>DAOpro_x</v>
      </c>
      <c r="AE1068">
        <f ca="1"/>
        <v>0</v>
      </c>
    </row>
    <row r="1069" spans="1:31" x14ac:dyDescent="0.2">
      <c r="A1069" t="s">
        <v>10675</v>
      </c>
      <c r="B1069" s="121" t="s">
        <v>8985</v>
      </c>
      <c r="E1069" s="121" t="str">
        <f ca="1"/>
        <v>0</v>
      </c>
      <c r="H1069" s="121" t="str">
        <f ca="1"/>
        <v>0</v>
      </c>
      <c r="K1069" s="121" t="str">
        <f ca="1"/>
        <v>0</v>
      </c>
      <c r="L1069">
        <v>0</v>
      </c>
      <c r="M1069">
        <v>0</v>
      </c>
      <c r="N1069" s="105" t="str">
        <v>DHFt_c_m, G00006t_c_r</v>
      </c>
      <c r="O1069" s="131" t="str">
        <v/>
      </c>
      <c r="P1069" s="121" t="str">
        <v/>
      </c>
      <c r="Q1069">
        <v>0</v>
      </c>
      <c r="R1069" t="str">
        <v>DHFt_c_m, G00006t_c_r</v>
      </c>
      <c r="T1069">
        <v>0</v>
      </c>
      <c r="U1069" t="str">
        <v>DHFt_c_m, G00006t_c_r</v>
      </c>
      <c r="W1069" t="str">
        <f ca="1"/>
        <v>Fatty acid degradation</v>
      </c>
      <c r="X1069" t="str">
        <f ca="1"/>
        <v>FACOAL120_x</v>
      </c>
      <c r="Y1069">
        <f ca="1"/>
        <v>0</v>
      </c>
      <c r="Z1069">
        <f ca="1"/>
        <v>0</v>
      </c>
      <c r="AA1069">
        <f ca="1"/>
        <v>0</v>
      </c>
      <c r="AB1069">
        <f ca="1"/>
        <v>0</v>
      </c>
      <c r="AC1069">
        <f ca="1"/>
        <v>0</v>
      </c>
      <c r="AD1069" t="str">
        <f ca="1"/>
        <v>DBTS_c</v>
      </c>
      <c r="AE1069">
        <f ca="1"/>
        <v>0</v>
      </c>
    </row>
    <row r="1070" spans="1:31" x14ac:dyDescent="0.2">
      <c r="A1070" t="s">
        <v>10675</v>
      </c>
      <c r="B1070" s="121" t="s">
        <v>8986</v>
      </c>
      <c r="E1070" s="121" t="str">
        <f ca="1"/>
        <v>0</v>
      </c>
      <c r="H1070" s="121" t="str">
        <f ca="1"/>
        <v>0</v>
      </c>
      <c r="K1070" s="121" t="str">
        <f ca="1"/>
        <v>0</v>
      </c>
      <c r="L1070">
        <v>0</v>
      </c>
      <c r="M1070">
        <v>0</v>
      </c>
      <c r="N1070" s="105" t="str">
        <v>DHPTt_c_m, G00006t_c_r</v>
      </c>
      <c r="O1070" s="131" t="str">
        <v/>
      </c>
      <c r="P1070" s="121" t="str">
        <v/>
      </c>
      <c r="Q1070">
        <v>0</v>
      </c>
      <c r="R1070" t="str">
        <v>DHPTt_c_m, G00006t_c_r</v>
      </c>
      <c r="T1070">
        <v>0</v>
      </c>
      <c r="U1070" t="str">
        <v>DHPTt_c_m, G00006t_c_r</v>
      </c>
      <c r="W1070" t="str">
        <f ca="1"/>
        <v>Fatty acid degradation</v>
      </c>
      <c r="X1070" t="str">
        <f ca="1"/>
        <v>FACOAL140_l</v>
      </c>
      <c r="Y1070">
        <f ca="1"/>
        <v>0</v>
      </c>
      <c r="Z1070">
        <f ca="1"/>
        <v>0</v>
      </c>
      <c r="AA1070">
        <f ca="1"/>
        <v>0</v>
      </c>
      <c r="AB1070">
        <f ca="1"/>
        <v>0</v>
      </c>
      <c r="AC1070">
        <f ca="1"/>
        <v>0</v>
      </c>
      <c r="AD1070" t="str">
        <f ca="1"/>
        <v>DCAt_c_e</v>
      </c>
      <c r="AE1070">
        <f ca="1"/>
        <v>0</v>
      </c>
    </row>
    <row r="1071" spans="1:31" x14ac:dyDescent="0.2">
      <c r="A1071" t="s">
        <v>10675</v>
      </c>
      <c r="B1071" s="121" t="s">
        <v>8987</v>
      </c>
      <c r="E1071" s="121" t="str">
        <f ca="1"/>
        <v>0</v>
      </c>
      <c r="H1071" s="121" t="str">
        <f ca="1"/>
        <v>0</v>
      </c>
      <c r="K1071" s="121" t="str">
        <f ca="1"/>
        <v>0</v>
      </c>
      <c r="L1071">
        <v>0</v>
      </c>
      <c r="M1071">
        <v>2.8162262011217201E-2</v>
      </c>
      <c r="N1071" s="105" t="str">
        <v>DHAPt_c_m, G00006t_c_r</v>
      </c>
      <c r="O1071" s="131" t="str">
        <v/>
      </c>
      <c r="P1071" s="121" t="str">
        <v/>
      </c>
      <c r="Q1071">
        <v>0</v>
      </c>
      <c r="R1071" t="str">
        <v>DHAPt_c_m, G00006t_c_r</v>
      </c>
      <c r="T1071">
        <v>0</v>
      </c>
      <c r="U1071" t="str">
        <v>DHAPt_c_m, G00006t_c_r</v>
      </c>
      <c r="W1071" t="str">
        <f ca="1"/>
        <v>Fatty acid degradation</v>
      </c>
      <c r="X1071" t="str">
        <f ca="1"/>
        <v>FACOAL140_rm</v>
      </c>
      <c r="Y1071">
        <f ca="1"/>
        <v>0</v>
      </c>
      <c r="Z1071">
        <f ca="1"/>
        <v>0</v>
      </c>
      <c r="AA1071">
        <f ca="1"/>
        <v>0</v>
      </c>
      <c r="AB1071">
        <f ca="1"/>
        <v>0</v>
      </c>
      <c r="AC1071">
        <f ca="1"/>
        <v>0</v>
      </c>
      <c r="AD1071" t="str">
        <f ca="1"/>
        <v>DCAt_c_x</v>
      </c>
      <c r="AE1071">
        <f ca="1"/>
        <v>0</v>
      </c>
    </row>
    <row r="1072" spans="1:31" x14ac:dyDescent="0.2">
      <c r="A1072" t="s">
        <v>10675</v>
      </c>
      <c r="B1072" s="121" t="s">
        <v>8988</v>
      </c>
      <c r="E1072" s="121" t="str">
        <f ca="1"/>
        <v>0</v>
      </c>
      <c r="H1072" s="121" t="str">
        <f ca="1"/>
        <v>0</v>
      </c>
      <c r="K1072" s="121" t="str">
        <f ca="1"/>
        <v>0</v>
      </c>
      <c r="L1072">
        <v>0</v>
      </c>
      <c r="M1072">
        <v>7.1777375082442002E-2</v>
      </c>
      <c r="N1072" s="105" t="str">
        <v>PPIt_c_x, G00006t_c_r</v>
      </c>
      <c r="O1072" s="131" t="str">
        <v/>
      </c>
      <c r="P1072" s="121" t="str">
        <v/>
      </c>
      <c r="Q1072">
        <v>0</v>
      </c>
      <c r="R1072" t="str">
        <v>PPIt_c_x, G00006t_c_r</v>
      </c>
      <c r="T1072">
        <v>0</v>
      </c>
      <c r="U1072" t="str">
        <v>PPIt_c_x, G00006t_c_r</v>
      </c>
      <c r="W1072" t="str">
        <f ca="1"/>
        <v>Fatty acid degradation</v>
      </c>
      <c r="X1072" t="str">
        <f ca="1"/>
        <v>FACOAL140_x</v>
      </c>
      <c r="Y1072">
        <f ca="1"/>
        <v>0</v>
      </c>
      <c r="Z1072">
        <f ca="1"/>
        <v>0</v>
      </c>
      <c r="AA1072">
        <f ca="1"/>
        <v>0</v>
      </c>
      <c r="AB1072">
        <f ca="1"/>
        <v>0</v>
      </c>
      <c r="AC1072">
        <f ca="1"/>
        <v>0</v>
      </c>
      <c r="AD1072" t="str">
        <f ca="1"/>
        <v>DCDPt_c_n</v>
      </c>
      <c r="AE1072">
        <f ca="1"/>
        <v>0</v>
      </c>
    </row>
    <row r="1073" spans="1:31" x14ac:dyDescent="0.2">
      <c r="A1073" t="s">
        <v>10675</v>
      </c>
      <c r="B1073" s="121" t="s">
        <v>8989</v>
      </c>
      <c r="E1073" s="121" t="str">
        <f ca="1"/>
        <v>0</v>
      </c>
      <c r="H1073" s="121" t="str">
        <f ca="1"/>
        <v>0</v>
      </c>
      <c r="K1073" s="121" t="str">
        <f ca="1"/>
        <v>0</v>
      </c>
      <c r="L1073">
        <v>-8.4103272000000007E-2</v>
      </c>
      <c r="M1073">
        <v>9.1472285643464402E-5</v>
      </c>
      <c r="N1073" s="105" t="str">
        <v>DOLPt_c_r, G00006t_c_r</v>
      </c>
      <c r="O1073" s="131" t="str">
        <v/>
      </c>
      <c r="P1073" s="121" t="str">
        <v/>
      </c>
      <c r="Q1073">
        <v>-2.9869385040000002E-2</v>
      </c>
      <c r="R1073" t="str">
        <v>DOLPt_c_r, G00006t_c_r</v>
      </c>
      <c r="T1073">
        <v>-5.1299414100000003E-2</v>
      </c>
      <c r="U1073" t="str">
        <v>DOLPt_c_r, G00006t_c_r</v>
      </c>
      <c r="W1073" t="str">
        <f ca="1"/>
        <v>Fatty acid degradation</v>
      </c>
      <c r="X1073" t="str">
        <f ca="1"/>
        <v>FACOAL160_l</v>
      </c>
      <c r="Y1073">
        <f ca="1"/>
        <v>0</v>
      </c>
      <c r="Z1073">
        <f ca="1"/>
        <v>0</v>
      </c>
      <c r="AA1073">
        <f ca="1"/>
        <v>0</v>
      </c>
      <c r="AB1073">
        <f ca="1"/>
        <v>0</v>
      </c>
      <c r="AC1073">
        <f ca="1"/>
        <v>0</v>
      </c>
      <c r="AD1073" t="str">
        <f ca="1"/>
        <v>DCMPDA_c</v>
      </c>
      <c r="AE1073">
        <f ca="1"/>
        <v>0</v>
      </c>
    </row>
    <row r="1074" spans="1:31" x14ac:dyDescent="0.2">
      <c r="A1074" t="s">
        <v>10675</v>
      </c>
      <c r="B1074" s="121" t="s">
        <v>8990</v>
      </c>
      <c r="E1074" s="121">
        <f ca="1"/>
        <v>7.6214456215106693E-5</v>
      </c>
      <c r="H1074" s="121" t="str">
        <f ca="1"/>
        <v>0</v>
      </c>
      <c r="K1074" s="121" t="str">
        <f ca="1"/>
        <v>0</v>
      </c>
      <c r="L1074">
        <v>0</v>
      </c>
      <c r="M1074">
        <v>1.48303057291853E-5</v>
      </c>
      <c r="N1074" s="105" t="str">
        <v>EX_dttp_e, G00006t_c_e</v>
      </c>
      <c r="O1074" s="131" t="str">
        <v/>
      </c>
      <c r="P1074" s="121" t="str">
        <v/>
      </c>
      <c r="Q1074">
        <v>0</v>
      </c>
      <c r="R1074" t="str">
        <v>EX_dttp_e, G00006t_c_e</v>
      </c>
      <c r="T1074">
        <v>0</v>
      </c>
      <c r="U1074" t="str">
        <v>EX_dttp_e, G00006t_c_e</v>
      </c>
      <c r="W1074" t="str">
        <f ca="1"/>
        <v>Fatty acid degradation</v>
      </c>
      <c r="X1074" t="str">
        <f ca="1"/>
        <v>FACOAL160_rm</v>
      </c>
      <c r="Y1074">
        <f ca="1"/>
        <v>3.6368100260074882E-5</v>
      </c>
      <c r="Z1074">
        <f ca="1"/>
        <v>0</v>
      </c>
      <c r="AA1074">
        <f ca="1"/>
        <v>1.3226387165268586E-9</v>
      </c>
      <c r="AB1074">
        <f ca="1"/>
        <v>5.5352001141610888E-8</v>
      </c>
      <c r="AC1074">
        <f ca="1"/>
        <v>1</v>
      </c>
      <c r="AD1074" t="str">
        <f ca="1"/>
        <v>DCTPD_c</v>
      </c>
      <c r="AE1074">
        <f ca="1"/>
        <v>0</v>
      </c>
    </row>
    <row r="1075" spans="1:31" x14ac:dyDescent="0.2">
      <c r="A1075" t="s">
        <v>10675</v>
      </c>
      <c r="B1075" s="121" t="s">
        <v>8991</v>
      </c>
      <c r="E1075" s="121" t="str">
        <f ca="1"/>
        <v>0</v>
      </c>
      <c r="H1075" s="121" t="str">
        <f ca="1"/>
        <v>0</v>
      </c>
      <c r="K1075" s="121" t="str">
        <f ca="1"/>
        <v>0</v>
      </c>
      <c r="L1075">
        <v>0</v>
      </c>
      <c r="M1075">
        <v>1.48303057291853E-5</v>
      </c>
      <c r="N1075" s="105" t="str">
        <v>DTTPt_c, G00006t_c_r</v>
      </c>
      <c r="O1075" s="131" t="str">
        <v/>
      </c>
      <c r="P1075" s="121" t="str">
        <v/>
      </c>
      <c r="Q1075">
        <v>0</v>
      </c>
      <c r="R1075" t="str">
        <v>DTTPt_c, G00006t_c_r</v>
      </c>
      <c r="T1075">
        <v>0</v>
      </c>
      <c r="U1075" t="str">
        <v>DTTPt_c, G00006t_c_r</v>
      </c>
      <c r="W1075" t="str">
        <f ca="1"/>
        <v>Fatty acid degradation</v>
      </c>
      <c r="X1075" t="str">
        <f ca="1"/>
        <v>FACOAL160_x</v>
      </c>
      <c r="Y1075">
        <f ca="1"/>
        <v>0</v>
      </c>
      <c r="Z1075">
        <f ca="1"/>
        <v>0</v>
      </c>
      <c r="AA1075">
        <f ca="1"/>
        <v>0</v>
      </c>
      <c r="AB1075">
        <f ca="1"/>
        <v>0</v>
      </c>
      <c r="AC1075">
        <f ca="1"/>
        <v>0</v>
      </c>
      <c r="AD1075" t="str">
        <f ca="1"/>
        <v>DCYTD_c</v>
      </c>
      <c r="AE1075">
        <f ca="1"/>
        <v>0</v>
      </c>
    </row>
    <row r="1076" spans="1:31" x14ac:dyDescent="0.2">
      <c r="A1076" t="s">
        <v>10675</v>
      </c>
      <c r="B1076" s="121" t="s">
        <v>8992</v>
      </c>
      <c r="E1076" s="121" t="str">
        <f ca="1"/>
        <v>0</v>
      </c>
      <c r="H1076" s="121" t="str">
        <f ca="1"/>
        <v>0</v>
      </c>
      <c r="K1076" s="121" t="str">
        <f ca="1"/>
        <v>0</v>
      </c>
      <c r="L1076">
        <v>0</v>
      </c>
      <c r="M1076">
        <v>1.60629497576804E-3</v>
      </c>
      <c r="N1076" s="105" t="str">
        <v>DUDPt_c_n, G00006t_c_r</v>
      </c>
      <c r="O1076" s="131" t="str">
        <v/>
      </c>
      <c r="P1076" s="121" t="str">
        <v/>
      </c>
      <c r="Q1076">
        <v>0</v>
      </c>
      <c r="R1076" t="str">
        <v>DUDPt_c_n, G00006t_c_r</v>
      </c>
      <c r="T1076">
        <v>0</v>
      </c>
      <c r="U1076" t="str">
        <v>DUDPt_c_n, G00006t_c_r</v>
      </c>
      <c r="W1076" t="str">
        <f ca="1"/>
        <v>Fatty acid degradation</v>
      </c>
      <c r="X1076" t="str">
        <f ca="1"/>
        <v>FACOAL161_l</v>
      </c>
      <c r="Y1076">
        <f ca="1"/>
        <v>0</v>
      </c>
      <c r="Z1076">
        <f ca="1"/>
        <v>0</v>
      </c>
      <c r="AA1076">
        <f ca="1"/>
        <v>0</v>
      </c>
      <c r="AB1076">
        <f ca="1"/>
        <v>0</v>
      </c>
      <c r="AC1076">
        <f ca="1"/>
        <v>0</v>
      </c>
      <c r="AD1076" t="str">
        <f ca="1"/>
        <v>DCYTt_c_e</v>
      </c>
      <c r="AE1076">
        <f ca="1"/>
        <v>0</v>
      </c>
    </row>
    <row r="1077" spans="1:31" x14ac:dyDescent="0.2">
      <c r="A1077" t="s">
        <v>10675</v>
      </c>
      <c r="B1077" s="121" t="s">
        <v>8993</v>
      </c>
      <c r="E1077" s="121" t="str">
        <f ca="1"/>
        <v>0</v>
      </c>
      <c r="H1077" s="121" t="str">
        <f ca="1"/>
        <v>0</v>
      </c>
      <c r="K1077" s="121" t="str">
        <f ca="1"/>
        <v>0</v>
      </c>
      <c r="L1077">
        <v>0</v>
      </c>
      <c r="M1077">
        <v>1.60629497576804E-3</v>
      </c>
      <c r="N1077" s="105" t="str">
        <v>DUMPt_c_n, G00006t_c_r</v>
      </c>
      <c r="O1077" s="131" t="str">
        <v/>
      </c>
      <c r="P1077" s="121" t="str">
        <v/>
      </c>
      <c r="Q1077">
        <v>0</v>
      </c>
      <c r="R1077" t="str">
        <v>DUMPt_c_n, G00006t_c_r</v>
      </c>
      <c r="T1077">
        <v>0</v>
      </c>
      <c r="U1077" t="str">
        <v>DUMPt_c_n, G00006t_c_r</v>
      </c>
      <c r="W1077" t="str">
        <f ca="1"/>
        <v>Fatty acid degradation</v>
      </c>
      <c r="X1077" t="str">
        <f ca="1"/>
        <v>FACOAL161_rm</v>
      </c>
      <c r="Y1077">
        <f ca="1"/>
        <v>0</v>
      </c>
      <c r="Z1077">
        <f ca="1"/>
        <v>0</v>
      </c>
      <c r="AA1077">
        <f ca="1"/>
        <v>0</v>
      </c>
      <c r="AB1077">
        <f ca="1"/>
        <v>0</v>
      </c>
      <c r="AC1077">
        <f ca="1"/>
        <v>0</v>
      </c>
      <c r="AD1077" t="str">
        <f ca="1"/>
        <v>DDCACOAt_c_l</v>
      </c>
      <c r="AE1077">
        <f ca="1"/>
        <v>0</v>
      </c>
    </row>
    <row r="1078" spans="1:31" x14ac:dyDescent="0.2">
      <c r="A1078" t="s">
        <v>10675</v>
      </c>
      <c r="B1078" s="121" t="s">
        <v>8994</v>
      </c>
      <c r="E1078" s="121" t="str">
        <f ca="1"/>
        <v>0</v>
      </c>
      <c r="H1078" s="121" t="str">
        <f ca="1"/>
        <v>0</v>
      </c>
      <c r="K1078" s="121" t="str">
        <f ca="1"/>
        <v>0</v>
      </c>
      <c r="L1078">
        <v>0</v>
      </c>
      <c r="M1078">
        <v>4.55351443895307E-7</v>
      </c>
      <c r="N1078" s="105" t="str">
        <v>EX_epist_e, G00006t_c_e</v>
      </c>
      <c r="O1078" s="131" t="str">
        <v/>
      </c>
      <c r="P1078" s="121" t="str">
        <v/>
      </c>
      <c r="Q1078">
        <v>0</v>
      </c>
      <c r="R1078" t="str">
        <v>EX_epist_e, G00006t_c_e</v>
      </c>
      <c r="T1078">
        <v>0</v>
      </c>
      <c r="U1078" t="str">
        <v>EX_epist_e, G00006t_c_e</v>
      </c>
      <c r="W1078" t="str">
        <f ca="1"/>
        <v>Fatty acid degradation</v>
      </c>
      <c r="X1078" t="str">
        <f ca="1"/>
        <v>FACOAL161_x</v>
      </c>
      <c r="Y1078">
        <f ca="1"/>
        <v>0</v>
      </c>
      <c r="Z1078">
        <f ca="1"/>
        <v>0</v>
      </c>
      <c r="AA1078">
        <f ca="1"/>
        <v>0</v>
      </c>
      <c r="AB1078">
        <f ca="1"/>
        <v>0</v>
      </c>
      <c r="AC1078">
        <f ca="1"/>
        <v>0</v>
      </c>
      <c r="AD1078" t="str">
        <f ca="1"/>
        <v>DDCACOAt_c_rm</v>
      </c>
      <c r="AE1078">
        <f ca="1"/>
        <v>0</v>
      </c>
    </row>
    <row r="1079" spans="1:31" x14ac:dyDescent="0.2">
      <c r="A1079" t="s">
        <v>10675</v>
      </c>
      <c r="B1079" s="121" t="s">
        <v>8995</v>
      </c>
      <c r="E1079" s="121" t="str">
        <f ca="1"/>
        <v>0</v>
      </c>
      <c r="H1079" s="121" t="str">
        <f ca="1"/>
        <v>0</v>
      </c>
      <c r="K1079" s="121" t="str">
        <f ca="1"/>
        <v>0</v>
      </c>
      <c r="L1079">
        <v>1.438220124E-3</v>
      </c>
      <c r="M1079">
        <v>1.564235003794E-6</v>
      </c>
      <c r="N1079" s="105" t="str">
        <v>ERGTETROLt_c_r, G00006t_c_r</v>
      </c>
      <c r="O1079" s="131" t="str">
        <v/>
      </c>
      <c r="P1079" s="121" t="str">
        <v/>
      </c>
      <c r="Q1079">
        <v>1.5696444059999999E-3</v>
      </c>
      <c r="R1079" t="str">
        <v>ERGTETROLt_c_r, G00006t_c_r</v>
      </c>
      <c r="T1079">
        <v>1.8705138210000001E-3</v>
      </c>
      <c r="U1079" t="str">
        <v>ERGTETROLt_c_r, G00006t_c_r</v>
      </c>
      <c r="W1079" t="str">
        <f ca="1"/>
        <v>Fatty acid degradation</v>
      </c>
      <c r="X1079" t="str">
        <f ca="1"/>
        <v>FACOAL180_l</v>
      </c>
      <c r="Y1079">
        <f ca="1"/>
        <v>0</v>
      </c>
      <c r="Z1079">
        <f ca="1"/>
        <v>0</v>
      </c>
      <c r="AA1079">
        <f ca="1"/>
        <v>0</v>
      </c>
      <c r="AB1079">
        <f ca="1"/>
        <v>0</v>
      </c>
      <c r="AC1079">
        <f ca="1"/>
        <v>0</v>
      </c>
      <c r="AD1079" t="str">
        <f ca="1"/>
        <v>DDCAt_c_e</v>
      </c>
      <c r="AE1079">
        <f ca="1"/>
        <v>0</v>
      </c>
    </row>
    <row r="1080" spans="1:31" x14ac:dyDescent="0.2">
      <c r="A1080" t="s">
        <v>10675</v>
      </c>
      <c r="B1080" s="121" t="s">
        <v>8996</v>
      </c>
      <c r="E1080" s="121">
        <f ca="1"/>
        <v>5.0810962648392203E-5</v>
      </c>
      <c r="H1080" s="121" t="str">
        <f ca="1"/>
        <v>0</v>
      </c>
      <c r="K1080" s="121" t="str">
        <f ca="1"/>
        <v>0</v>
      </c>
      <c r="L1080">
        <v>0</v>
      </c>
      <c r="M1080">
        <v>0</v>
      </c>
      <c r="N1080" s="105" t="str">
        <v>EX_ergst_e, G00006t_c_e</v>
      </c>
      <c r="O1080" s="131" t="str">
        <v/>
      </c>
      <c r="P1080" s="121" t="str">
        <v/>
      </c>
      <c r="Q1080">
        <v>0</v>
      </c>
      <c r="R1080" t="str">
        <v>EX_ergst_e, G00006t_c_e</v>
      </c>
      <c r="T1080">
        <v>0</v>
      </c>
      <c r="U1080" t="str">
        <v>EX_ergst_e, G00006t_c_e</v>
      </c>
      <c r="W1080" t="str">
        <f ca="1"/>
        <v>Fatty acid degradation</v>
      </c>
      <c r="X1080" t="str">
        <f ca="1"/>
        <v>FACOAL180_rm</v>
      </c>
      <c r="Y1080">
        <f ca="1"/>
        <v>2.4246032520289377E-5</v>
      </c>
      <c r="Z1080">
        <f ca="1"/>
        <v>0</v>
      </c>
      <c r="AA1080">
        <f ca="1"/>
        <v>5.8787009297492999E-10</v>
      </c>
      <c r="AB1080">
        <f ca="1"/>
        <v>2.4602172649923668E-8</v>
      </c>
      <c r="AC1080">
        <f ca="1"/>
        <v>1</v>
      </c>
      <c r="AD1080" t="str">
        <f ca="1"/>
        <v>DDCAt_c_rm</v>
      </c>
      <c r="AE1080">
        <f ca="1"/>
        <v>0</v>
      </c>
    </row>
    <row r="1081" spans="1:31" x14ac:dyDescent="0.2">
      <c r="A1081" t="s">
        <v>10675</v>
      </c>
      <c r="B1081" s="121" t="s">
        <v>8997</v>
      </c>
      <c r="E1081" s="121" t="str">
        <f ca="1"/>
        <v>0</v>
      </c>
      <c r="H1081" s="121" t="str">
        <f ca="1"/>
        <v>0</v>
      </c>
      <c r="K1081" s="121" t="str">
        <f ca="1"/>
        <v>0</v>
      </c>
      <c r="L1081">
        <v>1.438220124E-3</v>
      </c>
      <c r="M1081">
        <v>6.9982830896358204E-4</v>
      </c>
      <c r="N1081" s="105" t="str">
        <v>ERGSTt_c_r, G00006t_c_r</v>
      </c>
      <c r="O1081" s="131" t="str">
        <v/>
      </c>
      <c r="P1081" s="121" t="str">
        <v/>
      </c>
      <c r="Q1081">
        <v>0</v>
      </c>
      <c r="R1081" t="str">
        <v>ERGSTt_c_r, G00006t_c_r</v>
      </c>
      <c r="T1081">
        <v>1.8705138210000001E-3</v>
      </c>
      <c r="U1081" t="str">
        <v>ERGSTt_c_r, G00006t_c_r</v>
      </c>
      <c r="W1081" t="str">
        <f ca="1"/>
        <v>Fatty acid degradation</v>
      </c>
      <c r="X1081" t="str">
        <f ca="1"/>
        <v>FACOAL180_x</v>
      </c>
      <c r="Y1081">
        <f ca="1"/>
        <v>0</v>
      </c>
      <c r="Z1081">
        <f ca="1"/>
        <v>0</v>
      </c>
      <c r="AA1081">
        <f ca="1"/>
        <v>0</v>
      </c>
      <c r="AB1081">
        <f ca="1"/>
        <v>0</v>
      </c>
      <c r="AC1081">
        <f ca="1"/>
        <v>0</v>
      </c>
      <c r="AD1081" t="str">
        <f ca="1"/>
        <v>DDCAt_c_x</v>
      </c>
      <c r="AE1081">
        <f ca="1"/>
        <v>0</v>
      </c>
    </row>
    <row r="1082" spans="1:31" x14ac:dyDescent="0.2">
      <c r="A1082" t="s">
        <v>10675</v>
      </c>
      <c r="B1082" s="121" t="s">
        <v>8998</v>
      </c>
      <c r="E1082" s="121">
        <f ca="1"/>
        <v>5.5344419830195803E-6</v>
      </c>
      <c r="H1082" s="121" t="str">
        <f ca="1"/>
        <v>0</v>
      </c>
      <c r="K1082" s="121" t="str">
        <f ca="1"/>
        <v>0</v>
      </c>
      <c r="L1082">
        <v>0</v>
      </c>
      <c r="M1082">
        <v>3.9799404516852502E-2</v>
      </c>
      <c r="N1082" s="105" t="str">
        <v>ERGSTt_c_r, G00006t_c_r</v>
      </c>
      <c r="O1082" s="131" t="str">
        <v/>
      </c>
      <c r="P1082" s="121" t="str">
        <v/>
      </c>
      <c r="Q1082">
        <v>-1.5696444059999999E-3</v>
      </c>
      <c r="R1082" t="str">
        <v>ERGSTt_c_r, G00006t_c_r</v>
      </c>
      <c r="T1082">
        <v>0</v>
      </c>
      <c r="U1082" t="str">
        <v>ERGSTt_c_r, G00006t_c_r</v>
      </c>
      <c r="W1082" t="str">
        <f ca="1"/>
        <v>Fatty acid degradation</v>
      </c>
      <c r="X1082" t="str">
        <f ca="1"/>
        <v>FACOAL181_l</v>
      </c>
      <c r="Y1082">
        <f ca="1"/>
        <v>2.6409312736410763E-6</v>
      </c>
      <c r="Z1082">
        <f ca="1"/>
        <v>0</v>
      </c>
      <c r="AA1082">
        <f ca="1"/>
        <v>6.9745179920954775E-12</v>
      </c>
      <c r="AB1082">
        <f ca="1"/>
        <v>2.9188131500822812E-10</v>
      </c>
      <c r="AC1082">
        <f ca="1"/>
        <v>1</v>
      </c>
      <c r="AD1082" t="str">
        <f ca="1"/>
        <v>DDCAt_l_rm</v>
      </c>
      <c r="AE1082">
        <f ca="1"/>
        <v>0</v>
      </c>
    </row>
    <row r="1083" spans="1:31" x14ac:dyDescent="0.2">
      <c r="A1083" t="s">
        <v>10675</v>
      </c>
      <c r="B1083" s="121" t="s">
        <v>8999</v>
      </c>
      <c r="E1083" s="121">
        <f ca="1"/>
        <v>8.7742477502339401E-5</v>
      </c>
      <c r="H1083" s="121" t="str">
        <f ca="1"/>
        <v>0</v>
      </c>
      <c r="K1083" s="121" t="str">
        <f ca="1"/>
        <v>0</v>
      </c>
      <c r="L1083">
        <v>0</v>
      </c>
      <c r="M1083">
        <v>0</v>
      </c>
      <c r="N1083" s="105" t="str">
        <v>ERGSTt_c_r, G00006t_c_r</v>
      </c>
      <c r="O1083" s="131" t="str">
        <v/>
      </c>
      <c r="P1083" s="121" t="str">
        <v/>
      </c>
      <c r="Q1083">
        <v>0</v>
      </c>
      <c r="R1083" t="str">
        <v>ERGSTt_c_r, G00006t_c_r</v>
      </c>
      <c r="T1083">
        <v>0</v>
      </c>
      <c r="U1083" t="str">
        <v>ERGSTt_c_r, G00006t_c_r</v>
      </c>
      <c r="W1083" t="str">
        <f ca="1"/>
        <v>Fatty acid degradation</v>
      </c>
      <c r="X1083" t="str">
        <f ca="1"/>
        <v>FACOAL181_rm</v>
      </c>
      <c r="Y1083">
        <f ca="1"/>
        <v>4.1869054472633518E-5</v>
      </c>
      <c r="Z1083">
        <f ca="1"/>
        <v>0</v>
      </c>
      <c r="AA1083">
        <f ca="1"/>
        <v>1.7530177224323529E-9</v>
      </c>
      <c r="AB1083">
        <f ca="1"/>
        <v>7.3363222897436852E-8</v>
      </c>
      <c r="AC1083">
        <f ca="1"/>
        <v>1</v>
      </c>
      <c r="AD1083" t="str">
        <f ca="1"/>
        <v>DDPA_m</v>
      </c>
      <c r="AE1083">
        <f ca="1"/>
        <v>0</v>
      </c>
    </row>
    <row r="1084" spans="1:31" x14ac:dyDescent="0.2">
      <c r="A1084" t="s">
        <v>10675</v>
      </c>
      <c r="B1084" s="121" t="s">
        <v>9000</v>
      </c>
      <c r="E1084" s="121" t="str">
        <f ca="1"/>
        <v>0</v>
      </c>
      <c r="H1084" s="121" t="str">
        <f ca="1"/>
        <v>0</v>
      </c>
      <c r="K1084" s="121" t="str">
        <f ca="1"/>
        <v>0</v>
      </c>
      <c r="L1084">
        <v>0</v>
      </c>
      <c r="M1084">
        <v>2.94896678872302E-2</v>
      </c>
      <c r="N1084" s="105" t="str">
        <v>EX_etoh_e, G00006t_c_e</v>
      </c>
      <c r="O1084" s="131" t="str">
        <v/>
      </c>
      <c r="P1084" s="121" t="str">
        <v/>
      </c>
      <c r="Q1084">
        <v>0</v>
      </c>
      <c r="R1084" t="str">
        <v>EX_etoh_e, G00006t_c_e</v>
      </c>
      <c r="T1084">
        <v>0</v>
      </c>
      <c r="U1084" t="str">
        <v>EX_etoh_e, G00006t_c_e</v>
      </c>
      <c r="W1084" t="str">
        <f ca="1"/>
        <v>Fatty acid degradation</v>
      </c>
      <c r="X1084" t="str">
        <f ca="1"/>
        <v>FACOAL181_x</v>
      </c>
      <c r="Y1084">
        <f ca="1"/>
        <v>0</v>
      </c>
      <c r="Z1084">
        <f ca="1"/>
        <v>0</v>
      </c>
      <c r="AA1084">
        <f ca="1"/>
        <v>0</v>
      </c>
      <c r="AB1084">
        <f ca="1"/>
        <v>0</v>
      </c>
      <c r="AC1084">
        <f ca="1"/>
        <v>0</v>
      </c>
      <c r="AD1084" t="str">
        <f ca="1"/>
        <v>DECOAI82e_x</v>
      </c>
      <c r="AE1084">
        <f ca="1"/>
        <v>0</v>
      </c>
    </row>
    <row r="1085" spans="1:31" x14ac:dyDescent="0.2">
      <c r="A1085" t="s">
        <v>10675</v>
      </c>
      <c r="B1085" s="121" t="s">
        <v>9001</v>
      </c>
      <c r="E1085" s="121">
        <f ca="1"/>
        <v>2.0684345322660201E-5</v>
      </c>
      <c r="H1085" s="121" t="str">
        <f ca="1"/>
        <v>0</v>
      </c>
      <c r="K1085" s="121" t="str">
        <f ca="1"/>
        <v>0</v>
      </c>
      <c r="L1085">
        <v>0</v>
      </c>
      <c r="M1085">
        <v>2.94896678872302E-2</v>
      </c>
      <c r="N1085" s="105" t="str">
        <v>ETOHt_c_e, G00006t_c_r</v>
      </c>
      <c r="O1085" s="131" t="str">
        <v/>
      </c>
      <c r="P1085" s="121" t="str">
        <v/>
      </c>
      <c r="Q1085">
        <v>0</v>
      </c>
      <c r="R1085" t="str">
        <v>ETOHt_c_e, G00006t_c_r</v>
      </c>
      <c r="T1085">
        <v>0</v>
      </c>
      <c r="U1085" t="str">
        <v>ETOHt_c_e, G00006t_c_r</v>
      </c>
      <c r="W1085" t="str">
        <f ca="1"/>
        <v>Fatty acid degradation</v>
      </c>
      <c r="X1085" t="str">
        <f ca="1"/>
        <v>FACOAL182_l</v>
      </c>
      <c r="Y1085">
        <f ca="1"/>
        <v>9.8701792529408788E-6</v>
      </c>
      <c r="Z1085">
        <f ca="1"/>
        <v>0</v>
      </c>
      <c r="AA1085">
        <f ca="1"/>
        <v>9.7420438485184564E-11</v>
      </c>
      <c r="AB1085">
        <f ca="1"/>
        <v>4.0770137414457474E-9</v>
      </c>
      <c r="AC1085">
        <f ca="1"/>
        <v>1</v>
      </c>
      <c r="AD1085" t="str">
        <f ca="1"/>
        <v>DECOAR102d_x</v>
      </c>
      <c r="AE1085">
        <f ca="1"/>
        <v>0</v>
      </c>
    </row>
    <row r="1086" spans="1:31" x14ac:dyDescent="0.2">
      <c r="A1086" t="s">
        <v>10663</v>
      </c>
      <c r="B1086" s="121" t="s">
        <v>9002</v>
      </c>
      <c r="E1086" s="121">
        <f ca="1"/>
        <v>9.8253288252277403E-5</v>
      </c>
      <c r="H1086" s="121" t="str">
        <f ca="1"/>
        <v>0</v>
      </c>
      <c r="K1086" s="121" t="str">
        <f ca="1"/>
        <v>0</v>
      </c>
      <c r="L1086">
        <v>0</v>
      </c>
      <c r="M1086">
        <v>5.8958882934788799E-2</v>
      </c>
      <c r="N1086" s="105" t="str">
        <v>G00006t_c_r</v>
      </c>
      <c r="O1086" s="131" t="str">
        <v/>
      </c>
      <c r="P1086" s="121" t="str">
        <v/>
      </c>
      <c r="Q1086">
        <v>0</v>
      </c>
      <c r="R1086" t="str">
        <v>G00006t_c_r</v>
      </c>
      <c r="T1086">
        <v>0</v>
      </c>
      <c r="U1086" t="str">
        <v>G00006t_c_r</v>
      </c>
      <c r="W1086" t="str">
        <f ca="1"/>
        <v>Fatty acid biosynthesis</v>
      </c>
      <c r="X1086" t="str">
        <f ca="1"/>
        <v>FACOAL182_rm</v>
      </c>
      <c r="Y1086">
        <f ca="1"/>
        <v>4.6884615012612147E-5</v>
      </c>
      <c r="Z1086">
        <f ca="1"/>
        <v>0</v>
      </c>
      <c r="AA1086">
        <f ca="1"/>
        <v>2.1981671248808562E-9</v>
      </c>
      <c r="AB1086">
        <f ca="1"/>
        <v>9.1992580956166109E-8</v>
      </c>
      <c r="AC1086">
        <f ca="1"/>
        <v>1</v>
      </c>
      <c r="AD1086" t="str">
        <f ca="1"/>
        <v>DECOAR103e_x</v>
      </c>
      <c r="AE1086">
        <f ca="1"/>
        <v>0</v>
      </c>
    </row>
    <row r="1087" spans="1:31" x14ac:dyDescent="0.2">
      <c r="A1087" t="s">
        <v>10663</v>
      </c>
      <c r="B1087" s="121" t="s">
        <v>9003</v>
      </c>
      <c r="E1087" s="121" t="str">
        <f ca="1"/>
        <v>0</v>
      </c>
      <c r="H1087" s="121" t="str">
        <f ca="1"/>
        <v>0</v>
      </c>
      <c r="K1087" s="121" t="str">
        <f ca="1"/>
        <v>0</v>
      </c>
      <c r="L1087">
        <v>0</v>
      </c>
      <c r="M1087">
        <v>0</v>
      </c>
      <c r="N1087" s="105" t="str">
        <v>EX_etha_e, G00006t_c_e</v>
      </c>
      <c r="O1087" s="131" t="str">
        <v/>
      </c>
      <c r="P1087" s="121" t="str">
        <v/>
      </c>
      <c r="Q1087">
        <v>0</v>
      </c>
      <c r="R1087" t="str">
        <v>EX_etha_e, G00006t_c_e</v>
      </c>
      <c r="T1087">
        <v>0</v>
      </c>
      <c r="U1087" t="str">
        <v>EX_etha_e, G00006t_c_e</v>
      </c>
      <c r="W1087" t="str">
        <f ca="1"/>
        <v>Fatty acid biosynthesis</v>
      </c>
      <c r="X1087" t="str">
        <f ca="1"/>
        <v>FACOAL182_x</v>
      </c>
      <c r="Y1087">
        <f ca="1"/>
        <v>0</v>
      </c>
      <c r="Z1087">
        <f ca="1"/>
        <v>0</v>
      </c>
      <c r="AA1087">
        <f ca="1"/>
        <v>0</v>
      </c>
      <c r="AB1087">
        <f ca="1"/>
        <v>0</v>
      </c>
      <c r="AC1087">
        <f ca="1"/>
        <v>0</v>
      </c>
      <c r="AD1087" t="str">
        <f ca="1"/>
        <v>DECOAR82e_x</v>
      </c>
      <c r="AE1087">
        <f ca="1"/>
        <v>0</v>
      </c>
    </row>
    <row r="1088" spans="1:31" x14ac:dyDescent="0.2">
      <c r="A1088" t="s">
        <v>10675</v>
      </c>
      <c r="B1088" s="121" t="s">
        <v>9004</v>
      </c>
      <c r="E1088" s="121" t="str">
        <f ca="1"/>
        <v>0</v>
      </c>
      <c r="H1088" s="121" t="str">
        <f ca="1"/>
        <v>0</v>
      </c>
      <c r="K1088" s="121" t="str">
        <f ca="1"/>
        <v>0</v>
      </c>
      <c r="L1088">
        <v>0</v>
      </c>
      <c r="M1088">
        <v>0</v>
      </c>
      <c r="N1088" s="105" t="str">
        <v>EX_etac_e, G00006t_c_e</v>
      </c>
      <c r="O1088" s="131" t="str">
        <v/>
      </c>
      <c r="P1088" s="121" t="str">
        <v/>
      </c>
      <c r="Q1088">
        <v>0</v>
      </c>
      <c r="R1088" t="str">
        <v>EX_etac_e, G00006t_c_e</v>
      </c>
      <c r="T1088">
        <v>0</v>
      </c>
      <c r="U1088" t="str">
        <v>EX_etac_e, G00006t_c_e</v>
      </c>
      <c r="W1088" t="str">
        <f ca="1"/>
        <v>Fatty acid degradation</v>
      </c>
      <c r="X1088" t="str">
        <f ca="1"/>
        <v>FACOAL183_l</v>
      </c>
      <c r="Y1088">
        <f ca="1"/>
        <v>0</v>
      </c>
      <c r="Z1088">
        <f ca="1"/>
        <v>0</v>
      </c>
      <c r="AA1088">
        <f ca="1"/>
        <v>0</v>
      </c>
      <c r="AB1088">
        <f ca="1"/>
        <v>0</v>
      </c>
      <c r="AC1088">
        <f ca="1"/>
        <v>0</v>
      </c>
      <c r="AD1088" t="str">
        <f ca="1"/>
        <v>DGAT_l</v>
      </c>
      <c r="AE1088">
        <f ca="1"/>
        <v>0</v>
      </c>
    </row>
    <row r="1089" spans="1:31" x14ac:dyDescent="0.2">
      <c r="A1089" t="s">
        <v>10663</v>
      </c>
      <c r="B1089" s="121" t="s">
        <v>9005</v>
      </c>
      <c r="E1089" s="121">
        <f ca="1"/>
        <v>2.4203087999793401E-5</v>
      </c>
      <c r="H1089" s="121" t="str">
        <f ca="1"/>
        <v>0</v>
      </c>
      <c r="K1089" s="121" t="str">
        <f ca="1"/>
        <v>0</v>
      </c>
      <c r="L1089">
        <v>1.7819999999999999E-7</v>
      </c>
      <c r="M1089">
        <v>1.9381364023132301E-10</v>
      </c>
      <c r="N1089" s="105" t="str">
        <v>FRDPt_c_m, G00006t_c_r</v>
      </c>
      <c r="O1089" s="131" t="str">
        <v/>
      </c>
      <c r="P1089" s="121" t="str">
        <v/>
      </c>
      <c r="Q1089">
        <v>5.3459999999999997E-8</v>
      </c>
      <c r="R1089" t="str">
        <v>FRDPt_c_m, G00006t_c_r</v>
      </c>
      <c r="T1089">
        <v>7.2269999999999998E-8</v>
      </c>
      <c r="U1089" t="str">
        <v>FRDPt_c_m, G00006t_c_r</v>
      </c>
      <c r="W1089" t="str">
        <f ca="1"/>
        <v>Fatty acid biosynthesis</v>
      </c>
      <c r="X1089" t="str">
        <f ca="1"/>
        <v>FACOAL183_rm</v>
      </c>
      <c r="Y1089">
        <f ca="1"/>
        <v>1.1549256856147858E-5</v>
      </c>
      <c r="Z1089">
        <f ca="1"/>
        <v>0</v>
      </c>
      <c r="AA1089">
        <f ca="1"/>
        <v>1.3338533392927831E-10</v>
      </c>
      <c r="AB1089">
        <f ca="1"/>
        <v>5.5821329465654081E-9</v>
      </c>
      <c r="AC1089">
        <f ca="1"/>
        <v>1</v>
      </c>
      <c r="AD1089" t="str">
        <f ca="1"/>
        <v>DGDPt_c_n</v>
      </c>
      <c r="AE1089">
        <f ca="1"/>
        <v>0</v>
      </c>
    </row>
    <row r="1090" spans="1:31" x14ac:dyDescent="0.2">
      <c r="A1090" t="s">
        <v>10663</v>
      </c>
      <c r="B1090" s="121" t="s">
        <v>9006</v>
      </c>
      <c r="E1090" s="121" t="str">
        <f ca="1"/>
        <v>0</v>
      </c>
      <c r="H1090" s="121" t="str">
        <f ca="1"/>
        <v>0</v>
      </c>
      <c r="K1090" s="121" t="str">
        <f ca="1"/>
        <v>0</v>
      </c>
      <c r="L1090">
        <v>0</v>
      </c>
      <c r="M1090">
        <v>4.2508442745208099E-3</v>
      </c>
      <c r="N1090" s="105" t="str">
        <v>DCAt_c_x, G00006t_c_r</v>
      </c>
      <c r="O1090" s="131" t="str">
        <v/>
      </c>
      <c r="P1090" s="121" t="str">
        <v/>
      </c>
      <c r="Q1090">
        <v>0</v>
      </c>
      <c r="R1090" t="str">
        <v>DCAt_c_x, G00006t_c_r</v>
      </c>
      <c r="T1090">
        <v>-1.1302794845631001E-2</v>
      </c>
      <c r="U1090" t="str">
        <v>DCAt_c_x, G00006t_c_r</v>
      </c>
      <c r="W1090" t="str">
        <f ca="1"/>
        <v>Fatty acid biosynthesis</v>
      </c>
      <c r="X1090" t="str">
        <f ca="1"/>
        <v>FACOAL183_x</v>
      </c>
      <c r="Y1090">
        <f ca="1"/>
        <v>0</v>
      </c>
      <c r="Z1090">
        <f ca="1"/>
        <v>0</v>
      </c>
      <c r="AA1090">
        <f ca="1"/>
        <v>0</v>
      </c>
      <c r="AB1090">
        <f ca="1"/>
        <v>0</v>
      </c>
      <c r="AC1090">
        <f ca="1"/>
        <v>0</v>
      </c>
      <c r="AD1090" t="str">
        <f ca="1"/>
        <v>DGK1_c</v>
      </c>
      <c r="AE1090">
        <f ca="1"/>
        <v>0</v>
      </c>
    </row>
    <row r="1091" spans="1:31" x14ac:dyDescent="0.2">
      <c r="A1091" t="s">
        <v>10675</v>
      </c>
      <c r="B1091" s="121" t="s">
        <v>9007</v>
      </c>
      <c r="E1091" s="121" t="str">
        <f ca="1"/>
        <v>0</v>
      </c>
      <c r="H1091" s="121" t="str">
        <f ca="1"/>
        <v>0</v>
      </c>
      <c r="K1091" s="121" t="str">
        <f ca="1"/>
        <v>0</v>
      </c>
      <c r="L1091">
        <v>0</v>
      </c>
      <c r="M1091">
        <v>1.6448406451162699E-3</v>
      </c>
      <c r="N1091" s="105" t="str">
        <v>DCAt_c_x, G00006t_c_r</v>
      </c>
      <c r="O1091" s="131" t="str">
        <v/>
      </c>
      <c r="P1091" s="121" t="str">
        <v/>
      </c>
      <c r="Q1091">
        <v>0</v>
      </c>
      <c r="R1091" t="str">
        <v>DCAt_c_x, G00006t_c_r</v>
      </c>
      <c r="T1091">
        <v>0</v>
      </c>
      <c r="U1091" t="str">
        <v>DCAt_c_x, G00006t_c_r</v>
      </c>
      <c r="W1091" t="str">
        <f ca="1"/>
        <v>Fatty acid degradation</v>
      </c>
      <c r="X1091" t="str">
        <f ca="1"/>
        <v>FACOAL200_en</v>
      </c>
      <c r="Y1091">
        <f ca="1"/>
        <v>0</v>
      </c>
      <c r="Z1091">
        <f ca="1"/>
        <v>0</v>
      </c>
      <c r="AA1091">
        <f ca="1"/>
        <v>0</v>
      </c>
      <c r="AB1091">
        <f ca="1"/>
        <v>0</v>
      </c>
      <c r="AC1091">
        <f ca="1"/>
        <v>0</v>
      </c>
      <c r="AD1091" t="str">
        <f ca="1"/>
        <v>DGLCND3H_c</v>
      </c>
      <c r="AE1091">
        <f ca="1"/>
        <v>0</v>
      </c>
    </row>
    <row r="1092" spans="1:31" x14ac:dyDescent="0.2">
      <c r="A1092" t="s">
        <v>10675</v>
      </c>
      <c r="B1092" s="121" t="s">
        <v>9008</v>
      </c>
      <c r="E1092" s="121" t="str">
        <f ca="1"/>
        <v>0</v>
      </c>
      <c r="H1092" s="121" t="str">
        <f ca="1"/>
        <v>0</v>
      </c>
      <c r="K1092" s="121" t="str">
        <f ca="1"/>
        <v>0</v>
      </c>
      <c r="L1092">
        <v>0</v>
      </c>
      <c r="M1092">
        <v>0</v>
      </c>
      <c r="N1092" s="105" t="str">
        <v>DCAt_c_x, G00006t_c_r</v>
      </c>
      <c r="O1092" s="131" t="str">
        <v/>
      </c>
      <c r="P1092" s="121" t="str">
        <v/>
      </c>
      <c r="Q1092">
        <v>0</v>
      </c>
      <c r="R1092" t="str">
        <v>DCAt_c_x, G00006t_c_r</v>
      </c>
      <c r="T1092">
        <v>0</v>
      </c>
      <c r="U1092" t="str">
        <v>DCAt_c_x, G00006t_c_r</v>
      </c>
      <c r="W1092" t="str">
        <f ca="1"/>
        <v>Fatty acid degradation</v>
      </c>
      <c r="X1092" t="str">
        <f ca="1"/>
        <v>FACOAL200_l</v>
      </c>
      <c r="Y1092">
        <f ca="1"/>
        <v>0</v>
      </c>
      <c r="Z1092">
        <f ca="1"/>
        <v>0</v>
      </c>
      <c r="AA1092">
        <f ca="1"/>
        <v>0</v>
      </c>
      <c r="AB1092">
        <f ca="1"/>
        <v>0</v>
      </c>
      <c r="AC1092">
        <f ca="1"/>
        <v>0</v>
      </c>
      <c r="AD1092" t="str">
        <f ca="1"/>
        <v>DGLCND5H_c</v>
      </c>
      <c r="AE1092">
        <f ca="1"/>
        <v>0</v>
      </c>
    </row>
    <row r="1093" spans="1:31" x14ac:dyDescent="0.2">
      <c r="A1093" t="s">
        <v>10675</v>
      </c>
      <c r="B1093" s="121" t="s">
        <v>9009</v>
      </c>
      <c r="E1093" s="121" t="str">
        <f ca="1"/>
        <v>0</v>
      </c>
      <c r="H1093" s="121" t="str">
        <f ca="1"/>
        <v>0</v>
      </c>
      <c r="K1093" s="121" t="str">
        <f ca="1"/>
        <v>0</v>
      </c>
      <c r="L1093">
        <v>0</v>
      </c>
      <c r="M1093">
        <v>5.9333139561461596E-7</v>
      </c>
      <c r="N1093" s="105" t="str">
        <v>EX_fecost_e, G00006t_c_e</v>
      </c>
      <c r="O1093" s="131" t="str">
        <v/>
      </c>
      <c r="P1093" s="121" t="str">
        <v/>
      </c>
      <c r="Q1093">
        <v>0</v>
      </c>
      <c r="R1093" t="str">
        <v>EX_fecost_e, G00006t_c_e</v>
      </c>
      <c r="T1093">
        <v>0</v>
      </c>
      <c r="U1093" t="str">
        <v>EX_fecost_e, G00006t_c_e</v>
      </c>
      <c r="W1093" t="str">
        <f ca="1"/>
        <v>Fatty acid degradation</v>
      </c>
      <c r="X1093" t="str">
        <f ca="1"/>
        <v>FACOAL200_rm</v>
      </c>
      <c r="Y1093">
        <f ca="1"/>
        <v>0</v>
      </c>
      <c r="Z1093">
        <f ca="1"/>
        <v>0</v>
      </c>
      <c r="AA1093">
        <f ca="1"/>
        <v>0</v>
      </c>
      <c r="AB1093">
        <f ca="1"/>
        <v>0</v>
      </c>
      <c r="AC1093">
        <f ca="1"/>
        <v>0</v>
      </c>
      <c r="AD1093" t="str">
        <f ca="1"/>
        <v>DGPP_vm</v>
      </c>
      <c r="AE1093">
        <f ca="1"/>
        <v>0</v>
      </c>
    </row>
    <row r="1094" spans="1:31" x14ac:dyDescent="0.2">
      <c r="A1094" t="s">
        <v>10675</v>
      </c>
      <c r="B1094" s="121" t="s">
        <v>9010</v>
      </c>
      <c r="E1094" s="121" t="str">
        <f ca="1"/>
        <v>0</v>
      </c>
      <c r="H1094" s="121" t="str">
        <f ca="1"/>
        <v>0</v>
      </c>
      <c r="K1094" s="121" t="str">
        <f ca="1"/>
        <v>0</v>
      </c>
      <c r="L1094">
        <v>0</v>
      </c>
      <c r="M1094">
        <v>0</v>
      </c>
      <c r="N1094" s="105" t="str">
        <v>AFAT_m</v>
      </c>
      <c r="O1094" s="131" t="str">
        <v/>
      </c>
      <c r="P1094" s="121" t="str">
        <v/>
      </c>
      <c r="Q1094">
        <v>0</v>
      </c>
      <c r="R1094" t="str">
        <v>AFAT_m</v>
      </c>
      <c r="T1094">
        <v>0</v>
      </c>
      <c r="U1094" t="str">
        <v>AFAT_m</v>
      </c>
      <c r="W1094" t="str">
        <f ca="1"/>
        <v>Fatty acid degradation</v>
      </c>
      <c r="X1094" t="str">
        <f ca="1"/>
        <v>FACOAL200_x</v>
      </c>
      <c r="Y1094">
        <f ca="1"/>
        <v>0</v>
      </c>
      <c r="Z1094">
        <f ca="1"/>
        <v>0</v>
      </c>
      <c r="AA1094">
        <f ca="1"/>
        <v>0</v>
      </c>
      <c r="AB1094">
        <f ca="1"/>
        <v>0</v>
      </c>
      <c r="AC1094">
        <f ca="1"/>
        <v>0</v>
      </c>
      <c r="AD1094" t="str">
        <f ca="1"/>
        <v>DGSNt_c_e</v>
      </c>
      <c r="AE1094">
        <f ca="1"/>
        <v>0</v>
      </c>
    </row>
    <row r="1095" spans="1:31" x14ac:dyDescent="0.2">
      <c r="A1095" t="s">
        <v>10675</v>
      </c>
      <c r="B1095" s="121" t="s">
        <v>9011</v>
      </c>
      <c r="E1095" s="121" t="str">
        <f ca="1"/>
        <v>0</v>
      </c>
      <c r="H1095" s="121" t="str">
        <f ca="1"/>
        <v>0</v>
      </c>
      <c r="K1095" s="121" t="str">
        <f ca="1"/>
        <v>0</v>
      </c>
      <c r="L1095">
        <v>0</v>
      </c>
      <c r="M1095">
        <v>0</v>
      </c>
      <c r="N1095" s="105" t="str">
        <v>EX_fmn_e, G00006t_c_e</v>
      </c>
      <c r="O1095" s="131" t="str">
        <v/>
      </c>
      <c r="P1095" s="121" t="str">
        <v/>
      </c>
      <c r="Q1095">
        <v>0</v>
      </c>
      <c r="R1095" t="str">
        <v>EX_fmn_e, G00006t_c_e</v>
      </c>
      <c r="T1095">
        <v>0</v>
      </c>
      <c r="U1095" t="str">
        <v>EX_fmn_e, G00006t_c_e</v>
      </c>
      <c r="W1095" t="str">
        <f ca="1"/>
        <v>Fatty acid degradation</v>
      </c>
      <c r="X1095" t="str">
        <f ca="1"/>
        <v>FACOAL220_en</v>
      </c>
      <c r="Y1095">
        <f ca="1"/>
        <v>0</v>
      </c>
      <c r="Z1095">
        <f ca="1"/>
        <v>0</v>
      </c>
      <c r="AA1095">
        <f ca="1"/>
        <v>0</v>
      </c>
      <c r="AB1095">
        <f ca="1"/>
        <v>0</v>
      </c>
      <c r="AC1095">
        <f ca="1"/>
        <v>0</v>
      </c>
      <c r="AD1095" t="str">
        <f ca="1"/>
        <v>DHAD1_c</v>
      </c>
      <c r="AE1095">
        <f ca="1"/>
        <v>0</v>
      </c>
    </row>
    <row r="1096" spans="1:31" x14ac:dyDescent="0.2">
      <c r="A1096" t="s">
        <v>10675</v>
      </c>
      <c r="B1096" s="121" t="s">
        <v>9012</v>
      </c>
      <c r="E1096" s="121">
        <f ca="1"/>
        <v>5.0099593577730395E-7</v>
      </c>
      <c r="H1096" s="121" t="str">
        <f ca="1"/>
        <v>0</v>
      </c>
      <c r="K1096" s="121" t="str">
        <f ca="1"/>
        <v>0</v>
      </c>
      <c r="L1096">
        <v>0</v>
      </c>
      <c r="M1096">
        <v>7.5211660194254302E-3</v>
      </c>
      <c r="N1096" s="105" t="str">
        <v>EX_for_e, G00006t_c_e</v>
      </c>
      <c r="O1096" s="131" t="str">
        <v/>
      </c>
      <c r="P1096" s="121" t="str">
        <v/>
      </c>
      <c r="Q1096">
        <v>0</v>
      </c>
      <c r="R1096" t="str">
        <v>EX_for_e, G00006t_c_e</v>
      </c>
      <c r="T1096">
        <v>0</v>
      </c>
      <c r="U1096" t="str">
        <v>EX_for_e, G00006t_c_e</v>
      </c>
      <c r="W1096" t="str">
        <f ca="1"/>
        <v>Fatty acid degradation</v>
      </c>
      <c r="X1096" t="str">
        <f ca="1"/>
        <v>FACOAL220_l</v>
      </c>
      <c r="Y1096">
        <f ca="1"/>
        <v>2.3906580624041158E-7</v>
      </c>
      <c r="Z1096">
        <f ca="1"/>
        <v>0</v>
      </c>
      <c r="AA1096">
        <f ca="1"/>
        <v>5.7152459713378005E-14</v>
      </c>
      <c r="AB1096">
        <f ca="1"/>
        <v>2.3918118952451889E-12</v>
      </c>
      <c r="AC1096">
        <f ca="1"/>
        <v>1</v>
      </c>
      <c r="AD1096" t="str">
        <f ca="1"/>
        <v>DHAD2_c</v>
      </c>
      <c r="AE1096">
        <f ca="1"/>
        <v>0</v>
      </c>
    </row>
    <row r="1097" spans="1:31" x14ac:dyDescent="0.2">
      <c r="A1097" t="s">
        <v>10675</v>
      </c>
      <c r="B1097" s="121" t="s">
        <v>9013</v>
      </c>
      <c r="E1097" s="121">
        <f ca="1"/>
        <v>1.02054540018528E-5</v>
      </c>
      <c r="H1097" s="121" t="str">
        <f ca="1"/>
        <v>0</v>
      </c>
      <c r="K1097" s="121" t="str">
        <f ca="1"/>
        <v>0</v>
      </c>
      <c r="L1097">
        <v>5.43553088759898E-2</v>
      </c>
      <c r="M1097">
        <v>3.2859044058791399E-2</v>
      </c>
      <c r="N1097" s="105" t="str">
        <v>FORt_c_m, G00006t_c_r</v>
      </c>
      <c r="O1097" s="131" t="str">
        <v/>
      </c>
      <c r="P1097" s="121" t="str">
        <v/>
      </c>
      <c r="Q1097">
        <v>3.26955479400202E-3</v>
      </c>
      <c r="R1097" t="str">
        <v>FORt_c_m, G00006t_c_r</v>
      </c>
      <c r="T1097">
        <v>0</v>
      </c>
      <c r="U1097" t="str">
        <v>FORt_c_m, G00006t_c_r</v>
      </c>
      <c r="W1097" t="str">
        <f ca="1"/>
        <v>Fatty acid degradation</v>
      </c>
      <c r="X1097" t="str">
        <f ca="1"/>
        <v>FACOAL220_rm</v>
      </c>
      <c r="Y1097">
        <f ca="1"/>
        <v>4.8698500621906655E-6</v>
      </c>
      <c r="Z1097">
        <f ca="1"/>
        <v>0</v>
      </c>
      <c r="AA1097">
        <f ca="1"/>
        <v>2.3715439628218427E-11</v>
      </c>
      <c r="AB1097">
        <f ca="1"/>
        <v>9.9248345369927302E-10</v>
      </c>
      <c r="AC1097">
        <f ca="1"/>
        <v>1</v>
      </c>
      <c r="AD1097" t="str">
        <f ca="1"/>
        <v>DHAK_c</v>
      </c>
      <c r="AE1097">
        <f ca="1"/>
        <v>0</v>
      </c>
    </row>
    <row r="1098" spans="1:31" x14ac:dyDescent="0.2">
      <c r="A1098" t="s">
        <v>10675</v>
      </c>
      <c r="B1098" s="121" t="s">
        <v>9014</v>
      </c>
      <c r="E1098" s="121" t="str">
        <f ca="1"/>
        <v>0</v>
      </c>
      <c r="H1098" s="121" t="str">
        <f ca="1"/>
        <v>0</v>
      </c>
      <c r="K1098" s="121" t="str">
        <f ca="1"/>
        <v>0</v>
      </c>
      <c r="L1098">
        <v>0</v>
      </c>
      <c r="M1098">
        <v>7.5211660194254302E-3</v>
      </c>
      <c r="N1098" s="105" t="str">
        <v>FORt_c_m, G00006t_c_r</v>
      </c>
      <c r="O1098" s="131" t="str">
        <v/>
      </c>
      <c r="P1098" s="121" t="str">
        <v/>
      </c>
      <c r="Q1098">
        <v>0</v>
      </c>
      <c r="R1098" t="str">
        <v>FORt_c_m, G00006t_c_r</v>
      </c>
      <c r="T1098">
        <v>0</v>
      </c>
      <c r="U1098" t="str">
        <v>FORt_c_m, G00006t_c_r</v>
      </c>
      <c r="W1098" t="str">
        <f ca="1"/>
        <v>Fatty acid degradation</v>
      </c>
      <c r="X1098" t="str">
        <f ca="1"/>
        <v>FACOAL220_x</v>
      </c>
      <c r="Y1098">
        <f ca="1"/>
        <v>0</v>
      </c>
      <c r="Z1098">
        <f ca="1"/>
        <v>0</v>
      </c>
      <c r="AA1098">
        <f ca="1"/>
        <v>0</v>
      </c>
      <c r="AB1098">
        <f ca="1"/>
        <v>0</v>
      </c>
      <c r="AC1098">
        <f ca="1"/>
        <v>0</v>
      </c>
      <c r="AD1098" t="str">
        <f ca="1"/>
        <v>DHAPAT_l</v>
      </c>
      <c r="AE1098">
        <f ca="1"/>
        <v>0</v>
      </c>
    </row>
    <row r="1099" spans="1:31" x14ac:dyDescent="0.2">
      <c r="A1099" t="s">
        <v>10675</v>
      </c>
      <c r="B1099" s="121" t="s">
        <v>9015</v>
      </c>
      <c r="E1099" s="121" t="str">
        <f ca="1"/>
        <v>0</v>
      </c>
      <c r="H1099" s="121" t="str">
        <f ca="1"/>
        <v>0</v>
      </c>
      <c r="K1099" s="121" t="str">
        <f ca="1"/>
        <v>0</v>
      </c>
      <c r="L1099">
        <v>0</v>
      </c>
      <c r="M1099">
        <v>7.3082002268414596E-3</v>
      </c>
      <c r="N1099" s="105" t="str">
        <v>FORt_c_m, G00006t_c_r</v>
      </c>
      <c r="O1099" s="131" t="str">
        <v/>
      </c>
      <c r="P1099" s="121" t="str">
        <v/>
      </c>
      <c r="Q1099">
        <v>0</v>
      </c>
      <c r="R1099" t="str">
        <v>FORt_c_m, G00006t_c_r</v>
      </c>
      <c r="T1099">
        <v>0</v>
      </c>
      <c r="U1099" t="str">
        <v>FORt_c_m, G00006t_c_r</v>
      </c>
      <c r="W1099" t="str">
        <f ca="1"/>
        <v>Fatty acid degradation</v>
      </c>
      <c r="X1099" t="str">
        <f ca="1"/>
        <v>FACOAL240_en</v>
      </c>
      <c r="Y1099">
        <f ca="1"/>
        <v>0</v>
      </c>
      <c r="Z1099">
        <f ca="1"/>
        <v>0</v>
      </c>
      <c r="AA1099">
        <f ca="1"/>
        <v>0</v>
      </c>
      <c r="AB1099">
        <f ca="1"/>
        <v>0</v>
      </c>
      <c r="AC1099">
        <f ca="1"/>
        <v>0</v>
      </c>
      <c r="AD1099" t="str">
        <f ca="1"/>
        <v>DHAPAT_rm</v>
      </c>
      <c r="AE1099">
        <f ca="1"/>
        <v>0</v>
      </c>
    </row>
    <row r="1100" spans="1:31" x14ac:dyDescent="0.2">
      <c r="A1100" t="s">
        <v>10675</v>
      </c>
      <c r="B1100" s="121" t="s">
        <v>9016</v>
      </c>
      <c r="E1100" s="121" t="str">
        <f ca="1"/>
        <v>0</v>
      </c>
      <c r="H1100" s="121" t="str">
        <f ca="1"/>
        <v>0</v>
      </c>
      <c r="K1100" s="121" t="str">
        <f ca="1"/>
        <v>0</v>
      </c>
      <c r="L1100">
        <v>0</v>
      </c>
      <c r="M1100">
        <v>7.3082002268414596E-3</v>
      </c>
      <c r="N1100" s="105" t="str">
        <v>EX_fum_e, G00006t_c_e</v>
      </c>
      <c r="O1100" s="131" t="str">
        <v/>
      </c>
      <c r="P1100" s="121" t="str">
        <v/>
      </c>
      <c r="Q1100">
        <v>0</v>
      </c>
      <c r="R1100" t="str">
        <v>EX_fum_e, G00006t_c_e</v>
      </c>
      <c r="T1100">
        <v>0</v>
      </c>
      <c r="U1100" t="str">
        <v>EX_fum_e, G00006t_c_e</v>
      </c>
      <c r="W1100" t="str">
        <f ca="1"/>
        <v>Fatty acid degradation</v>
      </c>
      <c r="X1100" t="str">
        <f ca="1"/>
        <v>FACOAL240_l</v>
      </c>
      <c r="Y1100">
        <f ca="1"/>
        <v>0</v>
      </c>
      <c r="Z1100">
        <f ca="1"/>
        <v>0</v>
      </c>
      <c r="AA1100">
        <f ca="1"/>
        <v>0</v>
      </c>
      <c r="AB1100">
        <f ca="1"/>
        <v>0</v>
      </c>
      <c r="AC1100">
        <f ca="1"/>
        <v>0</v>
      </c>
      <c r="AD1100" t="str">
        <f ca="1"/>
        <v>DHAPt_c_l</v>
      </c>
      <c r="AE1100">
        <f ca="1"/>
        <v>0</v>
      </c>
    </row>
    <row r="1101" spans="1:31" x14ac:dyDescent="0.2">
      <c r="A1101" t="s">
        <v>10675</v>
      </c>
      <c r="B1101" s="121" t="s">
        <v>9017</v>
      </c>
      <c r="E1101" s="121" t="str">
        <f ca="1"/>
        <v>0</v>
      </c>
      <c r="H1101" s="121" t="str">
        <f ca="1"/>
        <v>0</v>
      </c>
      <c r="K1101" s="121" t="str">
        <f ca="1"/>
        <v>0</v>
      </c>
      <c r="L1101">
        <v>0</v>
      </c>
      <c r="M1101">
        <v>0</v>
      </c>
      <c r="N1101" s="105" t="str">
        <v>EX_4abut_e, G00006t_c_e</v>
      </c>
      <c r="O1101" s="131" t="str">
        <v/>
      </c>
      <c r="P1101" s="121" t="str">
        <v/>
      </c>
      <c r="Q1101">
        <v>0</v>
      </c>
      <c r="R1101" t="str">
        <v>EX_4abut_e, G00006t_c_e</v>
      </c>
      <c r="T1101">
        <v>0</v>
      </c>
      <c r="U1101" t="str">
        <v>EX_4abut_e, G00006t_c_e</v>
      </c>
      <c r="W1101" t="str">
        <f ca="1"/>
        <v>Fatty acid degradation</v>
      </c>
      <c r="X1101" t="str">
        <f ca="1"/>
        <v>FACOAL240_rm</v>
      </c>
      <c r="Y1101">
        <f ca="1"/>
        <v>0</v>
      </c>
      <c r="Z1101">
        <f ca="1"/>
        <v>0</v>
      </c>
      <c r="AA1101">
        <f ca="1"/>
        <v>0</v>
      </c>
      <c r="AB1101">
        <f ca="1"/>
        <v>0</v>
      </c>
      <c r="AC1101">
        <f ca="1"/>
        <v>0</v>
      </c>
      <c r="AD1101" t="str">
        <f ca="1"/>
        <v>DHAPt_c_m</v>
      </c>
      <c r="AE1101">
        <f ca="1"/>
        <v>0</v>
      </c>
    </row>
    <row r="1102" spans="1:31" x14ac:dyDescent="0.2">
      <c r="A1102" t="s">
        <v>10675</v>
      </c>
      <c r="B1102" s="121" t="s">
        <v>9018</v>
      </c>
      <c r="E1102" s="121" t="str">
        <f ca="1"/>
        <v>0</v>
      </c>
      <c r="H1102" s="121" t="str">
        <f ca="1"/>
        <v>0</v>
      </c>
      <c r="K1102" s="121" t="str">
        <f ca="1"/>
        <v>0</v>
      </c>
      <c r="L1102">
        <v>0</v>
      </c>
      <c r="M1102">
        <v>0</v>
      </c>
      <c r="N1102" s="105" t="str">
        <v>GDPt_c_g, G00006t_c_r</v>
      </c>
      <c r="O1102" s="131" t="str">
        <v/>
      </c>
      <c r="P1102" s="121" t="str">
        <v/>
      </c>
      <c r="Q1102">
        <v>0</v>
      </c>
      <c r="R1102" t="str">
        <v>GDPt_c_g, G00006t_c_r</v>
      </c>
      <c r="T1102">
        <v>0</v>
      </c>
      <c r="U1102" t="str">
        <v>GDPt_c_g, G00006t_c_r</v>
      </c>
      <c r="W1102" t="str">
        <f ca="1"/>
        <v>Fatty acid degradation</v>
      </c>
      <c r="X1102" t="str">
        <f ca="1"/>
        <v>FACOAL240_x</v>
      </c>
      <c r="Y1102">
        <f ca="1"/>
        <v>0</v>
      </c>
      <c r="Z1102">
        <f ca="1"/>
        <v>0</v>
      </c>
      <c r="AA1102">
        <f ca="1"/>
        <v>0</v>
      </c>
      <c r="AB1102">
        <f ca="1"/>
        <v>0</v>
      </c>
      <c r="AC1102">
        <f ca="1"/>
        <v>0</v>
      </c>
      <c r="AD1102" t="str">
        <f ca="1"/>
        <v>DHAPt_c_rm</v>
      </c>
      <c r="AE1102">
        <f ca="1"/>
        <v>0</v>
      </c>
    </row>
    <row r="1103" spans="1:31" x14ac:dyDescent="0.2">
      <c r="A1103" t="s">
        <v>10675</v>
      </c>
      <c r="B1103" s="121" t="s">
        <v>9019</v>
      </c>
      <c r="E1103" s="121" t="str">
        <f ca="1"/>
        <v>0</v>
      </c>
      <c r="H1103" s="121" t="str">
        <f ca="1"/>
        <v>0</v>
      </c>
      <c r="K1103" s="121" t="str">
        <f ca="1"/>
        <v>0</v>
      </c>
      <c r="L1103">
        <v>0</v>
      </c>
      <c r="M1103">
        <v>0</v>
      </c>
      <c r="N1103" s="105" t="str">
        <v>GDPt_c_g, G00006t_c_r</v>
      </c>
      <c r="O1103" s="131" t="str">
        <v/>
      </c>
      <c r="P1103" s="121" t="str">
        <v/>
      </c>
      <c r="Q1103">
        <v>0</v>
      </c>
      <c r="R1103" t="str">
        <v>GDPt_c_g, G00006t_c_r</v>
      </c>
      <c r="T1103">
        <v>0</v>
      </c>
      <c r="U1103" t="str">
        <v>GDPt_c_g, G00006t_c_r</v>
      </c>
      <c r="W1103" t="str">
        <f ca="1"/>
        <v>Fatty acid degradation</v>
      </c>
      <c r="X1103" t="str">
        <f ca="1"/>
        <v>FACOAL260_en</v>
      </c>
      <c r="Y1103">
        <f ca="1"/>
        <v>0</v>
      </c>
      <c r="Z1103">
        <f ca="1"/>
        <v>0</v>
      </c>
      <c r="AA1103">
        <f ca="1"/>
        <v>0</v>
      </c>
      <c r="AB1103">
        <f ca="1"/>
        <v>0</v>
      </c>
      <c r="AC1103">
        <f ca="1"/>
        <v>0</v>
      </c>
      <c r="AD1103" t="str">
        <f ca="1"/>
        <v>DHAPt_c_x</v>
      </c>
      <c r="AE1103">
        <f ca="1"/>
        <v>0</v>
      </c>
    </row>
    <row r="1104" spans="1:31" x14ac:dyDescent="0.2">
      <c r="A1104" t="s">
        <v>10675</v>
      </c>
      <c r="B1104" s="121" t="s">
        <v>9020</v>
      </c>
      <c r="E1104" s="121" t="str">
        <f ca="1"/>
        <v>0</v>
      </c>
      <c r="H1104" s="121" t="str">
        <f ca="1"/>
        <v>0</v>
      </c>
      <c r="K1104" s="121" t="str">
        <f ca="1"/>
        <v>0</v>
      </c>
      <c r="L1104">
        <v>0</v>
      </c>
      <c r="M1104">
        <v>0</v>
      </c>
      <c r="N1104" s="105" t="str">
        <v>GDPMANNt_c_g, G00006t_c_r</v>
      </c>
      <c r="O1104" s="131" t="str">
        <v/>
      </c>
      <c r="P1104" s="121" t="str">
        <v/>
      </c>
      <c r="Q1104">
        <v>0</v>
      </c>
      <c r="R1104" t="str">
        <v>GDPMANNt_c_g, G00006t_c_r</v>
      </c>
      <c r="T1104">
        <v>0</v>
      </c>
      <c r="U1104" t="str">
        <v>GDPMANNt_c_g, G00006t_c_r</v>
      </c>
      <c r="W1104" t="str">
        <f ca="1"/>
        <v>Fatty acid degradation</v>
      </c>
      <c r="X1104" t="str">
        <f ca="1"/>
        <v>FACOAL260_l</v>
      </c>
      <c r="Y1104">
        <f ca="1"/>
        <v>0</v>
      </c>
      <c r="Z1104">
        <f ca="1"/>
        <v>0</v>
      </c>
      <c r="AA1104">
        <f ca="1"/>
        <v>0</v>
      </c>
      <c r="AB1104">
        <f ca="1"/>
        <v>0</v>
      </c>
      <c r="AC1104">
        <f ca="1"/>
        <v>0</v>
      </c>
      <c r="AD1104" t="str">
        <f ca="1"/>
        <v>DHFRi_m</v>
      </c>
      <c r="AE1104">
        <f ca="1"/>
        <v>0</v>
      </c>
    </row>
    <row r="1105" spans="1:31" x14ac:dyDescent="0.2">
      <c r="A1105" t="s">
        <v>10675</v>
      </c>
      <c r="B1105" s="121" t="s">
        <v>9021</v>
      </c>
      <c r="E1105" s="121" t="str">
        <f ca="1"/>
        <v>0</v>
      </c>
      <c r="H1105" s="121" t="str">
        <f ca="1"/>
        <v>0</v>
      </c>
      <c r="K1105" s="121" t="str">
        <f ca="1"/>
        <v>0</v>
      </c>
      <c r="L1105">
        <v>0</v>
      </c>
      <c r="M1105">
        <v>4.9347902189639699E-3</v>
      </c>
      <c r="N1105" s="105" t="str">
        <v>G00006t_c_r</v>
      </c>
      <c r="O1105" s="131" t="str">
        <v/>
      </c>
      <c r="P1105" s="121" t="str">
        <v/>
      </c>
      <c r="Q1105">
        <v>0</v>
      </c>
      <c r="R1105" t="str">
        <v>G00006t_c_r</v>
      </c>
      <c r="T1105">
        <v>0</v>
      </c>
      <c r="U1105" t="str">
        <v>G00006t_c_r</v>
      </c>
      <c r="W1105" t="str">
        <f ca="1"/>
        <v>Fatty acid degradation</v>
      </c>
      <c r="X1105" t="str">
        <f ca="1"/>
        <v>FACOAL260_rm</v>
      </c>
      <c r="Y1105">
        <f ca="1"/>
        <v>0</v>
      </c>
      <c r="Z1105">
        <f ca="1"/>
        <v>0</v>
      </c>
      <c r="AA1105">
        <f ca="1"/>
        <v>0</v>
      </c>
      <c r="AB1105">
        <f ca="1"/>
        <v>0</v>
      </c>
      <c r="AC1105">
        <f ca="1"/>
        <v>0</v>
      </c>
      <c r="AD1105" t="str">
        <f ca="1"/>
        <v>DHFt_c_m</v>
      </c>
      <c r="AE1105">
        <f ca="1"/>
        <v>0</v>
      </c>
    </row>
    <row r="1106" spans="1:31" x14ac:dyDescent="0.2">
      <c r="A1106" t="s">
        <v>10675</v>
      </c>
      <c r="B1106" s="121" t="s">
        <v>9022</v>
      </c>
      <c r="E1106" s="121" t="str">
        <f ca="1"/>
        <v>0</v>
      </c>
      <c r="H1106" s="121" t="str">
        <f ca="1"/>
        <v>0</v>
      </c>
      <c r="K1106" s="121" t="str">
        <f ca="1"/>
        <v>0</v>
      </c>
      <c r="L1106">
        <v>0</v>
      </c>
      <c r="M1106">
        <v>0</v>
      </c>
      <c r="N1106" s="105" t="str">
        <v>EX_gthox_e, G00006t_c_e</v>
      </c>
      <c r="O1106" s="131" t="str">
        <v/>
      </c>
      <c r="P1106" s="121" t="str">
        <v/>
      </c>
      <c r="Q1106">
        <v>0</v>
      </c>
      <c r="R1106" t="str">
        <v>EX_gthox_e, G00006t_c_e</v>
      </c>
      <c r="T1106">
        <v>0</v>
      </c>
      <c r="U1106" t="str">
        <v>EX_gthox_e, G00006t_c_e</v>
      </c>
      <c r="W1106" t="str">
        <f ca="1"/>
        <v>Fatty acid degradation</v>
      </c>
      <c r="X1106" t="str">
        <f ca="1"/>
        <v>FACOAL260_x</v>
      </c>
      <c r="Y1106">
        <f ca="1"/>
        <v>0</v>
      </c>
      <c r="Z1106">
        <f ca="1"/>
        <v>0</v>
      </c>
      <c r="AA1106">
        <f ca="1"/>
        <v>0</v>
      </c>
      <c r="AB1106">
        <f ca="1"/>
        <v>0</v>
      </c>
      <c r="AC1106">
        <f ca="1"/>
        <v>0</v>
      </c>
      <c r="AD1106" t="str">
        <f ca="1"/>
        <v>DHPM2_c</v>
      </c>
      <c r="AE1106">
        <f ca="1"/>
        <v>0</v>
      </c>
    </row>
    <row r="1107" spans="1:31" x14ac:dyDescent="0.2">
      <c r="A1107" t="s">
        <v>10693</v>
      </c>
      <c r="B1107" s="121" t="s">
        <v>9023</v>
      </c>
      <c r="E1107" s="121" t="str">
        <f ca="1"/>
        <v>0</v>
      </c>
      <c r="H1107" s="121" t="str">
        <f ca="1"/>
        <v>0</v>
      </c>
      <c r="K1107" s="121" t="str">
        <f ca="1"/>
        <v>0</v>
      </c>
      <c r="L1107">
        <v>0</v>
      </c>
      <c r="M1107">
        <v>0</v>
      </c>
      <c r="N1107" s="105" t="str">
        <v>EX_gthrd_e, G00006t_c_e</v>
      </c>
      <c r="O1107" s="131" t="str">
        <v/>
      </c>
      <c r="P1107" s="121" t="str">
        <v/>
      </c>
      <c r="Q1107">
        <v>0</v>
      </c>
      <c r="R1107" t="str">
        <v>EX_gthrd_e, G00006t_c_e</v>
      </c>
      <c r="T1107">
        <v>0</v>
      </c>
      <c r="U1107" t="str">
        <v>EX_gthrd_e, G00006t_c_e</v>
      </c>
      <c r="W1107" t="str">
        <f ca="1"/>
        <v>Butanoate metabolism</v>
      </c>
      <c r="X1107" t="str">
        <f ca="1"/>
        <v>FACOAL40_c</v>
      </c>
      <c r="Y1107">
        <f ca="1"/>
        <v>0</v>
      </c>
      <c r="Z1107">
        <f ca="1"/>
        <v>0</v>
      </c>
      <c r="AA1107">
        <f ca="1"/>
        <v>0</v>
      </c>
      <c r="AB1107">
        <f ca="1"/>
        <v>0</v>
      </c>
      <c r="AC1107">
        <f ca="1"/>
        <v>0</v>
      </c>
      <c r="AD1107" t="str">
        <f ca="1"/>
        <v>DINt_c_e</v>
      </c>
      <c r="AE1107">
        <f ca="1"/>
        <v>0</v>
      </c>
    </row>
    <row r="1108" spans="1:31" x14ac:dyDescent="0.2">
      <c r="A1108" t="s">
        <v>10682</v>
      </c>
      <c r="B1108" s="121" t="s">
        <v>9024</v>
      </c>
      <c r="E1108" s="121" t="str">
        <f ca="1"/>
        <v>0</v>
      </c>
      <c r="H1108" s="121" t="str">
        <f ca="1"/>
        <v>0</v>
      </c>
      <c r="K1108" s="121" t="str">
        <f ca="1"/>
        <v>0</v>
      </c>
      <c r="L1108">
        <v>4.6550000000000001E-2</v>
      </c>
      <c r="M1108">
        <v>4.8838938630311297E-4</v>
      </c>
      <c r="N1108" s="105" t="str">
        <v>EX_glyc_e, G00006t_c_e</v>
      </c>
      <c r="O1108" s="131" t="str">
        <v/>
      </c>
      <c r="P1108" s="121" t="str">
        <v/>
      </c>
      <c r="Q1108">
        <v>0</v>
      </c>
      <c r="R1108" t="str">
        <v>EX_glyc_e, G00006t_c_e</v>
      </c>
      <c r="T1108">
        <v>0</v>
      </c>
      <c r="U1108" t="str">
        <v>EX_glyc_e, G00006t_c_e</v>
      </c>
      <c r="W1108" t="str">
        <f ca="1"/>
        <v>Valine, leucine and isoleucine metabolism</v>
      </c>
      <c r="X1108" t="str">
        <f ca="1"/>
        <v>FACOAL40o_x</v>
      </c>
      <c r="Y1108">
        <f ca="1"/>
        <v>0</v>
      </c>
      <c r="Z1108">
        <f ca="1"/>
        <v>0</v>
      </c>
      <c r="AA1108">
        <f ca="1"/>
        <v>0</v>
      </c>
      <c r="AB1108">
        <f ca="1"/>
        <v>0</v>
      </c>
      <c r="AC1108">
        <f ca="1"/>
        <v>0</v>
      </c>
      <c r="AD1108" t="str">
        <f ca="1"/>
        <v>DIPS_c</v>
      </c>
      <c r="AE1108">
        <f ca="1"/>
        <v>0</v>
      </c>
    </row>
    <row r="1109" spans="1:31" x14ac:dyDescent="0.2">
      <c r="A1109" t="s">
        <v>10693</v>
      </c>
      <c r="B1109" s="121" t="s">
        <v>9025</v>
      </c>
      <c r="E1109" s="121" t="str">
        <f ca="1"/>
        <v>0</v>
      </c>
      <c r="H1109" s="121" t="str">
        <f ca="1"/>
        <v>0</v>
      </c>
      <c r="K1109" s="121" t="str">
        <f ca="1"/>
        <v>0</v>
      </c>
      <c r="L1109">
        <v>2.3859851158951798E-5</v>
      </c>
      <c r="M1109">
        <v>2.8162263182439199E-2</v>
      </c>
      <c r="N1109" s="105" t="str">
        <v>GLYC3Pt_c_m, G00006t_c_r</v>
      </c>
      <c r="O1109" s="131" t="str">
        <v/>
      </c>
      <c r="P1109" s="121" t="str">
        <v/>
      </c>
      <c r="Q1109">
        <v>2.60401935483871E-5</v>
      </c>
      <c r="R1109" t="str">
        <v>GLYC3Pt_c_m, G00006t_c_r</v>
      </c>
      <c r="T1109">
        <v>3.1031561916225303E-5</v>
      </c>
      <c r="U1109" t="str">
        <v>GLYC3Pt_c_m, G00006t_c_r</v>
      </c>
      <c r="W1109" t="str">
        <f ca="1"/>
        <v>Butanoate metabolism</v>
      </c>
      <c r="X1109" t="str">
        <f ca="1"/>
        <v>FACOAL60_c</v>
      </c>
      <c r="Y1109">
        <f ca="1"/>
        <v>0</v>
      </c>
      <c r="Z1109">
        <f ca="1"/>
        <v>0</v>
      </c>
      <c r="AA1109">
        <f ca="1"/>
        <v>0</v>
      </c>
      <c r="AB1109">
        <f ca="1"/>
        <v>0</v>
      </c>
      <c r="AC1109">
        <f ca="1"/>
        <v>0</v>
      </c>
      <c r="AD1109" t="str">
        <f ca="1"/>
        <v>DM_5mta_c</v>
      </c>
      <c r="AE1109">
        <f ca="1"/>
        <v>0</v>
      </c>
    </row>
    <row r="1110" spans="1:31" x14ac:dyDescent="0.2">
      <c r="A1110" t="s">
        <v>10663</v>
      </c>
      <c r="B1110" s="121" t="s">
        <v>9026</v>
      </c>
      <c r="E1110" s="121" t="str">
        <f ca="1"/>
        <v>0</v>
      </c>
      <c r="H1110" s="121" t="str">
        <f ca="1"/>
        <v>0</v>
      </c>
      <c r="K1110" s="121" t="str">
        <f ca="1"/>
        <v>0</v>
      </c>
      <c r="L1110">
        <v>0</v>
      </c>
      <c r="M1110">
        <v>2.4735208419649601E-2</v>
      </c>
      <c r="N1110" s="105" t="str">
        <v>EX_gly_e, G00006t_c_e</v>
      </c>
      <c r="O1110" s="131" t="str">
        <v/>
      </c>
      <c r="P1110" s="121" t="str">
        <v/>
      </c>
      <c r="Q1110">
        <v>0</v>
      </c>
      <c r="R1110" t="str">
        <v>EX_gly_e, G00006t_c_e</v>
      </c>
      <c r="T1110">
        <v>0</v>
      </c>
      <c r="U1110" t="str">
        <v>EX_gly_e, G00006t_c_e</v>
      </c>
      <c r="W1110" t="str">
        <f ca="1"/>
        <v>Fatty acid biosynthesis</v>
      </c>
      <c r="X1110" t="str">
        <f ca="1"/>
        <v>FACOAL80_c</v>
      </c>
      <c r="Y1110">
        <f ca="1"/>
        <v>0</v>
      </c>
      <c r="Z1110">
        <f ca="1"/>
        <v>0</v>
      </c>
      <c r="AA1110">
        <f ca="1"/>
        <v>0</v>
      </c>
      <c r="AB1110">
        <f ca="1"/>
        <v>0</v>
      </c>
      <c r="AC1110">
        <f ca="1"/>
        <v>0</v>
      </c>
      <c r="AD1110" t="str">
        <f ca="1"/>
        <v>DNADt_c_n</v>
      </c>
      <c r="AE1110">
        <f ca="1"/>
        <v>0</v>
      </c>
    </row>
    <row r="1111" spans="1:31" x14ac:dyDescent="0.2">
      <c r="A1111" t="s">
        <v>10675</v>
      </c>
      <c r="B1111" s="121" t="s">
        <v>9027</v>
      </c>
      <c r="E1111" s="121" t="str">
        <f ca="1"/>
        <v>0</v>
      </c>
      <c r="H1111" s="121" t="str">
        <f ca="1"/>
        <v>0</v>
      </c>
      <c r="K1111" s="121" t="str">
        <f ca="1"/>
        <v>0</v>
      </c>
      <c r="L1111">
        <v>0.40539185548925399</v>
      </c>
      <c r="M1111">
        <v>0.10537802085127899</v>
      </c>
      <c r="N1111" s="105" t="str">
        <v>GLYtps_e, G00006t_c_r</v>
      </c>
      <c r="O1111" s="131" t="str">
        <v/>
      </c>
      <c r="P1111" s="121" t="str">
        <v/>
      </c>
      <c r="Q1111">
        <v>7.4549475459966805E-2</v>
      </c>
      <c r="R1111" t="str">
        <v>GLYtps_e, G00006t_c_r</v>
      </c>
      <c r="T1111">
        <v>0.122524827389923</v>
      </c>
      <c r="U1111" t="str">
        <v>GLYtps_e, G00006t_c_r</v>
      </c>
      <c r="W1111" t="str">
        <f ca="1"/>
        <v>Fatty acid degradation</v>
      </c>
      <c r="X1111" t="str">
        <f ca="1"/>
        <v>FACOAL80_x</v>
      </c>
      <c r="Y1111">
        <f ca="1"/>
        <v>0</v>
      </c>
      <c r="Z1111">
        <f ca="1"/>
        <v>0</v>
      </c>
      <c r="AA1111">
        <f ca="1"/>
        <v>0</v>
      </c>
      <c r="AB1111">
        <f ca="1"/>
        <v>0</v>
      </c>
      <c r="AC1111">
        <f ca="1"/>
        <v>0</v>
      </c>
      <c r="AD1111" t="str">
        <f ca="1"/>
        <v>DNMPPA_c</v>
      </c>
      <c r="AE1111">
        <f ca="1"/>
        <v>0</v>
      </c>
    </row>
    <row r="1112" spans="1:31" x14ac:dyDescent="0.2">
      <c r="A1112" t="s">
        <v>10654</v>
      </c>
      <c r="B1112" s="121" t="s">
        <v>9028</v>
      </c>
      <c r="E1112" s="121" t="str">
        <f ca="1"/>
        <v>0</v>
      </c>
      <c r="H1112" s="121" t="str">
        <f ca="1"/>
        <v>0</v>
      </c>
      <c r="K1112" s="121" t="str">
        <f ca="1"/>
        <v>0</v>
      </c>
      <c r="L1112">
        <v>0</v>
      </c>
      <c r="M1112">
        <v>0</v>
      </c>
      <c r="N1112" s="105" t="str">
        <v>GCALDt_c_m, G00006t_c_r</v>
      </c>
      <c r="O1112" s="131" t="str">
        <v/>
      </c>
      <c r="P1112" s="121" t="str">
        <v/>
      </c>
      <c r="Q1112">
        <v>0</v>
      </c>
      <c r="R1112" t="str">
        <v>GCALDt_c_m, G00006t_c_r</v>
      </c>
      <c r="T1112">
        <v>0</v>
      </c>
      <c r="U1112" t="str">
        <v>GCALDt_c_m, G00006t_c_r</v>
      </c>
      <c r="W1112" t="str">
        <f ca="1"/>
        <v>Transport</v>
      </c>
      <c r="X1112" t="str">
        <f ca="1"/>
        <v>FADH2t_c_m</v>
      </c>
      <c r="Y1112">
        <f ca="1"/>
        <v>0</v>
      </c>
      <c r="Z1112">
        <f ca="1"/>
        <v>0</v>
      </c>
      <c r="AA1112">
        <f ca="1"/>
        <v>0</v>
      </c>
      <c r="AB1112">
        <f ca="1"/>
        <v>0</v>
      </c>
      <c r="AC1112">
        <f ca="1"/>
        <v>0</v>
      </c>
      <c r="AD1112" t="str">
        <f ca="1"/>
        <v>DNTP_c</v>
      </c>
      <c r="AE1112">
        <f ca="1"/>
        <v>0</v>
      </c>
    </row>
    <row r="1113" spans="1:31" x14ac:dyDescent="0.2">
      <c r="A1113" t="s">
        <v>10654</v>
      </c>
      <c r="B1113" s="121" t="s">
        <v>9029</v>
      </c>
      <c r="E1113" s="121" t="str">
        <f ca="1"/>
        <v>0</v>
      </c>
      <c r="H1113" s="121" t="str">
        <f ca="1"/>
        <v>0</v>
      </c>
      <c r="K1113" s="121" t="str">
        <f ca="1"/>
        <v>0</v>
      </c>
      <c r="L1113">
        <v>0</v>
      </c>
      <c r="M1113">
        <v>0</v>
      </c>
      <c r="N1113" s="105" t="str">
        <v>GCALDt_c_m, G00006t_c_r</v>
      </c>
      <c r="O1113" s="131" t="str">
        <v/>
      </c>
      <c r="P1113" s="121" t="str">
        <v/>
      </c>
      <c r="Q1113">
        <v>0</v>
      </c>
      <c r="R1113" t="str">
        <v>GCALDt_c_m, G00006t_c_r</v>
      </c>
      <c r="T1113">
        <v>0</v>
      </c>
      <c r="U1113" t="str">
        <v>GCALDt_c_m, G00006t_c_r</v>
      </c>
      <c r="W1113" t="str">
        <f ca="1"/>
        <v>Transport</v>
      </c>
      <c r="X1113" t="str">
        <f ca="1"/>
        <v>FADt_c_m</v>
      </c>
      <c r="Y1113">
        <f ca="1"/>
        <v>0</v>
      </c>
      <c r="Z1113">
        <f ca="1"/>
        <v>0</v>
      </c>
      <c r="AA1113">
        <f ca="1"/>
        <v>0</v>
      </c>
      <c r="AB1113">
        <f ca="1"/>
        <v>0</v>
      </c>
      <c r="AC1113">
        <f ca="1"/>
        <v>0</v>
      </c>
      <c r="AD1113" t="str">
        <f ca="1"/>
        <v>DNTPPA_c</v>
      </c>
      <c r="AE1113">
        <f ca="1"/>
        <v>0</v>
      </c>
    </row>
    <row r="1114" spans="1:31" x14ac:dyDescent="0.2">
      <c r="A1114" t="s">
        <v>10725</v>
      </c>
      <c r="B1114" s="121" t="s">
        <v>9030</v>
      </c>
      <c r="E1114" s="121" t="str">
        <f ca="1"/>
        <v>0</v>
      </c>
      <c r="H1114" s="121" t="str">
        <f ca="1"/>
        <v>0</v>
      </c>
      <c r="K1114" s="121" t="str">
        <f ca="1"/>
        <v>0</v>
      </c>
      <c r="L1114">
        <v>0</v>
      </c>
      <c r="M1114">
        <v>0</v>
      </c>
      <c r="N1114" s="105" t="str">
        <v>EX_gcald_e, G00006t_c_e</v>
      </c>
      <c r="O1114" s="131">
        <v>0</v>
      </c>
      <c r="P1114" s="121">
        <v>0</v>
      </c>
      <c r="Q1114">
        <v>0</v>
      </c>
      <c r="R1114" t="str">
        <v>EX_gcald_e, G00006t_c_e</v>
      </c>
      <c r="T1114">
        <v>0</v>
      </c>
      <c r="U1114" t="str">
        <v>EX_gcald_e, G00006t_c_e</v>
      </c>
      <c r="W1114" t="str">
        <f ca="1"/>
        <v>Detoxification</v>
      </c>
      <c r="X1114" t="str">
        <f ca="1"/>
        <v>FALDH_c</v>
      </c>
      <c r="Y1114">
        <f ca="1"/>
        <v>0</v>
      </c>
      <c r="Z1114">
        <f ca="1"/>
        <v>0</v>
      </c>
      <c r="AA1114">
        <f ca="1"/>
        <v>0</v>
      </c>
      <c r="AB1114">
        <f ca="1"/>
        <v>0</v>
      </c>
      <c r="AC1114">
        <f ca="1"/>
        <v>0</v>
      </c>
      <c r="AD1114" t="str">
        <f ca="1"/>
        <v>DOCOSAt_c_e</v>
      </c>
      <c r="AE1114">
        <f ca="1"/>
        <v>0</v>
      </c>
    </row>
    <row r="1115" spans="1:31" x14ac:dyDescent="0.2">
      <c r="A1115" t="s">
        <v>10654</v>
      </c>
      <c r="B1115" s="121" t="s">
        <v>9031</v>
      </c>
      <c r="E1115" s="121" t="str">
        <f ca="1"/>
        <v>0</v>
      </c>
      <c r="H1115" s="121" t="str">
        <f ca="1"/>
        <v>0</v>
      </c>
      <c r="K1115" s="121" t="str">
        <f ca="1"/>
        <v>0</v>
      </c>
      <c r="L1115">
        <v>0</v>
      </c>
      <c r="M1115">
        <v>2.39513593200191E-2</v>
      </c>
      <c r="N1115" s="105" t="str">
        <v>EX_glx_e, G00006t_c_e</v>
      </c>
      <c r="O1115" s="131" t="str">
        <v/>
      </c>
      <c r="P1115" s="121" t="str">
        <v/>
      </c>
      <c r="Q1115">
        <v>0</v>
      </c>
      <c r="R1115" t="str">
        <v>EX_glx_e, G00006t_c_e</v>
      </c>
      <c r="T1115">
        <v>0</v>
      </c>
      <c r="U1115" t="str">
        <v>EX_glx_e, G00006t_c_e</v>
      </c>
      <c r="W1115" t="str">
        <f ca="1"/>
        <v>Transport</v>
      </c>
      <c r="X1115" t="str">
        <f ca="1"/>
        <v>FALPDt_c_en</v>
      </c>
      <c r="Y1115">
        <f ca="1"/>
        <v>0</v>
      </c>
      <c r="Z1115">
        <f ca="1"/>
        <v>0</v>
      </c>
      <c r="AA1115">
        <f ca="1"/>
        <v>0</v>
      </c>
      <c r="AB1115">
        <f ca="1"/>
        <v>0</v>
      </c>
      <c r="AC1115">
        <f ca="1"/>
        <v>0</v>
      </c>
      <c r="AD1115" t="str">
        <f ca="1"/>
        <v>DOCOSCOAt_c_en</v>
      </c>
      <c r="AE1115">
        <f ca="1"/>
        <v>0</v>
      </c>
    </row>
    <row r="1116" spans="1:31" x14ac:dyDescent="0.2">
      <c r="A1116" t="s">
        <v>10654</v>
      </c>
      <c r="B1116" s="121" t="s">
        <v>9032</v>
      </c>
      <c r="E1116" s="121">
        <f ca="1"/>
        <v>-9.8799780148124791E-4</v>
      </c>
      <c r="H1116" s="121" t="str">
        <f ca="1"/>
        <v>0</v>
      </c>
      <c r="K1116" s="121" t="str">
        <f ca="1"/>
        <v>0</v>
      </c>
      <c r="L1116">
        <v>0</v>
      </c>
      <c r="M1116">
        <v>2.39513593200191E-2</v>
      </c>
      <c r="N1116" s="105" t="str">
        <v>GLXt_c_e, G00006t_c_r</v>
      </c>
      <c r="O1116" s="131" t="str">
        <v/>
      </c>
      <c r="P1116" s="121" t="str">
        <v/>
      </c>
      <c r="Q1116">
        <v>0</v>
      </c>
      <c r="R1116" t="str">
        <v>GLXt_c_e, G00006t_c_r</v>
      </c>
      <c r="T1116">
        <v>0</v>
      </c>
      <c r="U1116" t="str">
        <v>GLXt_c_e, G00006t_c_r</v>
      </c>
      <c r="W1116" t="str">
        <f ca="1"/>
        <v>Transport</v>
      </c>
      <c r="X1116" t="str">
        <f ca="1"/>
        <v>FALPDt_c_l</v>
      </c>
      <c r="Y1116">
        <f ca="1"/>
        <v>-4.7145390632442088E-4</v>
      </c>
      <c r="Z1116">
        <f ca="1"/>
        <v>0</v>
      </c>
      <c r="AA1116">
        <f ca="1"/>
        <v>2.2226878578855581E-7</v>
      </c>
      <c r="AB1116">
        <f ca="1"/>
        <v>9.3018765676384698E-6</v>
      </c>
      <c r="AC1116">
        <f ca="1"/>
        <v>1</v>
      </c>
      <c r="AD1116" t="str">
        <f ca="1"/>
        <v>DOCOSCOAt_c_l</v>
      </c>
      <c r="AE1116">
        <f ca="1"/>
        <v>0</v>
      </c>
    </row>
    <row r="1117" spans="1:31" x14ac:dyDescent="0.2">
      <c r="A1117" t="s">
        <v>10654</v>
      </c>
      <c r="B1117" s="121" t="s">
        <v>9033</v>
      </c>
      <c r="E1117" s="121" t="str">
        <f ca="1"/>
        <v>0</v>
      </c>
      <c r="H1117" s="121" t="str">
        <f ca="1"/>
        <v>0</v>
      </c>
      <c r="K1117" s="121" t="str">
        <f ca="1"/>
        <v>0</v>
      </c>
      <c r="L1117">
        <v>0</v>
      </c>
      <c r="M1117">
        <v>2.4465598571153302E-3</v>
      </c>
      <c r="N1117" s="105" t="str">
        <v>GLXt_c_e, G00006t_c_r</v>
      </c>
      <c r="O1117" s="131" t="str">
        <v/>
      </c>
      <c r="P1117" s="121" t="str">
        <v/>
      </c>
      <c r="Q1117">
        <v>0</v>
      </c>
      <c r="R1117" t="str">
        <v>GLXt_c_e, G00006t_c_r</v>
      </c>
      <c r="T1117">
        <v>0</v>
      </c>
      <c r="U1117" t="str">
        <v>GLXt_c_e, G00006t_c_r</v>
      </c>
      <c r="W1117" t="str">
        <f ca="1"/>
        <v>Transport</v>
      </c>
      <c r="X1117" t="str">
        <f ca="1"/>
        <v>FALPDt_c_m</v>
      </c>
      <c r="Y1117">
        <f ca="1"/>
        <v>0</v>
      </c>
      <c r="Z1117">
        <f ca="1"/>
        <v>0</v>
      </c>
      <c r="AA1117">
        <f ca="1"/>
        <v>0</v>
      </c>
      <c r="AB1117">
        <f ca="1"/>
        <v>0</v>
      </c>
      <c r="AC1117">
        <f ca="1"/>
        <v>0</v>
      </c>
      <c r="AD1117" t="str">
        <f ca="1"/>
        <v>DOCOSCOAt_c_rm</v>
      </c>
      <c r="AE1117">
        <f ca="1"/>
        <v>0</v>
      </c>
    </row>
    <row r="1118" spans="1:31" x14ac:dyDescent="0.2">
      <c r="A1118" t="s">
        <v>10654</v>
      </c>
      <c r="B1118" s="121" t="s">
        <v>9034</v>
      </c>
      <c r="E1118" s="121" t="str">
        <f ca="1"/>
        <v>0</v>
      </c>
      <c r="H1118" s="121" t="str">
        <f ca="1"/>
        <v>0</v>
      </c>
      <c r="K1118" s="121" t="str">
        <f ca="1"/>
        <v>0</v>
      </c>
      <c r="L1118">
        <v>0</v>
      </c>
      <c r="M1118">
        <v>3.2155069960032E-6</v>
      </c>
      <c r="N1118" s="105" t="str">
        <v>EX_gua_e, G00006t_c_e</v>
      </c>
      <c r="O1118" s="131" t="str">
        <v/>
      </c>
      <c r="P1118" s="121" t="str">
        <v/>
      </c>
      <c r="Q1118">
        <v>0</v>
      </c>
      <c r="R1118" t="str">
        <v>EX_gua_e, G00006t_c_e</v>
      </c>
      <c r="T1118">
        <v>0</v>
      </c>
      <c r="U1118" t="str">
        <v>EX_gua_e, G00006t_c_e</v>
      </c>
      <c r="W1118" t="str">
        <f ca="1"/>
        <v>Transport</v>
      </c>
      <c r="X1118" t="str">
        <f ca="1"/>
        <v>FALPDt_c_mm</v>
      </c>
      <c r="Y1118">
        <f ca="1"/>
        <v>0</v>
      </c>
      <c r="Z1118">
        <f ca="1"/>
        <v>0</v>
      </c>
      <c r="AA1118">
        <f ca="1"/>
        <v>0</v>
      </c>
      <c r="AB1118">
        <f ca="1"/>
        <v>0</v>
      </c>
      <c r="AC1118">
        <f ca="1"/>
        <v>0</v>
      </c>
      <c r="AD1118" t="str">
        <f ca="1"/>
        <v>DOLDPt_c_r</v>
      </c>
      <c r="AE1118">
        <f ca="1"/>
        <v>0</v>
      </c>
    </row>
    <row r="1119" spans="1:31" x14ac:dyDescent="0.2">
      <c r="A1119" t="s">
        <v>10654</v>
      </c>
      <c r="B1119" s="121" t="s">
        <v>9035</v>
      </c>
      <c r="E1119" s="121">
        <f ca="1"/>
        <v>2.7625311600914702E-4</v>
      </c>
      <c r="H1119" s="121" t="str">
        <f ca="1"/>
        <v>0</v>
      </c>
      <c r="K1119" s="121" t="str">
        <f ca="1"/>
        <v>0</v>
      </c>
      <c r="L1119">
        <v>0</v>
      </c>
      <c r="M1119">
        <v>0</v>
      </c>
      <c r="N1119" s="105" t="str">
        <v>GUAtps_e, G00006t_c_r</v>
      </c>
      <c r="O1119" s="131" t="str">
        <v/>
      </c>
      <c r="P1119" s="121" t="str">
        <v/>
      </c>
      <c r="Q1119">
        <v>0</v>
      </c>
      <c r="R1119" t="str">
        <v>GUAtps_e, G00006t_c_r</v>
      </c>
      <c r="T1119">
        <v>0</v>
      </c>
      <c r="U1119" t="str">
        <v>GUAtps_e, G00006t_c_r</v>
      </c>
      <c r="W1119" t="str">
        <f ca="1"/>
        <v>Transport</v>
      </c>
      <c r="X1119" t="str">
        <f ca="1"/>
        <v>FALPDt_c_rm</v>
      </c>
      <c r="Y1119">
        <f ca="1"/>
        <v>1.318227737769695E-4</v>
      </c>
      <c r="Z1119">
        <f ca="1"/>
        <v>0</v>
      </c>
      <c r="AA1119">
        <f ca="1"/>
        <v>1.7377243686254079E-8</v>
      </c>
      <c r="AB1119">
        <f ca="1"/>
        <v>7.2723201002717204E-7</v>
      </c>
      <c r="AC1119">
        <f ca="1"/>
        <v>1</v>
      </c>
      <c r="AD1119" t="str">
        <f ca="1"/>
        <v>DOLGLCPt_c_r</v>
      </c>
      <c r="AE1119">
        <f ca="1"/>
        <v>0</v>
      </c>
    </row>
    <row r="1120" spans="1:31" x14ac:dyDescent="0.2">
      <c r="A1120" t="s">
        <v>10721</v>
      </c>
      <c r="B1120" s="121" t="s">
        <v>9038</v>
      </c>
      <c r="E1120" s="121">
        <f ca="1"/>
        <v>0.75110027832887005</v>
      </c>
      <c r="H1120" s="121" t="str">
        <f ca="1"/>
        <v>0</v>
      </c>
      <c r="K1120" s="121" t="str">
        <f ca="1"/>
        <v>0</v>
      </c>
      <c r="L1120">
        <v>0</v>
      </c>
      <c r="M1120">
        <v>0</v>
      </c>
      <c r="N1120" s="105" t="str">
        <v>EX_gsn_e, G00006t_c_e</v>
      </c>
      <c r="O1120" s="131">
        <v>0.88371830237372795</v>
      </c>
      <c r="P1120" s="121">
        <v>0.42605084287966799</v>
      </c>
      <c r="Q1120">
        <v>0</v>
      </c>
      <c r="R1120" t="str">
        <v>EX_gsn_e, G00006t_c_e</v>
      </c>
      <c r="T1120">
        <v>0</v>
      </c>
      <c r="U1120" t="str">
        <v>EX_gsn_e, G00006t_c_e</v>
      </c>
      <c r="W1120" t="str">
        <f ca="1"/>
        <v>Glycolysis / Gluconeogenesis</v>
      </c>
      <c r="X1120" t="str">
        <f ca="1"/>
        <v>FBA_c</v>
      </c>
      <c r="Y1120">
        <f ca="1"/>
        <v>0.35841087877787803</v>
      </c>
      <c r="Z1120">
        <f ca="1"/>
        <v>0</v>
      </c>
      <c r="AA1120">
        <f ca="1"/>
        <v>0.12845835802633077</v>
      </c>
      <c r="AB1120">
        <f ca="1"/>
        <v>0.70768421520021652</v>
      </c>
      <c r="AC1120">
        <f ca="1"/>
        <v>1</v>
      </c>
      <c r="AD1120" t="str">
        <f ca="1"/>
        <v>DOLK_c</v>
      </c>
      <c r="AE1120">
        <f ca="1"/>
        <v>0</v>
      </c>
    </row>
    <row r="1121" spans="1:31" x14ac:dyDescent="0.2">
      <c r="A1121" t="s">
        <v>10721</v>
      </c>
      <c r="B1121" s="121" t="s">
        <v>9036</v>
      </c>
      <c r="E1121" s="121" t="str">
        <f ca="1"/>
        <v>0</v>
      </c>
      <c r="H1121" s="121" t="str">
        <f ca="1"/>
        <v>0</v>
      </c>
      <c r="K1121" s="121" t="str">
        <f ca="1"/>
        <v>0</v>
      </c>
      <c r="L1121">
        <v>0</v>
      </c>
      <c r="M1121">
        <v>0</v>
      </c>
      <c r="N1121" s="105" t="str">
        <v>GSNt_c_m, G00006t_c_r</v>
      </c>
      <c r="O1121" s="131">
        <v>0</v>
      </c>
      <c r="P1121" s="121">
        <v>0</v>
      </c>
      <c r="Q1121">
        <v>0</v>
      </c>
      <c r="R1121" t="str">
        <v>GSNt_c_m, G00006t_c_r</v>
      </c>
      <c r="T1121">
        <v>0</v>
      </c>
      <c r="U1121" t="str">
        <v>GSNt_c_m, G00006t_c_r</v>
      </c>
      <c r="W1121" t="str">
        <f ca="1"/>
        <v>Glycolysis / Gluconeogenesis</v>
      </c>
      <c r="X1121" t="str">
        <f ca="1"/>
        <v>FBA2_c</v>
      </c>
      <c r="Y1121">
        <f ca="1"/>
        <v>0</v>
      </c>
      <c r="Z1121">
        <f ca="1"/>
        <v>0</v>
      </c>
      <c r="AA1121">
        <f ca="1"/>
        <v>0</v>
      </c>
      <c r="AB1121">
        <f ca="1"/>
        <v>0</v>
      </c>
      <c r="AC1121">
        <f ca="1"/>
        <v>0</v>
      </c>
      <c r="AD1121" t="str">
        <f ca="1"/>
        <v>DOLPMMT_r</v>
      </c>
      <c r="AE1121">
        <f ca="1"/>
        <v>0</v>
      </c>
    </row>
    <row r="1122" spans="1:31" x14ac:dyDescent="0.2">
      <c r="A1122" t="s">
        <v>10722</v>
      </c>
      <c r="B1122" s="121" t="s">
        <v>9037</v>
      </c>
      <c r="E1122" s="121" t="str">
        <f ca="1"/>
        <v>0</v>
      </c>
      <c r="H1122" s="121" t="str">
        <f ca="1"/>
        <v>0</v>
      </c>
      <c r="K1122" s="121" t="str">
        <f ca="1"/>
        <v>0</v>
      </c>
      <c r="L1122">
        <v>0</v>
      </c>
      <c r="M1122">
        <v>0</v>
      </c>
      <c r="N1122" s="105" t="str">
        <v>GSNt_c_m, G00006t_c_r</v>
      </c>
      <c r="O1122" s="131">
        <v>0.54565341006000301</v>
      </c>
      <c r="P1122" s="121">
        <v>0.20515165256214901</v>
      </c>
      <c r="Q1122">
        <v>0</v>
      </c>
      <c r="R1122" t="str">
        <v>GSNt_c_m, G00006t_c_r</v>
      </c>
      <c r="T1122">
        <v>0</v>
      </c>
      <c r="U1122" t="str">
        <v>GSNt_c_m, G00006t_c_r</v>
      </c>
      <c r="W1122" t="str">
        <f ca="1"/>
        <v>Pentose phosphate pathway</v>
      </c>
      <c r="X1122" t="str">
        <f ca="1"/>
        <v>FBA3_c</v>
      </c>
      <c r="Y1122">
        <f ca="1"/>
        <v>0</v>
      </c>
      <c r="Z1122">
        <f ca="1"/>
        <v>0</v>
      </c>
      <c r="AA1122">
        <f ca="1"/>
        <v>0</v>
      </c>
      <c r="AB1122">
        <f ca="1"/>
        <v>0</v>
      </c>
      <c r="AC1122">
        <f ca="1"/>
        <v>0</v>
      </c>
      <c r="AD1122" t="str">
        <f ca="1"/>
        <v>DPGM_c</v>
      </c>
      <c r="AE1122">
        <f ca="1"/>
        <v>0</v>
      </c>
    </row>
    <row r="1123" spans="1:31" x14ac:dyDescent="0.2">
      <c r="A1123" t="s">
        <v>10721</v>
      </c>
      <c r="B1123" s="121" t="s">
        <v>9040</v>
      </c>
      <c r="E1123" s="121" t="str">
        <f ca="1"/>
        <v>0</v>
      </c>
      <c r="H1123" s="121" t="str">
        <f ca="1"/>
        <v>0</v>
      </c>
      <c r="K1123" s="121" t="str">
        <f ca="1"/>
        <v>0</v>
      </c>
      <c r="L1123">
        <v>0</v>
      </c>
      <c r="M1123">
        <v>8.7590483890024995E-2</v>
      </c>
      <c r="N1123" s="105" t="str">
        <v>Ht_c_e, G00006t_c_r</v>
      </c>
      <c r="O1123" s="131">
        <v>0</v>
      </c>
      <c r="P1123" s="121">
        <v>2.8138859476135699E-2</v>
      </c>
      <c r="Q1123">
        <v>0</v>
      </c>
      <c r="R1123" t="str">
        <v>Ht_c_e, G00006t_c_r</v>
      </c>
      <c r="T1123">
        <v>4.7637250154861599</v>
      </c>
      <c r="U1123" t="str">
        <v>Ht_c_e, G00006t_c_r</v>
      </c>
      <c r="W1123" t="str">
        <f ca="1"/>
        <v>Glycolysis / Gluconeogenesis</v>
      </c>
      <c r="X1123" t="str">
        <f ca="1"/>
        <v>FBP_c</v>
      </c>
      <c r="Y1123">
        <f ca="1"/>
        <v>0</v>
      </c>
      <c r="Z1123">
        <f ca="1"/>
        <v>0</v>
      </c>
      <c r="AA1123">
        <f ca="1"/>
        <v>0</v>
      </c>
      <c r="AB1123">
        <f ca="1"/>
        <v>0</v>
      </c>
      <c r="AC1123">
        <f ca="1"/>
        <v>0</v>
      </c>
      <c r="AD1123" t="str">
        <f ca="1"/>
        <v>DPGT_c</v>
      </c>
      <c r="AE1123">
        <f ca="1"/>
        <v>0</v>
      </c>
    </row>
    <row r="1124" spans="1:31" x14ac:dyDescent="0.2">
      <c r="A1124" t="s">
        <v>10726</v>
      </c>
      <c r="B1124" s="121" t="s">
        <v>9039</v>
      </c>
      <c r="E1124" s="121" t="str">
        <f ca="1"/>
        <v>0</v>
      </c>
      <c r="H1124" s="121" t="str">
        <f ca="1"/>
        <v>0</v>
      </c>
      <c r="K1124" s="121" t="str">
        <f ca="1"/>
        <v>0</v>
      </c>
      <c r="L1124">
        <v>-8.1226831752000003E-2</v>
      </c>
      <c r="M1124">
        <v>9.2028473809386494E-5</v>
      </c>
      <c r="N1124" s="105" t="str">
        <v>Ht_c_e, G00006t_c_r</v>
      </c>
      <c r="O1124" s="131">
        <v>0</v>
      </c>
      <c r="P1124" s="121">
        <v>6.3574211148637996E-2</v>
      </c>
      <c r="Q1124">
        <v>-2.6730096227999999E-2</v>
      </c>
      <c r="R1124" t="str">
        <v>Ht_c_e, G00006t_c_r</v>
      </c>
      <c r="T1124">
        <v>-4.7558386458E-2</v>
      </c>
      <c r="U1124" t="str">
        <v>Ht_c_e, G00006t_c_r</v>
      </c>
      <c r="W1124" t="str">
        <f ca="1"/>
        <v>Fructose and mannose metabolism</v>
      </c>
      <c r="X1124" t="str">
        <f ca="1"/>
        <v>FBP2_c</v>
      </c>
      <c r="Y1124">
        <f ca="1"/>
        <v>0</v>
      </c>
      <c r="Z1124">
        <f ca="1"/>
        <v>0</v>
      </c>
      <c r="AA1124">
        <f ca="1"/>
        <v>0</v>
      </c>
      <c r="AB1124">
        <f ca="1"/>
        <v>0</v>
      </c>
      <c r="AC1124">
        <f ca="1"/>
        <v>0</v>
      </c>
      <c r="AD1124" t="str">
        <f ca="1"/>
        <v>DPR_c</v>
      </c>
      <c r="AE1124">
        <f ca="1"/>
        <v>0</v>
      </c>
    </row>
    <row r="1125" spans="1:31" x14ac:dyDescent="0.2">
      <c r="A1125" t="s">
        <v>10714</v>
      </c>
      <c r="B1125" s="121" t="s">
        <v>9041</v>
      </c>
      <c r="E1125" s="121">
        <f ca="1"/>
        <v>1.9069533756447E-5</v>
      </c>
      <c r="H1125" s="121" t="str">
        <f ca="1"/>
        <v>0</v>
      </c>
      <c r="K1125" s="121" t="str">
        <f ca="1"/>
        <v>0</v>
      </c>
      <c r="L1125">
        <v>0</v>
      </c>
      <c r="M1125">
        <v>8.9133584744601493E-2</v>
      </c>
      <c r="N1125" s="105" t="str">
        <v>Ht_c_e, G00006t_c_r</v>
      </c>
      <c r="O1125" s="131">
        <v>1.7819999999999999E-7</v>
      </c>
      <c r="P1125" s="121">
        <v>1.93813645437756E-10</v>
      </c>
      <c r="Q1125">
        <v>0</v>
      </c>
      <c r="R1125" t="str">
        <v>Ht_c_e, G00006t_c_r</v>
      </c>
      <c r="T1125">
        <v>0</v>
      </c>
      <c r="U1125" t="str">
        <v>Ht_c_e, G00006t_c_r</v>
      </c>
      <c r="W1125" t="str">
        <f ca="1"/>
        <v>Heme metabolism</v>
      </c>
      <c r="X1125" t="str">
        <f ca="1"/>
        <v>FCLT_m</v>
      </c>
      <c r="Y1125">
        <f ca="1"/>
        <v>9.0996216467117127E-6</v>
      </c>
      <c r="Z1125">
        <f ca="1"/>
        <v>0</v>
      </c>
      <c r="AA1125">
        <f ca="1"/>
        <v>8.2803114113304385E-11</v>
      </c>
      <c r="AB1125">
        <f ca="1"/>
        <v>2204336895.4477568</v>
      </c>
      <c r="AC1125">
        <f ca="1"/>
        <v>1</v>
      </c>
      <c r="AD1125" t="str">
        <f ca="1"/>
        <v>DRBK_c</v>
      </c>
      <c r="AE1125">
        <f ca="1"/>
        <v>0</v>
      </c>
    </row>
    <row r="1126" spans="1:31" x14ac:dyDescent="0.2">
      <c r="A1126" t="s">
        <v>10725</v>
      </c>
      <c r="B1126" s="121" t="s">
        <v>9042</v>
      </c>
      <c r="E1126" s="121">
        <f ca="1"/>
        <v>1.36904941968477</v>
      </c>
      <c r="H1126" s="121" t="str">
        <f ca="1"/>
        <v>0</v>
      </c>
      <c r="K1126" s="121" t="str">
        <f ca="1"/>
        <v>0</v>
      </c>
      <c r="L1126">
        <v>-7.8344468080273101E-3</v>
      </c>
      <c r="M1126">
        <v>0.27244897455426698</v>
      </c>
      <c r="N1126" s="105" t="str">
        <v>Ht_c_e, G00006t_c_r</v>
      </c>
      <c r="O1126" s="131">
        <v>0</v>
      </c>
      <c r="P1126" s="121">
        <v>3.0824997423707201E-2</v>
      </c>
      <c r="Q1126">
        <v>-1.4999053569495E-2</v>
      </c>
      <c r="R1126" t="str">
        <v>Ht_c_e, G00006t_c_r</v>
      </c>
      <c r="T1126">
        <v>-1.2631691009298399E-2</v>
      </c>
      <c r="U1126" t="str">
        <v>Ht_c_e, G00006t_c_r</v>
      </c>
      <c r="W1126" t="str">
        <f ca="1"/>
        <v>Detoxification</v>
      </c>
      <c r="X1126" t="str">
        <f ca="1"/>
        <v>FDH_c</v>
      </c>
      <c r="Y1126">
        <f ca="1"/>
        <v>0.65328454769220123</v>
      </c>
      <c r="Z1126">
        <f ca="1"/>
        <v>0</v>
      </c>
      <c r="AA1126">
        <f ca="1"/>
        <v>0.42678070025340392</v>
      </c>
      <c r="AB1126">
        <f ca="1"/>
        <v>449.15751843750115</v>
      </c>
      <c r="AC1126">
        <f ca="1"/>
        <v>1</v>
      </c>
      <c r="AD1126" t="str">
        <f ca="1"/>
        <v>DTTPt_c</v>
      </c>
      <c r="AE1126">
        <f ca="1"/>
        <v>0</v>
      </c>
    </row>
    <row r="1127" spans="1:31" x14ac:dyDescent="0.2">
      <c r="A1127" t="s">
        <v>10654</v>
      </c>
      <c r="B1127" s="121" t="s">
        <v>9043</v>
      </c>
      <c r="E1127" s="121">
        <f ca="1"/>
        <v>1.4569123789925499E-4</v>
      </c>
      <c r="H1127" s="121" t="str">
        <f ca="1"/>
        <v>0</v>
      </c>
      <c r="K1127" s="121" t="str">
        <f ca="1"/>
        <v>0</v>
      </c>
      <c r="L1127">
        <v>0</v>
      </c>
      <c r="M1127">
        <v>1.3131351146573099E-3</v>
      </c>
      <c r="N1127" s="105" t="str">
        <v>Ht_c_e, G00006t_c_r</v>
      </c>
      <c r="O1127" s="131" t="str">
        <v/>
      </c>
      <c r="P1127" s="121" t="str">
        <v/>
      </c>
      <c r="Q1127">
        <v>0</v>
      </c>
      <c r="R1127" t="str">
        <v>Ht_c_e, G00006t_c_r</v>
      </c>
      <c r="T1127">
        <v>0</v>
      </c>
      <c r="U1127" t="str">
        <v>Ht_c_e, G00006t_c_r</v>
      </c>
      <c r="W1127" t="str">
        <f ca="1"/>
        <v>Transport</v>
      </c>
      <c r="X1127" t="str">
        <f ca="1"/>
        <v>FE2t_c_e</v>
      </c>
      <c r="Y1127">
        <f ca="1"/>
        <v>6.9521109380877444E-5</v>
      </c>
      <c r="Z1127">
        <f ca="1"/>
        <v>0</v>
      </c>
      <c r="AA1127">
        <f ca="1"/>
        <v>4.8331846495479254E-9</v>
      </c>
      <c r="AB1127">
        <f ca="1"/>
        <v>2.0226720940234958E-7</v>
      </c>
      <c r="AC1127">
        <f ca="1"/>
        <v>1</v>
      </c>
      <c r="AD1127" t="str">
        <f ca="1"/>
        <v>DUDPt_c_n</v>
      </c>
      <c r="AE1127">
        <f ca="1"/>
        <v>0</v>
      </c>
    </row>
    <row r="1128" spans="1:31" x14ac:dyDescent="0.2">
      <c r="A1128" t="s">
        <v>10654</v>
      </c>
      <c r="B1128" s="121" t="s">
        <v>9044</v>
      </c>
      <c r="E1128" s="121">
        <f ca="1"/>
        <v>1.9069533756447E-5</v>
      </c>
      <c r="H1128" s="121" t="str">
        <f ca="1"/>
        <v>0</v>
      </c>
      <c r="K1128" s="121" t="str">
        <f ca="1"/>
        <v>0</v>
      </c>
      <c r="L1128">
        <v>0</v>
      </c>
      <c r="M1128">
        <v>9.2073551078179095E-3</v>
      </c>
      <c r="N1128" s="105" t="str">
        <v>Ht_c_e, G00006t_c_r</v>
      </c>
      <c r="O1128" s="131" t="str">
        <v/>
      </c>
      <c r="P1128" s="121" t="str">
        <v/>
      </c>
      <c r="Q1128">
        <v>0</v>
      </c>
      <c r="R1128" t="str">
        <v>Ht_c_e, G00006t_c_r</v>
      </c>
      <c r="T1128">
        <v>-9.1487098764399796E-2</v>
      </c>
      <c r="U1128" t="str">
        <v>Ht_c_e, G00006t_c_r</v>
      </c>
      <c r="W1128" t="str">
        <f ca="1"/>
        <v>Transport</v>
      </c>
      <c r="X1128" t="str">
        <f ca="1"/>
        <v>FE2t_c_m</v>
      </c>
      <c r="Y1128">
        <f ca="1"/>
        <v>9.0996216467117127E-6</v>
      </c>
      <c r="Z1128">
        <f ca="1"/>
        <v>0</v>
      </c>
      <c r="AA1128">
        <f ca="1"/>
        <v>8.2803114113304385E-11</v>
      </c>
      <c r="AB1128">
        <f ca="1"/>
        <v>3.4652834592381964E-9</v>
      </c>
      <c r="AC1128">
        <f ca="1"/>
        <v>1</v>
      </c>
      <c r="AD1128" t="str">
        <f ca="1"/>
        <v>DUMPt_c_n</v>
      </c>
      <c r="AE1128">
        <f ca="1"/>
        <v>0</v>
      </c>
    </row>
    <row r="1129" spans="1:31" x14ac:dyDescent="0.2">
      <c r="A1129" t="s">
        <v>10654</v>
      </c>
      <c r="B1129" s="121" t="s">
        <v>9045</v>
      </c>
      <c r="E1129" s="121" t="str">
        <f ca="1"/>
        <v>0</v>
      </c>
      <c r="H1129" s="121" t="str">
        <f ca="1"/>
        <v>0</v>
      </c>
      <c r="K1129" s="121" t="str">
        <f ca="1"/>
        <v>0</v>
      </c>
      <c r="L1129">
        <v>0</v>
      </c>
      <c r="M1129">
        <v>0</v>
      </c>
      <c r="N1129" s="105" t="str">
        <v>Ht_c_e, G00006t_c_r</v>
      </c>
      <c r="O1129" s="131" t="str">
        <v/>
      </c>
      <c r="P1129" s="121" t="str">
        <v/>
      </c>
      <c r="Q1129">
        <v>0</v>
      </c>
      <c r="R1129" t="str">
        <v>Ht_c_e, G00006t_c_r</v>
      </c>
      <c r="T1129">
        <v>0</v>
      </c>
      <c r="U1129" t="str">
        <v>Ht_c_e, G00006t_c_r</v>
      </c>
      <c r="W1129" t="str">
        <f ca="1"/>
        <v>Transport</v>
      </c>
      <c r="X1129" t="str">
        <f ca="1"/>
        <v>FE3t_c_e</v>
      </c>
      <c r="Y1129">
        <f ca="1"/>
        <v>0</v>
      </c>
      <c r="Z1129">
        <f ca="1"/>
        <v>0</v>
      </c>
      <c r="AA1129">
        <f ca="1"/>
        <v>0</v>
      </c>
      <c r="AB1129">
        <f ca="1"/>
        <v>0</v>
      </c>
      <c r="AC1129">
        <f ca="1"/>
        <v>0</v>
      </c>
      <c r="AD1129" t="str">
        <f ca="1"/>
        <v>DURIK1_c</v>
      </c>
      <c r="AE1129">
        <f ca="1"/>
        <v>0</v>
      </c>
    </row>
    <row r="1130" spans="1:31" x14ac:dyDescent="0.2">
      <c r="A1130" t="s">
        <v>10654</v>
      </c>
      <c r="B1130" s="121" t="s">
        <v>10912</v>
      </c>
      <c r="E1130" s="121" t="str">
        <f ca="1"/>
        <v>0</v>
      </c>
      <c r="H1130" s="121" t="str">
        <f ca="1"/>
        <v>0</v>
      </c>
      <c r="K1130" s="121" t="str">
        <f ca="1"/>
        <v>0</v>
      </c>
      <c r="L1130">
        <v>-1.2614741053701599</v>
      </c>
      <c r="M1130">
        <v>0.35606376792828098</v>
      </c>
      <c r="N1130" s="105" t="str">
        <v>EX_h_e, G00006t_c_e</v>
      </c>
      <c r="O1130" s="131" t="str">
        <v/>
      </c>
      <c r="P1130" s="121" t="str">
        <v/>
      </c>
      <c r="Q1130">
        <v>6.7656666235902302E-2</v>
      </c>
      <c r="R1130" t="str">
        <v>EX_h_e, G00006t_c_e</v>
      </c>
      <c r="T1130">
        <v>-4.7826413430142498</v>
      </c>
      <c r="U1130" t="str">
        <v>EX_h_e, G00006t_c_e</v>
      </c>
      <c r="W1130" t="str">
        <f ca="1"/>
        <v>Transport</v>
      </c>
      <c r="X1130" t="str">
        <f ca="1"/>
        <v>FE3t_c_m</v>
      </c>
      <c r="Y1130">
        <f ca="1"/>
        <v>0</v>
      </c>
      <c r="Z1130">
        <f ca="1"/>
        <v>0</v>
      </c>
      <c r="AA1130">
        <f ca="1"/>
        <v>0</v>
      </c>
      <c r="AB1130">
        <f ca="1"/>
        <v>0</v>
      </c>
      <c r="AC1130">
        <f ca="1"/>
        <v>0</v>
      </c>
      <c r="AD1130" t="str">
        <f ca="1"/>
        <v>DURIt_c_e</v>
      </c>
      <c r="AE1130">
        <f ca="1"/>
        <v>0</v>
      </c>
    </row>
    <row r="1131" spans="1:31" x14ac:dyDescent="0.2">
      <c r="A1131" t="s">
        <v>10703</v>
      </c>
      <c r="B1131" s="121" t="s">
        <v>9046</v>
      </c>
      <c r="E1131" s="121">
        <f ca="1"/>
        <v>3.1895856321399898</v>
      </c>
      <c r="H1131" s="121" t="str">
        <f ca="1"/>
        <v>0</v>
      </c>
      <c r="K1131" s="121" t="str">
        <f ca="1"/>
        <v>0</v>
      </c>
      <c r="L1131">
        <v>0</v>
      </c>
      <c r="M1131">
        <v>1.19000621023576E-12</v>
      </c>
      <c r="N1131" s="105" t="str">
        <v>HXCCOAt_c_r, G00006t_c_r</v>
      </c>
      <c r="O1131" s="131">
        <v>23.509834670834302</v>
      </c>
      <c r="P1131" s="121">
        <v>0.57194380679183698</v>
      </c>
      <c r="Q1131">
        <v>0</v>
      </c>
      <c r="R1131" t="str">
        <v>HXCCOAt_c_r, G00006t_c_r</v>
      </c>
      <c r="T1131">
        <v>0</v>
      </c>
      <c r="U1131" t="str">
        <v>HXCCOAt_c_r, G00006t_c_r</v>
      </c>
      <c r="W1131" t="str">
        <f ca="1"/>
        <v>Oxidative phosphorylation</v>
      </c>
      <c r="X1131" t="str">
        <f ca="1"/>
        <v>FECOOR_m</v>
      </c>
      <c r="Y1131">
        <f ca="1"/>
        <v>1.5220100728707808</v>
      </c>
      <c r="Z1131">
        <f ca="1"/>
        <v>0</v>
      </c>
      <c r="AA1131">
        <f ca="1"/>
        <v>2.3165146619201193</v>
      </c>
      <c r="AB1131">
        <f ca="1"/>
        <v>7.0815500672966207</v>
      </c>
      <c r="AC1131">
        <f ca="1"/>
        <v>1</v>
      </c>
      <c r="AD1131" t="str">
        <f ca="1"/>
        <v>DXHPSq9_c</v>
      </c>
      <c r="AE1131">
        <f ca="1"/>
        <v>0</v>
      </c>
    </row>
    <row r="1132" spans="1:31" x14ac:dyDescent="0.2">
      <c r="A1132" t="s">
        <v>10654</v>
      </c>
      <c r="B1132" s="121" t="s">
        <v>9047</v>
      </c>
      <c r="E1132" s="121" t="str">
        <f ca="1"/>
        <v>0</v>
      </c>
      <c r="H1132" s="121" t="str">
        <f ca="1"/>
        <v>0</v>
      </c>
      <c r="K1132" s="121" t="str">
        <f ca="1"/>
        <v>0</v>
      </c>
      <c r="L1132">
        <v>0</v>
      </c>
      <c r="M1132">
        <v>5.4959372355474902E-4</v>
      </c>
      <c r="N1132" s="105" t="str">
        <v>HDCAt_c_e, G00006t_c_r</v>
      </c>
      <c r="O1132" s="131">
        <v>0</v>
      </c>
      <c r="P1132" s="121">
        <v>5.9333139561461596E-7</v>
      </c>
      <c r="Q1132">
        <v>0</v>
      </c>
      <c r="R1132" t="str">
        <v>HDCAt_c_e, G00006t_c_r</v>
      </c>
      <c r="T1132">
        <v>0</v>
      </c>
      <c r="U1132" t="str">
        <v>HDCAt_c_e, G00006t_c_r</v>
      </c>
      <c r="W1132" t="str">
        <f ca="1"/>
        <v>Transport</v>
      </c>
      <c r="X1132" t="str">
        <f ca="1"/>
        <v>FECOSTt_c_rm</v>
      </c>
      <c r="Y1132">
        <f ca="1"/>
        <v>0</v>
      </c>
      <c r="Z1132">
        <f ca="1"/>
        <v>0</v>
      </c>
      <c r="AA1132">
        <f ca="1"/>
        <v>0</v>
      </c>
      <c r="AB1132">
        <f ca="1"/>
        <v>0</v>
      </c>
      <c r="AC1132">
        <f ca="1"/>
        <v>0</v>
      </c>
      <c r="AD1132" t="str">
        <f ca="1"/>
        <v>E4HGLUt_c_m</v>
      </c>
      <c r="AE1132">
        <f ca="1"/>
        <v>0</v>
      </c>
    </row>
    <row r="1133" spans="1:31" x14ac:dyDescent="0.2">
      <c r="A1133" t="s">
        <v>10654</v>
      </c>
      <c r="B1133" s="121" t="s">
        <v>9048</v>
      </c>
      <c r="E1133" s="121" t="str">
        <f ca="1"/>
        <v>0</v>
      </c>
      <c r="H1133" s="121" t="str">
        <f ca="1"/>
        <v>0</v>
      </c>
      <c r="K1133" s="121" t="str">
        <f ca="1"/>
        <v>0</v>
      </c>
      <c r="L1133">
        <v>0</v>
      </c>
      <c r="M1133">
        <v>2.5771965046392101E-3</v>
      </c>
      <c r="N1133" s="105" t="str">
        <v>HDCEAt_c_e, G00006t_c_r</v>
      </c>
      <c r="O1133" s="131" t="str">
        <v/>
      </c>
      <c r="P1133" s="121" t="str">
        <v/>
      </c>
      <c r="Q1133">
        <v>0</v>
      </c>
      <c r="R1133" t="str">
        <v>HDCEAt_c_e, G00006t_c_r</v>
      </c>
      <c r="T1133">
        <v>0</v>
      </c>
      <c r="U1133" t="str">
        <v>HDCEAt_c_e, G00006t_c_r</v>
      </c>
      <c r="W1133" t="str">
        <f ca="1"/>
        <v>Transport</v>
      </c>
      <c r="X1133" t="str">
        <f ca="1"/>
        <v>FECOSTt_l_rm</v>
      </c>
      <c r="Y1133">
        <f ca="1"/>
        <v>0</v>
      </c>
      <c r="Z1133">
        <f ca="1"/>
        <v>0</v>
      </c>
      <c r="AA1133">
        <f ca="1"/>
        <v>0</v>
      </c>
      <c r="AB1133">
        <f ca="1"/>
        <v>0</v>
      </c>
      <c r="AC1133">
        <f ca="1"/>
        <v>0</v>
      </c>
      <c r="AD1133" t="str">
        <f ca="1"/>
        <v>E4HGLUt_c_x</v>
      </c>
      <c r="AE1133">
        <f ca="1"/>
        <v>0</v>
      </c>
    </row>
    <row r="1134" spans="1:31" x14ac:dyDescent="0.2">
      <c r="A1134" t="s">
        <v>10665</v>
      </c>
      <c r="B1134" s="121" t="s">
        <v>9049</v>
      </c>
      <c r="E1134" s="121" t="str">
        <f ca="1"/>
        <v>0</v>
      </c>
      <c r="H1134" s="121" t="str">
        <f ca="1"/>
        <v>0</v>
      </c>
      <c r="K1134" s="121" t="str">
        <f ca="1"/>
        <v>0</v>
      </c>
      <c r="L1134">
        <v>0</v>
      </c>
      <c r="M1134">
        <v>0</v>
      </c>
      <c r="N1134" s="105" t="str">
        <v>G00006t_c_r</v>
      </c>
      <c r="O1134" s="131">
        <v>0</v>
      </c>
      <c r="P1134" s="121">
        <v>0</v>
      </c>
      <c r="Q1134">
        <v>0</v>
      </c>
      <c r="R1134" t="str">
        <v>G00006t_c_r</v>
      </c>
      <c r="T1134">
        <v>0</v>
      </c>
      <c r="U1134" t="str">
        <v>G00006t_c_r</v>
      </c>
      <c r="W1134" t="str">
        <f ca="1"/>
        <v>Unassigned</v>
      </c>
      <c r="X1134" t="str">
        <f ca="1"/>
        <v>FECPOR_m</v>
      </c>
      <c r="Y1134">
        <f ca="1"/>
        <v>0</v>
      </c>
      <c r="Z1134">
        <f ca="1"/>
        <v>0</v>
      </c>
      <c r="AA1134">
        <f ca="1"/>
        <v>0</v>
      </c>
      <c r="AB1134">
        <f ca="1"/>
        <v>0</v>
      </c>
      <c r="AC1134">
        <f ca="1"/>
        <v>0</v>
      </c>
      <c r="AD1134" t="str">
        <f ca="1"/>
        <v>E4Pt_c_m</v>
      </c>
      <c r="AE1134">
        <f ca="1"/>
        <v>0</v>
      </c>
    </row>
    <row r="1135" spans="1:31" x14ac:dyDescent="0.2">
      <c r="A1135" t="s">
        <v>10703</v>
      </c>
      <c r="B1135" s="121" t="s">
        <v>9050</v>
      </c>
      <c r="E1135" s="121">
        <f ca="1"/>
        <v>6.3791712642799903</v>
      </c>
      <c r="H1135" s="121" t="str">
        <f ca="1"/>
        <v>0</v>
      </c>
      <c r="K1135" s="121" t="str">
        <f ca="1"/>
        <v>0</v>
      </c>
      <c r="L1135">
        <v>4.7073130626932698E-2</v>
      </c>
      <c r="M1135">
        <v>3.0375449861295999E-3</v>
      </c>
      <c r="N1135" s="105" t="str">
        <v>HCITS_m</v>
      </c>
      <c r="O1135" s="131" t="str">
        <v/>
      </c>
      <c r="P1135" s="121" t="str">
        <v/>
      </c>
      <c r="Q1135">
        <v>1.55204284016637E-2</v>
      </c>
      <c r="R1135" t="str">
        <v>HCITS_m</v>
      </c>
      <c r="T1135">
        <v>4.1240040745732197E-2</v>
      </c>
      <c r="U1135" t="str">
        <v>HCITS_m</v>
      </c>
      <c r="W1135" t="str">
        <f ca="1"/>
        <v>Oxidative phosphorylation</v>
      </c>
      <c r="X1135" t="str">
        <f ca="1"/>
        <v>FECRq9_m</v>
      </c>
      <c r="Y1135">
        <f ca="1"/>
        <v>3.044020145741567</v>
      </c>
      <c r="Z1135">
        <f ca="1"/>
        <v>0</v>
      </c>
      <c r="AA1135">
        <f ca="1"/>
        <v>9.2660586476805111</v>
      </c>
      <c r="AB1135">
        <f ca="1"/>
        <v>387.78154792826967</v>
      </c>
      <c r="AC1135">
        <f ca="1"/>
        <v>1</v>
      </c>
      <c r="AD1135" t="str">
        <f ca="1"/>
        <v>EAR40y_m</v>
      </c>
      <c r="AE1135">
        <f ca="1"/>
        <v>0</v>
      </c>
    </row>
    <row r="1136" spans="1:31" x14ac:dyDescent="0.2">
      <c r="A1136" t="s">
        <v>10665</v>
      </c>
      <c r="B1136" s="121" t="s">
        <v>9051</v>
      </c>
      <c r="E1136" s="121" t="str">
        <f ca="1"/>
        <v>0</v>
      </c>
      <c r="H1136" s="121" t="str">
        <f ca="1"/>
        <v>0</v>
      </c>
      <c r="K1136" s="121" t="str">
        <f ca="1"/>
        <v>0</v>
      </c>
      <c r="L1136">
        <v>0</v>
      </c>
      <c r="M1136">
        <v>0</v>
      </c>
      <c r="N1136" s="105" t="str">
        <v>H2O2t_c_n, G00006t_c_r</v>
      </c>
      <c r="O1136" s="131">
        <v>0</v>
      </c>
      <c r="P1136" s="121">
        <v>0</v>
      </c>
      <c r="Q1136">
        <v>0</v>
      </c>
      <c r="R1136" t="str">
        <v>H2O2t_c_n, G00006t_c_r</v>
      </c>
      <c r="T1136">
        <v>0</v>
      </c>
      <c r="U1136" t="str">
        <v>H2O2t_c_n, G00006t_c_r</v>
      </c>
      <c r="W1136" t="str">
        <f ca="1"/>
        <v>Unassigned</v>
      </c>
      <c r="X1136" t="str">
        <f ca="1"/>
        <v>FER_c</v>
      </c>
      <c r="Y1136">
        <f ca="1"/>
        <v>0</v>
      </c>
      <c r="Z1136">
        <f ca="1"/>
        <v>0</v>
      </c>
      <c r="AA1136">
        <f ca="1"/>
        <v>0</v>
      </c>
      <c r="AB1136">
        <f ca="1"/>
        <v>0</v>
      </c>
      <c r="AC1136">
        <f ca="1"/>
        <v>0</v>
      </c>
      <c r="AD1136" t="str">
        <f ca="1"/>
        <v>EAR60y_m</v>
      </c>
      <c r="AE1136">
        <f ca="1"/>
        <v>0</v>
      </c>
    </row>
    <row r="1137" spans="1:31" x14ac:dyDescent="0.2">
      <c r="A1137" t="s">
        <v>10664</v>
      </c>
      <c r="B1137" s="121" t="s">
        <v>9052</v>
      </c>
      <c r="E1137" s="121" t="str">
        <f ca="1"/>
        <v>0</v>
      </c>
      <c r="H1137" s="121" t="str">
        <f ca="1"/>
        <v>0</v>
      </c>
      <c r="K1137" s="121" t="str">
        <f ca="1"/>
        <v>0</v>
      </c>
      <c r="L1137">
        <v>0</v>
      </c>
      <c r="M1137">
        <v>1.9915422050866801E-3</v>
      </c>
      <c r="N1137" s="105" t="str">
        <v>HMGCOAt_c_m, G00006t_c_r</v>
      </c>
      <c r="O1137" s="131" t="str">
        <v/>
      </c>
      <c r="P1137" s="121" t="str">
        <v/>
      </c>
      <c r="Q1137">
        <v>0</v>
      </c>
      <c r="R1137" t="str">
        <v>HMGCOAt_c_m, G00006t_c_r</v>
      </c>
      <c r="T1137">
        <v>0</v>
      </c>
      <c r="U1137" t="str">
        <v>HMGCOAt_c_m, G00006t_c_r</v>
      </c>
      <c r="W1137" t="str">
        <f ca="1"/>
        <v>Tryptophan metabolism</v>
      </c>
      <c r="X1137" t="str">
        <f ca="1"/>
        <v>FKYNH_c</v>
      </c>
      <c r="Y1137">
        <f ca="1"/>
        <v>0</v>
      </c>
      <c r="Z1137">
        <f ca="1"/>
        <v>0</v>
      </c>
      <c r="AA1137">
        <f ca="1"/>
        <v>0</v>
      </c>
      <c r="AB1137">
        <f ca="1"/>
        <v>0</v>
      </c>
      <c r="AC1137">
        <f ca="1"/>
        <v>0</v>
      </c>
      <c r="AD1137" t="str">
        <f ca="1"/>
        <v>EAR80y_m</v>
      </c>
      <c r="AE1137">
        <f ca="1"/>
        <v>0</v>
      </c>
    </row>
    <row r="1138" spans="1:31" x14ac:dyDescent="0.2">
      <c r="A1138" t="s">
        <v>10691</v>
      </c>
      <c r="B1138" s="121" t="s">
        <v>9053</v>
      </c>
      <c r="E1138" s="121" t="str">
        <f ca="1"/>
        <v>0</v>
      </c>
      <c r="H1138" s="121" t="str">
        <f ca="1"/>
        <v>0</v>
      </c>
      <c r="K1138" s="121" t="str">
        <f ca="1"/>
        <v>0</v>
      </c>
      <c r="L1138">
        <v>0</v>
      </c>
      <c r="M1138">
        <v>1.1857651737131199E-5</v>
      </c>
      <c r="N1138" s="105" t="str">
        <v>EX_hxan_e, G00006t_c_e</v>
      </c>
      <c r="O1138" s="131" t="str">
        <v/>
      </c>
      <c r="P1138" s="121" t="str">
        <v/>
      </c>
      <c r="Q1138">
        <v>0</v>
      </c>
      <c r="R1138" t="str">
        <v>EX_hxan_e, G00006t_c_e</v>
      </c>
      <c r="T1138">
        <v>0</v>
      </c>
      <c r="U1138" t="str">
        <v>EX_hxan_e, G00006t_c_e</v>
      </c>
      <c r="W1138" t="str">
        <f ca="1"/>
        <v>Folate metabolism</v>
      </c>
      <c r="X1138" t="str">
        <f ca="1"/>
        <v>FMETTRS_m</v>
      </c>
      <c r="Y1138">
        <f ca="1"/>
        <v>0</v>
      </c>
      <c r="Z1138">
        <f ca="1"/>
        <v>0</v>
      </c>
      <c r="AA1138">
        <f ca="1"/>
        <v>0</v>
      </c>
      <c r="AB1138">
        <f ca="1"/>
        <v>0</v>
      </c>
      <c r="AC1138">
        <f ca="1"/>
        <v>0</v>
      </c>
      <c r="AD1138" t="str">
        <f ca="1"/>
        <v>ECOAH100_m</v>
      </c>
      <c r="AE1138">
        <f ca="1"/>
        <v>0</v>
      </c>
    </row>
    <row r="1139" spans="1:31" x14ac:dyDescent="0.2">
      <c r="A1139" t="s">
        <v>10687</v>
      </c>
      <c r="B1139" s="121" t="s">
        <v>9054</v>
      </c>
      <c r="E1139" s="121" t="str">
        <f ca="1"/>
        <v>0</v>
      </c>
      <c r="H1139" s="121" t="str">
        <f ca="1"/>
        <v>0</v>
      </c>
      <c r="K1139" s="121" t="str">
        <f ca="1"/>
        <v>0</v>
      </c>
      <c r="L1139">
        <v>0</v>
      </c>
      <c r="M1139">
        <v>1.1857651737131199E-5</v>
      </c>
      <c r="N1139" s="105" t="str">
        <v>HXANt_c_e, G00006t_c_r</v>
      </c>
      <c r="O1139" s="131" t="str">
        <v/>
      </c>
      <c r="P1139" s="121" t="str">
        <v/>
      </c>
      <c r="Q1139">
        <v>0</v>
      </c>
      <c r="R1139" t="str">
        <v>HXANt_c_e, G00006t_c_r</v>
      </c>
      <c r="T1139">
        <v>0</v>
      </c>
      <c r="U1139" t="str">
        <v>HXANt_c_e, G00006t_c_r</v>
      </c>
      <c r="W1139" t="str">
        <f ca="1"/>
        <v>Riboflavin metabolism</v>
      </c>
      <c r="X1139" t="str">
        <f ca="1"/>
        <v>FMNAT_m</v>
      </c>
      <c r="Y1139">
        <f ca="1"/>
        <v>0</v>
      </c>
      <c r="Z1139">
        <f ca="1"/>
        <v>0</v>
      </c>
      <c r="AA1139">
        <f ca="1"/>
        <v>0</v>
      </c>
      <c r="AB1139">
        <f ca="1"/>
        <v>0</v>
      </c>
      <c r="AC1139">
        <f ca="1"/>
        <v>0</v>
      </c>
      <c r="AD1139" t="str">
        <f ca="1"/>
        <v>ECOAH100_x</v>
      </c>
      <c r="AE1139">
        <f ca="1"/>
        <v>0</v>
      </c>
    </row>
    <row r="1140" spans="1:31" x14ac:dyDescent="0.2">
      <c r="A1140" t="s">
        <v>10665</v>
      </c>
      <c r="B1140" s="121" t="s">
        <v>10913</v>
      </c>
      <c r="E1140" s="121" t="str">
        <f ca="1"/>
        <v>0</v>
      </c>
      <c r="H1140" s="121" t="str">
        <f ca="1"/>
        <v>0</v>
      </c>
      <c r="K1140" s="121" t="str">
        <f ca="1"/>
        <v>0</v>
      </c>
      <c r="L1140">
        <v>0</v>
      </c>
      <c r="M1140">
        <v>1.13349068769537E-5</v>
      </c>
      <c r="N1140" s="105" t="str">
        <v>EX_id3acald_e, G00006t_c_e</v>
      </c>
      <c r="O1140" s="131" t="str">
        <v/>
      </c>
      <c r="P1140" s="121" t="str">
        <v/>
      </c>
      <c r="Q1140">
        <v>0</v>
      </c>
      <c r="R1140" t="str">
        <v>EX_id3acald_e, G00006t_c_e</v>
      </c>
      <c r="T1140">
        <v>0</v>
      </c>
      <c r="U1140" t="str">
        <v>EX_id3acald_e, G00006t_c_e</v>
      </c>
      <c r="W1140" t="str">
        <f ca="1"/>
        <v>Unassigned</v>
      </c>
      <c r="X1140" t="str">
        <f ca="1"/>
        <v>FMNRx_c</v>
      </c>
      <c r="Y1140">
        <f ca="1"/>
        <v>0</v>
      </c>
      <c r="Z1140">
        <f ca="1"/>
        <v>0</v>
      </c>
      <c r="AA1140">
        <f ca="1"/>
        <v>0</v>
      </c>
      <c r="AB1140">
        <f ca="1"/>
        <v>0</v>
      </c>
      <c r="AC1140">
        <f ca="1"/>
        <v>0</v>
      </c>
      <c r="AD1140" t="str">
        <f ca="1"/>
        <v>ECOAH101e_x</v>
      </c>
      <c r="AE1140">
        <f ca="1"/>
        <v>0</v>
      </c>
    </row>
    <row r="1141" spans="1:31" x14ac:dyDescent="0.2">
      <c r="A1141" t="s">
        <v>10665</v>
      </c>
      <c r="B1141" s="121" t="s">
        <v>10914</v>
      </c>
      <c r="E1141" s="121" t="str">
        <f ca="1"/>
        <v>0</v>
      </c>
      <c r="H1141" s="121" t="str">
        <f ca="1"/>
        <v>0</v>
      </c>
      <c r="K1141" s="121" t="str">
        <f ca="1"/>
        <v>0</v>
      </c>
      <c r="L1141">
        <v>0</v>
      </c>
      <c r="M1141">
        <v>7.3354155569267E-6</v>
      </c>
      <c r="N1141" s="105" t="str">
        <v>ID3ACALDt_c_m, G00006t_c_r</v>
      </c>
      <c r="O1141" s="131" t="str">
        <v/>
      </c>
      <c r="P1141" s="121" t="str">
        <v/>
      </c>
      <c r="Q1141">
        <v>0</v>
      </c>
      <c r="R1141" t="str">
        <v>ID3ACALDt_c_m, G00006t_c_r</v>
      </c>
      <c r="T1141">
        <v>0</v>
      </c>
      <c r="U1141" t="str">
        <v>ID3ACALDt_c_m, G00006t_c_r</v>
      </c>
      <c r="W1141" t="str">
        <f ca="1"/>
        <v>Unassigned</v>
      </c>
      <c r="X1141" t="str">
        <f ca="1"/>
        <v>FMNRx2_c</v>
      </c>
      <c r="Y1141">
        <f ca="1"/>
        <v>0</v>
      </c>
      <c r="Z1141">
        <f ca="1"/>
        <v>0</v>
      </c>
      <c r="AA1141">
        <f ca="1"/>
        <v>0</v>
      </c>
      <c r="AB1141">
        <f ca="1"/>
        <v>0</v>
      </c>
      <c r="AC1141">
        <f ca="1"/>
        <v>0</v>
      </c>
      <c r="AD1141" t="str">
        <f ca="1"/>
        <v>ECOAH120_m</v>
      </c>
      <c r="AE1141">
        <f ca="1"/>
        <v>0</v>
      </c>
    </row>
    <row r="1142" spans="1:31" x14ac:dyDescent="0.2">
      <c r="A1142" t="s">
        <v>10691</v>
      </c>
      <c r="B1142" s="121" t="s">
        <v>9055</v>
      </c>
      <c r="E1142" s="121" t="str">
        <f ca="1"/>
        <v>0</v>
      </c>
      <c r="H1142" s="121" t="str">
        <f ca="1"/>
        <v>0</v>
      </c>
      <c r="K1142" s="121" t="str">
        <f ca="1"/>
        <v>0</v>
      </c>
      <c r="L1142">
        <v>0</v>
      </c>
      <c r="M1142">
        <v>1.13349068769537E-5</v>
      </c>
      <c r="N1142" s="105" t="str">
        <v>ID3ACALDt_c_m, G00006t_c_r</v>
      </c>
      <c r="O1142" s="131" t="str">
        <v/>
      </c>
      <c r="P1142" s="121" t="str">
        <v/>
      </c>
      <c r="Q1142">
        <v>0</v>
      </c>
      <c r="R1142" t="str">
        <v>ID3ACALDt_c_m, G00006t_c_r</v>
      </c>
      <c r="T1142">
        <v>0</v>
      </c>
      <c r="U1142" t="str">
        <v>ID3ACALDt_c_m, G00006t_c_r</v>
      </c>
      <c r="W1142" t="str">
        <f ca="1"/>
        <v>Folate metabolism</v>
      </c>
      <c r="X1142" t="str">
        <f ca="1"/>
        <v>FOLD3_m</v>
      </c>
      <c r="Y1142">
        <f ca="1"/>
        <v>0</v>
      </c>
      <c r="Z1142">
        <f ca="1"/>
        <v>0</v>
      </c>
      <c r="AA1142">
        <f ca="1"/>
        <v>0</v>
      </c>
      <c r="AB1142">
        <f ca="1"/>
        <v>0</v>
      </c>
      <c r="AC1142">
        <f ca="1"/>
        <v>0</v>
      </c>
      <c r="AD1142" t="str">
        <f ca="1"/>
        <v>ECOAH120_x</v>
      </c>
      <c r="AE1142">
        <f ca="1"/>
        <v>0</v>
      </c>
    </row>
    <row r="1143" spans="1:31" x14ac:dyDescent="0.2">
      <c r="A1143" t="s">
        <v>10727</v>
      </c>
      <c r="B1143" s="121" t="s">
        <v>9056</v>
      </c>
      <c r="E1143" s="121" t="str">
        <f ca="1"/>
        <v>0</v>
      </c>
      <c r="H1143" s="121" t="str">
        <f ca="1"/>
        <v>0</v>
      </c>
      <c r="K1143" s="121" t="str">
        <f ca="1"/>
        <v>0</v>
      </c>
      <c r="L1143">
        <v>0</v>
      </c>
      <c r="M1143">
        <v>0</v>
      </c>
      <c r="N1143" s="105" t="str">
        <v>IND3ACt_c_m, G00006t_c_r</v>
      </c>
      <c r="O1143" s="131" t="str">
        <v/>
      </c>
      <c r="P1143" s="121" t="str">
        <v/>
      </c>
      <c r="Q1143">
        <v>0</v>
      </c>
      <c r="R1143" t="str">
        <v>IND3ACt_c_m, G00006t_c_r</v>
      </c>
      <c r="T1143">
        <v>0</v>
      </c>
      <c r="U1143" t="str">
        <v>IND3ACt_c_m, G00006t_c_r</v>
      </c>
      <c r="W1143" t="str">
        <f ca="1"/>
        <v>Cofactors and prosthetic groups biosynthesis</v>
      </c>
      <c r="X1143" t="str">
        <f ca="1"/>
        <v>FOLR_c</v>
      </c>
      <c r="Y1143">
        <f ca="1"/>
        <v>0</v>
      </c>
      <c r="Z1143">
        <f ca="1"/>
        <v>0</v>
      </c>
      <c r="AA1143">
        <f ca="1"/>
        <v>0</v>
      </c>
      <c r="AB1143">
        <f ca="1"/>
        <v>0</v>
      </c>
      <c r="AC1143">
        <f ca="1"/>
        <v>0</v>
      </c>
      <c r="AD1143" t="str">
        <f ca="1"/>
        <v>ECOAH121a_m</v>
      </c>
      <c r="AE1143">
        <f ca="1"/>
        <v>0</v>
      </c>
    </row>
    <row r="1144" spans="1:31" x14ac:dyDescent="0.2">
      <c r="A1144" t="s">
        <v>10691</v>
      </c>
      <c r="B1144" s="121" t="s">
        <v>9057</v>
      </c>
      <c r="E1144" s="121" t="str">
        <f ca="1"/>
        <v>0</v>
      </c>
      <c r="H1144" s="121" t="str">
        <f ca="1"/>
        <v>0</v>
      </c>
      <c r="K1144" s="121" t="str">
        <f ca="1"/>
        <v>0</v>
      </c>
      <c r="L1144">
        <v>0</v>
      </c>
      <c r="M1144">
        <v>0</v>
      </c>
      <c r="N1144" s="105" t="str">
        <v>EX_ins_e, G00006t_c_e</v>
      </c>
      <c r="O1144" s="131" t="str">
        <v/>
      </c>
      <c r="P1144" s="121" t="str">
        <v/>
      </c>
      <c r="Q1144">
        <v>0</v>
      </c>
      <c r="R1144" t="str">
        <v>EX_ins_e, G00006t_c_e</v>
      </c>
      <c r="T1144">
        <v>0</v>
      </c>
      <c r="U1144" t="str">
        <v>EX_ins_e, G00006t_c_e</v>
      </c>
      <c r="W1144" t="str">
        <f ca="1"/>
        <v>Folate metabolism</v>
      </c>
      <c r="X1144" t="str">
        <f ca="1"/>
        <v>FOLR_m</v>
      </c>
      <c r="Y1144">
        <f ca="1"/>
        <v>0</v>
      </c>
      <c r="Z1144">
        <f ca="1"/>
        <v>0</v>
      </c>
      <c r="AA1144">
        <f ca="1"/>
        <v>0</v>
      </c>
      <c r="AB1144">
        <f ca="1"/>
        <v>0</v>
      </c>
      <c r="AC1144">
        <f ca="1"/>
        <v>0</v>
      </c>
      <c r="AD1144" t="str">
        <f ca="1"/>
        <v>ECOAH121a_x</v>
      </c>
      <c r="AE1144">
        <f ca="1"/>
        <v>0</v>
      </c>
    </row>
    <row r="1145" spans="1:31" x14ac:dyDescent="0.2">
      <c r="A1145" t="s">
        <v>10654</v>
      </c>
      <c r="B1145" s="121" t="s">
        <v>9058</v>
      </c>
      <c r="E1145" s="121" t="str">
        <f ca="1"/>
        <v>0</v>
      </c>
      <c r="H1145" s="121" t="str">
        <f ca="1"/>
        <v>0</v>
      </c>
      <c r="K1145" s="121" t="str">
        <f ca="1"/>
        <v>0</v>
      </c>
      <c r="L1145">
        <v>0</v>
      </c>
      <c r="M1145">
        <v>0</v>
      </c>
      <c r="N1145" s="105" t="str">
        <v>INSt_c_e, G00006t_c_r</v>
      </c>
      <c r="O1145" s="131" t="str">
        <v/>
      </c>
      <c r="P1145" s="121" t="str">
        <v/>
      </c>
      <c r="Q1145">
        <v>0</v>
      </c>
      <c r="R1145" t="str">
        <v>INSt_c_e, G00006t_c_r</v>
      </c>
      <c r="T1145">
        <v>0</v>
      </c>
      <c r="U1145" t="str">
        <v>INSt_c_e, G00006t_c_r</v>
      </c>
      <c r="W1145" t="str">
        <f ca="1"/>
        <v>Transport</v>
      </c>
      <c r="X1145" t="str">
        <f ca="1"/>
        <v>FOLt_c_e</v>
      </c>
      <c r="Y1145">
        <f ca="1"/>
        <v>0</v>
      </c>
      <c r="Z1145">
        <f ca="1"/>
        <v>0</v>
      </c>
      <c r="AA1145">
        <f ca="1"/>
        <v>0</v>
      </c>
      <c r="AB1145">
        <f ca="1"/>
        <v>0</v>
      </c>
      <c r="AC1145">
        <f ca="1"/>
        <v>0</v>
      </c>
      <c r="AD1145" t="str">
        <f ca="1"/>
        <v>ECOAH121d_x</v>
      </c>
      <c r="AE1145">
        <f ca="1"/>
        <v>0</v>
      </c>
    </row>
    <row r="1146" spans="1:31" x14ac:dyDescent="0.2">
      <c r="A1146" t="s">
        <v>10654</v>
      </c>
      <c r="B1146" s="121" t="s">
        <v>9059</v>
      </c>
      <c r="E1146" s="121">
        <f ca="1"/>
        <v>-0.79785289257069603</v>
      </c>
      <c r="H1146" s="121" t="str">
        <f ca="1"/>
        <v>0</v>
      </c>
      <c r="K1146" s="121" t="str">
        <f ca="1"/>
        <v>0</v>
      </c>
      <c r="L1146">
        <v>0</v>
      </c>
      <c r="M1146">
        <v>0</v>
      </c>
      <c r="N1146" s="105" t="str">
        <v>INOSHPt_c_n, G00006t_c_r</v>
      </c>
      <c r="O1146" s="131" t="str">
        <v/>
      </c>
      <c r="P1146" s="121" t="str">
        <v/>
      </c>
      <c r="Q1146">
        <v>0</v>
      </c>
      <c r="R1146" t="str">
        <v>INOSHPt_c_n, G00006t_c_r</v>
      </c>
      <c r="T1146">
        <v>0</v>
      </c>
      <c r="U1146" t="str">
        <v>INOSHPt_c_n, G00006t_c_r</v>
      </c>
      <c r="W1146" t="str">
        <f ca="1"/>
        <v>Transport</v>
      </c>
      <c r="X1146" t="str">
        <f ca="1"/>
        <v>FORt_c_e</v>
      </c>
      <c r="Y1146">
        <f ca="1"/>
        <v>-0.38072034402379429</v>
      </c>
      <c r="Z1146">
        <f ca="1"/>
        <v>0</v>
      </c>
      <c r="AA1146">
        <f ca="1"/>
        <v>0.14494798035359627</v>
      </c>
      <c r="AB1146">
        <f ca="1"/>
        <v>6.0660259477921672</v>
      </c>
      <c r="AC1146">
        <f ca="1"/>
        <v>1</v>
      </c>
      <c r="AD1146" t="str">
        <f ca="1"/>
        <v>ECOAH122e_x</v>
      </c>
      <c r="AE1146">
        <f ca="1"/>
        <v>0</v>
      </c>
    </row>
    <row r="1147" spans="1:31" x14ac:dyDescent="0.2">
      <c r="A1147" t="s">
        <v>10654</v>
      </c>
      <c r="B1147" s="121" t="s">
        <v>9060</v>
      </c>
      <c r="E1147" s="121" t="str">
        <f ca="1"/>
        <v>0</v>
      </c>
      <c r="H1147" s="121" t="str">
        <f ca="1"/>
        <v>0</v>
      </c>
      <c r="K1147" s="121" t="str">
        <f ca="1"/>
        <v>0</v>
      </c>
      <c r="L1147">
        <v>0</v>
      </c>
      <c r="M1147">
        <v>4.14261073618953E-3</v>
      </c>
      <c r="N1147" s="105" t="str">
        <v>IPCt_g_r, G00006t_c_r</v>
      </c>
      <c r="O1147" s="131" t="str">
        <v/>
      </c>
      <c r="P1147" s="121" t="str">
        <v/>
      </c>
      <c r="Q1147">
        <v>0</v>
      </c>
      <c r="R1147" t="str">
        <v>IPCt_g_r, G00006t_c_r</v>
      </c>
      <c r="T1147">
        <v>0</v>
      </c>
      <c r="U1147" t="str">
        <v>IPCt_g_r, G00006t_c_r</v>
      </c>
      <c r="W1147" t="str">
        <f ca="1"/>
        <v>Transport</v>
      </c>
      <c r="X1147" t="str">
        <f ca="1"/>
        <v>FORt_c_m</v>
      </c>
      <c r="Y1147">
        <f ca="1"/>
        <v>0</v>
      </c>
      <c r="Z1147">
        <f ca="1"/>
        <v>0</v>
      </c>
      <c r="AA1147">
        <f ca="1"/>
        <v>0</v>
      </c>
      <c r="AB1147">
        <f ca="1"/>
        <v>0</v>
      </c>
      <c r="AC1147">
        <f ca="1"/>
        <v>0</v>
      </c>
      <c r="AD1147" t="str">
        <f ca="1"/>
        <v>ECOAH140_m</v>
      </c>
      <c r="AE1147">
        <f ca="1"/>
        <v>0</v>
      </c>
    </row>
    <row r="1148" spans="1:31" x14ac:dyDescent="0.2">
      <c r="A1148" t="s">
        <v>10728</v>
      </c>
      <c r="B1148" s="121" t="s">
        <v>9063</v>
      </c>
      <c r="E1148" s="121" t="str">
        <f ca="1"/>
        <v>0</v>
      </c>
      <c r="H1148" s="121" t="str">
        <f ca="1"/>
        <v>0</v>
      </c>
      <c r="K1148" s="121" t="str">
        <f ca="1"/>
        <v>0</v>
      </c>
      <c r="L1148">
        <v>0</v>
      </c>
      <c r="M1148">
        <v>0</v>
      </c>
      <c r="N1148" s="105" t="str">
        <v>IPCt_g_r, G00006t_c_r</v>
      </c>
      <c r="O1148" s="131">
        <v>0</v>
      </c>
      <c r="P1148" s="121">
        <v>0</v>
      </c>
      <c r="Q1148">
        <v>0</v>
      </c>
      <c r="R1148" t="str">
        <v>IPCt_g_r, G00006t_c_r</v>
      </c>
      <c r="T1148">
        <v>0</v>
      </c>
      <c r="U1148" t="str">
        <v>IPCt_g_r, G00006t_c_r</v>
      </c>
      <c r="W1148" t="str">
        <f ca="1"/>
        <v>Glyoxylate metabolism</v>
      </c>
      <c r="X1148" t="str">
        <f ca="1"/>
        <v>FRD_c</v>
      </c>
      <c r="Y1148">
        <f ca="1"/>
        <v>0</v>
      </c>
      <c r="Z1148">
        <f ca="1"/>
        <v>0</v>
      </c>
      <c r="AA1148">
        <f ca="1"/>
        <v>0</v>
      </c>
      <c r="AB1148">
        <f ca="1"/>
        <v>0</v>
      </c>
      <c r="AC1148">
        <f ca="1"/>
        <v>0</v>
      </c>
      <c r="AD1148" t="str">
        <f ca="1"/>
        <v>ECOAH140_x</v>
      </c>
      <c r="AE1148">
        <f ca="1"/>
        <v>0</v>
      </c>
    </row>
    <row r="1149" spans="1:31" x14ac:dyDescent="0.2">
      <c r="A1149" t="s">
        <v>10654</v>
      </c>
      <c r="B1149" s="121" t="s">
        <v>9061</v>
      </c>
      <c r="E1149" s="121">
        <f ca="1"/>
        <v>-2.9563498182619699E-3</v>
      </c>
      <c r="H1149" s="121" t="str">
        <f ca="1"/>
        <v>0</v>
      </c>
      <c r="K1149" s="121" t="str">
        <f ca="1"/>
        <v>0</v>
      </c>
      <c r="L1149">
        <v>0</v>
      </c>
      <c r="M1149">
        <v>0</v>
      </c>
      <c r="N1149" s="105" t="str">
        <v>IPCt_g_r, G00006t_c_r</v>
      </c>
      <c r="O1149" s="131" t="str">
        <v/>
      </c>
      <c r="P1149" s="121" t="str">
        <v/>
      </c>
      <c r="Q1149">
        <v>0</v>
      </c>
      <c r="R1149" t="str">
        <v>IPCt_g_r, G00006t_c_r</v>
      </c>
      <c r="T1149">
        <v>0</v>
      </c>
      <c r="U1149" t="str">
        <v>IPCt_g_r, G00006t_c_r</v>
      </c>
      <c r="W1149" t="str">
        <f ca="1"/>
        <v>Transport</v>
      </c>
      <c r="X1149" t="str">
        <f ca="1"/>
        <v>FRDPt_c_l</v>
      </c>
      <c r="Y1149">
        <f ca="1"/>
        <v>-1.4107143438897129E-3</v>
      </c>
      <c r="Z1149">
        <f ca="1"/>
        <v>0</v>
      </c>
      <c r="AA1149">
        <f ca="1"/>
        <v>1.9901149600561831E-6</v>
      </c>
      <c r="AB1149">
        <f ca="1"/>
        <v>8.3285665363123227E-5</v>
      </c>
      <c r="AC1149">
        <f ca="1"/>
        <v>1</v>
      </c>
      <c r="AD1149" t="str">
        <f ca="1"/>
        <v>ECOAH141b_m</v>
      </c>
      <c r="AE1149">
        <f ca="1"/>
        <v>0</v>
      </c>
    </row>
    <row r="1150" spans="1:31" x14ac:dyDescent="0.2">
      <c r="A1150" t="s">
        <v>10654</v>
      </c>
      <c r="B1150" s="121" t="s">
        <v>9062</v>
      </c>
      <c r="E1150" s="121">
        <f ca="1"/>
        <v>1.9069533756447E-5</v>
      </c>
      <c r="H1150" s="121" t="str">
        <f ca="1"/>
        <v>0</v>
      </c>
      <c r="K1150" s="121" t="str">
        <f ca="1"/>
        <v>0</v>
      </c>
      <c r="L1150">
        <v>0</v>
      </c>
      <c r="M1150">
        <v>0</v>
      </c>
      <c r="N1150" s="105" t="str">
        <v>IPCt_g_r, G00006t_c_r</v>
      </c>
      <c r="O1150" s="131" t="str">
        <v/>
      </c>
      <c r="P1150" s="121" t="str">
        <v/>
      </c>
      <c r="Q1150">
        <v>0</v>
      </c>
      <c r="R1150" t="str">
        <v>IPCt_g_r, G00006t_c_r</v>
      </c>
      <c r="T1150">
        <v>0</v>
      </c>
      <c r="U1150" t="str">
        <v>IPCt_g_r, G00006t_c_r</v>
      </c>
      <c r="W1150" t="str">
        <f ca="1"/>
        <v>Transport</v>
      </c>
      <c r="X1150" t="str">
        <f ca="1"/>
        <v>FRDPt_c_m</v>
      </c>
      <c r="Y1150">
        <f ca="1"/>
        <v>9.0996216467117127E-6</v>
      </c>
      <c r="Z1150">
        <f ca="1"/>
        <v>0</v>
      </c>
      <c r="AA1150">
        <f ca="1"/>
        <v>8.2803114113304385E-11</v>
      </c>
      <c r="AB1150">
        <f ca="1"/>
        <v>3.4652834592381964E-9</v>
      </c>
      <c r="AC1150">
        <f ca="1"/>
        <v>1</v>
      </c>
      <c r="AD1150" t="str">
        <f ca="1"/>
        <v>ECOAH141b_x</v>
      </c>
      <c r="AE1150">
        <f ca="1"/>
        <v>0</v>
      </c>
    </row>
    <row r="1151" spans="1:31" x14ac:dyDescent="0.2">
      <c r="A1151" t="s">
        <v>10729</v>
      </c>
      <c r="B1151" s="121" t="s">
        <v>9064</v>
      </c>
      <c r="E1151" s="121" t="str">
        <f ca="1"/>
        <v>0</v>
      </c>
      <c r="H1151" s="121" t="str">
        <f ca="1"/>
        <v>0</v>
      </c>
      <c r="K1151" s="121" t="str">
        <f ca="1"/>
        <v>0</v>
      </c>
      <c r="L1151">
        <v>0</v>
      </c>
      <c r="M1151">
        <v>0</v>
      </c>
      <c r="N1151" s="105" t="str">
        <v>IPCt_g_r, G00006t_c_r</v>
      </c>
      <c r="O1151" s="131" t="str">
        <v/>
      </c>
      <c r="P1151" s="121" t="str">
        <v/>
      </c>
      <c r="Q1151">
        <v>0</v>
      </c>
      <c r="R1151" t="str">
        <v>IPCt_g_r, G00006t_c_r</v>
      </c>
      <c r="T1151">
        <v>0</v>
      </c>
      <c r="U1151" t="str">
        <v>IPCt_g_r, G00006t_c_r</v>
      </c>
      <c r="W1151" t="str">
        <f ca="1"/>
        <v>Cyanoamino acid metabolism</v>
      </c>
      <c r="X1151" t="str">
        <f ca="1"/>
        <v>FRMDAH_c</v>
      </c>
      <c r="Y1151">
        <f ca="1"/>
        <v>0</v>
      </c>
      <c r="Z1151">
        <f ca="1"/>
        <v>0</v>
      </c>
      <c r="AA1151">
        <f ca="1"/>
        <v>0</v>
      </c>
      <c r="AB1151">
        <f ca="1"/>
        <v>0</v>
      </c>
      <c r="AC1151">
        <f ca="1"/>
        <v>0</v>
      </c>
      <c r="AD1151" t="str">
        <f ca="1"/>
        <v>ECOAH141c_m</v>
      </c>
      <c r="AE1151">
        <f ca="1"/>
        <v>0</v>
      </c>
    </row>
    <row r="1152" spans="1:31" x14ac:dyDescent="0.2">
      <c r="A1152" t="s">
        <v>10729</v>
      </c>
      <c r="B1152" s="121" t="s">
        <v>9065</v>
      </c>
      <c r="E1152" s="121" t="str">
        <f ca="1"/>
        <v>0</v>
      </c>
      <c r="H1152" s="121" t="str">
        <f ca="1"/>
        <v>0</v>
      </c>
      <c r="K1152" s="121" t="str">
        <f ca="1"/>
        <v>0</v>
      </c>
      <c r="L1152">
        <v>0</v>
      </c>
      <c r="M1152">
        <v>3.7882105149116101E-3</v>
      </c>
      <c r="N1152" s="105" t="str">
        <v>IPCt_g_r, G00006t_c_r</v>
      </c>
      <c r="O1152" s="131" t="str">
        <v/>
      </c>
      <c r="P1152" s="121" t="str">
        <v/>
      </c>
      <c r="Q1152">
        <v>0</v>
      </c>
      <c r="R1152" t="str">
        <v>IPCt_g_r, G00006t_c_r</v>
      </c>
      <c r="T1152">
        <v>0</v>
      </c>
      <c r="U1152" t="str">
        <v>IPCt_g_r, G00006t_c_r</v>
      </c>
      <c r="W1152" t="str">
        <f ca="1"/>
        <v>Cyanoamino acid metabolism</v>
      </c>
      <c r="X1152" t="str">
        <f ca="1"/>
        <v>FRMDH_c</v>
      </c>
      <c r="Y1152">
        <f ca="1"/>
        <v>0</v>
      </c>
      <c r="Z1152">
        <f ca="1"/>
        <v>0</v>
      </c>
      <c r="AA1152">
        <f ca="1"/>
        <v>0</v>
      </c>
      <c r="AB1152">
        <f ca="1"/>
        <v>0</v>
      </c>
      <c r="AC1152">
        <f ca="1"/>
        <v>0</v>
      </c>
      <c r="AD1152" t="str">
        <f ca="1"/>
        <v>ECOAH141c_x</v>
      </c>
      <c r="AE1152">
        <f ca="1"/>
        <v>0</v>
      </c>
    </row>
    <row r="1153" spans="1:31" x14ac:dyDescent="0.2">
      <c r="A1153" t="s">
        <v>10676</v>
      </c>
      <c r="B1153" s="121" t="s">
        <v>9066</v>
      </c>
      <c r="E1153" s="121" t="str">
        <f ca="1"/>
        <v>0</v>
      </c>
      <c r="H1153" s="121" t="str">
        <f ca="1"/>
        <v>0</v>
      </c>
      <c r="K1153" s="121" t="str">
        <f ca="1"/>
        <v>0</v>
      </c>
      <c r="L1153">
        <v>0</v>
      </c>
      <c r="M1153">
        <v>0</v>
      </c>
      <c r="N1153" s="105" t="str">
        <v>IPCt_g_r, G00006t_c_r</v>
      </c>
      <c r="O1153" s="131">
        <v>0</v>
      </c>
      <c r="P1153" s="121">
        <v>0</v>
      </c>
      <c r="Q1153">
        <v>0</v>
      </c>
      <c r="R1153" t="str">
        <v>IPCt_g_r, G00006t_c_r</v>
      </c>
      <c r="T1153">
        <v>0</v>
      </c>
      <c r="U1153" t="str">
        <v>IPCt_g_r, G00006t_c_r</v>
      </c>
      <c r="W1153" t="str">
        <f ca="1"/>
        <v>Terpenoid backbone biosynthesis</v>
      </c>
      <c r="X1153" t="str">
        <f ca="1"/>
        <v>FRTT_c</v>
      </c>
      <c r="Y1153">
        <f ca="1"/>
        <v>0</v>
      </c>
      <c r="Z1153">
        <f ca="1"/>
        <v>0</v>
      </c>
      <c r="AA1153">
        <f ca="1"/>
        <v>0</v>
      </c>
      <c r="AB1153">
        <f ca="1"/>
        <v>0</v>
      </c>
      <c r="AC1153">
        <f ca="1"/>
        <v>0</v>
      </c>
      <c r="AD1153" t="str">
        <f ca="1"/>
        <v>ECOAH142_x</v>
      </c>
      <c r="AE1153">
        <f ca="1"/>
        <v>0</v>
      </c>
    </row>
    <row r="1154" spans="1:31" x14ac:dyDescent="0.2">
      <c r="A1154" t="s">
        <v>10676</v>
      </c>
      <c r="B1154" s="121" t="s">
        <v>9067</v>
      </c>
      <c r="E1154" s="121">
        <f ca="1"/>
        <v>2.9563498182619699E-3</v>
      </c>
      <c r="H1154" s="121" t="str">
        <f ca="1"/>
        <v>0</v>
      </c>
      <c r="K1154" s="121" t="str">
        <f ca="1"/>
        <v>0</v>
      </c>
      <c r="L1154">
        <v>0</v>
      </c>
      <c r="M1154">
        <v>0</v>
      </c>
      <c r="N1154" s="105" t="str">
        <v>IPCt_g_r, G00006t_c_r</v>
      </c>
      <c r="O1154" s="131" t="str">
        <v/>
      </c>
      <c r="P1154" s="121" t="str">
        <v/>
      </c>
      <c r="Q1154">
        <v>0</v>
      </c>
      <c r="R1154" t="str">
        <v>IPCt_g_r, G00006t_c_r</v>
      </c>
      <c r="T1154">
        <v>0</v>
      </c>
      <c r="U1154" t="str">
        <v>IPCt_g_r, G00006t_c_r</v>
      </c>
      <c r="W1154" t="str">
        <f ca="1"/>
        <v>Terpenoid backbone biosynthesis</v>
      </c>
      <c r="X1154" t="str">
        <f ca="1"/>
        <v>FRTT_l</v>
      </c>
      <c r="Y1154">
        <f ca="1"/>
        <v>1.4107143438897129E-3</v>
      </c>
      <c r="Z1154">
        <f ca="1"/>
        <v>0</v>
      </c>
      <c r="AA1154">
        <f ca="1"/>
        <v>1.9901149600561831E-6</v>
      </c>
      <c r="AB1154">
        <f ca="1"/>
        <v>8.3285665363123227E-5</v>
      </c>
      <c r="AC1154">
        <f ca="1"/>
        <v>1</v>
      </c>
      <c r="AD1154" t="str">
        <f ca="1"/>
        <v>ECOAH143_x</v>
      </c>
      <c r="AE1154">
        <f ca="1"/>
        <v>0</v>
      </c>
    </row>
    <row r="1155" spans="1:31" x14ac:dyDescent="0.2">
      <c r="A1155" t="s">
        <v>10726</v>
      </c>
      <c r="B1155" s="121" t="s">
        <v>9068</v>
      </c>
      <c r="E1155" s="121" t="str">
        <f ca="1"/>
        <v>0</v>
      </c>
      <c r="H1155" s="121" t="str">
        <f ca="1"/>
        <v>0</v>
      </c>
      <c r="K1155" s="121" t="str">
        <f ca="1"/>
        <v>0</v>
      </c>
      <c r="L1155">
        <v>0</v>
      </c>
      <c r="M1155">
        <v>0</v>
      </c>
      <c r="N1155" s="105" t="str">
        <v>IPCt_g_r, G00006t_c_r</v>
      </c>
      <c r="O1155" s="131" t="str">
        <v/>
      </c>
      <c r="P1155" s="121" t="str">
        <v/>
      </c>
      <c r="Q1155">
        <v>0</v>
      </c>
      <c r="R1155" t="str">
        <v>IPCt_g_r, G00006t_c_r</v>
      </c>
      <c r="T1155">
        <v>0</v>
      </c>
      <c r="U1155" t="str">
        <v>IPCt_g_r, G00006t_c_r</v>
      </c>
      <c r="W1155" t="str">
        <f ca="1"/>
        <v>Fructose and mannose metabolism</v>
      </c>
      <c r="X1155" t="str">
        <f ca="1"/>
        <v>FRUK_c</v>
      </c>
      <c r="Y1155">
        <f ca="1"/>
        <v>0</v>
      </c>
      <c r="Z1155">
        <f ca="1"/>
        <v>0</v>
      </c>
      <c r="AA1155">
        <f ca="1"/>
        <v>0</v>
      </c>
      <c r="AB1155">
        <f ca="1"/>
        <v>0</v>
      </c>
      <c r="AC1155">
        <f ca="1"/>
        <v>0</v>
      </c>
      <c r="AD1155" t="str">
        <f ca="1"/>
        <v>ECOAH160_m</v>
      </c>
      <c r="AE1155">
        <f ca="1"/>
        <v>0</v>
      </c>
    </row>
    <row r="1156" spans="1:31" x14ac:dyDescent="0.2">
      <c r="A1156" t="s">
        <v>10654</v>
      </c>
      <c r="B1156" s="121" t="s">
        <v>9069</v>
      </c>
      <c r="E1156" s="121" t="str">
        <f ca="1"/>
        <v>0</v>
      </c>
      <c r="H1156" s="121" t="str">
        <f ca="1"/>
        <v>0</v>
      </c>
      <c r="K1156" s="121" t="str">
        <f ca="1"/>
        <v>0</v>
      </c>
      <c r="L1156">
        <v>0</v>
      </c>
      <c r="M1156">
        <v>0</v>
      </c>
      <c r="N1156" s="105" t="str">
        <v>IPCt_g_r, G00006t_c_r</v>
      </c>
      <c r="O1156" s="131" t="str">
        <v/>
      </c>
      <c r="P1156" s="121" t="str">
        <v/>
      </c>
      <c r="Q1156">
        <v>0</v>
      </c>
      <c r="R1156" t="str">
        <v>IPCt_g_r, G00006t_c_r</v>
      </c>
      <c r="T1156">
        <v>0</v>
      </c>
      <c r="U1156" t="str">
        <v>IPCt_g_r, G00006t_c_r</v>
      </c>
      <c r="W1156" t="str">
        <f ca="1"/>
        <v>Transport</v>
      </c>
      <c r="X1156" t="str">
        <f ca="1"/>
        <v>FRUtps_e</v>
      </c>
      <c r="Y1156">
        <f ca="1"/>
        <v>0</v>
      </c>
      <c r="Z1156">
        <f ca="1"/>
        <v>0</v>
      </c>
      <c r="AA1156">
        <f ca="1"/>
        <v>0</v>
      </c>
      <c r="AB1156">
        <f ca="1"/>
        <v>0</v>
      </c>
      <c r="AC1156">
        <f ca="1"/>
        <v>0</v>
      </c>
      <c r="AD1156" t="str">
        <f ca="1"/>
        <v>ECOAH160_x</v>
      </c>
      <c r="AE1156">
        <f ca="1"/>
        <v>0</v>
      </c>
    </row>
    <row r="1157" spans="1:31" x14ac:dyDescent="0.2">
      <c r="A1157" t="s">
        <v>10691</v>
      </c>
      <c r="B1157" s="121" t="s">
        <v>9070</v>
      </c>
      <c r="E1157" s="121" t="str">
        <f ca="1"/>
        <v>0</v>
      </c>
      <c r="H1157" s="121" t="str">
        <f ca="1"/>
        <v>0</v>
      </c>
      <c r="K1157" s="121" t="str">
        <f ca="1"/>
        <v>0</v>
      </c>
      <c r="L1157">
        <v>-1.7819999999999999E-7</v>
      </c>
      <c r="M1157">
        <v>1.9381364543631999E-10</v>
      </c>
      <c r="N1157" s="105" t="str">
        <v>EX_fe2_e, G00006t_c_e</v>
      </c>
      <c r="O1157" s="131">
        <v>0</v>
      </c>
      <c r="P1157" s="121">
        <v>0</v>
      </c>
      <c r="Q1157">
        <v>-5.3459999999999997E-8</v>
      </c>
      <c r="R1157" t="str">
        <v>EX_fe2_e, G00006t_c_e</v>
      </c>
      <c r="T1157">
        <v>-7.2269999999999998E-8</v>
      </c>
      <c r="U1157" t="str">
        <v>EX_fe2_e, G00006t_c_e</v>
      </c>
      <c r="W1157" t="str">
        <f ca="1"/>
        <v>Folate metabolism</v>
      </c>
      <c r="X1157" t="str">
        <f ca="1"/>
        <v>FTHFCL_c</v>
      </c>
      <c r="Y1157">
        <f ca="1"/>
        <v>0</v>
      </c>
      <c r="Z1157">
        <f ca="1"/>
        <v>0</v>
      </c>
      <c r="AA1157">
        <f ca="1"/>
        <v>0</v>
      </c>
      <c r="AB1157">
        <f ca="1"/>
        <v>0</v>
      </c>
      <c r="AC1157">
        <f ca="1"/>
        <v>0</v>
      </c>
      <c r="AD1157" t="str">
        <f ca="1"/>
        <v>ECOAH161b_m</v>
      </c>
      <c r="AE1157">
        <f ca="1"/>
        <v>0</v>
      </c>
    </row>
    <row r="1158" spans="1:31" x14ac:dyDescent="0.2">
      <c r="A1158" t="s">
        <v>10691</v>
      </c>
      <c r="B1158" s="121" t="s">
        <v>9071</v>
      </c>
      <c r="E1158" s="121">
        <f ca="1"/>
        <v>-2.1471899445160898</v>
      </c>
      <c r="H1158" s="121" t="str">
        <f ca="1"/>
        <v>0</v>
      </c>
      <c r="K1158" s="121" t="str">
        <f ca="1"/>
        <v>0</v>
      </c>
      <c r="L1158">
        <v>0</v>
      </c>
      <c r="M1158">
        <v>0</v>
      </c>
      <c r="N1158" s="105" t="str">
        <v>EX_iamac_e, G00006t_c_e</v>
      </c>
      <c r="O1158" s="131">
        <v>3.9662864999994898E-2</v>
      </c>
      <c r="P1158" s="121">
        <v>1.9200133173495299E-2</v>
      </c>
      <c r="Q1158">
        <v>0</v>
      </c>
      <c r="R1158" t="str">
        <v>EX_iamac_e, G00006t_c_e</v>
      </c>
      <c r="T1158">
        <v>0</v>
      </c>
      <c r="U1158" t="str">
        <v>EX_iamac_e, G00006t_c_e</v>
      </c>
      <c r="W1158" t="str">
        <f ca="1"/>
        <v>Folate metabolism</v>
      </c>
      <c r="X1158" t="str">
        <f ca="1"/>
        <v>FTHFL_c</v>
      </c>
      <c r="Y1158">
        <f ca="1"/>
        <v>-1.0245985218235736</v>
      </c>
      <c r="Z1158">
        <f ca="1"/>
        <v>0</v>
      </c>
      <c r="AA1158">
        <f ca="1"/>
        <v>1.0498021309230521</v>
      </c>
      <c r="AB1158">
        <f ca="1"/>
        <v>2847.7310329004085</v>
      </c>
      <c r="AC1158">
        <f ca="1"/>
        <v>1</v>
      </c>
      <c r="AD1158" t="str">
        <f ca="1"/>
        <v>ECOAH161b_x</v>
      </c>
      <c r="AE1158">
        <f ca="1"/>
        <v>0</v>
      </c>
    </row>
    <row r="1159" spans="1:31" x14ac:dyDescent="0.2">
      <c r="A1159" t="s">
        <v>10691</v>
      </c>
      <c r="B1159" s="121" t="s">
        <v>9072</v>
      </c>
      <c r="E1159" s="121" t="str">
        <f ca="1"/>
        <v>0</v>
      </c>
      <c r="H1159" s="121" t="str">
        <f ca="1"/>
        <v>0</v>
      </c>
      <c r="K1159" s="121" t="str">
        <f ca="1"/>
        <v>0</v>
      </c>
      <c r="L1159">
        <v>0</v>
      </c>
      <c r="M1159">
        <v>1.8804159494254701E-4</v>
      </c>
      <c r="N1159" s="105" t="str">
        <v>IAMOHt_c_e, G00006t_c_r</v>
      </c>
      <c r="O1159" s="131">
        <v>-5.43553088759898E-2</v>
      </c>
      <c r="P1159" s="121">
        <v>3.2859044058791399E-2</v>
      </c>
      <c r="Q1159">
        <v>0</v>
      </c>
      <c r="R1159" t="str">
        <v>IAMOHt_c_e, G00006t_c_r</v>
      </c>
      <c r="T1159">
        <v>0</v>
      </c>
      <c r="U1159" t="str">
        <v>IAMOHt_c_e, G00006t_c_r</v>
      </c>
      <c r="W1159" t="str">
        <f ca="1"/>
        <v>Folate metabolism</v>
      </c>
      <c r="X1159" t="str">
        <f ca="1"/>
        <v>FTHFL_m</v>
      </c>
      <c r="Y1159">
        <f ca="1"/>
        <v>0</v>
      </c>
      <c r="Z1159">
        <f ca="1"/>
        <v>0</v>
      </c>
      <c r="AA1159">
        <f ca="1"/>
        <v>0</v>
      </c>
      <c r="AB1159">
        <f ca="1"/>
        <v>0</v>
      </c>
      <c r="AC1159">
        <f ca="1"/>
        <v>0</v>
      </c>
      <c r="AD1159" t="str">
        <f ca="1"/>
        <v>ECOAH161c_m</v>
      </c>
      <c r="AE1159">
        <f ca="1"/>
        <v>0</v>
      </c>
    </row>
    <row r="1160" spans="1:31" x14ac:dyDescent="0.2">
      <c r="A1160" t="s">
        <v>10728</v>
      </c>
      <c r="B1160" s="121" t="s">
        <v>9075</v>
      </c>
      <c r="E1160" s="121">
        <f ca="1"/>
        <v>4.5091438129815302E-2</v>
      </c>
      <c r="H1160" s="121" t="str">
        <f ca="1"/>
        <v>0</v>
      </c>
      <c r="K1160" s="121" t="str">
        <f ca="1"/>
        <v>0</v>
      </c>
      <c r="L1160">
        <v>0</v>
      </c>
      <c r="M1160">
        <v>1.0868623310478401E-4</v>
      </c>
      <c r="N1160" s="105" t="str">
        <v>IAMOHt_c_e, G00006t_c_r</v>
      </c>
      <c r="O1160" s="131">
        <v>0.62295185934568598</v>
      </c>
      <c r="P1160" s="121">
        <v>0.26350101721583902</v>
      </c>
      <c r="Q1160">
        <v>0</v>
      </c>
      <c r="R1160" t="str">
        <v>IAMOHt_c_e, G00006t_c_r</v>
      </c>
      <c r="T1160">
        <v>0</v>
      </c>
      <c r="U1160" t="str">
        <v>IAMOHt_c_e, G00006t_c_r</v>
      </c>
      <c r="W1160" t="str">
        <f ca="1"/>
        <v>Glyoxylate metabolism</v>
      </c>
      <c r="X1160" t="str">
        <f ca="1"/>
        <v>FUM_c</v>
      </c>
      <c r="Y1160">
        <f ca="1"/>
        <v>2.1516783353379604E-2</v>
      </c>
      <c r="Z1160">
        <f ca="1"/>
        <v>0</v>
      </c>
      <c r="AA1160">
        <f ca="1"/>
        <v>4.6297196587627367E-4</v>
      </c>
      <c r="AB1160">
        <f ca="1"/>
        <v>6.6679157218940089E-3</v>
      </c>
      <c r="AC1160">
        <f ca="1"/>
        <v>1</v>
      </c>
      <c r="AD1160" t="str">
        <f ca="1"/>
        <v>ECOAH161c_x</v>
      </c>
      <c r="AE1160">
        <f ca="1"/>
        <v>0</v>
      </c>
    </row>
    <row r="1161" spans="1:31" x14ac:dyDescent="0.2">
      <c r="A1161" t="s">
        <v>10686</v>
      </c>
      <c r="B1161" s="121" t="s">
        <v>9076</v>
      </c>
      <c r="E1161" s="121" t="str">
        <f ca="1"/>
        <v>0</v>
      </c>
      <c r="H1161" s="121" t="str">
        <f ca="1"/>
        <v>0</v>
      </c>
      <c r="K1161" s="121" t="str">
        <f ca="1"/>
        <v>0</v>
      </c>
      <c r="L1161">
        <v>0</v>
      </c>
      <c r="M1161">
        <v>1.8804159494254701E-4</v>
      </c>
      <c r="N1161" s="105" t="str">
        <v>EX_iamoh_e, G00006t_c_e</v>
      </c>
      <c r="O1161" s="131">
        <v>0.91367909802908598</v>
      </c>
      <c r="P1161" s="121">
        <v>0.39708347983900599</v>
      </c>
      <c r="Q1161">
        <v>0</v>
      </c>
      <c r="R1161" t="str">
        <v>EX_iamoh_e, G00006t_c_e</v>
      </c>
      <c r="T1161">
        <v>0</v>
      </c>
      <c r="U1161" t="str">
        <v>EX_iamoh_e, G00006t_c_e</v>
      </c>
      <c r="W1161" t="str">
        <f ca="1"/>
        <v>Citric acid cycle</v>
      </c>
      <c r="X1161" t="str">
        <f ca="1"/>
        <v>FUM_m</v>
      </c>
      <c r="Y1161">
        <f ca="1"/>
        <v>0</v>
      </c>
      <c r="Z1161">
        <f ca="1"/>
        <v>0</v>
      </c>
      <c r="AA1161">
        <f ca="1"/>
        <v>0</v>
      </c>
      <c r="AB1161">
        <f ca="1"/>
        <v>0</v>
      </c>
      <c r="AC1161">
        <f ca="1"/>
        <v>0</v>
      </c>
      <c r="AD1161" t="str">
        <f ca="1"/>
        <v>ECOAH162_x</v>
      </c>
      <c r="AE1161">
        <f ca="1"/>
        <v>0</v>
      </c>
    </row>
    <row r="1162" spans="1:31" x14ac:dyDescent="0.2">
      <c r="A1162" t="s">
        <v>10665</v>
      </c>
      <c r="B1162" s="121" t="s">
        <v>9073</v>
      </c>
      <c r="E1162" s="121" t="str">
        <f ca="1"/>
        <v>0</v>
      </c>
      <c r="H1162" s="121" t="str">
        <f ca="1"/>
        <v>0</v>
      </c>
      <c r="K1162" s="121" t="str">
        <f ca="1"/>
        <v>0</v>
      </c>
      <c r="L1162">
        <v>0</v>
      </c>
      <c r="M1162">
        <v>1.4019504517192601E-4</v>
      </c>
      <c r="N1162" s="105" t="str">
        <v>EX_ibutoh_e, G00006t_c_e</v>
      </c>
      <c r="O1162" s="131" t="str">
        <v/>
      </c>
      <c r="P1162" s="121" t="str">
        <v/>
      </c>
      <c r="Q1162">
        <v>0</v>
      </c>
      <c r="R1162" t="str">
        <v>EX_ibutoh_e, G00006t_c_e</v>
      </c>
      <c r="T1162">
        <v>0</v>
      </c>
      <c r="U1162" t="str">
        <v>EX_ibutoh_e, G00006t_c_e</v>
      </c>
      <c r="W1162" t="str">
        <f ca="1"/>
        <v>Unassigned</v>
      </c>
      <c r="X1162" t="str">
        <f ca="1"/>
        <v>FUMACACH_c</v>
      </c>
      <c r="Y1162">
        <f ca="1"/>
        <v>0</v>
      </c>
      <c r="Z1162">
        <f ca="1"/>
        <v>0</v>
      </c>
      <c r="AA1162">
        <f ca="1"/>
        <v>0</v>
      </c>
      <c r="AB1162">
        <f ca="1"/>
        <v>0</v>
      </c>
      <c r="AC1162">
        <f ca="1"/>
        <v>0</v>
      </c>
      <c r="AD1162" t="str">
        <f ca="1"/>
        <v>ECOAH163_x</v>
      </c>
      <c r="AE1162">
        <f ca="1"/>
        <v>0</v>
      </c>
    </row>
    <row r="1163" spans="1:31" x14ac:dyDescent="0.2">
      <c r="A1163" t="s">
        <v>10665</v>
      </c>
      <c r="B1163" s="121" t="s">
        <v>9074</v>
      </c>
      <c r="E1163" s="121" t="str">
        <f ca="1"/>
        <v>0</v>
      </c>
      <c r="H1163" s="121" t="str">
        <f ca="1"/>
        <v>0</v>
      </c>
      <c r="K1163" s="121" t="str">
        <f ca="1"/>
        <v>0</v>
      </c>
      <c r="L1163">
        <v>0</v>
      </c>
      <c r="M1163">
        <v>0</v>
      </c>
      <c r="N1163" s="105" t="str">
        <v>EX_ibutac_e, G00006t_c_e</v>
      </c>
      <c r="O1163" s="131" t="str">
        <v/>
      </c>
      <c r="P1163" s="121" t="str">
        <v/>
      </c>
      <c r="Q1163">
        <v>0</v>
      </c>
      <c r="R1163" t="str">
        <v>EX_ibutac_e, G00006t_c_e</v>
      </c>
      <c r="T1163">
        <v>0</v>
      </c>
      <c r="U1163" t="str">
        <v>EX_ibutac_e, G00006t_c_e</v>
      </c>
      <c r="W1163" t="str">
        <f ca="1"/>
        <v>Unassigned</v>
      </c>
      <c r="X1163" t="str">
        <f ca="1"/>
        <v>FUMACACH_m</v>
      </c>
      <c r="Y1163">
        <f ca="1"/>
        <v>0</v>
      </c>
      <c r="Z1163">
        <f ca="1"/>
        <v>0</v>
      </c>
      <c r="AA1163">
        <f ca="1"/>
        <v>0</v>
      </c>
      <c r="AB1163">
        <f ca="1"/>
        <v>0</v>
      </c>
      <c r="AC1163">
        <f ca="1"/>
        <v>0</v>
      </c>
      <c r="AD1163" t="str">
        <f ca="1"/>
        <v>ECOAH180_m</v>
      </c>
      <c r="AE1163">
        <f ca="1"/>
        <v>0</v>
      </c>
    </row>
    <row r="1164" spans="1:31" x14ac:dyDescent="0.2">
      <c r="A1164" t="s">
        <v>10654</v>
      </c>
      <c r="B1164" s="121" t="s">
        <v>9077</v>
      </c>
      <c r="E1164" s="121" t="str">
        <f ca="1"/>
        <v>0</v>
      </c>
      <c r="H1164" s="121" t="str">
        <f ca="1"/>
        <v>0</v>
      </c>
      <c r="K1164" s="121" t="str">
        <f ca="1"/>
        <v>0</v>
      </c>
      <c r="L1164">
        <v>0</v>
      </c>
      <c r="M1164">
        <v>1.4019504517192601E-4</v>
      </c>
      <c r="N1164" s="105" t="str">
        <v>IBUTOHt_c_e, G00006t_c_r</v>
      </c>
      <c r="O1164" s="131" t="str">
        <v/>
      </c>
      <c r="P1164" s="121" t="str">
        <v/>
      </c>
      <c r="Q1164">
        <v>0</v>
      </c>
      <c r="R1164" t="str">
        <v>IBUTOHt_c_e, G00006t_c_r</v>
      </c>
      <c r="T1164">
        <v>0</v>
      </c>
      <c r="U1164" t="str">
        <v>IBUTOHt_c_e, G00006t_c_r</v>
      </c>
      <c r="W1164" t="str">
        <f ca="1"/>
        <v>Transport</v>
      </c>
      <c r="X1164" t="str">
        <f ca="1"/>
        <v>FUMt_c_e</v>
      </c>
      <c r="Y1164">
        <f ca="1"/>
        <v>0</v>
      </c>
      <c r="Z1164">
        <f ca="1"/>
        <v>0</v>
      </c>
      <c r="AA1164">
        <f ca="1"/>
        <v>0</v>
      </c>
      <c r="AB1164">
        <f ca="1"/>
        <v>0</v>
      </c>
      <c r="AC1164">
        <f ca="1"/>
        <v>0</v>
      </c>
      <c r="AD1164" t="str">
        <f ca="1"/>
        <v>ECOAH180_x</v>
      </c>
      <c r="AE1164">
        <f ca="1"/>
        <v>0</v>
      </c>
    </row>
    <row r="1165" spans="1:31" x14ac:dyDescent="0.2">
      <c r="A1165" t="s">
        <v>10654</v>
      </c>
      <c r="B1165" s="121" t="s">
        <v>9078</v>
      </c>
      <c r="E1165" s="121" t="str">
        <f ca="1"/>
        <v>0</v>
      </c>
      <c r="H1165" s="121" t="str">
        <f ca="1"/>
        <v>0</v>
      </c>
      <c r="K1165" s="121" t="str">
        <f ca="1"/>
        <v>0</v>
      </c>
      <c r="L1165">
        <v>0</v>
      </c>
      <c r="M1165">
        <v>8.88011128342752E-5</v>
      </c>
      <c r="N1165" s="105" t="str">
        <v>IBUTOHt_c_e, G00006t_c_r</v>
      </c>
      <c r="O1165" s="131">
        <v>0</v>
      </c>
      <c r="P1165" s="121">
        <v>0</v>
      </c>
      <c r="Q1165">
        <v>0</v>
      </c>
      <c r="R1165" t="str">
        <v>IBUTOHt_c_e, G00006t_c_r</v>
      </c>
      <c r="T1165">
        <v>0</v>
      </c>
      <c r="U1165" t="str">
        <v>IBUTOHt_c_e, G00006t_c_r</v>
      </c>
      <c r="W1165" t="str">
        <f ca="1"/>
        <v>Transport</v>
      </c>
      <c r="X1165" t="str">
        <f ca="1"/>
        <v>G00006t_c_r</v>
      </c>
      <c r="Y1165">
        <f ca="1"/>
        <v>0</v>
      </c>
      <c r="Z1165">
        <f ca="1"/>
        <v>0</v>
      </c>
      <c r="AA1165">
        <f ca="1"/>
        <v>0</v>
      </c>
      <c r="AB1165">
        <f ca="1"/>
        <v>0</v>
      </c>
      <c r="AC1165">
        <f ca="1"/>
        <v>0</v>
      </c>
      <c r="AD1165" t="str">
        <f ca="1"/>
        <v>ECOAH181a_m</v>
      </c>
      <c r="AE1165">
        <f ca="1"/>
        <v>0</v>
      </c>
    </row>
    <row r="1166" spans="1:31" x14ac:dyDescent="0.2">
      <c r="A1166" t="s">
        <v>10654</v>
      </c>
      <c r="B1166" s="121" t="s">
        <v>9079</v>
      </c>
      <c r="E1166" s="121" t="str">
        <f ca="1"/>
        <v>0</v>
      </c>
      <c r="H1166" s="121" t="str">
        <f ca="1"/>
        <v>0</v>
      </c>
      <c r="K1166" s="121" t="str">
        <f ca="1"/>
        <v>0</v>
      </c>
      <c r="L1166">
        <v>0</v>
      </c>
      <c r="M1166">
        <v>4.44339671340997E-5</v>
      </c>
      <c r="N1166" s="105" t="str">
        <v>EX_ibtald_e, G00006t_c_e</v>
      </c>
      <c r="O1166" s="131" t="str">
        <v/>
      </c>
      <c r="P1166" s="121" t="str">
        <v/>
      </c>
      <c r="Q1166">
        <v>0</v>
      </c>
      <c r="R1166" t="str">
        <v>EX_ibtald_e, G00006t_c_e</v>
      </c>
      <c r="T1166">
        <v>0</v>
      </c>
      <c r="U1166" t="str">
        <v>EX_ibtald_e, G00006t_c_e</v>
      </c>
      <c r="W1166" t="str">
        <f ca="1"/>
        <v>Transport</v>
      </c>
      <c r="X1166" t="str">
        <f ca="1"/>
        <v>G00011t_g_r</v>
      </c>
      <c r="Y1166">
        <f ca="1"/>
        <v>0</v>
      </c>
      <c r="Z1166">
        <f ca="1"/>
        <v>0</v>
      </c>
      <c r="AA1166">
        <f ca="1"/>
        <v>0</v>
      </c>
      <c r="AB1166">
        <f ca="1"/>
        <v>0</v>
      </c>
      <c r="AC1166">
        <f ca="1"/>
        <v>0</v>
      </c>
      <c r="AD1166" t="str">
        <f ca="1"/>
        <v>ECOAH181a_x</v>
      </c>
      <c r="AE1166">
        <f ca="1"/>
        <v>0</v>
      </c>
    </row>
    <row r="1167" spans="1:31" x14ac:dyDescent="0.2">
      <c r="A1167" t="s">
        <v>10654</v>
      </c>
      <c r="B1167" s="121" t="s">
        <v>9080</v>
      </c>
      <c r="E1167" s="121">
        <f ca="1"/>
        <v>-9.1129487915308904E-3</v>
      </c>
      <c r="H1167" s="121" t="str">
        <f ca="1"/>
        <v>0</v>
      </c>
      <c r="K1167" s="121" t="str">
        <f ca="1"/>
        <v>0</v>
      </c>
      <c r="L1167">
        <v>0</v>
      </c>
      <c r="M1167">
        <v>8.3394557534357799E-3</v>
      </c>
      <c r="N1167" s="105" t="str">
        <v>EX_ala__L_e, G00006t_c_e</v>
      </c>
      <c r="O1167" s="131" t="str">
        <v/>
      </c>
      <c r="P1167" s="121" t="str">
        <v/>
      </c>
      <c r="Q1167">
        <v>0</v>
      </c>
      <c r="R1167" t="str">
        <v>EX_ala__L_e, G00006t_c_e</v>
      </c>
      <c r="T1167">
        <v>0</v>
      </c>
      <c r="U1167" t="str">
        <v>EX_ala__L_e, G00006t_c_e</v>
      </c>
      <c r="W1167" t="str">
        <f ca="1"/>
        <v>Transport</v>
      </c>
      <c r="X1167" t="str">
        <f ca="1"/>
        <v>G13027t_g_r</v>
      </c>
      <c r="Y1167">
        <f ca="1"/>
        <v>-4.3485271925305926E-3</v>
      </c>
      <c r="Z1167">
        <f ca="1"/>
        <v>0</v>
      </c>
      <c r="AA1167">
        <f ca="1"/>
        <v>1.8909688744177997E-5</v>
      </c>
      <c r="AB1167">
        <f ca="1"/>
        <v>7.9136433848221786E-4</v>
      </c>
      <c r="AC1167">
        <f ca="1"/>
        <v>1</v>
      </c>
      <c r="AD1167" t="str">
        <f ca="1"/>
        <v>ECOAH182_x</v>
      </c>
      <c r="AE1167">
        <f ca="1"/>
        <v>0</v>
      </c>
    </row>
    <row r="1168" spans="1:31" x14ac:dyDescent="0.2">
      <c r="A1168" t="s">
        <v>10657</v>
      </c>
      <c r="B1168" s="121" t="s">
        <v>9081</v>
      </c>
      <c r="E1168" s="121">
        <f ca="1"/>
        <v>1.3359891620729601E-5</v>
      </c>
      <c r="H1168" s="121" t="str">
        <f ca="1"/>
        <v>0</v>
      </c>
      <c r="K1168" s="121" t="str">
        <f ca="1"/>
        <v>0</v>
      </c>
      <c r="L1168">
        <v>0</v>
      </c>
      <c r="M1168">
        <v>5.8970561349133298E-4</v>
      </c>
      <c r="N1168" s="105" t="str">
        <v>ALAtps_e, G00006t_c_r</v>
      </c>
      <c r="O1168" s="131" t="str">
        <v/>
      </c>
      <c r="P1168" s="121" t="str">
        <v/>
      </c>
      <c r="Q1168">
        <v>0</v>
      </c>
      <c r="R1168" t="str">
        <v>ALAtps_e, G00006t_c_r</v>
      </c>
      <c r="T1168">
        <v>0</v>
      </c>
      <c r="U1168" t="str">
        <v>ALAtps_e, G00006t_c_r</v>
      </c>
      <c r="W1168" t="str">
        <f ca="1"/>
        <v>Glycerophospholipid biosynthesis</v>
      </c>
      <c r="X1168" t="str">
        <f ca="1"/>
        <v>G3PAT_l</v>
      </c>
      <c r="Y1168">
        <f ca="1"/>
        <v>6.3750881664116883E-6</v>
      </c>
      <c r="Z1168">
        <f ca="1"/>
        <v>0</v>
      </c>
      <c r="AA1168">
        <f ca="1"/>
        <v>4.0641749129522341E-11</v>
      </c>
      <c r="AB1168">
        <f ca="1"/>
        <v>1.7008440143969592E-9</v>
      </c>
      <c r="AC1168">
        <f ca="1"/>
        <v>1</v>
      </c>
      <c r="AD1168" t="str">
        <f ca="1"/>
        <v>ECOAH183_x</v>
      </c>
      <c r="AE1168">
        <f ca="1"/>
        <v>0</v>
      </c>
    </row>
    <row r="1169" spans="1:31" x14ac:dyDescent="0.2">
      <c r="A1169" t="s">
        <v>10657</v>
      </c>
      <c r="B1169" s="121" t="s">
        <v>9082</v>
      </c>
      <c r="E1169" s="121">
        <f ca="1"/>
        <v>2.1078023810133399E-2</v>
      </c>
      <c r="H1169" s="121" t="str">
        <f ca="1"/>
        <v>0</v>
      </c>
      <c r="K1169" s="121" t="str">
        <f ca="1"/>
        <v>0</v>
      </c>
      <c r="L1169">
        <v>0</v>
      </c>
      <c r="M1169">
        <v>0</v>
      </c>
      <c r="N1169" s="105" t="str">
        <v>EX_abt__L_e, G00006t_c_e</v>
      </c>
      <c r="O1169" s="131" t="str">
        <v/>
      </c>
      <c r="P1169" s="121" t="str">
        <v/>
      </c>
      <c r="Q1169">
        <v>0.218513055643453</v>
      </c>
      <c r="R1169" t="str">
        <v>EX_abt__L_e, G00006t_c_e</v>
      </c>
      <c r="T1169">
        <v>0</v>
      </c>
      <c r="U1169" t="str">
        <v>EX_abt__L_e, G00006t_c_e</v>
      </c>
      <c r="W1169" t="str">
        <f ca="1"/>
        <v>Glycerophospholipid biosynthesis</v>
      </c>
      <c r="X1169" t="str">
        <f ca="1"/>
        <v>G3PAT_rm</v>
      </c>
      <c r="Y1169">
        <f ca="1"/>
        <v>1.0058035198042041E-2</v>
      </c>
      <c r="Z1169">
        <f ca="1"/>
        <v>0</v>
      </c>
      <c r="AA1169">
        <f ca="1"/>
        <v>1.011640720450526E-4</v>
      </c>
      <c r="AB1169">
        <f ca="1"/>
        <v>4.2336835912621246E-3</v>
      </c>
      <c r="AC1169">
        <f ca="1"/>
        <v>1</v>
      </c>
      <c r="AD1169" t="str">
        <f ca="1"/>
        <v>ECOAH200_x</v>
      </c>
      <c r="AE1169">
        <f ca="1"/>
        <v>0</v>
      </c>
    </row>
    <row r="1170" spans="1:31" x14ac:dyDescent="0.2">
      <c r="A1170" t="s">
        <v>10654</v>
      </c>
      <c r="B1170" s="121" t="s">
        <v>9083</v>
      </c>
      <c r="E1170" s="121" t="str">
        <f ca="1"/>
        <v>0</v>
      </c>
      <c r="H1170" s="121" t="str">
        <f ca="1"/>
        <v>0</v>
      </c>
      <c r="K1170" s="121" t="str">
        <f ca="1"/>
        <v>0</v>
      </c>
      <c r="L1170">
        <v>0</v>
      </c>
      <c r="M1170">
        <v>0</v>
      </c>
      <c r="N1170" s="105" t="str">
        <v>ABTt_c_e, G00006t_c_r</v>
      </c>
      <c r="O1170" s="131" t="str">
        <v/>
      </c>
      <c r="P1170" s="121" t="str">
        <v/>
      </c>
      <c r="Q1170">
        <v>-0.218513055643453</v>
      </c>
      <c r="R1170" t="str">
        <v>ABTt_c_e, G00006t_c_r</v>
      </c>
      <c r="T1170">
        <v>0</v>
      </c>
      <c r="U1170" t="str">
        <v>ABTt_c_e, G00006t_c_r</v>
      </c>
      <c r="W1170" t="str">
        <f ca="1"/>
        <v>Transport</v>
      </c>
      <c r="X1170" t="str">
        <f ca="1"/>
        <v>G3PCt_c_e</v>
      </c>
      <c r="Y1170">
        <f ca="1"/>
        <v>0</v>
      </c>
      <c r="Z1170">
        <f ca="1"/>
        <v>0</v>
      </c>
      <c r="AA1170">
        <f ca="1"/>
        <v>0</v>
      </c>
      <c r="AB1170">
        <f ca="1"/>
        <v>0</v>
      </c>
      <c r="AC1170">
        <f ca="1"/>
        <v>0</v>
      </c>
      <c r="AD1170" t="str">
        <f ca="1"/>
        <v>ECOAH220_x</v>
      </c>
      <c r="AE1170">
        <f ca="1"/>
        <v>0</v>
      </c>
    </row>
    <row r="1171" spans="1:31" x14ac:dyDescent="0.2">
      <c r="A1171" t="s">
        <v>10654</v>
      </c>
      <c r="B1171" s="121" t="s">
        <v>9084</v>
      </c>
      <c r="E1171" s="121" t="str">
        <f ca="1"/>
        <v>0</v>
      </c>
      <c r="H1171" s="121" t="str">
        <f ca="1"/>
        <v>0</v>
      </c>
      <c r="K1171" s="121" t="str">
        <f ca="1"/>
        <v>0</v>
      </c>
      <c r="L1171">
        <v>0</v>
      </c>
      <c r="M1171">
        <v>0</v>
      </c>
      <c r="N1171" s="105" t="str">
        <v>ARABLt_c, G00006t_c_r</v>
      </c>
      <c r="O1171" s="131" t="str">
        <v/>
      </c>
      <c r="P1171" s="121" t="str">
        <v/>
      </c>
      <c r="Q1171">
        <v>0</v>
      </c>
      <c r="R1171" t="str">
        <v>ARABLt_c, G00006t_c_r</v>
      </c>
      <c r="T1171">
        <v>0</v>
      </c>
      <c r="U1171" t="str">
        <v>ARABLt_c, G00006t_c_r</v>
      </c>
      <c r="W1171" t="str">
        <f ca="1"/>
        <v>Transport</v>
      </c>
      <c r="X1171" t="str">
        <f ca="1"/>
        <v>G3PCt_c_en</v>
      </c>
      <c r="Y1171">
        <f ca="1"/>
        <v>0</v>
      </c>
      <c r="Z1171">
        <f ca="1"/>
        <v>0</v>
      </c>
      <c r="AA1171">
        <f ca="1"/>
        <v>0</v>
      </c>
      <c r="AB1171">
        <f ca="1"/>
        <v>0</v>
      </c>
      <c r="AC1171">
        <f ca="1"/>
        <v>0</v>
      </c>
      <c r="AD1171" t="str">
        <f ca="1"/>
        <v>ECOAH240_x</v>
      </c>
      <c r="AE1171">
        <f ca="1"/>
        <v>0</v>
      </c>
    </row>
    <row r="1172" spans="1:31" x14ac:dyDescent="0.2">
      <c r="A1172" t="s">
        <v>10654</v>
      </c>
      <c r="B1172" s="121" t="s">
        <v>9085</v>
      </c>
      <c r="E1172" s="121" t="str">
        <f ca="1"/>
        <v>0</v>
      </c>
      <c r="H1172" s="121" t="str">
        <f ca="1"/>
        <v>0</v>
      </c>
      <c r="K1172" s="121" t="str">
        <f ca="1"/>
        <v>0</v>
      </c>
      <c r="L1172">
        <v>0</v>
      </c>
      <c r="M1172">
        <v>0</v>
      </c>
      <c r="N1172" s="105" t="str">
        <v>EX_arab__L_e, G00006t_c_e</v>
      </c>
      <c r="O1172" s="131" t="str">
        <v/>
      </c>
      <c r="P1172" s="121" t="str">
        <v/>
      </c>
      <c r="Q1172">
        <v>0</v>
      </c>
      <c r="R1172" t="str">
        <v>EX_arab__L_e, G00006t_c_e</v>
      </c>
      <c r="T1172">
        <v>0</v>
      </c>
      <c r="U1172" t="str">
        <v>EX_arab__L_e, G00006t_c_e</v>
      </c>
      <c r="W1172" t="str">
        <f ca="1"/>
        <v>Transport</v>
      </c>
      <c r="X1172" t="str">
        <f ca="1"/>
        <v>G3PCt_c_rm</v>
      </c>
      <c r="Y1172">
        <f ca="1"/>
        <v>0</v>
      </c>
      <c r="Z1172">
        <f ca="1"/>
        <v>0</v>
      </c>
      <c r="AA1172">
        <f ca="1"/>
        <v>0</v>
      </c>
      <c r="AB1172">
        <f ca="1"/>
        <v>0</v>
      </c>
      <c r="AC1172">
        <f ca="1"/>
        <v>0</v>
      </c>
      <c r="AD1172" t="str">
        <f ca="1"/>
        <v>ECOAH260_x</v>
      </c>
      <c r="AE1172">
        <f ca="1"/>
        <v>0</v>
      </c>
    </row>
    <row r="1173" spans="1:31" x14ac:dyDescent="0.2">
      <c r="A1173" t="s">
        <v>10681</v>
      </c>
      <c r="B1173" s="121" t="s">
        <v>9086</v>
      </c>
      <c r="E1173" s="121" t="str">
        <f ca="1"/>
        <v>0</v>
      </c>
      <c r="H1173" s="121" t="str">
        <f ca="1"/>
        <v>0</v>
      </c>
      <c r="K1173" s="121" t="str">
        <f ca="1"/>
        <v>0</v>
      </c>
      <c r="L1173">
        <v>0</v>
      </c>
      <c r="M1173">
        <v>1.5959526877096301E-5</v>
      </c>
      <c r="N1173" s="105" t="str">
        <v>EX_arg__L_e, G00006t_c_e</v>
      </c>
      <c r="O1173" s="131" t="str">
        <v/>
      </c>
      <c r="P1173" s="121" t="str">
        <v/>
      </c>
      <c r="Q1173">
        <v>0</v>
      </c>
      <c r="R1173" t="str">
        <v>EX_arg__L_e, G00006t_c_e</v>
      </c>
      <c r="T1173">
        <v>0</v>
      </c>
      <c r="U1173" t="str">
        <v>EX_arg__L_e, G00006t_c_e</v>
      </c>
      <c r="W1173" t="str">
        <f ca="1"/>
        <v>Glycerophospholipid metabolism</v>
      </c>
      <c r="X1173" t="str">
        <f ca="1"/>
        <v>G3PD1i_m</v>
      </c>
      <c r="Y1173">
        <f ca="1"/>
        <v>0</v>
      </c>
      <c r="Z1173">
        <f ca="1"/>
        <v>0</v>
      </c>
      <c r="AA1173">
        <f ca="1"/>
        <v>0</v>
      </c>
      <c r="AB1173">
        <f ca="1"/>
        <v>0</v>
      </c>
      <c r="AC1173">
        <f ca="1"/>
        <v>0</v>
      </c>
      <c r="AD1173" t="str">
        <f ca="1"/>
        <v>ECOAH40_m</v>
      </c>
      <c r="AE1173">
        <f ca="1"/>
        <v>0</v>
      </c>
    </row>
    <row r="1174" spans="1:31" x14ac:dyDescent="0.2">
      <c r="A1174" t="s">
        <v>10681</v>
      </c>
      <c r="B1174" s="121" t="s">
        <v>9087</v>
      </c>
      <c r="E1174" s="121" t="str">
        <f ca="1"/>
        <v>0</v>
      </c>
      <c r="H1174" s="121" t="str">
        <f ca="1"/>
        <v>0</v>
      </c>
      <c r="K1174" s="121" t="str">
        <f ca="1"/>
        <v>0</v>
      </c>
      <c r="L1174">
        <v>0</v>
      </c>
      <c r="M1174">
        <v>3.7110649295089299E-3</v>
      </c>
      <c r="N1174" s="105" t="str">
        <v>EX_asn__L_e, G00006t_c_e</v>
      </c>
      <c r="O1174" s="131" t="str">
        <v/>
      </c>
      <c r="P1174" s="121" t="str">
        <v/>
      </c>
      <c r="Q1174">
        <v>0</v>
      </c>
      <c r="R1174" t="str">
        <v>EX_asn__L_e, G00006t_c_e</v>
      </c>
      <c r="T1174">
        <v>0</v>
      </c>
      <c r="U1174" t="str">
        <v>EX_asn__L_e, G00006t_c_e</v>
      </c>
      <c r="W1174" t="str">
        <f ca="1"/>
        <v>Glycerophospholipid metabolism</v>
      </c>
      <c r="X1174" t="str">
        <f ca="1"/>
        <v>G3PD1i_x</v>
      </c>
      <c r="Y1174">
        <f ca="1"/>
        <v>0</v>
      </c>
      <c r="Z1174">
        <f ca="1"/>
        <v>0</v>
      </c>
      <c r="AA1174">
        <f ca="1"/>
        <v>0</v>
      </c>
      <c r="AB1174">
        <f ca="1"/>
        <v>0</v>
      </c>
      <c r="AC1174">
        <f ca="1"/>
        <v>0</v>
      </c>
      <c r="AD1174" t="str">
        <f ca="1"/>
        <v>ECOAH40_x</v>
      </c>
      <c r="AE1174">
        <f ca="1"/>
        <v>0</v>
      </c>
    </row>
    <row r="1175" spans="1:31" x14ac:dyDescent="0.2">
      <c r="A1175" t="s">
        <v>10730</v>
      </c>
      <c r="B1175" s="121" t="s">
        <v>9088</v>
      </c>
      <c r="E1175" s="121">
        <f ca="1"/>
        <v>6.9821565691408502E-2</v>
      </c>
      <c r="H1175" s="121" t="str">
        <f ca="1"/>
        <v>0</v>
      </c>
      <c r="K1175" s="121" t="str">
        <f ca="1"/>
        <v>0</v>
      </c>
      <c r="L1175">
        <v>0</v>
      </c>
      <c r="M1175">
        <v>1.8252893323036801E-2</v>
      </c>
      <c r="N1175" s="105" t="str">
        <v>EX_asp__L_e, G00006t_c_e</v>
      </c>
      <c r="O1175" s="131">
        <v>5.5069589477365899E-2</v>
      </c>
      <c r="P1175" s="121">
        <v>4.8073295970479199E-2</v>
      </c>
      <c r="Q1175">
        <v>0</v>
      </c>
      <c r="R1175" t="str">
        <v>EX_asp__L_e, G00006t_c_e</v>
      </c>
      <c r="T1175">
        <v>0</v>
      </c>
      <c r="U1175" t="str">
        <v>EX_asp__L_e, G00006t_c_e</v>
      </c>
      <c r="W1175" t="str">
        <f ca="1"/>
        <v>Phospholipid biosynthesis</v>
      </c>
      <c r="X1175" t="str">
        <f ca="1"/>
        <v>G3PD1r_c</v>
      </c>
      <c r="Y1175">
        <f ca="1"/>
        <v>3.3317533542635593E-2</v>
      </c>
      <c r="Z1175">
        <f ca="1"/>
        <v>0</v>
      </c>
      <c r="AA1175">
        <f ca="1"/>
        <v>1.1100580413646477E-3</v>
      </c>
      <c r="AB1175">
        <f ca="1"/>
        <v>0.48032798383225911</v>
      </c>
      <c r="AC1175">
        <f ca="1"/>
        <v>1</v>
      </c>
      <c r="AD1175" t="str">
        <f ca="1"/>
        <v>ECOAH60_m</v>
      </c>
      <c r="AE1175">
        <f ca="1"/>
        <v>0</v>
      </c>
    </row>
    <row r="1176" spans="1:31" x14ac:dyDescent="0.2">
      <c r="A1176" t="s">
        <v>10681</v>
      </c>
      <c r="B1176" s="121" t="s">
        <v>9089</v>
      </c>
      <c r="E1176" s="121" t="str">
        <f ca="1"/>
        <v>0</v>
      </c>
      <c r="H1176" s="121" t="str">
        <f ca="1"/>
        <v>0</v>
      </c>
      <c r="K1176" s="121" t="str">
        <f ca="1"/>
        <v>0</v>
      </c>
      <c r="L1176">
        <v>0</v>
      </c>
      <c r="M1176">
        <v>3.9684300046691602E-3</v>
      </c>
      <c r="N1176" s="105" t="str">
        <v>CRNt_c_m, G00006t_c_r</v>
      </c>
      <c r="O1176" s="131">
        <v>0</v>
      </c>
      <c r="P1176" s="121">
        <v>1.5699273024017801E-2</v>
      </c>
      <c r="Q1176">
        <v>0</v>
      </c>
      <c r="R1176" t="str">
        <v>CRNt_c_m, G00006t_c_r</v>
      </c>
      <c r="T1176">
        <v>0</v>
      </c>
      <c r="U1176" t="str">
        <v>CRNt_c_m, G00006t_c_r</v>
      </c>
      <c r="W1176" t="str">
        <f ca="1"/>
        <v>Glycerophospholipid metabolism</v>
      </c>
      <c r="X1176" t="str">
        <f ca="1"/>
        <v>G3PDf_m</v>
      </c>
      <c r="Y1176">
        <f ca="1"/>
        <v>0</v>
      </c>
      <c r="Z1176">
        <f ca="1"/>
        <v>0</v>
      </c>
      <c r="AA1176">
        <f ca="1"/>
        <v>0</v>
      </c>
      <c r="AB1176">
        <f ca="1"/>
        <v>0</v>
      </c>
      <c r="AC1176">
        <f ca="1"/>
        <v>0</v>
      </c>
      <c r="AD1176" t="str">
        <f ca="1"/>
        <v>ECOAH60_x</v>
      </c>
      <c r="AE1176">
        <f ca="1"/>
        <v>0</v>
      </c>
    </row>
    <row r="1177" spans="1:31" x14ac:dyDescent="0.2">
      <c r="A1177" t="s">
        <v>10654</v>
      </c>
      <c r="B1177" s="121" t="s">
        <v>9090</v>
      </c>
      <c r="E1177" s="121" t="str">
        <f ca="1"/>
        <v>0</v>
      </c>
      <c r="H1177" s="121" t="str">
        <f ca="1"/>
        <v>0</v>
      </c>
      <c r="K1177" s="121" t="str">
        <f ca="1"/>
        <v>0</v>
      </c>
      <c r="L1177">
        <v>0</v>
      </c>
      <c r="M1177">
        <v>1.3391626127660801E-2</v>
      </c>
      <c r="N1177" s="105" t="str">
        <v>EX_cys__L_e, G00006t_c_e</v>
      </c>
      <c r="O1177" s="131" t="str">
        <v/>
      </c>
      <c r="P1177" s="121" t="str">
        <v/>
      </c>
      <c r="Q1177">
        <v>0</v>
      </c>
      <c r="R1177" t="str">
        <v>EX_cys__L_e, G00006t_c_e</v>
      </c>
      <c r="T1177">
        <v>0</v>
      </c>
      <c r="U1177" t="str">
        <v>EX_cys__L_e, G00006t_c_e</v>
      </c>
      <c r="W1177" t="str">
        <f ca="1"/>
        <v>Transport</v>
      </c>
      <c r="X1177" t="str">
        <f ca="1"/>
        <v>G3PIt_c_e</v>
      </c>
      <c r="Y1177">
        <f ca="1"/>
        <v>0</v>
      </c>
      <c r="Z1177">
        <f ca="1"/>
        <v>0</v>
      </c>
      <c r="AA1177">
        <f ca="1"/>
        <v>0</v>
      </c>
      <c r="AB1177">
        <f ca="1"/>
        <v>0</v>
      </c>
      <c r="AC1177">
        <f ca="1"/>
        <v>0</v>
      </c>
      <c r="AD1177" t="str">
        <f ca="1"/>
        <v>ECOAH80_m</v>
      </c>
      <c r="AE1177">
        <f ca="1"/>
        <v>0</v>
      </c>
    </row>
    <row r="1178" spans="1:31" x14ac:dyDescent="0.2">
      <c r="A1178" t="s">
        <v>10654</v>
      </c>
      <c r="B1178" s="121" t="s">
        <v>9091</v>
      </c>
      <c r="E1178" s="121" t="str">
        <f ca="1"/>
        <v>0</v>
      </c>
      <c r="H1178" s="121" t="str">
        <f ca="1"/>
        <v>0</v>
      </c>
      <c r="K1178" s="121" t="str">
        <f ca="1"/>
        <v>0</v>
      </c>
      <c r="L1178">
        <v>0</v>
      </c>
      <c r="M1178">
        <v>0</v>
      </c>
      <c r="N1178" s="105" t="str">
        <v>E4HGLUt_c_m, G00006t_c_r</v>
      </c>
      <c r="O1178" s="131" t="str">
        <v/>
      </c>
      <c r="P1178" s="121" t="str">
        <v/>
      </c>
      <c r="Q1178">
        <v>0</v>
      </c>
      <c r="R1178" t="str">
        <v>E4HGLUt_c_m, G00006t_c_r</v>
      </c>
      <c r="T1178">
        <v>0</v>
      </c>
      <c r="U1178" t="str">
        <v>E4HGLUt_c_m, G00006t_c_r</v>
      </c>
      <c r="W1178" t="str">
        <f ca="1"/>
        <v>Transport</v>
      </c>
      <c r="X1178" t="str">
        <f ca="1"/>
        <v>G3PIt_c_en</v>
      </c>
      <c r="Y1178">
        <f ca="1"/>
        <v>0</v>
      </c>
      <c r="Z1178">
        <f ca="1"/>
        <v>0</v>
      </c>
      <c r="AA1178">
        <f ca="1"/>
        <v>0</v>
      </c>
      <c r="AB1178">
        <f ca="1"/>
        <v>0</v>
      </c>
      <c r="AC1178">
        <f ca="1"/>
        <v>0</v>
      </c>
      <c r="AD1178" t="str">
        <f ca="1"/>
        <v>ECOAH80_x</v>
      </c>
      <c r="AE1178">
        <f ca="1"/>
        <v>0</v>
      </c>
    </row>
    <row r="1179" spans="1:31" x14ac:dyDescent="0.2">
      <c r="A1179" t="s">
        <v>10658</v>
      </c>
      <c r="B1179" s="121" t="s">
        <v>9092</v>
      </c>
      <c r="E1179" s="121">
        <f ca="1"/>
        <v>4.87301819896543E-2</v>
      </c>
      <c r="H1179" s="121" t="str">
        <f ca="1"/>
        <v>0</v>
      </c>
      <c r="K1179" s="121" t="str">
        <f ca="1"/>
        <v>0</v>
      </c>
      <c r="L1179">
        <v>0</v>
      </c>
      <c r="M1179">
        <v>0</v>
      </c>
      <c r="N1179" s="105" t="str">
        <v>E4HGLUt_c_m, G00006t_c_r</v>
      </c>
      <c r="O1179" s="131">
        <v>4.6550000000000001E-2</v>
      </c>
      <c r="P1179" s="121">
        <v>0.100524714284131</v>
      </c>
      <c r="Q1179">
        <v>0</v>
      </c>
      <c r="R1179" t="str">
        <v>E4HGLUt_c_m, G00006t_c_r</v>
      </c>
      <c r="T1179">
        <v>0</v>
      </c>
      <c r="U1179" t="str">
        <v>E4HGLUt_c_m, G00006t_c_r</v>
      </c>
      <c r="W1179" t="str">
        <f ca="1"/>
        <v>Alternative carbon metabolism</v>
      </c>
      <c r="X1179" t="str">
        <f ca="1"/>
        <v>G3PT_c</v>
      </c>
      <c r="Y1179">
        <f ca="1"/>
        <v>2.3253123256427109E-2</v>
      </c>
      <c r="Z1179">
        <f ca="1"/>
        <v>0</v>
      </c>
      <c r="AA1179">
        <f ca="1"/>
        <v>5.4070774117859124E-4</v>
      </c>
      <c r="AB1179">
        <f ca="1"/>
        <v>5.3507775037133963E-2</v>
      </c>
      <c r="AC1179">
        <f ca="1"/>
        <v>1</v>
      </c>
      <c r="AD1179" t="str">
        <f ca="1"/>
        <v>ECOAI101a_x</v>
      </c>
      <c r="AE1179">
        <f ca="1"/>
        <v>0</v>
      </c>
    </row>
    <row r="1180" spans="1:31" x14ac:dyDescent="0.2">
      <c r="A1180" t="s">
        <v>10674</v>
      </c>
      <c r="B1180" s="121" t="s">
        <v>9093</v>
      </c>
      <c r="E1180" s="121" t="str">
        <f ca="1"/>
        <v>0</v>
      </c>
      <c r="H1180" s="121" t="str">
        <f ca="1"/>
        <v>0</v>
      </c>
      <c r="K1180" s="121" t="str">
        <f ca="1"/>
        <v>0</v>
      </c>
      <c r="L1180">
        <v>0</v>
      </c>
      <c r="M1180">
        <v>0</v>
      </c>
      <c r="N1180" s="105" t="str">
        <v>EX_sbt__L_e, G00006t_c_e</v>
      </c>
      <c r="O1180" s="131" t="str">
        <v/>
      </c>
      <c r="P1180" s="121" t="str">
        <v/>
      </c>
      <c r="Q1180">
        <v>0</v>
      </c>
      <c r="R1180" t="str">
        <v>EX_sbt__L_e, G00006t_c_e</v>
      </c>
      <c r="T1180">
        <v>0</v>
      </c>
      <c r="U1180" t="str">
        <v>EX_sbt__L_e, G00006t_c_e</v>
      </c>
      <c r="W1180" t="str">
        <f ca="1"/>
        <v>Arginine and proline metabolism</v>
      </c>
      <c r="X1180" t="str">
        <f ca="1"/>
        <v>G5SADr_c</v>
      </c>
      <c r="Y1180">
        <f ca="1"/>
        <v>0</v>
      </c>
      <c r="Z1180">
        <f ca="1"/>
        <v>0</v>
      </c>
      <c r="AA1180">
        <f ca="1"/>
        <v>0</v>
      </c>
      <c r="AB1180">
        <f ca="1"/>
        <v>0</v>
      </c>
      <c r="AC1180">
        <f ca="1"/>
        <v>0</v>
      </c>
      <c r="AD1180" t="str">
        <f ca="1"/>
        <v>ECOAI101d_x</v>
      </c>
      <c r="AE1180">
        <f ca="1"/>
        <v>0</v>
      </c>
    </row>
    <row r="1181" spans="1:31" x14ac:dyDescent="0.2">
      <c r="A1181" t="s">
        <v>10674</v>
      </c>
      <c r="B1181" s="121" t="s">
        <v>9094</v>
      </c>
      <c r="E1181" s="121" t="str">
        <f ca="1"/>
        <v>0</v>
      </c>
      <c r="H1181" s="121" t="str">
        <f ca="1"/>
        <v>0</v>
      </c>
      <c r="K1181" s="121" t="str">
        <f ca="1"/>
        <v>0</v>
      </c>
      <c r="L1181">
        <v>7.5089381400000002E-2</v>
      </c>
      <c r="M1181">
        <v>3.67305620119703E-3</v>
      </c>
      <c r="N1181" s="105" t="str">
        <v>G5SADr_c, G00006t_c_c</v>
      </c>
      <c r="O1181" s="131" t="str">
        <v/>
      </c>
      <c r="P1181" s="121" t="str">
        <v/>
      </c>
      <c r="Q1181">
        <v>1.55314665E-2</v>
      </c>
      <c r="R1181" t="str">
        <v>G5SADr_c, G00006t_c_c</v>
      </c>
      <c r="T1181">
        <v>1.8482474339999999E-2</v>
      </c>
      <c r="U1181" t="str">
        <v>G5SADr_c, G00006t_c_c</v>
      </c>
      <c r="W1181" t="str">
        <f ca="1"/>
        <v>Arginine and proline metabolism</v>
      </c>
      <c r="X1181" t="str">
        <f ca="1"/>
        <v>G5SADr_m</v>
      </c>
      <c r="Y1181">
        <f ca="1"/>
        <v>0</v>
      </c>
      <c r="Z1181">
        <f ca="1"/>
        <v>0</v>
      </c>
      <c r="AA1181">
        <f ca="1"/>
        <v>0</v>
      </c>
      <c r="AB1181">
        <f ca="1"/>
        <v>0</v>
      </c>
      <c r="AC1181">
        <f ca="1"/>
        <v>0</v>
      </c>
      <c r="AD1181" t="str">
        <f ca="1"/>
        <v>ECOAI102e_x</v>
      </c>
      <c r="AE1181">
        <f ca="1"/>
        <v>0</v>
      </c>
    </row>
    <row r="1182" spans="1:31" x14ac:dyDescent="0.2">
      <c r="A1182" t="s">
        <v>10674</v>
      </c>
      <c r="B1182" s="121" t="s">
        <v>9095</v>
      </c>
      <c r="E1182" s="121" t="str">
        <f ca="1"/>
        <v>0</v>
      </c>
      <c r="H1182" s="121" t="str">
        <f ca="1"/>
        <v>0</v>
      </c>
      <c r="K1182" s="121" t="str">
        <f ca="1"/>
        <v>0</v>
      </c>
      <c r="L1182">
        <v>0</v>
      </c>
      <c r="M1182">
        <v>5.1564874436341298E-3</v>
      </c>
      <c r="N1182" s="105" t="str">
        <v>EX_glu__L_e, G00006t_c_e</v>
      </c>
      <c r="O1182" s="131">
        <v>7.5089381400000002E-2</v>
      </c>
      <c r="P1182" s="121">
        <v>3.67305620119703E-3</v>
      </c>
      <c r="Q1182">
        <v>0</v>
      </c>
      <c r="R1182" t="str">
        <v>EX_glu__L_e, G00006t_c_e</v>
      </c>
      <c r="T1182">
        <v>0</v>
      </c>
      <c r="U1182" t="str">
        <v>EX_glu__L_e, G00006t_c_e</v>
      </c>
      <c r="W1182" t="str">
        <f ca="1"/>
        <v>Arginine and proline metabolism</v>
      </c>
      <c r="X1182" t="str">
        <f ca="1"/>
        <v>G5SDy_c</v>
      </c>
      <c r="Y1182">
        <f ca="1"/>
        <v>0</v>
      </c>
      <c r="Z1182">
        <f ca="1"/>
        <v>0</v>
      </c>
      <c r="AA1182">
        <f ca="1"/>
        <v>0</v>
      </c>
      <c r="AB1182">
        <f ca="1"/>
        <v>0</v>
      </c>
      <c r="AC1182">
        <f ca="1"/>
        <v>0</v>
      </c>
      <c r="AD1182" t="str">
        <f ca="1"/>
        <v>ECOAI121a_x</v>
      </c>
      <c r="AE1182">
        <f ca="1"/>
        <v>0</v>
      </c>
    </row>
    <row r="1183" spans="1:31" x14ac:dyDescent="0.2">
      <c r="A1183" t="s">
        <v>10679</v>
      </c>
      <c r="B1183" s="121" t="s">
        <v>9096</v>
      </c>
      <c r="E1183" s="121" t="str">
        <f ca="1"/>
        <v>0</v>
      </c>
      <c r="H1183" s="121" t="str">
        <f ca="1"/>
        <v>0</v>
      </c>
      <c r="K1183" s="121" t="str">
        <f ca="1"/>
        <v>0</v>
      </c>
      <c r="L1183">
        <v>0</v>
      </c>
      <c r="M1183">
        <v>0</v>
      </c>
      <c r="N1183" s="105" t="str">
        <v>GLUt_c_m, G00006t_c_r</v>
      </c>
      <c r="O1183" s="131" t="str">
        <v/>
      </c>
      <c r="P1183" s="121" t="str">
        <v/>
      </c>
      <c r="Q1183">
        <v>0</v>
      </c>
      <c r="R1183" t="str">
        <v>GLUt_c_m, G00006t_c_r</v>
      </c>
      <c r="T1183">
        <v>0</v>
      </c>
      <c r="U1183" t="str">
        <v>GLUt_c_m, G00006t_c_r</v>
      </c>
      <c r="W1183" t="str">
        <f ca="1"/>
        <v>Amino sugar and nucleotide sugar metabolism</v>
      </c>
      <c r="X1183" t="str">
        <f ca="1"/>
        <v>G6PDA_c</v>
      </c>
      <c r="Y1183">
        <f ca="1"/>
        <v>0</v>
      </c>
      <c r="Z1183">
        <f ca="1"/>
        <v>0</v>
      </c>
      <c r="AA1183">
        <f ca="1"/>
        <v>0</v>
      </c>
      <c r="AB1183">
        <f ca="1"/>
        <v>0</v>
      </c>
      <c r="AC1183">
        <f ca="1"/>
        <v>0</v>
      </c>
      <c r="AD1183" t="str">
        <f ca="1"/>
        <v>ECOAI121b_x</v>
      </c>
      <c r="AE1183">
        <f ca="1"/>
        <v>0</v>
      </c>
    </row>
    <row r="1184" spans="1:31" x14ac:dyDescent="0.2">
      <c r="A1184" t="s">
        <v>10722</v>
      </c>
      <c r="B1184" s="121" t="s">
        <v>9097</v>
      </c>
      <c r="E1184" s="121">
        <f ca="1"/>
        <v>0.82095422644904603</v>
      </c>
      <c r="H1184" s="121" t="str">
        <f ca="1"/>
        <v>0</v>
      </c>
      <c r="K1184" s="121" t="str">
        <f ca="1"/>
        <v>0</v>
      </c>
      <c r="L1184">
        <v>0</v>
      </c>
      <c r="M1184">
        <v>1.1971927927402299E-3</v>
      </c>
      <c r="N1184" s="105" t="str">
        <v>EX_gln__L_e, G00006t_c_e</v>
      </c>
      <c r="O1184" s="131">
        <v>1.7779040629979701</v>
      </c>
      <c r="P1184" s="121">
        <v>0.74088683143987399</v>
      </c>
      <c r="Q1184">
        <v>0</v>
      </c>
      <c r="R1184" t="str">
        <v>EX_gln__L_e, G00006t_c_e</v>
      </c>
      <c r="T1184">
        <v>0</v>
      </c>
      <c r="U1184" t="str">
        <v>EX_gln__L_e, G00006t_c_e</v>
      </c>
      <c r="W1184" t="str">
        <f ca="1"/>
        <v>Pentose phosphate pathway</v>
      </c>
      <c r="X1184" t="str">
        <f ca="1"/>
        <v>G6PDH2i_c</v>
      </c>
      <c r="Y1184">
        <f ca="1"/>
        <v>0.39174386460443145</v>
      </c>
      <c r="Z1184">
        <f ca="1"/>
        <v>0</v>
      </c>
      <c r="AA1184">
        <f ca="1"/>
        <v>0.15346325545521511</v>
      </c>
      <c r="AB1184">
        <f ca="1"/>
        <v>0.27957649467349488</v>
      </c>
      <c r="AC1184">
        <f ca="1"/>
        <v>1</v>
      </c>
      <c r="AD1184" t="str">
        <f ca="1"/>
        <v>ECOAI122c_x</v>
      </c>
      <c r="AE1184">
        <f ca="1"/>
        <v>0</v>
      </c>
    </row>
    <row r="1185" spans="1:31" x14ac:dyDescent="0.2">
      <c r="A1185" t="s">
        <v>10658</v>
      </c>
      <c r="B1185" s="121" t="s">
        <v>9098</v>
      </c>
      <c r="E1185" s="121" t="str">
        <f ca="1"/>
        <v>0</v>
      </c>
      <c r="H1185" s="121" t="str">
        <f ca="1"/>
        <v>0</v>
      </c>
      <c r="K1185" s="121" t="str">
        <f ca="1"/>
        <v>0</v>
      </c>
      <c r="L1185">
        <v>0</v>
      </c>
      <c r="M1185">
        <v>0</v>
      </c>
      <c r="N1185" s="105" t="str">
        <v>GLNtpa_v, G00006t_c_r</v>
      </c>
      <c r="O1185" s="131" t="str">
        <v/>
      </c>
      <c r="P1185" s="121" t="str">
        <v/>
      </c>
      <c r="Q1185">
        <v>0</v>
      </c>
      <c r="R1185" t="str">
        <v>GLNtpa_v, G00006t_c_r</v>
      </c>
      <c r="T1185">
        <v>0</v>
      </c>
      <c r="U1185" t="str">
        <v>GLNtpa_v, G00006t_c_r</v>
      </c>
      <c r="W1185" t="str">
        <f ca="1"/>
        <v>Alternative carbon metabolism</v>
      </c>
      <c r="X1185" t="str">
        <f ca="1"/>
        <v>G6PE_c</v>
      </c>
      <c r="Y1185">
        <f ca="1"/>
        <v>0</v>
      </c>
      <c r="Z1185">
        <f ca="1"/>
        <v>0</v>
      </c>
      <c r="AA1185">
        <f ca="1"/>
        <v>0</v>
      </c>
      <c r="AB1185">
        <f ca="1"/>
        <v>0</v>
      </c>
      <c r="AC1185">
        <f ca="1"/>
        <v>0</v>
      </c>
      <c r="AD1185" t="str">
        <f ca="1"/>
        <v>ECOAI122d_x</v>
      </c>
      <c r="AE1185">
        <f ca="1"/>
        <v>0</v>
      </c>
    </row>
    <row r="1186" spans="1:31" x14ac:dyDescent="0.2">
      <c r="A1186" t="s">
        <v>10731</v>
      </c>
      <c r="B1186" s="121" t="s">
        <v>9099</v>
      </c>
      <c r="E1186" s="121" t="str">
        <f ca="1"/>
        <v>0</v>
      </c>
      <c r="H1186" s="121" t="str">
        <f ca="1"/>
        <v>0</v>
      </c>
      <c r="K1186" s="121" t="str">
        <f ca="1"/>
        <v>0</v>
      </c>
      <c r="L1186">
        <v>0</v>
      </c>
      <c r="M1186">
        <v>1.8293724902589601E-5</v>
      </c>
      <c r="N1186" s="105" t="str">
        <v>EX_his__L_e, G00006t_c_e</v>
      </c>
      <c r="O1186" s="131">
        <v>0</v>
      </c>
      <c r="P1186" s="121">
        <v>0</v>
      </c>
      <c r="Q1186">
        <v>0</v>
      </c>
      <c r="R1186" t="str">
        <v>EX_his__L_e, G00006t_c_e</v>
      </c>
      <c r="T1186">
        <v>0</v>
      </c>
      <c r="U1186" t="str">
        <v>EX_his__L_e, G00006t_c_e</v>
      </c>
      <c r="W1186" t="str">
        <f ca="1"/>
        <v>Galactose metabolism</v>
      </c>
      <c r="X1186" t="str">
        <f ca="1"/>
        <v>GALKi_c</v>
      </c>
      <c r="Y1186">
        <f ca="1"/>
        <v>0</v>
      </c>
      <c r="Z1186">
        <f ca="1"/>
        <v>0</v>
      </c>
      <c r="AA1186">
        <f ca="1"/>
        <v>0</v>
      </c>
      <c r="AB1186">
        <f ca="1"/>
        <v>0</v>
      </c>
      <c r="AC1186">
        <f ca="1"/>
        <v>0</v>
      </c>
      <c r="AD1186" t="str">
        <f ca="1"/>
        <v>ECOAI123e_x</v>
      </c>
      <c r="AE1186">
        <f ca="1"/>
        <v>0</v>
      </c>
    </row>
    <row r="1187" spans="1:31" x14ac:dyDescent="0.2">
      <c r="A1187" t="s">
        <v>10658</v>
      </c>
      <c r="B1187" s="121" t="s">
        <v>9100</v>
      </c>
      <c r="E1187" s="121" t="str">
        <f ca="1"/>
        <v>0</v>
      </c>
      <c r="H1187" s="121" t="str">
        <f ca="1"/>
        <v>0</v>
      </c>
      <c r="K1187" s="121" t="str">
        <f ca="1"/>
        <v>0</v>
      </c>
      <c r="L1187">
        <v>0</v>
      </c>
      <c r="M1187">
        <v>2.9852763714334702E-4</v>
      </c>
      <c r="N1187" s="105" t="str">
        <v>HOMt_c_e, G00006t_c_r</v>
      </c>
      <c r="O1187" s="131" t="str">
        <v/>
      </c>
      <c r="P1187" s="121" t="str">
        <v/>
      </c>
      <c r="Q1187">
        <v>0</v>
      </c>
      <c r="R1187" t="str">
        <v>HOMt_c_e, G00006t_c_r</v>
      </c>
      <c r="T1187">
        <v>0</v>
      </c>
      <c r="U1187" t="str">
        <v>HOMt_c_e, G00006t_c_r</v>
      </c>
      <c r="W1187" t="str">
        <f ca="1"/>
        <v>Alternative carbon metabolism</v>
      </c>
      <c r="X1187" t="str">
        <f ca="1"/>
        <v>GALOX_e</v>
      </c>
      <c r="Y1187">
        <f ca="1"/>
        <v>0</v>
      </c>
      <c r="Z1187">
        <f ca="1"/>
        <v>0</v>
      </c>
      <c r="AA1187">
        <f ca="1"/>
        <v>0</v>
      </c>
      <c r="AB1187">
        <f ca="1"/>
        <v>0</v>
      </c>
      <c r="AC1187">
        <f ca="1"/>
        <v>0</v>
      </c>
      <c r="AD1187" t="str">
        <f ca="1"/>
        <v>ECOAI141a_x</v>
      </c>
      <c r="AE1187">
        <f ca="1"/>
        <v>0</v>
      </c>
    </row>
    <row r="1188" spans="1:31" x14ac:dyDescent="0.2">
      <c r="A1188" t="s">
        <v>10731</v>
      </c>
      <c r="B1188" s="121" t="s">
        <v>9101</v>
      </c>
      <c r="E1188" s="121" t="str">
        <f ca="1"/>
        <v>0</v>
      </c>
      <c r="H1188" s="121" t="str">
        <f ca="1"/>
        <v>0</v>
      </c>
      <c r="K1188" s="121" t="str">
        <f ca="1"/>
        <v>0</v>
      </c>
      <c r="L1188">
        <v>0</v>
      </c>
      <c r="M1188">
        <v>2.9852763714334702E-4</v>
      </c>
      <c r="N1188" s="105" t="str">
        <v>HOMt_c_e, G00006t_c_e</v>
      </c>
      <c r="O1188" s="131">
        <v>0</v>
      </c>
      <c r="P1188" s="121">
        <v>1.2643636473186899E-2</v>
      </c>
      <c r="Q1188">
        <v>0</v>
      </c>
      <c r="R1188" t="str">
        <v>HOMt_c_e, G00006t_c_e</v>
      </c>
      <c r="T1188">
        <v>0</v>
      </c>
      <c r="U1188" t="str">
        <v>HOMt_c_e, G00006t_c_e</v>
      </c>
      <c r="W1188" t="str">
        <f ca="1"/>
        <v>Galactose metabolism</v>
      </c>
      <c r="X1188" t="str">
        <f ca="1"/>
        <v>GALT_c</v>
      </c>
      <c r="Y1188">
        <f ca="1"/>
        <v>0</v>
      </c>
      <c r="Z1188">
        <f ca="1"/>
        <v>0</v>
      </c>
      <c r="AA1188">
        <f ca="1"/>
        <v>0</v>
      </c>
      <c r="AB1188">
        <f ca="1"/>
        <v>0</v>
      </c>
      <c r="AC1188">
        <f ca="1"/>
        <v>0</v>
      </c>
      <c r="AD1188" t="str">
        <f ca="1"/>
        <v>ECOAI142c_x</v>
      </c>
      <c r="AE1188">
        <f ca="1"/>
        <v>0</v>
      </c>
    </row>
    <row r="1189" spans="1:31" x14ac:dyDescent="0.2">
      <c r="A1189" t="s">
        <v>10654</v>
      </c>
      <c r="B1189" s="121" t="s">
        <v>9103</v>
      </c>
      <c r="E1189" s="121" t="str">
        <f ca="1"/>
        <v>0</v>
      </c>
      <c r="H1189" s="121" t="str">
        <f ca="1"/>
        <v>0</v>
      </c>
      <c r="K1189" s="121" t="str">
        <f ca="1"/>
        <v>0</v>
      </c>
      <c r="L1189">
        <v>0</v>
      </c>
      <c r="M1189">
        <v>4.44340115692528E-5</v>
      </c>
      <c r="N1189" s="105" t="str">
        <v>EX_ile__L_e, G00006t_c_e</v>
      </c>
      <c r="O1189" s="131" t="str">
        <v/>
      </c>
      <c r="P1189" s="121" t="str">
        <v/>
      </c>
      <c r="Q1189">
        <v>0</v>
      </c>
      <c r="R1189" t="str">
        <v>EX_ile__L_e, G00006t_c_e</v>
      </c>
      <c r="T1189">
        <v>0</v>
      </c>
      <c r="U1189" t="str">
        <v>EX_ile__L_e, G00006t_c_e</v>
      </c>
      <c r="W1189" t="str">
        <f ca="1"/>
        <v>Transport</v>
      </c>
      <c r="X1189" t="str">
        <f ca="1"/>
        <v>GALtps_e</v>
      </c>
      <c r="Y1189">
        <f ca="1"/>
        <v>0</v>
      </c>
      <c r="Z1189">
        <f ca="1"/>
        <v>0</v>
      </c>
      <c r="AA1189">
        <f ca="1"/>
        <v>0</v>
      </c>
      <c r="AB1189">
        <f ca="1"/>
        <v>0</v>
      </c>
      <c r="AC1189">
        <f ca="1"/>
        <v>0</v>
      </c>
      <c r="AD1189" t="str">
        <f ca="1"/>
        <v>ECOAI81e_x</v>
      </c>
      <c r="AE1189">
        <f ca="1"/>
        <v>0</v>
      </c>
    </row>
    <row r="1190" spans="1:31" x14ac:dyDescent="0.2">
      <c r="A1190" t="s">
        <v>10695</v>
      </c>
      <c r="B1190" s="121" t="s">
        <v>9102</v>
      </c>
      <c r="E1190" s="121">
        <f ca="1"/>
        <v>0.24114893789126399</v>
      </c>
      <c r="H1190" s="121" t="str">
        <f ca="1"/>
        <v>0</v>
      </c>
      <c r="K1190" s="121" t="str">
        <f ca="1"/>
        <v>0</v>
      </c>
      <c r="L1190">
        <v>0</v>
      </c>
      <c r="M1190">
        <v>8.71349154048002E-4</v>
      </c>
      <c r="N1190" s="105" t="str">
        <v>ILEt_c_v, G00006t_c_r</v>
      </c>
      <c r="O1190" s="131">
        <v>0.16836259687552499</v>
      </c>
      <c r="P1190" s="121">
        <v>5.5699173015043499E-2</v>
      </c>
      <c r="Q1190">
        <v>0</v>
      </c>
      <c r="R1190" t="str">
        <v>ILEt_c_v, G00006t_c_r</v>
      </c>
      <c r="T1190">
        <v>1.25872580697418E-2</v>
      </c>
      <c r="U1190" t="str">
        <v>ILEt_c_v, G00006t_c_r</v>
      </c>
      <c r="W1190" t="str">
        <f ca="1"/>
        <v>Pentose and glucuronate interconversions</v>
      </c>
      <c r="X1190" t="str">
        <f ca="1"/>
        <v>GALUi_c</v>
      </c>
      <c r="Y1190">
        <f ca="1"/>
        <v>0.1150717224313372</v>
      </c>
      <c r="Z1190">
        <f ca="1"/>
        <v>0</v>
      </c>
      <c r="AA1190">
        <f ca="1"/>
        <v>1.3241501303314713E-2</v>
      </c>
      <c r="AB1190">
        <f ca="1"/>
        <v>4.2681505850353787</v>
      </c>
      <c r="AC1190">
        <f ca="1"/>
        <v>1</v>
      </c>
      <c r="AD1190" t="str">
        <f ca="1"/>
        <v>ECOAI82e_x</v>
      </c>
      <c r="AE1190">
        <f ca="1"/>
        <v>0</v>
      </c>
    </row>
    <row r="1191" spans="1:31" x14ac:dyDescent="0.2">
      <c r="A1191" t="s">
        <v>10654</v>
      </c>
      <c r="B1191" s="121" t="s">
        <v>9104</v>
      </c>
      <c r="E1191" s="121" t="str">
        <f ca="1"/>
        <v>0</v>
      </c>
      <c r="H1191" s="121" t="str">
        <f ca="1"/>
        <v>0</v>
      </c>
      <c r="K1191" s="121" t="str">
        <f ca="1"/>
        <v>0</v>
      </c>
      <c r="L1191">
        <v>0</v>
      </c>
      <c r="M1191">
        <v>0</v>
      </c>
      <c r="N1191" s="105" t="str">
        <v>EX_leu__L_e, G00006t_c_e</v>
      </c>
      <c r="O1191" s="131" t="str">
        <v/>
      </c>
      <c r="P1191" s="121" t="str">
        <v/>
      </c>
      <c r="Q1191">
        <v>0</v>
      </c>
      <c r="R1191" t="str">
        <v>EX_leu__L_e, G00006t_c_e</v>
      </c>
      <c r="T1191">
        <v>0</v>
      </c>
      <c r="U1191" t="str">
        <v>EX_leu__L_e, G00006t_c_e</v>
      </c>
      <c r="W1191" t="str">
        <f ca="1"/>
        <v>Transport</v>
      </c>
      <c r="X1191" t="str">
        <f ca="1"/>
        <v>GAM6Pt_c</v>
      </c>
      <c r="Y1191">
        <f ca="1"/>
        <v>0</v>
      </c>
      <c r="Z1191">
        <f ca="1"/>
        <v>0</v>
      </c>
      <c r="AA1191">
        <f ca="1"/>
        <v>0</v>
      </c>
      <c r="AB1191">
        <f ca="1"/>
        <v>0</v>
      </c>
      <c r="AC1191">
        <f ca="1"/>
        <v>0</v>
      </c>
      <c r="AD1191" t="str">
        <f ca="1"/>
        <v>ECOAR122_x</v>
      </c>
      <c r="AE1191">
        <f ca="1"/>
        <v>0</v>
      </c>
    </row>
    <row r="1192" spans="1:31" x14ac:dyDescent="0.2">
      <c r="A1192" t="s">
        <v>10721</v>
      </c>
      <c r="B1192" s="121" t="s">
        <v>9105</v>
      </c>
      <c r="E1192" s="121">
        <f ca="1"/>
        <v>2.3543907675893201</v>
      </c>
      <c r="H1192" s="121" t="str">
        <f ca="1"/>
        <v>0</v>
      </c>
      <c r="K1192" s="121" t="str">
        <f ca="1"/>
        <v>0</v>
      </c>
      <c r="L1192">
        <v>0</v>
      </c>
      <c r="M1192">
        <v>1.3337101964000799E-3</v>
      </c>
      <c r="N1192" s="105" t="str">
        <v>EX_lys__L_e, G00006t_c_e</v>
      </c>
      <c r="O1192" s="131">
        <v>3.38555136982546</v>
      </c>
      <c r="P1192" s="121">
        <v>0.29106118129876202</v>
      </c>
      <c r="Q1192">
        <v>0</v>
      </c>
      <c r="R1192" t="str">
        <v>EX_lys__L_e, G00006t_c_e</v>
      </c>
      <c r="T1192">
        <v>0</v>
      </c>
      <c r="U1192" t="str">
        <v>EX_lys__L_e, G00006t_c_e</v>
      </c>
      <c r="W1192" t="str">
        <f ca="1"/>
        <v>Glycolysis / Gluconeogenesis</v>
      </c>
      <c r="X1192" t="str">
        <f ca="1"/>
        <v>GAPD_c</v>
      </c>
      <c r="Y1192">
        <f ca="1"/>
        <v>1.123470844499854</v>
      </c>
      <c r="Z1192">
        <f ca="1"/>
        <v>0</v>
      </c>
      <c r="AA1192">
        <f ca="1"/>
        <v>1.2621867384412151</v>
      </c>
      <c r="AB1192">
        <f ca="1"/>
        <v>14.898928553479713</v>
      </c>
      <c r="AC1192">
        <f ca="1"/>
        <v>1</v>
      </c>
      <c r="AD1192" t="str">
        <f ca="1"/>
        <v>ECOAR142_x</v>
      </c>
      <c r="AE1192">
        <f ca="1"/>
        <v>0</v>
      </c>
    </row>
    <row r="1193" spans="1:31" x14ac:dyDescent="0.2">
      <c r="A1193" t="s">
        <v>10690</v>
      </c>
      <c r="B1193" s="121" t="s">
        <v>9106</v>
      </c>
      <c r="E1193" s="121">
        <f ca="1"/>
        <v>7.6970359101125102E-3</v>
      </c>
      <c r="H1193" s="121" t="str">
        <f ca="1"/>
        <v>0</v>
      </c>
      <c r="K1193" s="121" t="str">
        <f ca="1"/>
        <v>0</v>
      </c>
      <c r="L1193">
        <v>0</v>
      </c>
      <c r="M1193">
        <v>0</v>
      </c>
      <c r="N1193" s="105" t="str">
        <v>MALt_c_e, G00006t_c_r</v>
      </c>
      <c r="O1193" s="131">
        <v>0</v>
      </c>
      <c r="P1193" s="121">
        <v>2.4241930944112E-3</v>
      </c>
      <c r="Q1193">
        <v>0</v>
      </c>
      <c r="R1193" t="str">
        <v>MALt_c_e, G00006t_c_r</v>
      </c>
      <c r="T1193">
        <v>0</v>
      </c>
      <c r="U1193" t="str">
        <v>MALt_c_e, G00006t_c_r</v>
      </c>
      <c r="W1193" t="str">
        <f ca="1"/>
        <v>Purine metabolism</v>
      </c>
      <c r="X1193" t="str">
        <f ca="1"/>
        <v>GARFT_c</v>
      </c>
      <c r="Y1193">
        <f ca="1"/>
        <v>3.6728802852612026E-3</v>
      </c>
      <c r="Z1193">
        <f ca="1"/>
        <v>0</v>
      </c>
      <c r="AA1193">
        <f ca="1"/>
        <v>1.3490049589860412E-5</v>
      </c>
      <c r="AB1193">
        <f ca="1"/>
        <v>2.2955096701854969</v>
      </c>
      <c r="AC1193">
        <f ca="1"/>
        <v>1</v>
      </c>
      <c r="AD1193" t="str">
        <f ca="1"/>
        <v>EGHLAT_c</v>
      </c>
      <c r="AE1193">
        <f ca="1"/>
        <v>0</v>
      </c>
    </row>
    <row r="1194" spans="1:31" x14ac:dyDescent="0.2">
      <c r="A1194" t="s">
        <v>10673</v>
      </c>
      <c r="B1194" s="121" t="s">
        <v>9107</v>
      </c>
      <c r="E1194" s="121" t="str">
        <f ca="1"/>
        <v>0</v>
      </c>
      <c r="H1194" s="121" t="str">
        <f ca="1"/>
        <v>0</v>
      </c>
      <c r="K1194" s="121" t="str">
        <f ca="1"/>
        <v>0</v>
      </c>
      <c r="L1194">
        <v>0</v>
      </c>
      <c r="M1194">
        <v>4.4716573010721998E-4</v>
      </c>
      <c r="N1194" s="105" t="str">
        <v>EX_met__L_e, G00006t_c_e</v>
      </c>
      <c r="O1194" s="131" t="str">
        <v/>
      </c>
      <c r="P1194" s="121" t="str">
        <v/>
      </c>
      <c r="Q1194">
        <v>0</v>
      </c>
      <c r="R1194" t="str">
        <v>EX_met__L_e, G00006t_c_e</v>
      </c>
      <c r="T1194">
        <v>0</v>
      </c>
      <c r="U1194" t="str">
        <v>EX_met__L_e, G00006t_c_e</v>
      </c>
      <c r="W1194" t="str">
        <f ca="1"/>
        <v>Lysine metabolism</v>
      </c>
      <c r="X1194" t="str">
        <f ca="1"/>
        <v>GBBOX_c</v>
      </c>
      <c r="Y1194">
        <f ca="1"/>
        <v>0</v>
      </c>
      <c r="Z1194">
        <f ca="1"/>
        <v>0</v>
      </c>
      <c r="AA1194">
        <f ca="1"/>
        <v>0</v>
      </c>
      <c r="AB1194">
        <f ca="1"/>
        <v>0</v>
      </c>
      <c r="AC1194">
        <f ca="1"/>
        <v>0</v>
      </c>
      <c r="AD1194" t="str">
        <f ca="1"/>
        <v>EGHLAT_m</v>
      </c>
      <c r="AE1194">
        <f ca="1"/>
        <v>0</v>
      </c>
    </row>
    <row r="1195" spans="1:31" x14ac:dyDescent="0.2">
      <c r="A1195" t="s">
        <v>10654</v>
      </c>
      <c r="B1195" s="121" t="s">
        <v>9108</v>
      </c>
      <c r="E1195" s="121" t="str">
        <f ca="1"/>
        <v>0</v>
      </c>
      <c r="H1195" s="121" t="str">
        <f ca="1"/>
        <v>0</v>
      </c>
      <c r="K1195" s="121" t="str">
        <f ca="1"/>
        <v>0</v>
      </c>
      <c r="L1195">
        <v>0</v>
      </c>
      <c r="M1195">
        <v>4.9094822980793798E-5</v>
      </c>
      <c r="N1195" s="105" t="str">
        <v>EX_phe__L_e, G00006t_c_e</v>
      </c>
      <c r="O1195" s="131" t="str">
        <v/>
      </c>
      <c r="P1195" s="121" t="str">
        <v/>
      </c>
      <c r="Q1195">
        <v>0</v>
      </c>
      <c r="R1195" t="str">
        <v>EX_phe__L_e, G00006t_c_e</v>
      </c>
      <c r="T1195">
        <v>0</v>
      </c>
      <c r="U1195" t="str">
        <v>EX_phe__L_e, G00006t_c_e</v>
      </c>
      <c r="W1195" t="str">
        <f ca="1"/>
        <v>Transport</v>
      </c>
      <c r="X1195" t="str">
        <f ca="1"/>
        <v>GCALDt_c_e</v>
      </c>
      <c r="Y1195">
        <f ca="1"/>
        <v>0</v>
      </c>
      <c r="Z1195">
        <f ca="1"/>
        <v>0</v>
      </c>
      <c r="AA1195">
        <f ca="1"/>
        <v>0</v>
      </c>
      <c r="AB1195">
        <f ca="1"/>
        <v>0</v>
      </c>
      <c r="AC1195">
        <f ca="1"/>
        <v>0</v>
      </c>
      <c r="AD1195" t="str">
        <f ca="1"/>
        <v>EGHLAT_x</v>
      </c>
      <c r="AE1195">
        <f ca="1"/>
        <v>0</v>
      </c>
    </row>
    <row r="1196" spans="1:31" x14ac:dyDescent="0.2">
      <c r="A1196" t="s">
        <v>10654</v>
      </c>
      <c r="B1196" s="121" t="s">
        <v>9109</v>
      </c>
      <c r="E1196" s="121">
        <f ca="1"/>
        <v>-1.9069533756457401E-5</v>
      </c>
      <c r="H1196" s="121" t="str">
        <f ca="1"/>
        <v>0</v>
      </c>
      <c r="K1196" s="121" t="str">
        <f ca="1"/>
        <v>0</v>
      </c>
      <c r="L1196">
        <v>0</v>
      </c>
      <c r="M1196">
        <v>3.6697611984780601E-3</v>
      </c>
      <c r="N1196" s="105" t="str">
        <v>EX_pro__L_e, G00006t_c_e</v>
      </c>
      <c r="O1196" s="131" t="str">
        <v/>
      </c>
      <c r="P1196" s="121" t="str">
        <v/>
      </c>
      <c r="Q1196">
        <v>0</v>
      </c>
      <c r="R1196" t="str">
        <v>EX_pro__L_e, G00006t_c_e</v>
      </c>
      <c r="T1196">
        <v>0</v>
      </c>
      <c r="U1196" t="str">
        <v>EX_pro__L_e, G00006t_c_e</v>
      </c>
      <c r="W1196" t="str">
        <f ca="1"/>
        <v>Transport</v>
      </c>
      <c r="X1196" t="str">
        <f ca="1"/>
        <v>GCALDt_c_m</v>
      </c>
      <c r="Y1196">
        <f ca="1"/>
        <v>-9.0996216467166763E-6</v>
      </c>
      <c r="Z1196">
        <f ca="1"/>
        <v>0</v>
      </c>
      <c r="AA1196">
        <f ca="1"/>
        <v>8.2803114113394716E-11</v>
      </c>
      <c r="AB1196">
        <f ca="1"/>
        <v>3.4652834592419766E-9</v>
      </c>
      <c r="AC1196">
        <f ca="1"/>
        <v>1</v>
      </c>
      <c r="AD1196" t="str">
        <f ca="1"/>
        <v>EPGALURS_e</v>
      </c>
      <c r="AE1196">
        <f ca="1"/>
        <v>0</v>
      </c>
    </row>
    <row r="1197" spans="1:31" x14ac:dyDescent="0.2">
      <c r="A1197" t="s">
        <v>10654</v>
      </c>
      <c r="B1197" s="121" t="s">
        <v>9110</v>
      </c>
      <c r="E1197" s="121">
        <f ca="1"/>
        <v>3.6451795166123499E-2</v>
      </c>
      <c r="H1197" s="121" t="str">
        <f ca="1"/>
        <v>0</v>
      </c>
      <c r="K1197" s="121" t="str">
        <f ca="1"/>
        <v>0</v>
      </c>
      <c r="L1197">
        <v>0</v>
      </c>
      <c r="M1197">
        <v>0</v>
      </c>
      <c r="N1197" s="105" t="str">
        <v>PROtps_e, G00006t_c_r</v>
      </c>
      <c r="O1197" s="131" t="str">
        <v/>
      </c>
      <c r="P1197" s="121" t="str">
        <v/>
      </c>
      <c r="Q1197">
        <v>0</v>
      </c>
      <c r="R1197" t="str">
        <v>PROtps_e, G00006t_c_r</v>
      </c>
      <c r="T1197">
        <v>0</v>
      </c>
      <c r="U1197" t="str">
        <v>PROtps_e, G00006t_c_r</v>
      </c>
      <c r="W1197" t="str">
        <f ca="1"/>
        <v>Transport</v>
      </c>
      <c r="X1197" t="str">
        <f ca="1"/>
        <v>GDPMANNt_c_g</v>
      </c>
      <c r="Y1197">
        <f ca="1"/>
        <v>1.7394108770122339E-2</v>
      </c>
      <c r="Z1197">
        <f ca="1"/>
        <v>0</v>
      </c>
      <c r="AA1197">
        <f ca="1"/>
        <v>3.0255501990684687E-4</v>
      </c>
      <c r="AB1197">
        <f ca="1"/>
        <v>1.2661829415715439E-2</v>
      </c>
      <c r="AC1197">
        <f ca="1"/>
        <v>1</v>
      </c>
      <c r="AD1197" t="str">
        <f ca="1"/>
        <v>EPISTt_c_e</v>
      </c>
      <c r="AE1197">
        <f ca="1"/>
        <v>0</v>
      </c>
    </row>
    <row r="1198" spans="1:31" x14ac:dyDescent="0.2">
      <c r="A1198" t="s">
        <v>10654</v>
      </c>
      <c r="B1198" s="121" t="s">
        <v>9111</v>
      </c>
      <c r="E1198" s="121" t="str">
        <f ca="1"/>
        <v>0</v>
      </c>
      <c r="H1198" s="121" t="str">
        <f ca="1"/>
        <v>0</v>
      </c>
      <c r="K1198" s="121" t="str">
        <f ca="1"/>
        <v>0</v>
      </c>
      <c r="L1198">
        <v>0</v>
      </c>
      <c r="M1198">
        <v>1.08900219878798E-2</v>
      </c>
      <c r="N1198" s="105" t="str">
        <v>EX_ser__L_e, G00006t_c_e</v>
      </c>
      <c r="O1198" s="131" t="str">
        <v/>
      </c>
      <c r="P1198" s="121" t="str">
        <v/>
      </c>
      <c r="Q1198">
        <v>0</v>
      </c>
      <c r="R1198" t="str">
        <v>EX_ser__L_e, G00006t_c_e</v>
      </c>
      <c r="T1198">
        <v>0</v>
      </c>
      <c r="U1198" t="str">
        <v>EX_ser__L_e, G00006t_c_e</v>
      </c>
      <c r="W1198" t="str">
        <f ca="1"/>
        <v>Transport</v>
      </c>
      <c r="X1198" t="str">
        <f ca="1"/>
        <v>GDPMANt_c_g</v>
      </c>
      <c r="Y1198">
        <f ca="1"/>
        <v>0</v>
      </c>
      <c r="Z1198">
        <f ca="1"/>
        <v>0</v>
      </c>
      <c r="AA1198">
        <f ca="1"/>
        <v>0</v>
      </c>
      <c r="AB1198">
        <f ca="1"/>
        <v>0</v>
      </c>
      <c r="AC1198">
        <f ca="1"/>
        <v>0</v>
      </c>
      <c r="AD1198" t="str">
        <f ca="1"/>
        <v>EPISTt_c_rm</v>
      </c>
      <c r="AE1198">
        <f ca="1"/>
        <v>0</v>
      </c>
    </row>
    <row r="1199" spans="1:31" x14ac:dyDescent="0.2">
      <c r="A1199" t="s">
        <v>10654</v>
      </c>
      <c r="B1199" s="121" t="s">
        <v>9112</v>
      </c>
      <c r="E1199" s="121">
        <f ca="1"/>
        <v>3.6451795166123499E-2</v>
      </c>
      <c r="H1199" s="121" t="str">
        <f ca="1"/>
        <v>0</v>
      </c>
      <c r="K1199" s="121" t="str">
        <f ca="1"/>
        <v>0</v>
      </c>
      <c r="L1199">
        <v>0</v>
      </c>
      <c r="M1199">
        <v>0</v>
      </c>
      <c r="N1199" s="105" t="str">
        <v>SERtps_e, G00006t_c_r</v>
      </c>
      <c r="O1199" s="131" t="str">
        <v/>
      </c>
      <c r="P1199" s="121" t="str">
        <v/>
      </c>
      <c r="Q1199">
        <v>0</v>
      </c>
      <c r="R1199" t="str">
        <v>SERtps_e, G00006t_c_r</v>
      </c>
      <c r="T1199">
        <v>0</v>
      </c>
      <c r="U1199" t="str">
        <v>SERtps_e, G00006t_c_r</v>
      </c>
      <c r="W1199" t="str">
        <f ca="1"/>
        <v>Transport</v>
      </c>
      <c r="X1199" t="str">
        <f ca="1"/>
        <v>GDPt_c_g</v>
      </c>
      <c r="Y1199">
        <f ca="1"/>
        <v>1.7394108770122339E-2</v>
      </c>
      <c r="Z1199">
        <f ca="1"/>
        <v>0</v>
      </c>
      <c r="AA1199">
        <f ca="1"/>
        <v>3.0255501990684687E-4</v>
      </c>
      <c r="AB1199">
        <f ca="1"/>
        <v>1.2661829415715439E-2</v>
      </c>
      <c r="AC1199">
        <f ca="1"/>
        <v>1</v>
      </c>
      <c r="AD1199" t="str">
        <f ca="1"/>
        <v>EPISTt_l_rm</v>
      </c>
      <c r="AE1199">
        <f ca="1"/>
        <v>0</v>
      </c>
    </row>
    <row r="1200" spans="1:31" x14ac:dyDescent="0.2">
      <c r="A1200" t="s">
        <v>10654</v>
      </c>
      <c r="B1200" s="121" t="s">
        <v>9113</v>
      </c>
      <c r="E1200" s="121" t="str">
        <f ca="1"/>
        <v>0</v>
      </c>
      <c r="H1200" s="121" t="str">
        <f ca="1"/>
        <v>0</v>
      </c>
      <c r="K1200" s="121" t="str">
        <f ca="1"/>
        <v>0</v>
      </c>
      <c r="L1200">
        <v>0</v>
      </c>
      <c r="M1200">
        <v>0</v>
      </c>
      <c r="N1200" s="105" t="str">
        <v>SBTLt_c, G00006t_c_r</v>
      </c>
      <c r="O1200" s="131" t="str">
        <v/>
      </c>
      <c r="P1200" s="121" t="str">
        <v/>
      </c>
      <c r="Q1200">
        <v>0</v>
      </c>
      <c r="R1200" t="str">
        <v>SBTLt_c, G00006t_c_r</v>
      </c>
      <c r="T1200">
        <v>0</v>
      </c>
      <c r="U1200" t="str">
        <v>SBTLt_c, G00006t_c_r</v>
      </c>
      <c r="W1200" t="str">
        <f ca="1"/>
        <v>Transport</v>
      </c>
      <c r="X1200" t="str">
        <f ca="1"/>
        <v>GDPt_c_n</v>
      </c>
      <c r="Y1200">
        <f ca="1"/>
        <v>0</v>
      </c>
      <c r="Z1200">
        <f ca="1"/>
        <v>0</v>
      </c>
      <c r="AA1200">
        <f ca="1"/>
        <v>0</v>
      </c>
      <c r="AB1200">
        <f ca="1"/>
        <v>0</v>
      </c>
      <c r="AC1200">
        <f ca="1"/>
        <v>0</v>
      </c>
      <c r="AD1200" t="str">
        <f ca="1"/>
        <v>ERGSTESTt_c_rm</v>
      </c>
      <c r="AE1200">
        <f ca="1"/>
        <v>0</v>
      </c>
    </row>
    <row r="1201" spans="1:31" x14ac:dyDescent="0.2">
      <c r="A1201" t="s">
        <v>156</v>
      </c>
      <c r="B1201" s="121" t="s">
        <v>10915</v>
      </c>
      <c r="E1201" s="121" t="str">
        <f ca="1"/>
        <v>0</v>
      </c>
      <c r="H1201" s="121" t="str">
        <f ca="1"/>
        <v>0</v>
      </c>
      <c r="K1201" s="121" t="str">
        <f ca="1"/>
        <v>0</v>
      </c>
      <c r="L1201">
        <v>0</v>
      </c>
      <c r="M1201">
        <v>0</v>
      </c>
      <c r="N1201" s="105" t="str">
        <v>EX_srb__L_e, G00006t_c_e</v>
      </c>
      <c r="O1201" s="131" t="str">
        <v/>
      </c>
      <c r="P1201" s="121" t="str">
        <v/>
      </c>
      <c r="Q1201">
        <v>0</v>
      </c>
      <c r="R1201" t="str">
        <v>EX_srb__L_e, G00006t_c_e</v>
      </c>
      <c r="T1201">
        <v>0</v>
      </c>
      <c r="U1201" t="str">
        <v>EX_srb__L_e, G00006t_c_e</v>
      </c>
      <c r="W1201" t="str">
        <f ca="1"/>
        <v/>
      </c>
      <c r="X1201" t="str">
        <f ca="1"/>
        <v>GENERIC_ca2metal2_c</v>
      </c>
      <c r="Y1201">
        <f ca="1"/>
        <v>0</v>
      </c>
      <c r="Z1201">
        <f ca="1"/>
        <v>0</v>
      </c>
      <c r="AA1201">
        <f ca="1"/>
        <v>0</v>
      </c>
      <c r="AB1201">
        <f ca="1"/>
        <v>0</v>
      </c>
      <c r="AC1201">
        <f ca="1"/>
        <v>0</v>
      </c>
      <c r="AD1201" t="str">
        <f ca="1"/>
        <v>ERGSTESTt_l_rm</v>
      </c>
      <c r="AE1201">
        <f ca="1"/>
        <v>0</v>
      </c>
    </row>
    <row r="1202" spans="1:31" x14ac:dyDescent="0.2">
      <c r="A1202" t="s">
        <v>156</v>
      </c>
      <c r="B1202" s="121" t="s">
        <v>10916</v>
      </c>
      <c r="E1202" s="121" t="str">
        <f ca="1"/>
        <v>0</v>
      </c>
      <c r="H1202" s="121" t="str">
        <f ca="1"/>
        <v>0</v>
      </c>
      <c r="K1202" s="121" t="str">
        <f ca="1"/>
        <v>0</v>
      </c>
      <c r="L1202">
        <v>0</v>
      </c>
      <c r="M1202">
        <v>0</v>
      </c>
      <c r="N1202" s="105" t="str">
        <v>SRBt_c_e, G00006t_c_r</v>
      </c>
      <c r="O1202" s="131" t="str">
        <v/>
      </c>
      <c r="P1202" s="121" t="str">
        <v/>
      </c>
      <c r="Q1202">
        <v>0</v>
      </c>
      <c r="R1202" t="str">
        <v>SRBt_c_e, G00006t_c_r</v>
      </c>
      <c r="T1202">
        <v>0</v>
      </c>
      <c r="U1202" t="str">
        <v>SRBt_c_e, G00006t_c_r</v>
      </c>
      <c r="W1202" t="str">
        <f ca="1"/>
        <v/>
      </c>
      <c r="X1202" t="str">
        <f ca="1"/>
        <v>GENERIC_ca2metal2_e</v>
      </c>
      <c r="Y1202">
        <f ca="1"/>
        <v>0</v>
      </c>
      <c r="Z1202">
        <f ca="1"/>
        <v>0</v>
      </c>
      <c r="AA1202">
        <f ca="1"/>
        <v>0</v>
      </c>
      <c r="AB1202">
        <f ca="1"/>
        <v>0</v>
      </c>
      <c r="AC1202">
        <f ca="1"/>
        <v>0</v>
      </c>
      <c r="AD1202" t="str">
        <f ca="1"/>
        <v>ERGSTGLCT_c</v>
      </c>
      <c r="AE1202">
        <f ca="1"/>
        <v>0</v>
      </c>
    </row>
    <row r="1203" spans="1:31" x14ac:dyDescent="0.2">
      <c r="A1203" t="s">
        <v>156</v>
      </c>
      <c r="B1203" s="121" t="s">
        <v>10917</v>
      </c>
      <c r="E1203" s="121" t="str">
        <f ca="1"/>
        <v>0</v>
      </c>
      <c r="H1203" s="121" t="str">
        <f ca="1"/>
        <v>0</v>
      </c>
      <c r="K1203" s="121" t="str">
        <f ca="1"/>
        <v>0</v>
      </c>
      <c r="L1203">
        <v>0</v>
      </c>
      <c r="M1203">
        <v>1.88948322642343E-4</v>
      </c>
      <c r="N1203" s="105" t="str">
        <v>EX_thr__L_e, G00006t_c_e</v>
      </c>
      <c r="O1203" s="131" t="str">
        <v/>
      </c>
      <c r="P1203" s="121" t="str">
        <v/>
      </c>
      <c r="Q1203">
        <v>0</v>
      </c>
      <c r="R1203" t="str">
        <v>EX_thr__L_e, G00006t_c_e</v>
      </c>
      <c r="T1203">
        <v>0</v>
      </c>
      <c r="U1203" t="str">
        <v>EX_thr__L_e, G00006t_c_e</v>
      </c>
      <c r="W1203" t="str">
        <f ca="1"/>
        <v/>
      </c>
      <c r="X1203" t="str">
        <f ca="1"/>
        <v>GENERIC_cobalt2metal2_c</v>
      </c>
      <c r="Y1203">
        <f ca="1"/>
        <v>0</v>
      </c>
      <c r="Z1203">
        <f ca="1"/>
        <v>0</v>
      </c>
      <c r="AA1203">
        <f ca="1"/>
        <v>0</v>
      </c>
      <c r="AB1203">
        <f ca="1"/>
        <v>0</v>
      </c>
      <c r="AC1203">
        <f ca="1"/>
        <v>0</v>
      </c>
      <c r="AD1203" t="str">
        <f ca="1"/>
        <v>ERGSTt_c_e</v>
      </c>
      <c r="AE1203">
        <f ca="1"/>
        <v>0</v>
      </c>
    </row>
    <row r="1204" spans="1:31" x14ac:dyDescent="0.2">
      <c r="A1204" t="s">
        <v>156</v>
      </c>
      <c r="B1204" s="121" t="s">
        <v>10918</v>
      </c>
      <c r="E1204" s="121" t="str">
        <f ca="1"/>
        <v>0</v>
      </c>
      <c r="H1204" s="121" t="str">
        <f ca="1"/>
        <v>0</v>
      </c>
      <c r="K1204" s="121" t="str">
        <f ca="1"/>
        <v>0</v>
      </c>
      <c r="L1204">
        <v>0</v>
      </c>
      <c r="M1204">
        <v>5.6902567673595603E-6</v>
      </c>
      <c r="N1204" s="105" t="str">
        <v>EX_trp__L_e, G00006t_c_e</v>
      </c>
      <c r="O1204" s="131" t="str">
        <v/>
      </c>
      <c r="P1204" s="121" t="str">
        <v/>
      </c>
      <c r="Q1204">
        <v>0</v>
      </c>
      <c r="R1204" t="str">
        <v>EX_trp__L_e, G00006t_c_e</v>
      </c>
      <c r="T1204">
        <v>0</v>
      </c>
      <c r="U1204" t="str">
        <v>EX_trp__L_e, G00006t_c_e</v>
      </c>
      <c r="W1204" t="str">
        <f ca="1"/>
        <v/>
      </c>
      <c r="X1204" t="str">
        <f ca="1"/>
        <v>GENERIC_cobalt2metal2_e</v>
      </c>
      <c r="Y1204">
        <f ca="1"/>
        <v>0</v>
      </c>
      <c r="Z1204">
        <f ca="1"/>
        <v>0</v>
      </c>
      <c r="AA1204">
        <f ca="1"/>
        <v>0</v>
      </c>
      <c r="AB1204">
        <f ca="1"/>
        <v>0</v>
      </c>
      <c r="AC1204">
        <f ca="1"/>
        <v>0</v>
      </c>
      <c r="AD1204" t="str">
        <f ca="1"/>
        <v>ERGSTt_c_en</v>
      </c>
      <c r="AE1204">
        <f ca="1"/>
        <v>0</v>
      </c>
    </row>
    <row r="1205" spans="1:31" x14ac:dyDescent="0.2">
      <c r="A1205" t="s">
        <v>156</v>
      </c>
      <c r="B1205" s="121" t="s">
        <v>10919</v>
      </c>
      <c r="E1205" s="121" t="str">
        <f ca="1"/>
        <v>0</v>
      </c>
      <c r="H1205" s="121" t="str">
        <f ca="1"/>
        <v>0</v>
      </c>
      <c r="K1205" s="121" t="str">
        <f ca="1"/>
        <v>0</v>
      </c>
      <c r="L1205">
        <v>0</v>
      </c>
      <c r="M1205">
        <v>6.1070767816951902E-5</v>
      </c>
      <c r="N1205" s="105" t="str">
        <v>EX_tyr__L_e, G00006t_c_e</v>
      </c>
      <c r="O1205" s="131" t="str">
        <v/>
      </c>
      <c r="P1205" s="121" t="str">
        <v/>
      </c>
      <c r="Q1205">
        <v>0</v>
      </c>
      <c r="R1205" t="str">
        <v>EX_tyr__L_e, G00006t_c_e</v>
      </c>
      <c r="T1205">
        <v>0</v>
      </c>
      <c r="U1205" t="str">
        <v>EX_tyr__L_e, G00006t_c_e</v>
      </c>
      <c r="W1205" t="str">
        <f ca="1"/>
        <v/>
      </c>
      <c r="X1205" t="str">
        <f ca="1"/>
        <v>GENERIC_cu2metal2_c</v>
      </c>
      <c r="Y1205">
        <f ca="1"/>
        <v>0</v>
      </c>
      <c r="Z1205">
        <f ca="1"/>
        <v>0</v>
      </c>
      <c r="AA1205">
        <f ca="1"/>
        <v>0</v>
      </c>
      <c r="AB1205">
        <f ca="1"/>
        <v>0</v>
      </c>
      <c r="AC1205">
        <f ca="1"/>
        <v>0</v>
      </c>
      <c r="AD1205" t="str">
        <f ca="1"/>
        <v>ERGSTt_c_l</v>
      </c>
      <c r="AE1205">
        <f ca="1"/>
        <v>0</v>
      </c>
    </row>
    <row r="1206" spans="1:31" x14ac:dyDescent="0.2">
      <c r="A1206" t="s">
        <v>156</v>
      </c>
      <c r="B1206" s="121" t="s">
        <v>10920</v>
      </c>
      <c r="E1206" s="121" t="str">
        <f ca="1"/>
        <v>0</v>
      </c>
      <c r="H1206" s="121" t="str">
        <f ca="1"/>
        <v>0</v>
      </c>
      <c r="K1206" s="121" t="str">
        <f ca="1"/>
        <v>0</v>
      </c>
      <c r="L1206">
        <v>0</v>
      </c>
      <c r="M1206">
        <v>0</v>
      </c>
      <c r="N1206" s="105" t="str">
        <v>EX_val__L_e, G00006t_c_e</v>
      </c>
      <c r="O1206" s="131" t="str">
        <v/>
      </c>
      <c r="P1206" s="121" t="str">
        <v/>
      </c>
      <c r="Q1206">
        <v>0</v>
      </c>
      <c r="R1206" t="str">
        <v>EX_val__L_e, G00006t_c_e</v>
      </c>
      <c r="T1206">
        <v>0</v>
      </c>
      <c r="U1206" t="str">
        <v>EX_val__L_e, G00006t_c_e</v>
      </c>
      <c r="W1206" t="str">
        <f ca="1"/>
        <v/>
      </c>
      <c r="X1206" t="str">
        <f ca="1"/>
        <v>GENERIC_cu2metal2_e</v>
      </c>
      <c r="Y1206">
        <f ca="1"/>
        <v>0</v>
      </c>
      <c r="Z1206">
        <f ca="1"/>
        <v>0</v>
      </c>
      <c r="AA1206">
        <f ca="1"/>
        <v>0</v>
      </c>
      <c r="AB1206">
        <f ca="1"/>
        <v>0</v>
      </c>
      <c r="AC1206">
        <f ca="1"/>
        <v>0</v>
      </c>
      <c r="AD1206" t="str">
        <f ca="1"/>
        <v>ERGSTt_c_r</v>
      </c>
      <c r="AE1206">
        <f ca="1"/>
        <v>0</v>
      </c>
    </row>
    <row r="1207" spans="1:31" x14ac:dyDescent="0.2">
      <c r="A1207" t="s">
        <v>156</v>
      </c>
      <c r="B1207" s="121" t="s">
        <v>10921</v>
      </c>
      <c r="E1207" s="121" t="str">
        <f ca="1"/>
        <v>0</v>
      </c>
      <c r="H1207" s="121" t="str">
        <f ca="1"/>
        <v>0</v>
      </c>
      <c r="K1207" s="121" t="str">
        <f ca="1"/>
        <v>0</v>
      </c>
      <c r="L1207">
        <v>0</v>
      </c>
      <c r="M1207">
        <v>1.1639939411867701E-6</v>
      </c>
      <c r="N1207" s="105" t="str">
        <v>EX_lanost_e, G00006t_c_e</v>
      </c>
      <c r="O1207" s="131" t="str">
        <v/>
      </c>
      <c r="P1207" s="121" t="str">
        <v/>
      </c>
      <c r="Q1207">
        <v>0</v>
      </c>
      <c r="R1207" t="str">
        <v>EX_lanost_e, G00006t_c_e</v>
      </c>
      <c r="T1207">
        <v>0</v>
      </c>
      <c r="U1207" t="str">
        <v>EX_lanost_e, G00006t_c_e</v>
      </c>
      <c r="W1207" t="str">
        <f ca="1"/>
        <v/>
      </c>
      <c r="X1207" t="str">
        <f ca="1"/>
        <v>GENERIC_fe2feCATION_c</v>
      </c>
      <c r="Y1207">
        <f ca="1"/>
        <v>0</v>
      </c>
      <c r="Z1207">
        <f ca="1"/>
        <v>0</v>
      </c>
      <c r="AA1207">
        <f ca="1"/>
        <v>0</v>
      </c>
      <c r="AB1207">
        <f ca="1"/>
        <v>0</v>
      </c>
      <c r="AC1207">
        <f ca="1"/>
        <v>0</v>
      </c>
      <c r="AD1207" t="str">
        <f ca="1"/>
        <v>ERGSTt_c_rm</v>
      </c>
      <c r="AE1207">
        <f ca="1"/>
        <v>0</v>
      </c>
    </row>
    <row r="1208" spans="1:31" x14ac:dyDescent="0.2">
      <c r="A1208" t="s">
        <v>156</v>
      </c>
      <c r="B1208" s="121" t="s">
        <v>10922</v>
      </c>
      <c r="E1208" s="121" t="str">
        <f ca="1"/>
        <v>0</v>
      </c>
      <c r="H1208" s="121" t="str">
        <f ca="1"/>
        <v>0</v>
      </c>
      <c r="K1208" s="121" t="str">
        <f ca="1"/>
        <v>0</v>
      </c>
      <c r="L1208">
        <v>0</v>
      </c>
      <c r="M1208">
        <v>0</v>
      </c>
      <c r="N1208" s="105" t="str">
        <v>LYSt_c_m, G00006t_c_r</v>
      </c>
      <c r="O1208" s="131" t="str">
        <v/>
      </c>
      <c r="P1208" s="121" t="str">
        <v/>
      </c>
      <c r="Q1208">
        <v>0</v>
      </c>
      <c r="R1208" t="str">
        <v>LYSt_c_m, G00006t_c_r</v>
      </c>
      <c r="T1208">
        <v>0</v>
      </c>
      <c r="U1208" t="str">
        <v>LYSt_c_m, G00006t_c_r</v>
      </c>
      <c r="W1208" t="str">
        <f ca="1"/>
        <v/>
      </c>
      <c r="X1208" t="str">
        <f ca="1"/>
        <v>GENERIC_fe2feCATION_e</v>
      </c>
      <c r="Y1208">
        <f ca="1"/>
        <v>0</v>
      </c>
      <c r="Z1208">
        <f ca="1"/>
        <v>0</v>
      </c>
      <c r="AA1208">
        <f ca="1"/>
        <v>0</v>
      </c>
      <c r="AB1208">
        <f ca="1"/>
        <v>0</v>
      </c>
      <c r="AC1208">
        <f ca="1"/>
        <v>0</v>
      </c>
      <c r="AD1208" t="str">
        <f ca="1"/>
        <v>ERGTETROLt_c_e</v>
      </c>
      <c r="AE1208">
        <f ca="1"/>
        <v>0</v>
      </c>
    </row>
    <row r="1209" spans="1:31" x14ac:dyDescent="0.2">
      <c r="A1209" t="s">
        <v>156</v>
      </c>
      <c r="B1209" s="121" t="s">
        <v>10923</v>
      </c>
      <c r="E1209" s="121" t="str">
        <f ca="1"/>
        <v>0</v>
      </c>
      <c r="H1209" s="121" t="str">
        <f ca="1"/>
        <v>0</v>
      </c>
      <c r="K1209" s="121" t="str">
        <f ca="1"/>
        <v>0</v>
      </c>
      <c r="L1209">
        <v>0</v>
      </c>
      <c r="M1209">
        <v>0</v>
      </c>
      <c r="N1209" s="105" t="str">
        <v>MIP2Ct_g_r, G00006t_c_r</v>
      </c>
      <c r="O1209" s="131" t="str">
        <v/>
      </c>
      <c r="P1209" s="121" t="str">
        <v/>
      </c>
      <c r="Q1209">
        <v>0</v>
      </c>
      <c r="R1209" t="str">
        <v>MIP2Ct_g_r, G00006t_c_r</v>
      </c>
      <c r="T1209">
        <v>0</v>
      </c>
      <c r="U1209" t="str">
        <v>MIP2Ct_g_r, G00006t_c_r</v>
      </c>
      <c r="W1209" t="str">
        <f ca="1"/>
        <v/>
      </c>
      <c r="X1209" t="str">
        <f ca="1"/>
        <v>GENERIC_fe2feCATION_m</v>
      </c>
      <c r="Y1209">
        <f ca="1"/>
        <v>0</v>
      </c>
      <c r="Z1209">
        <f ca="1"/>
        <v>0</v>
      </c>
      <c r="AA1209">
        <f ca="1"/>
        <v>0</v>
      </c>
      <c r="AB1209">
        <f ca="1"/>
        <v>0</v>
      </c>
      <c r="AC1209">
        <f ca="1"/>
        <v>0</v>
      </c>
      <c r="AD1209" t="str">
        <f ca="1"/>
        <v>ERGTETROLt_c_r</v>
      </c>
      <c r="AE1209">
        <f ca="1"/>
        <v>0</v>
      </c>
    </row>
    <row r="1210" spans="1:31" x14ac:dyDescent="0.2">
      <c r="A1210" t="s">
        <v>156</v>
      </c>
      <c r="B1210" s="121" t="s">
        <v>10924</v>
      </c>
      <c r="E1210" s="121" t="str">
        <f ca="1"/>
        <v>0</v>
      </c>
      <c r="H1210" s="121" t="str">
        <f ca="1"/>
        <v>0</v>
      </c>
      <c r="K1210" s="121" t="str">
        <f ca="1"/>
        <v>0</v>
      </c>
      <c r="L1210">
        <v>0</v>
      </c>
      <c r="M1210">
        <v>0</v>
      </c>
      <c r="N1210" s="105" t="str">
        <v>MIP2Ct_g_r, G00006t_c_r</v>
      </c>
      <c r="O1210" s="131" t="str">
        <v/>
      </c>
      <c r="P1210" s="121" t="str">
        <v/>
      </c>
      <c r="Q1210">
        <v>0</v>
      </c>
      <c r="R1210" t="str">
        <v>MIP2Ct_g_r, G00006t_c_r</v>
      </c>
      <c r="T1210">
        <v>0</v>
      </c>
      <c r="U1210" t="str">
        <v>MIP2Ct_g_r, G00006t_c_r</v>
      </c>
      <c r="W1210" t="str">
        <f ca="1"/>
        <v/>
      </c>
      <c r="X1210" t="str">
        <f ca="1"/>
        <v>GENERIC_fe2metal2_c</v>
      </c>
      <c r="Y1210">
        <f ca="1"/>
        <v>0</v>
      </c>
      <c r="Z1210">
        <f ca="1"/>
        <v>0</v>
      </c>
      <c r="AA1210">
        <f ca="1"/>
        <v>0</v>
      </c>
      <c r="AB1210">
        <f ca="1"/>
        <v>0</v>
      </c>
      <c r="AC1210">
        <f ca="1"/>
        <v>0</v>
      </c>
      <c r="AD1210" t="str">
        <f ca="1"/>
        <v>ETACt_c_e</v>
      </c>
      <c r="AE1210">
        <f ca="1"/>
        <v>0</v>
      </c>
    </row>
    <row r="1211" spans="1:31" x14ac:dyDescent="0.2">
      <c r="A1211" t="s">
        <v>156</v>
      </c>
      <c r="B1211" s="121" t="s">
        <v>10925</v>
      </c>
      <c r="E1211" s="121" t="str">
        <f ca="1"/>
        <v>0</v>
      </c>
      <c r="H1211" s="121" t="str">
        <f ca="1"/>
        <v>0</v>
      </c>
      <c r="K1211" s="121" t="str">
        <f ca="1"/>
        <v>0</v>
      </c>
      <c r="L1211">
        <v>0</v>
      </c>
      <c r="M1211">
        <v>0</v>
      </c>
      <c r="N1211" s="105" t="str">
        <v>MIP2Ct_g_r, G00006t_c_r</v>
      </c>
      <c r="O1211" s="131" t="str">
        <v/>
      </c>
      <c r="P1211" s="121" t="str">
        <v/>
      </c>
      <c r="Q1211">
        <v>0</v>
      </c>
      <c r="R1211" t="str">
        <v>MIP2Ct_g_r, G00006t_c_r</v>
      </c>
      <c r="T1211">
        <v>0</v>
      </c>
      <c r="U1211" t="str">
        <v>MIP2Ct_g_r, G00006t_c_r</v>
      </c>
      <c r="W1211" t="str">
        <f ca="1"/>
        <v/>
      </c>
      <c r="X1211" t="str">
        <f ca="1"/>
        <v>GENERIC_fe2metal2_e</v>
      </c>
      <c r="Y1211">
        <f ca="1"/>
        <v>0</v>
      </c>
      <c r="Z1211">
        <f ca="1"/>
        <v>0</v>
      </c>
      <c r="AA1211">
        <f ca="1"/>
        <v>0</v>
      </c>
      <c r="AB1211">
        <f ca="1"/>
        <v>0</v>
      </c>
      <c r="AC1211">
        <f ca="1"/>
        <v>0</v>
      </c>
      <c r="AD1211" t="str">
        <f ca="1"/>
        <v>ETFOXRq9_c</v>
      </c>
      <c r="AE1211">
        <f ca="1"/>
        <v>0</v>
      </c>
    </row>
    <row r="1212" spans="1:31" x14ac:dyDescent="0.2">
      <c r="A1212" t="s">
        <v>156</v>
      </c>
      <c r="B1212" s="121" t="s">
        <v>10926</v>
      </c>
      <c r="E1212" s="121" t="str">
        <f ca="1"/>
        <v>0</v>
      </c>
      <c r="H1212" s="121" t="str">
        <f ca="1"/>
        <v>0</v>
      </c>
      <c r="K1212" s="121" t="str">
        <f ca="1"/>
        <v>0</v>
      </c>
      <c r="L1212">
        <v>0</v>
      </c>
      <c r="M1212">
        <v>0</v>
      </c>
      <c r="N1212" s="105" t="str">
        <v>MIP2Ct_g_r, G00006t_c_r</v>
      </c>
      <c r="O1212" s="131" t="str">
        <v/>
      </c>
      <c r="P1212" s="121" t="str">
        <v/>
      </c>
      <c r="Q1212">
        <v>0</v>
      </c>
      <c r="R1212" t="str">
        <v>MIP2Ct_g_r, G00006t_c_r</v>
      </c>
      <c r="T1212">
        <v>0</v>
      </c>
      <c r="U1212" t="str">
        <v>MIP2Ct_g_r, G00006t_c_r</v>
      </c>
      <c r="W1212" t="str">
        <f ca="1"/>
        <v/>
      </c>
      <c r="X1212" t="str">
        <f ca="1"/>
        <v>GENERIC_fe2metal2_m</v>
      </c>
      <c r="Y1212">
        <f ca="1"/>
        <v>0</v>
      </c>
      <c r="Z1212">
        <f ca="1"/>
        <v>0</v>
      </c>
      <c r="AA1212">
        <f ca="1"/>
        <v>0</v>
      </c>
      <c r="AB1212">
        <f ca="1"/>
        <v>0</v>
      </c>
      <c r="AC1212">
        <f ca="1"/>
        <v>0</v>
      </c>
      <c r="AD1212" t="str">
        <f ca="1"/>
        <v>ETFOXRq9_m</v>
      </c>
      <c r="AE1212">
        <f ca="1"/>
        <v>0</v>
      </c>
    </row>
    <row r="1213" spans="1:31" x14ac:dyDescent="0.2">
      <c r="A1213" t="s">
        <v>156</v>
      </c>
      <c r="B1213" s="121" t="s">
        <v>10927</v>
      </c>
      <c r="E1213" s="121" t="str">
        <f ca="1"/>
        <v>0</v>
      </c>
      <c r="H1213" s="121" t="str">
        <f ca="1"/>
        <v>0</v>
      </c>
      <c r="K1213" s="121" t="str">
        <f ca="1"/>
        <v>0</v>
      </c>
      <c r="L1213">
        <v>0</v>
      </c>
      <c r="M1213">
        <v>0</v>
      </c>
      <c r="N1213" s="105" t="str">
        <v>MIP2Ct_g_r, G00006t_c_r</v>
      </c>
      <c r="O1213" s="131" t="str">
        <v/>
      </c>
      <c r="P1213" s="121" t="str">
        <v/>
      </c>
      <c r="Q1213">
        <v>0</v>
      </c>
      <c r="R1213" t="str">
        <v>MIP2Ct_g_r, G00006t_c_r</v>
      </c>
      <c r="T1213">
        <v>0</v>
      </c>
      <c r="U1213" t="str">
        <v>MIP2Ct_g_r, G00006t_c_r</v>
      </c>
      <c r="W1213" t="str">
        <f ca="1"/>
        <v/>
      </c>
      <c r="X1213" t="str">
        <f ca="1"/>
        <v>GENERIC_fe3feCATION_c</v>
      </c>
      <c r="Y1213">
        <f ca="1"/>
        <v>0</v>
      </c>
      <c r="Z1213">
        <f ca="1"/>
        <v>0</v>
      </c>
      <c r="AA1213">
        <f ca="1"/>
        <v>0</v>
      </c>
      <c r="AB1213">
        <f ca="1"/>
        <v>0</v>
      </c>
      <c r="AC1213">
        <f ca="1"/>
        <v>0</v>
      </c>
      <c r="AD1213" t="str">
        <f ca="1"/>
        <v>ETHAK_c</v>
      </c>
      <c r="AE1213">
        <f ca="1"/>
        <v>0</v>
      </c>
    </row>
    <row r="1214" spans="1:31" x14ac:dyDescent="0.2">
      <c r="A1214" t="s">
        <v>156</v>
      </c>
      <c r="B1214" s="121" t="s">
        <v>10928</v>
      </c>
      <c r="E1214" s="121" t="str">
        <f ca="1"/>
        <v>0</v>
      </c>
      <c r="H1214" s="121" t="str">
        <f ca="1"/>
        <v>0</v>
      </c>
      <c r="K1214" s="121" t="str">
        <f ca="1"/>
        <v>0</v>
      </c>
      <c r="L1214">
        <v>0</v>
      </c>
      <c r="M1214">
        <v>0</v>
      </c>
      <c r="N1214" s="105" t="str">
        <v>MIP2Ct_g_r, G00006t_c_r</v>
      </c>
      <c r="O1214" s="131" t="str">
        <v/>
      </c>
      <c r="P1214" s="121" t="str">
        <v/>
      </c>
      <c r="Q1214">
        <v>0</v>
      </c>
      <c r="R1214" t="str">
        <v>MIP2Ct_g_r, G00006t_c_r</v>
      </c>
      <c r="T1214">
        <v>0</v>
      </c>
      <c r="U1214" t="str">
        <v>MIP2Ct_g_r, G00006t_c_r</v>
      </c>
      <c r="W1214" t="str">
        <f ca="1"/>
        <v/>
      </c>
      <c r="X1214" t="str">
        <f ca="1"/>
        <v>GENERIC_fe3feCATION_e</v>
      </c>
      <c r="Y1214">
        <f ca="1"/>
        <v>0</v>
      </c>
      <c r="Z1214">
        <f ca="1"/>
        <v>0</v>
      </c>
      <c r="AA1214">
        <f ca="1"/>
        <v>0</v>
      </c>
      <c r="AB1214">
        <f ca="1"/>
        <v>0</v>
      </c>
      <c r="AC1214">
        <f ca="1"/>
        <v>0</v>
      </c>
      <c r="AD1214" t="str">
        <f ca="1"/>
        <v>ETHAPT_rm</v>
      </c>
      <c r="AE1214">
        <f ca="1"/>
        <v>0</v>
      </c>
    </row>
    <row r="1215" spans="1:31" x14ac:dyDescent="0.2">
      <c r="A1215" t="s">
        <v>156</v>
      </c>
      <c r="B1215" s="121" t="s">
        <v>10929</v>
      </c>
      <c r="E1215" s="121" t="str">
        <f ca="1"/>
        <v>0</v>
      </c>
      <c r="H1215" s="121" t="str">
        <f ca="1"/>
        <v>0</v>
      </c>
      <c r="K1215" s="121" t="str">
        <f ca="1"/>
        <v>0</v>
      </c>
      <c r="L1215">
        <v>0</v>
      </c>
      <c r="M1215">
        <v>0</v>
      </c>
      <c r="N1215" s="105" t="str">
        <v>MIP2Ct_g_r, G00006t_c_r</v>
      </c>
      <c r="O1215" s="131" t="str">
        <v/>
      </c>
      <c r="P1215" s="121" t="str">
        <v/>
      </c>
      <c r="Q1215">
        <v>0</v>
      </c>
      <c r="R1215" t="str">
        <v>MIP2Ct_g_r, G00006t_c_r</v>
      </c>
      <c r="T1215">
        <v>0</v>
      </c>
      <c r="U1215" t="str">
        <v>MIP2Ct_g_r, G00006t_c_r</v>
      </c>
      <c r="W1215" t="str">
        <f ca="1"/>
        <v/>
      </c>
      <c r="X1215" t="str">
        <f ca="1"/>
        <v>GENERIC_hCATION1_c</v>
      </c>
      <c r="Y1215">
        <f ca="1"/>
        <v>0</v>
      </c>
      <c r="Z1215">
        <f ca="1"/>
        <v>0</v>
      </c>
      <c r="AA1215">
        <f ca="1"/>
        <v>0</v>
      </c>
      <c r="AB1215">
        <f ca="1"/>
        <v>0</v>
      </c>
      <c r="AC1215">
        <f ca="1"/>
        <v>0</v>
      </c>
      <c r="AD1215" t="str">
        <f ca="1"/>
        <v>ETHAt_c_e</v>
      </c>
      <c r="AE1215">
        <f ca="1"/>
        <v>0</v>
      </c>
    </row>
    <row r="1216" spans="1:31" x14ac:dyDescent="0.2">
      <c r="A1216" t="s">
        <v>156</v>
      </c>
      <c r="B1216" s="121" t="s">
        <v>10930</v>
      </c>
      <c r="E1216" s="121" t="str">
        <f ca="1"/>
        <v>0</v>
      </c>
      <c r="H1216" s="121" t="str">
        <f ca="1"/>
        <v>0</v>
      </c>
      <c r="K1216" s="121" t="str">
        <f ca="1"/>
        <v>0</v>
      </c>
      <c r="L1216">
        <v>0</v>
      </c>
      <c r="M1216">
        <v>0</v>
      </c>
      <c r="N1216" s="105" t="str">
        <v>MIP2Ct_g_r, G00006t_c_r</v>
      </c>
      <c r="O1216" s="131" t="str">
        <v/>
      </c>
      <c r="P1216" s="121" t="str">
        <v/>
      </c>
      <c r="Q1216">
        <v>0</v>
      </c>
      <c r="R1216" t="str">
        <v>MIP2Ct_g_r, G00006t_c_r</v>
      </c>
      <c r="T1216">
        <v>0</v>
      </c>
      <c r="U1216" t="str">
        <v>MIP2Ct_g_r, G00006t_c_r</v>
      </c>
      <c r="W1216" t="str">
        <f ca="1"/>
        <v/>
      </c>
      <c r="X1216" t="str">
        <f ca="1"/>
        <v>GENERIC_hCATION1_e</v>
      </c>
      <c r="Y1216">
        <f ca="1"/>
        <v>0</v>
      </c>
      <c r="Z1216">
        <f ca="1"/>
        <v>0</v>
      </c>
      <c r="AA1216">
        <f ca="1"/>
        <v>0</v>
      </c>
      <c r="AB1216">
        <f ca="1"/>
        <v>0</v>
      </c>
      <c r="AC1216">
        <f ca="1"/>
        <v>0</v>
      </c>
      <c r="AD1216" t="str">
        <f ca="1"/>
        <v>ETNO2OX_c</v>
      </c>
      <c r="AE1216">
        <f ca="1"/>
        <v>0</v>
      </c>
    </row>
    <row r="1217" spans="1:31" x14ac:dyDescent="0.2">
      <c r="A1217" t="s">
        <v>156</v>
      </c>
      <c r="B1217" s="121" t="s">
        <v>10931</v>
      </c>
      <c r="E1217" s="121" t="str">
        <f ca="1"/>
        <v>0</v>
      </c>
      <c r="H1217" s="121" t="str">
        <f ca="1"/>
        <v>0</v>
      </c>
      <c r="K1217" s="121" t="str">
        <f ca="1"/>
        <v>0</v>
      </c>
      <c r="L1217">
        <v>0</v>
      </c>
      <c r="M1217">
        <v>0</v>
      </c>
      <c r="N1217" s="105" t="str">
        <v>MIP2Ct_g_r, G00006t_c_r</v>
      </c>
      <c r="O1217" s="131" t="str">
        <v/>
      </c>
      <c r="P1217" s="121" t="str">
        <v/>
      </c>
      <c r="Q1217">
        <v>0</v>
      </c>
      <c r="R1217" t="str">
        <v>MIP2Ct_g_r, G00006t_c_r</v>
      </c>
      <c r="T1217">
        <v>0</v>
      </c>
      <c r="U1217" t="str">
        <v>MIP2Ct_g_r, G00006t_c_r</v>
      </c>
      <c r="W1217" t="str">
        <f ca="1"/>
        <v/>
      </c>
      <c r="X1217" t="str">
        <f ca="1"/>
        <v>GENERIC_hCATION1_en</v>
      </c>
      <c r="Y1217">
        <f ca="1"/>
        <v>0</v>
      </c>
      <c r="Z1217">
        <f ca="1"/>
        <v>0</v>
      </c>
      <c r="AA1217">
        <f ca="1"/>
        <v>0</v>
      </c>
      <c r="AB1217">
        <f ca="1"/>
        <v>0</v>
      </c>
      <c r="AC1217">
        <f ca="1"/>
        <v>0</v>
      </c>
      <c r="AD1217" t="str">
        <f ca="1"/>
        <v>ETOHt_c_e</v>
      </c>
      <c r="AE1217">
        <f ca="1"/>
        <v>0</v>
      </c>
    </row>
    <row r="1218" spans="1:31" x14ac:dyDescent="0.2">
      <c r="A1218" t="s">
        <v>156</v>
      </c>
      <c r="B1218" s="121" t="s">
        <v>10932</v>
      </c>
      <c r="E1218" s="121" t="str">
        <f ca="1"/>
        <v>0</v>
      </c>
      <c r="H1218" s="121" t="str">
        <f ca="1"/>
        <v>0</v>
      </c>
      <c r="K1218" s="121" t="str">
        <f ca="1"/>
        <v>0</v>
      </c>
      <c r="L1218">
        <v>0</v>
      </c>
      <c r="M1218">
        <v>0</v>
      </c>
      <c r="N1218" s="105" t="str">
        <v>MIP2Ct_g_r, G00006t_c_r</v>
      </c>
      <c r="O1218" s="131" t="str">
        <v/>
      </c>
      <c r="P1218" s="121" t="str">
        <v/>
      </c>
      <c r="Q1218">
        <v>0</v>
      </c>
      <c r="R1218" t="str">
        <v>MIP2Ct_g_r, G00006t_c_r</v>
      </c>
      <c r="T1218">
        <v>0</v>
      </c>
      <c r="U1218" t="str">
        <v>MIP2Ct_g_r, G00006t_c_r</v>
      </c>
      <c r="W1218" t="str">
        <f ca="1"/>
        <v/>
      </c>
      <c r="X1218" t="str">
        <f ca="1"/>
        <v>GENERIC_hCATION1_g</v>
      </c>
      <c r="Y1218">
        <f ca="1"/>
        <v>0</v>
      </c>
      <c r="Z1218">
        <f ca="1"/>
        <v>0</v>
      </c>
      <c r="AA1218">
        <f ca="1"/>
        <v>0</v>
      </c>
      <c r="AB1218">
        <f ca="1"/>
        <v>0</v>
      </c>
      <c r="AC1218">
        <f ca="1"/>
        <v>0</v>
      </c>
      <c r="AD1218" t="str">
        <f ca="1"/>
        <v>ETOHt_c_m</v>
      </c>
      <c r="AE1218">
        <f ca="1"/>
        <v>0</v>
      </c>
    </row>
    <row r="1219" spans="1:31" x14ac:dyDescent="0.2">
      <c r="A1219" t="s">
        <v>156</v>
      </c>
      <c r="B1219" s="121" t="s">
        <v>10933</v>
      </c>
      <c r="E1219" s="121" t="str">
        <f ca="1"/>
        <v>0</v>
      </c>
      <c r="H1219" s="121" t="str">
        <f ca="1"/>
        <v>0</v>
      </c>
      <c r="K1219" s="121" t="str">
        <f ca="1"/>
        <v>0</v>
      </c>
      <c r="L1219">
        <v>0</v>
      </c>
      <c r="M1219">
        <v>2.6080072396945101E-2</v>
      </c>
      <c r="N1219" s="105" t="str">
        <v>MALOAAta_x, G00006t_c_r</v>
      </c>
      <c r="O1219" s="131" t="str">
        <v/>
      </c>
      <c r="P1219" s="121" t="str">
        <v/>
      </c>
      <c r="Q1219">
        <v>0</v>
      </c>
      <c r="R1219" t="str">
        <v>MALOAAta_x, G00006t_c_r</v>
      </c>
      <c r="T1219">
        <v>0.16036860783753801</v>
      </c>
      <c r="U1219" t="str">
        <v>MALOAAta_x, G00006t_c_r</v>
      </c>
      <c r="W1219" t="str">
        <f ca="1"/>
        <v/>
      </c>
      <c r="X1219" t="str">
        <f ca="1"/>
        <v>GENERIC_hCATION1_gm</v>
      </c>
      <c r="Y1219">
        <f ca="1"/>
        <v>0</v>
      </c>
      <c r="Z1219">
        <f ca="1"/>
        <v>0</v>
      </c>
      <c r="AA1219">
        <f ca="1"/>
        <v>0</v>
      </c>
      <c r="AB1219">
        <f ca="1"/>
        <v>0</v>
      </c>
      <c r="AC1219">
        <f ca="1"/>
        <v>0</v>
      </c>
      <c r="AD1219" t="str">
        <f ca="1"/>
        <v>EX_13BDglucan_e</v>
      </c>
      <c r="AE1219">
        <f ca="1"/>
        <v>0</v>
      </c>
    </row>
    <row r="1220" spans="1:31" x14ac:dyDescent="0.2">
      <c r="A1220" t="s">
        <v>156</v>
      </c>
      <c r="B1220" s="121" t="s">
        <v>10934</v>
      </c>
      <c r="E1220" s="121" t="str">
        <f ca="1"/>
        <v>0</v>
      </c>
      <c r="H1220" s="121" t="str">
        <f ca="1"/>
        <v>0</v>
      </c>
      <c r="K1220" s="121" t="str">
        <f ca="1"/>
        <v>0</v>
      </c>
      <c r="L1220">
        <v>0</v>
      </c>
      <c r="M1220">
        <v>0</v>
      </c>
      <c r="N1220" s="105" t="str">
        <v>EX_malt_e, G00006t_c_e</v>
      </c>
      <c r="O1220" s="131" t="str">
        <v/>
      </c>
      <c r="P1220" s="121" t="str">
        <v/>
      </c>
      <c r="Q1220">
        <v>0</v>
      </c>
      <c r="R1220" t="str">
        <v>EX_malt_e, G00006t_c_e</v>
      </c>
      <c r="T1220">
        <v>0</v>
      </c>
      <c r="U1220" t="str">
        <v>EX_malt_e, G00006t_c_e</v>
      </c>
      <c r="W1220" t="str">
        <f ca="1"/>
        <v/>
      </c>
      <c r="X1220" t="str">
        <f ca="1"/>
        <v>GENERIC_hCATION1_l</v>
      </c>
      <c r="Y1220">
        <f ca="1"/>
        <v>0</v>
      </c>
      <c r="Z1220">
        <f ca="1"/>
        <v>0</v>
      </c>
      <c r="AA1220">
        <f ca="1"/>
        <v>0</v>
      </c>
      <c r="AB1220">
        <f ca="1"/>
        <v>0</v>
      </c>
      <c r="AC1220">
        <f ca="1"/>
        <v>0</v>
      </c>
      <c r="AD1220" t="str">
        <f ca="1"/>
        <v>EX_14dmlanost_e</v>
      </c>
      <c r="AE1220">
        <f ca="1"/>
        <v>0</v>
      </c>
    </row>
    <row r="1221" spans="1:31" x14ac:dyDescent="0.2">
      <c r="A1221" t="s">
        <v>156</v>
      </c>
      <c r="B1221" s="121" t="s">
        <v>10935</v>
      </c>
      <c r="E1221" s="121" t="str">
        <f ca="1"/>
        <v>0</v>
      </c>
      <c r="H1221" s="121" t="str">
        <f ca="1"/>
        <v>0</v>
      </c>
      <c r="K1221" s="121" t="str">
        <f ca="1"/>
        <v>0</v>
      </c>
      <c r="L1221">
        <v>-8.4103272000000007E-2</v>
      </c>
      <c r="M1221">
        <v>9.1472285643463101E-5</v>
      </c>
      <c r="N1221" s="105" t="str">
        <v>MANNANt_c_r, G00006t_c_r</v>
      </c>
      <c r="O1221" s="131" t="str">
        <v/>
      </c>
      <c r="P1221" s="121" t="str">
        <v/>
      </c>
      <c r="Q1221">
        <v>-2.9869385040000002E-2</v>
      </c>
      <c r="R1221" t="str">
        <v>MANNANt_c_r, G00006t_c_r</v>
      </c>
      <c r="T1221">
        <v>-5.1299414100000003E-2</v>
      </c>
      <c r="U1221" t="str">
        <v>MANNANt_c_r, G00006t_c_r</v>
      </c>
      <c r="W1221" t="str">
        <f ca="1"/>
        <v/>
      </c>
      <c r="X1221" t="str">
        <f ca="1"/>
        <v>GENERIC_hCATION1_m</v>
      </c>
      <c r="Y1221">
        <f ca="1"/>
        <v>0</v>
      </c>
      <c r="Z1221">
        <f ca="1"/>
        <v>0</v>
      </c>
      <c r="AA1221">
        <f ca="1"/>
        <v>0</v>
      </c>
      <c r="AB1221">
        <f ca="1"/>
        <v>0</v>
      </c>
      <c r="AC1221">
        <f ca="1"/>
        <v>0</v>
      </c>
      <c r="AD1221" t="str">
        <f ca="1"/>
        <v>EX_2mbac_e</v>
      </c>
      <c r="AE1221">
        <f ca="1"/>
        <v>0</v>
      </c>
    </row>
    <row r="1222" spans="1:31" x14ac:dyDescent="0.2">
      <c r="A1222" t="s">
        <v>156</v>
      </c>
      <c r="B1222" s="121" t="s">
        <v>10936</v>
      </c>
      <c r="E1222" s="121" t="str">
        <f ca="1"/>
        <v>0</v>
      </c>
      <c r="H1222" s="121" t="str">
        <f ca="1"/>
        <v>0</v>
      </c>
      <c r="K1222" s="121" t="str">
        <f ca="1"/>
        <v>0</v>
      </c>
      <c r="L1222">
        <v>0</v>
      </c>
      <c r="M1222">
        <v>0</v>
      </c>
      <c r="N1222" s="105" t="str">
        <v>METt_c_m, G00006t_c_r</v>
      </c>
      <c r="O1222" s="131" t="str">
        <v/>
      </c>
      <c r="P1222" s="121" t="str">
        <v/>
      </c>
      <c r="Q1222">
        <v>0</v>
      </c>
      <c r="R1222" t="str">
        <v>METt_c_m, G00006t_c_r</v>
      </c>
      <c r="T1222">
        <v>0</v>
      </c>
      <c r="U1222" t="str">
        <v>METt_c_m, G00006t_c_r</v>
      </c>
      <c r="W1222" t="str">
        <f ca="1"/>
        <v/>
      </c>
      <c r="X1222" t="str">
        <f ca="1"/>
        <v>GENERIC_hCATION1_mm</v>
      </c>
      <c r="Y1222">
        <f ca="1"/>
        <v>0</v>
      </c>
      <c r="Z1222">
        <f ca="1"/>
        <v>0</v>
      </c>
      <c r="AA1222">
        <f ca="1"/>
        <v>0</v>
      </c>
      <c r="AB1222">
        <f ca="1"/>
        <v>0</v>
      </c>
      <c r="AC1222">
        <f ca="1"/>
        <v>0</v>
      </c>
      <c r="AD1222" t="str">
        <f ca="1"/>
        <v>EX_2mbald_e</v>
      </c>
      <c r="AE1222">
        <f ca="1"/>
        <v>0</v>
      </c>
    </row>
    <row r="1223" spans="1:31" x14ac:dyDescent="0.2">
      <c r="A1223" t="s">
        <v>156</v>
      </c>
      <c r="B1223" s="121" t="s">
        <v>10937</v>
      </c>
      <c r="E1223" s="121" t="str">
        <f ca="1"/>
        <v>0</v>
      </c>
      <c r="H1223" s="121" t="str">
        <f ca="1"/>
        <v>0</v>
      </c>
      <c r="K1223" s="121" t="str">
        <f ca="1"/>
        <v>0</v>
      </c>
      <c r="L1223">
        <v>0</v>
      </c>
      <c r="M1223">
        <v>0</v>
      </c>
      <c r="N1223" s="105" t="str">
        <v>MIPCt_g_r, G00006t_c_r</v>
      </c>
      <c r="O1223" s="131" t="str">
        <v/>
      </c>
      <c r="P1223" s="121" t="str">
        <v/>
      </c>
      <c r="Q1223">
        <v>0</v>
      </c>
      <c r="R1223" t="str">
        <v>MIPCt_g_r, G00006t_c_r</v>
      </c>
      <c r="T1223">
        <v>0</v>
      </c>
      <c r="U1223" t="str">
        <v>MIPCt_g_r, G00006t_c_r</v>
      </c>
      <c r="W1223" t="str">
        <f ca="1"/>
        <v/>
      </c>
      <c r="X1223" t="str">
        <f ca="1"/>
        <v>GENERIC_hCATION1_n</v>
      </c>
      <c r="Y1223">
        <f ca="1"/>
        <v>0</v>
      </c>
      <c r="Z1223">
        <f ca="1"/>
        <v>0</v>
      </c>
      <c r="AA1223">
        <f ca="1"/>
        <v>0</v>
      </c>
      <c r="AB1223">
        <f ca="1"/>
        <v>0</v>
      </c>
      <c r="AC1223">
        <f ca="1"/>
        <v>0</v>
      </c>
      <c r="AD1223" t="str">
        <f ca="1"/>
        <v>EX_2mbtoh_e</v>
      </c>
      <c r="AE1223">
        <f ca="1"/>
        <v>0</v>
      </c>
    </row>
    <row r="1224" spans="1:31" x14ac:dyDescent="0.2">
      <c r="A1224" t="s">
        <v>156</v>
      </c>
      <c r="B1224" s="121" t="s">
        <v>10938</v>
      </c>
      <c r="E1224" s="121" t="str">
        <f ca="1"/>
        <v>0</v>
      </c>
      <c r="H1224" s="121" t="str">
        <f ca="1"/>
        <v>0</v>
      </c>
      <c r="K1224" s="121" t="str">
        <f ca="1"/>
        <v>0</v>
      </c>
      <c r="L1224">
        <v>0</v>
      </c>
      <c r="M1224">
        <v>0</v>
      </c>
      <c r="N1224" s="105" t="str">
        <v>MIPCt_g_r, G00006t_c_r</v>
      </c>
      <c r="O1224" s="131" t="str">
        <v/>
      </c>
      <c r="P1224" s="121" t="str">
        <v/>
      </c>
      <c r="Q1224">
        <v>0</v>
      </c>
      <c r="R1224" t="str">
        <v>MIPCt_g_r, G00006t_c_r</v>
      </c>
      <c r="T1224">
        <v>0</v>
      </c>
      <c r="U1224" t="str">
        <v>MIPCt_g_r, G00006t_c_r</v>
      </c>
      <c r="W1224" t="str">
        <f ca="1"/>
        <v/>
      </c>
      <c r="X1224" t="str">
        <f ca="1"/>
        <v>GENERIC_hCATION1_r</v>
      </c>
      <c r="Y1224">
        <f ca="1"/>
        <v>0</v>
      </c>
      <c r="Z1224">
        <f ca="1"/>
        <v>0</v>
      </c>
      <c r="AA1224">
        <f ca="1"/>
        <v>0</v>
      </c>
      <c r="AB1224">
        <f ca="1"/>
        <v>0</v>
      </c>
      <c r="AC1224">
        <f ca="1"/>
        <v>0</v>
      </c>
      <c r="AD1224" t="str">
        <f ca="1"/>
        <v>EX_2phetoh_e</v>
      </c>
      <c r="AE1224">
        <f ca="1"/>
        <v>0</v>
      </c>
    </row>
    <row r="1225" spans="1:31" x14ac:dyDescent="0.2">
      <c r="A1225" t="s">
        <v>156</v>
      </c>
      <c r="B1225" s="121" t="s">
        <v>10939</v>
      </c>
      <c r="E1225" s="121" t="str">
        <f ca="1"/>
        <v>0</v>
      </c>
      <c r="H1225" s="121" t="str">
        <f ca="1"/>
        <v>0</v>
      </c>
      <c r="K1225" s="121" t="str">
        <f ca="1"/>
        <v>0</v>
      </c>
      <c r="L1225">
        <v>0</v>
      </c>
      <c r="M1225">
        <v>0</v>
      </c>
      <c r="N1225" s="105" t="str">
        <v>MIPCt_g_r, G00006t_c_r</v>
      </c>
      <c r="O1225" s="131" t="str">
        <v/>
      </c>
      <c r="P1225" s="121" t="str">
        <v/>
      </c>
      <c r="Q1225">
        <v>0</v>
      </c>
      <c r="R1225" t="str">
        <v>MIPCt_g_r, G00006t_c_r</v>
      </c>
      <c r="T1225">
        <v>0</v>
      </c>
      <c r="U1225" t="str">
        <v>MIPCt_g_r, G00006t_c_r</v>
      </c>
      <c r="W1225" t="str">
        <f ca="1"/>
        <v/>
      </c>
      <c r="X1225" t="str">
        <f ca="1"/>
        <v>GENERIC_hCATION1_rm</v>
      </c>
      <c r="Y1225">
        <f ca="1"/>
        <v>0</v>
      </c>
      <c r="Z1225">
        <f ca="1"/>
        <v>0</v>
      </c>
      <c r="AA1225">
        <f ca="1"/>
        <v>0</v>
      </c>
      <c r="AB1225">
        <f ca="1"/>
        <v>0</v>
      </c>
      <c r="AC1225">
        <f ca="1"/>
        <v>0</v>
      </c>
      <c r="AD1225" t="str">
        <f ca="1"/>
        <v>EX_3c3hmp_e</v>
      </c>
      <c r="AE1225">
        <f ca="1"/>
        <v>0</v>
      </c>
    </row>
    <row r="1226" spans="1:31" x14ac:dyDescent="0.2">
      <c r="A1226" t="s">
        <v>156</v>
      </c>
      <c r="B1226" s="121" t="s">
        <v>10940</v>
      </c>
      <c r="E1226" s="121" t="str">
        <f ca="1"/>
        <v>0</v>
      </c>
      <c r="H1226" s="121" t="str">
        <f ca="1"/>
        <v>0</v>
      </c>
      <c r="K1226" s="121" t="str">
        <f ca="1"/>
        <v>0</v>
      </c>
      <c r="L1226">
        <v>0</v>
      </c>
      <c r="M1226">
        <v>0</v>
      </c>
      <c r="N1226" s="105" t="str">
        <v>MIPCt_g_r, G00006t_c_r</v>
      </c>
      <c r="O1226" s="131" t="str">
        <v/>
      </c>
      <c r="P1226" s="121" t="str">
        <v/>
      </c>
      <c r="Q1226">
        <v>0</v>
      </c>
      <c r="R1226" t="str">
        <v>MIPCt_g_r, G00006t_c_r</v>
      </c>
      <c r="T1226">
        <v>0</v>
      </c>
      <c r="U1226" t="str">
        <v>MIPCt_g_r, G00006t_c_r</v>
      </c>
      <c r="W1226" t="str">
        <f ca="1"/>
        <v/>
      </c>
      <c r="X1226" t="str">
        <f ca="1"/>
        <v>GENERIC_hCATION1_v</v>
      </c>
      <c r="Y1226">
        <f ca="1"/>
        <v>0</v>
      </c>
      <c r="Z1226">
        <f ca="1"/>
        <v>0</v>
      </c>
      <c r="AA1226">
        <f ca="1"/>
        <v>0</v>
      </c>
      <c r="AB1226">
        <f ca="1"/>
        <v>0</v>
      </c>
      <c r="AC1226">
        <f ca="1"/>
        <v>0</v>
      </c>
      <c r="AD1226" t="str">
        <f ca="1"/>
        <v>EX_3mbald_e</v>
      </c>
      <c r="AE1226">
        <f ca="1"/>
        <v>0</v>
      </c>
    </row>
    <row r="1227" spans="1:31" x14ac:dyDescent="0.2">
      <c r="A1227" t="s">
        <v>156</v>
      </c>
      <c r="B1227" s="121" t="s">
        <v>10941</v>
      </c>
      <c r="E1227" s="121" t="str">
        <f ca="1"/>
        <v>0</v>
      </c>
      <c r="H1227" s="121" t="str">
        <f ca="1"/>
        <v>0</v>
      </c>
      <c r="K1227" s="121" t="str">
        <f ca="1"/>
        <v>0</v>
      </c>
      <c r="L1227">
        <v>0</v>
      </c>
      <c r="M1227">
        <v>0</v>
      </c>
      <c r="N1227" s="105" t="str">
        <v>MIPCt_g_r, G00006t_c_r</v>
      </c>
      <c r="O1227" s="131" t="str">
        <v/>
      </c>
      <c r="P1227" s="121" t="str">
        <v/>
      </c>
      <c r="Q1227">
        <v>0</v>
      </c>
      <c r="R1227" t="str">
        <v>MIPCt_g_r, G00006t_c_r</v>
      </c>
      <c r="T1227">
        <v>0</v>
      </c>
      <c r="U1227" t="str">
        <v>MIPCt_g_r, G00006t_c_r</v>
      </c>
      <c r="W1227" t="str">
        <f ca="1"/>
        <v/>
      </c>
      <c r="X1227" t="str">
        <f ca="1"/>
        <v>GENERIC_hCATION1_vm</v>
      </c>
      <c r="Y1227">
        <f ca="1"/>
        <v>0</v>
      </c>
      <c r="Z1227">
        <f ca="1"/>
        <v>0</v>
      </c>
      <c r="AA1227">
        <f ca="1"/>
        <v>0</v>
      </c>
      <c r="AB1227">
        <f ca="1"/>
        <v>0</v>
      </c>
      <c r="AC1227">
        <f ca="1"/>
        <v>0</v>
      </c>
      <c r="AD1227" t="str">
        <f ca="1"/>
        <v>EX_3mop_e</v>
      </c>
      <c r="AE1227">
        <f ca="1"/>
        <v>0</v>
      </c>
    </row>
    <row r="1228" spans="1:31" x14ac:dyDescent="0.2">
      <c r="A1228" t="s">
        <v>156</v>
      </c>
      <c r="B1228" s="121" t="s">
        <v>10942</v>
      </c>
      <c r="E1228" s="121" t="str">
        <f ca="1"/>
        <v>0</v>
      </c>
      <c r="H1228" s="121" t="str">
        <f ca="1"/>
        <v>0</v>
      </c>
      <c r="K1228" s="121" t="str">
        <f ca="1"/>
        <v>0</v>
      </c>
      <c r="L1228">
        <v>0</v>
      </c>
      <c r="M1228">
        <v>0</v>
      </c>
      <c r="N1228" s="105" t="str">
        <v>MIPCt_g_r, G00006t_c_r</v>
      </c>
      <c r="O1228" s="131" t="str">
        <v/>
      </c>
      <c r="P1228" s="121" t="str">
        <v/>
      </c>
      <c r="Q1228">
        <v>0</v>
      </c>
      <c r="R1228" t="str">
        <v>MIPCt_g_r, G00006t_c_r</v>
      </c>
      <c r="T1228">
        <v>0</v>
      </c>
      <c r="U1228" t="str">
        <v>MIPCt_g_r, G00006t_c_r</v>
      </c>
      <c r="W1228" t="str">
        <f ca="1"/>
        <v/>
      </c>
      <c r="X1228" t="str">
        <f ca="1"/>
        <v>GENERIC_hCATION1_x</v>
      </c>
      <c r="Y1228">
        <f ca="1"/>
        <v>0</v>
      </c>
      <c r="Z1228">
        <f ca="1"/>
        <v>0</v>
      </c>
      <c r="AA1228">
        <f ca="1"/>
        <v>0</v>
      </c>
      <c r="AB1228">
        <f ca="1"/>
        <v>0</v>
      </c>
      <c r="AC1228">
        <f ca="1"/>
        <v>0</v>
      </c>
      <c r="AD1228" t="str">
        <f ca="1"/>
        <v>EX_4abut_e</v>
      </c>
      <c r="AE1228">
        <f ca="1"/>
        <v>0</v>
      </c>
    </row>
    <row r="1229" spans="1:31" x14ac:dyDescent="0.2">
      <c r="A1229" t="s">
        <v>156</v>
      </c>
      <c r="B1229" s="121" t="s">
        <v>10943</v>
      </c>
      <c r="E1229" s="121" t="str">
        <f ca="1"/>
        <v>0</v>
      </c>
      <c r="H1229" s="121" t="str">
        <f ca="1"/>
        <v>0</v>
      </c>
      <c r="K1229" s="121" t="str">
        <f ca="1"/>
        <v>0</v>
      </c>
      <c r="L1229">
        <v>0</v>
      </c>
      <c r="M1229">
        <v>0</v>
      </c>
      <c r="N1229" s="105" t="str">
        <v>MIPCt_g_r, G00006t_c_r</v>
      </c>
      <c r="O1229" s="131" t="str">
        <v/>
      </c>
      <c r="P1229" s="121" t="str">
        <v/>
      </c>
      <c r="Q1229">
        <v>0</v>
      </c>
      <c r="R1229" t="str">
        <v>MIPCt_g_r, G00006t_c_r</v>
      </c>
      <c r="T1229">
        <v>0</v>
      </c>
      <c r="U1229" t="str">
        <v>MIPCt_g_r, G00006t_c_r</v>
      </c>
      <c r="W1229" t="str">
        <f ca="1"/>
        <v/>
      </c>
      <c r="X1229" t="str">
        <f ca="1"/>
        <v>GENERIC_hemeAheme_c</v>
      </c>
      <c r="Y1229">
        <f ca="1"/>
        <v>0</v>
      </c>
      <c r="Z1229">
        <f ca="1"/>
        <v>0</v>
      </c>
      <c r="AA1229">
        <f ca="1"/>
        <v>0</v>
      </c>
      <c r="AB1229">
        <f ca="1"/>
        <v>0</v>
      </c>
      <c r="AC1229">
        <f ca="1"/>
        <v>0</v>
      </c>
      <c r="AD1229" t="str">
        <f ca="1"/>
        <v>EX_5aop_e</v>
      </c>
      <c r="AE1229">
        <f ca="1"/>
        <v>0</v>
      </c>
    </row>
    <row r="1230" spans="1:31" x14ac:dyDescent="0.2">
      <c r="A1230" t="s">
        <v>156</v>
      </c>
      <c r="B1230" s="121" t="s">
        <v>10944</v>
      </c>
      <c r="E1230" s="121" t="str">
        <f ca="1"/>
        <v>0</v>
      </c>
      <c r="H1230" s="121" t="str">
        <f ca="1"/>
        <v>0</v>
      </c>
      <c r="K1230" s="121" t="str">
        <f ca="1"/>
        <v>0</v>
      </c>
      <c r="L1230">
        <v>0</v>
      </c>
      <c r="M1230">
        <v>0</v>
      </c>
      <c r="N1230" s="105" t="str">
        <v>MIPCt_g_r, G00006t_c_r</v>
      </c>
      <c r="O1230" s="131" t="str">
        <v/>
      </c>
      <c r="P1230" s="121" t="str">
        <v/>
      </c>
      <c r="Q1230">
        <v>0</v>
      </c>
      <c r="R1230" t="str">
        <v>MIPCt_g_r, G00006t_c_r</v>
      </c>
      <c r="T1230">
        <v>0</v>
      </c>
      <c r="U1230" t="str">
        <v>MIPCt_g_r, G00006t_c_r</v>
      </c>
      <c r="W1230" t="str">
        <f ca="1"/>
        <v/>
      </c>
      <c r="X1230" t="str">
        <f ca="1"/>
        <v>GENERIC_hemeAheme_m</v>
      </c>
      <c r="Y1230">
        <f ca="1"/>
        <v>0</v>
      </c>
      <c r="Z1230">
        <f ca="1"/>
        <v>0</v>
      </c>
      <c r="AA1230">
        <f ca="1"/>
        <v>0</v>
      </c>
      <c r="AB1230">
        <f ca="1"/>
        <v>0</v>
      </c>
      <c r="AC1230">
        <f ca="1"/>
        <v>0</v>
      </c>
      <c r="AD1230" t="str">
        <f ca="1"/>
        <v>EX_5fthf_e</v>
      </c>
      <c r="AE1230">
        <f ca="1"/>
        <v>0</v>
      </c>
    </row>
    <row r="1231" spans="1:31" x14ac:dyDescent="0.2">
      <c r="A1231" t="s">
        <v>156</v>
      </c>
      <c r="B1231" s="121" t="s">
        <v>10945</v>
      </c>
      <c r="E1231" s="121" t="str">
        <f ca="1"/>
        <v>0</v>
      </c>
      <c r="H1231" s="121" t="str">
        <f ca="1"/>
        <v>0</v>
      </c>
      <c r="K1231" s="121" t="str">
        <f ca="1"/>
        <v>0</v>
      </c>
      <c r="L1231">
        <v>0</v>
      </c>
      <c r="M1231">
        <v>0</v>
      </c>
      <c r="N1231" s="105" t="str">
        <v>MIPCt_g_r, G00006t_c_r</v>
      </c>
      <c r="O1231" s="131" t="str">
        <v/>
      </c>
      <c r="P1231" s="121" t="str">
        <v/>
      </c>
      <c r="Q1231">
        <v>0</v>
      </c>
      <c r="R1231" t="str">
        <v>MIPCt_g_r, G00006t_c_r</v>
      </c>
      <c r="T1231">
        <v>0</v>
      </c>
      <c r="U1231" t="str">
        <v>MIPCt_g_r, G00006t_c_r</v>
      </c>
      <c r="W1231" t="str">
        <f ca="1"/>
        <v/>
      </c>
      <c r="X1231" t="str">
        <f ca="1"/>
        <v>GENERIC_hemeOheme_m</v>
      </c>
      <c r="Y1231">
        <f ca="1"/>
        <v>0</v>
      </c>
      <c r="Z1231">
        <f ca="1"/>
        <v>0</v>
      </c>
      <c r="AA1231">
        <f ca="1"/>
        <v>0</v>
      </c>
      <c r="AB1231">
        <f ca="1"/>
        <v>0</v>
      </c>
      <c r="AC1231">
        <f ca="1"/>
        <v>0</v>
      </c>
      <c r="AD1231" t="str">
        <f ca="1"/>
        <v>EX_8aonn_e</v>
      </c>
      <c r="AE1231">
        <f ca="1"/>
        <v>0</v>
      </c>
    </row>
    <row r="1232" spans="1:31" x14ac:dyDescent="0.2">
      <c r="A1232" t="s">
        <v>156</v>
      </c>
      <c r="B1232" s="121" t="s">
        <v>10946</v>
      </c>
      <c r="E1232" s="121" t="str">
        <f ca="1"/>
        <v>0</v>
      </c>
      <c r="H1232" s="121" t="str">
        <f ca="1"/>
        <v>0</v>
      </c>
      <c r="K1232" s="121" t="str">
        <f ca="1"/>
        <v>0</v>
      </c>
      <c r="L1232">
        <v>0</v>
      </c>
      <c r="M1232">
        <v>0</v>
      </c>
      <c r="N1232" s="105" t="str">
        <v>MIPCt_g_r, G00006t_c_r</v>
      </c>
      <c r="O1232" s="131" t="str">
        <v/>
      </c>
      <c r="P1232" s="121" t="str">
        <v/>
      </c>
      <c r="Q1232">
        <v>0</v>
      </c>
      <c r="R1232" t="str">
        <v>MIPCt_g_r, G00006t_c_r</v>
      </c>
      <c r="T1232">
        <v>0</v>
      </c>
      <c r="U1232" t="str">
        <v>MIPCt_g_r, G00006t_c_r</v>
      </c>
      <c r="W1232" t="str">
        <f ca="1"/>
        <v/>
      </c>
      <c r="X1232" t="str">
        <f ca="1"/>
        <v>GENERIC_kCATION1_c</v>
      </c>
      <c r="Y1232">
        <f ca="1"/>
        <v>0</v>
      </c>
      <c r="Z1232">
        <f ca="1"/>
        <v>0</v>
      </c>
      <c r="AA1232">
        <f ca="1"/>
        <v>0</v>
      </c>
      <c r="AB1232">
        <f ca="1"/>
        <v>0</v>
      </c>
      <c r="AC1232">
        <f ca="1"/>
        <v>0</v>
      </c>
      <c r="AD1232" t="str">
        <f ca="1"/>
        <v>EX_abt__D_e</v>
      </c>
      <c r="AE1232">
        <f ca="1"/>
        <v>0</v>
      </c>
    </row>
    <row r="1233" spans="1:31" x14ac:dyDescent="0.2">
      <c r="A1233" t="s">
        <v>156</v>
      </c>
      <c r="B1233" s="121" t="s">
        <v>10947</v>
      </c>
      <c r="E1233" s="121" t="str">
        <f ca="1"/>
        <v>0</v>
      </c>
      <c r="H1233" s="121" t="str">
        <f ca="1"/>
        <v>0</v>
      </c>
      <c r="K1233" s="121" t="str">
        <f ca="1"/>
        <v>0</v>
      </c>
      <c r="L1233">
        <v>0</v>
      </c>
      <c r="M1233">
        <v>0</v>
      </c>
      <c r="N1233" s="105" t="str">
        <v>EX_inost_e, G00006t_c_e</v>
      </c>
      <c r="O1233" s="131" t="str">
        <v/>
      </c>
      <c r="P1233" s="121" t="str">
        <v/>
      </c>
      <c r="Q1233">
        <v>0</v>
      </c>
      <c r="R1233" t="str">
        <v>EX_inost_e, G00006t_c_e</v>
      </c>
      <c r="T1233">
        <v>0</v>
      </c>
      <c r="U1233" t="str">
        <v>EX_inost_e, G00006t_c_e</v>
      </c>
      <c r="W1233" t="str">
        <f ca="1"/>
        <v/>
      </c>
      <c r="X1233" t="str">
        <f ca="1"/>
        <v>GENERIC_kCATION1_e</v>
      </c>
      <c r="Y1233">
        <f ca="1"/>
        <v>0</v>
      </c>
      <c r="Z1233">
        <f ca="1"/>
        <v>0</v>
      </c>
      <c r="AA1233">
        <f ca="1"/>
        <v>0</v>
      </c>
      <c r="AB1233">
        <f ca="1"/>
        <v>0</v>
      </c>
      <c r="AC1233">
        <f ca="1"/>
        <v>0</v>
      </c>
      <c r="AD1233" t="str">
        <f ca="1"/>
        <v>EX_abt__L_e</v>
      </c>
      <c r="AE1233">
        <f ca="1"/>
        <v>0</v>
      </c>
    </row>
    <row r="1234" spans="1:31" x14ac:dyDescent="0.2">
      <c r="A1234" t="s">
        <v>156</v>
      </c>
      <c r="B1234" s="121" t="s">
        <v>10948</v>
      </c>
      <c r="E1234" s="121" t="str">
        <f ca="1"/>
        <v>0</v>
      </c>
      <c r="H1234" s="121" t="str">
        <f ca="1"/>
        <v>0</v>
      </c>
      <c r="K1234" s="121" t="str">
        <f ca="1"/>
        <v>0</v>
      </c>
      <c r="L1234">
        <v>-2.8764402479999999E-3</v>
      </c>
      <c r="M1234">
        <v>3.6383671703042901E-6</v>
      </c>
      <c r="N1234" s="105" t="str">
        <v>NADPt_c_r, G00006t_c_r</v>
      </c>
      <c r="O1234" s="131" t="str">
        <v/>
      </c>
      <c r="P1234" s="121" t="str">
        <v/>
      </c>
      <c r="Q1234">
        <v>-3.1392888119999999E-3</v>
      </c>
      <c r="R1234" t="str">
        <v>NADPt_c_r, G00006t_c_r</v>
      </c>
      <c r="T1234">
        <v>-3.7410276420000001E-3</v>
      </c>
      <c r="U1234" t="str">
        <v>NADPt_c_r, G00006t_c_r</v>
      </c>
      <c r="W1234" t="str">
        <f ca="1"/>
        <v/>
      </c>
      <c r="X1234" t="str">
        <f ca="1"/>
        <v>GENERIC_kCATION1_m</v>
      </c>
      <c r="Y1234">
        <f ca="1"/>
        <v>0</v>
      </c>
      <c r="Z1234">
        <f ca="1"/>
        <v>0</v>
      </c>
      <c r="AA1234">
        <f ca="1"/>
        <v>0</v>
      </c>
      <c r="AB1234">
        <f ca="1"/>
        <v>0</v>
      </c>
      <c r="AC1234">
        <f ca="1"/>
        <v>0</v>
      </c>
      <c r="AD1234" t="str">
        <f ca="1"/>
        <v>EX_ac_e</v>
      </c>
      <c r="AE1234">
        <f ca="1"/>
        <v>0</v>
      </c>
    </row>
    <row r="1235" spans="1:31" x14ac:dyDescent="0.2">
      <c r="A1235" t="s">
        <v>156</v>
      </c>
      <c r="B1235" s="121" t="s">
        <v>10949</v>
      </c>
      <c r="E1235" s="121" t="str">
        <f ca="1"/>
        <v>0</v>
      </c>
      <c r="H1235" s="121" t="str">
        <f ca="1"/>
        <v>0</v>
      </c>
      <c r="K1235" s="121" t="str">
        <f ca="1"/>
        <v>0</v>
      </c>
      <c r="L1235">
        <v>2.8764402479999999E-3</v>
      </c>
      <c r="M1235">
        <v>3.6383672016629601E-6</v>
      </c>
      <c r="N1235" s="105" t="str">
        <v>NADPHt_c_r, G00006t_c_r</v>
      </c>
      <c r="O1235" s="131" t="str">
        <v/>
      </c>
      <c r="P1235" s="121" t="str">
        <v/>
      </c>
      <c r="Q1235">
        <v>3.1392888119999999E-3</v>
      </c>
      <c r="R1235" t="str">
        <v>NADPHt_c_r, G00006t_c_r</v>
      </c>
      <c r="T1235">
        <v>3.7410276420000001E-3</v>
      </c>
      <c r="U1235" t="str">
        <v>NADPHt_c_r, G00006t_c_r</v>
      </c>
      <c r="W1235" t="str">
        <f ca="1"/>
        <v/>
      </c>
      <c r="X1235" t="str">
        <f ca="1"/>
        <v>GENERIC_mg2metal2_c</v>
      </c>
      <c r="Y1235">
        <f ca="1"/>
        <v>0</v>
      </c>
      <c r="Z1235">
        <f ca="1"/>
        <v>0</v>
      </c>
      <c r="AA1235">
        <f ca="1"/>
        <v>0</v>
      </c>
      <c r="AB1235">
        <f ca="1"/>
        <v>0</v>
      </c>
      <c r="AC1235">
        <f ca="1"/>
        <v>0</v>
      </c>
      <c r="AD1235" t="str">
        <f ca="1"/>
        <v>EX_acald_e</v>
      </c>
      <c r="AE1235">
        <f ca="1"/>
        <v>0</v>
      </c>
    </row>
    <row r="1236" spans="1:31" x14ac:dyDescent="0.2">
      <c r="A1236" t="s">
        <v>156</v>
      </c>
      <c r="B1236" s="121" t="s">
        <v>10950</v>
      </c>
      <c r="E1236" s="121" t="str">
        <f ca="1"/>
        <v>0</v>
      </c>
      <c r="H1236" s="121" t="str">
        <f ca="1"/>
        <v>0</v>
      </c>
      <c r="K1236" s="121" t="str">
        <f ca="1"/>
        <v>0</v>
      </c>
      <c r="L1236">
        <v>-0.23522804403338601</v>
      </c>
      <c r="M1236">
        <v>6.06096781226503E-2</v>
      </c>
      <c r="N1236" s="105" t="str">
        <v>NH4t_c_m, G00006t_c_r</v>
      </c>
      <c r="O1236" s="131" t="str">
        <v/>
      </c>
      <c r="P1236" s="121" t="str">
        <v/>
      </c>
      <c r="Q1236">
        <v>-4.4523797970844499E-2</v>
      </c>
      <c r="R1236" t="str">
        <v>NH4t_c_m, G00006t_c_r</v>
      </c>
      <c r="T1236">
        <v>-6.7858735085968305E-2</v>
      </c>
      <c r="U1236" t="str">
        <v>NH4t_c_m, G00006t_c_r</v>
      </c>
      <c r="W1236" t="str">
        <f ca="1"/>
        <v/>
      </c>
      <c r="X1236" t="str">
        <f ca="1"/>
        <v>GENERIC_mg2metal2_e</v>
      </c>
      <c r="Y1236">
        <f ca="1"/>
        <v>0</v>
      </c>
      <c r="Z1236">
        <f ca="1"/>
        <v>0</v>
      </c>
      <c r="AA1236">
        <f ca="1"/>
        <v>0</v>
      </c>
      <c r="AB1236">
        <f ca="1"/>
        <v>0</v>
      </c>
      <c r="AC1236">
        <f ca="1"/>
        <v>0</v>
      </c>
      <c r="AD1236" t="str">
        <f ca="1"/>
        <v>EX_ade_e</v>
      </c>
      <c r="AE1236">
        <f ca="1"/>
        <v>0</v>
      </c>
    </row>
    <row r="1237" spans="1:31" x14ac:dyDescent="0.2">
      <c r="A1237" t="s">
        <v>156</v>
      </c>
      <c r="B1237" s="121" t="s">
        <v>10951</v>
      </c>
      <c r="E1237" s="121" t="str">
        <f ca="1"/>
        <v>0</v>
      </c>
      <c r="H1237" s="121" t="str">
        <f ca="1"/>
        <v>0</v>
      </c>
      <c r="K1237" s="121" t="str">
        <f ca="1"/>
        <v>0</v>
      </c>
      <c r="L1237">
        <v>0</v>
      </c>
      <c r="M1237">
        <v>0</v>
      </c>
      <c r="N1237" s="105" t="str">
        <v>NCAMt_c_n, G00006t_c_r</v>
      </c>
      <c r="O1237" s="131" t="str">
        <v/>
      </c>
      <c r="P1237" s="121" t="str">
        <v/>
      </c>
      <c r="Q1237">
        <v>0</v>
      </c>
      <c r="R1237" t="str">
        <v>NCAMt_c_n, G00006t_c_r</v>
      </c>
      <c r="T1237">
        <v>0</v>
      </c>
      <c r="U1237" t="str">
        <v>NCAMt_c_n, G00006t_c_r</v>
      </c>
      <c r="W1237" t="str">
        <f ca="1"/>
        <v/>
      </c>
      <c r="X1237" t="str">
        <f ca="1"/>
        <v>GENERIC_mg2mg2ormn2_c</v>
      </c>
      <c r="Y1237">
        <f ca="1"/>
        <v>0</v>
      </c>
      <c r="Z1237">
        <f ca="1"/>
        <v>0</v>
      </c>
      <c r="AA1237">
        <f ca="1"/>
        <v>0</v>
      </c>
      <c r="AB1237">
        <f ca="1"/>
        <v>0</v>
      </c>
      <c r="AC1237">
        <f ca="1"/>
        <v>0</v>
      </c>
      <c r="AD1237" t="str">
        <f ca="1"/>
        <v>EX_adn_e</v>
      </c>
      <c r="AE1237">
        <f ca="1"/>
        <v>0</v>
      </c>
    </row>
    <row r="1238" spans="1:31" x14ac:dyDescent="0.2">
      <c r="A1238" t="s">
        <v>156</v>
      </c>
      <c r="B1238" s="121" t="s">
        <v>10952</v>
      </c>
      <c r="E1238" s="121" t="str">
        <f ca="1"/>
        <v>0</v>
      </c>
      <c r="H1238" s="121" t="str">
        <f ca="1"/>
        <v>0</v>
      </c>
      <c r="K1238" s="121" t="str">
        <f ca="1"/>
        <v>0</v>
      </c>
      <c r="L1238">
        <v>0</v>
      </c>
      <c r="M1238">
        <v>0</v>
      </c>
      <c r="N1238" s="105" t="str">
        <v>EX_nac_e, G00006t_c_e</v>
      </c>
      <c r="O1238" s="131" t="str">
        <v/>
      </c>
      <c r="P1238" s="121" t="str">
        <v/>
      </c>
      <c r="Q1238">
        <v>0</v>
      </c>
      <c r="R1238" t="str">
        <v>EX_nac_e, G00006t_c_e</v>
      </c>
      <c r="T1238">
        <v>0</v>
      </c>
      <c r="U1238" t="str">
        <v>EX_nac_e, G00006t_c_e</v>
      </c>
      <c r="W1238" t="str">
        <f ca="1"/>
        <v/>
      </c>
      <c r="X1238" t="str">
        <f ca="1"/>
        <v>GENERIC_mg2mg2ormn2_e</v>
      </c>
      <c r="Y1238">
        <f ca="1"/>
        <v>0</v>
      </c>
      <c r="Z1238">
        <f ca="1"/>
        <v>0</v>
      </c>
      <c r="AA1238">
        <f ca="1"/>
        <v>0</v>
      </c>
      <c r="AB1238">
        <f ca="1"/>
        <v>0</v>
      </c>
      <c r="AC1238">
        <f ca="1"/>
        <v>0</v>
      </c>
      <c r="AD1238" t="str">
        <f ca="1"/>
        <v>EX_akg_e</v>
      </c>
      <c r="AE1238">
        <f ca="1"/>
        <v>0</v>
      </c>
    </row>
    <row r="1239" spans="1:31" x14ac:dyDescent="0.2">
      <c r="A1239" t="s">
        <v>156</v>
      </c>
      <c r="B1239" s="121" t="s">
        <v>10953</v>
      </c>
      <c r="E1239" s="121" t="str">
        <f ca="1"/>
        <v>0</v>
      </c>
      <c r="H1239" s="121" t="str">
        <f ca="1"/>
        <v>0</v>
      </c>
      <c r="K1239" s="121" t="str">
        <f ca="1"/>
        <v>0</v>
      </c>
      <c r="L1239">
        <v>0</v>
      </c>
      <c r="M1239">
        <v>0</v>
      </c>
      <c r="N1239" s="105" t="str">
        <v>EX_nmn_e, G00006t_c_e</v>
      </c>
      <c r="O1239" s="131" t="str">
        <v/>
      </c>
      <c r="P1239" s="121" t="str">
        <v/>
      </c>
      <c r="Q1239">
        <v>0</v>
      </c>
      <c r="R1239" t="str">
        <v>EX_nmn_e, G00006t_c_e</v>
      </c>
      <c r="T1239">
        <v>0</v>
      </c>
      <c r="U1239" t="str">
        <v>EX_nmn_e, G00006t_c_e</v>
      </c>
      <c r="W1239" t="str">
        <f ca="1"/>
        <v/>
      </c>
      <c r="X1239" t="str">
        <f ca="1"/>
        <v>GENERIC_mn2metal2_c</v>
      </c>
      <c r="Y1239">
        <f ca="1"/>
        <v>0</v>
      </c>
      <c r="Z1239">
        <f ca="1"/>
        <v>0</v>
      </c>
      <c r="AA1239">
        <f ca="1"/>
        <v>0</v>
      </c>
      <c r="AB1239">
        <f ca="1"/>
        <v>0</v>
      </c>
      <c r="AC1239">
        <f ca="1"/>
        <v>0</v>
      </c>
      <c r="AD1239" t="str">
        <f ca="1"/>
        <v>EX_ala__L_e</v>
      </c>
      <c r="AE1239">
        <f ca="1"/>
        <v>0</v>
      </c>
    </row>
    <row r="1240" spans="1:31" x14ac:dyDescent="0.2">
      <c r="A1240" t="s">
        <v>156</v>
      </c>
      <c r="B1240" s="121" t="s">
        <v>10954</v>
      </c>
      <c r="E1240" s="121" t="str">
        <f ca="1"/>
        <v>0</v>
      </c>
      <c r="H1240" s="121" t="str">
        <f ca="1"/>
        <v>0</v>
      </c>
      <c r="K1240" s="121" t="str">
        <f ca="1"/>
        <v>0</v>
      </c>
      <c r="L1240">
        <v>0</v>
      </c>
      <c r="M1240">
        <v>0</v>
      </c>
      <c r="N1240" s="105" t="str">
        <v>NMNt_c_n, G00006t_c_r</v>
      </c>
      <c r="O1240" s="131" t="str">
        <v/>
      </c>
      <c r="P1240" s="121" t="str">
        <v/>
      </c>
      <c r="Q1240">
        <v>0</v>
      </c>
      <c r="R1240" t="str">
        <v>NMNt_c_n, G00006t_c_r</v>
      </c>
      <c r="T1240">
        <v>0</v>
      </c>
      <c r="U1240" t="str">
        <v>NMNt_c_n, G00006t_c_r</v>
      </c>
      <c r="W1240" t="str">
        <f ca="1"/>
        <v/>
      </c>
      <c r="X1240" t="str">
        <f ca="1"/>
        <v>GENERIC_mn2metal2_e</v>
      </c>
      <c r="Y1240">
        <f ca="1"/>
        <v>0</v>
      </c>
      <c r="Z1240">
        <f ca="1"/>
        <v>0</v>
      </c>
      <c r="AA1240">
        <f ca="1"/>
        <v>0</v>
      </c>
      <c r="AB1240">
        <f ca="1"/>
        <v>0</v>
      </c>
      <c r="AC1240">
        <f ca="1"/>
        <v>0</v>
      </c>
      <c r="AD1240" t="str">
        <f ca="1"/>
        <v>EX_alltn_e</v>
      </c>
      <c r="AE1240">
        <f ca="1"/>
        <v>0</v>
      </c>
    </row>
    <row r="1241" spans="1:31" x14ac:dyDescent="0.2">
      <c r="A1241" t="s">
        <v>156</v>
      </c>
      <c r="B1241" s="121" t="s">
        <v>10955</v>
      </c>
      <c r="E1241" s="121" t="str">
        <f ca="1"/>
        <v>0</v>
      </c>
      <c r="H1241" s="121" t="str">
        <f ca="1"/>
        <v>0</v>
      </c>
      <c r="K1241" s="121" t="str">
        <f ca="1"/>
        <v>0</v>
      </c>
      <c r="L1241">
        <v>0</v>
      </c>
      <c r="M1241">
        <v>0</v>
      </c>
      <c r="N1241" s="105" t="str">
        <v>NMNt_c_n, G00006t_c_r</v>
      </c>
      <c r="O1241" s="131" t="str">
        <v/>
      </c>
      <c r="P1241" s="121" t="str">
        <v/>
      </c>
      <c r="Q1241">
        <v>0</v>
      </c>
      <c r="R1241" t="str">
        <v>NMNt_c_n, G00006t_c_r</v>
      </c>
      <c r="T1241">
        <v>0</v>
      </c>
      <c r="U1241" t="str">
        <v>NMNt_c_n, G00006t_c_r</v>
      </c>
      <c r="W1241" t="str">
        <f ca="1"/>
        <v/>
      </c>
      <c r="X1241" t="str">
        <f ca="1"/>
        <v>GENERIC_mn2mg2ormn2_c</v>
      </c>
      <c r="Y1241">
        <f ca="1"/>
        <v>0</v>
      </c>
      <c r="Z1241">
        <f ca="1"/>
        <v>0</v>
      </c>
      <c r="AA1241">
        <f ca="1"/>
        <v>0</v>
      </c>
      <c r="AB1241">
        <f ca="1"/>
        <v>0</v>
      </c>
      <c r="AC1241">
        <f ca="1"/>
        <v>0</v>
      </c>
      <c r="AD1241" t="str">
        <f ca="1"/>
        <v>EX_alltt_e</v>
      </c>
      <c r="AE1241">
        <f ca="1"/>
        <v>0</v>
      </c>
    </row>
    <row r="1242" spans="1:31" x14ac:dyDescent="0.2">
      <c r="A1242" t="s">
        <v>156</v>
      </c>
      <c r="B1242" s="121" t="s">
        <v>10956</v>
      </c>
      <c r="E1242" s="121" t="str">
        <f ca="1"/>
        <v>0</v>
      </c>
      <c r="H1242" s="121" t="str">
        <f ca="1"/>
        <v>0</v>
      </c>
      <c r="K1242" s="121" t="str">
        <f ca="1"/>
        <v>0</v>
      </c>
      <c r="L1242">
        <v>0</v>
      </c>
      <c r="M1242">
        <v>0</v>
      </c>
      <c r="N1242" s="105" t="str">
        <v>NMNt_c_n, G00006t_c_r</v>
      </c>
      <c r="O1242" s="131" t="str">
        <v/>
      </c>
      <c r="P1242" s="121" t="str">
        <v/>
      </c>
      <c r="Q1242">
        <v>0</v>
      </c>
      <c r="R1242" t="str">
        <v>NMNt_c_n, G00006t_c_r</v>
      </c>
      <c r="T1242">
        <v>0</v>
      </c>
      <c r="U1242" t="str">
        <v>NMNt_c_n, G00006t_c_r</v>
      </c>
      <c r="W1242" t="str">
        <f ca="1"/>
        <v/>
      </c>
      <c r="X1242" t="str">
        <f ca="1"/>
        <v>GENERIC_mn2mg2ormn2_e</v>
      </c>
      <c r="Y1242">
        <f ca="1"/>
        <v>0</v>
      </c>
      <c r="Z1242">
        <f ca="1"/>
        <v>0</v>
      </c>
      <c r="AA1242">
        <f ca="1"/>
        <v>0</v>
      </c>
      <c r="AB1242">
        <f ca="1"/>
        <v>0</v>
      </c>
      <c r="AC1242">
        <f ca="1"/>
        <v>0</v>
      </c>
      <c r="AD1242" t="str">
        <f ca="1"/>
        <v>EX_amet_e</v>
      </c>
      <c r="AE1242">
        <f ca="1"/>
        <v>0</v>
      </c>
    </row>
    <row r="1243" spans="1:31" x14ac:dyDescent="0.2">
      <c r="A1243" t="s">
        <v>156</v>
      </c>
      <c r="B1243" s="121" t="s">
        <v>10957</v>
      </c>
      <c r="E1243" s="121" t="str">
        <f ca="1"/>
        <v>0</v>
      </c>
      <c r="H1243" s="121" t="str">
        <f ca="1"/>
        <v>0</v>
      </c>
      <c r="K1243" s="121" t="str">
        <f ca="1"/>
        <v>0</v>
      </c>
      <c r="L1243">
        <v>0</v>
      </c>
      <c r="M1243">
        <v>3.9684300046693701E-3</v>
      </c>
      <c r="N1243" s="105" t="str">
        <v>G00006t_c_r</v>
      </c>
      <c r="O1243" s="131" t="str">
        <v/>
      </c>
      <c r="P1243" s="121" t="str">
        <v/>
      </c>
      <c r="Q1243">
        <v>0</v>
      </c>
      <c r="R1243" t="str">
        <v>G00006t_c_r</v>
      </c>
      <c r="T1243">
        <v>0</v>
      </c>
      <c r="U1243" t="str">
        <v>G00006t_c_r</v>
      </c>
      <c r="W1243" t="str">
        <f ca="1"/>
        <v/>
      </c>
      <c r="X1243" t="str">
        <f ca="1"/>
        <v>GENERIC_na1CATION1_c</v>
      </c>
      <c r="Y1243">
        <f ca="1"/>
        <v>0</v>
      </c>
      <c r="Z1243">
        <f ca="1"/>
        <v>0</v>
      </c>
      <c r="AA1243">
        <f ca="1"/>
        <v>0</v>
      </c>
      <c r="AB1243">
        <f ca="1"/>
        <v>0</v>
      </c>
      <c r="AC1243">
        <f ca="1"/>
        <v>0</v>
      </c>
      <c r="AD1243" t="str">
        <f ca="1"/>
        <v>EX_arab__D_e</v>
      </c>
      <c r="AE1243">
        <f ca="1"/>
        <v>0</v>
      </c>
    </row>
    <row r="1244" spans="1:31" x14ac:dyDescent="0.2">
      <c r="A1244" t="s">
        <v>156</v>
      </c>
      <c r="B1244" s="121" t="s">
        <v>10958</v>
      </c>
      <c r="E1244" s="121" t="str">
        <f ca="1"/>
        <v>0</v>
      </c>
      <c r="H1244" s="121" t="str">
        <f ca="1"/>
        <v>0</v>
      </c>
      <c r="K1244" s="121" t="str">
        <f ca="1"/>
        <v>0</v>
      </c>
      <c r="L1244">
        <v>1.438220124E-3</v>
      </c>
      <c r="M1244">
        <v>2.3867596660504401E-6</v>
      </c>
      <c r="N1244" s="105" t="str">
        <v>O2t_c_r, G00006t_c_r</v>
      </c>
      <c r="O1244" s="131" t="str">
        <v/>
      </c>
      <c r="P1244" s="121" t="str">
        <v/>
      </c>
      <c r="Q1244">
        <v>1.5696444059999999E-3</v>
      </c>
      <c r="R1244" t="str">
        <v>O2t_c_r, G00006t_c_r</v>
      </c>
      <c r="T1244">
        <v>1.8705138210000001E-3</v>
      </c>
      <c r="U1244" t="str">
        <v>O2t_c_r, G00006t_c_r</v>
      </c>
      <c r="W1244" t="str">
        <f ca="1"/>
        <v/>
      </c>
      <c r="X1244" t="str">
        <f ca="1"/>
        <v>GENERIC_na1CATION1_e</v>
      </c>
      <c r="Y1244">
        <f ca="1"/>
        <v>0</v>
      </c>
      <c r="Z1244">
        <f ca="1"/>
        <v>0</v>
      </c>
      <c r="AA1244">
        <f ca="1"/>
        <v>0</v>
      </c>
      <c r="AB1244">
        <f ca="1"/>
        <v>0</v>
      </c>
      <c r="AC1244">
        <f ca="1"/>
        <v>0</v>
      </c>
      <c r="AD1244" t="str">
        <f ca="1"/>
        <v>EX_arab__L_e</v>
      </c>
      <c r="AE1244">
        <f ca="1"/>
        <v>0</v>
      </c>
    </row>
    <row r="1245" spans="1:31" x14ac:dyDescent="0.2">
      <c r="A1245" t="s">
        <v>156</v>
      </c>
      <c r="B1245" s="121" t="s">
        <v>10959</v>
      </c>
      <c r="E1245" s="121" t="str">
        <f ca="1"/>
        <v>0</v>
      </c>
      <c r="H1245" s="121" t="str">
        <f ca="1"/>
        <v>0</v>
      </c>
      <c r="K1245" s="121" t="str">
        <f ca="1"/>
        <v>0</v>
      </c>
      <c r="L1245">
        <v>5.8774591132085803</v>
      </c>
      <c r="M1245">
        <v>0.14298595157111099</v>
      </c>
      <c r="N1245" s="105" t="str">
        <v>O2t_c_r, G00006t_c_r</v>
      </c>
      <c r="O1245" s="131" t="str">
        <v/>
      </c>
      <c r="P1245" s="121" t="str">
        <v/>
      </c>
      <c r="Q1245">
        <v>2.2444697615757598</v>
      </c>
      <c r="R1245" t="str">
        <v>O2t_c_r, G00006t_c_r</v>
      </c>
      <c r="T1245">
        <v>6.5642335761836401</v>
      </c>
      <c r="U1245" t="str">
        <v>O2t_c_r, G00006t_c_r</v>
      </c>
      <c r="W1245" t="str">
        <f ca="1"/>
        <v/>
      </c>
      <c r="X1245" t="str">
        <f ca="1"/>
        <v>GENERIC_ni2metal2_c</v>
      </c>
      <c r="Y1245">
        <f ca="1"/>
        <v>0</v>
      </c>
      <c r="Z1245">
        <f ca="1"/>
        <v>0</v>
      </c>
      <c r="AA1245">
        <f ca="1"/>
        <v>0</v>
      </c>
      <c r="AB1245">
        <f ca="1"/>
        <v>0</v>
      </c>
      <c r="AC1245">
        <f ca="1"/>
        <v>0</v>
      </c>
      <c r="AD1245" t="str">
        <f ca="1"/>
        <v>EX_arach_e</v>
      </c>
      <c r="AE1245">
        <f ca="1"/>
        <v>0</v>
      </c>
    </row>
    <row r="1246" spans="1:31" x14ac:dyDescent="0.2">
      <c r="A1246" t="s">
        <v>156</v>
      </c>
      <c r="B1246" s="121" t="s">
        <v>10960</v>
      </c>
      <c r="E1246" s="121" t="str">
        <f ca="1"/>
        <v>0</v>
      </c>
      <c r="H1246" s="121" t="str">
        <f ca="1"/>
        <v>0</v>
      </c>
      <c r="K1246" s="121" t="str">
        <f ca="1"/>
        <v>0</v>
      </c>
      <c r="L1246">
        <v>5.9437652736764299</v>
      </c>
      <c r="M1246">
        <v>0.14204722597823899</v>
      </c>
      <c r="N1246" s="105" t="str">
        <v>O2t_c_r, G00006t_c_r</v>
      </c>
      <c r="O1246" s="131" t="str">
        <v/>
      </c>
      <c r="P1246" s="121" t="str">
        <v/>
      </c>
      <c r="Q1246">
        <v>2.2923483775336502</v>
      </c>
      <c r="R1246" t="str">
        <v>O2t_c_r, G00006t_c_r</v>
      </c>
      <c r="T1246">
        <v>6.6680946909390304</v>
      </c>
      <c r="U1246" t="str">
        <v>O2t_c_r, G00006t_c_r</v>
      </c>
      <c r="W1246" t="str">
        <f ca="1"/>
        <v/>
      </c>
      <c r="X1246" t="str">
        <f ca="1"/>
        <v>GENERIC_ni2metal2_e</v>
      </c>
      <c r="Y1246">
        <f ca="1"/>
        <v>0</v>
      </c>
      <c r="Z1246">
        <f ca="1"/>
        <v>0</v>
      </c>
      <c r="AA1246">
        <f ca="1"/>
        <v>0</v>
      </c>
      <c r="AB1246">
        <f ca="1"/>
        <v>0</v>
      </c>
      <c r="AC1246">
        <f ca="1"/>
        <v>0</v>
      </c>
      <c r="AD1246" t="str">
        <f ca="1"/>
        <v>EX_arg__L_e</v>
      </c>
      <c r="AE1246">
        <f ca="1"/>
        <v>0</v>
      </c>
    </row>
    <row r="1247" spans="1:31" x14ac:dyDescent="0.2">
      <c r="A1247" t="s">
        <v>156</v>
      </c>
      <c r="B1247" s="121" t="s">
        <v>10961</v>
      </c>
      <c r="E1247" s="121" t="str">
        <f ca="1"/>
        <v>0</v>
      </c>
      <c r="H1247" s="121" t="str">
        <f ca="1"/>
        <v>0</v>
      </c>
      <c r="K1247" s="121" t="str">
        <f ca="1"/>
        <v>0</v>
      </c>
      <c r="L1247">
        <v>0</v>
      </c>
      <c r="M1247">
        <v>1.2785437317829501E-2</v>
      </c>
      <c r="N1247" s="105" t="str">
        <v>O2t_c_r, G00006t_c_r</v>
      </c>
      <c r="O1247" s="131" t="str">
        <v/>
      </c>
      <c r="P1247" s="121" t="str">
        <v/>
      </c>
      <c r="Q1247">
        <v>0</v>
      </c>
      <c r="R1247" t="str">
        <v>O2t_c_r, G00006t_c_r</v>
      </c>
      <c r="T1247">
        <v>3.8812395103599802E-2</v>
      </c>
      <c r="U1247" t="str">
        <v>O2t_c_r, G00006t_c_r</v>
      </c>
      <c r="W1247" t="str">
        <f ca="1"/>
        <v/>
      </c>
      <c r="X1247" t="str">
        <f ca="1"/>
        <v>GENERIC_phemeheme_m</v>
      </c>
      <c r="Y1247">
        <f ca="1"/>
        <v>0</v>
      </c>
      <c r="Z1247">
        <f ca="1"/>
        <v>0</v>
      </c>
      <c r="AA1247">
        <f ca="1"/>
        <v>0</v>
      </c>
      <c r="AB1247">
        <f ca="1"/>
        <v>0</v>
      </c>
      <c r="AC1247">
        <f ca="1"/>
        <v>0</v>
      </c>
      <c r="AD1247" t="str">
        <f ca="1"/>
        <v>EX_asn__L_e</v>
      </c>
      <c r="AE1247">
        <f ca="1"/>
        <v>0</v>
      </c>
    </row>
    <row r="1248" spans="1:31" x14ac:dyDescent="0.2">
      <c r="A1248" t="s">
        <v>156</v>
      </c>
      <c r="B1248" s="121" t="s">
        <v>10962</v>
      </c>
      <c r="E1248" s="121" t="str">
        <f ca="1"/>
        <v>0</v>
      </c>
      <c r="H1248" s="121" t="str">
        <f ca="1"/>
        <v>0</v>
      </c>
      <c r="K1248" s="121" t="str">
        <f ca="1"/>
        <v>0</v>
      </c>
      <c r="L1248">
        <v>0</v>
      </c>
      <c r="M1248">
        <v>2.11461971742291E-3</v>
      </c>
      <c r="N1248" s="105" t="str">
        <v>OCDCAt_c_e, G00006t_c_r</v>
      </c>
      <c r="O1248" s="131" t="str">
        <v/>
      </c>
      <c r="P1248" s="121" t="str">
        <v/>
      </c>
      <c r="Q1248">
        <v>0</v>
      </c>
      <c r="R1248" t="str">
        <v>OCDCAt_c_e, G00006t_c_r</v>
      </c>
      <c r="T1248">
        <v>0</v>
      </c>
      <c r="U1248" t="str">
        <v>OCDCAt_c_e, G00006t_c_r</v>
      </c>
      <c r="W1248" t="str">
        <f ca="1"/>
        <v/>
      </c>
      <c r="X1248" t="str">
        <f ca="1"/>
        <v>GENERIC_shemeheme_c</v>
      </c>
      <c r="Y1248">
        <f ca="1"/>
        <v>0</v>
      </c>
      <c r="Z1248">
        <f ca="1"/>
        <v>0</v>
      </c>
      <c r="AA1248">
        <f ca="1"/>
        <v>0</v>
      </c>
      <c r="AB1248">
        <f ca="1"/>
        <v>0</v>
      </c>
      <c r="AC1248">
        <f ca="1"/>
        <v>0</v>
      </c>
      <c r="AD1248" t="str">
        <f ca="1"/>
        <v>EX_asp__L_e</v>
      </c>
      <c r="AE1248">
        <f ca="1"/>
        <v>0</v>
      </c>
    </row>
    <row r="1249" spans="1:31" x14ac:dyDescent="0.2">
      <c r="A1249" t="s">
        <v>156</v>
      </c>
      <c r="B1249" s="121" t="s">
        <v>10963</v>
      </c>
      <c r="E1249" s="121" t="str">
        <f ca="1"/>
        <v>0</v>
      </c>
      <c r="H1249" s="121" t="str">
        <f ca="1"/>
        <v>0</v>
      </c>
      <c r="K1249" s="121" t="str">
        <f ca="1"/>
        <v>0</v>
      </c>
      <c r="L1249">
        <v>0</v>
      </c>
      <c r="M1249">
        <v>5.9508256525173499E-5</v>
      </c>
      <c r="N1249" s="105" t="str">
        <v>EX_orn_e, G00006t_c_e</v>
      </c>
      <c r="O1249" s="131" t="str">
        <v/>
      </c>
      <c r="P1249" s="121" t="str">
        <v/>
      </c>
      <c r="Q1249">
        <v>0</v>
      </c>
      <c r="R1249" t="str">
        <v>EX_orn_e, G00006t_c_e</v>
      </c>
      <c r="T1249">
        <v>0</v>
      </c>
      <c r="U1249" t="str">
        <v>EX_orn_e, G00006t_c_e</v>
      </c>
      <c r="W1249" t="str">
        <f ca="1"/>
        <v/>
      </c>
      <c r="X1249" t="str">
        <f ca="1"/>
        <v>GENERIC_zn2metal2_c</v>
      </c>
      <c r="Y1249">
        <f ca="1"/>
        <v>0</v>
      </c>
      <c r="Z1249">
        <f ca="1"/>
        <v>0</v>
      </c>
      <c r="AA1249">
        <f ca="1"/>
        <v>0</v>
      </c>
      <c r="AB1249">
        <f ca="1"/>
        <v>0</v>
      </c>
      <c r="AC1249">
        <f ca="1"/>
        <v>0</v>
      </c>
      <c r="AD1249" t="str">
        <f ca="1"/>
        <v>EX_btd_e</v>
      </c>
      <c r="AE1249">
        <f ca="1"/>
        <v>0</v>
      </c>
    </row>
    <row r="1250" spans="1:31" x14ac:dyDescent="0.2">
      <c r="A1250" t="s">
        <v>156</v>
      </c>
      <c r="B1250" s="121" t="s">
        <v>10964</v>
      </c>
      <c r="E1250" s="121" t="str">
        <f ca="1"/>
        <v>0</v>
      </c>
      <c r="H1250" s="121" t="str">
        <f ca="1"/>
        <v>0</v>
      </c>
      <c r="K1250" s="121" t="str">
        <f ca="1"/>
        <v>0</v>
      </c>
      <c r="L1250">
        <v>0</v>
      </c>
      <c r="M1250">
        <v>1.37467378067341E-2</v>
      </c>
      <c r="N1250" s="105" t="str">
        <v>OAAtps_m, G00006t_c_r</v>
      </c>
      <c r="O1250" s="131" t="str">
        <v/>
      </c>
      <c r="P1250" s="121" t="str">
        <v/>
      </c>
      <c r="Q1250">
        <v>0</v>
      </c>
      <c r="R1250" t="str">
        <v>OAAtps_m, G00006t_c_r</v>
      </c>
      <c r="T1250">
        <v>0</v>
      </c>
      <c r="U1250" t="str">
        <v>OAAtps_m, G00006t_c_r</v>
      </c>
      <c r="W1250" t="str">
        <f ca="1"/>
        <v/>
      </c>
      <c r="X1250" t="str">
        <f ca="1"/>
        <v>GENERIC_zn2metal2_e</v>
      </c>
      <c r="Y1250">
        <f ca="1"/>
        <v>0</v>
      </c>
      <c r="Z1250">
        <f ca="1"/>
        <v>0</v>
      </c>
      <c r="AA1250">
        <f ca="1"/>
        <v>0</v>
      </c>
      <c r="AB1250">
        <f ca="1"/>
        <v>0</v>
      </c>
      <c r="AC1250">
        <f ca="1"/>
        <v>0</v>
      </c>
      <c r="AD1250" t="str">
        <f ca="1"/>
        <v>EX_but_e</v>
      </c>
      <c r="AE1250">
        <f ca="1"/>
        <v>0</v>
      </c>
    </row>
    <row r="1251" spans="1:31" x14ac:dyDescent="0.2">
      <c r="A1251" t="s">
        <v>10659</v>
      </c>
      <c r="B1251" s="121" t="s">
        <v>9114</v>
      </c>
      <c r="E1251" s="121">
        <f ca="1"/>
        <v>1.36659906712201E-2</v>
      </c>
      <c r="H1251" s="121" t="str">
        <f ca="1"/>
        <v>0</v>
      </c>
      <c r="K1251" s="121" t="str">
        <f ca="1"/>
        <v>0</v>
      </c>
      <c r="L1251">
        <v>0</v>
      </c>
      <c r="M1251">
        <v>1.37467378067341E-2</v>
      </c>
      <c r="N1251" s="105" t="str">
        <v>EX_oaa_e, G00006t_c_e</v>
      </c>
      <c r="O1251" s="131">
        <v>0</v>
      </c>
      <c r="P1251" s="121">
        <v>4.9737107160227603E-3</v>
      </c>
      <c r="Q1251">
        <v>0</v>
      </c>
      <c r="R1251" t="str">
        <v>EX_oaa_e, G00006t_c_e</v>
      </c>
      <c r="T1251">
        <v>0</v>
      </c>
      <c r="U1251" t="str">
        <v>EX_oaa_e, G00006t_c_e</v>
      </c>
      <c r="W1251" t="str">
        <f ca="1"/>
        <v>Alanine, aspartate and glutamate metabolism</v>
      </c>
      <c r="X1251" t="str">
        <f ca="1"/>
        <v>GF6PTA_c</v>
      </c>
      <c r="Y1251">
        <f ca="1"/>
        <v>6.5211528568994443E-3</v>
      </c>
      <c r="Z1251">
        <f ca="1"/>
        <v>0</v>
      </c>
      <c r="AA1251">
        <f ca="1"/>
        <v>4.2525434583047781E-5</v>
      </c>
      <c r="AB1251">
        <f ca="1"/>
        <v>1.7190468646494748</v>
      </c>
      <c r="AC1251">
        <f ca="1"/>
        <v>1</v>
      </c>
      <c r="AD1251" t="str">
        <f ca="1"/>
        <v>EX_caro_c</v>
      </c>
      <c r="AE1251">
        <f ca="1"/>
        <v>0</v>
      </c>
    </row>
    <row r="1252" spans="1:31" x14ac:dyDescent="0.2">
      <c r="A1252" t="s">
        <v>10676</v>
      </c>
      <c r="B1252" s="121" t="s">
        <v>9115</v>
      </c>
      <c r="E1252" s="121" t="str">
        <f ca="1"/>
        <v>0</v>
      </c>
      <c r="H1252" s="121" t="str">
        <f ca="1"/>
        <v>0</v>
      </c>
      <c r="K1252" s="121" t="str">
        <f ca="1"/>
        <v>0</v>
      </c>
      <c r="L1252">
        <v>0</v>
      </c>
      <c r="M1252">
        <v>0</v>
      </c>
      <c r="N1252" s="105" t="str">
        <v>GTHOXt_c, G00006t_c_r</v>
      </c>
      <c r="O1252" s="131" t="str">
        <v/>
      </c>
      <c r="P1252" s="121" t="str">
        <v/>
      </c>
      <c r="Q1252">
        <v>0</v>
      </c>
      <c r="R1252" t="str">
        <v>GTHOXt_c, G00006t_c_r</v>
      </c>
      <c r="T1252">
        <v>0</v>
      </c>
      <c r="U1252" t="str">
        <v>GTHOXt_c, G00006t_c_r</v>
      </c>
      <c r="W1252" t="str">
        <f ca="1"/>
        <v>Terpenoid backbone biosynthesis</v>
      </c>
      <c r="X1252" t="str">
        <f ca="1"/>
        <v>GGTT_c</v>
      </c>
      <c r="Y1252">
        <f ca="1"/>
        <v>0</v>
      </c>
      <c r="Z1252">
        <f ca="1"/>
        <v>0</v>
      </c>
      <c r="AA1252">
        <f ca="1"/>
        <v>0</v>
      </c>
      <c r="AB1252">
        <f ca="1"/>
        <v>0</v>
      </c>
      <c r="AC1252">
        <f ca="1"/>
        <v>0</v>
      </c>
      <c r="AD1252" t="str">
        <f ca="1"/>
        <v>EX_cellb_e</v>
      </c>
      <c r="AE1252">
        <f ca="1"/>
        <v>0</v>
      </c>
    </row>
    <row r="1253" spans="1:31" x14ac:dyDescent="0.2">
      <c r="A1253" t="s">
        <v>10676</v>
      </c>
      <c r="B1253" s="121" t="s">
        <v>9116</v>
      </c>
      <c r="E1253" s="121">
        <f ca="1"/>
        <v>2.9563498182619699E-3</v>
      </c>
      <c r="H1253" s="121" t="str">
        <f ca="1"/>
        <v>0</v>
      </c>
      <c r="K1253" s="121" t="str">
        <f ca="1"/>
        <v>0</v>
      </c>
      <c r="L1253">
        <v>0</v>
      </c>
      <c r="M1253">
        <v>8.8969483727471405E-3</v>
      </c>
      <c r="N1253" s="105" t="str">
        <v>TRDOXt_c_x, G00006t_c_r</v>
      </c>
      <c r="O1253" s="131" t="str">
        <v/>
      </c>
      <c r="P1253" s="121" t="str">
        <v/>
      </c>
      <c r="Q1253">
        <v>0</v>
      </c>
      <c r="R1253" t="str">
        <v>TRDOXt_c_x, G00006t_c_r</v>
      </c>
      <c r="T1253">
        <v>0</v>
      </c>
      <c r="U1253" t="str">
        <v>TRDOXt_c_x, G00006t_c_r</v>
      </c>
      <c r="W1253" t="str">
        <f ca="1"/>
        <v>Terpenoid backbone biosynthesis</v>
      </c>
      <c r="X1253" t="str">
        <f ca="1"/>
        <v>GGTT_l</v>
      </c>
      <c r="Y1253">
        <f ca="1"/>
        <v>1.4107143438897129E-3</v>
      </c>
      <c r="Z1253">
        <f ca="1"/>
        <v>0</v>
      </c>
      <c r="AA1253">
        <f ca="1"/>
        <v>1.9901149600561831E-6</v>
      </c>
      <c r="AB1253">
        <f ca="1"/>
        <v>8.3285665363123227E-5</v>
      </c>
      <c r="AC1253">
        <f ca="1"/>
        <v>1</v>
      </c>
      <c r="AD1253" t="str">
        <f ca="1"/>
        <v>EX_chol_e</v>
      </c>
      <c r="AE1253">
        <f ca="1"/>
        <v>0</v>
      </c>
    </row>
    <row r="1254" spans="1:31" x14ac:dyDescent="0.2">
      <c r="A1254" t="s">
        <v>10671</v>
      </c>
      <c r="B1254" s="121" t="s">
        <v>9117</v>
      </c>
      <c r="E1254" s="121">
        <f ca="1"/>
        <v>2.2302114480688302</v>
      </c>
      <c r="H1254" s="121" t="str">
        <f ca="1"/>
        <v>0</v>
      </c>
      <c r="K1254" s="121" t="str">
        <f ca="1"/>
        <v>0</v>
      </c>
      <c r="L1254">
        <v>-5.9437652736764299</v>
      </c>
      <c r="M1254">
        <v>0.14204722597823899</v>
      </c>
      <c r="N1254" s="105" t="str">
        <v>EX_o2_e, G00006t_c_e</v>
      </c>
      <c r="O1254" s="131">
        <v>4.0429451535012498E-2</v>
      </c>
      <c r="P1254" s="121">
        <v>2.5848725097302301E-2</v>
      </c>
      <c r="Q1254">
        <v>-2.2923483775336502</v>
      </c>
      <c r="R1254" t="str">
        <v>EX_o2_e, G00006t_c_e</v>
      </c>
      <c r="T1254">
        <v>-6.6680946909390304</v>
      </c>
      <c r="U1254" t="str">
        <v>EX_o2_e, G00006t_c_e</v>
      </c>
      <c r="W1254" t="str">
        <f ca="1"/>
        <v>Glycine, serine and threonine metabolism</v>
      </c>
      <c r="X1254" t="str">
        <f ca="1"/>
        <v>GHMT2r_c</v>
      </c>
      <c r="Y1254">
        <f ca="1"/>
        <v>1.0642148166171295</v>
      </c>
      <c r="Z1254">
        <f ca="1"/>
        <v>0</v>
      </c>
      <c r="AA1254">
        <f ca="1"/>
        <v>1.1325531759074305</v>
      </c>
      <c r="AB1254">
        <f ca="1"/>
        <v>1695.0415430882829</v>
      </c>
      <c r="AC1254">
        <f ca="1"/>
        <v>1</v>
      </c>
      <c r="AD1254" t="str">
        <f ca="1"/>
        <v>EX_cit_e</v>
      </c>
      <c r="AE1254">
        <f ca="1"/>
        <v>0</v>
      </c>
    </row>
    <row r="1255" spans="1:31" x14ac:dyDescent="0.2">
      <c r="A1255" t="s">
        <v>10671</v>
      </c>
      <c r="B1255" s="121" t="s">
        <v>9118</v>
      </c>
      <c r="E1255" s="121">
        <f ca="1"/>
        <v>-1.0776696548834499</v>
      </c>
      <c r="H1255" s="121" t="str">
        <f ca="1"/>
        <v>0</v>
      </c>
      <c r="K1255" s="121" t="str">
        <f ca="1"/>
        <v>0</v>
      </c>
      <c r="L1255">
        <v>0</v>
      </c>
      <c r="M1255">
        <v>5.4959372355474902E-4</v>
      </c>
      <c r="N1255" s="105" t="str">
        <v>EX_hdca_e, G00006t_c_e</v>
      </c>
      <c r="O1255" s="131">
        <v>-0.180873232526547</v>
      </c>
      <c r="P1255" s="121">
        <v>4.8072124612233202E-2</v>
      </c>
      <c r="Q1255">
        <v>0</v>
      </c>
      <c r="R1255" t="str">
        <v>EX_hdca_e, G00006t_c_e</v>
      </c>
      <c r="T1255">
        <v>0</v>
      </c>
      <c r="U1255" t="str">
        <v>EX_hdca_e, G00006t_c_e</v>
      </c>
      <c r="W1255" t="str">
        <f ca="1"/>
        <v>Glycine, serine and threonine metabolism</v>
      </c>
      <c r="X1255" t="str">
        <f ca="1"/>
        <v>GHMT2r_m</v>
      </c>
      <c r="Y1255">
        <f ca="1"/>
        <v>-0.51424362256714606</v>
      </c>
      <c r="Z1255">
        <f ca="1"/>
        <v>0</v>
      </c>
      <c r="AA1255">
        <f ca="1"/>
        <v>0.26444650335098135</v>
      </c>
      <c r="AB1255">
        <f ca="1"/>
        <v>114.43297673791385</v>
      </c>
      <c r="AC1255">
        <f ca="1"/>
        <v>1</v>
      </c>
      <c r="AD1255" t="str">
        <f ca="1"/>
        <v>EX_cl_e</v>
      </c>
      <c r="AE1255">
        <f ca="1"/>
        <v>0</v>
      </c>
    </row>
    <row r="1256" spans="1:31" x14ac:dyDescent="0.2">
      <c r="A1256" t="s">
        <v>10704</v>
      </c>
      <c r="B1256" s="121" t="s">
        <v>9119</v>
      </c>
      <c r="E1256" s="121" t="str">
        <f ca="1"/>
        <v>0</v>
      </c>
      <c r="H1256" s="121" t="str">
        <f ca="1"/>
        <v>0</v>
      </c>
      <c r="K1256" s="121" t="str">
        <f ca="1"/>
        <v>0</v>
      </c>
      <c r="L1256">
        <v>0</v>
      </c>
      <c r="M1256">
        <v>2.5771965046392101E-3</v>
      </c>
      <c r="N1256" s="105" t="str">
        <v>EX_hdcea_e, G00006t_c_e</v>
      </c>
      <c r="O1256" s="131" t="str">
        <v/>
      </c>
      <c r="P1256" s="121" t="str">
        <v/>
      </c>
      <c r="Q1256">
        <v>0</v>
      </c>
      <c r="R1256" t="str">
        <v>EX_hdcea_e, G00006t_c_e</v>
      </c>
      <c r="T1256">
        <v>0</v>
      </c>
      <c r="U1256" t="str">
        <v>EX_hdcea_e, G00006t_c_e</v>
      </c>
      <c r="W1256" t="str">
        <f ca="1"/>
        <v>Carnitine biosynthesis</v>
      </c>
      <c r="X1256" t="str">
        <f ca="1"/>
        <v>GHMT3_m</v>
      </c>
      <c r="Y1256">
        <f ca="1"/>
        <v>0</v>
      </c>
      <c r="Z1256">
        <f ca="1"/>
        <v>0</v>
      </c>
      <c r="AA1256">
        <f ca="1"/>
        <v>0</v>
      </c>
      <c r="AB1256">
        <f ca="1"/>
        <v>0</v>
      </c>
      <c r="AC1256">
        <f ca="1"/>
        <v>0</v>
      </c>
      <c r="AD1256" t="str">
        <f ca="1"/>
        <v>EX_cobalt2_e</v>
      </c>
      <c r="AE1256">
        <f ca="1"/>
        <v>0</v>
      </c>
    </row>
    <row r="1257" spans="1:31" x14ac:dyDescent="0.2">
      <c r="A1257" t="s">
        <v>10690</v>
      </c>
      <c r="B1257" s="121" t="s">
        <v>9120</v>
      </c>
      <c r="E1257" s="121">
        <f ca="1"/>
        <v>1.3953940630942499E-2</v>
      </c>
      <c r="H1257" s="121" t="str">
        <f ca="1"/>
        <v>0</v>
      </c>
      <c r="K1257" s="121" t="str">
        <f ca="1"/>
        <v>0</v>
      </c>
      <c r="L1257">
        <v>0</v>
      </c>
      <c r="M1257">
        <v>0</v>
      </c>
      <c r="N1257" s="105" t="str">
        <v>PMTCOAt_c_r, G00006t_c_r</v>
      </c>
      <c r="O1257" s="131" t="str">
        <v/>
      </c>
      <c r="P1257" s="121" t="str">
        <v/>
      </c>
      <c r="Q1257">
        <v>0</v>
      </c>
      <c r="R1257" t="str">
        <v>PMTCOAt_c_r, G00006t_c_r</v>
      </c>
      <c r="T1257">
        <v>0</v>
      </c>
      <c r="U1257" t="str">
        <v>PMTCOAt_c_r, G00006t_c_r</v>
      </c>
      <c r="W1257" t="str">
        <f ca="1"/>
        <v>Purine metabolism</v>
      </c>
      <c r="X1257" t="str">
        <f ca="1"/>
        <v>GK1_c</v>
      </c>
      <c r="Y1257">
        <f ca="1"/>
        <v>6.658557143764815E-3</v>
      </c>
      <c r="Z1257">
        <f ca="1"/>
        <v>0</v>
      </c>
      <c r="AA1257">
        <f ca="1"/>
        <v>4.4336383236781452E-5</v>
      </c>
      <c r="AB1257">
        <f ca="1"/>
        <v>1.8554632530200772E-3</v>
      </c>
      <c r="AC1257">
        <f ca="1"/>
        <v>1</v>
      </c>
      <c r="AD1257" t="str">
        <f ca="1"/>
        <v>EX_crn_e</v>
      </c>
      <c r="AE1257">
        <f ca="1"/>
        <v>0</v>
      </c>
    </row>
    <row r="1258" spans="1:31" x14ac:dyDescent="0.2">
      <c r="A1258" t="s">
        <v>10690</v>
      </c>
      <c r="B1258" s="121" t="s">
        <v>9121</v>
      </c>
      <c r="E1258" s="121" t="str">
        <f ca="1"/>
        <v>0</v>
      </c>
      <c r="H1258" s="121" t="str">
        <f ca="1"/>
        <v>0</v>
      </c>
      <c r="K1258" s="121" t="str">
        <f ca="1"/>
        <v>0</v>
      </c>
      <c r="L1258">
        <v>0</v>
      </c>
      <c r="M1258">
        <v>0</v>
      </c>
      <c r="N1258" s="105" t="str">
        <v>PAN4Pt_c_m, G00006t_c_r</v>
      </c>
      <c r="O1258" s="131" t="str">
        <v/>
      </c>
      <c r="P1258" s="121" t="str">
        <v/>
      </c>
      <c r="Q1258">
        <v>0</v>
      </c>
      <c r="R1258" t="str">
        <v>PAN4Pt_c_m, G00006t_c_r</v>
      </c>
      <c r="T1258">
        <v>0</v>
      </c>
      <c r="U1258" t="str">
        <v>PAN4Pt_c_m, G00006t_c_r</v>
      </c>
      <c r="W1258" t="str">
        <f ca="1"/>
        <v>Purine metabolism</v>
      </c>
      <c r="X1258" t="str">
        <f ca="1"/>
        <v>GK2_c</v>
      </c>
      <c r="Y1258">
        <f ca="1"/>
        <v>0</v>
      </c>
      <c r="Z1258">
        <f ca="1"/>
        <v>0</v>
      </c>
      <c r="AA1258">
        <f ca="1"/>
        <v>0</v>
      </c>
      <c r="AB1258">
        <f ca="1"/>
        <v>0</v>
      </c>
      <c r="AC1258">
        <f ca="1"/>
        <v>0</v>
      </c>
      <c r="AD1258" t="str">
        <f ca="1"/>
        <v>EX_csn_e</v>
      </c>
      <c r="AE1258">
        <f ca="1"/>
        <v>0</v>
      </c>
    </row>
    <row r="1259" spans="1:31" x14ac:dyDescent="0.2">
      <c r="A1259" t="s">
        <v>10722</v>
      </c>
      <c r="B1259" s="121" t="s">
        <v>9122</v>
      </c>
      <c r="E1259" s="121" t="str">
        <f ca="1"/>
        <v>0</v>
      </c>
      <c r="H1259" s="121" t="str">
        <f ca="1"/>
        <v>0</v>
      </c>
      <c r="K1259" s="121" t="str">
        <f ca="1"/>
        <v>0</v>
      </c>
      <c r="L1259">
        <v>0</v>
      </c>
      <c r="M1259">
        <v>1.74888320823804E-5</v>
      </c>
      <c r="N1259" s="105" t="str">
        <v>PAPt_c, G00006t_c_r</v>
      </c>
      <c r="O1259" s="131" t="str">
        <v/>
      </c>
      <c r="P1259" s="121" t="str">
        <v/>
      </c>
      <c r="Q1259">
        <v>0</v>
      </c>
      <c r="R1259" t="str">
        <v>PAPt_c, G00006t_c_r</v>
      </c>
      <c r="T1259">
        <v>0</v>
      </c>
      <c r="U1259" t="str">
        <v>PAPt_c, G00006t_c_r</v>
      </c>
      <c r="W1259" t="str">
        <f ca="1"/>
        <v>Pentose phosphate pathway</v>
      </c>
      <c r="X1259" t="str">
        <f ca="1"/>
        <v>GLCDx_c</v>
      </c>
      <c r="Y1259">
        <f ca="1"/>
        <v>0</v>
      </c>
      <c r="Z1259">
        <f ca="1"/>
        <v>0</v>
      </c>
      <c r="AA1259">
        <f ca="1"/>
        <v>0</v>
      </c>
      <c r="AB1259">
        <f ca="1"/>
        <v>0</v>
      </c>
      <c r="AC1259">
        <f ca="1"/>
        <v>0</v>
      </c>
      <c r="AD1259" t="str">
        <f ca="1"/>
        <v>EX_cys__L_e</v>
      </c>
      <c r="AE1259">
        <f ca="1"/>
        <v>0</v>
      </c>
    </row>
    <row r="1260" spans="1:31" x14ac:dyDescent="0.2">
      <c r="A1260" t="s">
        <v>10655</v>
      </c>
      <c r="B1260" s="121" t="s">
        <v>9123</v>
      </c>
      <c r="E1260" s="121" t="str">
        <f ca="1"/>
        <v>0</v>
      </c>
      <c r="H1260" s="121" t="str">
        <f ca="1"/>
        <v>0</v>
      </c>
      <c r="K1260" s="121" t="str">
        <f ca="1"/>
        <v>0</v>
      </c>
      <c r="L1260">
        <v>0</v>
      </c>
      <c r="M1260">
        <v>0</v>
      </c>
      <c r="N1260" s="105" t="str">
        <v>EX_pectin_e, G00006t_c_e</v>
      </c>
      <c r="O1260" s="131">
        <v>0</v>
      </c>
      <c r="P1260" s="121">
        <v>2.6808109322283301E-2</v>
      </c>
      <c r="Q1260">
        <v>0</v>
      </c>
      <c r="R1260" t="str">
        <v>EX_pectin_e, G00006t_c_e</v>
      </c>
      <c r="T1260">
        <v>0</v>
      </c>
      <c r="U1260" t="str">
        <v>EX_pectin_e, G00006t_c_e</v>
      </c>
      <c r="W1260" t="str">
        <f ca="1"/>
        <v>Starch and sucrose metabolism</v>
      </c>
      <c r="X1260" t="str">
        <f ca="1"/>
        <v>GLCGSD_c</v>
      </c>
      <c r="Y1260">
        <f ca="1"/>
        <v>0</v>
      </c>
      <c r="Z1260">
        <f ca="1"/>
        <v>0</v>
      </c>
      <c r="AA1260">
        <f ca="1"/>
        <v>0</v>
      </c>
      <c r="AB1260">
        <f ca="1"/>
        <v>0</v>
      </c>
      <c r="AC1260">
        <f ca="1"/>
        <v>0</v>
      </c>
      <c r="AD1260" t="str">
        <f ca="1"/>
        <v>EX_cytd_e</v>
      </c>
      <c r="AE1260">
        <f ca="1"/>
        <v>0</v>
      </c>
    </row>
    <row r="1261" spans="1:31" x14ac:dyDescent="0.2">
      <c r="A1261" t="s">
        <v>10655</v>
      </c>
      <c r="B1261" s="121" t="s">
        <v>9124</v>
      </c>
      <c r="E1261" s="121" t="str">
        <f ca="1"/>
        <v>0</v>
      </c>
      <c r="H1261" s="121" t="str">
        <f ca="1"/>
        <v>0</v>
      </c>
      <c r="K1261" s="121" t="str">
        <f ca="1"/>
        <v>0</v>
      </c>
      <c r="L1261">
        <v>0</v>
      </c>
      <c r="M1261">
        <v>0</v>
      </c>
      <c r="N1261" s="105" t="str">
        <v>EX_pacald_e, G00006t_c_e</v>
      </c>
      <c r="O1261" s="131" t="str">
        <v/>
      </c>
      <c r="P1261" s="121" t="str">
        <v/>
      </c>
      <c r="Q1261">
        <v>0</v>
      </c>
      <c r="R1261" t="str">
        <v>EX_pacald_e, G00006t_c_e</v>
      </c>
      <c r="T1261">
        <v>0</v>
      </c>
      <c r="U1261" t="str">
        <v>EX_pacald_e, G00006t_c_e</v>
      </c>
      <c r="W1261" t="str">
        <f ca="1"/>
        <v>Starch and sucrose metabolism</v>
      </c>
      <c r="X1261" t="str">
        <f ca="1"/>
        <v>GLCGSD_v</v>
      </c>
      <c r="Y1261">
        <f ca="1"/>
        <v>0</v>
      </c>
      <c r="Z1261">
        <f ca="1"/>
        <v>0</v>
      </c>
      <c r="AA1261">
        <f ca="1"/>
        <v>0</v>
      </c>
      <c r="AB1261">
        <f ca="1"/>
        <v>0</v>
      </c>
      <c r="AC1261">
        <f ca="1"/>
        <v>0</v>
      </c>
      <c r="AD1261" t="str">
        <f ca="1"/>
        <v>EX_dad_2_e</v>
      </c>
      <c r="AE1261">
        <f ca="1"/>
        <v>0</v>
      </c>
    </row>
    <row r="1262" spans="1:31" x14ac:dyDescent="0.2">
      <c r="A1262" t="s">
        <v>10654</v>
      </c>
      <c r="B1262" s="121" t="s">
        <v>9125</v>
      </c>
      <c r="E1262" s="121" t="str">
        <f ca="1"/>
        <v>0</v>
      </c>
      <c r="H1262" s="121" t="str">
        <f ca="1"/>
        <v>0</v>
      </c>
      <c r="K1262" s="121" t="str">
        <f ca="1"/>
        <v>0</v>
      </c>
      <c r="L1262">
        <v>0</v>
      </c>
      <c r="M1262">
        <v>0</v>
      </c>
      <c r="N1262" s="105" t="str">
        <v>PACALDt_c_e, G00006t_c_r</v>
      </c>
      <c r="O1262" s="131" t="str">
        <v/>
      </c>
      <c r="P1262" s="121" t="str">
        <v/>
      </c>
      <c r="Q1262">
        <v>0</v>
      </c>
      <c r="R1262" t="str">
        <v>PACALDt_c_e, G00006t_c_r</v>
      </c>
      <c r="T1262">
        <v>0</v>
      </c>
      <c r="U1262" t="str">
        <v>PACALDt_c_e, G00006t_c_r</v>
      </c>
      <c r="W1262" t="str">
        <f ca="1"/>
        <v>Transport</v>
      </c>
      <c r="X1262" t="str">
        <f ca="1"/>
        <v>GLCNtps_e</v>
      </c>
      <c r="Y1262">
        <f ca="1"/>
        <v>0</v>
      </c>
      <c r="Z1262">
        <f ca="1"/>
        <v>0</v>
      </c>
      <c r="AA1262">
        <f ca="1"/>
        <v>0</v>
      </c>
      <c r="AB1262">
        <f ca="1"/>
        <v>0</v>
      </c>
      <c r="AC1262">
        <f ca="1"/>
        <v>0</v>
      </c>
      <c r="AD1262" t="str">
        <f ca="1"/>
        <v>EX_dann_e</v>
      </c>
      <c r="AE1262">
        <f ca="1"/>
        <v>0</v>
      </c>
    </row>
    <row r="1263" spans="1:31" x14ac:dyDescent="0.2">
      <c r="A1263" t="s">
        <v>10655</v>
      </c>
      <c r="B1263" s="121" t="s">
        <v>9126</v>
      </c>
      <c r="E1263" s="121" t="str">
        <f ca="1"/>
        <v>0</v>
      </c>
      <c r="H1263" s="121" t="str">
        <f ca="1"/>
        <v>0</v>
      </c>
      <c r="K1263" s="121" t="str">
        <f ca="1"/>
        <v>0</v>
      </c>
      <c r="L1263">
        <v>0</v>
      </c>
      <c r="M1263">
        <v>0</v>
      </c>
      <c r="N1263" s="105" t="str">
        <v>PACALDt_c_e, G00006t_c_r</v>
      </c>
      <c r="O1263" s="131">
        <v>0</v>
      </c>
      <c r="P1263" s="121">
        <v>3.5101482600715599E-2</v>
      </c>
      <c r="Q1263">
        <v>0</v>
      </c>
      <c r="R1263" t="str">
        <v>PACALDt_c_e, G00006t_c_r</v>
      </c>
      <c r="T1263">
        <v>0</v>
      </c>
      <c r="U1263" t="str">
        <v>PACALDt_c_e, G00006t_c_r</v>
      </c>
      <c r="W1263" t="str">
        <f ca="1"/>
        <v>Starch and sucrose metabolism</v>
      </c>
      <c r="X1263" t="str">
        <f ca="1"/>
        <v>GLCP_c</v>
      </c>
      <c r="Y1263">
        <f ca="1"/>
        <v>0</v>
      </c>
      <c r="Z1263">
        <f ca="1"/>
        <v>0</v>
      </c>
      <c r="AA1263">
        <f ca="1"/>
        <v>0</v>
      </c>
      <c r="AB1263">
        <f ca="1"/>
        <v>0</v>
      </c>
      <c r="AC1263">
        <f ca="1"/>
        <v>0</v>
      </c>
      <c r="AD1263" t="str">
        <f ca="1"/>
        <v>EX_dca_e</v>
      </c>
      <c r="AE1263">
        <f ca="1"/>
        <v>0</v>
      </c>
    </row>
    <row r="1264" spans="1:31" x14ac:dyDescent="0.2">
      <c r="A1264" t="s">
        <v>10654</v>
      </c>
      <c r="B1264" s="121" t="s">
        <v>9127</v>
      </c>
      <c r="E1264" s="121">
        <f ca="1"/>
        <v>2.0956402910815601</v>
      </c>
      <c r="H1264" s="121" t="str">
        <f ca="1"/>
        <v>0</v>
      </c>
      <c r="K1264" s="121" t="str">
        <f ca="1"/>
        <v>0</v>
      </c>
      <c r="L1264">
        <v>0</v>
      </c>
      <c r="M1264">
        <v>0</v>
      </c>
      <c r="N1264" s="105" t="str">
        <v>PHEt_c_m, G00006t_c_r</v>
      </c>
      <c r="O1264" s="131" t="str">
        <v/>
      </c>
      <c r="P1264" s="121" t="str">
        <v/>
      </c>
      <c r="Q1264">
        <v>0</v>
      </c>
      <c r="R1264" t="str">
        <v>PHEt_c_m, G00006t_c_r</v>
      </c>
      <c r="T1264">
        <v>0</v>
      </c>
      <c r="U1264" t="str">
        <v>PHEt_c_m, G00006t_c_r</v>
      </c>
      <c r="W1264" t="str">
        <f ca="1"/>
        <v>Transport</v>
      </c>
      <c r="X1264" t="str">
        <f ca="1"/>
        <v>GLCt_c_e</v>
      </c>
      <c r="Y1264">
        <f ca="1"/>
        <v>1</v>
      </c>
      <c r="Z1264">
        <f ca="1"/>
        <v>0</v>
      </c>
      <c r="AA1264">
        <f ca="1"/>
        <v>1</v>
      </c>
      <c r="AB1264">
        <f ca="1"/>
        <v>41.849675538729677</v>
      </c>
      <c r="AC1264">
        <f ca="1"/>
        <v>1</v>
      </c>
      <c r="AD1264" t="str">
        <f ca="1"/>
        <v>EX_dcyt_e</v>
      </c>
      <c r="AE1264">
        <f ca="1"/>
        <v>0</v>
      </c>
    </row>
    <row r="1265" spans="1:31" x14ac:dyDescent="0.2">
      <c r="A1265" t="s">
        <v>10654</v>
      </c>
      <c r="B1265" s="121" t="s">
        <v>9128</v>
      </c>
      <c r="E1265" s="121" t="str">
        <f ca="1"/>
        <v>0</v>
      </c>
      <c r="H1265" s="121" t="str">
        <f ca="1"/>
        <v>0</v>
      </c>
      <c r="K1265" s="121" t="str">
        <f ca="1"/>
        <v>0</v>
      </c>
      <c r="L1265">
        <v>-4.2518749206227099E-2</v>
      </c>
      <c r="M1265">
        <v>5.0166045740171004E-3</v>
      </c>
      <c r="N1265" s="105" t="str">
        <v>EX_pi_e, G00006t_c_e</v>
      </c>
      <c r="O1265" s="131" t="str">
        <v/>
      </c>
      <c r="P1265" s="121" t="str">
        <v/>
      </c>
      <c r="Q1265">
        <v>-1.2434979235665699E-2</v>
      </c>
      <c r="R1265" t="str">
        <v>EX_pi_e, G00006t_c_e</v>
      </c>
      <c r="T1265">
        <v>-1.8916327528102399E-2</v>
      </c>
      <c r="U1265" t="str">
        <v>EX_pi_e, G00006t_c_e</v>
      </c>
      <c r="W1265" t="str">
        <f ca="1"/>
        <v>Transport</v>
      </c>
      <c r="X1265" t="str">
        <f ca="1"/>
        <v>GLCt_c_r</v>
      </c>
      <c r="Y1265">
        <f ca="1"/>
        <v>0</v>
      </c>
      <c r="Z1265">
        <f ca="1"/>
        <v>0</v>
      </c>
      <c r="AA1265">
        <f ca="1"/>
        <v>0</v>
      </c>
      <c r="AB1265">
        <f ca="1"/>
        <v>0</v>
      </c>
      <c r="AC1265">
        <f ca="1"/>
        <v>0</v>
      </c>
      <c r="AD1265" t="str">
        <f ca="1"/>
        <v>EX_ddca_e</v>
      </c>
      <c r="AE1265">
        <f ca="1"/>
        <v>0</v>
      </c>
    </row>
    <row r="1266" spans="1:31" x14ac:dyDescent="0.2">
      <c r="A1266" t="s">
        <v>10654</v>
      </c>
      <c r="B1266" s="121" t="s">
        <v>9129</v>
      </c>
      <c r="E1266" s="121" t="str">
        <f ca="1"/>
        <v>0</v>
      </c>
      <c r="H1266" s="121" t="str">
        <f ca="1"/>
        <v>0</v>
      </c>
      <c r="K1266" s="121" t="str">
        <f ca="1"/>
        <v>0</v>
      </c>
      <c r="L1266">
        <v>0</v>
      </c>
      <c r="M1266">
        <v>0</v>
      </c>
      <c r="N1266" s="105" t="str">
        <v>PItps_e, G00006t_c_r</v>
      </c>
      <c r="O1266" s="131" t="str">
        <v/>
      </c>
      <c r="P1266" s="121" t="str">
        <v/>
      </c>
      <c r="Q1266">
        <v>0</v>
      </c>
      <c r="R1266" t="str">
        <v>PItps_e, G00006t_c_r</v>
      </c>
      <c r="T1266">
        <v>0</v>
      </c>
      <c r="U1266" t="str">
        <v>PItps_e, G00006t_c_r</v>
      </c>
      <c r="W1266" t="str">
        <f ca="1"/>
        <v>Transport</v>
      </c>
      <c r="X1266" t="str">
        <f ca="1"/>
        <v>GLCt_c_v</v>
      </c>
      <c r="Y1266">
        <f ca="1"/>
        <v>0</v>
      </c>
      <c r="Z1266">
        <f ca="1"/>
        <v>0</v>
      </c>
      <c r="AA1266">
        <f ca="1"/>
        <v>0</v>
      </c>
      <c r="AB1266">
        <f ca="1"/>
        <v>0</v>
      </c>
      <c r="AC1266">
        <f ca="1"/>
        <v>0</v>
      </c>
      <c r="AD1266" t="str">
        <f ca="1"/>
        <v>EX_dgsn_e</v>
      </c>
      <c r="AE1266">
        <f ca="1"/>
        <v>0</v>
      </c>
    </row>
    <row r="1267" spans="1:31" x14ac:dyDescent="0.2">
      <c r="A1267" t="s">
        <v>10654</v>
      </c>
      <c r="B1267" s="121" t="s">
        <v>9130</v>
      </c>
      <c r="E1267" s="121" t="str">
        <f ca="1"/>
        <v>0</v>
      </c>
      <c r="H1267" s="121" t="str">
        <f ca="1"/>
        <v>0</v>
      </c>
      <c r="K1267" s="121" t="str">
        <f ca="1"/>
        <v>0</v>
      </c>
      <c r="L1267">
        <v>0</v>
      </c>
      <c r="M1267">
        <v>0</v>
      </c>
      <c r="N1267" s="105" t="str">
        <v>EX_k_e, G00006t_c_e</v>
      </c>
      <c r="O1267" s="131" t="str">
        <v/>
      </c>
      <c r="P1267" s="121" t="str">
        <v/>
      </c>
      <c r="Q1267">
        <v>0</v>
      </c>
      <c r="R1267" t="str">
        <v>EX_k_e, G00006t_c_e</v>
      </c>
      <c r="T1267">
        <v>0</v>
      </c>
      <c r="U1267" t="str">
        <v>EX_k_e, G00006t_c_e</v>
      </c>
      <c r="W1267" t="str">
        <f ca="1"/>
        <v>Transport</v>
      </c>
      <c r="X1267" t="str">
        <f ca="1"/>
        <v>GLCtps_e</v>
      </c>
      <c r="Y1267">
        <f ca="1"/>
        <v>0</v>
      </c>
      <c r="Z1267">
        <f ca="1"/>
        <v>0</v>
      </c>
      <c r="AA1267">
        <f ca="1"/>
        <v>0</v>
      </c>
      <c r="AB1267">
        <f ca="1"/>
        <v>0</v>
      </c>
      <c r="AC1267">
        <f ca="1"/>
        <v>0</v>
      </c>
      <c r="AD1267" t="str">
        <f ca="1"/>
        <v>EX_din_e</v>
      </c>
      <c r="AE1267">
        <f ca="1"/>
        <v>0</v>
      </c>
    </row>
    <row r="1268" spans="1:31" x14ac:dyDescent="0.2">
      <c r="A1268" t="s">
        <v>10659</v>
      </c>
      <c r="B1268" s="121" t="s">
        <v>9131</v>
      </c>
      <c r="E1268" s="121">
        <f ca="1"/>
        <v>0.22448311886481301</v>
      </c>
      <c r="H1268" s="121" t="str">
        <f ca="1"/>
        <v>0</v>
      </c>
      <c r="K1268" s="121" t="str">
        <f ca="1"/>
        <v>0</v>
      </c>
      <c r="L1268">
        <v>1.7819999999999999E-7</v>
      </c>
      <c r="M1268">
        <v>1.9381364543857499E-10</v>
      </c>
      <c r="N1268" s="105" t="str">
        <v>PPPG9t_c_m, G00006t_c_r</v>
      </c>
      <c r="O1268" s="131">
        <v>0.232947869219991</v>
      </c>
      <c r="P1268" s="121">
        <v>3.0517898922707599E-2</v>
      </c>
      <c r="Q1268">
        <v>5.3459999999999997E-8</v>
      </c>
      <c r="R1268" t="str">
        <v>PPPG9t_c_m, G00006t_c_r</v>
      </c>
      <c r="T1268">
        <v>7.2269999999999998E-8</v>
      </c>
      <c r="U1268" t="str">
        <v>PPPG9t_c_m, G00006t_c_r</v>
      </c>
      <c r="W1268" t="str">
        <f ca="1"/>
        <v>Alanine, aspartate and glutamate metabolism</v>
      </c>
      <c r="X1268" t="str">
        <f ca="1"/>
        <v>GLNS_c</v>
      </c>
      <c r="Y1268">
        <f ca="1"/>
        <v>0.10711910809319153</v>
      </c>
      <c r="Z1268">
        <f ca="1"/>
        <v>0</v>
      </c>
      <c r="AA1268">
        <f ca="1"/>
        <v>1.1474503318680851E-2</v>
      </c>
      <c r="AB1268">
        <f ca="1"/>
        <v>12.320395100028199</v>
      </c>
      <c r="AC1268">
        <f ca="1"/>
        <v>1</v>
      </c>
      <c r="AD1268" t="str">
        <f ca="1"/>
        <v>EX_docosa_e</v>
      </c>
      <c r="AE1268">
        <f ca="1"/>
        <v>0</v>
      </c>
    </row>
    <row r="1269" spans="1:31" x14ac:dyDescent="0.2">
      <c r="A1269" t="s">
        <v>10654</v>
      </c>
      <c r="B1269" s="121" t="s">
        <v>9133</v>
      </c>
      <c r="E1269" s="121" t="str">
        <f ca="1"/>
        <v>0</v>
      </c>
      <c r="H1269" s="121" t="str">
        <f ca="1"/>
        <v>0</v>
      </c>
      <c r="K1269" s="121" t="str">
        <f ca="1"/>
        <v>0</v>
      </c>
      <c r="L1269">
        <v>0</v>
      </c>
      <c r="M1269">
        <v>0</v>
      </c>
      <c r="N1269" s="105" t="str">
        <v>PRPPt_c_m, G00006t_c_r</v>
      </c>
      <c r="O1269" s="131" t="str">
        <v/>
      </c>
      <c r="P1269" s="121" t="str">
        <v/>
      </c>
      <c r="Q1269">
        <v>0</v>
      </c>
      <c r="R1269" t="str">
        <v>PRPPt_c_m, G00006t_c_r</v>
      </c>
      <c r="T1269">
        <v>0</v>
      </c>
      <c r="U1269" t="str">
        <v>PRPPt_c_m, G00006t_c_r</v>
      </c>
      <c r="W1269" t="str">
        <f ca="1"/>
        <v>Transport</v>
      </c>
      <c r="X1269" t="str">
        <f ca="1"/>
        <v>GLNt_c_n</v>
      </c>
      <c r="Y1269">
        <f ca="1"/>
        <v>0</v>
      </c>
      <c r="Z1269">
        <f ca="1"/>
        <v>0</v>
      </c>
      <c r="AA1269">
        <f ca="1"/>
        <v>0</v>
      </c>
      <c r="AB1269">
        <f ca="1"/>
        <v>0</v>
      </c>
      <c r="AC1269">
        <f ca="1"/>
        <v>0</v>
      </c>
      <c r="AD1269" t="str">
        <f ca="1"/>
        <v>EX_dttp_e</v>
      </c>
      <c r="AE1269">
        <f ca="1"/>
        <v>0</v>
      </c>
    </row>
    <row r="1270" spans="1:31" x14ac:dyDescent="0.2">
      <c r="A1270" t="s">
        <v>10654</v>
      </c>
      <c r="B1270" s="121" t="s">
        <v>9134</v>
      </c>
      <c r="E1270" s="121" t="str">
        <f ca="1"/>
        <v>0</v>
      </c>
      <c r="H1270" s="121" t="str">
        <f ca="1"/>
        <v>0</v>
      </c>
      <c r="K1270" s="121" t="str">
        <f ca="1"/>
        <v>0</v>
      </c>
      <c r="L1270">
        <v>0</v>
      </c>
      <c r="M1270">
        <v>3.2030638959650601E-5</v>
      </c>
      <c r="N1270" s="105" t="str">
        <v>EX_ptrc_e, G00006t_c_e</v>
      </c>
      <c r="O1270" s="131" t="str">
        <v/>
      </c>
      <c r="P1270" s="121" t="str">
        <v/>
      </c>
      <c r="Q1270">
        <v>0</v>
      </c>
      <c r="R1270" t="str">
        <v>EX_ptrc_e, G00006t_c_e</v>
      </c>
      <c r="T1270">
        <v>0</v>
      </c>
      <c r="U1270" t="str">
        <v>EX_ptrc_e, G00006t_c_e</v>
      </c>
      <c r="W1270" t="str">
        <f ca="1"/>
        <v>Transport</v>
      </c>
      <c r="X1270" t="str">
        <f ca="1"/>
        <v>GLNtpa_v</v>
      </c>
      <c r="Y1270">
        <f ca="1"/>
        <v>0</v>
      </c>
      <c r="Z1270">
        <f ca="1"/>
        <v>0</v>
      </c>
      <c r="AA1270">
        <f ca="1"/>
        <v>0</v>
      </c>
      <c r="AB1270">
        <f ca="1"/>
        <v>0</v>
      </c>
      <c r="AC1270">
        <f ca="1"/>
        <v>0</v>
      </c>
      <c r="AD1270" t="str">
        <f ca="1"/>
        <v>EX_duri_e</v>
      </c>
      <c r="AE1270">
        <f ca="1"/>
        <v>0</v>
      </c>
    </row>
    <row r="1271" spans="1:31" x14ac:dyDescent="0.2">
      <c r="A1271" t="s">
        <v>10654</v>
      </c>
      <c r="B1271" s="121" t="s">
        <v>9135</v>
      </c>
      <c r="E1271" s="121" t="str">
        <f ca="1"/>
        <v>0</v>
      </c>
      <c r="H1271" s="121" t="str">
        <f ca="1"/>
        <v>0</v>
      </c>
      <c r="K1271" s="121" t="str">
        <f ca="1"/>
        <v>0</v>
      </c>
      <c r="L1271">
        <v>0</v>
      </c>
      <c r="M1271">
        <v>0</v>
      </c>
      <c r="N1271" s="105" t="str">
        <v>PYDXK_c, PYDXNK_c, PYDAMK_c</v>
      </c>
      <c r="O1271" s="131" t="str">
        <v/>
      </c>
      <c r="P1271" s="121" t="str">
        <v/>
      </c>
      <c r="Q1271">
        <v>0</v>
      </c>
      <c r="R1271" t="str">
        <v>PYDXK_c, PYDXNK_c, PYDAMK_c</v>
      </c>
      <c r="T1271">
        <v>0</v>
      </c>
      <c r="U1271" t="str">
        <v>PYDXK_c, PYDXNK_c, PYDAMK_c</v>
      </c>
      <c r="W1271" t="str">
        <f ca="1"/>
        <v>Transport</v>
      </c>
      <c r="X1271" t="str">
        <f ca="1"/>
        <v>GLNtps_v</v>
      </c>
      <c r="Y1271">
        <f ca="1"/>
        <v>0</v>
      </c>
      <c r="Z1271">
        <f ca="1"/>
        <v>0</v>
      </c>
      <c r="AA1271">
        <f ca="1"/>
        <v>0</v>
      </c>
      <c r="AB1271">
        <f ca="1"/>
        <v>0</v>
      </c>
      <c r="AC1271">
        <f ca="1"/>
        <v>0</v>
      </c>
      <c r="AD1271" t="str">
        <f ca="1"/>
        <v>EX_epist_e</v>
      </c>
      <c r="AE1271">
        <f ca="1"/>
        <v>0</v>
      </c>
    </row>
    <row r="1272" spans="1:31" x14ac:dyDescent="0.2">
      <c r="A1272" t="s">
        <v>10694</v>
      </c>
      <c r="B1272" s="121" t="s">
        <v>9132</v>
      </c>
      <c r="E1272" s="121">
        <f ca="1"/>
        <v>5.8352582599390197E-2</v>
      </c>
      <c r="H1272" s="121" t="str">
        <f ca="1"/>
        <v>0</v>
      </c>
      <c r="K1272" s="121" t="str">
        <f ca="1"/>
        <v>0</v>
      </c>
      <c r="L1272">
        <v>0</v>
      </c>
      <c r="M1272">
        <v>0</v>
      </c>
      <c r="N1272" s="105" t="str">
        <v>EX_pydxn_e, G00006t_c_e</v>
      </c>
      <c r="O1272" s="131" t="str">
        <v/>
      </c>
      <c r="P1272" s="121" t="str">
        <v/>
      </c>
      <c r="Q1272">
        <v>0</v>
      </c>
      <c r="R1272" t="str">
        <v>EX_pydxn_e, G00006t_c_e</v>
      </c>
      <c r="T1272">
        <v>0</v>
      </c>
      <c r="U1272" t="str">
        <v>EX_pydxn_e, G00006t_c_e</v>
      </c>
      <c r="W1272" t="str">
        <f ca="1"/>
        <v>Aminoacyl-tRNA biosynthesis</v>
      </c>
      <c r="X1272" t="str">
        <f ca="1"/>
        <v>GLNTRS_c</v>
      </c>
      <c r="Y1272">
        <f ca="1"/>
        <v>2.7844751242721347E-2</v>
      </c>
      <c r="Z1272">
        <f ca="1"/>
        <v>0</v>
      </c>
      <c r="AA1272">
        <f ca="1"/>
        <v>7.7533017176903201E-4</v>
      </c>
      <c r="AB1272">
        <f ca="1"/>
        <v>3.2447316123921537E-2</v>
      </c>
      <c r="AC1272">
        <f ca="1"/>
        <v>1</v>
      </c>
      <c r="AD1272" t="str">
        <f ca="1"/>
        <v>EX_ergst_e</v>
      </c>
      <c r="AE1272">
        <f ca="1"/>
        <v>0</v>
      </c>
    </row>
    <row r="1273" spans="1:31" x14ac:dyDescent="0.2">
      <c r="A1273" t="s">
        <v>10674</v>
      </c>
      <c r="B1273" s="121" t="s">
        <v>9136</v>
      </c>
      <c r="E1273" s="121" t="str">
        <f ca="1"/>
        <v>0</v>
      </c>
      <c r="H1273" s="121" t="str">
        <f ca="1"/>
        <v>0</v>
      </c>
      <c r="K1273" s="121" t="str">
        <f ca="1"/>
        <v>0</v>
      </c>
      <c r="L1273">
        <v>0</v>
      </c>
      <c r="M1273">
        <v>0</v>
      </c>
      <c r="N1273" s="105" t="str">
        <v>PYDXNK_c, PYDAMK_c</v>
      </c>
      <c r="O1273" s="131">
        <v>7.5089381400000002E-2</v>
      </c>
      <c r="P1273" s="121">
        <v>3.67305620119703E-3</v>
      </c>
      <c r="Q1273">
        <v>0</v>
      </c>
      <c r="R1273" t="str">
        <v>PYDXNK_c, PYDAMK_c</v>
      </c>
      <c r="T1273">
        <v>0</v>
      </c>
      <c r="U1273" t="str">
        <v>PYDXNK_c, PYDAMK_c</v>
      </c>
      <c r="W1273" t="str">
        <f ca="1"/>
        <v>Arginine and proline metabolism</v>
      </c>
      <c r="X1273" t="str">
        <f ca="1"/>
        <v>GLU5K_c</v>
      </c>
      <c r="Y1273">
        <f ca="1"/>
        <v>0</v>
      </c>
      <c r="Z1273">
        <f ca="1"/>
        <v>0</v>
      </c>
      <c r="AA1273">
        <f ca="1"/>
        <v>0</v>
      </c>
      <c r="AB1273">
        <f ca="1"/>
        <v>0</v>
      </c>
      <c r="AC1273">
        <f ca="1"/>
        <v>0</v>
      </c>
      <c r="AD1273" t="str">
        <f ca="1"/>
        <v>EX_ergtetrol_e</v>
      </c>
      <c r="AE1273">
        <f ca="1"/>
        <v>0</v>
      </c>
    </row>
    <row r="1274" spans="1:31" x14ac:dyDescent="0.2">
      <c r="A1274" t="s">
        <v>10688</v>
      </c>
      <c r="B1274" s="121" t="s">
        <v>9137</v>
      </c>
      <c r="E1274" s="121" t="str">
        <f ca="1"/>
        <v>0</v>
      </c>
      <c r="H1274" s="121" t="str">
        <f ca="1"/>
        <v>0</v>
      </c>
      <c r="K1274" s="121" t="str">
        <f ca="1"/>
        <v>0</v>
      </c>
      <c r="L1274">
        <v>1.7641799999999999E-4</v>
      </c>
      <c r="M1274">
        <v>1.9187550382880899E-7</v>
      </c>
      <c r="N1274" s="105" t="str">
        <v>PMDPHT_c, G00006t_c_c</v>
      </c>
      <c r="O1274" s="131">
        <v>0</v>
      </c>
      <c r="P1274" s="121">
        <v>3.7563606687669002E-3</v>
      </c>
      <c r="Q1274">
        <v>5.29254E-5</v>
      </c>
      <c r="R1274" t="str">
        <v>PMDPHT_c, G00006t_c_c</v>
      </c>
      <c r="T1274">
        <v>7.1547300000000005E-5</v>
      </c>
      <c r="U1274" t="str">
        <v>PMDPHT_c, G00006t_c_c</v>
      </c>
      <c r="W1274" t="str">
        <f ca="1"/>
        <v>Cysteine and methionine metabolism</v>
      </c>
      <c r="X1274" t="str">
        <f ca="1"/>
        <v>GLUCYS_c</v>
      </c>
      <c r="Y1274">
        <f ca="1"/>
        <v>0</v>
      </c>
      <c r="Z1274">
        <f ca="1"/>
        <v>0</v>
      </c>
      <c r="AA1274">
        <f ca="1"/>
        <v>0</v>
      </c>
      <c r="AB1274">
        <f ca="1"/>
        <v>0</v>
      </c>
      <c r="AC1274">
        <f ca="1"/>
        <v>0</v>
      </c>
      <c r="AD1274" t="str">
        <f ca="1"/>
        <v>EX_etac_e</v>
      </c>
      <c r="AE1274">
        <f ca="1"/>
        <v>0</v>
      </c>
    </row>
    <row r="1275" spans="1:31" x14ac:dyDescent="0.2">
      <c r="A1275" t="s">
        <v>10659</v>
      </c>
      <c r="B1275" s="121" t="s">
        <v>9138</v>
      </c>
      <c r="E1275" s="121" t="str">
        <f ca="1"/>
        <v>0</v>
      </c>
      <c r="H1275" s="121" t="str">
        <f ca="1"/>
        <v>0</v>
      </c>
      <c r="K1275" s="121" t="str">
        <f ca="1"/>
        <v>0</v>
      </c>
      <c r="L1275">
        <v>2.2421374960809102</v>
      </c>
      <c r="M1275">
        <v>0.44286127742286202</v>
      </c>
      <c r="N1275" s="105" t="str">
        <v>PPIt_c_m, G00006t_c_r</v>
      </c>
      <c r="O1275" s="131">
        <v>0</v>
      </c>
      <c r="P1275" s="121">
        <v>2.6079811860185301E-3</v>
      </c>
      <c r="Q1275">
        <v>0.54767590122710796</v>
      </c>
      <c r="R1275" t="str">
        <v>PPIt_c_m, G00006t_c_r</v>
      </c>
      <c r="T1275">
        <v>6.5513760022422103</v>
      </c>
      <c r="U1275" t="str">
        <v>PPIt_c_m, G00006t_c_r</v>
      </c>
      <c r="W1275" t="str">
        <f ca="1"/>
        <v>Alanine, aspartate and glutamate metabolism</v>
      </c>
      <c r="X1275" t="str">
        <f ca="1"/>
        <v>GLUDC_c</v>
      </c>
      <c r="Y1275">
        <f ca="1"/>
        <v>0</v>
      </c>
      <c r="Z1275">
        <f ca="1"/>
        <v>0</v>
      </c>
      <c r="AA1275">
        <f ca="1"/>
        <v>0</v>
      </c>
      <c r="AB1275">
        <f ca="1"/>
        <v>0</v>
      </c>
      <c r="AC1275">
        <f ca="1"/>
        <v>0</v>
      </c>
      <c r="AD1275" t="str">
        <f ca="1"/>
        <v>EX_etha_e</v>
      </c>
      <c r="AE1275">
        <f ca="1"/>
        <v>0</v>
      </c>
    </row>
    <row r="1276" spans="1:31" x14ac:dyDescent="0.2">
      <c r="A1276" t="s">
        <v>10674</v>
      </c>
      <c r="B1276" s="121" t="s">
        <v>9139</v>
      </c>
      <c r="E1276" s="121" t="str">
        <f ca="1"/>
        <v>0</v>
      </c>
      <c r="H1276" s="121" t="str">
        <f ca="1"/>
        <v>0</v>
      </c>
      <c r="K1276" s="121" t="str">
        <f ca="1"/>
        <v>0</v>
      </c>
      <c r="L1276">
        <v>0.17866440632244801</v>
      </c>
      <c r="M1276">
        <v>0.114100181794367</v>
      </c>
      <c r="N1276" s="105" t="str">
        <v>EX_pyr_e, G00006t_c_e</v>
      </c>
      <c r="O1276" s="131">
        <v>0</v>
      </c>
      <c r="P1276" s="121">
        <v>5.1467830745277497E-3</v>
      </c>
      <c r="Q1276">
        <v>0</v>
      </c>
      <c r="R1276" t="str">
        <v>EX_pyr_e, G00006t_c_e</v>
      </c>
      <c r="T1276">
        <v>0</v>
      </c>
      <c r="U1276" t="str">
        <v>EX_pyr_e, G00006t_c_e</v>
      </c>
      <c r="W1276" t="str">
        <f ca="1"/>
        <v>Arginine and proline metabolism</v>
      </c>
      <c r="X1276" t="str">
        <f ca="1"/>
        <v>GLUDxi_c</v>
      </c>
      <c r="Y1276">
        <f ca="1"/>
        <v>0</v>
      </c>
      <c r="Z1276">
        <f ca="1"/>
        <v>0</v>
      </c>
      <c r="AA1276">
        <f ca="1"/>
        <v>0</v>
      </c>
      <c r="AB1276">
        <f ca="1"/>
        <v>0</v>
      </c>
      <c r="AC1276">
        <f ca="1"/>
        <v>0</v>
      </c>
      <c r="AD1276" t="str">
        <f ca="1"/>
        <v>EX_etoh_e</v>
      </c>
      <c r="AE1276">
        <f ca="1"/>
        <v>0</v>
      </c>
    </row>
    <row r="1277" spans="1:31" x14ac:dyDescent="0.2">
      <c r="A1277" t="s">
        <v>10674</v>
      </c>
      <c r="B1277" s="121" t="s">
        <v>9140</v>
      </c>
      <c r="E1277" s="121">
        <f ca="1"/>
        <v>2.0838167763317701</v>
      </c>
      <c r="H1277" s="121" t="str">
        <f ca="1"/>
        <v>0</v>
      </c>
      <c r="K1277" s="121" t="str">
        <f ca="1"/>
        <v>0</v>
      </c>
      <c r="L1277">
        <v>1.9141205981879099</v>
      </c>
      <c r="M1277">
        <v>0.16676870204129601</v>
      </c>
      <c r="N1277" s="105" t="str">
        <v>PYRtps_e, G00006t_c_r</v>
      </c>
      <c r="O1277" s="131">
        <v>1.6107312546607</v>
      </c>
      <c r="P1277" s="121">
        <v>0.109189532379669</v>
      </c>
      <c r="Q1277">
        <v>0.84385627209175595</v>
      </c>
      <c r="R1277" t="str">
        <v>PYRtps_e, G00006t_c_r</v>
      </c>
      <c r="T1277">
        <v>0.92345209933674899</v>
      </c>
      <c r="U1277" t="str">
        <v>PYRtps_e, G00006t_c_r</v>
      </c>
      <c r="W1277" t="str">
        <f ca="1"/>
        <v>Arginine and proline metabolism</v>
      </c>
      <c r="X1277" t="str">
        <f ca="1"/>
        <v>GLUDy_c</v>
      </c>
      <c r="Y1277">
        <f ca="1"/>
        <v>0.99435804188337684</v>
      </c>
      <c r="Z1277">
        <f ca="1"/>
        <v>0</v>
      </c>
      <c r="AA1277">
        <f ca="1"/>
        <v>0.98874791545814344</v>
      </c>
      <c r="AB1277">
        <f ca="1"/>
        <v>82.932273023409735</v>
      </c>
      <c r="AC1277">
        <f ca="1"/>
        <v>1</v>
      </c>
      <c r="AD1277" t="str">
        <f ca="1"/>
        <v>EX_fald_e</v>
      </c>
      <c r="AE1277">
        <f ca="1"/>
        <v>0</v>
      </c>
    </row>
    <row r="1278" spans="1:31" x14ac:dyDescent="0.2">
      <c r="A1278" t="s">
        <v>10674</v>
      </c>
      <c r="B1278" s="121" t="s">
        <v>9141</v>
      </c>
      <c r="E1278" s="121" t="str">
        <f ca="1"/>
        <v>0</v>
      </c>
      <c r="H1278" s="121" t="str">
        <f ca="1"/>
        <v>0</v>
      </c>
      <c r="K1278" s="121" t="str">
        <f ca="1"/>
        <v>0</v>
      </c>
      <c r="L1278">
        <v>0</v>
      </c>
      <c r="M1278">
        <v>0</v>
      </c>
      <c r="N1278" s="105" t="str">
        <v>QULNt_c_m, G00006t_c_r</v>
      </c>
      <c r="O1278" s="131">
        <v>0</v>
      </c>
      <c r="P1278" s="121">
        <v>6.6780515055384703E-5</v>
      </c>
      <c r="Q1278">
        <v>0</v>
      </c>
      <c r="R1278" t="str">
        <v>QULNt_c_m, G00006t_c_r</v>
      </c>
      <c r="T1278">
        <v>0</v>
      </c>
      <c r="U1278" t="str">
        <v>QULNt_c_m, G00006t_c_r</v>
      </c>
      <c r="W1278" t="str">
        <f ca="1"/>
        <v>Arginine and proline metabolism</v>
      </c>
      <c r="X1278" t="str">
        <f ca="1"/>
        <v>GLUN_c</v>
      </c>
      <c r="Y1278">
        <f ca="1"/>
        <v>0</v>
      </c>
      <c r="Z1278">
        <f ca="1"/>
        <v>0</v>
      </c>
      <c r="AA1278">
        <f ca="1"/>
        <v>0</v>
      </c>
      <c r="AB1278">
        <f ca="1"/>
        <v>0</v>
      </c>
      <c r="AC1278">
        <f ca="1"/>
        <v>0</v>
      </c>
      <c r="AD1278" t="str">
        <f ca="1"/>
        <v>EX_fe3_e</v>
      </c>
      <c r="AE1278">
        <f ca="1"/>
        <v>0</v>
      </c>
    </row>
    <row r="1279" spans="1:31" x14ac:dyDescent="0.2">
      <c r="A1279" t="s">
        <v>10674</v>
      </c>
      <c r="B1279" s="121" t="s">
        <v>9142</v>
      </c>
      <c r="E1279" s="121" t="str">
        <f ca="1"/>
        <v>0</v>
      </c>
      <c r="H1279" s="121" t="str">
        <f ca="1"/>
        <v>0</v>
      </c>
      <c r="K1279" s="121" t="str">
        <f ca="1"/>
        <v>0</v>
      </c>
      <c r="L1279">
        <v>0</v>
      </c>
      <c r="M1279">
        <v>8.8969483727471405E-3</v>
      </c>
      <c r="N1279" s="105" t="str">
        <v>TRDRDt_c_x, G00006t_c_r</v>
      </c>
      <c r="O1279" s="131" t="str">
        <v/>
      </c>
      <c r="P1279" s="121" t="str">
        <v/>
      </c>
      <c r="Q1279">
        <v>0</v>
      </c>
      <c r="R1279" t="str">
        <v>TRDRDt_c_x, G00006t_c_r</v>
      </c>
      <c r="T1279">
        <v>0</v>
      </c>
      <c r="U1279" t="str">
        <v>TRDRDt_c_x, G00006t_c_r</v>
      </c>
      <c r="W1279" t="str">
        <f ca="1"/>
        <v>Arginine and proline metabolism</v>
      </c>
      <c r="X1279" t="str">
        <f ca="1"/>
        <v>GLUN_e</v>
      </c>
      <c r="Y1279">
        <f ca="1"/>
        <v>0</v>
      </c>
      <c r="Z1279">
        <f ca="1"/>
        <v>0</v>
      </c>
      <c r="AA1279">
        <f ca="1"/>
        <v>0</v>
      </c>
      <c r="AB1279">
        <f ca="1"/>
        <v>0</v>
      </c>
      <c r="AC1279">
        <f ca="1"/>
        <v>0</v>
      </c>
      <c r="AD1279" t="str">
        <f ca="1"/>
        <v>EX_fecost_e</v>
      </c>
      <c r="AE1279">
        <f ca="1"/>
        <v>0</v>
      </c>
    </row>
    <row r="1280" spans="1:31" x14ac:dyDescent="0.2">
      <c r="A1280" t="s">
        <v>10690</v>
      </c>
      <c r="B1280" s="121" t="s">
        <v>9143</v>
      </c>
      <c r="E1280" s="121">
        <f ca="1"/>
        <v>7.6970359101125102E-3</v>
      </c>
      <c r="H1280" s="121" t="str">
        <f ca="1"/>
        <v>0</v>
      </c>
      <c r="K1280" s="121" t="str">
        <f ca="1"/>
        <v>0</v>
      </c>
      <c r="L1280">
        <v>0</v>
      </c>
      <c r="M1280">
        <v>0</v>
      </c>
      <c r="N1280" s="105" t="str">
        <v>EX_eibflv_e, G00006t_c_e</v>
      </c>
      <c r="O1280" s="131">
        <v>1.6659917999994899E-2</v>
      </c>
      <c r="P1280" s="121">
        <v>2.7994225261264401E-5</v>
      </c>
      <c r="Q1280">
        <v>0</v>
      </c>
      <c r="R1280" t="str">
        <v>EX_eibflv_e, G00006t_c_e</v>
      </c>
      <c r="T1280">
        <v>0</v>
      </c>
      <c r="U1280" t="str">
        <v>EX_eibflv_e, G00006t_c_e</v>
      </c>
      <c r="W1280" t="str">
        <f ca="1"/>
        <v>Purine metabolism</v>
      </c>
      <c r="X1280" t="str">
        <f ca="1"/>
        <v>GLUPRT_c</v>
      </c>
      <c r="Y1280">
        <f ca="1"/>
        <v>3.6728802852612026E-3</v>
      </c>
      <c r="Z1280">
        <f ca="1"/>
        <v>0</v>
      </c>
      <c r="AA1280">
        <f ca="1"/>
        <v>1.3490049589860412E-5</v>
      </c>
      <c r="AB1280">
        <f ca="1"/>
        <v>17213.795542663651</v>
      </c>
      <c r="AC1280">
        <f ca="1"/>
        <v>1</v>
      </c>
      <c r="AD1280" t="str">
        <f ca="1"/>
        <v>EX_fmn_e</v>
      </c>
      <c r="AE1280">
        <f ca="1"/>
        <v>0</v>
      </c>
    </row>
    <row r="1281" spans="1:31" x14ac:dyDescent="0.2">
      <c r="A1281" t="s">
        <v>10732</v>
      </c>
      <c r="B1281" s="121" t="s">
        <v>9144</v>
      </c>
      <c r="E1281" s="121" t="str">
        <f ca="1"/>
        <v>0</v>
      </c>
      <c r="H1281" s="121" t="str">
        <f ca="1"/>
        <v>0</v>
      </c>
      <c r="K1281" s="121" t="str">
        <f ca="1"/>
        <v>0</v>
      </c>
      <c r="L1281">
        <v>0</v>
      </c>
      <c r="M1281">
        <v>0</v>
      </c>
      <c r="N1281" s="105" t="str">
        <v>RIBFLVt_c_m, G00006t_c_r</v>
      </c>
      <c r="O1281" s="131" t="str">
        <v/>
      </c>
      <c r="P1281" s="121" t="str">
        <v/>
      </c>
      <c r="Q1281">
        <v>0</v>
      </c>
      <c r="R1281" t="str">
        <v>RIBFLVt_c_m, G00006t_c_r</v>
      </c>
      <c r="T1281">
        <v>0</v>
      </c>
      <c r="U1281" t="str">
        <v>RIBFLVt_c_m, G00006t_c_r</v>
      </c>
      <c r="W1281" t="str">
        <f ca="1"/>
        <v>D-Glutamine and D-glutamate metabolism</v>
      </c>
      <c r="X1281" t="str">
        <f ca="1"/>
        <v>GLUR_c</v>
      </c>
      <c r="Y1281">
        <f ca="1"/>
        <v>0</v>
      </c>
      <c r="Z1281">
        <f ca="1"/>
        <v>0</v>
      </c>
      <c r="AA1281">
        <f ca="1"/>
        <v>0</v>
      </c>
      <c r="AB1281">
        <f ca="1"/>
        <v>0</v>
      </c>
      <c r="AC1281">
        <f ca="1"/>
        <v>0</v>
      </c>
      <c r="AD1281" t="str">
        <f ca="1"/>
        <v>EX_fol_e</v>
      </c>
      <c r="AE1281">
        <f ca="1"/>
        <v>0</v>
      </c>
    </row>
    <row r="1282" spans="1:31" x14ac:dyDescent="0.2">
      <c r="A1282" t="s">
        <v>10659</v>
      </c>
      <c r="B1282" s="121" t="s">
        <v>9145</v>
      </c>
      <c r="E1282" s="121" t="str">
        <f ca="1"/>
        <v>0</v>
      </c>
      <c r="H1282" s="121" t="str">
        <f ca="1"/>
        <v>0</v>
      </c>
      <c r="K1282" s="121" t="str">
        <f ca="1"/>
        <v>0</v>
      </c>
      <c r="L1282">
        <v>0</v>
      </c>
      <c r="M1282">
        <v>0</v>
      </c>
      <c r="N1282" s="105" t="str">
        <v>RIBFLVt_c_m, G00006t_c_r</v>
      </c>
      <c r="O1282" s="131">
        <v>0</v>
      </c>
      <c r="P1282" s="121">
        <v>2.5061713206387101E-2</v>
      </c>
      <c r="Q1282">
        <v>0</v>
      </c>
      <c r="R1282" t="str">
        <v>RIBFLVt_c_m, G00006t_c_r</v>
      </c>
      <c r="T1282">
        <v>0</v>
      </c>
      <c r="U1282" t="str">
        <v>RIBFLVt_c_m, G00006t_c_r</v>
      </c>
      <c r="W1282" t="str">
        <f ca="1"/>
        <v>Alanine, aspartate and glutamate metabolism</v>
      </c>
      <c r="X1282" t="str">
        <f ca="1"/>
        <v>GLUSx_c</v>
      </c>
      <c r="Y1282">
        <f ca="1"/>
        <v>0</v>
      </c>
      <c r="Z1282">
        <f ca="1"/>
        <v>0</v>
      </c>
      <c r="AA1282">
        <f ca="1"/>
        <v>0</v>
      </c>
      <c r="AB1282">
        <f ca="1"/>
        <v>0</v>
      </c>
      <c r="AC1282">
        <f ca="1"/>
        <v>0</v>
      </c>
      <c r="AD1282" t="str">
        <f ca="1"/>
        <v>EX_fru_e</v>
      </c>
      <c r="AE1282">
        <f ca="1"/>
        <v>0</v>
      </c>
    </row>
    <row r="1283" spans="1:31" x14ac:dyDescent="0.2">
      <c r="A1283" t="s">
        <v>10654</v>
      </c>
      <c r="B1283" s="121" t="s">
        <v>9149</v>
      </c>
      <c r="E1283" s="121">
        <f ca="1"/>
        <v>0.35558177744762698</v>
      </c>
      <c r="H1283" s="121" t="str">
        <f ca="1"/>
        <v>0</v>
      </c>
      <c r="K1283" s="121" t="str">
        <f ca="1"/>
        <v>0</v>
      </c>
      <c r="L1283">
        <v>0</v>
      </c>
      <c r="M1283">
        <v>0</v>
      </c>
      <c r="N1283" s="105" t="str">
        <v>RIBt_c_e, G00006t_c_r</v>
      </c>
      <c r="O1283" s="131">
        <v>0.2071350468</v>
      </c>
      <c r="P1283" s="121">
        <v>2.2240355393754298E-3</v>
      </c>
      <c r="Q1283">
        <v>0</v>
      </c>
      <c r="R1283" t="str">
        <v>RIBt_c_e, G00006t_c_r</v>
      </c>
      <c r="T1283">
        <v>0</v>
      </c>
      <c r="U1283" t="str">
        <v>RIBt_c_e, G00006t_c_r</v>
      </c>
      <c r="W1283" t="str">
        <f ca="1"/>
        <v>Transport</v>
      </c>
      <c r="X1283" t="str">
        <f ca="1"/>
        <v>GLUt_c_m</v>
      </c>
      <c r="Y1283">
        <f ca="1"/>
        <v>0.16967691400135812</v>
      </c>
      <c r="Z1283">
        <f ca="1"/>
        <v>0</v>
      </c>
      <c r="AA1283">
        <f ca="1"/>
        <v>2.8790255145024278E-2</v>
      </c>
      <c r="AB1283">
        <f ca="1"/>
        <v>5820.5237812540154</v>
      </c>
      <c r="AC1283">
        <f ca="1"/>
        <v>1</v>
      </c>
      <c r="AD1283" t="str">
        <f ca="1"/>
        <v>EX_fum_e</v>
      </c>
      <c r="AE1283">
        <f ca="1"/>
        <v>0</v>
      </c>
    </row>
    <row r="1284" spans="1:31" x14ac:dyDescent="0.2">
      <c r="A1284" t="s">
        <v>10654</v>
      </c>
      <c r="B1284" s="121" t="s">
        <v>9150</v>
      </c>
      <c r="E1284" s="121" t="str">
        <f ca="1"/>
        <v>0</v>
      </c>
      <c r="H1284" s="121" t="str">
        <f ca="1"/>
        <v>0</v>
      </c>
      <c r="K1284" s="121" t="str">
        <f ca="1"/>
        <v>0</v>
      </c>
      <c r="L1284">
        <v>0</v>
      </c>
      <c r="M1284">
        <v>0</v>
      </c>
      <c r="N1284" s="105" t="str">
        <v>AHCYSt_c_m, G00006t_c_r</v>
      </c>
      <c r="O1284" s="131" t="str">
        <v/>
      </c>
      <c r="P1284" s="121" t="str">
        <v/>
      </c>
      <c r="Q1284">
        <v>0</v>
      </c>
      <c r="R1284" t="str">
        <v>AHCYSt_c_m, G00006t_c_r</v>
      </c>
      <c r="T1284">
        <v>0</v>
      </c>
      <c r="U1284" t="str">
        <v>AHCYSt_c_m, G00006t_c_r</v>
      </c>
      <c r="W1284" t="str">
        <f ca="1"/>
        <v>Transport</v>
      </c>
      <c r="X1284" t="str">
        <f ca="1"/>
        <v>GLUt_c_n</v>
      </c>
      <c r="Y1284">
        <f ca="1"/>
        <v>0</v>
      </c>
      <c r="Z1284">
        <f ca="1"/>
        <v>0</v>
      </c>
      <c r="AA1284">
        <f ca="1"/>
        <v>0</v>
      </c>
      <c r="AB1284">
        <f ca="1"/>
        <v>0</v>
      </c>
      <c r="AC1284">
        <f ca="1"/>
        <v>0</v>
      </c>
      <c r="AD1284" t="str">
        <f ca="1"/>
        <v>EX_g3pc_e</v>
      </c>
      <c r="AE1284">
        <f ca="1"/>
        <v>0</v>
      </c>
    </row>
    <row r="1285" spans="1:31" x14ac:dyDescent="0.2">
      <c r="A1285" t="s">
        <v>10665</v>
      </c>
      <c r="B1285" s="121" t="s">
        <v>9146</v>
      </c>
      <c r="E1285" s="121" t="str">
        <f ca="1"/>
        <v>0</v>
      </c>
      <c r="H1285" s="121" t="str">
        <f ca="1"/>
        <v>0</v>
      </c>
      <c r="K1285" s="121" t="str">
        <f ca="1"/>
        <v>0</v>
      </c>
      <c r="L1285">
        <v>0</v>
      </c>
      <c r="M1285">
        <v>0</v>
      </c>
      <c r="N1285" s="105" t="str">
        <v>EX_amet_e, G00006t_c_e</v>
      </c>
      <c r="O1285" s="131" t="str">
        <v/>
      </c>
      <c r="P1285" s="121" t="str">
        <v/>
      </c>
      <c r="Q1285">
        <v>0</v>
      </c>
      <c r="R1285" t="str">
        <v>EX_amet_e, G00006t_c_e</v>
      </c>
      <c r="T1285">
        <v>0</v>
      </c>
      <c r="U1285" t="str">
        <v>EX_amet_e, G00006t_c_e</v>
      </c>
      <c r="W1285" t="str">
        <f ca="1"/>
        <v>Unassigned</v>
      </c>
      <c r="X1285" t="str">
        <f ca="1"/>
        <v>GLUTCOADH_m</v>
      </c>
      <c r="Y1285">
        <f ca="1"/>
        <v>0</v>
      </c>
      <c r="Z1285">
        <f ca="1"/>
        <v>0</v>
      </c>
      <c r="AA1285">
        <f ca="1"/>
        <v>0</v>
      </c>
      <c r="AB1285">
        <f ca="1"/>
        <v>0</v>
      </c>
      <c r="AC1285">
        <f ca="1"/>
        <v>0</v>
      </c>
      <c r="AD1285" t="str">
        <f ca="1"/>
        <v>EX_g3pi_e</v>
      </c>
      <c r="AE1285">
        <f ca="1"/>
        <v>0</v>
      </c>
    </row>
    <row r="1286" spans="1:31" x14ac:dyDescent="0.2">
      <c r="A1286" t="s">
        <v>10654</v>
      </c>
      <c r="B1286" s="121" t="s">
        <v>9151</v>
      </c>
      <c r="E1286" s="121" t="str">
        <f ca="1"/>
        <v>0</v>
      </c>
      <c r="H1286" s="121" t="str">
        <f ca="1"/>
        <v>0</v>
      </c>
      <c r="K1286" s="121" t="str">
        <f ca="1"/>
        <v>0</v>
      </c>
      <c r="L1286">
        <v>0</v>
      </c>
      <c r="M1286">
        <v>0</v>
      </c>
      <c r="N1286" s="105" t="str">
        <v>EX_mmet_e, G00006t_c_e</v>
      </c>
      <c r="O1286" s="131" t="str">
        <v/>
      </c>
      <c r="P1286" s="121" t="str">
        <v/>
      </c>
      <c r="Q1286">
        <v>0</v>
      </c>
      <c r="R1286" t="str">
        <v>EX_mmet_e, G00006t_c_e</v>
      </c>
      <c r="T1286">
        <v>0</v>
      </c>
      <c r="U1286" t="str">
        <v>EX_mmet_e, G00006t_c_e</v>
      </c>
      <c r="W1286" t="str">
        <f ca="1"/>
        <v>Transport</v>
      </c>
      <c r="X1286" t="str">
        <f ca="1"/>
        <v>GLUtps_e</v>
      </c>
      <c r="Y1286">
        <f ca="1"/>
        <v>0</v>
      </c>
      <c r="Z1286">
        <f ca="1"/>
        <v>0</v>
      </c>
      <c r="AA1286">
        <f ca="1"/>
        <v>0</v>
      </c>
      <c r="AB1286">
        <f ca="1"/>
        <v>0</v>
      </c>
      <c r="AC1286">
        <f ca="1"/>
        <v>0</v>
      </c>
      <c r="AD1286" t="str">
        <f ca="1"/>
        <v>EX_gal_e</v>
      </c>
      <c r="AE1286">
        <f ca="1"/>
        <v>0</v>
      </c>
    </row>
    <row r="1287" spans="1:31" x14ac:dyDescent="0.2">
      <c r="A1287" t="s">
        <v>10654</v>
      </c>
      <c r="B1287" s="121" t="s">
        <v>9152</v>
      </c>
      <c r="E1287" s="121" t="str">
        <f ca="1"/>
        <v>0</v>
      </c>
      <c r="H1287" s="121" t="str">
        <f ca="1"/>
        <v>0</v>
      </c>
      <c r="K1287" s="121" t="str">
        <f ca="1"/>
        <v>0</v>
      </c>
      <c r="L1287">
        <v>-0.180873232526547</v>
      </c>
      <c r="M1287">
        <v>4.8072124612233202E-2</v>
      </c>
      <c r="N1287" s="105" t="str">
        <v>G00006t_c_r</v>
      </c>
      <c r="O1287" s="131" t="str">
        <v/>
      </c>
      <c r="P1287" s="121" t="str">
        <v/>
      </c>
      <c r="Q1287">
        <v>-3.5622984711336798E-2</v>
      </c>
      <c r="R1287" t="str">
        <v>G00006t_c_r</v>
      </c>
      <c r="T1287">
        <v>-6.1262124614961298E-2</v>
      </c>
      <c r="U1287" t="str">
        <v>G00006t_c_r</v>
      </c>
      <c r="W1287" t="str">
        <f ca="1"/>
        <v>Transport</v>
      </c>
      <c r="X1287" t="str">
        <f ca="1"/>
        <v>GLUtps_v</v>
      </c>
      <c r="Y1287">
        <f ca="1"/>
        <v>0</v>
      </c>
      <c r="Z1287">
        <f ca="1"/>
        <v>0</v>
      </c>
      <c r="AA1287">
        <f ca="1"/>
        <v>0</v>
      </c>
      <c r="AB1287">
        <f ca="1"/>
        <v>0</v>
      </c>
      <c r="AC1287">
        <f ca="1"/>
        <v>0</v>
      </c>
      <c r="AD1287" t="str">
        <f ca="1"/>
        <v>EX_galur_e</v>
      </c>
      <c r="AE1287">
        <f ca="1"/>
        <v>0</v>
      </c>
    </row>
    <row r="1288" spans="1:31" x14ac:dyDescent="0.2">
      <c r="A1288" t="s">
        <v>10694</v>
      </c>
      <c r="B1288" s="121" t="s">
        <v>9147</v>
      </c>
      <c r="E1288" s="121">
        <f ca="1"/>
        <v>5.8352582599390197E-2</v>
      </c>
      <c r="H1288" s="121" t="str">
        <f ca="1"/>
        <v>0</v>
      </c>
      <c r="K1288" s="121" t="str">
        <f ca="1"/>
        <v>0</v>
      </c>
      <c r="L1288">
        <v>6.2989252677051301E-3</v>
      </c>
      <c r="M1288">
        <v>5.3133078386503299E-4</v>
      </c>
      <c r="N1288" s="105" t="str">
        <v>EX_g3pc_e, G00006t_c_e</v>
      </c>
      <c r="O1288" s="131">
        <v>6.6664085400000003E-2</v>
      </c>
      <c r="P1288" s="121">
        <v>7.2505101369528505E-5</v>
      </c>
      <c r="Q1288">
        <v>0</v>
      </c>
      <c r="R1288" t="str">
        <v>EX_g3pc_e, G00006t_c_e</v>
      </c>
      <c r="T1288">
        <v>2.48935595181777E-3</v>
      </c>
      <c r="U1288" t="str">
        <v>EX_g3pc_e, G00006t_c_e</v>
      </c>
      <c r="W1288" t="str">
        <f ca="1"/>
        <v>Aminoacyl-tRNA biosynthesis</v>
      </c>
      <c r="X1288" t="str">
        <f ca="1"/>
        <v>GLUTRS_c</v>
      </c>
      <c r="Y1288">
        <f ca="1"/>
        <v>2.7844751242721347E-2</v>
      </c>
      <c r="Z1288">
        <f ca="1"/>
        <v>0</v>
      </c>
      <c r="AA1288">
        <f ca="1"/>
        <v>7.7533017176903201E-4</v>
      </c>
      <c r="AB1288">
        <f ca="1"/>
        <v>147485.57870297143</v>
      </c>
      <c r="AC1288">
        <f ca="1"/>
        <v>1</v>
      </c>
      <c r="AD1288" t="str">
        <f ca="1"/>
        <v>EX_gam6p_e</v>
      </c>
      <c r="AE1288">
        <f ca="1"/>
        <v>0</v>
      </c>
    </row>
    <row r="1289" spans="1:31" x14ac:dyDescent="0.2">
      <c r="A1289" t="s">
        <v>10694</v>
      </c>
      <c r="B1289" s="121" t="s">
        <v>9148</v>
      </c>
      <c r="E1289" s="121" t="str">
        <f ca="1"/>
        <v>0</v>
      </c>
      <c r="H1289" s="121" t="str">
        <f ca="1"/>
        <v>0</v>
      </c>
      <c r="K1289" s="121" t="str">
        <f ca="1"/>
        <v>0</v>
      </c>
      <c r="L1289">
        <v>0</v>
      </c>
      <c r="M1289">
        <v>0</v>
      </c>
      <c r="N1289" s="105" t="str">
        <v>EX_na1_e, G00006t_c_e</v>
      </c>
      <c r="O1289" s="131">
        <v>0</v>
      </c>
      <c r="P1289" s="121">
        <v>0</v>
      </c>
      <c r="Q1289">
        <v>0</v>
      </c>
      <c r="R1289" t="str">
        <v>EX_na1_e, G00006t_c_e</v>
      </c>
      <c r="T1289">
        <v>0</v>
      </c>
      <c r="U1289" t="str">
        <v>EX_na1_e, G00006t_c_e</v>
      </c>
      <c r="W1289" t="str">
        <f ca="1"/>
        <v>Aminoacyl-tRNA biosynthesis</v>
      </c>
      <c r="X1289" t="str">
        <f ca="1"/>
        <v>GLUTRS_m</v>
      </c>
      <c r="Y1289">
        <f ca="1"/>
        <v>0</v>
      </c>
      <c r="Z1289">
        <f ca="1"/>
        <v>0</v>
      </c>
      <c r="AA1289">
        <f ca="1"/>
        <v>0</v>
      </c>
      <c r="AB1289">
        <f ca="1"/>
        <v>0</v>
      </c>
      <c r="AC1289">
        <f ca="1"/>
        <v>0</v>
      </c>
      <c r="AD1289" t="str">
        <f ca="1"/>
        <v>EX_gcald_e</v>
      </c>
      <c r="AE1289">
        <f ca="1"/>
        <v>0</v>
      </c>
    </row>
    <row r="1290" spans="1:31" x14ac:dyDescent="0.2">
      <c r="A1290" t="s">
        <v>10654</v>
      </c>
      <c r="B1290" s="121" t="s">
        <v>9153</v>
      </c>
      <c r="E1290" s="121" t="str">
        <f ca="1"/>
        <v>0</v>
      </c>
      <c r="H1290" s="121" t="str">
        <f ca="1"/>
        <v>0</v>
      </c>
      <c r="K1290" s="121" t="str">
        <f ca="1"/>
        <v>0</v>
      </c>
      <c r="L1290">
        <v>0</v>
      </c>
      <c r="M1290">
        <v>0</v>
      </c>
      <c r="N1290" s="105" t="str">
        <v>EX_spmd_e, G00006t_c_e</v>
      </c>
      <c r="O1290" s="131" t="str">
        <v/>
      </c>
      <c r="P1290" s="121" t="str">
        <v/>
      </c>
      <c r="Q1290">
        <v>0</v>
      </c>
      <c r="R1290" t="str">
        <v>EX_spmd_e, G00006t_c_e</v>
      </c>
      <c r="T1290">
        <v>0</v>
      </c>
      <c r="U1290" t="str">
        <v>EX_spmd_e, G00006t_c_e</v>
      </c>
      <c r="W1290" t="str">
        <f ca="1"/>
        <v>Transport</v>
      </c>
      <c r="X1290" t="str">
        <f ca="1"/>
        <v>GLXt_c_e</v>
      </c>
      <c r="Y1290">
        <f ca="1"/>
        <v>0</v>
      </c>
      <c r="Z1290">
        <f ca="1"/>
        <v>0</v>
      </c>
      <c r="AA1290">
        <f ca="1"/>
        <v>0</v>
      </c>
      <c r="AB1290">
        <f ca="1"/>
        <v>0</v>
      </c>
      <c r="AC1290">
        <f ca="1"/>
        <v>0</v>
      </c>
      <c r="AD1290" t="str">
        <f ca="1"/>
        <v>EX_gln__L_e</v>
      </c>
      <c r="AE1290">
        <f ca="1"/>
        <v>0</v>
      </c>
    </row>
    <row r="1291" spans="1:31" x14ac:dyDescent="0.2">
      <c r="A1291" t="s">
        <v>10654</v>
      </c>
      <c r="B1291" s="121" t="s">
        <v>9154</v>
      </c>
      <c r="E1291" s="121" t="str">
        <f ca="1"/>
        <v>0</v>
      </c>
      <c r="H1291" s="121" t="str">
        <f ca="1"/>
        <v>0</v>
      </c>
      <c r="K1291" s="121" t="str">
        <f ca="1"/>
        <v>0</v>
      </c>
      <c r="L1291">
        <v>0</v>
      </c>
      <c r="M1291">
        <v>6.9558654384375301E-5</v>
      </c>
      <c r="N1291" s="105" t="str">
        <v>EX_sprm_e, G00006t_c_e</v>
      </c>
      <c r="O1291" s="131" t="str">
        <v/>
      </c>
      <c r="P1291" s="121" t="str">
        <v/>
      </c>
      <c r="Q1291">
        <v>0</v>
      </c>
      <c r="R1291" t="str">
        <v>EX_sprm_e, G00006t_c_e</v>
      </c>
      <c r="T1291">
        <v>0</v>
      </c>
      <c r="U1291" t="str">
        <v>EX_sprm_e, G00006t_c_e</v>
      </c>
      <c r="W1291" t="str">
        <f ca="1"/>
        <v>Transport</v>
      </c>
      <c r="X1291" t="str">
        <f ca="1"/>
        <v>GLXt_c_x</v>
      </c>
      <c r="Y1291">
        <f ca="1"/>
        <v>0</v>
      </c>
      <c r="Z1291">
        <f ca="1"/>
        <v>0</v>
      </c>
      <c r="AA1291">
        <f ca="1"/>
        <v>0</v>
      </c>
      <c r="AB1291">
        <f ca="1"/>
        <v>0</v>
      </c>
      <c r="AC1291">
        <f ca="1"/>
        <v>0</v>
      </c>
      <c r="AD1291" t="str">
        <f ca="1"/>
        <v>EX_glu__L_e</v>
      </c>
      <c r="AE1291">
        <f ca="1"/>
        <v>0</v>
      </c>
    </row>
    <row r="1292" spans="1:31" x14ac:dyDescent="0.2">
      <c r="A1292" t="s">
        <v>10671</v>
      </c>
      <c r="B1292" s="121" t="s">
        <v>9155</v>
      </c>
      <c r="E1292" s="121" t="str">
        <f ca="1"/>
        <v>0</v>
      </c>
      <c r="H1292" s="121" t="str">
        <f ca="1"/>
        <v>0</v>
      </c>
      <c r="K1292" s="121" t="str">
        <f ca="1"/>
        <v>0</v>
      </c>
      <c r="L1292">
        <v>1.438220124E-3</v>
      </c>
      <c r="M1292">
        <v>2.3867596660503199E-6</v>
      </c>
      <c r="N1292" s="105" t="str">
        <v>SQLt_c_r, G00006t_c_r</v>
      </c>
      <c r="O1292" s="131" t="str">
        <v/>
      </c>
      <c r="P1292" s="121" t="str">
        <v/>
      </c>
      <c r="Q1292">
        <v>1.5696444059999999E-3</v>
      </c>
      <c r="R1292" t="str">
        <v>SQLt_c_r, G00006t_c_r</v>
      </c>
      <c r="T1292">
        <v>1.8705138210000001E-3</v>
      </c>
      <c r="U1292" t="str">
        <v>SQLt_c_r, G00006t_c_r</v>
      </c>
      <c r="W1292" t="str">
        <f ca="1"/>
        <v>Glycine, serine and threonine metabolism</v>
      </c>
      <c r="X1292" t="str">
        <f ca="1"/>
        <v>GLYAT_c</v>
      </c>
      <c r="Y1292">
        <f ca="1"/>
        <v>0</v>
      </c>
      <c r="Z1292">
        <f ca="1"/>
        <v>0</v>
      </c>
      <c r="AA1292">
        <f ca="1"/>
        <v>0</v>
      </c>
      <c r="AB1292">
        <f ca="1"/>
        <v>0</v>
      </c>
      <c r="AC1292">
        <f ca="1"/>
        <v>0</v>
      </c>
      <c r="AD1292" t="str">
        <f ca="1"/>
        <v>EX_glx_e</v>
      </c>
      <c r="AE1292">
        <f ca="1"/>
        <v>0</v>
      </c>
    </row>
    <row r="1293" spans="1:31" x14ac:dyDescent="0.2">
      <c r="A1293" t="s">
        <v>10654</v>
      </c>
      <c r="B1293" s="121" t="s">
        <v>9156</v>
      </c>
      <c r="E1293" s="121">
        <f ca="1"/>
        <v>1.3359891620729601E-5</v>
      </c>
      <c r="H1293" s="121" t="str">
        <f ca="1"/>
        <v>0</v>
      </c>
      <c r="K1293" s="121" t="str">
        <f ca="1"/>
        <v>0</v>
      </c>
      <c r="L1293">
        <v>1.438220124E-3</v>
      </c>
      <c r="M1293">
        <v>2.3867596660504999E-6</v>
      </c>
      <c r="N1293" s="105" t="str">
        <v>SSQ23EPXt_c_r, G00006t_c_r</v>
      </c>
      <c r="O1293" s="131" t="str">
        <v/>
      </c>
      <c r="P1293" s="121" t="str">
        <v/>
      </c>
      <c r="Q1293">
        <v>1.5696444059999999E-3</v>
      </c>
      <c r="R1293" t="str">
        <v>SSQ23EPXt_c_r, G00006t_c_r</v>
      </c>
      <c r="T1293">
        <v>1.8705138210000001E-3</v>
      </c>
      <c r="U1293" t="str">
        <v>SSQ23EPXt_c_r, G00006t_c_r</v>
      </c>
      <c r="W1293" t="str">
        <f ca="1"/>
        <v>Transport</v>
      </c>
      <c r="X1293" t="str">
        <f ca="1"/>
        <v>GLYC3Pt_c_l</v>
      </c>
      <c r="Y1293">
        <f ca="1"/>
        <v>6.3750881664116883E-6</v>
      </c>
      <c r="Z1293">
        <f ca="1"/>
        <v>0</v>
      </c>
      <c r="AA1293">
        <f ca="1"/>
        <v>4.0641749129522341E-11</v>
      </c>
      <c r="AB1293">
        <f ca="1"/>
        <v>1.7008440143969592E-9</v>
      </c>
      <c r="AC1293">
        <f ca="1"/>
        <v>1</v>
      </c>
      <c r="AD1293" t="str">
        <f ca="1"/>
        <v>EX_gly_e</v>
      </c>
      <c r="AE1293">
        <f ca="1"/>
        <v>0</v>
      </c>
    </row>
    <row r="1294" spans="1:31" x14ac:dyDescent="0.2">
      <c r="A1294" t="s">
        <v>10654</v>
      </c>
      <c r="B1294" s="121" t="s">
        <v>9157</v>
      </c>
      <c r="E1294" s="121" t="str">
        <f ca="1"/>
        <v>0</v>
      </c>
      <c r="H1294" s="121" t="str">
        <f ca="1"/>
        <v>0</v>
      </c>
      <c r="K1294" s="121" t="str">
        <f ca="1"/>
        <v>0</v>
      </c>
      <c r="L1294">
        <v>0</v>
      </c>
      <c r="M1294">
        <v>2.11461971742291E-3</v>
      </c>
      <c r="N1294" s="105" t="str">
        <v>EX_ocdca_e, G00006t_c_e</v>
      </c>
      <c r="O1294" s="131" t="str">
        <v/>
      </c>
      <c r="P1294" s="121" t="str">
        <v/>
      </c>
      <c r="Q1294">
        <v>0</v>
      </c>
      <c r="R1294" t="str">
        <v>EX_ocdca_e, G00006t_c_e</v>
      </c>
      <c r="T1294">
        <v>0</v>
      </c>
      <c r="U1294" t="str">
        <v>EX_ocdca_e, G00006t_c_e</v>
      </c>
      <c r="W1294" t="str">
        <f ca="1"/>
        <v>Transport</v>
      </c>
      <c r="X1294" t="str">
        <f ca="1"/>
        <v>GLYC3Pt_c_m</v>
      </c>
      <c r="Y1294">
        <f ca="1"/>
        <v>0</v>
      </c>
      <c r="Z1294">
        <f ca="1"/>
        <v>0</v>
      </c>
      <c r="AA1294">
        <f ca="1"/>
        <v>0</v>
      </c>
      <c r="AB1294">
        <f ca="1"/>
        <v>0</v>
      </c>
      <c r="AC1294">
        <f ca="1"/>
        <v>0</v>
      </c>
      <c r="AD1294" t="str">
        <f ca="1"/>
        <v>EX_gsn_e</v>
      </c>
      <c r="AE1294">
        <f ca="1"/>
        <v>0</v>
      </c>
    </row>
    <row r="1295" spans="1:31" x14ac:dyDescent="0.2">
      <c r="A1295" t="s">
        <v>10654</v>
      </c>
      <c r="B1295" s="121" t="s">
        <v>9158</v>
      </c>
      <c r="E1295" s="121">
        <f ca="1"/>
        <v>2.1078023810133399E-2</v>
      </c>
      <c r="H1295" s="121" t="str">
        <f ca="1"/>
        <v>0</v>
      </c>
      <c r="K1295" s="121" t="str">
        <f ca="1"/>
        <v>0</v>
      </c>
      <c r="L1295">
        <v>0</v>
      </c>
      <c r="M1295">
        <v>1.94740461218312E-2</v>
      </c>
      <c r="N1295" s="105" t="str">
        <v>EX_succ_e, G00006t_c_e</v>
      </c>
      <c r="O1295" s="131" t="str">
        <v/>
      </c>
      <c r="P1295" s="121" t="str">
        <v/>
      </c>
      <c r="Q1295">
        <v>0</v>
      </c>
      <c r="R1295" t="str">
        <v>EX_succ_e, G00006t_c_e</v>
      </c>
      <c r="T1295">
        <v>0.33138958922845002</v>
      </c>
      <c r="U1295" t="str">
        <v>EX_succ_e, G00006t_c_e</v>
      </c>
      <c r="W1295" t="str">
        <f ca="1"/>
        <v>Transport</v>
      </c>
      <c r="X1295" t="str">
        <f ca="1"/>
        <v>GLYC3Pt_c_rm</v>
      </c>
      <c r="Y1295">
        <f ca="1"/>
        <v>1.0058035198042041E-2</v>
      </c>
      <c r="Z1295">
        <f ca="1"/>
        <v>0</v>
      </c>
      <c r="AA1295">
        <f ca="1"/>
        <v>1.011640720450526E-4</v>
      </c>
      <c r="AB1295">
        <f ca="1"/>
        <v>4.2336835912621246E-3</v>
      </c>
      <c r="AC1295">
        <f ca="1"/>
        <v>1</v>
      </c>
      <c r="AD1295" t="str">
        <f ca="1"/>
        <v>EX_gthox_e</v>
      </c>
      <c r="AE1295">
        <f ca="1"/>
        <v>0</v>
      </c>
    </row>
    <row r="1296" spans="1:31" x14ac:dyDescent="0.2">
      <c r="A1296" t="s">
        <v>10654</v>
      </c>
      <c r="B1296" s="121" t="s">
        <v>9159</v>
      </c>
      <c r="E1296" s="121" t="str">
        <f ca="1"/>
        <v>0</v>
      </c>
      <c r="H1296" s="121" t="str">
        <f ca="1"/>
        <v>0</v>
      </c>
      <c r="K1296" s="121" t="str">
        <f ca="1"/>
        <v>0</v>
      </c>
      <c r="L1296">
        <v>0</v>
      </c>
      <c r="M1296">
        <v>1.94740461218312E-2</v>
      </c>
      <c r="N1296" s="105" t="str">
        <v>SUCCt2_m, G00006t_c_r</v>
      </c>
      <c r="O1296" s="131" t="str">
        <v/>
      </c>
      <c r="P1296" s="121" t="str">
        <v/>
      </c>
      <c r="Q1296">
        <v>0</v>
      </c>
      <c r="R1296" t="str">
        <v>SUCCt2_m, G00006t_c_r</v>
      </c>
      <c r="T1296">
        <v>-0.33138958922845002</v>
      </c>
      <c r="U1296" t="str">
        <v>SUCCt2_m, G00006t_c_r</v>
      </c>
      <c r="W1296" t="str">
        <f ca="1"/>
        <v>Transport</v>
      </c>
      <c r="X1296" t="str">
        <f ca="1"/>
        <v>GLYC3Pt_c_x</v>
      </c>
      <c r="Y1296">
        <f ca="1"/>
        <v>0</v>
      </c>
      <c r="Z1296">
        <f ca="1"/>
        <v>0</v>
      </c>
      <c r="AA1296">
        <f ca="1"/>
        <v>0</v>
      </c>
      <c r="AB1296">
        <f ca="1"/>
        <v>0</v>
      </c>
      <c r="AC1296">
        <f ca="1"/>
        <v>0</v>
      </c>
      <c r="AD1296" t="str">
        <f ca="1"/>
        <v>EX_gthrd_e</v>
      </c>
      <c r="AE1296">
        <f ca="1"/>
        <v>0</v>
      </c>
    </row>
    <row r="1297" spans="1:31" x14ac:dyDescent="0.2">
      <c r="A1297" t="s">
        <v>10654</v>
      </c>
      <c r="B1297" s="121" t="s">
        <v>9160</v>
      </c>
      <c r="E1297" s="121" t="str">
        <f ca="1"/>
        <v>0</v>
      </c>
      <c r="H1297" s="121" t="str">
        <f ca="1"/>
        <v>0</v>
      </c>
      <c r="K1297" s="121" t="str">
        <f ca="1"/>
        <v>0</v>
      </c>
      <c r="L1297">
        <v>0</v>
      </c>
      <c r="M1297">
        <v>0</v>
      </c>
      <c r="N1297" s="105" t="str">
        <v>EX_sucr_e, G00006t_c_e</v>
      </c>
      <c r="O1297" s="131" t="str">
        <v/>
      </c>
      <c r="P1297" s="121" t="str">
        <v/>
      </c>
      <c r="Q1297">
        <v>0</v>
      </c>
      <c r="R1297" t="str">
        <v>EX_sucr_e, G00006t_c_e</v>
      </c>
      <c r="T1297">
        <v>0</v>
      </c>
      <c r="U1297" t="str">
        <v>EX_sucr_e, G00006t_c_e</v>
      </c>
      <c r="W1297" t="str">
        <f ca="1"/>
        <v>Transport</v>
      </c>
      <c r="X1297" t="str">
        <f ca="1"/>
        <v>GLYC3Pt_m_mm</v>
      </c>
      <c r="Y1297">
        <f ca="1"/>
        <v>0</v>
      </c>
      <c r="Z1297">
        <f ca="1"/>
        <v>0</v>
      </c>
      <c r="AA1297">
        <f ca="1"/>
        <v>0</v>
      </c>
      <c r="AB1297">
        <f ca="1"/>
        <v>0</v>
      </c>
      <c r="AC1297">
        <f ca="1"/>
        <v>0</v>
      </c>
      <c r="AD1297" t="str">
        <f ca="1"/>
        <v>EX_gua_e</v>
      </c>
      <c r="AE1297">
        <f ca="1"/>
        <v>0</v>
      </c>
    </row>
    <row r="1298" spans="1:31" x14ac:dyDescent="0.2">
      <c r="A1298" t="s">
        <v>10718</v>
      </c>
      <c r="B1298" s="121" t="s">
        <v>9161</v>
      </c>
      <c r="E1298" s="121" t="str">
        <f ca="1"/>
        <v>0</v>
      </c>
      <c r="H1298" s="121" t="str">
        <f ca="1"/>
        <v>0</v>
      </c>
      <c r="K1298" s="121" t="str">
        <f ca="1"/>
        <v>0</v>
      </c>
      <c r="L1298">
        <v>-3.12996538464521E-2</v>
      </c>
      <c r="M1298">
        <v>1.33989050547044E-2</v>
      </c>
      <c r="N1298" s="105" t="str">
        <v>EX_so4_e, G00006t_c_e</v>
      </c>
      <c r="O1298" s="131">
        <v>0</v>
      </c>
      <c r="P1298" s="121">
        <v>4.4740792188475001E-2</v>
      </c>
      <c r="Q1298">
        <v>-6.7794497099999997E-3</v>
      </c>
      <c r="R1298" t="str">
        <v>EX_so4_e, G00006t_c_e</v>
      </c>
      <c r="T1298">
        <v>-8.2405939769999992E-3</v>
      </c>
      <c r="U1298" t="str">
        <v>EX_so4_e, G00006t_c_e</v>
      </c>
      <c r="W1298" t="str">
        <f ca="1"/>
        <v>Glycerolipid metabolism</v>
      </c>
      <c r="X1298" t="str">
        <f ca="1"/>
        <v>GLYCDy_c</v>
      </c>
      <c r="Y1298">
        <f ca="1"/>
        <v>0</v>
      </c>
      <c r="Z1298">
        <f ca="1"/>
        <v>0</v>
      </c>
      <c r="AA1298">
        <f ca="1"/>
        <v>0</v>
      </c>
      <c r="AB1298">
        <f ca="1"/>
        <v>0</v>
      </c>
      <c r="AC1298">
        <f ca="1"/>
        <v>0</v>
      </c>
      <c r="AD1298" t="str">
        <f ca="1"/>
        <v>EX_h_e</v>
      </c>
      <c r="AE1298">
        <f ca="1"/>
        <v>0</v>
      </c>
    </row>
    <row r="1299" spans="1:31" x14ac:dyDescent="0.2">
      <c r="A1299" t="s">
        <v>10728</v>
      </c>
      <c r="B1299" s="121" t="s">
        <v>9162</v>
      </c>
      <c r="E1299" s="121" t="str">
        <f ca="1"/>
        <v>0</v>
      </c>
      <c r="H1299" s="121" t="str">
        <f ca="1"/>
        <v>0</v>
      </c>
      <c r="K1299" s="121" t="str">
        <f ca="1"/>
        <v>0</v>
      </c>
      <c r="L1299">
        <v>0</v>
      </c>
      <c r="M1299">
        <v>1.47472049078107E-3</v>
      </c>
      <c r="N1299" s="105" t="str">
        <v>EX_so3_e, G00006t_c_e</v>
      </c>
      <c r="O1299" s="131" t="str">
        <v/>
      </c>
      <c r="P1299" s="121" t="str">
        <v/>
      </c>
      <c r="Q1299">
        <v>0</v>
      </c>
      <c r="R1299" t="str">
        <v>EX_so3_e, G00006t_c_e</v>
      </c>
      <c r="T1299">
        <v>0</v>
      </c>
      <c r="U1299" t="str">
        <v>EX_so3_e, G00006t_c_e</v>
      </c>
      <c r="W1299" t="str">
        <f ca="1"/>
        <v>Glyoxylate metabolism</v>
      </c>
      <c r="X1299" t="str">
        <f ca="1"/>
        <v>GLYCK_c</v>
      </c>
      <c r="Y1299">
        <f ca="1"/>
        <v>0</v>
      </c>
      <c r="Z1299">
        <f ca="1"/>
        <v>0</v>
      </c>
      <c r="AA1299">
        <f ca="1"/>
        <v>0</v>
      </c>
      <c r="AB1299">
        <f ca="1"/>
        <v>0</v>
      </c>
      <c r="AC1299">
        <f ca="1"/>
        <v>0</v>
      </c>
      <c r="AD1299" t="str">
        <f ca="1"/>
        <v>EX_hco3_e</v>
      </c>
      <c r="AE1299">
        <f ca="1"/>
        <v>0</v>
      </c>
    </row>
    <row r="1300" spans="1:31" x14ac:dyDescent="0.2">
      <c r="A1300" t="s">
        <v>10671</v>
      </c>
      <c r="B1300" s="121" t="s">
        <v>9163</v>
      </c>
      <c r="E1300" s="121">
        <f ca="1"/>
        <v>1.0776696548834499</v>
      </c>
      <c r="H1300" s="121" t="str">
        <f ca="1"/>
        <v>0</v>
      </c>
      <c r="K1300" s="121" t="str">
        <f ca="1"/>
        <v>0</v>
      </c>
      <c r="L1300">
        <v>0</v>
      </c>
      <c r="M1300">
        <v>0</v>
      </c>
      <c r="N1300" s="105" t="str">
        <v>EX_taur_e, G00006t_c_e</v>
      </c>
      <c r="O1300" s="131">
        <v>0.21335312852246799</v>
      </c>
      <c r="P1300" s="121">
        <v>5.78643347231802E-2</v>
      </c>
      <c r="Q1300">
        <v>0</v>
      </c>
      <c r="R1300" t="str">
        <v>EX_taur_e, G00006t_c_e</v>
      </c>
      <c r="T1300">
        <v>0</v>
      </c>
      <c r="U1300" t="str">
        <v>EX_taur_e, G00006t_c_e</v>
      </c>
      <c r="W1300" t="str">
        <f ca="1"/>
        <v>Glycine, serine and threonine metabolism</v>
      </c>
      <c r="X1300" t="str">
        <f ca="1"/>
        <v>GLYCL_m</v>
      </c>
      <c r="Y1300">
        <f ca="1"/>
        <v>0.51424362256714606</v>
      </c>
      <c r="Z1300">
        <f ca="1"/>
        <v>0</v>
      </c>
      <c r="AA1300">
        <f ca="1"/>
        <v>0.26444650335098135</v>
      </c>
      <c r="AB1300">
        <f ca="1"/>
        <v>78.979776474002563</v>
      </c>
      <c r="AC1300">
        <f ca="1"/>
        <v>1</v>
      </c>
      <c r="AD1300" t="str">
        <f ca="1"/>
        <v>EX_hdca_e</v>
      </c>
      <c r="AE1300">
        <f ca="1"/>
        <v>0</v>
      </c>
    </row>
    <row r="1301" spans="1:31" x14ac:dyDescent="0.2">
      <c r="A1301" t="s">
        <v>10654</v>
      </c>
      <c r="B1301" s="121" t="s">
        <v>9164</v>
      </c>
      <c r="E1301" s="121" t="str">
        <f ca="1"/>
        <v>0</v>
      </c>
      <c r="H1301" s="121" t="str">
        <f ca="1"/>
        <v>0</v>
      </c>
      <c r="K1301" s="121" t="str">
        <f ca="1"/>
        <v>0</v>
      </c>
      <c r="L1301">
        <v>0</v>
      </c>
      <c r="M1301">
        <v>1.92782121274635E-12</v>
      </c>
      <c r="N1301" s="105" t="str">
        <v>TTCCOAt_c_r, G00006t_c_r</v>
      </c>
      <c r="O1301" s="131" t="str">
        <v/>
      </c>
      <c r="P1301" s="121" t="str">
        <v/>
      </c>
      <c r="Q1301">
        <v>0</v>
      </c>
      <c r="R1301" t="str">
        <v>TTCCOAt_c_r, G00006t_c_r</v>
      </c>
      <c r="T1301">
        <v>0</v>
      </c>
      <c r="U1301" t="str">
        <v>TTCCOAt_c_r, G00006t_c_r</v>
      </c>
      <c r="W1301" t="str">
        <f ca="1"/>
        <v>Transport</v>
      </c>
      <c r="X1301" t="str">
        <f ca="1"/>
        <v>GLYCOGENt_c_v</v>
      </c>
      <c r="Y1301">
        <f ca="1"/>
        <v>0</v>
      </c>
      <c r="Z1301">
        <f ca="1"/>
        <v>0</v>
      </c>
      <c r="AA1301">
        <f ca="1"/>
        <v>0</v>
      </c>
      <c r="AB1301">
        <f ca="1"/>
        <v>0</v>
      </c>
      <c r="AC1301">
        <f ca="1"/>
        <v>0</v>
      </c>
      <c r="AD1301" t="str">
        <f ca="1"/>
        <v>EX_hdcea_e</v>
      </c>
      <c r="AE1301">
        <f ca="1"/>
        <v>0</v>
      </c>
    </row>
    <row r="1302" spans="1:31" x14ac:dyDescent="0.2">
      <c r="A1302" t="s">
        <v>10654</v>
      </c>
      <c r="B1302" s="121" t="s">
        <v>9165</v>
      </c>
      <c r="E1302" s="121">
        <f ca="1"/>
        <v>4.9399890074062298E-4</v>
      </c>
      <c r="H1302" s="121" t="str">
        <f ca="1"/>
        <v>0</v>
      </c>
      <c r="K1302" s="121" t="str">
        <f ca="1"/>
        <v>0</v>
      </c>
      <c r="L1302">
        <v>0</v>
      </c>
      <c r="M1302">
        <v>0</v>
      </c>
      <c r="N1302" s="105" t="str">
        <v>EX_thmpp_e, G00006t_c_e</v>
      </c>
      <c r="O1302" s="131" t="str">
        <v/>
      </c>
      <c r="P1302" s="121" t="str">
        <v/>
      </c>
      <c r="Q1302">
        <v>0</v>
      </c>
      <c r="R1302" t="str">
        <v>EX_thmpp_e, G00006t_c_e</v>
      </c>
      <c r="T1302">
        <v>0</v>
      </c>
      <c r="U1302" t="str">
        <v>EX_thmpp_e, G00006t_c_e</v>
      </c>
      <c r="W1302" t="str">
        <f ca="1"/>
        <v>Transport</v>
      </c>
      <c r="X1302" t="str">
        <f ca="1"/>
        <v>GLYCt_c_l</v>
      </c>
      <c r="Y1302">
        <f ca="1"/>
        <v>2.3572695316220995E-4</v>
      </c>
      <c r="Z1302">
        <f ca="1"/>
        <v>0</v>
      </c>
      <c r="AA1302">
        <f ca="1"/>
        <v>5.5567196447138727E-8</v>
      </c>
      <c r="AB1302">
        <f ca="1"/>
        <v>2.3254691419096081E-6</v>
      </c>
      <c r="AC1302">
        <f ca="1"/>
        <v>1</v>
      </c>
      <c r="AD1302" t="str">
        <f ca="1"/>
        <v>EX_his__L_e</v>
      </c>
      <c r="AE1302">
        <f ca="1"/>
        <v>0</v>
      </c>
    </row>
    <row r="1303" spans="1:31" x14ac:dyDescent="0.2">
      <c r="A1303" t="s">
        <v>10654</v>
      </c>
      <c r="B1303" s="121" t="s">
        <v>9166</v>
      </c>
      <c r="E1303" s="121" t="str">
        <f ca="1"/>
        <v>0</v>
      </c>
      <c r="H1303" s="121" t="str">
        <f ca="1"/>
        <v>0</v>
      </c>
      <c r="K1303" s="121" t="str">
        <f ca="1"/>
        <v>0</v>
      </c>
      <c r="L1303">
        <v>0</v>
      </c>
      <c r="M1303">
        <v>0</v>
      </c>
      <c r="N1303" s="105" t="str">
        <v>EX_thm_e, G00006t_c_e</v>
      </c>
      <c r="O1303" s="131" t="str">
        <v/>
      </c>
      <c r="P1303" s="121" t="str">
        <v/>
      </c>
      <c r="Q1303">
        <v>0</v>
      </c>
      <c r="R1303" t="str">
        <v>EX_thm_e, G00006t_c_e</v>
      </c>
      <c r="T1303">
        <v>0</v>
      </c>
      <c r="U1303" t="str">
        <v>EX_thm_e, G00006t_c_e</v>
      </c>
      <c r="W1303" t="str">
        <f ca="1"/>
        <v>Transport</v>
      </c>
      <c r="X1303" t="str">
        <f ca="1"/>
        <v>GLYCt_c_m</v>
      </c>
      <c r="Y1303">
        <f ca="1"/>
        <v>0</v>
      </c>
      <c r="Z1303">
        <f ca="1"/>
        <v>0</v>
      </c>
      <c r="AA1303">
        <f ca="1"/>
        <v>0</v>
      </c>
      <c r="AB1303">
        <f ca="1"/>
        <v>0</v>
      </c>
      <c r="AC1303">
        <f ca="1"/>
        <v>0</v>
      </c>
      <c r="AD1303" t="str">
        <f ca="1"/>
        <v>EX_hom__L_e</v>
      </c>
      <c r="AE1303">
        <f ca="1"/>
        <v>0</v>
      </c>
    </row>
    <row r="1304" spans="1:31" x14ac:dyDescent="0.2">
      <c r="A1304" t="s">
        <v>10654</v>
      </c>
      <c r="B1304" s="121" t="s">
        <v>9167</v>
      </c>
      <c r="E1304" s="121">
        <f ca="1"/>
        <v>-4.9224180890395E-2</v>
      </c>
      <c r="H1304" s="121" t="str">
        <f ca="1"/>
        <v>0</v>
      </c>
      <c r="K1304" s="121" t="str">
        <f ca="1"/>
        <v>0</v>
      </c>
      <c r="L1304">
        <v>0</v>
      </c>
      <c r="M1304">
        <v>0</v>
      </c>
      <c r="N1304" s="105" t="str">
        <v>EX_thmmp_e, G00006t_c_e</v>
      </c>
      <c r="O1304" s="131" t="str">
        <v/>
      </c>
      <c r="P1304" s="121" t="str">
        <v/>
      </c>
      <c r="Q1304">
        <v>0</v>
      </c>
      <c r="R1304" t="str">
        <v>EX_thmmp_e, G00006t_c_e</v>
      </c>
      <c r="T1304">
        <v>0</v>
      </c>
      <c r="U1304" t="str">
        <v>EX_thmmp_e, G00006t_c_e</v>
      </c>
      <c r="W1304" t="str">
        <f ca="1"/>
        <v>Transport</v>
      </c>
      <c r="X1304" t="str">
        <f ca="1"/>
        <v>GLYCtps_e</v>
      </c>
      <c r="Y1304">
        <f ca="1"/>
        <v>-2.3488850209589355E-2</v>
      </c>
      <c r="Z1304">
        <f ca="1"/>
        <v>0</v>
      </c>
      <c r="AA1304">
        <f ca="1"/>
        <v>5.5172608416852588E-4</v>
      </c>
      <c r="AB1304">
        <f ca="1"/>
        <v>2.3089557608706669E-2</v>
      </c>
      <c r="AC1304">
        <f ca="1"/>
        <v>1</v>
      </c>
      <c r="AD1304" t="str">
        <f ca="1"/>
        <v>EX_hxa_e</v>
      </c>
      <c r="AE1304">
        <f ca="1"/>
        <v>0</v>
      </c>
    </row>
    <row r="1305" spans="1:31" x14ac:dyDescent="0.2">
      <c r="A1305" t="s">
        <v>10655</v>
      </c>
      <c r="B1305" s="121" t="s">
        <v>9168</v>
      </c>
      <c r="E1305" s="121" t="str">
        <f ca="1"/>
        <v>0</v>
      </c>
      <c r="H1305" s="121" t="str">
        <f ca="1"/>
        <v>0</v>
      </c>
      <c r="K1305" s="121" t="str">
        <f ca="1"/>
        <v>0</v>
      </c>
      <c r="L1305">
        <v>2.6800175159999998E-2</v>
      </c>
      <c r="M1305">
        <v>1.3614839120253099E-2</v>
      </c>
      <c r="N1305" s="105" t="str">
        <v>THRt_c_m, G00006t_c_r</v>
      </c>
      <c r="O1305" s="131">
        <v>3.5326724400000002E-2</v>
      </c>
      <c r="P1305" s="121">
        <v>5.2406186102561703E-2</v>
      </c>
      <c r="Q1305">
        <v>5.5433475899999999E-3</v>
      </c>
      <c r="R1305" t="str">
        <v>THRt_c_m, G00006t_c_r</v>
      </c>
      <c r="T1305">
        <v>6.5966104710000004E-3</v>
      </c>
      <c r="U1305" t="str">
        <v>THRt_c_m, G00006t_c_r</v>
      </c>
      <c r="W1305" t="str">
        <f ca="1"/>
        <v>Starch and sucrose metabolism</v>
      </c>
      <c r="X1305" t="str">
        <f ca="1"/>
        <v>GLYGS_c</v>
      </c>
      <c r="Y1305">
        <f ca="1"/>
        <v>0</v>
      </c>
      <c r="Z1305">
        <f ca="1"/>
        <v>0</v>
      </c>
      <c r="AA1305">
        <f ca="1"/>
        <v>0</v>
      </c>
      <c r="AB1305">
        <f ca="1"/>
        <v>0</v>
      </c>
      <c r="AC1305">
        <f ca="1"/>
        <v>0</v>
      </c>
      <c r="AD1305" t="str">
        <f ca="1"/>
        <v>EX_hxan_e</v>
      </c>
      <c r="AE1305">
        <f ca="1"/>
        <v>0</v>
      </c>
    </row>
    <row r="1306" spans="1:31" x14ac:dyDescent="0.2">
      <c r="A1306" t="s">
        <v>10718</v>
      </c>
      <c r="B1306" s="121" t="s">
        <v>9169</v>
      </c>
      <c r="E1306" s="121" t="str">
        <f ca="1"/>
        <v>0</v>
      </c>
      <c r="H1306" s="121" t="str">
        <f ca="1"/>
        <v>0</v>
      </c>
      <c r="K1306" s="121" t="str">
        <f ca="1"/>
        <v>0</v>
      </c>
      <c r="L1306">
        <v>0</v>
      </c>
      <c r="M1306">
        <v>1.0785669070211701E-2</v>
      </c>
      <c r="N1306" s="105" t="str">
        <v>TREtps_e, G00006t_c_r</v>
      </c>
      <c r="O1306" s="131">
        <v>0</v>
      </c>
      <c r="P1306" s="121">
        <v>9.0096060083627999E-2</v>
      </c>
      <c r="Q1306">
        <v>0</v>
      </c>
      <c r="R1306" t="str">
        <v>TREtps_e, G00006t_c_r</v>
      </c>
      <c r="T1306">
        <v>0</v>
      </c>
      <c r="U1306" t="str">
        <v>TREtps_e, G00006t_c_r</v>
      </c>
      <c r="W1306" t="str">
        <f ca="1"/>
        <v>Glycerolipid metabolism</v>
      </c>
      <c r="X1306" t="str">
        <f ca="1"/>
        <v>GLYK_c</v>
      </c>
      <c r="Y1306">
        <f ca="1"/>
        <v>0</v>
      </c>
      <c r="Z1306">
        <f ca="1"/>
        <v>0</v>
      </c>
      <c r="AA1306">
        <f ca="1"/>
        <v>0</v>
      </c>
      <c r="AB1306">
        <f ca="1"/>
        <v>0</v>
      </c>
      <c r="AC1306">
        <f ca="1"/>
        <v>0</v>
      </c>
      <c r="AD1306" t="str">
        <f ca="1"/>
        <v>EX_hxca_e</v>
      </c>
      <c r="AE1306">
        <f ca="1"/>
        <v>0</v>
      </c>
    </row>
    <row r="1307" spans="1:31" x14ac:dyDescent="0.2">
      <c r="A1307" t="s">
        <v>10672</v>
      </c>
      <c r="B1307" s="121" t="s">
        <v>9170</v>
      </c>
      <c r="E1307" s="121" t="str">
        <f ca="1"/>
        <v>0</v>
      </c>
      <c r="H1307" s="121" t="str">
        <f ca="1"/>
        <v>0</v>
      </c>
      <c r="K1307" s="121" t="str">
        <f ca="1"/>
        <v>0</v>
      </c>
      <c r="L1307">
        <v>0</v>
      </c>
      <c r="M1307">
        <v>2.4673951094819802E-3</v>
      </c>
      <c r="N1307" s="105" t="str">
        <v>G00006t_c_r</v>
      </c>
      <c r="O1307" s="131">
        <v>0</v>
      </c>
      <c r="P1307" s="121">
        <v>2.1975427609852E-3</v>
      </c>
      <c r="Q1307">
        <v>0</v>
      </c>
      <c r="R1307" t="str">
        <v>G00006t_c_r</v>
      </c>
      <c r="T1307">
        <v>0</v>
      </c>
      <c r="U1307" t="str">
        <v>G00006t_c_r</v>
      </c>
      <c r="W1307" t="str">
        <f ca="1"/>
        <v>Methylglyoxal metabolism</v>
      </c>
      <c r="X1307" t="str">
        <f ca="1"/>
        <v>GLYOX_c</v>
      </c>
      <c r="Y1307">
        <f ca="1"/>
        <v>0</v>
      </c>
      <c r="Z1307">
        <f ca="1"/>
        <v>0</v>
      </c>
      <c r="AA1307">
        <f ca="1"/>
        <v>0</v>
      </c>
      <c r="AB1307">
        <f ca="1"/>
        <v>0</v>
      </c>
      <c r="AC1307">
        <f ca="1"/>
        <v>0</v>
      </c>
      <c r="AD1307" t="str">
        <f ca="1"/>
        <v>EX_hxdcal_e</v>
      </c>
      <c r="AE1307">
        <f ca="1"/>
        <v>0</v>
      </c>
    </row>
    <row r="1308" spans="1:31" x14ac:dyDescent="0.2">
      <c r="A1308" t="s">
        <v>10683</v>
      </c>
      <c r="B1308" s="121" t="s">
        <v>9171</v>
      </c>
      <c r="E1308" s="121" t="str">
        <f ca="1"/>
        <v>0</v>
      </c>
      <c r="H1308" s="121" t="str">
        <f ca="1"/>
        <v>0</v>
      </c>
      <c r="K1308" s="121" t="str">
        <f ca="1"/>
        <v>0</v>
      </c>
      <c r="L1308">
        <v>0</v>
      </c>
      <c r="M1308">
        <v>0</v>
      </c>
      <c r="N1308" s="105" t="str">
        <v>TRPt_c_m, G00006t_c_r</v>
      </c>
      <c r="O1308" s="131">
        <v>0</v>
      </c>
      <c r="P1308" s="121">
        <v>0</v>
      </c>
      <c r="Q1308">
        <v>0</v>
      </c>
      <c r="R1308" t="str">
        <v>TRPt_c_m, G00006t_c_r</v>
      </c>
      <c r="T1308">
        <v>0</v>
      </c>
      <c r="U1308" t="str">
        <v>TRPt_c_m, G00006t_c_r</v>
      </c>
      <c r="W1308" t="str">
        <f ca="1"/>
        <v>Pyruvate metabolism</v>
      </c>
      <c r="X1308" t="str">
        <f ca="1"/>
        <v>GLYOX_m</v>
      </c>
      <c r="Y1308">
        <f ca="1"/>
        <v>0</v>
      </c>
      <c r="Z1308">
        <f ca="1"/>
        <v>0</v>
      </c>
      <c r="AA1308">
        <f ca="1"/>
        <v>0</v>
      </c>
      <c r="AB1308">
        <f ca="1"/>
        <v>0</v>
      </c>
      <c r="AC1308">
        <f ca="1"/>
        <v>0</v>
      </c>
      <c r="AD1308" t="str">
        <f ca="1"/>
        <v>EX_iamac_e</v>
      </c>
      <c r="AE1308">
        <f ca="1"/>
        <v>0</v>
      </c>
    </row>
    <row r="1309" spans="1:31" x14ac:dyDescent="0.2">
      <c r="A1309" t="s">
        <v>10654</v>
      </c>
      <c r="B1309" s="121" t="s">
        <v>9173</v>
      </c>
      <c r="E1309" s="121">
        <f ca="1"/>
        <v>2.15549186603696</v>
      </c>
      <c r="H1309" s="121" t="str">
        <f ca="1"/>
        <v>0</v>
      </c>
      <c r="K1309" s="121" t="str">
        <f ca="1"/>
        <v>0</v>
      </c>
      <c r="L1309">
        <v>0</v>
      </c>
      <c r="M1309">
        <v>1.0370465806155901E-5</v>
      </c>
      <c r="N1309" s="105" t="str">
        <v>EX_ind3eth_e, G00006t_c_e</v>
      </c>
      <c r="O1309" s="131" t="str">
        <v/>
      </c>
      <c r="P1309" s="121" t="str">
        <v/>
      </c>
      <c r="Q1309">
        <v>0</v>
      </c>
      <c r="R1309" t="str">
        <v>EX_ind3eth_e, G00006t_c_e</v>
      </c>
      <c r="T1309">
        <v>0</v>
      </c>
      <c r="U1309" t="str">
        <v>EX_ind3eth_e, G00006t_c_e</v>
      </c>
      <c r="W1309" t="str">
        <f ca="1"/>
        <v>Transport</v>
      </c>
      <c r="X1309" t="str">
        <f ca="1"/>
        <v>GLYt_c_m</v>
      </c>
      <c r="Y1309">
        <f ca="1"/>
        <v>1.0285600421074699</v>
      </c>
      <c r="Z1309">
        <f ca="1"/>
        <v>0</v>
      </c>
      <c r="AA1309">
        <f ca="1"/>
        <v>1.0579357602201203</v>
      </c>
      <c r="AB1309">
        <f ca="1"/>
        <v>44.274268306031352</v>
      </c>
      <c r="AC1309">
        <f ca="1"/>
        <v>1</v>
      </c>
      <c r="AD1309" t="str">
        <f ca="1"/>
        <v>EX_iamoh_e</v>
      </c>
      <c r="AE1309">
        <f ca="1"/>
        <v>0</v>
      </c>
    </row>
    <row r="1310" spans="1:31" x14ac:dyDescent="0.2">
      <c r="A1310" t="s">
        <v>10654</v>
      </c>
      <c r="B1310" s="121" t="s">
        <v>9174</v>
      </c>
      <c r="E1310" s="121" t="str">
        <f ca="1"/>
        <v>0</v>
      </c>
      <c r="H1310" s="121" t="str">
        <f ca="1"/>
        <v>0</v>
      </c>
      <c r="K1310" s="121" t="str">
        <f ca="1"/>
        <v>0</v>
      </c>
      <c r="L1310">
        <v>0</v>
      </c>
      <c r="M1310">
        <v>1.0370465806155901E-5</v>
      </c>
      <c r="N1310" s="105" t="str">
        <v>IND3ETHt_c_e, G00006t_c_r</v>
      </c>
      <c r="O1310" s="131" t="str">
        <v/>
      </c>
      <c r="P1310" s="121" t="str">
        <v/>
      </c>
      <c r="Q1310">
        <v>0</v>
      </c>
      <c r="R1310" t="str">
        <v>IND3ETHt_c_e, G00006t_c_r</v>
      </c>
      <c r="T1310">
        <v>0</v>
      </c>
      <c r="U1310" t="str">
        <v>IND3ETHt_c_e, G00006t_c_r</v>
      </c>
      <c r="W1310" t="str">
        <f ca="1"/>
        <v>Transport</v>
      </c>
      <c r="X1310" t="str">
        <f ca="1"/>
        <v>GLYtps_e</v>
      </c>
      <c r="Y1310">
        <f ca="1"/>
        <v>0</v>
      </c>
      <c r="Z1310">
        <f ca="1"/>
        <v>0</v>
      </c>
      <c r="AA1310">
        <f ca="1"/>
        <v>0</v>
      </c>
      <c r="AB1310">
        <f ca="1"/>
        <v>0</v>
      </c>
      <c r="AC1310">
        <f ca="1"/>
        <v>0</v>
      </c>
      <c r="AD1310" t="str">
        <f ca="1"/>
        <v>EX_ibtald_e</v>
      </c>
      <c r="AE1310">
        <f ca="1"/>
        <v>0</v>
      </c>
    </row>
    <row r="1311" spans="1:31" x14ac:dyDescent="0.2">
      <c r="A1311" t="s">
        <v>10694</v>
      </c>
      <c r="B1311" s="121" t="s">
        <v>9172</v>
      </c>
      <c r="E1311" s="121">
        <f ca="1"/>
        <v>6.70225461217588E-2</v>
      </c>
      <c r="H1311" s="121" t="str">
        <f ca="1"/>
        <v>0</v>
      </c>
      <c r="K1311" s="121" t="str">
        <f ca="1"/>
        <v>0</v>
      </c>
      <c r="L1311">
        <v>0</v>
      </c>
      <c r="M1311">
        <v>7.3354155566884703E-6</v>
      </c>
      <c r="N1311" s="105" t="str">
        <v>IND3ETHt_c_e, G00006t_c_r</v>
      </c>
      <c r="O1311" s="131">
        <v>7.4482253999999998E-2</v>
      </c>
      <c r="P1311" s="121">
        <v>8.1008287207385906E-5</v>
      </c>
      <c r="Q1311">
        <v>0</v>
      </c>
      <c r="R1311" t="str">
        <v>IND3ETHt_c_e, G00006t_c_r</v>
      </c>
      <c r="T1311">
        <v>0</v>
      </c>
      <c r="U1311" t="str">
        <v>IND3ETHt_c_e, G00006t_c_r</v>
      </c>
      <c r="W1311" t="str">
        <f ca="1"/>
        <v>Aminoacyl-tRNA biosynthesis</v>
      </c>
      <c r="X1311" t="str">
        <f ca="1"/>
        <v>GLYTRS_c</v>
      </c>
      <c r="Y1311">
        <f ca="1"/>
        <v>3.1981894224398816E-2</v>
      </c>
      <c r="Z1311">
        <f ca="1"/>
        <v>0</v>
      </c>
      <c r="AA1311">
        <f ca="1"/>
        <v>1.0228415581806343E-3</v>
      </c>
      <c r="AB1311">
        <f ca="1"/>
        <v>155865.30925120215</v>
      </c>
      <c r="AC1311">
        <f ca="1"/>
        <v>1</v>
      </c>
      <c r="AD1311" t="str">
        <f ca="1"/>
        <v>EX_ibutac_e</v>
      </c>
      <c r="AE1311">
        <f ca="1"/>
        <v>0</v>
      </c>
    </row>
    <row r="1312" spans="1:31" x14ac:dyDescent="0.2">
      <c r="A1312" t="s">
        <v>10658</v>
      </c>
      <c r="B1312" s="121" t="s">
        <v>9175</v>
      </c>
      <c r="E1312" s="121" t="str">
        <f ca="1"/>
        <v>0</v>
      </c>
      <c r="H1312" s="121" t="str">
        <f ca="1"/>
        <v>0</v>
      </c>
      <c r="K1312" s="121" t="str">
        <f ca="1"/>
        <v>0</v>
      </c>
      <c r="L1312">
        <v>0</v>
      </c>
      <c r="M1312">
        <v>0</v>
      </c>
      <c r="N1312" s="105" t="str">
        <v>TYRt_c_m, G00006t_c_r</v>
      </c>
      <c r="O1312" s="131" t="str">
        <v/>
      </c>
      <c r="P1312" s="121" t="str">
        <v/>
      </c>
      <c r="Q1312">
        <v>0</v>
      </c>
      <c r="R1312" t="str">
        <v>TYRt_c_m, G00006t_c_r</v>
      </c>
      <c r="T1312">
        <v>0</v>
      </c>
      <c r="U1312" t="str">
        <v>TYRt_c_m, G00006t_c_r</v>
      </c>
      <c r="W1312" t="str">
        <f ca="1"/>
        <v>Alternative carbon metabolism</v>
      </c>
      <c r="X1312" t="str">
        <f ca="1"/>
        <v>GMAND_c</v>
      </c>
      <c r="Y1312">
        <f ca="1"/>
        <v>0</v>
      </c>
      <c r="Z1312">
        <f ca="1"/>
        <v>0</v>
      </c>
      <c r="AA1312">
        <f ca="1"/>
        <v>0</v>
      </c>
      <c r="AB1312">
        <f ca="1"/>
        <v>0</v>
      </c>
      <c r="AC1312">
        <f ca="1"/>
        <v>0</v>
      </c>
      <c r="AD1312" t="str">
        <f ca="1"/>
        <v>EX_ibutoh_e</v>
      </c>
      <c r="AE1312">
        <f ca="1"/>
        <v>0</v>
      </c>
    </row>
    <row r="1313" spans="1:31" x14ac:dyDescent="0.2">
      <c r="A1313" t="s">
        <v>10690</v>
      </c>
      <c r="B1313" s="121" t="s">
        <v>9176</v>
      </c>
      <c r="E1313" s="121">
        <f ca="1"/>
        <v>1.3953940630942499E-2</v>
      </c>
      <c r="H1313" s="121" t="str">
        <f ca="1"/>
        <v>0</v>
      </c>
      <c r="K1313" s="121" t="str">
        <f ca="1"/>
        <v>0</v>
      </c>
      <c r="L1313">
        <v>0</v>
      </c>
      <c r="M1313">
        <v>0</v>
      </c>
      <c r="N1313" s="105" t="str">
        <v>TYRt_c_m, G00006t_c_r</v>
      </c>
      <c r="O1313" s="131">
        <v>1.0155618E-2</v>
      </c>
      <c r="P1313" s="121">
        <v>1.2286771003111301E-5</v>
      </c>
      <c r="Q1313">
        <v>0</v>
      </c>
      <c r="R1313" t="str">
        <v>TYRt_c_m, G00006t_c_r</v>
      </c>
      <c r="T1313">
        <v>0</v>
      </c>
      <c r="U1313" t="str">
        <v>TYRt_c_m, G00006t_c_r</v>
      </c>
      <c r="W1313" t="str">
        <f ca="1"/>
        <v>Purine metabolism</v>
      </c>
      <c r="X1313" t="str">
        <f ca="1"/>
        <v>GMPS2_c</v>
      </c>
      <c r="Y1313">
        <f ca="1"/>
        <v>6.658557143764815E-3</v>
      </c>
      <c r="Z1313">
        <f ca="1"/>
        <v>0</v>
      </c>
      <c r="AA1313">
        <f ca="1"/>
        <v>4.4336383236781452E-5</v>
      </c>
      <c r="AB1313">
        <f ca="1"/>
        <v>293687.00759221363</v>
      </c>
      <c r="AC1313">
        <f ca="1"/>
        <v>1</v>
      </c>
      <c r="AD1313" t="str">
        <f ca="1"/>
        <v>EX_id3acald_e</v>
      </c>
      <c r="AE1313">
        <f ca="1"/>
        <v>0</v>
      </c>
    </row>
    <row r="1314" spans="1:31" x14ac:dyDescent="0.2">
      <c r="A1314" t="s">
        <v>10722</v>
      </c>
      <c r="B1314" s="121" t="s">
        <v>9177</v>
      </c>
      <c r="E1314" s="121">
        <f ca="1"/>
        <v>0.82095422644904603</v>
      </c>
      <c r="H1314" s="121" t="str">
        <f ca="1"/>
        <v>0</v>
      </c>
      <c r="K1314" s="121" t="str">
        <f ca="1"/>
        <v>0</v>
      </c>
      <c r="L1314">
        <v>0</v>
      </c>
      <c r="M1314">
        <v>0</v>
      </c>
      <c r="N1314" s="105" t="str">
        <v>UMPt_c_n, G00006t_c_r</v>
      </c>
      <c r="O1314" s="131">
        <v>1.7779040629979701</v>
      </c>
      <c r="P1314" s="121">
        <v>0.74088683143987399</v>
      </c>
      <c r="Q1314">
        <v>0</v>
      </c>
      <c r="R1314" t="str">
        <v>UMPt_c_n, G00006t_c_r</v>
      </c>
      <c r="T1314">
        <v>0</v>
      </c>
      <c r="U1314" t="str">
        <v>UMPt_c_n, G00006t_c_r</v>
      </c>
      <c r="W1314" t="str">
        <f ca="1"/>
        <v>Pentose phosphate pathway</v>
      </c>
      <c r="X1314" t="str">
        <f ca="1"/>
        <v>GND_c</v>
      </c>
      <c r="Y1314">
        <f ca="1"/>
        <v>0.39174386460443145</v>
      </c>
      <c r="Z1314">
        <f ca="1"/>
        <v>0</v>
      </c>
      <c r="AA1314">
        <f ca="1"/>
        <v>0.15346325545521511</v>
      </c>
      <c r="AB1314">
        <f ca="1"/>
        <v>0.27957649467349488</v>
      </c>
      <c r="AC1314">
        <f ca="1"/>
        <v>1</v>
      </c>
      <c r="AD1314" t="str">
        <f ca="1"/>
        <v>EX_ile__L_e</v>
      </c>
      <c r="AE1314">
        <f ca="1"/>
        <v>0</v>
      </c>
    </row>
    <row r="1315" spans="1:31" x14ac:dyDescent="0.2">
      <c r="A1315" t="s">
        <v>10722</v>
      </c>
      <c r="B1315" s="121" t="s">
        <v>9178</v>
      </c>
      <c r="E1315" s="121" t="str">
        <f ca="1"/>
        <v>0</v>
      </c>
      <c r="H1315" s="121" t="str">
        <f ca="1"/>
        <v>0</v>
      </c>
      <c r="K1315" s="121" t="str">
        <f ca="1"/>
        <v>0</v>
      </c>
      <c r="L1315">
        <v>0</v>
      </c>
      <c r="M1315">
        <v>0</v>
      </c>
      <c r="N1315" s="105" t="str">
        <v>EX_ura_e, G00006t_c_e</v>
      </c>
      <c r="O1315" s="131">
        <v>0</v>
      </c>
      <c r="P1315" s="121">
        <v>0</v>
      </c>
      <c r="Q1315">
        <v>0</v>
      </c>
      <c r="R1315" t="str">
        <v>EX_ura_e, G00006t_c_e</v>
      </c>
      <c r="T1315">
        <v>0</v>
      </c>
      <c r="U1315" t="str">
        <v>EX_ura_e, G00006t_c_e</v>
      </c>
      <c r="W1315" t="str">
        <f ca="1"/>
        <v>Pentose phosphate pathway</v>
      </c>
      <c r="X1315" t="str">
        <f ca="1"/>
        <v>GNK_c</v>
      </c>
      <c r="Y1315">
        <f ca="1"/>
        <v>0</v>
      </c>
      <c r="Z1315">
        <f ca="1"/>
        <v>0</v>
      </c>
      <c r="AA1315">
        <f ca="1"/>
        <v>0</v>
      </c>
      <c r="AB1315">
        <f ca="1"/>
        <v>0</v>
      </c>
      <c r="AC1315">
        <f ca="1"/>
        <v>0</v>
      </c>
      <c r="AD1315" t="str">
        <f ca="1"/>
        <v>EX_ind3eth_e</v>
      </c>
      <c r="AE1315">
        <f ca="1"/>
        <v>0</v>
      </c>
    </row>
    <row r="1316" spans="1:31" x14ac:dyDescent="0.2">
      <c r="A1316" t="s">
        <v>10733</v>
      </c>
      <c r="B1316" s="121" t="s">
        <v>9180</v>
      </c>
      <c r="E1316" s="121">
        <f ca="1"/>
        <v>3.2397230898827799E-3</v>
      </c>
      <c r="H1316" s="121" t="str">
        <f ca="1"/>
        <v>0</v>
      </c>
      <c r="K1316" s="121" t="str">
        <f ca="1"/>
        <v>0</v>
      </c>
      <c r="L1316">
        <v>-0.78488875503414302</v>
      </c>
      <c r="M1316">
        <v>1.9844233626032898E-2</v>
      </c>
      <c r="N1316" s="105" t="str">
        <v>EX_urea_e, G00006t_c_e</v>
      </c>
      <c r="O1316" s="131" t="str">
        <v/>
      </c>
      <c r="P1316" s="121" t="str">
        <v/>
      </c>
      <c r="Q1316">
        <v>0</v>
      </c>
      <c r="R1316" t="str">
        <v>EX_urea_e, G00006t_c_e</v>
      </c>
      <c r="T1316">
        <v>0</v>
      </c>
      <c r="U1316" t="str">
        <v>EX_urea_e, G00006t_c_e</v>
      </c>
      <c r="W1316" t="str">
        <f ca="1"/>
        <v>GPI biosynthesis</v>
      </c>
      <c r="X1316" t="str">
        <f ca="1"/>
        <v>GPIA1_c</v>
      </c>
      <c r="Y1316">
        <f ca="1"/>
        <v>1.5459347215598526E-3</v>
      </c>
      <c r="Z1316">
        <f ca="1"/>
        <v>0</v>
      </c>
      <c r="AA1316">
        <f ca="1"/>
        <v>2.3899141633243387E-6</v>
      </c>
      <c r="AB1316">
        <f ca="1"/>
        <v>1.0001713230053817E-4</v>
      </c>
      <c r="AC1316">
        <f ca="1"/>
        <v>1</v>
      </c>
      <c r="AD1316" t="str">
        <f ca="1"/>
        <v>EX_ins_e</v>
      </c>
      <c r="AE1316">
        <f ca="1"/>
        <v>0</v>
      </c>
    </row>
    <row r="1317" spans="1:31" x14ac:dyDescent="0.2">
      <c r="A1317" t="s">
        <v>10733</v>
      </c>
      <c r="B1317" s="121" t="s">
        <v>9179</v>
      </c>
      <c r="E1317" s="121">
        <f ca="1"/>
        <v>3.2397230898827799E-3</v>
      </c>
      <c r="H1317" s="121" t="str">
        <f ca="1"/>
        <v>0</v>
      </c>
      <c r="K1317" s="121" t="str">
        <f ca="1"/>
        <v>0</v>
      </c>
      <c r="L1317">
        <v>0</v>
      </c>
      <c r="M1317">
        <v>0</v>
      </c>
      <c r="N1317" s="105" t="str">
        <v>EX_uri_e, G00006t_c_e</v>
      </c>
      <c r="O1317" s="131" t="str">
        <v/>
      </c>
      <c r="P1317" s="121" t="str">
        <v/>
      </c>
      <c r="Q1317">
        <v>0</v>
      </c>
      <c r="R1317" t="str">
        <v>EX_uri_e, G00006t_c_e</v>
      </c>
      <c r="T1317">
        <v>0</v>
      </c>
      <c r="U1317" t="str">
        <v>EX_uri_e, G00006t_c_e</v>
      </c>
      <c r="W1317" t="str">
        <f ca="1"/>
        <v>GPI biosynthesis</v>
      </c>
      <c r="X1317" t="str">
        <f ca="1"/>
        <v>GPIA10a_r</v>
      </c>
      <c r="Y1317">
        <f ca="1"/>
        <v>1.5459347215598526E-3</v>
      </c>
      <c r="Z1317">
        <f ca="1"/>
        <v>0</v>
      </c>
      <c r="AA1317">
        <f ca="1"/>
        <v>2.3899141633243387E-6</v>
      </c>
      <c r="AB1317">
        <f ca="1"/>
        <v>1.0001713230053817E-4</v>
      </c>
      <c r="AC1317">
        <f ca="1"/>
        <v>1</v>
      </c>
      <c r="AD1317" t="str">
        <f ca="1"/>
        <v>EX_lac__D_e</v>
      </c>
      <c r="AE1317">
        <f ca="1"/>
        <v>0</v>
      </c>
    </row>
    <row r="1318" spans="1:31" x14ac:dyDescent="0.2">
      <c r="A1318" t="s">
        <v>10733</v>
      </c>
      <c r="B1318" s="121" t="s">
        <v>9181</v>
      </c>
      <c r="E1318" s="121">
        <f ca="1"/>
        <v>3.2397230898827799E-3</v>
      </c>
      <c r="H1318" s="121" t="str">
        <f ca="1"/>
        <v>0</v>
      </c>
      <c r="K1318" s="121" t="str">
        <f ca="1"/>
        <v>0</v>
      </c>
      <c r="L1318">
        <v>-6.4574690399999995E-2</v>
      </c>
      <c r="M1318">
        <v>1.94894454299092E-3</v>
      </c>
      <c r="N1318" s="105" t="str">
        <v>VALt_c_m, G00006t_c_r</v>
      </c>
      <c r="O1318" s="131" t="str">
        <v/>
      </c>
      <c r="P1318" s="121" t="str">
        <v/>
      </c>
      <c r="Q1318">
        <v>-1.335660678E-2</v>
      </c>
      <c r="R1318" t="str">
        <v>VALt_c_m, G00006t_c_r</v>
      </c>
      <c r="T1318">
        <v>-5.6059279503560898E-2</v>
      </c>
      <c r="U1318" t="str">
        <v>VALt_c_m, G00006t_c_r</v>
      </c>
      <c r="W1318" t="str">
        <f ca="1"/>
        <v>GPI biosynthesis</v>
      </c>
      <c r="X1318" t="str">
        <f ca="1"/>
        <v>GPIA2_c</v>
      </c>
      <c r="Y1318">
        <f ca="1"/>
        <v>1.5459347215598526E-3</v>
      </c>
      <c r="Z1318">
        <f ca="1"/>
        <v>0</v>
      </c>
      <c r="AA1318">
        <f ca="1"/>
        <v>2.3899141633243387E-6</v>
      </c>
      <c r="AB1318">
        <f ca="1"/>
        <v>1.0001713230053817E-4</v>
      </c>
      <c r="AC1318">
        <f ca="1"/>
        <v>1</v>
      </c>
      <c r="AD1318" t="str">
        <f ca="1"/>
        <v>EX_lac__L_e</v>
      </c>
      <c r="AE1318">
        <f ca="1"/>
        <v>0</v>
      </c>
    </row>
    <row r="1319" spans="1:31" x14ac:dyDescent="0.2">
      <c r="A1319" t="s">
        <v>10733</v>
      </c>
      <c r="B1319" s="121" t="s">
        <v>9182</v>
      </c>
      <c r="E1319" s="121">
        <f ca="1"/>
        <v>3.2397230898827799E-3</v>
      </c>
      <c r="H1319" s="121" t="str">
        <f ca="1"/>
        <v>0</v>
      </c>
      <c r="K1319" s="121" t="str">
        <f ca="1"/>
        <v>0</v>
      </c>
      <c r="L1319">
        <v>-1.438220124E-3</v>
      </c>
      <c r="M1319">
        <v>5.5919046671677299E-3</v>
      </c>
      <c r="N1319" s="105" t="str">
        <v>H2Ot_c_e, G00006t_c_r</v>
      </c>
      <c r="O1319" s="131" t="str">
        <v/>
      </c>
      <c r="P1319" s="121" t="str">
        <v/>
      </c>
      <c r="Q1319">
        <v>-1.5696444059999999E-3</v>
      </c>
      <c r="R1319" t="str">
        <v>H2Ot_c_e, G00006t_c_r</v>
      </c>
      <c r="T1319">
        <v>-1.8705138210000001E-3</v>
      </c>
      <c r="U1319" t="str">
        <v>H2Ot_c_e, G00006t_c_r</v>
      </c>
      <c r="W1319" t="str">
        <f ca="1"/>
        <v>GPI biosynthesis</v>
      </c>
      <c r="X1319" t="str">
        <f ca="1"/>
        <v>GPIA3_c_r</v>
      </c>
      <c r="Y1319">
        <f ca="1"/>
        <v>1.5459347215598526E-3</v>
      </c>
      <c r="Z1319">
        <f ca="1"/>
        <v>0</v>
      </c>
      <c r="AA1319">
        <f ca="1"/>
        <v>2.3899141633243387E-6</v>
      </c>
      <c r="AB1319">
        <f ca="1"/>
        <v>1.0001713230053817E-4</v>
      </c>
      <c r="AC1319">
        <f ca="1"/>
        <v>1</v>
      </c>
      <c r="AD1319" t="str">
        <f ca="1"/>
        <v>EX_lanost_e</v>
      </c>
      <c r="AE1319">
        <f ca="1"/>
        <v>0</v>
      </c>
    </row>
    <row r="1320" spans="1:31" x14ac:dyDescent="0.2">
      <c r="A1320" t="s">
        <v>10733</v>
      </c>
      <c r="B1320" s="121" t="s">
        <v>9183</v>
      </c>
      <c r="E1320" s="121">
        <f ca="1"/>
        <v>3.2397230898827799E-3</v>
      </c>
      <c r="H1320" s="121" t="str">
        <f ca="1"/>
        <v>0</v>
      </c>
      <c r="K1320" s="121" t="str">
        <f ca="1"/>
        <v>0</v>
      </c>
      <c r="L1320">
        <v>0</v>
      </c>
      <c r="M1320">
        <v>0</v>
      </c>
      <c r="N1320" s="105" t="str">
        <v>H2Ot_c_e, G00006t_c_r</v>
      </c>
      <c r="O1320" s="131" t="str">
        <v/>
      </c>
      <c r="P1320" s="121" t="str">
        <v/>
      </c>
      <c r="Q1320">
        <v>0</v>
      </c>
      <c r="R1320" t="str">
        <v>H2Ot_c_e, G00006t_c_r</v>
      </c>
      <c r="T1320">
        <v>0</v>
      </c>
      <c r="U1320" t="str">
        <v>H2Ot_c_e, G00006t_c_r</v>
      </c>
      <c r="W1320" t="str">
        <f ca="1"/>
        <v>GPI biosynthesis</v>
      </c>
      <c r="X1320" t="str">
        <f ca="1"/>
        <v>GPIA4_r</v>
      </c>
      <c r="Y1320">
        <f ca="1"/>
        <v>1.5459347215598526E-3</v>
      </c>
      <c r="Z1320">
        <f ca="1"/>
        <v>0</v>
      </c>
      <c r="AA1320">
        <f ca="1"/>
        <v>2.3899141633243387E-6</v>
      </c>
      <c r="AB1320">
        <f ca="1"/>
        <v>1.0001713230053817E-4</v>
      </c>
      <c r="AC1320">
        <f ca="1"/>
        <v>1</v>
      </c>
      <c r="AD1320" t="str">
        <f ca="1"/>
        <v>EX_leu__L_e</v>
      </c>
      <c r="AE1320">
        <f ca="1"/>
        <v>0</v>
      </c>
    </row>
    <row r="1321" spans="1:31" x14ac:dyDescent="0.2">
      <c r="A1321" t="s">
        <v>10733</v>
      </c>
      <c r="B1321" s="121" t="s">
        <v>9184</v>
      </c>
      <c r="E1321" s="121">
        <f ca="1"/>
        <v>3.2397230898827799E-3</v>
      </c>
      <c r="H1321" s="121" t="str">
        <f ca="1"/>
        <v>0</v>
      </c>
      <c r="K1321" s="121" t="str">
        <f ca="1"/>
        <v>0</v>
      </c>
      <c r="L1321">
        <v>-33.892359327263797</v>
      </c>
      <c r="M1321">
        <v>0.67478362926642899</v>
      </c>
      <c r="N1321" s="105" t="str">
        <v>H2Ot_c_e, G00006t_c_r</v>
      </c>
      <c r="O1321" s="131" t="str">
        <v/>
      </c>
      <c r="P1321" s="121" t="str">
        <v/>
      </c>
      <c r="Q1321">
        <v>-13.444298988479</v>
      </c>
      <c r="R1321" t="str">
        <v>H2Ot_c_e, G00006t_c_r</v>
      </c>
      <c r="T1321">
        <v>-29.333816464421101</v>
      </c>
      <c r="U1321" t="str">
        <v>H2Ot_c_e, G00006t_c_r</v>
      </c>
      <c r="W1321" t="str">
        <f ca="1"/>
        <v>GPI biosynthesis</v>
      </c>
      <c r="X1321" t="str">
        <f ca="1"/>
        <v>GPIA5_r</v>
      </c>
      <c r="Y1321">
        <f ca="1"/>
        <v>1.5459347215598526E-3</v>
      </c>
      <c r="Z1321">
        <f ca="1"/>
        <v>0</v>
      </c>
      <c r="AA1321">
        <f ca="1"/>
        <v>2.3899141633243387E-6</v>
      </c>
      <c r="AB1321">
        <f ca="1"/>
        <v>1.0001713230053817E-4</v>
      </c>
      <c r="AC1321">
        <f ca="1"/>
        <v>1</v>
      </c>
      <c r="AD1321" t="str">
        <f ca="1"/>
        <v>EX_lys__L_e</v>
      </c>
      <c r="AE1321">
        <f ca="1"/>
        <v>0</v>
      </c>
    </row>
    <row r="1322" spans="1:31" x14ac:dyDescent="0.2">
      <c r="A1322" t="s">
        <v>10733</v>
      </c>
      <c r="B1322" s="121" t="s">
        <v>9185</v>
      </c>
      <c r="E1322" s="121">
        <f ca="1"/>
        <v>3.2397230898827799E-3</v>
      </c>
      <c r="H1322" s="121" t="str">
        <f ca="1"/>
        <v>0</v>
      </c>
      <c r="K1322" s="121" t="str">
        <f ca="1"/>
        <v>0</v>
      </c>
      <c r="L1322">
        <v>0</v>
      </c>
      <c r="M1322">
        <v>0</v>
      </c>
      <c r="N1322" s="105" t="str">
        <v>H2Ot_c_e, G00006t_c_r</v>
      </c>
      <c r="O1322" s="131" t="str">
        <v/>
      </c>
      <c r="P1322" s="121" t="str">
        <v/>
      </c>
      <c r="Q1322">
        <v>0</v>
      </c>
      <c r="R1322" t="str">
        <v>H2Ot_c_e, G00006t_c_r</v>
      </c>
      <c r="T1322">
        <v>0</v>
      </c>
      <c r="U1322" t="str">
        <v>H2Ot_c_e, G00006t_c_r</v>
      </c>
      <c r="W1322" t="str">
        <f ca="1"/>
        <v>GPI biosynthesis</v>
      </c>
      <c r="X1322" t="str">
        <f ca="1"/>
        <v>GPIA6_r</v>
      </c>
      <c r="Y1322">
        <f ca="1"/>
        <v>1.5459347215598526E-3</v>
      </c>
      <c r="Z1322">
        <f ca="1"/>
        <v>0</v>
      </c>
      <c r="AA1322">
        <f ca="1"/>
        <v>2.3899141633243387E-6</v>
      </c>
      <c r="AB1322">
        <f ca="1"/>
        <v>1.0001713230053817E-4</v>
      </c>
      <c r="AC1322">
        <f ca="1"/>
        <v>1</v>
      </c>
      <c r="AD1322" t="str">
        <f ca="1"/>
        <v>EX_mal__L_e</v>
      </c>
      <c r="AE1322">
        <f ca="1"/>
        <v>0</v>
      </c>
    </row>
    <row r="1323" spans="1:31" x14ac:dyDescent="0.2">
      <c r="A1323" t="s">
        <v>10733</v>
      </c>
      <c r="B1323" s="121" t="s">
        <v>9186</v>
      </c>
      <c r="E1323" s="121">
        <f ca="1"/>
        <v>3.2397230898827799E-3</v>
      </c>
      <c r="H1323" s="121" t="str">
        <f ca="1"/>
        <v>0</v>
      </c>
      <c r="K1323" s="121" t="str">
        <f ca="1"/>
        <v>0</v>
      </c>
      <c r="L1323">
        <v>0</v>
      </c>
      <c r="M1323">
        <v>7.2766521760783895E-2</v>
      </c>
      <c r="N1323" s="105" t="str">
        <v>H2Ot_c_e, G00006t_c_r</v>
      </c>
      <c r="O1323" s="131" t="str">
        <v/>
      </c>
      <c r="P1323" s="121" t="str">
        <v/>
      </c>
      <c r="Q1323">
        <v>0</v>
      </c>
      <c r="R1323" t="str">
        <v>H2Ot_c_e, G00006t_c_r</v>
      </c>
      <c r="T1323">
        <v>9.4046612475970098E-2</v>
      </c>
      <c r="U1323" t="str">
        <v>H2Ot_c_e, G00006t_c_r</v>
      </c>
      <c r="W1323" t="str">
        <f ca="1"/>
        <v>GPI biosynthesis</v>
      </c>
      <c r="X1323" t="str">
        <f ca="1"/>
        <v>GPIA7_r</v>
      </c>
      <c r="Y1323">
        <f ca="1"/>
        <v>1.5459347215598526E-3</v>
      </c>
      <c r="Z1323">
        <f ca="1"/>
        <v>0</v>
      </c>
      <c r="AA1323">
        <f ca="1"/>
        <v>2.3899141633243387E-6</v>
      </c>
      <c r="AB1323">
        <f ca="1"/>
        <v>1.0001713230053817E-4</v>
      </c>
      <c r="AC1323">
        <f ca="1"/>
        <v>1</v>
      </c>
      <c r="AD1323" t="str">
        <f ca="1"/>
        <v>EX_malt_e</v>
      </c>
      <c r="AE1323">
        <f ca="1"/>
        <v>0</v>
      </c>
    </row>
    <row r="1324" spans="1:31" x14ac:dyDescent="0.2">
      <c r="A1324" t="s">
        <v>10733</v>
      </c>
      <c r="B1324" s="121" t="s">
        <v>9187</v>
      </c>
      <c r="E1324" s="121">
        <f ca="1"/>
        <v>3.2397230898827799E-3</v>
      </c>
      <c r="H1324" s="121" t="str">
        <f ca="1"/>
        <v>0</v>
      </c>
      <c r="K1324" s="121" t="str">
        <f ca="1"/>
        <v>0</v>
      </c>
      <c r="L1324">
        <v>0</v>
      </c>
      <c r="M1324">
        <v>2.4673951094819802E-3</v>
      </c>
      <c r="N1324" s="105" t="str">
        <v>H2Ot_c_e, G00006t_c_r</v>
      </c>
      <c r="O1324" s="131" t="str">
        <v/>
      </c>
      <c r="P1324" s="121" t="str">
        <v/>
      </c>
      <c r="Q1324">
        <v>0</v>
      </c>
      <c r="R1324" t="str">
        <v>H2Ot_c_e, G00006t_c_r</v>
      </c>
      <c r="T1324">
        <v>0</v>
      </c>
      <c r="U1324" t="str">
        <v>H2Ot_c_e, G00006t_c_r</v>
      </c>
      <c r="W1324" t="str">
        <f ca="1"/>
        <v>GPI biosynthesis</v>
      </c>
      <c r="X1324" t="str">
        <f ca="1"/>
        <v>GPIA8a_r</v>
      </c>
      <c r="Y1324">
        <f ca="1"/>
        <v>1.5459347215598526E-3</v>
      </c>
      <c r="Z1324">
        <f ca="1"/>
        <v>0</v>
      </c>
      <c r="AA1324">
        <f ca="1"/>
        <v>2.3899141633243387E-6</v>
      </c>
      <c r="AB1324">
        <f ca="1"/>
        <v>1.0001713230053817E-4</v>
      </c>
      <c r="AC1324">
        <f ca="1"/>
        <v>1</v>
      </c>
      <c r="AD1324" t="str">
        <f ca="1"/>
        <v>EX_man_e</v>
      </c>
      <c r="AE1324">
        <f ca="1"/>
        <v>0</v>
      </c>
    </row>
    <row r="1325" spans="1:31" x14ac:dyDescent="0.2">
      <c r="A1325" t="s">
        <v>10733</v>
      </c>
      <c r="B1325" s="121" t="s">
        <v>9188</v>
      </c>
      <c r="E1325" s="121" t="str">
        <f ca="1"/>
        <v>0</v>
      </c>
      <c r="H1325" s="121" t="str">
        <f ca="1"/>
        <v>0</v>
      </c>
      <c r="K1325" s="121" t="str">
        <f ca="1"/>
        <v>0</v>
      </c>
      <c r="L1325">
        <v>9.4946959713969896</v>
      </c>
      <c r="M1325">
        <v>0.12867675630817799</v>
      </c>
      <c r="N1325" s="105" t="str">
        <v>EX_h2o_e, G00006t_c_e</v>
      </c>
      <c r="O1325" s="131" t="str">
        <v/>
      </c>
      <c r="P1325" s="121" t="str">
        <v/>
      </c>
      <c r="Q1325">
        <v>3.0777657351813801</v>
      </c>
      <c r="R1325" t="str">
        <v>EX_h2o_e, G00006t_c_e</v>
      </c>
      <c r="T1325">
        <v>8.4283162189565601</v>
      </c>
      <c r="U1325" t="str">
        <v>EX_h2o_e, G00006t_c_e</v>
      </c>
      <c r="W1325" t="str">
        <f ca="1"/>
        <v>GPI biosynthesis</v>
      </c>
      <c r="X1325" t="str">
        <f ca="1"/>
        <v>GPIA8b_r</v>
      </c>
      <c r="Y1325">
        <f ca="1"/>
        <v>0</v>
      </c>
      <c r="Z1325">
        <f ca="1"/>
        <v>0</v>
      </c>
      <c r="AA1325">
        <f ca="1"/>
        <v>0</v>
      </c>
      <c r="AB1325">
        <f ca="1"/>
        <v>0</v>
      </c>
      <c r="AC1325">
        <f ca="1"/>
        <v>0</v>
      </c>
      <c r="AD1325" t="str">
        <f ca="1"/>
        <v>EX_melib_e</v>
      </c>
      <c r="AE1325">
        <f ca="1"/>
        <v>0</v>
      </c>
    </row>
    <row r="1326" spans="1:31" x14ac:dyDescent="0.2">
      <c r="A1326" t="s">
        <v>10733</v>
      </c>
      <c r="B1326" s="121" t="s">
        <v>9189</v>
      </c>
      <c r="E1326" s="121">
        <f ca="1"/>
        <v>3.2397230898827799E-3</v>
      </c>
      <c r="H1326" s="121" t="str">
        <f ca="1"/>
        <v>0</v>
      </c>
      <c r="K1326" s="121" t="str">
        <f ca="1"/>
        <v>0</v>
      </c>
      <c r="L1326">
        <v>0</v>
      </c>
      <c r="M1326">
        <v>3.9353702564225298E-6</v>
      </c>
      <c r="N1326" s="105" t="str">
        <v>XANt_c_e, G00006t_c_r</v>
      </c>
      <c r="O1326" s="131" t="str">
        <v/>
      </c>
      <c r="P1326" s="121" t="str">
        <v/>
      </c>
      <c r="Q1326">
        <v>0</v>
      </c>
      <c r="R1326" t="str">
        <v>XANt_c_e, G00006t_c_r</v>
      </c>
      <c r="T1326">
        <v>0</v>
      </c>
      <c r="U1326" t="str">
        <v>XANt_c_e, G00006t_c_r</v>
      </c>
      <c r="W1326" t="str">
        <f ca="1"/>
        <v>GPI biosynthesis</v>
      </c>
      <c r="X1326" t="str">
        <f ca="1"/>
        <v>GPIA9a_r</v>
      </c>
      <c r="Y1326">
        <f ca="1"/>
        <v>1.5459347215598526E-3</v>
      </c>
      <c r="Z1326">
        <f ca="1"/>
        <v>0</v>
      </c>
      <c r="AA1326">
        <f ca="1"/>
        <v>2.3899141633243387E-6</v>
      </c>
      <c r="AB1326">
        <f ca="1"/>
        <v>1.0001713230053817E-4</v>
      </c>
      <c r="AC1326">
        <f ca="1"/>
        <v>1</v>
      </c>
      <c r="AD1326" t="str">
        <f ca="1"/>
        <v>EX_met__L_e</v>
      </c>
      <c r="AE1326">
        <f ca="1"/>
        <v>0</v>
      </c>
    </row>
    <row r="1327" spans="1:31" x14ac:dyDescent="0.2">
      <c r="A1327" t="s">
        <v>10676</v>
      </c>
      <c r="B1327" s="121" t="s">
        <v>9190</v>
      </c>
      <c r="E1327" s="121">
        <f ca="1"/>
        <v>4.2095042290668898E-2</v>
      </c>
      <c r="H1327" s="121" t="str">
        <f ca="1"/>
        <v>0</v>
      </c>
      <c r="K1327" s="121" t="str">
        <f ca="1"/>
        <v>0</v>
      </c>
      <c r="L1327">
        <v>0</v>
      </c>
      <c r="M1327">
        <v>0</v>
      </c>
      <c r="N1327" s="105" t="str">
        <v>EX_xylt_e, G00006t_c_e</v>
      </c>
      <c r="O1327" s="131">
        <v>2.876618448E-3</v>
      </c>
      <c r="P1327" s="121">
        <v>4.7736515626819403E-6</v>
      </c>
      <c r="Q1327">
        <v>0.21185000000000001</v>
      </c>
      <c r="R1327" t="str">
        <v>EX_xylt_e, G00006t_c_e</v>
      </c>
      <c r="T1327">
        <v>0</v>
      </c>
      <c r="U1327" t="str">
        <v>EX_xylt_e, G00006t_c_e</v>
      </c>
      <c r="W1327" t="str">
        <f ca="1"/>
        <v>Terpenoid backbone biosynthesis</v>
      </c>
      <c r="X1327" t="str">
        <f ca="1"/>
        <v>GRTT_c</v>
      </c>
      <c r="Y1327">
        <f ca="1"/>
        <v>2.0086959804033754E-2</v>
      </c>
      <c r="Z1327">
        <f ca="1"/>
        <v>0</v>
      </c>
      <c r="AA1327">
        <f ca="1"/>
        <v>4.0348595416886775E-4</v>
      </c>
      <c r="AB1327">
        <f ca="1"/>
        <v>17706266.199693419</v>
      </c>
      <c r="AC1327">
        <f ca="1"/>
        <v>1</v>
      </c>
      <c r="AD1327" t="str">
        <f ca="1"/>
        <v>EX_mev__R_e</v>
      </c>
      <c r="AE1327">
        <f ca="1"/>
        <v>0</v>
      </c>
    </row>
    <row r="1328" spans="1:31" x14ac:dyDescent="0.2">
      <c r="A1328" t="s">
        <v>10690</v>
      </c>
      <c r="B1328" s="121" t="s">
        <v>9191</v>
      </c>
      <c r="E1328" s="121" t="str">
        <f ca="1"/>
        <v>0</v>
      </c>
      <c r="H1328" s="121" t="str">
        <f ca="1"/>
        <v>0</v>
      </c>
      <c r="K1328" s="121" t="str">
        <f ca="1"/>
        <v>0</v>
      </c>
      <c r="L1328">
        <v>0</v>
      </c>
      <c r="M1328">
        <v>0</v>
      </c>
      <c r="N1328" s="105" t="str">
        <v>XYLTt_c_e, G00006t_c_r</v>
      </c>
      <c r="O1328" s="131" t="str">
        <v/>
      </c>
      <c r="P1328" s="121" t="str">
        <v/>
      </c>
      <c r="Q1328">
        <v>-0.21185000000000001</v>
      </c>
      <c r="R1328" t="str">
        <v>XYLTt_c_e, G00006t_c_r</v>
      </c>
      <c r="T1328">
        <v>0</v>
      </c>
      <c r="U1328" t="str">
        <v>XYLTt_c_e, G00006t_c_r</v>
      </c>
      <c r="W1328" t="str">
        <f ca="1"/>
        <v>Purine metabolism</v>
      </c>
      <c r="X1328" t="str">
        <f ca="1"/>
        <v>GSNK_c</v>
      </c>
      <c r="Y1328">
        <f ca="1"/>
        <v>0</v>
      </c>
      <c r="Z1328">
        <f ca="1"/>
        <v>0</v>
      </c>
      <c r="AA1328">
        <f ca="1"/>
        <v>0</v>
      </c>
      <c r="AB1328">
        <f ca="1"/>
        <v>0</v>
      </c>
      <c r="AC1328">
        <f ca="1"/>
        <v>0</v>
      </c>
      <c r="AD1328" t="str">
        <f ca="1"/>
        <v>EX_mmet_e</v>
      </c>
      <c r="AE1328">
        <f ca="1"/>
        <v>0</v>
      </c>
    </row>
    <row r="1329" spans="1:31" x14ac:dyDescent="0.2">
      <c r="A1329" t="s">
        <v>10654</v>
      </c>
      <c r="B1329" s="121" t="s">
        <v>9192</v>
      </c>
      <c r="E1329" s="121" t="str">
        <f ca="1"/>
        <v>0</v>
      </c>
      <c r="H1329" s="121" t="str">
        <f ca="1"/>
        <v>0</v>
      </c>
      <c r="K1329" s="121" t="str">
        <f ca="1"/>
        <v>0</v>
      </c>
      <c r="L1329">
        <v>0</v>
      </c>
      <c r="M1329">
        <v>6.3252857782683501E-7</v>
      </c>
      <c r="N1329" s="105" t="str">
        <v>EX_zymst_e, G00006t_c_e</v>
      </c>
      <c r="O1329" s="131" t="str">
        <v/>
      </c>
      <c r="P1329" s="121" t="str">
        <v/>
      </c>
      <c r="Q1329">
        <v>0</v>
      </c>
      <c r="R1329" t="str">
        <v>EX_zymst_e, G00006t_c_e</v>
      </c>
      <c r="T1329">
        <v>0</v>
      </c>
      <c r="U1329" t="str">
        <v>EX_zymst_e, G00006t_c_e</v>
      </c>
      <c r="W1329" t="str">
        <f ca="1"/>
        <v>Transport</v>
      </c>
      <c r="X1329" t="str">
        <f ca="1"/>
        <v>GSNt_c_e</v>
      </c>
      <c r="Y1329">
        <f ca="1"/>
        <v>0</v>
      </c>
      <c r="Z1329">
        <f ca="1"/>
        <v>0</v>
      </c>
      <c r="AA1329">
        <f ca="1"/>
        <v>0</v>
      </c>
      <c r="AB1329">
        <f ca="1"/>
        <v>0</v>
      </c>
      <c r="AC1329">
        <f ca="1"/>
        <v>0</v>
      </c>
      <c r="AD1329" t="str">
        <f ca="1"/>
        <v>EX_mobd_e</v>
      </c>
      <c r="AE1329">
        <f ca="1"/>
        <v>0</v>
      </c>
    </row>
    <row r="1330" spans="1:31" x14ac:dyDescent="0.2">
      <c r="A1330" t="s">
        <v>10654</v>
      </c>
      <c r="B1330" s="121" t="s">
        <v>9193</v>
      </c>
      <c r="E1330" s="121" t="str">
        <f ca="1"/>
        <v>0</v>
      </c>
      <c r="H1330" s="121" t="str">
        <f ca="1"/>
        <v>0</v>
      </c>
      <c r="K1330" s="121" t="str">
        <f ca="1"/>
        <v>0</v>
      </c>
      <c r="L1330">
        <v>0</v>
      </c>
      <c r="M1330">
        <v>9.8000359347787699E-4</v>
      </c>
      <c r="N1330" s="105" t="str">
        <v>ZYMSTt_c_en, G00006t_c_r</v>
      </c>
      <c r="O1330" s="131" t="str">
        <v/>
      </c>
      <c r="P1330" s="121" t="str">
        <v/>
      </c>
      <c r="Q1330">
        <v>0</v>
      </c>
      <c r="R1330" t="str">
        <v>ZYMSTt_c_en, G00006t_c_r</v>
      </c>
      <c r="T1330">
        <v>0</v>
      </c>
      <c r="U1330" t="str">
        <v>ZYMSTt_c_en, G00006t_c_r</v>
      </c>
      <c r="W1330" t="str">
        <f ca="1"/>
        <v>Transport</v>
      </c>
      <c r="X1330" t="str">
        <f ca="1"/>
        <v>GSNt_c_m</v>
      </c>
      <c r="Y1330">
        <f ca="1"/>
        <v>0</v>
      </c>
      <c r="Z1330">
        <f ca="1"/>
        <v>0</v>
      </c>
      <c r="AA1330">
        <f ca="1"/>
        <v>0</v>
      </c>
      <c r="AB1330">
        <f ca="1"/>
        <v>0</v>
      </c>
      <c r="AC1330">
        <f ca="1"/>
        <v>0</v>
      </c>
      <c r="AD1330" t="str">
        <f ca="1"/>
        <v>EX_na1_e</v>
      </c>
      <c r="AE1330">
        <f ca="1"/>
        <v>0</v>
      </c>
    </row>
    <row r="1331" spans="1:31" x14ac:dyDescent="0.2">
      <c r="A1331" t="s">
        <v>10734</v>
      </c>
      <c r="B1331" s="121" t="s">
        <v>9195</v>
      </c>
      <c r="E1331" s="121" t="str">
        <f ca="1"/>
        <v>0</v>
      </c>
      <c r="H1331" s="121" t="str">
        <f ca="1"/>
        <v>0</v>
      </c>
      <c r="K1331" s="121" t="str">
        <f ca="1"/>
        <v>0</v>
      </c>
      <c r="L1331">
        <v>0.1782</v>
      </c>
      <c r="M1331">
        <v>1.9381364023107999E-4</v>
      </c>
      <c r="N1331" s="105" t="str">
        <v>G00006t_c_c</v>
      </c>
      <c r="O1331" s="131">
        <v>0</v>
      </c>
      <c r="P1331" s="121">
        <v>2.07400652749688E-2</v>
      </c>
      <c r="Q1331">
        <v>5.3460000000000001E-2</v>
      </c>
      <c r="R1331" t="str">
        <v>G00006t_c_c</v>
      </c>
      <c r="T1331">
        <v>7.2270000000000001E-2</v>
      </c>
      <c r="U1331" t="str">
        <v>G00006t_c_c</v>
      </c>
      <c r="W1331" t="str">
        <f ca="1"/>
        <v>Glutathione metabolism</v>
      </c>
      <c r="X1331" t="str">
        <f ca="1"/>
        <v>GTHO_c</v>
      </c>
      <c r="Y1331">
        <f ca="1"/>
        <v>0</v>
      </c>
      <c r="Z1331">
        <f ca="1"/>
        <v>0</v>
      </c>
      <c r="AA1331">
        <f ca="1"/>
        <v>0</v>
      </c>
      <c r="AB1331">
        <f ca="1"/>
        <v>0</v>
      </c>
      <c r="AC1331">
        <f ca="1"/>
        <v>0</v>
      </c>
      <c r="AD1331" t="str">
        <f ca="1"/>
        <v>EX_nad_e</v>
      </c>
      <c r="AE1331">
        <f ca="1"/>
        <v>0</v>
      </c>
    </row>
    <row r="1332" spans="1:31" x14ac:dyDescent="0.2">
      <c r="A1332" t="s">
        <v>10734</v>
      </c>
      <c r="B1332" s="121" t="s">
        <v>9196</v>
      </c>
      <c r="E1332" s="121" t="str">
        <f ca="1"/>
        <v>0</v>
      </c>
      <c r="H1332" s="121" t="str">
        <f ca="1"/>
        <v>0</v>
      </c>
      <c r="K1332" s="121" t="str">
        <f ca="1"/>
        <v>0</v>
      </c>
      <c r="L1332">
        <v>0.1782</v>
      </c>
      <c r="M1332">
        <v>1.93813640231082E-4</v>
      </c>
      <c r="N1332" s="105" t="str">
        <v>G00006t_c_c</v>
      </c>
      <c r="O1332" s="131">
        <v>0</v>
      </c>
      <c r="P1332" s="121">
        <v>0</v>
      </c>
      <c r="Q1332">
        <v>5.3460000000000001E-2</v>
      </c>
      <c r="R1332" t="str">
        <v>G00006t_c_c</v>
      </c>
      <c r="T1332">
        <v>7.2270000000000001E-2</v>
      </c>
      <c r="U1332" t="str">
        <v>G00006t_c_c</v>
      </c>
      <c r="W1332" t="str">
        <f ca="1"/>
        <v>Glutathione metabolism</v>
      </c>
      <c r="X1332" t="str">
        <f ca="1"/>
        <v>GTHO_m</v>
      </c>
      <c r="Y1332">
        <f ca="1"/>
        <v>0</v>
      </c>
      <c r="Z1332">
        <f ca="1"/>
        <v>0</v>
      </c>
      <c r="AA1332">
        <f ca="1"/>
        <v>0</v>
      </c>
      <c r="AB1332">
        <f ca="1"/>
        <v>0</v>
      </c>
      <c r="AC1332">
        <f ca="1"/>
        <v>0</v>
      </c>
      <c r="AD1332" t="str">
        <f ca="1"/>
        <v>EX_nadp_e</v>
      </c>
      <c r="AE1332">
        <f ca="1"/>
        <v>0</v>
      </c>
    </row>
    <row r="1333" spans="1:31" x14ac:dyDescent="0.2">
      <c r="A1333" t="s">
        <v>10654</v>
      </c>
      <c r="B1333" s="121" t="s">
        <v>9194</v>
      </c>
      <c r="E1333" s="121" t="str">
        <f ca="1"/>
        <v>0</v>
      </c>
      <c r="H1333" s="121" t="str">
        <f ca="1"/>
        <v>0</v>
      </c>
      <c r="K1333" s="121" t="str">
        <f ca="1"/>
        <v>0</v>
      </c>
      <c r="L1333">
        <v>0</v>
      </c>
      <c r="M1333">
        <v>1.9890130832251099E-17</v>
      </c>
      <c r="N1333" s="105" t="str">
        <v>KYNAT2_c</v>
      </c>
      <c r="O1333" s="131" t="str">
        <v/>
      </c>
      <c r="P1333" s="121" t="str">
        <v/>
      </c>
      <c r="Q1333">
        <v>0</v>
      </c>
      <c r="R1333" t="str">
        <v>KYNAT2_c</v>
      </c>
      <c r="T1333">
        <v>0</v>
      </c>
      <c r="U1333" t="str">
        <v>KYNAT2_c</v>
      </c>
      <c r="W1333" t="str">
        <f ca="1"/>
        <v>Transport</v>
      </c>
      <c r="X1333" t="str">
        <f ca="1"/>
        <v>GTHOXt_c</v>
      </c>
      <c r="Y1333">
        <f ca="1"/>
        <v>0</v>
      </c>
      <c r="Z1333">
        <f ca="1"/>
        <v>0</v>
      </c>
      <c r="AA1333">
        <f ca="1"/>
        <v>0</v>
      </c>
      <c r="AB1333">
        <f ca="1"/>
        <v>0</v>
      </c>
      <c r="AC1333">
        <f ca="1"/>
        <v>0</v>
      </c>
      <c r="AD1333" t="str">
        <f ca="1"/>
        <v>EX_Nfortyr2_e</v>
      </c>
      <c r="AE1333">
        <f ca="1"/>
        <v>0</v>
      </c>
    </row>
    <row r="1334" spans="1:31" x14ac:dyDescent="0.2">
      <c r="A1334" t="s">
        <v>10734</v>
      </c>
      <c r="B1334" s="121" t="s">
        <v>9197</v>
      </c>
      <c r="E1334" s="121" t="str">
        <f ca="1"/>
        <v>0</v>
      </c>
      <c r="H1334" s="121" t="str">
        <f ca="1"/>
        <v>0</v>
      </c>
      <c r="K1334" s="121" t="str">
        <f ca="1"/>
        <v>0</v>
      </c>
      <c r="L1334">
        <v>0</v>
      </c>
      <c r="M1334">
        <v>4.8977877629141098</v>
      </c>
      <c r="N1334" s="105" t="str">
        <v>ALCD2i2_c</v>
      </c>
      <c r="O1334" s="131" t="str">
        <v/>
      </c>
      <c r="P1334" s="121" t="str">
        <v/>
      </c>
      <c r="Q1334">
        <v>0</v>
      </c>
      <c r="R1334" t="str">
        <v>ALCD2i2_c</v>
      </c>
      <c r="T1334">
        <v>0</v>
      </c>
      <c r="U1334" t="str">
        <v>ALCD2i2_c</v>
      </c>
      <c r="W1334" t="str">
        <f ca="1"/>
        <v>Glutathione metabolism</v>
      </c>
      <c r="X1334" t="str">
        <f ca="1"/>
        <v>GTHP_c</v>
      </c>
      <c r="Y1334">
        <f ca="1"/>
        <v>0</v>
      </c>
      <c r="Z1334">
        <f ca="1"/>
        <v>0</v>
      </c>
      <c r="AA1334">
        <f ca="1"/>
        <v>0</v>
      </c>
      <c r="AB1334">
        <f ca="1"/>
        <v>0</v>
      </c>
      <c r="AC1334">
        <f ca="1"/>
        <v>0</v>
      </c>
      <c r="AD1334" t="str">
        <f ca="1"/>
        <v>EX_nh4_e</v>
      </c>
      <c r="AE1334">
        <f ca="1"/>
        <v>0</v>
      </c>
    </row>
    <row r="1335" spans="1:31" x14ac:dyDescent="0.2">
      <c r="A1335" t="s">
        <v>10734</v>
      </c>
      <c r="B1335" s="121" t="s">
        <v>9198</v>
      </c>
      <c r="E1335" s="121" t="str">
        <f ca="1"/>
        <v>0</v>
      </c>
      <c r="H1335" s="121" t="str">
        <f ca="1"/>
        <v>0</v>
      </c>
      <c r="K1335" s="121" t="str">
        <f ca="1"/>
        <v>0</v>
      </c>
      <c r="L1335">
        <v>0.47935670591830098</v>
      </c>
      <c r="M1335">
        <v>0.25144962213523397</v>
      </c>
      <c r="N1335" s="105" t="str">
        <v>ALDD2x_c</v>
      </c>
      <c r="O1335" s="131" t="str">
        <v/>
      </c>
      <c r="P1335" s="121" t="str">
        <v/>
      </c>
      <c r="Q1335">
        <v>0.16154255588357</v>
      </c>
      <c r="R1335" t="str">
        <v>ALDD2x_c</v>
      </c>
      <c r="T1335">
        <v>0</v>
      </c>
      <c r="U1335" t="str">
        <v>ALDD2x_c</v>
      </c>
      <c r="W1335" t="str">
        <f ca="1"/>
        <v>Glutathione metabolism</v>
      </c>
      <c r="X1335" t="str">
        <f ca="1"/>
        <v>GTHP_m</v>
      </c>
      <c r="Y1335">
        <f ca="1"/>
        <v>0</v>
      </c>
      <c r="Z1335">
        <f ca="1"/>
        <v>0</v>
      </c>
      <c r="AA1335">
        <f ca="1"/>
        <v>0</v>
      </c>
      <c r="AB1335">
        <f ca="1"/>
        <v>0</v>
      </c>
      <c r="AC1335">
        <f ca="1"/>
        <v>0</v>
      </c>
      <c r="AD1335" t="str">
        <f ca="1"/>
        <v>EX_ni2_e</v>
      </c>
      <c r="AE1335">
        <f ca="1"/>
        <v>0</v>
      </c>
    </row>
    <row r="1336" spans="1:31" x14ac:dyDescent="0.2">
      <c r="A1336" t="s">
        <v>10654</v>
      </c>
      <c r="B1336" s="121" t="s">
        <v>9199</v>
      </c>
      <c r="E1336" s="121" t="str">
        <f ca="1"/>
        <v>0</v>
      </c>
      <c r="H1336" s="121" t="str">
        <f ca="1"/>
        <v>0</v>
      </c>
      <c r="K1336" s="121" t="str">
        <f ca="1"/>
        <v>0</v>
      </c>
      <c r="L1336">
        <v>0</v>
      </c>
      <c r="M1336">
        <v>1.8829873237029501E-2</v>
      </c>
      <c r="N1336" s="105" t="str">
        <v>PHETA1_c</v>
      </c>
      <c r="O1336" s="131">
        <v>0</v>
      </c>
      <c r="P1336" s="121">
        <v>7.7852730223195096E-2</v>
      </c>
      <c r="Q1336">
        <v>0</v>
      </c>
      <c r="R1336" t="str">
        <v>PHETA1_c</v>
      </c>
      <c r="T1336">
        <v>-8.6178361500000005E-3</v>
      </c>
      <c r="U1336" t="str">
        <v>PHETA1_c</v>
      </c>
      <c r="W1336" t="str">
        <f ca="1"/>
        <v>Transport</v>
      </c>
      <c r="X1336" t="str">
        <f ca="1"/>
        <v>GTHRDt_c_e</v>
      </c>
      <c r="Y1336">
        <f ca="1"/>
        <v>0</v>
      </c>
      <c r="Z1336">
        <f ca="1"/>
        <v>0</v>
      </c>
      <c r="AA1336">
        <f ca="1"/>
        <v>0</v>
      </c>
      <c r="AB1336">
        <f ca="1"/>
        <v>0</v>
      </c>
      <c r="AC1336">
        <f ca="1"/>
        <v>0</v>
      </c>
      <c r="AD1336" t="str">
        <f ca="1"/>
        <v>EX_nmn_e</v>
      </c>
      <c r="AE1336">
        <f ca="1"/>
        <v>0</v>
      </c>
    </row>
    <row r="1337" spans="1:31" x14ac:dyDescent="0.2">
      <c r="A1337" t="s">
        <v>10654</v>
      </c>
      <c r="B1337" s="121" t="s">
        <v>9200</v>
      </c>
      <c r="E1337" s="121" t="str">
        <f ca="1"/>
        <v>0</v>
      </c>
      <c r="H1337" s="121" t="str">
        <f ca="1"/>
        <v>0</v>
      </c>
      <c r="K1337" s="121" t="str">
        <f ca="1"/>
        <v>0</v>
      </c>
      <c r="L1337">
        <v>0</v>
      </c>
      <c r="M1337">
        <v>1.43162220892815E-5</v>
      </c>
      <c r="N1337" s="105" t="str">
        <v>TRPTA_c</v>
      </c>
      <c r="O1337" s="131" t="str">
        <v/>
      </c>
      <c r="P1337" s="121" t="str">
        <v/>
      </c>
      <c r="Q1337">
        <v>0</v>
      </c>
      <c r="R1337" t="str">
        <v>TRPTA_c</v>
      </c>
      <c r="T1337">
        <v>0</v>
      </c>
      <c r="U1337" t="str">
        <v>TRPTA_c</v>
      </c>
      <c r="W1337" t="str">
        <f ca="1"/>
        <v>Transport</v>
      </c>
      <c r="X1337" t="str">
        <f ca="1"/>
        <v>GTHRDt_c_v</v>
      </c>
      <c r="Y1337">
        <f ca="1"/>
        <v>0</v>
      </c>
      <c r="Z1337">
        <f ca="1"/>
        <v>0</v>
      </c>
      <c r="AA1337">
        <f ca="1"/>
        <v>0</v>
      </c>
      <c r="AB1337">
        <f ca="1"/>
        <v>0</v>
      </c>
      <c r="AC1337">
        <f ca="1"/>
        <v>0</v>
      </c>
      <c r="AD1337" t="str">
        <f ca="1"/>
        <v>EX_oaa_e</v>
      </c>
      <c r="AE1337">
        <f ca="1"/>
        <v>0</v>
      </c>
    </row>
    <row r="1338" spans="1:31" x14ac:dyDescent="0.2">
      <c r="A1338" t="s">
        <v>10654</v>
      </c>
      <c r="B1338" s="121" t="s">
        <v>9201</v>
      </c>
      <c r="E1338" s="121" t="str">
        <f ca="1"/>
        <v>0</v>
      </c>
      <c r="H1338" s="121" t="str">
        <f ca="1"/>
        <v>0</v>
      </c>
      <c r="K1338" s="121" t="str">
        <f ca="1"/>
        <v>0</v>
      </c>
      <c r="L1338">
        <v>-0.24835379267065499</v>
      </c>
      <c r="M1338">
        <v>0.102262140765201</v>
      </c>
      <c r="N1338" s="105" t="str">
        <v>TYRTA_c</v>
      </c>
      <c r="O1338" s="131">
        <v>0</v>
      </c>
      <c r="P1338" s="121">
        <v>7.7852730223195096E-2</v>
      </c>
      <c r="Q1338">
        <v>0</v>
      </c>
      <c r="R1338" t="str">
        <v>TYRTA_c</v>
      </c>
      <c r="T1338">
        <v>5.7688443450000003E-3</v>
      </c>
      <c r="U1338" t="str">
        <v>TYRTA_c</v>
      </c>
      <c r="W1338" t="str">
        <f ca="1"/>
        <v>Transport</v>
      </c>
      <c r="X1338" t="str">
        <f ca="1"/>
        <v>GTHRDtabc_v</v>
      </c>
      <c r="Y1338">
        <f ca="1"/>
        <v>0</v>
      </c>
      <c r="Z1338">
        <f ca="1"/>
        <v>0</v>
      </c>
      <c r="AA1338">
        <f ca="1"/>
        <v>0</v>
      </c>
      <c r="AB1338">
        <f ca="1"/>
        <v>0</v>
      </c>
      <c r="AC1338">
        <f ca="1"/>
        <v>0</v>
      </c>
      <c r="AD1338" t="str">
        <f ca="1"/>
        <v>EX_ocdca_e</v>
      </c>
      <c r="AE1338">
        <f ca="1"/>
        <v>0</v>
      </c>
    </row>
    <row r="1339" spans="1:31" x14ac:dyDescent="0.2">
      <c r="A1339" t="s">
        <v>10688</v>
      </c>
      <c r="B1339" s="121" t="s">
        <v>9202</v>
      </c>
      <c r="E1339" s="121" t="str">
        <f ca="1"/>
        <v>0</v>
      </c>
      <c r="H1339" s="121" t="str">
        <f ca="1"/>
        <v>0</v>
      </c>
      <c r="K1339" s="121" t="str">
        <f ca="1"/>
        <v>0</v>
      </c>
      <c r="L1339">
        <v>0</v>
      </c>
      <c r="M1339">
        <v>5.4602547245165098E-2</v>
      </c>
      <c r="N1339" s="105" t="str">
        <v>COAt_c_l, G00006t_c_r</v>
      </c>
      <c r="O1339" s="131">
        <v>0</v>
      </c>
      <c r="P1339" s="121">
        <v>3.7563606687669002E-3</v>
      </c>
      <c r="Q1339">
        <v>-3.0892015132068598E-4</v>
      </c>
      <c r="R1339" t="str">
        <v>COAt_c_l, G00006t_c_r</v>
      </c>
      <c r="T1339">
        <v>-5.0809845085589397E-4</v>
      </c>
      <c r="U1339" t="str">
        <v>COAt_c_l, G00006t_c_r</v>
      </c>
      <c r="W1339" t="str">
        <f ca="1"/>
        <v>Cysteine and methionine metabolism</v>
      </c>
      <c r="X1339" t="str">
        <f ca="1"/>
        <v>GTHS_c</v>
      </c>
      <c r="Y1339">
        <f ca="1"/>
        <v>0</v>
      </c>
      <c r="Z1339">
        <f ca="1"/>
        <v>0</v>
      </c>
      <c r="AA1339">
        <f ca="1"/>
        <v>0</v>
      </c>
      <c r="AB1339">
        <f ca="1"/>
        <v>0</v>
      </c>
      <c r="AC1339">
        <f ca="1"/>
        <v>0</v>
      </c>
      <c r="AD1339" t="str">
        <f ca="1"/>
        <v>EX_ocdcea_e</v>
      </c>
      <c r="AE1339">
        <f ca="1"/>
        <v>0</v>
      </c>
    </row>
    <row r="1340" spans="1:31" x14ac:dyDescent="0.2">
      <c r="A1340" t="s">
        <v>10735</v>
      </c>
      <c r="B1340" s="121" t="s">
        <v>9203</v>
      </c>
      <c r="E1340" s="121" t="str">
        <f ca="1"/>
        <v>0</v>
      </c>
      <c r="H1340" s="121" t="str">
        <f ca="1"/>
        <v>0</v>
      </c>
      <c r="K1340" s="121" t="str">
        <f ca="1"/>
        <v>0</v>
      </c>
      <c r="L1340">
        <v>0</v>
      </c>
      <c r="M1340">
        <v>6.1374059462328701E-3</v>
      </c>
      <c r="N1340" s="105" t="str">
        <v>SBP_c, PGM_c</v>
      </c>
      <c r="O1340" s="131">
        <v>0</v>
      </c>
      <c r="P1340" s="121">
        <v>0</v>
      </c>
      <c r="Q1340">
        <v>0</v>
      </c>
      <c r="R1340" t="str">
        <v>SBP_c, PGM_c</v>
      </c>
      <c r="T1340">
        <v>0</v>
      </c>
      <c r="U1340" t="str">
        <v>SBP_c, PGM_c</v>
      </c>
      <c r="W1340" t="str">
        <f ca="1"/>
        <v>Taurine and hypotaurine metabolism</v>
      </c>
      <c r="X1340" t="str">
        <f ca="1"/>
        <v>GTMLT_c</v>
      </c>
      <c r="Y1340">
        <f ca="1"/>
        <v>0</v>
      </c>
      <c r="Z1340">
        <f ca="1"/>
        <v>0</v>
      </c>
      <c r="AA1340">
        <f ca="1"/>
        <v>0</v>
      </c>
      <c r="AB1340">
        <f ca="1"/>
        <v>0</v>
      </c>
      <c r="AC1340">
        <f ca="1"/>
        <v>0</v>
      </c>
      <c r="AD1340" t="str">
        <f ca="1"/>
        <v>EX_octa_e</v>
      </c>
      <c r="AE1340">
        <f ca="1"/>
        <v>0</v>
      </c>
    </row>
    <row r="1341" spans="1:31" x14ac:dyDescent="0.2">
      <c r="A1341" t="s">
        <v>10691</v>
      </c>
      <c r="B1341" s="121" t="s">
        <v>9205</v>
      </c>
      <c r="E1341" s="121">
        <f ca="1"/>
        <v>1.9069533756457401E-5</v>
      </c>
      <c r="H1341" s="121" t="str">
        <f ca="1"/>
        <v>0</v>
      </c>
      <c r="K1341" s="121" t="str">
        <f ca="1"/>
        <v>0</v>
      </c>
      <c r="L1341">
        <v>0</v>
      </c>
      <c r="M1341">
        <v>0.135564673141186</v>
      </c>
      <c r="N1341" s="105" t="str">
        <v>Ht_c_m, G00006t_c_r</v>
      </c>
      <c r="O1341" s="131">
        <v>0</v>
      </c>
      <c r="P1341" s="121">
        <v>0</v>
      </c>
      <c r="Q1341">
        <v>0</v>
      </c>
      <c r="R1341" t="str">
        <v>Ht_c_m, G00006t_c_r</v>
      </c>
      <c r="T1341">
        <v>0</v>
      </c>
      <c r="U1341" t="str">
        <v>Ht_c_m, G00006t_c_r</v>
      </c>
      <c r="W1341" t="str">
        <f ca="1"/>
        <v>Folate metabolism</v>
      </c>
      <c r="X1341" t="str">
        <f ca="1"/>
        <v>GTPCI_c</v>
      </c>
      <c r="Y1341">
        <f ca="1"/>
        <v>9.0996216467166763E-6</v>
      </c>
      <c r="Z1341">
        <f ca="1"/>
        <v>0</v>
      </c>
      <c r="AA1341">
        <f ca="1"/>
        <v>8.2803114113394716E-11</v>
      </c>
      <c r="AB1341">
        <f ca="1"/>
        <v>3.4652834592419766E-9</v>
      </c>
      <c r="AC1341">
        <f ca="1"/>
        <v>1</v>
      </c>
      <c r="AD1341" t="str">
        <f ca="1"/>
        <v>EX_orn_e</v>
      </c>
      <c r="AE1341">
        <f ca="1"/>
        <v>0</v>
      </c>
    </row>
    <row r="1342" spans="1:31" x14ac:dyDescent="0.2">
      <c r="A1342" t="s">
        <v>10687</v>
      </c>
      <c r="B1342" s="121" t="s">
        <v>9204</v>
      </c>
      <c r="E1342" s="121">
        <f ca="1"/>
        <v>3.8139067512894E-5</v>
      </c>
      <c r="H1342" s="121" t="str">
        <f ca="1"/>
        <v>0</v>
      </c>
      <c r="K1342" s="121" t="str">
        <f ca="1"/>
        <v>0</v>
      </c>
      <c r="L1342">
        <v>0.21533168012401399</v>
      </c>
      <c r="M1342">
        <v>4.4689245999504398E-2</v>
      </c>
      <c r="N1342" s="105" t="str">
        <v>ICDHyi_m</v>
      </c>
      <c r="O1342" s="131">
        <v>1.7641799999999999E-4</v>
      </c>
      <c r="P1342" s="121">
        <v>1.9187550382880899E-7</v>
      </c>
      <c r="Q1342">
        <v>5.2678414669896E-2</v>
      </c>
      <c r="R1342" t="str">
        <v>ICDHyi_m</v>
      </c>
      <c r="T1342">
        <v>8.2808713175675799E-2</v>
      </c>
      <c r="U1342" t="str">
        <v>ICDHyi_m</v>
      </c>
      <c r="W1342" t="str">
        <f ca="1"/>
        <v>Riboflavin metabolism</v>
      </c>
      <c r="X1342" t="str">
        <f ca="1"/>
        <v>GTPCII2_c</v>
      </c>
      <c r="Y1342">
        <f ca="1"/>
        <v>1.8199243293423425E-5</v>
      </c>
      <c r="Z1342">
        <f ca="1"/>
        <v>0</v>
      </c>
      <c r="AA1342">
        <f ca="1"/>
        <v>3.3121245645321754E-10</v>
      </c>
      <c r="AB1342">
        <f ca="1"/>
        <v>8996.3759366716331</v>
      </c>
      <c r="AC1342">
        <f ca="1"/>
        <v>1</v>
      </c>
      <c r="AD1342" t="str">
        <f ca="1"/>
        <v>EX_pacald_e</v>
      </c>
      <c r="AE1342">
        <f ca="1"/>
        <v>0</v>
      </c>
    </row>
    <row r="1343" spans="1:31" x14ac:dyDescent="0.2">
      <c r="A1343" t="s">
        <v>10690</v>
      </c>
      <c r="B1343" s="121" t="s">
        <v>9206</v>
      </c>
      <c r="E1343" s="121" t="str">
        <f ca="1"/>
        <v>0</v>
      </c>
      <c r="H1343" s="121" t="str">
        <f ca="1"/>
        <v>0</v>
      </c>
      <c r="K1343" s="121" t="str">
        <f ca="1"/>
        <v>0</v>
      </c>
      <c r="L1343">
        <v>4.61403757849539</v>
      </c>
      <c r="M1343">
        <v>0.51904106845894904</v>
      </c>
      <c r="N1343" s="105" t="str">
        <v>AKGMALta_m</v>
      </c>
      <c r="O1343" s="131" t="str">
        <v/>
      </c>
      <c r="P1343" s="121" t="str">
        <v/>
      </c>
      <c r="Q1343">
        <v>1.24553692783707</v>
      </c>
      <c r="R1343" t="str">
        <v>AKGMALta_m</v>
      </c>
      <c r="T1343">
        <v>4.2426616889663196</v>
      </c>
      <c r="U1343" t="str">
        <v>AKGMALta_m</v>
      </c>
      <c r="W1343" t="str">
        <f ca="1"/>
        <v>Purine metabolism</v>
      </c>
      <c r="X1343" t="str">
        <f ca="1"/>
        <v>GTPDPDP_c</v>
      </c>
      <c r="Y1343">
        <f ca="1"/>
        <v>0</v>
      </c>
      <c r="Z1343">
        <f ca="1"/>
        <v>0</v>
      </c>
      <c r="AA1343">
        <f ca="1"/>
        <v>0</v>
      </c>
      <c r="AB1343">
        <f ca="1"/>
        <v>0</v>
      </c>
      <c r="AC1343">
        <f ca="1"/>
        <v>0</v>
      </c>
      <c r="AD1343" t="str">
        <f ca="1"/>
        <v>EX_pap_e</v>
      </c>
      <c r="AE1343">
        <f ca="1"/>
        <v>0</v>
      </c>
    </row>
    <row r="1344" spans="1:31" x14ac:dyDescent="0.2">
      <c r="A1344" t="s">
        <v>10654</v>
      </c>
      <c r="B1344" s="121" t="s">
        <v>9207</v>
      </c>
      <c r="E1344" s="121" t="str">
        <f ca="1"/>
        <v>0</v>
      </c>
      <c r="H1344" s="121" t="str">
        <f ca="1"/>
        <v>0</v>
      </c>
      <c r="K1344" s="121" t="str">
        <f ca="1"/>
        <v>0</v>
      </c>
      <c r="L1344">
        <v>0</v>
      </c>
      <c r="M1344">
        <v>7.5662699236162797E-7</v>
      </c>
      <c r="N1344" s="105" t="str">
        <v>EX_14dmlanost_e, G00006t_c_e</v>
      </c>
      <c r="O1344" s="131" t="str">
        <v/>
      </c>
      <c r="P1344" s="121" t="str">
        <v/>
      </c>
      <c r="Q1344">
        <v>0</v>
      </c>
      <c r="R1344" t="str">
        <v>EX_14dmlanost_e, G00006t_c_e</v>
      </c>
      <c r="T1344">
        <v>0</v>
      </c>
      <c r="U1344" t="str">
        <v>EX_14dmlanost_e, G00006t_c_e</v>
      </c>
      <c r="W1344" t="str">
        <f ca="1"/>
        <v>Transport</v>
      </c>
      <c r="X1344" t="str">
        <f ca="1"/>
        <v>GTPGDPtp_m</v>
      </c>
      <c r="Y1344">
        <f ca="1"/>
        <v>0</v>
      </c>
      <c r="Z1344">
        <f ca="1"/>
        <v>0</v>
      </c>
      <c r="AA1344">
        <f ca="1"/>
        <v>0</v>
      </c>
      <c r="AB1344">
        <f ca="1"/>
        <v>0</v>
      </c>
      <c r="AC1344">
        <f ca="1"/>
        <v>0</v>
      </c>
      <c r="AD1344" t="str">
        <f ca="1"/>
        <v>EX_pectin_e</v>
      </c>
      <c r="AE1344">
        <f ca="1"/>
        <v>0</v>
      </c>
    </row>
    <row r="1345" spans="1:31" x14ac:dyDescent="0.2">
      <c r="A1345" t="s">
        <v>10690</v>
      </c>
      <c r="B1345" s="121" t="s">
        <v>9208</v>
      </c>
      <c r="E1345" s="121" t="str">
        <f ca="1"/>
        <v>0</v>
      </c>
      <c r="H1345" s="121" t="str">
        <f ca="1"/>
        <v>0</v>
      </c>
      <c r="K1345" s="121" t="str">
        <f ca="1"/>
        <v>0</v>
      </c>
      <c r="L1345">
        <v>0</v>
      </c>
      <c r="M1345">
        <v>7.5662699236162797E-7</v>
      </c>
      <c r="N1345" s="105" t="str">
        <v>14DMLANOSTt_c_e, G00006t_c_r</v>
      </c>
      <c r="O1345" s="131">
        <v>0</v>
      </c>
      <c r="P1345" s="121">
        <v>4.5435539498066504E-6</v>
      </c>
      <c r="Q1345">
        <v>0</v>
      </c>
      <c r="R1345" t="str">
        <v>14DMLANOSTt_c_e, G00006t_c_r</v>
      </c>
      <c r="T1345">
        <v>0</v>
      </c>
      <c r="U1345" t="str">
        <v>14DMLANOSTt_c_e, G00006t_c_r</v>
      </c>
      <c r="W1345" t="str">
        <f ca="1"/>
        <v>Purine metabolism</v>
      </c>
      <c r="X1345" t="str">
        <f ca="1"/>
        <v>GUAD_1_c</v>
      </c>
      <c r="Y1345">
        <f ca="1"/>
        <v>0</v>
      </c>
      <c r="Z1345">
        <f ca="1"/>
        <v>0</v>
      </c>
      <c r="AA1345">
        <f ca="1"/>
        <v>0</v>
      </c>
      <c r="AB1345">
        <f ca="1"/>
        <v>0</v>
      </c>
      <c r="AC1345">
        <f ca="1"/>
        <v>0</v>
      </c>
      <c r="AD1345" t="str">
        <f ca="1"/>
        <v>EX_phe__L_e</v>
      </c>
      <c r="AE1345">
        <f ca="1"/>
        <v>0</v>
      </c>
    </row>
    <row r="1346" spans="1:31" x14ac:dyDescent="0.2">
      <c r="A1346" t="s">
        <v>10690</v>
      </c>
      <c r="B1346" s="121" t="s">
        <v>9209</v>
      </c>
      <c r="E1346" s="121" t="str">
        <f ca="1"/>
        <v>0</v>
      </c>
      <c r="H1346" s="121" t="str">
        <f ca="1"/>
        <v>0</v>
      </c>
      <c r="K1346" s="121" t="str">
        <f ca="1"/>
        <v>0</v>
      </c>
      <c r="L1346">
        <v>0</v>
      </c>
      <c r="M1346">
        <v>4.5005777034778602E-7</v>
      </c>
      <c r="N1346" s="105" t="str">
        <v>EX_ergtetrol_e, G00006t_c_e</v>
      </c>
      <c r="O1346" s="131" t="str">
        <v/>
      </c>
      <c r="P1346" s="121" t="str">
        <v/>
      </c>
      <c r="Q1346">
        <v>0</v>
      </c>
      <c r="R1346" t="str">
        <v>EX_ergtetrol_e, G00006t_c_e</v>
      </c>
      <c r="T1346">
        <v>0</v>
      </c>
      <c r="U1346" t="str">
        <v>EX_ergtetrol_e, G00006t_c_e</v>
      </c>
      <c r="W1346" t="str">
        <f ca="1"/>
        <v>Purine metabolism</v>
      </c>
      <c r="X1346" t="str">
        <f ca="1"/>
        <v>GUAPRT_c</v>
      </c>
      <c r="Y1346">
        <f ca="1"/>
        <v>0</v>
      </c>
      <c r="Z1346">
        <f ca="1"/>
        <v>0</v>
      </c>
      <c r="AA1346">
        <f ca="1"/>
        <v>0</v>
      </c>
      <c r="AB1346">
        <f ca="1"/>
        <v>0</v>
      </c>
      <c r="AC1346">
        <f ca="1"/>
        <v>0</v>
      </c>
      <c r="AD1346" t="str">
        <f ca="1"/>
        <v>EX_pheac_e</v>
      </c>
      <c r="AE1346">
        <f ca="1"/>
        <v>0</v>
      </c>
    </row>
    <row r="1347" spans="1:31" x14ac:dyDescent="0.2">
      <c r="A1347" t="s">
        <v>10654</v>
      </c>
      <c r="B1347" s="121" t="s">
        <v>9210</v>
      </c>
      <c r="E1347" s="121" t="str">
        <f ca="1"/>
        <v>0</v>
      </c>
      <c r="H1347" s="121" t="str">
        <f ca="1"/>
        <v>0</v>
      </c>
      <c r="K1347" s="121" t="str">
        <f ca="1"/>
        <v>0</v>
      </c>
      <c r="L1347">
        <v>0</v>
      </c>
      <c r="M1347">
        <v>4.5005777034778602E-7</v>
      </c>
      <c r="N1347" s="105" t="str">
        <v>ERGTETROLt_c_e, G00006t_c_r</v>
      </c>
      <c r="O1347" s="131" t="str">
        <v/>
      </c>
      <c r="P1347" s="121" t="str">
        <v/>
      </c>
      <c r="Q1347">
        <v>0</v>
      </c>
      <c r="R1347" t="str">
        <v>ERGTETROLt_c_e, G00006t_c_r</v>
      </c>
      <c r="T1347">
        <v>0</v>
      </c>
      <c r="U1347" t="str">
        <v>ERGTETROLt_c_e, G00006t_c_r</v>
      </c>
      <c r="W1347" t="str">
        <f ca="1"/>
        <v>Transport</v>
      </c>
      <c r="X1347" t="str">
        <f ca="1"/>
        <v>GUAt_c_m</v>
      </c>
      <c r="Y1347">
        <f ca="1"/>
        <v>0</v>
      </c>
      <c r="Z1347">
        <f ca="1"/>
        <v>0</v>
      </c>
      <c r="AA1347">
        <f ca="1"/>
        <v>0</v>
      </c>
      <c r="AB1347">
        <f ca="1"/>
        <v>0</v>
      </c>
      <c r="AC1347">
        <f ca="1"/>
        <v>0</v>
      </c>
      <c r="AD1347" t="str">
        <f ca="1"/>
        <v>EX_ppa_e</v>
      </c>
      <c r="AE1347">
        <f ca="1"/>
        <v>0</v>
      </c>
    </row>
    <row r="1348" spans="1:31" x14ac:dyDescent="0.2">
      <c r="A1348" t="s">
        <v>10654</v>
      </c>
      <c r="B1348" s="121" t="s">
        <v>9211</v>
      </c>
      <c r="E1348" s="121" t="str">
        <f ca="1"/>
        <v>0</v>
      </c>
      <c r="H1348" s="121" t="str">
        <f ca="1"/>
        <v>0</v>
      </c>
      <c r="K1348" s="121" t="str">
        <f ca="1"/>
        <v>0</v>
      </c>
      <c r="L1348">
        <v>5.55747437797364E-3</v>
      </c>
      <c r="M1348">
        <v>5.88745855775882E-3</v>
      </c>
      <c r="N1348" s="105" t="str">
        <v/>
      </c>
      <c r="O1348" s="131" t="str">
        <v/>
      </c>
      <c r="P1348" s="121" t="str">
        <v/>
      </c>
      <c r="Q1348">
        <v>9.4692083066843392E-3</v>
      </c>
      <c r="R1348" t="str">
        <v/>
      </c>
      <c r="T1348">
        <v>6.2941583885812403E-3</v>
      </c>
      <c r="U1348" t="str">
        <v/>
      </c>
      <c r="W1348" t="str">
        <f ca="1"/>
        <v>Transport</v>
      </c>
      <c r="X1348" t="str">
        <f ca="1"/>
        <v>GUAtps_e</v>
      </c>
      <c r="Y1348">
        <f ca="1"/>
        <v>0</v>
      </c>
      <c r="Z1348">
        <f ca="1"/>
        <v>0</v>
      </c>
      <c r="AA1348">
        <f ca="1"/>
        <v>0</v>
      </c>
      <c r="AB1348">
        <f ca="1"/>
        <v>0</v>
      </c>
      <c r="AC1348">
        <f ca="1"/>
        <v>0</v>
      </c>
      <c r="AD1348" t="str">
        <f ca="1"/>
        <v>EX_pro__L_e</v>
      </c>
      <c r="AE1348">
        <f ca="1"/>
        <v>0</v>
      </c>
    </row>
    <row r="1349" spans="1:31" x14ac:dyDescent="0.2">
      <c r="A1349" t="s">
        <v>10654</v>
      </c>
      <c r="B1349" s="121" t="s">
        <v>9212</v>
      </c>
      <c r="E1349" s="121" t="str">
        <f ca="1"/>
        <v>0</v>
      </c>
      <c r="H1349" s="121" t="str">
        <f ca="1"/>
        <v>0</v>
      </c>
      <c r="K1349" s="121" t="str">
        <f ca="1"/>
        <v>0</v>
      </c>
      <c r="L1349">
        <v>2.41779403718606E-2</v>
      </c>
      <c r="M1349">
        <v>4.9828870703630202E-3</v>
      </c>
      <c r="N1349" s="105" t="str">
        <v/>
      </c>
      <c r="O1349" s="131" t="str">
        <v/>
      </c>
      <c r="P1349" s="121" t="str">
        <v/>
      </c>
      <c r="Q1349">
        <v>2.32262521056344E-2</v>
      </c>
      <c r="R1349" t="str">
        <v/>
      </c>
      <c r="T1349">
        <v>9.8458335290320997E-2</v>
      </c>
      <c r="U1349" t="str">
        <v/>
      </c>
      <c r="W1349" t="str">
        <f ca="1"/>
        <v>Transport</v>
      </c>
      <c r="X1349" t="str">
        <f ca="1"/>
        <v>H2O2t_c_n</v>
      </c>
      <c r="Y1349">
        <f ca="1"/>
        <v>0</v>
      </c>
      <c r="Z1349">
        <f ca="1"/>
        <v>0</v>
      </c>
      <c r="AA1349">
        <f ca="1"/>
        <v>0</v>
      </c>
      <c r="AB1349">
        <f ca="1"/>
        <v>0</v>
      </c>
      <c r="AC1349">
        <f ca="1"/>
        <v>0</v>
      </c>
      <c r="AD1349" t="str">
        <f ca="1"/>
        <v>EX_ptrc_e</v>
      </c>
      <c r="AE1349">
        <f ca="1"/>
        <v>0</v>
      </c>
    </row>
    <row r="1350" spans="1:31" x14ac:dyDescent="0.2">
      <c r="A1350" t="s">
        <v>10654</v>
      </c>
      <c r="B1350" s="121" t="s">
        <v>9213</v>
      </c>
      <c r="E1350" s="121">
        <f ca="1"/>
        <v>-6.4521461935405</v>
      </c>
      <c r="H1350" s="121" t="str">
        <f ca="1"/>
        <v>0</v>
      </c>
      <c r="K1350" s="121" t="str">
        <f ca="1"/>
        <v>0</v>
      </c>
      <c r="L1350">
        <v>0</v>
      </c>
      <c r="M1350">
        <v>0</v>
      </c>
      <c r="N1350" s="105" t="str">
        <v>EAR40y_m</v>
      </c>
      <c r="O1350" s="131" t="str">
        <v/>
      </c>
      <c r="P1350" s="121" t="str">
        <v/>
      </c>
      <c r="Q1350">
        <v>0</v>
      </c>
      <c r="R1350" t="str">
        <v>EAR40y_m</v>
      </c>
      <c r="T1350">
        <v>0</v>
      </c>
      <c r="U1350" t="str">
        <v>EAR40y_m</v>
      </c>
      <c r="W1350" t="str">
        <f ca="1"/>
        <v>Transport</v>
      </c>
      <c r="X1350" t="str">
        <f ca="1"/>
        <v>H2Ot_c_e</v>
      </c>
      <c r="Y1350">
        <f ca="1"/>
        <v>-3.0788424048721392</v>
      </c>
      <c r="Z1350">
        <f ca="1"/>
        <v>0</v>
      </c>
      <c r="AA1350">
        <f ca="1"/>
        <v>9.4792705540388571</v>
      </c>
      <c r="AB1350">
        <f ca="1"/>
        <v>396.70439703036044</v>
      </c>
      <c r="AC1350">
        <f ca="1"/>
        <v>1</v>
      </c>
      <c r="AD1350" t="str">
        <f ca="1"/>
        <v>EX_pydx5p_e</v>
      </c>
      <c r="AE1350">
        <f ca="1"/>
        <v>0</v>
      </c>
    </row>
    <row r="1351" spans="1:31" x14ac:dyDescent="0.2">
      <c r="A1351" t="s">
        <v>10654</v>
      </c>
      <c r="B1351" s="121" t="s">
        <v>9214</v>
      </c>
      <c r="E1351" s="121" t="str">
        <f ca="1"/>
        <v>0</v>
      </c>
      <c r="H1351" s="121" t="str">
        <f ca="1"/>
        <v>0</v>
      </c>
      <c r="K1351" s="121" t="str">
        <f ca="1"/>
        <v>0</v>
      </c>
      <c r="L1351">
        <v>0</v>
      </c>
      <c r="M1351">
        <v>0</v>
      </c>
      <c r="N1351" s="105" t="str">
        <v>EAR60y_m</v>
      </c>
      <c r="O1351" s="131" t="str">
        <v/>
      </c>
      <c r="P1351" s="121" t="str">
        <v/>
      </c>
      <c r="Q1351">
        <v>0</v>
      </c>
      <c r="R1351" t="str">
        <v>EAR60y_m</v>
      </c>
      <c r="T1351">
        <v>0</v>
      </c>
      <c r="U1351" t="str">
        <v>EAR60y_m</v>
      </c>
      <c r="W1351" t="str">
        <f ca="1"/>
        <v>Transport</v>
      </c>
      <c r="X1351" t="str">
        <f ca="1"/>
        <v>H2Ot_c_en</v>
      </c>
      <c r="Y1351">
        <f ca="1"/>
        <v>0</v>
      </c>
      <c r="Z1351">
        <f ca="1"/>
        <v>0</v>
      </c>
      <c r="AA1351">
        <f ca="1"/>
        <v>0</v>
      </c>
      <c r="AB1351">
        <f ca="1"/>
        <v>0</v>
      </c>
      <c r="AC1351">
        <f ca="1"/>
        <v>0</v>
      </c>
      <c r="AD1351" t="str">
        <f ca="1"/>
        <v>EX_pydxn_e</v>
      </c>
      <c r="AE1351">
        <f ca="1"/>
        <v>0</v>
      </c>
    </row>
    <row r="1352" spans="1:31" x14ac:dyDescent="0.2">
      <c r="A1352" t="s">
        <v>10654</v>
      </c>
      <c r="B1352" s="121" t="s">
        <v>9215</v>
      </c>
      <c r="E1352" s="121" t="str">
        <f ca="1"/>
        <v>0</v>
      </c>
      <c r="H1352" s="121" t="str">
        <f ca="1"/>
        <v>0</v>
      </c>
      <c r="K1352" s="121" t="str">
        <f ca="1"/>
        <v>0</v>
      </c>
      <c r="L1352">
        <v>0</v>
      </c>
      <c r="M1352">
        <v>0</v>
      </c>
      <c r="N1352" s="105" t="str">
        <v/>
      </c>
      <c r="O1352" s="131" t="str">
        <v/>
      </c>
      <c r="P1352" s="121" t="str">
        <v/>
      </c>
      <c r="Q1352">
        <v>0</v>
      </c>
      <c r="R1352" t="str">
        <v/>
      </c>
      <c r="T1352">
        <v>0</v>
      </c>
      <c r="U1352" t="str">
        <v/>
      </c>
      <c r="W1352" t="str">
        <f ca="1"/>
        <v>Transport</v>
      </c>
      <c r="X1352" t="str">
        <f ca="1"/>
        <v>H2Ot_c_g</v>
      </c>
      <c r="Y1352">
        <f ca="1"/>
        <v>0</v>
      </c>
      <c r="Z1352">
        <f ca="1"/>
        <v>0</v>
      </c>
      <c r="AA1352">
        <f ca="1"/>
        <v>0</v>
      </c>
      <c r="AB1352">
        <f ca="1"/>
        <v>0</v>
      </c>
      <c r="AC1352">
        <f ca="1"/>
        <v>0</v>
      </c>
      <c r="AD1352" t="str">
        <f ca="1"/>
        <v>EX_pyr_e</v>
      </c>
      <c r="AE1352">
        <f ca="1"/>
        <v>0</v>
      </c>
    </row>
    <row r="1353" spans="1:31" x14ac:dyDescent="0.2">
      <c r="A1353" t="s">
        <v>10654</v>
      </c>
      <c r="B1353" s="121" t="s">
        <v>9216</v>
      </c>
      <c r="E1353" s="121" t="str">
        <f ca="1"/>
        <v>0</v>
      </c>
      <c r="H1353" s="121" t="str">
        <f ca="1"/>
        <v>0</v>
      </c>
      <c r="K1353" s="121" t="str">
        <f ca="1"/>
        <v>0</v>
      </c>
      <c r="L1353">
        <v>0</v>
      </c>
      <c r="M1353">
        <v>0</v>
      </c>
      <c r="N1353" s="105" t="str">
        <v/>
      </c>
      <c r="O1353" s="131" t="str">
        <v/>
      </c>
      <c r="P1353" s="121" t="str">
        <v/>
      </c>
      <c r="Q1353">
        <v>0</v>
      </c>
      <c r="R1353" t="str">
        <v/>
      </c>
      <c r="T1353">
        <v>0</v>
      </c>
      <c r="U1353" t="str">
        <v/>
      </c>
      <c r="W1353" t="str">
        <f ca="1"/>
        <v>Transport</v>
      </c>
      <c r="X1353" t="str">
        <f ca="1"/>
        <v>H2Ot_c_gm</v>
      </c>
      <c r="Y1353">
        <f ca="1"/>
        <v>0</v>
      </c>
      <c r="Z1353">
        <f ca="1"/>
        <v>0</v>
      </c>
      <c r="AA1353">
        <f ca="1"/>
        <v>0</v>
      </c>
      <c r="AB1353">
        <f ca="1"/>
        <v>0</v>
      </c>
      <c r="AC1353">
        <f ca="1"/>
        <v>0</v>
      </c>
      <c r="AD1353" t="str">
        <f ca="1"/>
        <v>EX_q9h2_e</v>
      </c>
      <c r="AE1353">
        <f ca="1"/>
        <v>0</v>
      </c>
    </row>
    <row r="1354" spans="1:31" x14ac:dyDescent="0.2">
      <c r="A1354" t="s">
        <v>10654</v>
      </c>
      <c r="B1354" s="121" t="s">
        <v>9217</v>
      </c>
      <c r="E1354" s="121">
        <f ca="1"/>
        <v>9.8799780148124705E-4</v>
      </c>
      <c r="H1354" s="121" t="str">
        <f ca="1"/>
        <v>0</v>
      </c>
      <c r="K1354" s="121" t="str">
        <f ca="1"/>
        <v>0</v>
      </c>
      <c r="L1354">
        <v>0</v>
      </c>
      <c r="M1354">
        <v>1.18996028541835E-12</v>
      </c>
      <c r="N1354" s="105" t="str">
        <v/>
      </c>
      <c r="O1354" s="131" t="str">
        <v/>
      </c>
      <c r="P1354" s="121" t="str">
        <v/>
      </c>
      <c r="Q1354">
        <v>0</v>
      </c>
      <c r="R1354" t="str">
        <v/>
      </c>
      <c r="T1354">
        <v>0</v>
      </c>
      <c r="U1354" t="str">
        <v/>
      </c>
      <c r="W1354" t="str">
        <f ca="1"/>
        <v>Transport</v>
      </c>
      <c r="X1354" t="str">
        <f ca="1"/>
        <v>H2Ot_c_l</v>
      </c>
      <c r="Y1354">
        <f ca="1"/>
        <v>4.7145390632442045E-4</v>
      </c>
      <c r="Z1354">
        <f ca="1"/>
        <v>0</v>
      </c>
      <c r="AA1354">
        <f ca="1"/>
        <v>2.2226878578855541E-7</v>
      </c>
      <c r="AB1354">
        <f ca="1"/>
        <v>9.3018765676384528E-6</v>
      </c>
      <c r="AC1354">
        <f ca="1"/>
        <v>1</v>
      </c>
      <c r="AD1354" t="str">
        <f ca="1"/>
        <v>EX_raffin_e</v>
      </c>
      <c r="AE1354">
        <f ca="1"/>
        <v>0</v>
      </c>
    </row>
    <row r="1355" spans="1:31" x14ac:dyDescent="0.2">
      <c r="A1355" t="s">
        <v>10654</v>
      </c>
      <c r="B1355" s="121" t="s">
        <v>9218</v>
      </c>
      <c r="E1355" s="121">
        <f ca="1"/>
        <v>-24.758061199218901</v>
      </c>
      <c r="H1355" s="121" t="str">
        <f ca="1"/>
        <v>0</v>
      </c>
      <c r="K1355" s="121" t="str">
        <f ca="1"/>
        <v>0</v>
      </c>
      <c r="L1355">
        <v>0</v>
      </c>
      <c r="M1355">
        <v>3.3879025534288101E-3</v>
      </c>
      <c r="N1355" s="105" t="str">
        <v/>
      </c>
      <c r="O1355" s="131" t="str">
        <v/>
      </c>
      <c r="P1355" s="121" t="str">
        <v/>
      </c>
      <c r="Q1355">
        <v>0</v>
      </c>
      <c r="R1355" t="str">
        <v/>
      </c>
      <c r="T1355">
        <v>0</v>
      </c>
      <c r="U1355" t="str">
        <v/>
      </c>
      <c r="W1355" t="str">
        <f ca="1"/>
        <v>Transport</v>
      </c>
      <c r="X1355" t="str">
        <f ca="1"/>
        <v>H2Ot_c_m</v>
      </c>
      <c r="Y1355">
        <f ca="1"/>
        <v>-11.814079593994284</v>
      </c>
      <c r="Z1355">
        <f ca="1"/>
        <v>0</v>
      </c>
      <c r="AA1355">
        <f ca="1"/>
        <v>139.57247665323214</v>
      </c>
      <c r="AB1355">
        <f ca="1"/>
        <v>5841.0628620746884</v>
      </c>
      <c r="AC1355">
        <f ca="1"/>
        <v>1</v>
      </c>
      <c r="AD1355" t="str">
        <f ca="1"/>
        <v>EX_rib__D_e</v>
      </c>
      <c r="AE1355">
        <f ca="1"/>
        <v>0</v>
      </c>
    </row>
    <row r="1356" spans="1:31" x14ac:dyDescent="0.2">
      <c r="A1356" t="s">
        <v>10654</v>
      </c>
      <c r="B1356" s="121" t="s">
        <v>9219</v>
      </c>
      <c r="E1356" s="121" t="str">
        <f ca="1"/>
        <v>0</v>
      </c>
      <c r="H1356" s="121" t="str">
        <f ca="1"/>
        <v>0</v>
      </c>
      <c r="K1356" s="121" t="str">
        <f ca="1"/>
        <v>0</v>
      </c>
      <c r="L1356">
        <v>0</v>
      </c>
      <c r="M1356">
        <v>3.1784814035946598E-3</v>
      </c>
      <c r="N1356" s="105" t="str">
        <v>3OACE200_rm</v>
      </c>
      <c r="O1356" s="131" t="str">
        <v/>
      </c>
      <c r="P1356" s="121" t="str">
        <v/>
      </c>
      <c r="Q1356">
        <v>0</v>
      </c>
      <c r="R1356" t="str">
        <v>3OACE200_rm</v>
      </c>
      <c r="T1356">
        <v>5.6720084026023403E-2</v>
      </c>
      <c r="U1356" t="str">
        <v>3OACE200_rm</v>
      </c>
      <c r="W1356" t="str">
        <f ca="1"/>
        <v>Transport</v>
      </c>
      <c r="X1356" t="str">
        <f ca="1"/>
        <v>H2Ot_c_mm</v>
      </c>
      <c r="Y1356">
        <f ca="1"/>
        <v>0</v>
      </c>
      <c r="Z1356">
        <f ca="1"/>
        <v>0</v>
      </c>
      <c r="AA1356">
        <f ca="1"/>
        <v>0</v>
      </c>
      <c r="AB1356">
        <f ca="1"/>
        <v>0</v>
      </c>
      <c r="AC1356">
        <f ca="1"/>
        <v>0</v>
      </c>
      <c r="AD1356" t="str">
        <f ca="1"/>
        <v>EX_ribflv_e</v>
      </c>
      <c r="AE1356">
        <f ca="1"/>
        <v>0</v>
      </c>
    </row>
    <row r="1357" spans="1:31" x14ac:dyDescent="0.2">
      <c r="A1357" t="s">
        <v>10654</v>
      </c>
      <c r="B1357" s="121" t="s">
        <v>9220</v>
      </c>
      <c r="E1357" s="121" t="str">
        <f ca="1"/>
        <v>0</v>
      </c>
      <c r="H1357" s="121" t="str">
        <f ca="1"/>
        <v>0</v>
      </c>
      <c r="K1357" s="121" t="str">
        <f ca="1"/>
        <v>0</v>
      </c>
      <c r="L1357">
        <v>0</v>
      </c>
      <c r="M1357">
        <v>2.8763343984044799E-3</v>
      </c>
      <c r="N1357" s="105" t="str">
        <v>3OACE220_rm</v>
      </c>
      <c r="O1357" s="131" t="str">
        <v/>
      </c>
      <c r="P1357" s="121" t="str">
        <v/>
      </c>
      <c r="Q1357">
        <v>0</v>
      </c>
      <c r="R1357" t="str">
        <v>3OACE220_rm</v>
      </c>
      <c r="T1357">
        <v>5.6642872243996799E-2</v>
      </c>
      <c r="U1357" t="str">
        <v>3OACE220_rm</v>
      </c>
      <c r="W1357" t="str">
        <f ca="1"/>
        <v>Transport</v>
      </c>
      <c r="X1357" t="str">
        <f ca="1"/>
        <v>H2Ot_c_n</v>
      </c>
      <c r="Y1357">
        <f ca="1"/>
        <v>0</v>
      </c>
      <c r="Z1357">
        <f ca="1"/>
        <v>0</v>
      </c>
      <c r="AA1357">
        <f ca="1"/>
        <v>0</v>
      </c>
      <c r="AB1357">
        <f ca="1"/>
        <v>0</v>
      </c>
      <c r="AC1357">
        <f ca="1"/>
        <v>0</v>
      </c>
      <c r="AD1357" t="str">
        <f ca="1"/>
        <v>EX_sbt__D_e</v>
      </c>
      <c r="AE1357">
        <f ca="1"/>
        <v>0</v>
      </c>
    </row>
    <row r="1358" spans="1:31" x14ac:dyDescent="0.2">
      <c r="A1358" t="s">
        <v>10654</v>
      </c>
      <c r="B1358" s="121" t="s">
        <v>9221</v>
      </c>
      <c r="E1358" s="121">
        <f ca="1"/>
        <v>-2.0330315980754399E-2</v>
      </c>
      <c r="H1358" s="121" t="str">
        <f ca="1"/>
        <v>0</v>
      </c>
      <c r="K1358" s="121" t="str">
        <f ca="1"/>
        <v>0</v>
      </c>
      <c r="L1358">
        <v>0</v>
      </c>
      <c r="M1358">
        <v>2.5899182232897201E-3</v>
      </c>
      <c r="N1358" s="105" t="str">
        <v>3OACE240_rm</v>
      </c>
      <c r="O1358" s="131" t="str">
        <v/>
      </c>
      <c r="P1358" s="121" t="str">
        <v/>
      </c>
      <c r="Q1358">
        <v>0</v>
      </c>
      <c r="R1358" t="str">
        <v>3OACE240_rm</v>
      </c>
      <c r="T1358">
        <v>5.66331017480338E-2</v>
      </c>
      <c r="U1358" t="str">
        <v>3OACE240_rm</v>
      </c>
      <c r="W1358" t="str">
        <f ca="1"/>
        <v>Transport</v>
      </c>
      <c r="X1358" t="str">
        <f ca="1"/>
        <v>H2Ot_c_r</v>
      </c>
      <c r="Y1358">
        <f ca="1"/>
        <v>-9.7012431318840124E-3</v>
      </c>
      <c r="Z1358">
        <f ca="1"/>
        <v>0</v>
      </c>
      <c r="AA1358">
        <f ca="1"/>
        <v>9.4114118303926728E-5</v>
      </c>
      <c r="AB1358">
        <f ca="1"/>
        <v>3.9386453146329535E-3</v>
      </c>
      <c r="AC1358">
        <f ca="1"/>
        <v>1</v>
      </c>
      <c r="AD1358" t="str">
        <f ca="1"/>
        <v>EX_sbt__L_e</v>
      </c>
      <c r="AE1358">
        <f ca="1"/>
        <v>0</v>
      </c>
    </row>
    <row r="1359" spans="1:31" x14ac:dyDescent="0.2">
      <c r="A1359" t="s">
        <v>10654</v>
      </c>
      <c r="B1359" s="121" t="s">
        <v>9222</v>
      </c>
      <c r="E1359" s="121">
        <f ca="1"/>
        <v>-0.118101818997181</v>
      </c>
      <c r="H1359" s="121" t="str">
        <f ca="1"/>
        <v>0</v>
      </c>
      <c r="K1359" s="121" t="str">
        <f ca="1"/>
        <v>0</v>
      </c>
      <c r="L1359">
        <v>0</v>
      </c>
      <c r="M1359">
        <v>2.19868849606643E-3</v>
      </c>
      <c r="N1359" s="105" t="str">
        <v>3OACE260_rm</v>
      </c>
      <c r="O1359" s="131" t="str">
        <v/>
      </c>
      <c r="P1359" s="121" t="str">
        <v/>
      </c>
      <c r="Q1359">
        <v>0</v>
      </c>
      <c r="R1359" t="str">
        <v>3OACE260_rm</v>
      </c>
      <c r="T1359">
        <v>5.6620295394800103E-2</v>
      </c>
      <c r="U1359" t="str">
        <v>3OACE260_rm</v>
      </c>
      <c r="W1359" t="str">
        <f ca="1"/>
        <v>Transport</v>
      </c>
      <c r="X1359" t="str">
        <f ca="1"/>
        <v>H2Ot_c_rm</v>
      </c>
      <c r="Y1359">
        <f ca="1"/>
        <v>-5.6355959321734858E-2</v>
      </c>
      <c r="Z1359">
        <f ca="1"/>
        <v>0</v>
      </c>
      <c r="AA1359">
        <f ca="1"/>
        <v>3.175994151073034E-3</v>
      </c>
      <c r="AB1359">
        <f ca="1"/>
        <v>0.13291432473530967</v>
      </c>
      <c r="AC1359">
        <f ca="1"/>
        <v>1</v>
      </c>
      <c r="AD1359" t="str">
        <f ca="1"/>
        <v>EX_ser__L_e</v>
      </c>
      <c r="AE1359">
        <f ca="1"/>
        <v>0</v>
      </c>
    </row>
    <row r="1360" spans="1:31" x14ac:dyDescent="0.2">
      <c r="A1360" t="s">
        <v>10654</v>
      </c>
      <c r="B1360" s="121" t="s">
        <v>9223</v>
      </c>
      <c r="E1360" s="121" t="str">
        <f ca="1"/>
        <v>0</v>
      </c>
      <c r="H1360" s="121" t="str">
        <f ca="1"/>
        <v>0</v>
      </c>
      <c r="K1360" s="121" t="str">
        <f ca="1"/>
        <v>0</v>
      </c>
      <c r="L1360">
        <v>0</v>
      </c>
      <c r="M1360">
        <v>0</v>
      </c>
      <c r="N1360" s="105" t="str">
        <v/>
      </c>
      <c r="O1360" s="131" t="str">
        <v/>
      </c>
      <c r="P1360" s="121" t="str">
        <v/>
      </c>
      <c r="Q1360">
        <v>0</v>
      </c>
      <c r="R1360" t="str">
        <v/>
      </c>
      <c r="T1360">
        <v>0</v>
      </c>
      <c r="U1360" t="str">
        <v/>
      </c>
      <c r="W1360" t="str">
        <f ca="1"/>
        <v>Transport</v>
      </c>
      <c r="X1360" t="str">
        <f ca="1"/>
        <v>H2Ot_c_v</v>
      </c>
      <c r="Y1360">
        <f ca="1"/>
        <v>0</v>
      </c>
      <c r="Z1360">
        <f ca="1"/>
        <v>0</v>
      </c>
      <c r="AA1360">
        <f ca="1"/>
        <v>0</v>
      </c>
      <c r="AB1360">
        <f ca="1"/>
        <v>0</v>
      </c>
      <c r="AC1360">
        <f ca="1"/>
        <v>0</v>
      </c>
      <c r="AD1360" t="str">
        <f ca="1"/>
        <v>EX_so3_e</v>
      </c>
      <c r="AE1360">
        <f ca="1"/>
        <v>0</v>
      </c>
    </row>
    <row r="1361" spans="1:31" x14ac:dyDescent="0.2">
      <c r="A1361" t="s">
        <v>10654</v>
      </c>
      <c r="B1361" s="121" t="s">
        <v>9224</v>
      </c>
      <c r="E1361" s="121" t="str">
        <f ca="1"/>
        <v>0</v>
      </c>
      <c r="H1361" s="121" t="str">
        <f ca="1"/>
        <v>0</v>
      </c>
      <c r="K1361" s="121" t="str">
        <f ca="1"/>
        <v>0</v>
      </c>
      <c r="L1361">
        <v>0</v>
      </c>
      <c r="M1361">
        <v>1.18996028541835E-12</v>
      </c>
      <c r="N1361" s="105" t="str">
        <v/>
      </c>
      <c r="O1361" s="131" t="str">
        <v/>
      </c>
      <c r="P1361" s="121" t="str">
        <v/>
      </c>
      <c r="Q1361">
        <v>0</v>
      </c>
      <c r="R1361" t="str">
        <v/>
      </c>
      <c r="T1361">
        <v>0</v>
      </c>
      <c r="U1361" t="str">
        <v/>
      </c>
      <c r="W1361" t="str">
        <f ca="1"/>
        <v>Transport</v>
      </c>
      <c r="X1361" t="str">
        <f ca="1"/>
        <v>H2Ot_c_vm</v>
      </c>
      <c r="Y1361">
        <f ca="1"/>
        <v>0</v>
      </c>
      <c r="Z1361">
        <f ca="1"/>
        <v>0</v>
      </c>
      <c r="AA1361">
        <f ca="1"/>
        <v>0</v>
      </c>
      <c r="AB1361">
        <f ca="1"/>
        <v>0</v>
      </c>
      <c r="AC1361">
        <f ca="1"/>
        <v>0</v>
      </c>
      <c r="AD1361" t="str">
        <f ca="1"/>
        <v>EX_spmd_e</v>
      </c>
      <c r="AE1361">
        <f ca="1"/>
        <v>0</v>
      </c>
    </row>
    <row r="1362" spans="1:31" x14ac:dyDescent="0.2">
      <c r="A1362" t="s">
        <v>10654</v>
      </c>
      <c r="B1362" s="121" t="s">
        <v>9225</v>
      </c>
      <c r="E1362" s="121" t="str">
        <f ca="1"/>
        <v>0</v>
      </c>
      <c r="H1362" s="121" t="str">
        <f ca="1"/>
        <v>0</v>
      </c>
      <c r="K1362" s="121" t="str">
        <f ca="1"/>
        <v>0</v>
      </c>
      <c r="L1362">
        <v>0</v>
      </c>
      <c r="M1362">
        <v>3.3879025534288101E-3</v>
      </c>
      <c r="N1362" s="105" t="str">
        <v/>
      </c>
      <c r="O1362" s="131" t="str">
        <v/>
      </c>
      <c r="P1362" s="121" t="str">
        <v/>
      </c>
      <c r="Q1362">
        <v>0</v>
      </c>
      <c r="R1362" t="str">
        <v/>
      </c>
      <c r="T1362">
        <v>0</v>
      </c>
      <c r="U1362" t="str">
        <v/>
      </c>
      <c r="W1362" t="str">
        <f ca="1"/>
        <v>Transport</v>
      </c>
      <c r="X1362" t="str">
        <f ca="1"/>
        <v>H2Ot_c_x</v>
      </c>
      <c r="Y1362">
        <f ca="1"/>
        <v>0</v>
      </c>
      <c r="Z1362">
        <f ca="1"/>
        <v>0</v>
      </c>
      <c r="AA1362">
        <f ca="1"/>
        <v>0</v>
      </c>
      <c r="AB1362">
        <f ca="1"/>
        <v>0</v>
      </c>
      <c r="AC1362">
        <f ca="1"/>
        <v>0</v>
      </c>
      <c r="AD1362" t="str">
        <f ca="1"/>
        <v>EX_sprm_e</v>
      </c>
      <c r="AE1362">
        <f ca="1"/>
        <v>0</v>
      </c>
    </row>
    <row r="1363" spans="1:31" x14ac:dyDescent="0.2">
      <c r="A1363" t="s">
        <v>10675</v>
      </c>
      <c r="B1363" s="121" t="s">
        <v>9226</v>
      </c>
      <c r="E1363" s="121" t="str">
        <f ca="1"/>
        <v>0</v>
      </c>
      <c r="H1363" s="121" t="str">
        <f ca="1"/>
        <v>0</v>
      </c>
      <c r="K1363" s="121" t="str">
        <f ca="1"/>
        <v>0</v>
      </c>
      <c r="L1363">
        <v>0</v>
      </c>
      <c r="M1363">
        <v>3.1784814035946598E-3</v>
      </c>
      <c r="N1363" s="105" t="str">
        <v>3OACR200_rm</v>
      </c>
      <c r="O1363" s="131">
        <v>0</v>
      </c>
      <c r="P1363" s="121">
        <v>3.14661366502033E-3</v>
      </c>
      <c r="Q1363">
        <v>0</v>
      </c>
      <c r="R1363" t="str">
        <v>3OACR200_rm</v>
      </c>
      <c r="T1363">
        <v>5.6720084026023403E-2</v>
      </c>
      <c r="U1363" t="str">
        <v>3OACR200_rm</v>
      </c>
      <c r="W1363" t="str">
        <f ca="1"/>
        <v>Fatty acid degradation</v>
      </c>
      <c r="X1363" t="str">
        <f ca="1"/>
        <v>HACD100i_m</v>
      </c>
      <c r="Y1363">
        <f ca="1"/>
        <v>0</v>
      </c>
      <c r="Z1363">
        <f ca="1"/>
        <v>0</v>
      </c>
      <c r="AA1363">
        <f ca="1"/>
        <v>0</v>
      </c>
      <c r="AB1363">
        <f ca="1"/>
        <v>0</v>
      </c>
      <c r="AC1363">
        <f ca="1"/>
        <v>0</v>
      </c>
      <c r="AD1363" t="str">
        <f ca="1"/>
        <v>EX_srb__L_e</v>
      </c>
      <c r="AE1363">
        <f ca="1"/>
        <v>0</v>
      </c>
    </row>
    <row r="1364" spans="1:31" x14ac:dyDescent="0.2">
      <c r="A1364" t="s">
        <v>10675</v>
      </c>
      <c r="B1364" s="121" t="s">
        <v>9227</v>
      </c>
      <c r="E1364" s="121" t="str">
        <f ca="1"/>
        <v>0</v>
      </c>
      <c r="H1364" s="121" t="str">
        <f ca="1"/>
        <v>0</v>
      </c>
      <c r="K1364" s="121" t="str">
        <f ca="1"/>
        <v>0</v>
      </c>
      <c r="L1364">
        <v>0</v>
      </c>
      <c r="M1364">
        <v>2.8763343984044799E-3</v>
      </c>
      <c r="N1364" s="105" t="str">
        <v>3OACR220_rm</v>
      </c>
      <c r="O1364" s="131">
        <v>0</v>
      </c>
      <c r="P1364" s="121">
        <v>2.1781389779884598E-3</v>
      </c>
      <c r="Q1364">
        <v>0</v>
      </c>
      <c r="R1364" t="str">
        <v>3OACR220_rm</v>
      </c>
      <c r="T1364">
        <v>5.6642872243996799E-2</v>
      </c>
      <c r="U1364" t="str">
        <v>3OACR220_rm</v>
      </c>
      <c r="W1364" t="str">
        <f ca="1"/>
        <v>Fatty acid degradation</v>
      </c>
      <c r="X1364" t="str">
        <f ca="1"/>
        <v>HACD100i_x</v>
      </c>
      <c r="Y1364">
        <f ca="1"/>
        <v>0</v>
      </c>
      <c r="Z1364">
        <f ca="1"/>
        <v>0</v>
      </c>
      <c r="AA1364">
        <f ca="1"/>
        <v>0</v>
      </c>
      <c r="AB1364">
        <f ca="1"/>
        <v>0</v>
      </c>
      <c r="AC1364">
        <f ca="1"/>
        <v>0</v>
      </c>
      <c r="AD1364" t="str">
        <f ca="1"/>
        <v>EX_succ_e</v>
      </c>
      <c r="AE1364">
        <f ca="1"/>
        <v>0</v>
      </c>
    </row>
    <row r="1365" spans="1:31" x14ac:dyDescent="0.2">
      <c r="A1365" t="s">
        <v>10675</v>
      </c>
      <c r="B1365" s="121" t="s">
        <v>9228</v>
      </c>
      <c r="E1365" s="121" t="str">
        <f ca="1"/>
        <v>0</v>
      </c>
      <c r="H1365" s="121" t="str">
        <f ca="1"/>
        <v>0</v>
      </c>
      <c r="K1365" s="121" t="str">
        <f ca="1"/>
        <v>0</v>
      </c>
      <c r="L1365">
        <v>0</v>
      </c>
      <c r="M1365">
        <v>2.5899182232897201E-3</v>
      </c>
      <c r="N1365" s="105" t="str">
        <v>3OACR240_rm</v>
      </c>
      <c r="O1365" s="131" t="str">
        <v/>
      </c>
      <c r="P1365" s="121" t="str">
        <v/>
      </c>
      <c r="Q1365">
        <v>0</v>
      </c>
      <c r="R1365" t="str">
        <v>3OACR240_rm</v>
      </c>
      <c r="T1365">
        <v>5.66331017480338E-2</v>
      </c>
      <c r="U1365" t="str">
        <v>3OACR240_rm</v>
      </c>
      <c r="W1365" t="str">
        <f ca="1"/>
        <v>Fatty acid degradation</v>
      </c>
      <c r="X1365" t="str">
        <f ca="1"/>
        <v>HACD101ei_x</v>
      </c>
      <c r="Y1365">
        <f ca="1"/>
        <v>0</v>
      </c>
      <c r="Z1365">
        <f ca="1"/>
        <v>0</v>
      </c>
      <c r="AA1365">
        <f ca="1"/>
        <v>0</v>
      </c>
      <c r="AB1365">
        <f ca="1"/>
        <v>0</v>
      </c>
      <c r="AC1365">
        <f ca="1"/>
        <v>0</v>
      </c>
      <c r="AD1365" t="str">
        <f ca="1"/>
        <v>EX_sucr_e</v>
      </c>
      <c r="AE1365">
        <f ca="1"/>
        <v>0</v>
      </c>
    </row>
    <row r="1366" spans="1:31" x14ac:dyDescent="0.2">
      <c r="A1366" t="s">
        <v>10675</v>
      </c>
      <c r="B1366" s="121" t="s">
        <v>9229</v>
      </c>
      <c r="E1366" s="121" t="str">
        <f ca="1"/>
        <v>0</v>
      </c>
      <c r="H1366" s="121" t="str">
        <f ca="1"/>
        <v>0</v>
      </c>
      <c r="K1366" s="121" t="str">
        <f ca="1"/>
        <v>0</v>
      </c>
      <c r="L1366">
        <v>0</v>
      </c>
      <c r="M1366">
        <v>2.19868849606643E-3</v>
      </c>
      <c r="N1366" s="105" t="str">
        <v>3OACR260_rm</v>
      </c>
      <c r="O1366" s="131">
        <v>0</v>
      </c>
      <c r="P1366" s="121">
        <v>3.14661366502033E-3</v>
      </c>
      <c r="Q1366">
        <v>0</v>
      </c>
      <c r="R1366" t="str">
        <v>3OACR260_rm</v>
      </c>
      <c r="T1366">
        <v>5.6620295394800103E-2</v>
      </c>
      <c r="U1366" t="str">
        <v>3OACR260_rm</v>
      </c>
      <c r="W1366" t="str">
        <f ca="1"/>
        <v>Fatty acid degradation</v>
      </c>
      <c r="X1366" t="str">
        <f ca="1"/>
        <v>HACD120i_m</v>
      </c>
      <c r="Y1366">
        <f ca="1"/>
        <v>0</v>
      </c>
      <c r="Z1366">
        <f ca="1"/>
        <v>0</v>
      </c>
      <c r="AA1366">
        <f ca="1"/>
        <v>0</v>
      </c>
      <c r="AB1366">
        <f ca="1"/>
        <v>0</v>
      </c>
      <c r="AC1366">
        <f ca="1"/>
        <v>0</v>
      </c>
      <c r="AD1366" t="str">
        <f ca="1"/>
        <v>EX_tag_c</v>
      </c>
      <c r="AE1366">
        <f ca="1"/>
        <v>0</v>
      </c>
    </row>
    <row r="1367" spans="1:31" x14ac:dyDescent="0.2">
      <c r="A1367" t="s">
        <v>10675</v>
      </c>
      <c r="B1367" s="121" t="s">
        <v>9230</v>
      </c>
      <c r="E1367" s="121" t="str">
        <f ca="1"/>
        <v>0</v>
      </c>
      <c r="H1367" s="121" t="str">
        <f ca="1"/>
        <v>0</v>
      </c>
      <c r="K1367" s="121" t="str">
        <f ca="1"/>
        <v>0</v>
      </c>
      <c r="L1367">
        <v>0</v>
      </c>
      <c r="M1367">
        <v>2.5459367465281099E-15</v>
      </c>
      <c r="N1367" s="105" t="str">
        <v/>
      </c>
      <c r="O1367" s="131">
        <v>0</v>
      </c>
      <c r="P1367" s="121">
        <v>4.2963578182129503E-3</v>
      </c>
      <c r="Q1367">
        <v>0</v>
      </c>
      <c r="R1367" t="str">
        <v/>
      </c>
      <c r="T1367">
        <v>0</v>
      </c>
      <c r="U1367" t="str">
        <v/>
      </c>
      <c r="W1367" t="str">
        <f ca="1"/>
        <v>Fatty acid degradation</v>
      </c>
      <c r="X1367" t="str">
        <f ca="1"/>
        <v>HACD120i_x</v>
      </c>
      <c r="Y1367">
        <f ca="1"/>
        <v>0</v>
      </c>
      <c r="Z1367">
        <f ca="1"/>
        <v>0</v>
      </c>
      <c r="AA1367">
        <f ca="1"/>
        <v>0</v>
      </c>
      <c r="AB1367">
        <f ca="1"/>
        <v>0</v>
      </c>
      <c r="AC1367">
        <f ca="1"/>
        <v>0</v>
      </c>
      <c r="AD1367" t="str">
        <f ca="1"/>
        <v>EX_taur_e</v>
      </c>
      <c r="AE1367">
        <f ca="1"/>
        <v>0</v>
      </c>
    </row>
    <row r="1368" spans="1:31" x14ac:dyDescent="0.2">
      <c r="A1368" t="s">
        <v>10675</v>
      </c>
      <c r="B1368" s="121" t="s">
        <v>9231</v>
      </c>
      <c r="E1368" s="121" t="str">
        <f ca="1"/>
        <v>0</v>
      </c>
      <c r="H1368" s="121" t="str">
        <f ca="1"/>
        <v>0</v>
      </c>
      <c r="K1368" s="121" t="str">
        <f ca="1"/>
        <v>0</v>
      </c>
      <c r="L1368">
        <v>0</v>
      </c>
      <c r="M1368">
        <v>1.18996028541835E-12</v>
      </c>
      <c r="N1368" s="105" t="str">
        <v/>
      </c>
      <c r="O1368" s="131" t="str">
        <v/>
      </c>
      <c r="P1368" s="121" t="str">
        <v/>
      </c>
      <c r="Q1368">
        <v>0</v>
      </c>
      <c r="R1368" t="str">
        <v/>
      </c>
      <c r="T1368">
        <v>0</v>
      </c>
      <c r="U1368" t="str">
        <v/>
      </c>
      <c r="W1368" t="str">
        <f ca="1"/>
        <v>Fatty acid degradation</v>
      </c>
      <c r="X1368" t="str">
        <f ca="1"/>
        <v>HACD121ai_m</v>
      </c>
      <c r="Y1368">
        <f ca="1"/>
        <v>0</v>
      </c>
      <c r="Z1368">
        <f ca="1"/>
        <v>0</v>
      </c>
      <c r="AA1368">
        <f ca="1"/>
        <v>0</v>
      </c>
      <c r="AB1368">
        <f ca="1"/>
        <v>0</v>
      </c>
      <c r="AC1368">
        <f ca="1"/>
        <v>0</v>
      </c>
      <c r="AD1368" t="str">
        <f ca="1"/>
        <v>EX_thmmp_e</v>
      </c>
      <c r="AE1368">
        <f ca="1"/>
        <v>0</v>
      </c>
    </row>
    <row r="1369" spans="1:31" x14ac:dyDescent="0.2">
      <c r="A1369" t="s">
        <v>10675</v>
      </c>
      <c r="B1369" s="121" t="s">
        <v>9232</v>
      </c>
      <c r="E1369" s="121" t="str">
        <f ca="1"/>
        <v>0</v>
      </c>
      <c r="H1369" s="121" t="str">
        <f ca="1"/>
        <v>0</v>
      </c>
      <c r="K1369" s="121" t="str">
        <f ca="1"/>
        <v>0</v>
      </c>
      <c r="L1369">
        <v>0</v>
      </c>
      <c r="M1369">
        <v>3.3879025534288101E-3</v>
      </c>
      <c r="N1369" s="105" t="str">
        <v/>
      </c>
      <c r="O1369" s="131">
        <v>0</v>
      </c>
      <c r="P1369" s="121">
        <v>2.1526558495234601E-3</v>
      </c>
      <c r="Q1369">
        <v>0</v>
      </c>
      <c r="R1369" t="str">
        <v/>
      </c>
      <c r="T1369">
        <v>0</v>
      </c>
      <c r="U1369" t="str">
        <v/>
      </c>
      <c r="W1369" t="str">
        <f ca="1"/>
        <v>Fatty acid degradation</v>
      </c>
      <c r="X1369" t="str">
        <f ca="1"/>
        <v>HACD121ai_x</v>
      </c>
      <c r="Y1369">
        <f ca="1"/>
        <v>0</v>
      </c>
      <c r="Z1369">
        <f ca="1"/>
        <v>0</v>
      </c>
      <c r="AA1369">
        <f ca="1"/>
        <v>0</v>
      </c>
      <c r="AB1369">
        <f ca="1"/>
        <v>0</v>
      </c>
      <c r="AC1369">
        <f ca="1"/>
        <v>0</v>
      </c>
      <c r="AD1369" t="str">
        <f ca="1"/>
        <v>EX_thmpp_e</v>
      </c>
      <c r="AE1369">
        <f ca="1"/>
        <v>0</v>
      </c>
    </row>
    <row r="1370" spans="1:31" x14ac:dyDescent="0.2">
      <c r="A1370" t="s">
        <v>10675</v>
      </c>
      <c r="B1370" s="121" t="s">
        <v>9233</v>
      </c>
      <c r="E1370" s="121" t="str">
        <f ca="1"/>
        <v>0</v>
      </c>
      <c r="H1370" s="121" t="str">
        <f ca="1"/>
        <v>0</v>
      </c>
      <c r="K1370" s="121" t="str">
        <f ca="1"/>
        <v>0</v>
      </c>
      <c r="L1370">
        <v>0</v>
      </c>
      <c r="M1370">
        <v>3.1784814035946598E-3</v>
      </c>
      <c r="N1370" s="105" t="str">
        <v>3HACD200_rm</v>
      </c>
      <c r="O1370" s="131" t="str">
        <v/>
      </c>
      <c r="P1370" s="121" t="str">
        <v/>
      </c>
      <c r="Q1370">
        <v>0</v>
      </c>
      <c r="R1370" t="str">
        <v>3HACD200_rm</v>
      </c>
      <c r="T1370">
        <v>5.6720084026023403E-2</v>
      </c>
      <c r="U1370" t="str">
        <v>3HACD200_rm</v>
      </c>
      <c r="W1370" t="str">
        <f ca="1"/>
        <v>Fatty acid degradation</v>
      </c>
      <c r="X1370" t="str">
        <f ca="1"/>
        <v>HACD121di_x</v>
      </c>
      <c r="Y1370">
        <f ca="1"/>
        <v>0</v>
      </c>
      <c r="Z1370">
        <f ca="1"/>
        <v>0</v>
      </c>
      <c r="AA1370">
        <f ca="1"/>
        <v>0</v>
      </c>
      <c r="AB1370">
        <f ca="1"/>
        <v>0</v>
      </c>
      <c r="AC1370">
        <f ca="1"/>
        <v>0</v>
      </c>
      <c r="AD1370" t="str">
        <f ca="1"/>
        <v>EX_thr__L_e</v>
      </c>
      <c r="AE1370">
        <f ca="1"/>
        <v>0</v>
      </c>
    </row>
    <row r="1371" spans="1:31" x14ac:dyDescent="0.2">
      <c r="A1371" t="s">
        <v>10675</v>
      </c>
      <c r="B1371" s="121" t="s">
        <v>9234</v>
      </c>
      <c r="E1371" s="121" t="str">
        <f ca="1"/>
        <v>0</v>
      </c>
      <c r="H1371" s="121" t="str">
        <f ca="1"/>
        <v>0</v>
      </c>
      <c r="K1371" s="121" t="str">
        <f ca="1"/>
        <v>0</v>
      </c>
      <c r="L1371">
        <v>0</v>
      </c>
      <c r="M1371">
        <v>2.8763343984044799E-3</v>
      </c>
      <c r="N1371" s="105" t="str">
        <v>3HACD220_rm</v>
      </c>
      <c r="O1371" s="131" t="str">
        <v/>
      </c>
      <c r="P1371" s="121" t="str">
        <v/>
      </c>
      <c r="Q1371">
        <v>0</v>
      </c>
      <c r="R1371" t="str">
        <v>3HACD220_rm</v>
      </c>
      <c r="T1371">
        <v>5.6642872243996799E-2</v>
      </c>
      <c r="U1371" t="str">
        <v>3HACD220_rm</v>
      </c>
      <c r="W1371" t="str">
        <f ca="1"/>
        <v>Fatty acid degradation</v>
      </c>
      <c r="X1371" t="str">
        <f ca="1"/>
        <v>HACD122ei_x</v>
      </c>
      <c r="Y1371">
        <f ca="1"/>
        <v>0</v>
      </c>
      <c r="Z1371">
        <f ca="1"/>
        <v>0</v>
      </c>
      <c r="AA1371">
        <f ca="1"/>
        <v>0</v>
      </c>
      <c r="AB1371">
        <f ca="1"/>
        <v>0</v>
      </c>
      <c r="AC1371">
        <f ca="1"/>
        <v>0</v>
      </c>
      <c r="AD1371" t="str">
        <f ca="1"/>
        <v>EX_thymd_e</v>
      </c>
      <c r="AE1371">
        <f ca="1"/>
        <v>0</v>
      </c>
    </row>
    <row r="1372" spans="1:31" x14ac:dyDescent="0.2">
      <c r="A1372" t="s">
        <v>10675</v>
      </c>
      <c r="B1372" s="121" t="s">
        <v>9235</v>
      </c>
      <c r="E1372" s="121" t="str">
        <f ca="1"/>
        <v>0</v>
      </c>
      <c r="H1372" s="121" t="str">
        <f ca="1"/>
        <v>0</v>
      </c>
      <c r="K1372" s="121" t="str">
        <f ca="1"/>
        <v>0</v>
      </c>
      <c r="L1372">
        <v>0</v>
      </c>
      <c r="M1372">
        <v>2.5899182232897201E-3</v>
      </c>
      <c r="N1372" s="105" t="str">
        <v>3HACD240_rm</v>
      </c>
      <c r="O1372" s="131">
        <v>0</v>
      </c>
      <c r="P1372" s="121">
        <v>3.14661366502033E-3</v>
      </c>
      <c r="Q1372">
        <v>0</v>
      </c>
      <c r="R1372" t="str">
        <v>3HACD240_rm</v>
      </c>
      <c r="T1372">
        <v>5.66331017480338E-2</v>
      </c>
      <c r="U1372" t="str">
        <v>3HACD240_rm</v>
      </c>
      <c r="W1372" t="str">
        <f ca="1"/>
        <v>Fatty acid degradation</v>
      </c>
      <c r="X1372" t="str">
        <f ca="1"/>
        <v>HACD140i_m</v>
      </c>
      <c r="Y1372">
        <f ca="1"/>
        <v>0</v>
      </c>
      <c r="Z1372">
        <f ca="1"/>
        <v>0</v>
      </c>
      <c r="AA1372">
        <f ca="1"/>
        <v>0</v>
      </c>
      <c r="AB1372">
        <f ca="1"/>
        <v>0</v>
      </c>
      <c r="AC1372">
        <f ca="1"/>
        <v>0</v>
      </c>
      <c r="AD1372" t="str">
        <f ca="1"/>
        <v>EX_tre_e</v>
      </c>
      <c r="AE1372">
        <f ca="1"/>
        <v>0</v>
      </c>
    </row>
    <row r="1373" spans="1:31" x14ac:dyDescent="0.2">
      <c r="A1373" t="s">
        <v>10675</v>
      </c>
      <c r="B1373" s="121" t="s">
        <v>9236</v>
      </c>
      <c r="E1373" s="121" t="str">
        <f ca="1"/>
        <v>0</v>
      </c>
      <c r="H1373" s="121" t="str">
        <f ca="1"/>
        <v>0</v>
      </c>
      <c r="K1373" s="121" t="str">
        <f ca="1"/>
        <v>0</v>
      </c>
      <c r="L1373">
        <v>0</v>
      </c>
      <c r="M1373">
        <v>2.19868849606643E-3</v>
      </c>
      <c r="N1373" s="105" t="str">
        <v>3HACD260_rm</v>
      </c>
      <c r="O1373" s="131">
        <v>0</v>
      </c>
      <c r="P1373" s="121">
        <v>3.8354490580767798E-3</v>
      </c>
      <c r="Q1373">
        <v>0</v>
      </c>
      <c r="R1373" t="str">
        <v>3HACD260_rm</v>
      </c>
      <c r="T1373">
        <v>5.6620295394800103E-2</v>
      </c>
      <c r="U1373" t="str">
        <v>3HACD260_rm</v>
      </c>
      <c r="W1373" t="str">
        <f ca="1"/>
        <v>Fatty acid degradation</v>
      </c>
      <c r="X1373" t="str">
        <f ca="1"/>
        <v>HACD140i_x</v>
      </c>
      <c r="Y1373">
        <f ca="1"/>
        <v>0</v>
      </c>
      <c r="Z1373">
        <f ca="1"/>
        <v>0</v>
      </c>
      <c r="AA1373">
        <f ca="1"/>
        <v>0</v>
      </c>
      <c r="AB1373">
        <f ca="1"/>
        <v>0</v>
      </c>
      <c r="AC1373">
        <f ca="1"/>
        <v>0</v>
      </c>
      <c r="AD1373" t="str">
        <f ca="1"/>
        <v>EX_trp__L_e</v>
      </c>
      <c r="AE1373">
        <f ca="1"/>
        <v>0</v>
      </c>
    </row>
    <row r="1374" spans="1:31" x14ac:dyDescent="0.2">
      <c r="A1374" t="s">
        <v>10675</v>
      </c>
      <c r="B1374" s="121" t="s">
        <v>9237</v>
      </c>
      <c r="E1374" s="121" t="str">
        <f ca="1"/>
        <v>0</v>
      </c>
      <c r="H1374" s="121" t="str">
        <f ca="1"/>
        <v>0</v>
      </c>
      <c r="K1374" s="121" t="str">
        <f ca="1"/>
        <v>0</v>
      </c>
      <c r="L1374">
        <v>0</v>
      </c>
      <c r="M1374">
        <v>0</v>
      </c>
      <c r="N1374" s="105" t="str">
        <v/>
      </c>
      <c r="O1374" s="131" t="str">
        <v/>
      </c>
      <c r="P1374" s="121" t="str">
        <v/>
      </c>
      <c r="Q1374">
        <v>0</v>
      </c>
      <c r="R1374" t="str">
        <v/>
      </c>
      <c r="T1374">
        <v>0</v>
      </c>
      <c r="U1374" t="str">
        <v/>
      </c>
      <c r="W1374" t="str">
        <f ca="1"/>
        <v>Fatty acid degradation</v>
      </c>
      <c r="X1374" t="str">
        <f ca="1"/>
        <v>HACD141ai_m</v>
      </c>
      <c r="Y1374">
        <f ca="1"/>
        <v>0</v>
      </c>
      <c r="Z1374">
        <f ca="1"/>
        <v>0</v>
      </c>
      <c r="AA1374">
        <f ca="1"/>
        <v>0</v>
      </c>
      <c r="AB1374">
        <f ca="1"/>
        <v>0</v>
      </c>
      <c r="AC1374">
        <f ca="1"/>
        <v>0</v>
      </c>
      <c r="AD1374" t="str">
        <f ca="1"/>
        <v>EX_ttcosa_e</v>
      </c>
      <c r="AE1374">
        <f ca="1"/>
        <v>0</v>
      </c>
    </row>
    <row r="1375" spans="1:31" x14ac:dyDescent="0.2">
      <c r="A1375" t="s">
        <v>10675</v>
      </c>
      <c r="B1375" s="121" t="s">
        <v>9238</v>
      </c>
      <c r="E1375" s="121" t="str">
        <f ca="1"/>
        <v>0</v>
      </c>
      <c r="H1375" s="121" t="str">
        <f ca="1"/>
        <v>0</v>
      </c>
      <c r="K1375" s="121" t="str">
        <f ca="1"/>
        <v>0</v>
      </c>
      <c r="L1375">
        <v>0</v>
      </c>
      <c r="M1375">
        <v>1.18996028541835E-12</v>
      </c>
      <c r="N1375" s="105" t="str">
        <v/>
      </c>
      <c r="O1375" s="131">
        <v>0</v>
      </c>
      <c r="P1375" s="121">
        <v>2.01707963549914E-3</v>
      </c>
      <c r="Q1375">
        <v>0</v>
      </c>
      <c r="R1375" t="str">
        <v/>
      </c>
      <c r="T1375">
        <v>0</v>
      </c>
      <c r="U1375" t="str">
        <v/>
      </c>
      <c r="W1375" t="str">
        <f ca="1"/>
        <v>Fatty acid degradation</v>
      </c>
      <c r="X1375" t="str">
        <f ca="1"/>
        <v>HACD141ai_x</v>
      </c>
      <c r="Y1375">
        <f ca="1"/>
        <v>0</v>
      </c>
      <c r="Z1375">
        <f ca="1"/>
        <v>0</v>
      </c>
      <c r="AA1375">
        <f ca="1"/>
        <v>0</v>
      </c>
      <c r="AB1375">
        <f ca="1"/>
        <v>0</v>
      </c>
      <c r="AC1375">
        <f ca="1"/>
        <v>0</v>
      </c>
      <c r="AD1375" t="str">
        <f ca="1"/>
        <v>EX_ttdca_e</v>
      </c>
      <c r="AE1375">
        <f ca="1"/>
        <v>0</v>
      </c>
    </row>
    <row r="1376" spans="1:31" x14ac:dyDescent="0.2">
      <c r="A1376" t="s">
        <v>10675</v>
      </c>
      <c r="B1376" s="121" t="s">
        <v>9239</v>
      </c>
      <c r="E1376" s="121" t="str">
        <f ca="1"/>
        <v>0</v>
      </c>
      <c r="H1376" s="121" t="str">
        <f ca="1"/>
        <v>0</v>
      </c>
      <c r="K1376" s="121" t="str">
        <f ca="1"/>
        <v>0</v>
      </c>
      <c r="L1376">
        <v>0</v>
      </c>
      <c r="M1376">
        <v>3.3879025534288101E-3</v>
      </c>
      <c r="N1376" s="105" t="str">
        <v/>
      </c>
      <c r="O1376" s="131" t="str">
        <v/>
      </c>
      <c r="P1376" s="121" t="str">
        <v/>
      </c>
      <c r="Q1376">
        <v>0</v>
      </c>
      <c r="R1376" t="str">
        <v/>
      </c>
      <c r="T1376">
        <v>0</v>
      </c>
      <c r="U1376" t="str">
        <v/>
      </c>
      <c r="W1376" t="str">
        <f ca="1"/>
        <v>Fatty acid degradation</v>
      </c>
      <c r="X1376" t="str">
        <f ca="1"/>
        <v>HACD141bi_m</v>
      </c>
      <c r="Y1376">
        <f ca="1"/>
        <v>0</v>
      </c>
      <c r="Z1376">
        <f ca="1"/>
        <v>0</v>
      </c>
      <c r="AA1376">
        <f ca="1"/>
        <v>0</v>
      </c>
      <c r="AB1376">
        <f ca="1"/>
        <v>0</v>
      </c>
      <c r="AC1376">
        <f ca="1"/>
        <v>0</v>
      </c>
      <c r="AD1376" t="str">
        <f ca="1"/>
        <v>EX_tyr__L_e</v>
      </c>
      <c r="AE1376">
        <f ca="1"/>
        <v>0</v>
      </c>
    </row>
    <row r="1377" spans="1:31" x14ac:dyDescent="0.2">
      <c r="A1377" t="s">
        <v>10675</v>
      </c>
      <c r="B1377" s="121" t="s">
        <v>9240</v>
      </c>
      <c r="E1377" s="121" t="str">
        <f ca="1"/>
        <v>0</v>
      </c>
      <c r="H1377" s="121" t="str">
        <f ca="1"/>
        <v>0</v>
      </c>
      <c r="K1377" s="121" t="str">
        <f ca="1"/>
        <v>0</v>
      </c>
      <c r="L1377">
        <v>0</v>
      </c>
      <c r="M1377">
        <v>3.1784814035946598E-3</v>
      </c>
      <c r="N1377" s="105" t="str">
        <v>ECOAR200_rm</v>
      </c>
      <c r="O1377" s="131">
        <v>0</v>
      </c>
      <c r="P1377" s="121">
        <v>2.1526558495104601E-3</v>
      </c>
      <c r="Q1377">
        <v>0</v>
      </c>
      <c r="R1377" t="str">
        <v>ECOAR200_rm</v>
      </c>
      <c r="T1377">
        <v>5.6720084026023403E-2</v>
      </c>
      <c r="U1377" t="str">
        <v>ECOAR200_rm</v>
      </c>
      <c r="W1377" t="str">
        <f ca="1"/>
        <v>Fatty acid degradation</v>
      </c>
      <c r="X1377" t="str">
        <f ca="1"/>
        <v>HACD141bi_x</v>
      </c>
      <c r="Y1377">
        <f ca="1"/>
        <v>0</v>
      </c>
      <c r="Z1377">
        <f ca="1"/>
        <v>0</v>
      </c>
      <c r="AA1377">
        <f ca="1"/>
        <v>0</v>
      </c>
      <c r="AB1377">
        <f ca="1"/>
        <v>0</v>
      </c>
      <c r="AC1377">
        <f ca="1"/>
        <v>0</v>
      </c>
      <c r="AD1377" t="str">
        <f ca="1"/>
        <v>EX_ura_e</v>
      </c>
      <c r="AE1377">
        <f ca="1"/>
        <v>0</v>
      </c>
    </row>
    <row r="1378" spans="1:31" x14ac:dyDescent="0.2">
      <c r="A1378" t="s">
        <v>10675</v>
      </c>
      <c r="B1378" s="121" t="s">
        <v>9241</v>
      </c>
      <c r="E1378" s="121" t="str">
        <f ca="1"/>
        <v>0</v>
      </c>
      <c r="H1378" s="121" t="str">
        <f ca="1"/>
        <v>0</v>
      </c>
      <c r="K1378" s="121" t="str">
        <f ca="1"/>
        <v>0</v>
      </c>
      <c r="L1378">
        <v>0</v>
      </c>
      <c r="M1378">
        <v>2.8763343984044799E-3</v>
      </c>
      <c r="N1378" s="105" t="str">
        <v>ECOAR220_rm</v>
      </c>
      <c r="O1378" s="131" t="str">
        <v/>
      </c>
      <c r="P1378" s="121" t="str">
        <v/>
      </c>
      <c r="Q1378">
        <v>0</v>
      </c>
      <c r="R1378" t="str">
        <v>ECOAR220_rm</v>
      </c>
      <c r="T1378">
        <v>5.6642872243996799E-2</v>
      </c>
      <c r="U1378" t="str">
        <v>ECOAR220_rm</v>
      </c>
      <c r="W1378" t="str">
        <f ca="1"/>
        <v>Fatty acid degradation</v>
      </c>
      <c r="X1378" t="str">
        <f ca="1"/>
        <v>HACD142i_x</v>
      </c>
      <c r="Y1378">
        <f ca="1"/>
        <v>0</v>
      </c>
      <c r="Z1378">
        <f ca="1"/>
        <v>0</v>
      </c>
      <c r="AA1378">
        <f ca="1"/>
        <v>0</v>
      </c>
      <c r="AB1378">
        <f ca="1"/>
        <v>0</v>
      </c>
      <c r="AC1378">
        <f ca="1"/>
        <v>0</v>
      </c>
      <c r="AD1378" t="str">
        <f ca="1"/>
        <v>EX_uri_e</v>
      </c>
      <c r="AE1378">
        <f ca="1"/>
        <v>0</v>
      </c>
    </row>
    <row r="1379" spans="1:31" x14ac:dyDescent="0.2">
      <c r="A1379" t="s">
        <v>10675</v>
      </c>
      <c r="B1379" s="121" t="s">
        <v>9242</v>
      </c>
      <c r="E1379" s="121" t="str">
        <f ca="1"/>
        <v>0</v>
      </c>
      <c r="H1379" s="121" t="str">
        <f ca="1"/>
        <v>0</v>
      </c>
      <c r="K1379" s="121" t="str">
        <f ca="1"/>
        <v>0</v>
      </c>
      <c r="L1379">
        <v>0</v>
      </c>
      <c r="M1379">
        <v>2.5899182232897201E-3</v>
      </c>
      <c r="N1379" s="105" t="str">
        <v>ECOAR240_rm</v>
      </c>
      <c r="O1379" s="131" t="str">
        <v/>
      </c>
      <c r="P1379" s="121" t="str">
        <v/>
      </c>
      <c r="Q1379">
        <v>0</v>
      </c>
      <c r="R1379" t="str">
        <v>ECOAR240_rm</v>
      </c>
      <c r="T1379">
        <v>5.66331017480338E-2</v>
      </c>
      <c r="U1379" t="str">
        <v>ECOAR240_rm</v>
      </c>
      <c r="W1379" t="str">
        <f ca="1"/>
        <v>Fatty acid degradation</v>
      </c>
      <c r="X1379" t="str">
        <f ca="1"/>
        <v>HACD143i_x</v>
      </c>
      <c r="Y1379">
        <f ca="1"/>
        <v>0</v>
      </c>
      <c r="Z1379">
        <f ca="1"/>
        <v>0</v>
      </c>
      <c r="AA1379">
        <f ca="1"/>
        <v>0</v>
      </c>
      <c r="AB1379">
        <f ca="1"/>
        <v>0</v>
      </c>
      <c r="AC1379">
        <f ca="1"/>
        <v>0</v>
      </c>
      <c r="AD1379" t="str">
        <f ca="1"/>
        <v>EX_val__L_e</v>
      </c>
      <c r="AE1379">
        <f ca="1"/>
        <v>0</v>
      </c>
    </row>
    <row r="1380" spans="1:31" x14ac:dyDescent="0.2">
      <c r="A1380" t="s">
        <v>10675</v>
      </c>
      <c r="B1380" s="121" t="s">
        <v>9243</v>
      </c>
      <c r="E1380" s="121" t="str">
        <f ca="1"/>
        <v>0</v>
      </c>
      <c r="H1380" s="121" t="str">
        <f ca="1"/>
        <v>0</v>
      </c>
      <c r="K1380" s="121" t="str">
        <f ca="1"/>
        <v>0</v>
      </c>
      <c r="L1380">
        <v>0</v>
      </c>
      <c r="M1380">
        <v>2.19868849606643E-3</v>
      </c>
      <c r="N1380" s="105" t="str">
        <v>ECOAR260_rm</v>
      </c>
      <c r="O1380" s="131">
        <v>0</v>
      </c>
      <c r="P1380" s="121">
        <v>3.14661366497017E-3</v>
      </c>
      <c r="Q1380">
        <v>0</v>
      </c>
      <c r="R1380" t="str">
        <v>ECOAR260_rm</v>
      </c>
      <c r="T1380">
        <v>5.6620295394800103E-2</v>
      </c>
      <c r="U1380" t="str">
        <v>ECOAR260_rm</v>
      </c>
      <c r="W1380" t="str">
        <f ca="1"/>
        <v>Fatty acid degradation</v>
      </c>
      <c r="X1380" t="str">
        <f ca="1"/>
        <v>HACD160i_m</v>
      </c>
      <c r="Y1380">
        <f ca="1"/>
        <v>0</v>
      </c>
      <c r="Z1380">
        <f ca="1"/>
        <v>0</v>
      </c>
      <c r="AA1380">
        <f ca="1"/>
        <v>0</v>
      </c>
      <c r="AB1380">
        <f ca="1"/>
        <v>0</v>
      </c>
      <c r="AC1380">
        <f ca="1"/>
        <v>0</v>
      </c>
      <c r="AD1380" t="str">
        <f ca="1"/>
        <v>EX_xan_e</v>
      </c>
      <c r="AE1380">
        <f ca="1"/>
        <v>0</v>
      </c>
    </row>
    <row r="1381" spans="1:31" x14ac:dyDescent="0.2">
      <c r="A1381" t="s">
        <v>10675</v>
      </c>
      <c r="B1381" s="121" t="s">
        <v>9244</v>
      </c>
      <c r="E1381" s="121" t="str">
        <f ca="1"/>
        <v>0</v>
      </c>
      <c r="H1381" s="121" t="str">
        <f ca="1"/>
        <v>0</v>
      </c>
      <c r="K1381" s="121" t="str">
        <f ca="1"/>
        <v>0</v>
      </c>
      <c r="L1381">
        <v>0</v>
      </c>
      <c r="M1381">
        <v>3.3520023215058599E-3</v>
      </c>
      <c r="N1381" s="105" t="str">
        <v/>
      </c>
      <c r="O1381" s="131">
        <v>0</v>
      </c>
      <c r="P1381" s="121">
        <v>3.8354490580821102E-3</v>
      </c>
      <c r="Q1381">
        <v>0</v>
      </c>
      <c r="R1381" t="str">
        <v/>
      </c>
      <c r="T1381">
        <v>0</v>
      </c>
      <c r="U1381" t="str">
        <v/>
      </c>
      <c r="W1381" t="str">
        <f ca="1"/>
        <v>Fatty acid degradation</v>
      </c>
      <c r="X1381" t="str">
        <f ca="1"/>
        <v>HACD160i_x</v>
      </c>
      <c r="Y1381">
        <f ca="1"/>
        <v>0</v>
      </c>
      <c r="Z1381">
        <f ca="1"/>
        <v>0</v>
      </c>
      <c r="AA1381">
        <f ca="1"/>
        <v>0</v>
      </c>
      <c r="AB1381">
        <f ca="1"/>
        <v>0</v>
      </c>
      <c r="AC1381">
        <f ca="1"/>
        <v>0</v>
      </c>
      <c r="AD1381" t="str">
        <f ca="1"/>
        <v>EX_xtsn_e</v>
      </c>
      <c r="AE1381">
        <f ca="1"/>
        <v>0</v>
      </c>
    </row>
    <row r="1382" spans="1:31" x14ac:dyDescent="0.2">
      <c r="A1382" t="s">
        <v>10675</v>
      </c>
      <c r="B1382" s="121" t="s">
        <v>9245</v>
      </c>
      <c r="E1382" s="121" t="str">
        <f ca="1"/>
        <v>0</v>
      </c>
      <c r="H1382" s="121" t="str">
        <f ca="1"/>
        <v>0</v>
      </c>
      <c r="K1382" s="121" t="str">
        <f ca="1"/>
        <v>0</v>
      </c>
      <c r="L1382">
        <v>2.2704833735190201E-2</v>
      </c>
      <c r="M1382">
        <v>2.3001702614608402E-3</v>
      </c>
      <c r="N1382" s="105" t="str">
        <v/>
      </c>
      <c r="O1382" s="131" t="str">
        <v/>
      </c>
      <c r="P1382" s="121" t="str">
        <v/>
      </c>
      <c r="Q1382">
        <v>2.0719506541798601E-2</v>
      </c>
      <c r="R1382" t="str">
        <v/>
      </c>
      <c r="T1382">
        <v>2.92800808977569E-2</v>
      </c>
      <c r="U1382" t="str">
        <v/>
      </c>
      <c r="W1382" t="str">
        <f ca="1"/>
        <v>Fatty acid degradation</v>
      </c>
      <c r="X1382" t="str">
        <f ca="1"/>
        <v>HACD161ai_m</v>
      </c>
      <c r="Y1382">
        <f ca="1"/>
        <v>0</v>
      </c>
      <c r="Z1382">
        <f ca="1"/>
        <v>0</v>
      </c>
      <c r="AA1382">
        <f ca="1"/>
        <v>0</v>
      </c>
      <c r="AB1382">
        <f ca="1"/>
        <v>0</v>
      </c>
      <c r="AC1382">
        <f ca="1"/>
        <v>0</v>
      </c>
      <c r="AD1382" t="str">
        <f ca="1"/>
        <v>EX_xyl__D_e</v>
      </c>
      <c r="AE1382">
        <f ca="1"/>
        <v>0</v>
      </c>
    </row>
    <row r="1383" spans="1:31" x14ac:dyDescent="0.2">
      <c r="A1383" t="s">
        <v>10675</v>
      </c>
      <c r="B1383" s="121" t="s">
        <v>9246</v>
      </c>
      <c r="E1383" s="121" t="str">
        <f ca="1"/>
        <v>0</v>
      </c>
      <c r="H1383" s="121" t="str">
        <f ca="1"/>
        <v>0</v>
      </c>
      <c r="K1383" s="121" t="str">
        <f ca="1"/>
        <v>0</v>
      </c>
      <c r="L1383">
        <v>0</v>
      </c>
      <c r="M1383">
        <v>4.2508442745194204E-3</v>
      </c>
      <c r="N1383" s="105" t="str">
        <v>DCAt_c_e, G00006t_c_r</v>
      </c>
      <c r="O1383" s="131">
        <v>0</v>
      </c>
      <c r="P1383" s="121">
        <v>2.0170796354976499E-3</v>
      </c>
      <c r="Q1383">
        <v>0</v>
      </c>
      <c r="R1383" t="str">
        <v>DCAt_c_e, G00006t_c_r</v>
      </c>
      <c r="T1383">
        <v>-1.1302794845631001E-2</v>
      </c>
      <c r="U1383" t="str">
        <v>DCAt_c_e, G00006t_c_r</v>
      </c>
      <c r="W1383" t="str">
        <f ca="1"/>
        <v>Fatty acid degradation</v>
      </c>
      <c r="X1383" t="str">
        <f ca="1"/>
        <v>HACD161ai_x</v>
      </c>
      <c r="Y1383">
        <f ca="1"/>
        <v>0</v>
      </c>
      <c r="Z1383">
        <f ca="1"/>
        <v>0</v>
      </c>
      <c r="AA1383">
        <f ca="1"/>
        <v>0</v>
      </c>
      <c r="AB1383">
        <f ca="1"/>
        <v>0</v>
      </c>
      <c r="AC1383">
        <f ca="1"/>
        <v>0</v>
      </c>
      <c r="AD1383" t="str">
        <f ca="1"/>
        <v>EX_xylt_e</v>
      </c>
      <c r="AE1383">
        <f ca="1"/>
        <v>0</v>
      </c>
    </row>
    <row r="1384" spans="1:31" x14ac:dyDescent="0.2">
      <c r="A1384" t="s">
        <v>10675</v>
      </c>
      <c r="B1384" s="121" t="s">
        <v>9247</v>
      </c>
      <c r="E1384" s="121" t="str">
        <f ca="1"/>
        <v>0</v>
      </c>
      <c r="H1384" s="121" t="str">
        <f ca="1"/>
        <v>0</v>
      </c>
      <c r="K1384" s="121" t="str">
        <f ca="1"/>
        <v>0</v>
      </c>
      <c r="L1384">
        <v>0</v>
      </c>
      <c r="M1384">
        <v>1.73339183519145E-3</v>
      </c>
      <c r="N1384" s="105" t="str">
        <v>EX_but_e, G00006t_c_e</v>
      </c>
      <c r="O1384" s="131" t="str">
        <v/>
      </c>
      <c r="P1384" s="121" t="str">
        <v/>
      </c>
      <c r="Q1384">
        <v>0</v>
      </c>
      <c r="R1384" t="str">
        <v>EX_but_e, G00006t_c_e</v>
      </c>
      <c r="T1384">
        <v>0</v>
      </c>
      <c r="U1384" t="str">
        <v>EX_but_e, G00006t_c_e</v>
      </c>
      <c r="W1384" t="str">
        <f ca="1"/>
        <v>Fatty acid degradation</v>
      </c>
      <c r="X1384" t="str">
        <f ca="1"/>
        <v>HACD161bi_m</v>
      </c>
      <c r="Y1384">
        <f ca="1"/>
        <v>0</v>
      </c>
      <c r="Z1384">
        <f ca="1"/>
        <v>0</v>
      </c>
      <c r="AA1384">
        <f ca="1"/>
        <v>0</v>
      </c>
      <c r="AB1384">
        <f ca="1"/>
        <v>0</v>
      </c>
      <c r="AC1384">
        <f ca="1"/>
        <v>0</v>
      </c>
      <c r="AD1384" t="str">
        <f ca="1"/>
        <v>EX_zymst_e</v>
      </c>
      <c r="AE1384">
        <f ca="1"/>
        <v>0</v>
      </c>
    </row>
    <row r="1385" spans="1:31" x14ac:dyDescent="0.2">
      <c r="A1385" t="s">
        <v>10675</v>
      </c>
      <c r="B1385" s="121" t="s">
        <v>9248</v>
      </c>
      <c r="E1385" s="121" t="str">
        <f ca="1"/>
        <v>0</v>
      </c>
      <c r="H1385" s="121" t="str">
        <f ca="1"/>
        <v>0</v>
      </c>
      <c r="K1385" s="121" t="str">
        <f ca="1"/>
        <v>0</v>
      </c>
      <c r="L1385">
        <v>0</v>
      </c>
      <c r="M1385">
        <v>5.3409834244304403E-6</v>
      </c>
      <c r="N1385" s="105" t="str">
        <v>EX_hxa_e, G00006t_c_e</v>
      </c>
      <c r="O1385" s="131">
        <v>0</v>
      </c>
      <c r="P1385" s="121">
        <v>2.1526558495104601E-3</v>
      </c>
      <c r="Q1385">
        <v>0</v>
      </c>
      <c r="R1385" t="str">
        <v>EX_hxa_e, G00006t_c_e</v>
      </c>
      <c r="T1385">
        <v>0</v>
      </c>
      <c r="U1385" t="str">
        <v>EX_hxa_e, G00006t_c_e</v>
      </c>
      <c r="W1385" t="str">
        <f ca="1"/>
        <v>Fatty acid degradation</v>
      </c>
      <c r="X1385" t="str">
        <f ca="1"/>
        <v>HACD161bi_x</v>
      </c>
      <c r="Y1385">
        <f ca="1"/>
        <v>0</v>
      </c>
      <c r="Z1385">
        <f ca="1"/>
        <v>0</v>
      </c>
      <c r="AA1385">
        <f ca="1"/>
        <v>0</v>
      </c>
      <c r="AB1385">
        <f ca="1"/>
        <v>0</v>
      </c>
      <c r="AC1385">
        <f ca="1"/>
        <v>0</v>
      </c>
      <c r="AD1385" t="str">
        <f ca="1"/>
        <v>F1PP_c</v>
      </c>
      <c r="AE1385">
        <f ca="1"/>
        <v>0</v>
      </c>
    </row>
    <row r="1386" spans="1:31" x14ac:dyDescent="0.2">
      <c r="A1386" t="s">
        <v>10675</v>
      </c>
      <c r="B1386" s="121" t="s">
        <v>9249</v>
      </c>
      <c r="E1386" s="121" t="str">
        <f ca="1"/>
        <v>0</v>
      </c>
      <c r="H1386" s="121" t="str">
        <f ca="1"/>
        <v>0</v>
      </c>
      <c r="K1386" s="121" t="str">
        <f ca="1"/>
        <v>0</v>
      </c>
      <c r="L1386">
        <v>0</v>
      </c>
      <c r="M1386">
        <v>1.1108503083530901E-3</v>
      </c>
      <c r="N1386" s="105" t="str">
        <v>EX_ocdcea_e, G00006t_c_e</v>
      </c>
      <c r="O1386" s="131" t="str">
        <v/>
      </c>
      <c r="P1386" s="121" t="str">
        <v/>
      </c>
      <c r="Q1386">
        <v>0</v>
      </c>
      <c r="R1386" t="str">
        <v>EX_ocdcea_e, G00006t_c_e</v>
      </c>
      <c r="T1386">
        <v>0</v>
      </c>
      <c r="U1386" t="str">
        <v>EX_ocdcea_e, G00006t_c_e</v>
      </c>
      <c r="W1386" t="str">
        <f ca="1"/>
        <v>Fatty acid degradation</v>
      </c>
      <c r="X1386" t="str">
        <f ca="1"/>
        <v>HACD162i_x</v>
      </c>
      <c r="Y1386">
        <f ca="1"/>
        <v>0</v>
      </c>
      <c r="Z1386">
        <f ca="1"/>
        <v>0</v>
      </c>
      <c r="AA1386">
        <f ca="1"/>
        <v>0</v>
      </c>
      <c r="AB1386">
        <f ca="1"/>
        <v>0</v>
      </c>
      <c r="AC1386">
        <f ca="1"/>
        <v>0</v>
      </c>
      <c r="AD1386" t="str">
        <f ca="1"/>
        <v>FACOA120tabc_x</v>
      </c>
      <c r="AE1386">
        <f ca="1"/>
        <v>0</v>
      </c>
    </row>
    <row r="1387" spans="1:31" x14ac:dyDescent="0.2">
      <c r="A1387" t="s">
        <v>10675</v>
      </c>
      <c r="B1387" s="121" t="s">
        <v>9250</v>
      </c>
      <c r="E1387" s="121" t="str">
        <f ca="1"/>
        <v>0</v>
      </c>
      <c r="H1387" s="121" t="str">
        <f ca="1"/>
        <v>0</v>
      </c>
      <c r="K1387" s="121" t="str">
        <f ca="1"/>
        <v>0</v>
      </c>
      <c r="L1387">
        <v>0</v>
      </c>
      <c r="M1387">
        <v>1.73339183519145E-3</v>
      </c>
      <c r="N1387" s="105" t="str">
        <v>BUTt_c_e, G00006t_c_r</v>
      </c>
      <c r="O1387" s="131" t="str">
        <v/>
      </c>
      <c r="P1387" s="121" t="str">
        <v/>
      </c>
      <c r="Q1387">
        <v>0</v>
      </c>
      <c r="R1387" t="str">
        <v>BUTt_c_e, G00006t_c_r</v>
      </c>
      <c r="T1387">
        <v>0</v>
      </c>
      <c r="U1387" t="str">
        <v>BUTt_c_e, G00006t_c_r</v>
      </c>
      <c r="W1387" t="str">
        <f ca="1"/>
        <v>Fatty acid degradation</v>
      </c>
      <c r="X1387" t="str">
        <f ca="1"/>
        <v>HACD163i_x</v>
      </c>
      <c r="Y1387">
        <f ca="1"/>
        <v>0</v>
      </c>
      <c r="Z1387">
        <f ca="1"/>
        <v>0</v>
      </c>
      <c r="AA1387">
        <f ca="1"/>
        <v>0</v>
      </c>
      <c r="AB1387">
        <f ca="1"/>
        <v>0</v>
      </c>
      <c r="AC1387">
        <f ca="1"/>
        <v>0</v>
      </c>
      <c r="AD1387" t="str">
        <f ca="1"/>
        <v>FACOA140tabc_x</v>
      </c>
      <c r="AE1387">
        <f ca="1"/>
        <v>0</v>
      </c>
    </row>
    <row r="1388" spans="1:31" x14ac:dyDescent="0.2">
      <c r="A1388" t="s">
        <v>10675</v>
      </c>
      <c r="B1388" s="121" t="s">
        <v>9251</v>
      </c>
      <c r="E1388" s="121" t="str">
        <f ca="1"/>
        <v>0</v>
      </c>
      <c r="H1388" s="121" t="str">
        <f ca="1"/>
        <v>0</v>
      </c>
      <c r="K1388" s="121" t="str">
        <f ca="1"/>
        <v>0</v>
      </c>
      <c r="L1388">
        <v>0</v>
      </c>
      <c r="M1388">
        <v>5.3409834244304403E-6</v>
      </c>
      <c r="N1388" s="105" t="str">
        <v>HXAt_c_e, G00006t_c_r</v>
      </c>
      <c r="O1388" s="131">
        <v>0</v>
      </c>
      <c r="P1388" s="121">
        <v>2.7085426706555601E-3</v>
      </c>
      <c r="Q1388">
        <v>0</v>
      </c>
      <c r="R1388" t="str">
        <v>HXAt_c_e, G00006t_c_r</v>
      </c>
      <c r="T1388">
        <v>0</v>
      </c>
      <c r="U1388" t="str">
        <v>HXAt_c_e, G00006t_c_r</v>
      </c>
      <c r="W1388" t="str">
        <f ca="1"/>
        <v>Fatty acid degradation</v>
      </c>
      <c r="X1388" t="str">
        <f ca="1"/>
        <v>HACD180i_m</v>
      </c>
      <c r="Y1388">
        <f ca="1"/>
        <v>0</v>
      </c>
      <c r="Z1388">
        <f ca="1"/>
        <v>0</v>
      </c>
      <c r="AA1388">
        <f ca="1"/>
        <v>0</v>
      </c>
      <c r="AB1388">
        <f ca="1"/>
        <v>0</v>
      </c>
      <c r="AC1388">
        <f ca="1"/>
        <v>0</v>
      </c>
      <c r="AD1388" t="str">
        <f ca="1"/>
        <v>FACOA160tabc_x</v>
      </c>
      <c r="AE1388">
        <f ca="1"/>
        <v>0</v>
      </c>
    </row>
    <row r="1389" spans="1:31" x14ac:dyDescent="0.2">
      <c r="A1389" t="s">
        <v>10675</v>
      </c>
      <c r="B1389" s="121" t="s">
        <v>9252</v>
      </c>
      <c r="E1389" s="121" t="str">
        <f ca="1"/>
        <v>0</v>
      </c>
      <c r="H1389" s="121" t="str">
        <f ca="1"/>
        <v>0</v>
      </c>
      <c r="K1389" s="121" t="str">
        <f ca="1"/>
        <v>0</v>
      </c>
      <c r="L1389">
        <v>0</v>
      </c>
      <c r="M1389">
        <v>1.1108503083530901E-3</v>
      </c>
      <c r="N1389" s="105" t="str">
        <v>OCDCEAt_c_e, G00006t_c_r</v>
      </c>
      <c r="O1389" s="131">
        <v>0</v>
      </c>
      <c r="P1389" s="121">
        <v>2.4879483594356898E-3</v>
      </c>
      <c r="Q1389">
        <v>0</v>
      </c>
      <c r="R1389" t="str">
        <v>OCDCEAt_c_e, G00006t_c_r</v>
      </c>
      <c r="T1389">
        <v>0</v>
      </c>
      <c r="U1389" t="str">
        <v>OCDCEAt_c_e, G00006t_c_r</v>
      </c>
      <c r="W1389" t="str">
        <f ca="1"/>
        <v>Fatty acid degradation</v>
      </c>
      <c r="X1389" t="str">
        <f ca="1"/>
        <v>HACD180i_x</v>
      </c>
      <c r="Y1389">
        <f ca="1"/>
        <v>0</v>
      </c>
      <c r="Z1389">
        <f ca="1"/>
        <v>0</v>
      </c>
      <c r="AA1389">
        <f ca="1"/>
        <v>0</v>
      </c>
      <c r="AB1389">
        <f ca="1"/>
        <v>0</v>
      </c>
      <c r="AC1389">
        <f ca="1"/>
        <v>0</v>
      </c>
      <c r="AD1389" t="str">
        <f ca="1"/>
        <v>FACOA161tabc_x</v>
      </c>
      <c r="AE1389">
        <f ca="1"/>
        <v>0</v>
      </c>
    </row>
    <row r="1390" spans="1:31" x14ac:dyDescent="0.2">
      <c r="A1390" t="s">
        <v>10675</v>
      </c>
      <c r="B1390" s="121" t="s">
        <v>9253</v>
      </c>
      <c r="E1390" s="121" t="str">
        <f ca="1"/>
        <v>0</v>
      </c>
      <c r="H1390" s="121" t="str">
        <f ca="1"/>
        <v>0</v>
      </c>
      <c r="K1390" s="121" t="str">
        <f ca="1"/>
        <v>0</v>
      </c>
      <c r="L1390">
        <v>0</v>
      </c>
      <c r="M1390">
        <v>0</v>
      </c>
      <c r="N1390" s="105" t="str">
        <v>FACOA120tabc_x</v>
      </c>
      <c r="O1390" s="131" t="str">
        <v/>
      </c>
      <c r="P1390" s="121" t="str">
        <v/>
      </c>
      <c r="Q1390">
        <v>0</v>
      </c>
      <c r="R1390" t="str">
        <v>FACOA120tabc_x</v>
      </c>
      <c r="T1390">
        <v>0</v>
      </c>
      <c r="U1390" t="str">
        <v>FACOA120tabc_x</v>
      </c>
      <c r="W1390" t="str">
        <f ca="1"/>
        <v>Fatty acid degradation</v>
      </c>
      <c r="X1390" t="str">
        <f ca="1"/>
        <v>HACD181ai_m</v>
      </c>
      <c r="Y1390">
        <f ca="1"/>
        <v>0</v>
      </c>
      <c r="Z1390">
        <f ca="1"/>
        <v>0</v>
      </c>
      <c r="AA1390">
        <f ca="1"/>
        <v>0</v>
      </c>
      <c r="AB1390">
        <f ca="1"/>
        <v>0</v>
      </c>
      <c r="AC1390">
        <f ca="1"/>
        <v>0</v>
      </c>
      <c r="AD1390" t="str">
        <f ca="1"/>
        <v>FACOA180tabc_x</v>
      </c>
      <c r="AE1390">
        <f ca="1"/>
        <v>0</v>
      </c>
    </row>
    <row r="1391" spans="1:31" x14ac:dyDescent="0.2">
      <c r="A1391" t="s">
        <v>10675</v>
      </c>
      <c r="B1391" s="121" t="s">
        <v>9254</v>
      </c>
      <c r="E1391" s="121" t="str">
        <f ca="1"/>
        <v>0</v>
      </c>
      <c r="H1391" s="121" t="str">
        <f ca="1"/>
        <v>0</v>
      </c>
      <c r="K1391" s="121" t="str">
        <f ca="1"/>
        <v>0</v>
      </c>
      <c r="L1391">
        <v>0</v>
      </c>
      <c r="M1391">
        <v>1.18996028541835E-12</v>
      </c>
      <c r="N1391" s="105" t="str">
        <v>FACOA140tabc_x</v>
      </c>
      <c r="O1391" s="131">
        <v>0</v>
      </c>
      <c r="P1391" s="121">
        <v>2.0170796354976499E-3</v>
      </c>
      <c r="Q1391">
        <v>0</v>
      </c>
      <c r="R1391" t="str">
        <v>FACOA140tabc_x</v>
      </c>
      <c r="T1391">
        <v>0</v>
      </c>
      <c r="U1391" t="str">
        <v>FACOA140tabc_x</v>
      </c>
      <c r="W1391" t="str">
        <f ca="1"/>
        <v>Fatty acid degradation</v>
      </c>
      <c r="X1391" t="str">
        <f ca="1"/>
        <v>HACD181ai_x</v>
      </c>
      <c r="Y1391">
        <f ca="1"/>
        <v>0</v>
      </c>
      <c r="Z1391">
        <f ca="1"/>
        <v>0</v>
      </c>
      <c r="AA1391">
        <f ca="1"/>
        <v>0</v>
      </c>
      <c r="AB1391">
        <f ca="1"/>
        <v>0</v>
      </c>
      <c r="AC1391">
        <f ca="1"/>
        <v>0</v>
      </c>
      <c r="AD1391" t="str">
        <f ca="1"/>
        <v>FACOA181tabc_x</v>
      </c>
      <c r="AE1391">
        <f ca="1"/>
        <v>0</v>
      </c>
    </row>
    <row r="1392" spans="1:31" x14ac:dyDescent="0.2">
      <c r="A1392" t="s">
        <v>10675</v>
      </c>
      <c r="B1392" s="121" t="s">
        <v>9255</v>
      </c>
      <c r="E1392" s="121" t="str">
        <f ca="1"/>
        <v>0</v>
      </c>
      <c r="H1392" s="121" t="str">
        <f ca="1"/>
        <v>0</v>
      </c>
      <c r="K1392" s="121" t="str">
        <f ca="1"/>
        <v>0</v>
      </c>
      <c r="L1392">
        <v>0</v>
      </c>
      <c r="M1392">
        <v>2.0241114565239002E-3</v>
      </c>
      <c r="N1392" s="105" t="str">
        <v>FACOA160tabc_x</v>
      </c>
      <c r="O1392" s="131" t="str">
        <v/>
      </c>
      <c r="P1392" s="121" t="str">
        <v/>
      </c>
      <c r="Q1392">
        <v>0</v>
      </c>
      <c r="R1392" t="str">
        <v>FACOA160tabc_x</v>
      </c>
      <c r="T1392">
        <v>0</v>
      </c>
      <c r="U1392" t="str">
        <v>FACOA160tabc_x</v>
      </c>
      <c r="W1392" t="str">
        <f ca="1"/>
        <v>Fatty acid degradation</v>
      </c>
      <c r="X1392" t="str">
        <f ca="1"/>
        <v>HACD182i_x</v>
      </c>
      <c r="Y1392">
        <f ca="1"/>
        <v>0</v>
      </c>
      <c r="Z1392">
        <f ca="1"/>
        <v>0</v>
      </c>
      <c r="AA1392">
        <f ca="1"/>
        <v>0</v>
      </c>
      <c r="AB1392">
        <f ca="1"/>
        <v>0</v>
      </c>
      <c r="AC1392">
        <f ca="1"/>
        <v>0</v>
      </c>
      <c r="AD1392" t="str">
        <f ca="1"/>
        <v>FACOA182tabc_x</v>
      </c>
      <c r="AE1392">
        <f ca="1"/>
        <v>0</v>
      </c>
    </row>
    <row r="1393" spans="1:31" x14ac:dyDescent="0.2">
      <c r="A1393" t="s">
        <v>10675</v>
      </c>
      <c r="B1393" s="121" t="s">
        <v>9256</v>
      </c>
      <c r="E1393" s="121" t="str">
        <f ca="1"/>
        <v>0</v>
      </c>
      <c r="H1393" s="121" t="str">
        <f ca="1"/>
        <v>0</v>
      </c>
      <c r="K1393" s="121" t="str">
        <f ca="1"/>
        <v>0</v>
      </c>
      <c r="L1393">
        <v>0</v>
      </c>
      <c r="M1393">
        <v>2.1526558495104601E-3</v>
      </c>
      <c r="N1393" s="105" t="str">
        <v>FACOA161tabc_x</v>
      </c>
      <c r="O1393" s="131" t="str">
        <v/>
      </c>
      <c r="P1393" s="121" t="str">
        <v/>
      </c>
      <c r="Q1393">
        <v>0</v>
      </c>
      <c r="R1393" t="str">
        <v>FACOA161tabc_x</v>
      </c>
      <c r="T1393">
        <v>0</v>
      </c>
      <c r="U1393" t="str">
        <v>FACOA161tabc_x</v>
      </c>
      <c r="W1393" t="str">
        <f ca="1"/>
        <v>Fatty acid degradation</v>
      </c>
      <c r="X1393" t="str">
        <f ca="1"/>
        <v>HACD183i_x</v>
      </c>
      <c r="Y1393">
        <f ca="1"/>
        <v>0</v>
      </c>
      <c r="Z1393">
        <f ca="1"/>
        <v>0</v>
      </c>
      <c r="AA1393">
        <f ca="1"/>
        <v>0</v>
      </c>
      <c r="AB1393">
        <f ca="1"/>
        <v>0</v>
      </c>
      <c r="AC1393">
        <f ca="1"/>
        <v>0</v>
      </c>
      <c r="AD1393" t="str">
        <f ca="1"/>
        <v>FACOA183tabc_x</v>
      </c>
      <c r="AE1393">
        <f ca="1"/>
        <v>0</v>
      </c>
    </row>
    <row r="1394" spans="1:31" x14ac:dyDescent="0.2">
      <c r="A1394" t="s">
        <v>10675</v>
      </c>
      <c r="B1394" s="121" t="s">
        <v>9257</v>
      </c>
      <c r="E1394" s="121" t="str">
        <f ca="1"/>
        <v>0</v>
      </c>
      <c r="H1394" s="121" t="str">
        <f ca="1"/>
        <v>0</v>
      </c>
      <c r="K1394" s="121" t="str">
        <f ca="1"/>
        <v>0</v>
      </c>
      <c r="L1394">
        <v>0</v>
      </c>
      <c r="M1394">
        <v>1.2977733416447801E-3</v>
      </c>
      <c r="N1394" s="105" t="str">
        <v>FACOA180tabc_x</v>
      </c>
      <c r="O1394" s="131">
        <v>0</v>
      </c>
      <c r="P1394" s="121">
        <v>1.6821049190878399E-3</v>
      </c>
      <c r="Q1394">
        <v>0</v>
      </c>
      <c r="R1394" t="str">
        <v>FACOA180tabc_x</v>
      </c>
      <c r="T1394">
        <v>0</v>
      </c>
      <c r="U1394" t="str">
        <v>FACOA180tabc_x</v>
      </c>
      <c r="W1394" t="str">
        <f ca="1"/>
        <v>Fatty acid degradation</v>
      </c>
      <c r="X1394" t="str">
        <f ca="1"/>
        <v>HACD200i_x</v>
      </c>
      <c r="Y1394">
        <f ca="1"/>
        <v>0</v>
      </c>
      <c r="Z1394">
        <f ca="1"/>
        <v>0</v>
      </c>
      <c r="AA1394">
        <f ca="1"/>
        <v>0</v>
      </c>
      <c r="AB1394">
        <f ca="1"/>
        <v>0</v>
      </c>
      <c r="AC1394">
        <f ca="1"/>
        <v>0</v>
      </c>
      <c r="AD1394" t="str">
        <f ca="1"/>
        <v>FACOA200tabc_x</v>
      </c>
      <c r="AE1394">
        <f ca="1"/>
        <v>0</v>
      </c>
    </row>
    <row r="1395" spans="1:31" x14ac:dyDescent="0.2">
      <c r="A1395" t="s">
        <v>10675</v>
      </c>
      <c r="B1395" s="121" t="s">
        <v>9258</v>
      </c>
      <c r="E1395" s="121" t="str">
        <f ca="1"/>
        <v>0</v>
      </c>
      <c r="H1395" s="121" t="str">
        <f ca="1"/>
        <v>0</v>
      </c>
      <c r="K1395" s="121" t="str">
        <f ca="1"/>
        <v>0</v>
      </c>
      <c r="L1395">
        <v>0</v>
      </c>
      <c r="M1395">
        <v>1.8494916354133901E-3</v>
      </c>
      <c r="N1395" s="105" t="str">
        <v>FACOA181tabc_x</v>
      </c>
      <c r="O1395" s="131">
        <v>0</v>
      </c>
      <c r="P1395" s="121">
        <v>1.47871109976101E-3</v>
      </c>
      <c r="Q1395">
        <v>0</v>
      </c>
      <c r="R1395" t="str">
        <v>FACOA181tabc_x</v>
      </c>
      <c r="T1395">
        <v>2.5595137115697101E-3</v>
      </c>
      <c r="U1395" t="str">
        <v>FACOA181tabc_x</v>
      </c>
      <c r="W1395" t="str">
        <f ca="1"/>
        <v>Fatty acid degradation</v>
      </c>
      <c r="X1395" t="str">
        <f ca="1"/>
        <v>HACD220i_x</v>
      </c>
      <c r="Y1395">
        <f ca="1"/>
        <v>0</v>
      </c>
      <c r="Z1395">
        <f ca="1"/>
        <v>0</v>
      </c>
      <c r="AA1395">
        <f ca="1"/>
        <v>0</v>
      </c>
      <c r="AB1395">
        <f ca="1"/>
        <v>0</v>
      </c>
      <c r="AC1395">
        <f ca="1"/>
        <v>0</v>
      </c>
      <c r="AD1395" t="str">
        <f ca="1"/>
        <v>FACOA220tabc_x</v>
      </c>
      <c r="AE1395">
        <f ca="1"/>
        <v>0</v>
      </c>
    </row>
    <row r="1396" spans="1:31" x14ac:dyDescent="0.2">
      <c r="A1396" t="s">
        <v>10675</v>
      </c>
      <c r="B1396" s="121" t="s">
        <v>9259</v>
      </c>
      <c r="E1396" s="121" t="str">
        <f ca="1"/>
        <v>0</v>
      </c>
      <c r="H1396" s="121" t="str">
        <f ca="1"/>
        <v>0</v>
      </c>
      <c r="K1396" s="121" t="str">
        <f ca="1"/>
        <v>0</v>
      </c>
      <c r="L1396">
        <v>0</v>
      </c>
      <c r="M1396">
        <v>8.11483770420167E-4</v>
      </c>
      <c r="N1396" s="105" t="str">
        <v>FACOA200tabc_x</v>
      </c>
      <c r="O1396" s="131">
        <v>0</v>
      </c>
      <c r="P1396" s="121">
        <v>1.32208248572396E-3</v>
      </c>
      <c r="Q1396">
        <v>0</v>
      </c>
      <c r="R1396" t="str">
        <v>FACOA200tabc_x</v>
      </c>
      <c r="T1396">
        <v>0</v>
      </c>
      <c r="U1396" t="str">
        <v>FACOA200tabc_x</v>
      </c>
      <c r="W1396" t="str">
        <f ca="1"/>
        <v>Fatty acid degradation</v>
      </c>
      <c r="X1396" t="str">
        <f ca="1"/>
        <v>HACD240i_x</v>
      </c>
      <c r="Y1396">
        <f ca="1"/>
        <v>0</v>
      </c>
      <c r="Z1396">
        <f ca="1"/>
        <v>0</v>
      </c>
      <c r="AA1396">
        <f ca="1"/>
        <v>0</v>
      </c>
      <c r="AB1396">
        <f ca="1"/>
        <v>0</v>
      </c>
      <c r="AC1396">
        <f ca="1"/>
        <v>0</v>
      </c>
      <c r="AD1396" t="str">
        <f ca="1"/>
        <v>FACOA240tabc_x</v>
      </c>
      <c r="AE1396">
        <f ca="1"/>
        <v>0</v>
      </c>
    </row>
    <row r="1397" spans="1:31" x14ac:dyDescent="0.2">
      <c r="A1397" t="s">
        <v>10675</v>
      </c>
      <c r="B1397" s="121" t="s">
        <v>9260</v>
      </c>
      <c r="E1397" s="121" t="str">
        <f ca="1"/>
        <v>0</v>
      </c>
      <c r="H1397" s="121" t="str">
        <f ca="1"/>
        <v>0</v>
      </c>
      <c r="K1397" s="121" t="str">
        <f ca="1"/>
        <v>0</v>
      </c>
      <c r="L1397">
        <v>0</v>
      </c>
      <c r="M1397">
        <v>6.7031373764586796E-4</v>
      </c>
      <c r="N1397" s="105" t="str">
        <v>FACOA220tabc_x</v>
      </c>
      <c r="O1397" s="131">
        <v>0</v>
      </c>
      <c r="P1397" s="121">
        <v>8.7272438667892701E-4</v>
      </c>
      <c r="Q1397">
        <v>0</v>
      </c>
      <c r="R1397" t="str">
        <v>FACOA220tabc_x</v>
      </c>
      <c r="T1397">
        <v>0</v>
      </c>
      <c r="U1397" t="str">
        <v>FACOA220tabc_x</v>
      </c>
      <c r="W1397" t="str">
        <f ca="1"/>
        <v>Fatty acid degradation</v>
      </c>
      <c r="X1397" t="str">
        <f ca="1"/>
        <v>HACD260i_x</v>
      </c>
      <c r="Y1397">
        <f ca="1"/>
        <v>0</v>
      </c>
      <c r="Z1397">
        <f ca="1"/>
        <v>0</v>
      </c>
      <c r="AA1397">
        <f ca="1"/>
        <v>0</v>
      </c>
      <c r="AB1397">
        <f ca="1"/>
        <v>0</v>
      </c>
      <c r="AC1397">
        <f ca="1"/>
        <v>0</v>
      </c>
      <c r="AD1397" t="str">
        <f ca="1"/>
        <v>FACOA260tabc_x</v>
      </c>
      <c r="AE1397">
        <f ca="1"/>
        <v>0</v>
      </c>
    </row>
    <row r="1398" spans="1:31" x14ac:dyDescent="0.2">
      <c r="A1398" t="s">
        <v>10675</v>
      </c>
      <c r="B1398" s="121" t="s">
        <v>9261</v>
      </c>
      <c r="E1398" s="121" t="str">
        <f ca="1"/>
        <v>0</v>
      </c>
      <c r="H1398" s="121" t="str">
        <f ca="1"/>
        <v>0</v>
      </c>
      <c r="K1398" s="121" t="str">
        <f ca="1"/>
        <v>0</v>
      </c>
      <c r="L1398">
        <v>0</v>
      </c>
      <c r="M1398">
        <v>9.9941974253966309E-4</v>
      </c>
      <c r="N1398" s="105" t="str">
        <v>FACOA240tabc_x</v>
      </c>
      <c r="O1398" s="131">
        <v>0</v>
      </c>
      <c r="P1398" s="121">
        <v>3.14661366502033E-3</v>
      </c>
      <c r="Q1398">
        <v>0</v>
      </c>
      <c r="R1398" t="str">
        <v>FACOA240tabc_x</v>
      </c>
      <c r="T1398">
        <v>0</v>
      </c>
      <c r="U1398" t="str">
        <v>FACOA240tabc_x</v>
      </c>
      <c r="W1398" t="str">
        <f ca="1"/>
        <v>Fatty acid degradation</v>
      </c>
      <c r="X1398" t="str">
        <f ca="1"/>
        <v>HACD40i_m</v>
      </c>
      <c r="Y1398">
        <f ca="1"/>
        <v>0</v>
      </c>
      <c r="Z1398">
        <f ca="1"/>
        <v>0</v>
      </c>
      <c r="AA1398">
        <f ca="1"/>
        <v>0</v>
      </c>
      <c r="AB1398">
        <f ca="1"/>
        <v>0</v>
      </c>
      <c r="AC1398">
        <f ca="1"/>
        <v>0</v>
      </c>
      <c r="AD1398" t="str">
        <f ca="1"/>
        <v>FACOAE100_x</v>
      </c>
      <c r="AE1398">
        <f ca="1"/>
        <v>0</v>
      </c>
    </row>
    <row r="1399" spans="1:31" x14ac:dyDescent="0.2">
      <c r="A1399" t="s">
        <v>10675</v>
      </c>
      <c r="B1399" s="121" t="s">
        <v>9262</v>
      </c>
      <c r="E1399" s="121" t="str">
        <f ca="1"/>
        <v>0</v>
      </c>
      <c r="H1399" s="121" t="str">
        <f ca="1"/>
        <v>0</v>
      </c>
      <c r="K1399" s="121" t="str">
        <f ca="1"/>
        <v>0</v>
      </c>
      <c r="L1399">
        <v>0</v>
      </c>
      <c r="M1399">
        <v>8.7272438667892701E-4</v>
      </c>
      <c r="N1399" s="105" t="str">
        <v>FACOA260tabc_x</v>
      </c>
      <c r="O1399" s="131">
        <v>0</v>
      </c>
      <c r="P1399" s="121">
        <v>1.3443818358954E-3</v>
      </c>
      <c r="Q1399">
        <v>0</v>
      </c>
      <c r="R1399" t="str">
        <v>FACOA260tabc_x</v>
      </c>
      <c r="T1399">
        <v>8.7432811340613092E-3</v>
      </c>
      <c r="U1399" t="str">
        <v>FACOA260tabc_x</v>
      </c>
      <c r="W1399" t="str">
        <f ca="1"/>
        <v>Fatty acid degradation</v>
      </c>
      <c r="X1399" t="str">
        <f ca="1"/>
        <v>HACD40i_x</v>
      </c>
      <c r="Y1399">
        <f ca="1"/>
        <v>0</v>
      </c>
      <c r="Z1399">
        <f ca="1"/>
        <v>0</v>
      </c>
      <c r="AA1399">
        <f ca="1"/>
        <v>0</v>
      </c>
      <c r="AB1399">
        <f ca="1"/>
        <v>0</v>
      </c>
      <c r="AC1399">
        <f ca="1"/>
        <v>0</v>
      </c>
      <c r="AD1399" t="str">
        <f ca="1"/>
        <v>FACOAE120_c</v>
      </c>
      <c r="AE1399">
        <f ca="1"/>
        <v>0</v>
      </c>
    </row>
    <row r="1400" spans="1:31" x14ac:dyDescent="0.2">
      <c r="A1400" t="s">
        <v>10668</v>
      </c>
      <c r="B1400" s="121" t="s">
        <v>9263</v>
      </c>
      <c r="E1400" s="121" t="str">
        <f ca="1"/>
        <v>0</v>
      </c>
      <c r="H1400" s="121" t="str">
        <f ca="1"/>
        <v>0</v>
      </c>
      <c r="K1400" s="121" t="str">
        <f ca="1"/>
        <v>0</v>
      </c>
      <c r="L1400">
        <v>0</v>
      </c>
      <c r="M1400">
        <v>1.73339183519145E-3</v>
      </c>
      <c r="N1400" s="105" t="str">
        <v>G00006t_c_r</v>
      </c>
      <c r="O1400" s="131" t="str">
        <v/>
      </c>
      <c r="P1400" s="121" t="str">
        <v/>
      </c>
      <c r="Q1400">
        <v>0</v>
      </c>
      <c r="R1400" t="str">
        <v>G00006t_c_r</v>
      </c>
      <c r="T1400">
        <v>0</v>
      </c>
      <c r="U1400" t="str">
        <v>G00006t_c_r</v>
      </c>
      <c r="W1400" t="str">
        <f ca="1"/>
        <v>Benzoate degradation</v>
      </c>
      <c r="X1400" t="str">
        <f ca="1"/>
        <v>HACD40y_c</v>
      </c>
      <c r="Y1400">
        <f ca="1"/>
        <v>0</v>
      </c>
      <c r="Z1400">
        <f ca="1"/>
        <v>0</v>
      </c>
      <c r="AA1400">
        <f ca="1"/>
        <v>0</v>
      </c>
      <c r="AB1400">
        <f ca="1"/>
        <v>0</v>
      </c>
      <c r="AC1400">
        <f ca="1"/>
        <v>0</v>
      </c>
      <c r="AD1400" t="str">
        <f ca="1"/>
        <v>FACOAE120_x</v>
      </c>
      <c r="AE1400">
        <f ca="1"/>
        <v>0</v>
      </c>
    </row>
    <row r="1401" spans="1:31" x14ac:dyDescent="0.2">
      <c r="A1401" t="s">
        <v>10675</v>
      </c>
      <c r="B1401" s="121" t="s">
        <v>9264</v>
      </c>
      <c r="E1401" s="121" t="str">
        <f ca="1"/>
        <v>0</v>
      </c>
      <c r="H1401" s="121" t="str">
        <f ca="1"/>
        <v>0</v>
      </c>
      <c r="K1401" s="121" t="str">
        <f ca="1"/>
        <v>0</v>
      </c>
      <c r="L1401">
        <v>0</v>
      </c>
      <c r="M1401">
        <v>5.3409834244304403E-6</v>
      </c>
      <c r="N1401" s="105" t="str">
        <v>G00006t_c_r</v>
      </c>
      <c r="O1401" s="131">
        <v>0</v>
      </c>
      <c r="P1401" s="121">
        <v>3.14661366502033E-3</v>
      </c>
      <c r="Q1401">
        <v>0</v>
      </c>
      <c r="R1401" t="str">
        <v>G00006t_c_r</v>
      </c>
      <c r="T1401">
        <v>0</v>
      </c>
      <c r="U1401" t="str">
        <v>G00006t_c_r</v>
      </c>
      <c r="W1401" t="str">
        <f ca="1"/>
        <v>Fatty acid degradation</v>
      </c>
      <c r="X1401" t="str">
        <f ca="1"/>
        <v>HACD60i_m</v>
      </c>
      <c r="Y1401">
        <f ca="1"/>
        <v>0</v>
      </c>
      <c r="Z1401">
        <f ca="1"/>
        <v>0</v>
      </c>
      <c r="AA1401">
        <f ca="1"/>
        <v>0</v>
      </c>
      <c r="AB1401">
        <f ca="1"/>
        <v>0</v>
      </c>
      <c r="AC1401">
        <f ca="1"/>
        <v>0</v>
      </c>
      <c r="AD1401" t="str">
        <f ca="1"/>
        <v>FACOAE140_c</v>
      </c>
      <c r="AE1401">
        <f ca="1"/>
        <v>0</v>
      </c>
    </row>
    <row r="1402" spans="1:31" x14ac:dyDescent="0.2">
      <c r="A1402" t="s">
        <v>10675</v>
      </c>
      <c r="B1402" s="121" t="s">
        <v>9265</v>
      </c>
      <c r="E1402" s="121" t="str">
        <f ca="1"/>
        <v>0</v>
      </c>
      <c r="H1402" s="121" t="str">
        <f ca="1"/>
        <v>0</v>
      </c>
      <c r="K1402" s="121" t="str">
        <f ca="1"/>
        <v>0</v>
      </c>
      <c r="L1402">
        <v>0</v>
      </c>
      <c r="M1402">
        <v>8.1189286384156299E-4</v>
      </c>
      <c r="N1402" s="105" t="str">
        <v>G00006t_c_r</v>
      </c>
      <c r="O1402" s="131">
        <v>0</v>
      </c>
      <c r="P1402" s="121">
        <v>2.1780745963420299E-3</v>
      </c>
      <c r="Q1402">
        <v>0</v>
      </c>
      <c r="R1402" t="str">
        <v>G00006t_c_r</v>
      </c>
      <c r="T1402">
        <v>0</v>
      </c>
      <c r="U1402" t="str">
        <v>G00006t_c_r</v>
      </c>
      <c r="W1402" t="str">
        <f ca="1"/>
        <v>Fatty acid degradation</v>
      </c>
      <c r="X1402" t="str">
        <f ca="1"/>
        <v>HACD60i_x</v>
      </c>
      <c r="Y1402">
        <f ca="1"/>
        <v>0</v>
      </c>
      <c r="Z1402">
        <f ca="1"/>
        <v>0</v>
      </c>
      <c r="AA1402">
        <f ca="1"/>
        <v>0</v>
      </c>
      <c r="AB1402">
        <f ca="1"/>
        <v>0</v>
      </c>
      <c r="AC1402">
        <f ca="1"/>
        <v>0</v>
      </c>
      <c r="AD1402" t="str">
        <f ca="1"/>
        <v>FACOAE140_x</v>
      </c>
      <c r="AE1402">
        <f ca="1"/>
        <v>0</v>
      </c>
    </row>
    <row r="1403" spans="1:31" x14ac:dyDescent="0.2">
      <c r="A1403" t="s">
        <v>10675</v>
      </c>
      <c r="B1403" s="121" t="s">
        <v>9266</v>
      </c>
      <c r="E1403" s="121" t="str">
        <f ca="1"/>
        <v>0</v>
      </c>
      <c r="H1403" s="121" t="str">
        <f ca="1"/>
        <v>0</v>
      </c>
      <c r="K1403" s="121" t="str">
        <f ca="1"/>
        <v>0</v>
      </c>
      <c r="L1403">
        <v>0</v>
      </c>
      <c r="M1403">
        <v>1.73339183519145E-3</v>
      </c>
      <c r="N1403" s="105" t="str">
        <v/>
      </c>
      <c r="O1403" s="131">
        <v>0</v>
      </c>
      <c r="P1403" s="121">
        <v>3.14661366502033E-3</v>
      </c>
      <c r="Q1403">
        <v>0</v>
      </c>
      <c r="R1403" t="str">
        <v/>
      </c>
      <c r="T1403">
        <v>0</v>
      </c>
      <c r="U1403" t="str">
        <v/>
      </c>
      <c r="W1403" t="str">
        <f ca="1"/>
        <v>Fatty acid degradation</v>
      </c>
      <c r="X1403" t="str">
        <f ca="1"/>
        <v>HACD80i_m</v>
      </c>
      <c r="Y1403">
        <f ca="1"/>
        <v>0</v>
      </c>
      <c r="Z1403">
        <f ca="1"/>
        <v>0</v>
      </c>
      <c r="AA1403">
        <f ca="1"/>
        <v>0</v>
      </c>
      <c r="AB1403">
        <f ca="1"/>
        <v>0</v>
      </c>
      <c r="AC1403">
        <f ca="1"/>
        <v>0</v>
      </c>
      <c r="AD1403" t="str">
        <f ca="1"/>
        <v>FACOAE160_c</v>
      </c>
      <c r="AE1403">
        <f ca="1"/>
        <v>0</v>
      </c>
    </row>
    <row r="1404" spans="1:31" x14ac:dyDescent="0.2">
      <c r="A1404" t="s">
        <v>10675</v>
      </c>
      <c r="B1404" s="121" t="s">
        <v>9267</v>
      </c>
      <c r="E1404" s="121" t="str">
        <f ca="1"/>
        <v>0</v>
      </c>
      <c r="H1404" s="121" t="str">
        <f ca="1"/>
        <v>0</v>
      </c>
      <c r="K1404" s="121" t="str">
        <f ca="1"/>
        <v>0</v>
      </c>
      <c r="L1404">
        <v>0</v>
      </c>
      <c r="M1404">
        <v>5.3409834244304403E-6</v>
      </c>
      <c r="N1404" s="105" t="str">
        <v/>
      </c>
      <c r="O1404" s="131">
        <v>0</v>
      </c>
      <c r="P1404" s="121">
        <v>2.1781389779884598E-3</v>
      </c>
      <c r="Q1404">
        <v>0</v>
      </c>
      <c r="R1404" t="str">
        <v/>
      </c>
      <c r="T1404">
        <v>0</v>
      </c>
      <c r="U1404" t="str">
        <v/>
      </c>
      <c r="W1404" t="str">
        <f ca="1"/>
        <v>Fatty acid degradation</v>
      </c>
      <c r="X1404" t="str">
        <f ca="1"/>
        <v>HACD80i_x</v>
      </c>
      <c r="Y1404">
        <f ca="1"/>
        <v>0</v>
      </c>
      <c r="Z1404">
        <f ca="1"/>
        <v>0</v>
      </c>
      <c r="AA1404">
        <f ca="1"/>
        <v>0</v>
      </c>
      <c r="AB1404">
        <f ca="1"/>
        <v>0</v>
      </c>
      <c r="AC1404">
        <f ca="1"/>
        <v>0</v>
      </c>
      <c r="AD1404" t="str">
        <f ca="1"/>
        <v>FACOAE160_x</v>
      </c>
      <c r="AE1404">
        <f ca="1"/>
        <v>0</v>
      </c>
    </row>
    <row r="1405" spans="1:31" x14ac:dyDescent="0.2">
      <c r="A1405" t="s">
        <v>10682</v>
      </c>
      <c r="B1405" s="121" t="s">
        <v>9268</v>
      </c>
      <c r="E1405" s="121" t="str">
        <f ca="1"/>
        <v>0</v>
      </c>
      <c r="H1405" s="121" t="str">
        <f ca="1"/>
        <v>0</v>
      </c>
      <c r="K1405" s="121" t="str">
        <f ca="1"/>
        <v>0</v>
      </c>
      <c r="L1405">
        <v>0</v>
      </c>
      <c r="M1405">
        <v>1.3443818358954E-3</v>
      </c>
      <c r="N1405" s="105" t="str">
        <v>ACOAO40_x</v>
      </c>
      <c r="O1405" s="131" t="str">
        <v/>
      </c>
      <c r="P1405" s="121" t="str">
        <v/>
      </c>
      <c r="Q1405">
        <v>0</v>
      </c>
      <c r="R1405" t="str">
        <v>ACOAO40_x</v>
      </c>
      <c r="T1405">
        <v>0</v>
      </c>
      <c r="U1405" t="str">
        <v>ACOAO40_x</v>
      </c>
      <c r="W1405" t="str">
        <f ca="1"/>
        <v>Valine, leucine and isoleucine metabolism</v>
      </c>
      <c r="X1405" t="str">
        <f ca="1"/>
        <v>HACDm40_c</v>
      </c>
      <c r="Y1405">
        <f ca="1"/>
        <v>0</v>
      </c>
      <c r="Z1405">
        <f ca="1"/>
        <v>0</v>
      </c>
      <c r="AA1405">
        <f ca="1"/>
        <v>0</v>
      </c>
      <c r="AB1405">
        <f ca="1"/>
        <v>0</v>
      </c>
      <c r="AC1405">
        <f ca="1"/>
        <v>0</v>
      </c>
      <c r="AD1405" t="str">
        <f ca="1"/>
        <v>FACOAE161_c</v>
      </c>
      <c r="AE1405">
        <f ca="1"/>
        <v>0</v>
      </c>
    </row>
    <row r="1406" spans="1:31" x14ac:dyDescent="0.2">
      <c r="A1406" t="s">
        <v>10673</v>
      </c>
      <c r="B1406" s="121" t="s">
        <v>9269</v>
      </c>
      <c r="E1406" s="121">
        <f ca="1"/>
        <v>4.9531779065008101E-2</v>
      </c>
      <c r="H1406" s="121" t="str">
        <f ca="1"/>
        <v>0</v>
      </c>
      <c r="K1406" s="121" t="str">
        <f ca="1"/>
        <v>0</v>
      </c>
      <c r="L1406">
        <v>0</v>
      </c>
      <c r="M1406">
        <v>2.1780745963420299E-3</v>
      </c>
      <c r="N1406" s="105" t="str">
        <v>ACOAO60_x</v>
      </c>
      <c r="O1406" s="131">
        <v>4.7073130626932698E-2</v>
      </c>
      <c r="P1406" s="121">
        <v>3.0375449861295999E-3</v>
      </c>
      <c r="Q1406">
        <v>0</v>
      </c>
      <c r="R1406" t="str">
        <v>ACOAO60_x</v>
      </c>
      <c r="T1406">
        <v>0</v>
      </c>
      <c r="U1406" t="str">
        <v>ACOAO60_x</v>
      </c>
      <c r="W1406" t="str">
        <f ca="1"/>
        <v>Lysine metabolism</v>
      </c>
      <c r="X1406" t="str">
        <f ca="1"/>
        <v>HACNH_m</v>
      </c>
      <c r="Y1406">
        <f ca="1"/>
        <v>2.3635630253818391E-2</v>
      </c>
      <c r="Z1406">
        <f ca="1"/>
        <v>0</v>
      </c>
      <c r="AA1406">
        <f ca="1"/>
        <v>5.5864301749521518E-4</v>
      </c>
      <c r="AB1406">
        <f ca="1"/>
        <v>60.546485320768177</v>
      </c>
      <c r="AC1406">
        <f ca="1"/>
        <v>1</v>
      </c>
      <c r="AD1406" t="str">
        <f ca="1"/>
        <v>FACOAE161_x</v>
      </c>
      <c r="AE1406">
        <f ca="1"/>
        <v>0</v>
      </c>
    </row>
    <row r="1407" spans="1:31" x14ac:dyDescent="0.2">
      <c r="A1407" t="s">
        <v>10673</v>
      </c>
      <c r="B1407" s="121" t="s">
        <v>9270</v>
      </c>
      <c r="E1407" s="121">
        <f ca="1"/>
        <v>4.9531779065008101E-2</v>
      </c>
      <c r="H1407" s="121" t="str">
        <f ca="1"/>
        <v>0</v>
      </c>
      <c r="K1407" s="121" t="str">
        <f ca="1"/>
        <v>0</v>
      </c>
      <c r="L1407">
        <v>0</v>
      </c>
      <c r="M1407">
        <v>2.1781389779884598E-3</v>
      </c>
      <c r="N1407" s="105" t="str">
        <v>ACOAO80_x</v>
      </c>
      <c r="O1407" s="131">
        <v>4.7073130626932698E-2</v>
      </c>
      <c r="P1407" s="121">
        <v>3.0375449861295999E-3</v>
      </c>
      <c r="Q1407">
        <v>0</v>
      </c>
      <c r="R1407" t="str">
        <v>ACOAO80_x</v>
      </c>
      <c r="T1407">
        <v>0</v>
      </c>
      <c r="U1407" t="str">
        <v>ACOAO80_x</v>
      </c>
      <c r="W1407" t="str">
        <f ca="1"/>
        <v>Lysine metabolism</v>
      </c>
      <c r="X1407" t="str">
        <f ca="1"/>
        <v>HCITR_m</v>
      </c>
      <c r="Y1407">
        <f ca="1"/>
        <v>2.3635630253818391E-2</v>
      </c>
      <c r="Z1407">
        <f ca="1"/>
        <v>0</v>
      </c>
      <c r="AA1407">
        <f ca="1"/>
        <v>5.5864301749521518E-4</v>
      </c>
      <c r="AB1407">
        <f ca="1"/>
        <v>60.546485320768177</v>
      </c>
      <c r="AC1407">
        <f ca="1"/>
        <v>1</v>
      </c>
      <c r="AD1407" t="str">
        <f ca="1"/>
        <v>FACOAE180_c</v>
      </c>
      <c r="AE1407">
        <f ca="1"/>
        <v>0</v>
      </c>
    </row>
    <row r="1408" spans="1:31" x14ac:dyDescent="0.2">
      <c r="A1408" t="s">
        <v>10673</v>
      </c>
      <c r="B1408" s="121" t="s">
        <v>9271</v>
      </c>
      <c r="E1408" s="121">
        <f ca="1"/>
        <v>4.9531779065008101E-2</v>
      </c>
      <c r="H1408" s="121" t="str">
        <f ca="1"/>
        <v>0</v>
      </c>
      <c r="K1408" s="121" t="str">
        <f ca="1"/>
        <v>0</v>
      </c>
      <c r="L1408">
        <v>0</v>
      </c>
      <c r="M1408">
        <v>1.6821049190878399E-3</v>
      </c>
      <c r="N1408" s="105" t="str">
        <v>ACOAO200_x</v>
      </c>
      <c r="O1408" s="131">
        <v>4.7073130626932698E-2</v>
      </c>
      <c r="P1408" s="121">
        <v>3.0375449861295999E-3</v>
      </c>
      <c r="Q1408">
        <v>0</v>
      </c>
      <c r="R1408" t="str">
        <v>ACOAO200_x</v>
      </c>
      <c r="T1408">
        <v>8.7432811340613092E-3</v>
      </c>
      <c r="U1408" t="str">
        <v>ACOAO200_x</v>
      </c>
      <c r="W1408" t="str">
        <f ca="1"/>
        <v>Lysine metabolism</v>
      </c>
      <c r="X1408" t="str">
        <f ca="1"/>
        <v>HCITS_m</v>
      </c>
      <c r="Y1408">
        <f ca="1"/>
        <v>2.3635630253818391E-2</v>
      </c>
      <c r="Z1408">
        <f ca="1"/>
        <v>0</v>
      </c>
      <c r="AA1408">
        <f ca="1"/>
        <v>5.5864301749521518E-4</v>
      </c>
      <c r="AB1408">
        <f ca="1"/>
        <v>60.546485320768177</v>
      </c>
      <c r="AC1408">
        <f ca="1"/>
        <v>1</v>
      </c>
      <c r="AD1408" t="str">
        <f ca="1"/>
        <v>FACOAE180_x</v>
      </c>
      <c r="AE1408">
        <f ca="1"/>
        <v>0</v>
      </c>
    </row>
    <row r="1409" spans="1:31" x14ac:dyDescent="0.2">
      <c r="A1409" t="s">
        <v>10673</v>
      </c>
      <c r="B1409" s="121" t="s">
        <v>9272</v>
      </c>
      <c r="E1409" s="121" t="str">
        <f ca="1"/>
        <v>0</v>
      </c>
      <c r="H1409" s="121" t="str">
        <f ca="1"/>
        <v>0</v>
      </c>
      <c r="K1409" s="121" t="str">
        <f ca="1"/>
        <v>0</v>
      </c>
      <c r="L1409">
        <v>0</v>
      </c>
      <c r="M1409">
        <v>1.47871109976101E-3</v>
      </c>
      <c r="N1409" s="105" t="str">
        <v>ACOAO220_x</v>
      </c>
      <c r="O1409" s="131">
        <v>0</v>
      </c>
      <c r="P1409" s="121">
        <v>0</v>
      </c>
      <c r="Q1409">
        <v>0</v>
      </c>
      <c r="R1409" t="str">
        <v>ACOAO220_x</v>
      </c>
      <c r="T1409">
        <v>8.7432811340613092E-3</v>
      </c>
      <c r="U1409" t="str">
        <v>ACOAO220_x</v>
      </c>
      <c r="W1409" t="str">
        <f ca="1"/>
        <v>Lysine metabolism</v>
      </c>
      <c r="X1409" t="str">
        <f ca="1"/>
        <v>HCITS_n</v>
      </c>
      <c r="Y1409">
        <f ca="1"/>
        <v>0</v>
      </c>
      <c r="Z1409">
        <f ca="1"/>
        <v>0</v>
      </c>
      <c r="AA1409">
        <f ca="1"/>
        <v>0</v>
      </c>
      <c r="AB1409">
        <f ca="1"/>
        <v>0</v>
      </c>
      <c r="AC1409">
        <f ca="1"/>
        <v>0</v>
      </c>
      <c r="AD1409" t="str">
        <f ca="1"/>
        <v>FACOAE181_c</v>
      </c>
      <c r="AE1409">
        <f ca="1"/>
        <v>0</v>
      </c>
    </row>
    <row r="1410" spans="1:31" x14ac:dyDescent="0.2">
      <c r="A1410" t="s">
        <v>10723</v>
      </c>
      <c r="B1410" s="121" t="s">
        <v>9273</v>
      </c>
      <c r="E1410" s="121">
        <f ca="1"/>
        <v>1.1694703872918299</v>
      </c>
      <c r="H1410" s="121" t="str">
        <f ca="1"/>
        <v>0</v>
      </c>
      <c r="K1410" s="121" t="str">
        <f ca="1"/>
        <v>0</v>
      </c>
      <c r="L1410">
        <v>0</v>
      </c>
      <c r="M1410">
        <v>1.32208248572396E-3</v>
      </c>
      <c r="N1410" s="105" t="str">
        <v>ACOAO240_x</v>
      </c>
      <c r="O1410" s="131">
        <v>1.74999275963248</v>
      </c>
      <c r="P1410" s="121">
        <v>0.31821099897557598</v>
      </c>
      <c r="Q1410">
        <v>0</v>
      </c>
      <c r="R1410" t="str">
        <v>ACOAO240_x</v>
      </c>
      <c r="T1410">
        <v>8.7432811340613092E-3</v>
      </c>
      <c r="U1410" t="str">
        <v>ACOAO240_x</v>
      </c>
      <c r="W1410" t="str">
        <f ca="1"/>
        <v>Nitrogen metabolism</v>
      </c>
      <c r="X1410" t="str">
        <f ca="1"/>
        <v>HCO3E_c</v>
      </c>
      <c r="Y1410">
        <f ca="1"/>
        <v>0.55804919969746625</v>
      </c>
      <c r="Z1410">
        <f ca="1"/>
        <v>0</v>
      </c>
      <c r="AA1410">
        <f ca="1"/>
        <v>0.31141890928298255</v>
      </c>
      <c r="AB1410">
        <f ca="1"/>
        <v>3.0754920259898593</v>
      </c>
      <c r="AC1410">
        <f ca="1"/>
        <v>1</v>
      </c>
      <c r="AD1410" t="str">
        <f ca="1"/>
        <v>FACOAE181_x</v>
      </c>
      <c r="AE1410">
        <f ca="1"/>
        <v>0</v>
      </c>
    </row>
    <row r="1411" spans="1:31" x14ac:dyDescent="0.2">
      <c r="A1411" t="s">
        <v>10723</v>
      </c>
      <c r="B1411" s="121" t="s">
        <v>9274</v>
      </c>
      <c r="E1411" s="121" t="str">
        <f ca="1"/>
        <v>0</v>
      </c>
      <c r="H1411" s="121" t="str">
        <f ca="1"/>
        <v>0</v>
      </c>
      <c r="K1411" s="121" t="str">
        <f ca="1"/>
        <v>0</v>
      </c>
      <c r="L1411">
        <v>0</v>
      </c>
      <c r="M1411">
        <v>2.1526558495104601E-3</v>
      </c>
      <c r="N1411" s="105" t="str">
        <v>ACOAO161b_x</v>
      </c>
      <c r="O1411" s="131" t="str">
        <v/>
      </c>
      <c r="P1411" s="121" t="str">
        <v/>
      </c>
      <c r="Q1411">
        <v>0</v>
      </c>
      <c r="R1411" t="str">
        <v>ACOAO161b_x</v>
      </c>
      <c r="T1411">
        <v>0</v>
      </c>
      <c r="U1411" t="str">
        <v>ACOAO161b_x</v>
      </c>
      <c r="W1411" t="str">
        <f ca="1"/>
        <v>Nitrogen metabolism</v>
      </c>
      <c r="X1411" t="str">
        <f ca="1"/>
        <v>HCO3E_e</v>
      </c>
      <c r="Y1411">
        <f ca="1"/>
        <v>0</v>
      </c>
      <c r="Z1411">
        <f ca="1"/>
        <v>0</v>
      </c>
      <c r="AA1411">
        <f ca="1"/>
        <v>0</v>
      </c>
      <c r="AB1411">
        <f ca="1"/>
        <v>0</v>
      </c>
      <c r="AC1411">
        <f ca="1"/>
        <v>0</v>
      </c>
      <c r="AD1411" t="str">
        <f ca="1"/>
        <v>FACOAE182_c</v>
      </c>
      <c r="AE1411">
        <f ca="1"/>
        <v>0</v>
      </c>
    </row>
    <row r="1412" spans="1:31" x14ac:dyDescent="0.2">
      <c r="A1412" t="s">
        <v>10723</v>
      </c>
      <c r="B1412" s="121" t="s">
        <v>9275</v>
      </c>
      <c r="E1412" s="121" t="str">
        <f ca="1"/>
        <v>0</v>
      </c>
      <c r="H1412" s="121" t="str">
        <f ca="1"/>
        <v>0</v>
      </c>
      <c r="K1412" s="121" t="str">
        <f ca="1"/>
        <v>0</v>
      </c>
      <c r="L1412">
        <v>0</v>
      </c>
      <c r="M1412">
        <v>2.1526558495104601E-3</v>
      </c>
      <c r="N1412" s="105" t="str">
        <v>ACOAO141b_x</v>
      </c>
      <c r="O1412" s="131" t="str">
        <v/>
      </c>
      <c r="P1412" s="121" t="str">
        <v/>
      </c>
      <c r="Q1412">
        <v>0</v>
      </c>
      <c r="R1412" t="str">
        <v>ACOAO141b_x</v>
      </c>
      <c r="T1412">
        <v>0</v>
      </c>
      <c r="U1412" t="str">
        <v>ACOAO141b_x</v>
      </c>
      <c r="W1412" t="str">
        <f ca="1"/>
        <v>Nitrogen metabolism</v>
      </c>
      <c r="X1412" t="str">
        <f ca="1"/>
        <v>HCO3E_m</v>
      </c>
      <c r="Y1412">
        <f ca="1"/>
        <v>0</v>
      </c>
      <c r="Z1412">
        <f ca="1"/>
        <v>0</v>
      </c>
      <c r="AA1412">
        <f ca="1"/>
        <v>0</v>
      </c>
      <c r="AB1412">
        <f ca="1"/>
        <v>0</v>
      </c>
      <c r="AC1412">
        <f ca="1"/>
        <v>0</v>
      </c>
      <c r="AD1412" t="str">
        <f ca="1"/>
        <v>FACOAE182_x</v>
      </c>
      <c r="AE1412">
        <f ca="1"/>
        <v>0</v>
      </c>
    </row>
    <row r="1413" spans="1:31" x14ac:dyDescent="0.2">
      <c r="A1413" t="s">
        <v>10723</v>
      </c>
      <c r="B1413" s="121" t="s">
        <v>9276</v>
      </c>
      <c r="E1413" s="121" t="str">
        <f ca="1"/>
        <v>0</v>
      </c>
      <c r="H1413" s="121" t="str">
        <f ca="1"/>
        <v>0</v>
      </c>
      <c r="K1413" s="121" t="str">
        <f ca="1"/>
        <v>0</v>
      </c>
      <c r="L1413">
        <v>0</v>
      </c>
      <c r="M1413">
        <v>2.1526558495234601E-3</v>
      </c>
      <c r="N1413" s="105" t="str">
        <v>ACOAO121a_x</v>
      </c>
      <c r="O1413" s="131" t="str">
        <v/>
      </c>
      <c r="P1413" s="121" t="str">
        <v/>
      </c>
      <c r="Q1413">
        <v>0</v>
      </c>
      <c r="R1413" t="str">
        <v>ACOAO121a_x</v>
      </c>
      <c r="T1413">
        <v>0</v>
      </c>
      <c r="U1413" t="str">
        <v>ACOAO121a_x</v>
      </c>
      <c r="W1413" t="str">
        <f ca="1"/>
        <v>Nitrogen metabolism</v>
      </c>
      <c r="X1413" t="str">
        <f ca="1"/>
        <v>HCO3E_n</v>
      </c>
      <c r="Y1413">
        <f ca="1"/>
        <v>0</v>
      </c>
      <c r="Z1413">
        <f ca="1"/>
        <v>0</v>
      </c>
      <c r="AA1413">
        <f ca="1"/>
        <v>0</v>
      </c>
      <c r="AB1413">
        <f ca="1"/>
        <v>0</v>
      </c>
      <c r="AC1413">
        <f ca="1"/>
        <v>0</v>
      </c>
      <c r="AD1413" t="str">
        <f ca="1"/>
        <v>FACOAE183_c</v>
      </c>
      <c r="AE1413">
        <f ca="1"/>
        <v>0</v>
      </c>
    </row>
    <row r="1414" spans="1:31" x14ac:dyDescent="0.2">
      <c r="A1414" t="s">
        <v>10654</v>
      </c>
      <c r="B1414" s="121" t="s">
        <v>9277</v>
      </c>
      <c r="E1414" s="121" t="str">
        <f ca="1"/>
        <v>0</v>
      </c>
      <c r="H1414" s="121" t="str">
        <f ca="1"/>
        <v>0</v>
      </c>
      <c r="K1414" s="121" t="str">
        <f ca="1"/>
        <v>0</v>
      </c>
      <c r="L1414">
        <v>0</v>
      </c>
      <c r="M1414">
        <v>2.0170796354976499E-3</v>
      </c>
      <c r="N1414" s="105" t="str">
        <v>ACOAO181a_x</v>
      </c>
      <c r="O1414" s="131" t="str">
        <v/>
      </c>
      <c r="P1414" s="121" t="str">
        <v/>
      </c>
      <c r="Q1414">
        <v>0</v>
      </c>
      <c r="R1414" t="str">
        <v>ACOAO181a_x</v>
      </c>
      <c r="T1414">
        <v>2.5595137115697101E-3</v>
      </c>
      <c r="U1414" t="str">
        <v>ACOAO181a_x</v>
      </c>
      <c r="W1414" t="str">
        <f ca="1"/>
        <v>Transport</v>
      </c>
      <c r="X1414" t="str">
        <f ca="1"/>
        <v>HCO3t_c_n</v>
      </c>
      <c r="Y1414">
        <f ca="1"/>
        <v>0</v>
      </c>
      <c r="Z1414">
        <f ca="1"/>
        <v>0</v>
      </c>
      <c r="AA1414">
        <f ca="1"/>
        <v>0</v>
      </c>
      <c r="AB1414">
        <f ca="1"/>
        <v>0</v>
      </c>
      <c r="AC1414">
        <f ca="1"/>
        <v>0</v>
      </c>
      <c r="AD1414" t="str">
        <f ca="1"/>
        <v>FACOAE183_x</v>
      </c>
      <c r="AE1414">
        <f ca="1"/>
        <v>0</v>
      </c>
    </row>
    <row r="1415" spans="1:31" x14ac:dyDescent="0.2">
      <c r="A1415" t="s">
        <v>10688</v>
      </c>
      <c r="B1415" s="121" t="s">
        <v>9278</v>
      </c>
      <c r="E1415" s="121" t="str">
        <f ca="1"/>
        <v>0</v>
      </c>
      <c r="H1415" s="121" t="str">
        <f ca="1"/>
        <v>0</v>
      </c>
      <c r="K1415" s="121" t="str">
        <f ca="1"/>
        <v>0</v>
      </c>
      <c r="L1415">
        <v>0</v>
      </c>
      <c r="M1415">
        <v>2.0170796354976499E-3</v>
      </c>
      <c r="N1415" s="105" t="str">
        <v>ACOAO161a_x</v>
      </c>
      <c r="O1415" s="131">
        <v>0</v>
      </c>
      <c r="P1415" s="121">
        <v>2.1586934551741599E-4</v>
      </c>
      <c r="Q1415">
        <v>0</v>
      </c>
      <c r="R1415" t="str">
        <v>ACOAO161a_x</v>
      </c>
      <c r="T1415">
        <v>2.5595137115697101E-3</v>
      </c>
      <c r="U1415" t="str">
        <v>ACOAO161a_x</v>
      </c>
      <c r="W1415" t="str">
        <f ca="1"/>
        <v>Cysteine and methionine metabolism</v>
      </c>
      <c r="X1415" t="str">
        <f ca="1"/>
        <v>HCYSMT_c</v>
      </c>
      <c r="Y1415">
        <f ca="1"/>
        <v>0</v>
      </c>
      <c r="Z1415">
        <f ca="1"/>
        <v>0</v>
      </c>
      <c r="AA1415">
        <f ca="1"/>
        <v>0</v>
      </c>
      <c r="AB1415">
        <f ca="1"/>
        <v>0</v>
      </c>
      <c r="AC1415">
        <f ca="1"/>
        <v>0</v>
      </c>
      <c r="AD1415" t="str">
        <f ca="1"/>
        <v>FACOAE40_x</v>
      </c>
      <c r="AE1415">
        <f ca="1"/>
        <v>0</v>
      </c>
    </row>
    <row r="1416" spans="1:31" x14ac:dyDescent="0.2">
      <c r="A1416" t="s">
        <v>10654</v>
      </c>
      <c r="B1416" s="121" t="s">
        <v>9279</v>
      </c>
      <c r="E1416" s="121" t="str">
        <f ca="1"/>
        <v>0</v>
      </c>
      <c r="H1416" s="121" t="str">
        <f ca="1"/>
        <v>0</v>
      </c>
      <c r="K1416" s="121" t="str">
        <f ca="1"/>
        <v>0</v>
      </c>
      <c r="L1416">
        <v>0</v>
      </c>
      <c r="M1416">
        <v>2.01707963549914E-3</v>
      </c>
      <c r="N1416" s="105" t="str">
        <v>ACOAO141a_x</v>
      </c>
      <c r="O1416" s="131" t="str">
        <v/>
      </c>
      <c r="P1416" s="121" t="str">
        <v/>
      </c>
      <c r="Q1416">
        <v>0</v>
      </c>
      <c r="R1416" t="str">
        <v>ACOAO141a_x</v>
      </c>
      <c r="T1416">
        <v>2.5595137115695401E-3</v>
      </c>
      <c r="U1416" t="str">
        <v>ACOAO141a_x</v>
      </c>
      <c r="W1416" t="str">
        <f ca="1"/>
        <v>Transport</v>
      </c>
      <c r="X1416" t="str">
        <f ca="1"/>
        <v>HDCAt_c_e</v>
      </c>
      <c r="Y1416">
        <f ca="1"/>
        <v>0</v>
      </c>
      <c r="Z1416">
        <f ca="1"/>
        <v>0</v>
      </c>
      <c r="AA1416">
        <f ca="1"/>
        <v>0</v>
      </c>
      <c r="AB1416">
        <f ca="1"/>
        <v>0</v>
      </c>
      <c r="AC1416">
        <f ca="1"/>
        <v>0</v>
      </c>
      <c r="AD1416" t="str">
        <f ca="1"/>
        <v>FACOAE60_x</v>
      </c>
      <c r="AE1416">
        <f ca="1"/>
        <v>0</v>
      </c>
    </row>
    <row r="1417" spans="1:31" x14ac:dyDescent="0.2">
      <c r="A1417" t="s">
        <v>10654</v>
      </c>
      <c r="B1417" s="121" t="s">
        <v>9280</v>
      </c>
      <c r="E1417" s="121" t="str">
        <f ca="1"/>
        <v>0</v>
      </c>
      <c r="H1417" s="121" t="str">
        <f ca="1"/>
        <v>0</v>
      </c>
      <c r="K1417" s="121" t="str">
        <f ca="1"/>
        <v>0</v>
      </c>
      <c r="L1417">
        <v>0</v>
      </c>
      <c r="M1417">
        <v>2.1781389779884598E-3</v>
      </c>
      <c r="N1417" s="105" t="str">
        <v/>
      </c>
      <c r="O1417" s="131" t="str">
        <v/>
      </c>
      <c r="P1417" s="121" t="str">
        <v/>
      </c>
      <c r="Q1417">
        <v>0</v>
      </c>
      <c r="R1417" t="str">
        <v/>
      </c>
      <c r="T1417">
        <v>0</v>
      </c>
      <c r="U1417" t="str">
        <v/>
      </c>
      <c r="W1417" t="str">
        <f ca="1"/>
        <v>Transport</v>
      </c>
      <c r="X1417" t="str">
        <f ca="1"/>
        <v>HDCAt_c_en</v>
      </c>
      <c r="Y1417">
        <f ca="1"/>
        <v>0</v>
      </c>
      <c r="Z1417">
        <f ca="1"/>
        <v>0</v>
      </c>
      <c r="AA1417">
        <f ca="1"/>
        <v>0</v>
      </c>
      <c r="AB1417">
        <f ca="1"/>
        <v>0</v>
      </c>
      <c r="AC1417">
        <f ca="1"/>
        <v>0</v>
      </c>
      <c r="AD1417" t="str">
        <f ca="1"/>
        <v>FACOAE80_x</v>
      </c>
      <c r="AE1417">
        <f ca="1"/>
        <v>0</v>
      </c>
    </row>
    <row r="1418" spans="1:31" x14ac:dyDescent="0.2">
      <c r="A1418" t="s">
        <v>10654</v>
      </c>
      <c r="B1418" s="121" t="s">
        <v>9281</v>
      </c>
      <c r="E1418" s="121" t="str">
        <f ca="1"/>
        <v>0</v>
      </c>
      <c r="H1418" s="121" t="str">
        <f ca="1"/>
        <v>0</v>
      </c>
      <c r="K1418" s="121" t="str">
        <f ca="1"/>
        <v>0</v>
      </c>
      <c r="L1418">
        <v>0</v>
      </c>
      <c r="M1418">
        <v>4.2963578182129503E-3</v>
      </c>
      <c r="N1418" s="105" t="str">
        <v/>
      </c>
      <c r="O1418" s="131" t="str">
        <v/>
      </c>
      <c r="P1418" s="121" t="str">
        <v/>
      </c>
      <c r="Q1418">
        <v>0</v>
      </c>
      <c r="R1418" t="str">
        <v/>
      </c>
      <c r="T1418">
        <v>1.1302794845631001E-2</v>
      </c>
      <c r="U1418" t="str">
        <v/>
      </c>
      <c r="W1418" t="str">
        <f ca="1"/>
        <v>Transport</v>
      </c>
      <c r="X1418" t="str">
        <f ca="1"/>
        <v>HDCAt_c_l</v>
      </c>
      <c r="Y1418">
        <f ca="1"/>
        <v>0</v>
      </c>
      <c r="Z1418">
        <f ca="1"/>
        <v>0</v>
      </c>
      <c r="AA1418">
        <f ca="1"/>
        <v>0</v>
      </c>
      <c r="AB1418">
        <f ca="1"/>
        <v>0</v>
      </c>
      <c r="AC1418">
        <f ca="1"/>
        <v>0</v>
      </c>
      <c r="AD1418" t="str">
        <f ca="1"/>
        <v>FACOAL100_c</v>
      </c>
      <c r="AE1418">
        <f ca="1"/>
        <v>0</v>
      </c>
    </row>
    <row r="1419" spans="1:31" x14ac:dyDescent="0.2">
      <c r="A1419" t="s">
        <v>10654</v>
      </c>
      <c r="B1419" s="121" t="s">
        <v>9282</v>
      </c>
      <c r="E1419" s="121" t="str">
        <f ca="1"/>
        <v>0</v>
      </c>
      <c r="H1419" s="121" t="str">
        <f ca="1"/>
        <v>0</v>
      </c>
      <c r="K1419" s="121" t="str">
        <f ca="1"/>
        <v>0</v>
      </c>
      <c r="L1419">
        <v>0</v>
      </c>
      <c r="M1419">
        <v>3.8354490580767798E-3</v>
      </c>
      <c r="N1419" s="105" t="str">
        <v/>
      </c>
      <c r="O1419" s="131" t="str">
        <v/>
      </c>
      <c r="P1419" s="121" t="str">
        <v/>
      </c>
      <c r="Q1419">
        <v>0</v>
      </c>
      <c r="R1419" t="str">
        <v/>
      </c>
      <c r="T1419">
        <v>8.7432811340614203E-3</v>
      </c>
      <c r="U1419" t="str">
        <v/>
      </c>
      <c r="W1419" t="str">
        <f ca="1"/>
        <v>Transport</v>
      </c>
      <c r="X1419" t="str">
        <f ca="1"/>
        <v>HDCAt_c_mm</v>
      </c>
      <c r="Y1419">
        <f ca="1"/>
        <v>0</v>
      </c>
      <c r="Z1419">
        <f ca="1"/>
        <v>0</v>
      </c>
      <c r="AA1419">
        <f ca="1"/>
        <v>0</v>
      </c>
      <c r="AB1419">
        <f ca="1"/>
        <v>0</v>
      </c>
      <c r="AC1419">
        <f ca="1"/>
        <v>0</v>
      </c>
      <c r="AD1419" t="str">
        <f ca="1"/>
        <v>FACOAL100_x</v>
      </c>
      <c r="AE1419">
        <f ca="1"/>
        <v>0</v>
      </c>
    </row>
    <row r="1420" spans="1:31" x14ac:dyDescent="0.2">
      <c r="A1420" t="s">
        <v>10654</v>
      </c>
      <c r="B1420" s="121" t="s">
        <v>9283</v>
      </c>
      <c r="E1420" s="121">
        <f ca="1"/>
        <v>2.9417178363157099E-5</v>
      </c>
      <c r="H1420" s="121" t="str">
        <f ca="1"/>
        <v>0</v>
      </c>
      <c r="K1420" s="121" t="str">
        <f ca="1"/>
        <v>0</v>
      </c>
      <c r="L1420">
        <v>0</v>
      </c>
      <c r="M1420">
        <v>3.8354490580821102E-3</v>
      </c>
      <c r="N1420" s="105" t="str">
        <v/>
      </c>
      <c r="O1420" s="131" t="str">
        <v/>
      </c>
      <c r="P1420" s="121" t="str">
        <v/>
      </c>
      <c r="Q1420">
        <v>0</v>
      </c>
      <c r="R1420" t="str">
        <v/>
      </c>
      <c r="T1420">
        <v>8.7432811340614203E-3</v>
      </c>
      <c r="U1420" t="str">
        <v/>
      </c>
      <c r="W1420" t="str">
        <f ca="1"/>
        <v>Transport</v>
      </c>
      <c r="X1420" t="str">
        <f ca="1"/>
        <v>HDCAt_c_rm</v>
      </c>
      <c r="Y1420">
        <f ca="1"/>
        <v>1.4037322382256208E-5</v>
      </c>
      <c r="Z1420">
        <f ca="1"/>
        <v>0</v>
      </c>
      <c r="AA1420">
        <f ca="1"/>
        <v>1.9704641966339111E-10</v>
      </c>
      <c r="AB1420">
        <f ca="1"/>
        <v>8.2463287289812807E-9</v>
      </c>
      <c r="AC1420">
        <f ca="1"/>
        <v>1</v>
      </c>
      <c r="AD1420" t="str">
        <f ca="1"/>
        <v>FACOAL120_c</v>
      </c>
      <c r="AE1420">
        <f ca="1"/>
        <v>0</v>
      </c>
    </row>
    <row r="1421" spans="1:31" x14ac:dyDescent="0.2">
      <c r="A1421" t="s">
        <v>10654</v>
      </c>
      <c r="B1421" s="121" t="s">
        <v>9284</v>
      </c>
      <c r="E1421" s="121" t="str">
        <f ca="1"/>
        <v>0</v>
      </c>
      <c r="H1421" s="121" t="str">
        <f ca="1"/>
        <v>0</v>
      </c>
      <c r="K1421" s="121" t="str">
        <f ca="1"/>
        <v>0</v>
      </c>
      <c r="L1421">
        <v>0</v>
      </c>
      <c r="M1421">
        <v>2.4879483594356898E-3</v>
      </c>
      <c r="N1421" s="105" t="str">
        <v>ECOAH180_x</v>
      </c>
      <c r="O1421" s="131" t="str">
        <v/>
      </c>
      <c r="P1421" s="121" t="str">
        <v/>
      </c>
      <c r="Q1421">
        <v>0</v>
      </c>
      <c r="R1421" t="str">
        <v>ECOAH180_x</v>
      </c>
      <c r="T1421">
        <v>8.7432811340613405E-3</v>
      </c>
      <c r="U1421" t="str">
        <v>ECOAH180_x</v>
      </c>
      <c r="W1421" t="str">
        <f ca="1"/>
        <v>Transport</v>
      </c>
      <c r="X1421" t="str">
        <f ca="1"/>
        <v>HDCEAt_c_e</v>
      </c>
      <c r="Y1421">
        <f ca="1"/>
        <v>0</v>
      </c>
      <c r="Z1421">
        <f ca="1"/>
        <v>0</v>
      </c>
      <c r="AA1421">
        <f ca="1"/>
        <v>0</v>
      </c>
      <c r="AB1421">
        <f ca="1"/>
        <v>0</v>
      </c>
      <c r="AC1421">
        <f ca="1"/>
        <v>0</v>
      </c>
      <c r="AD1421" t="str">
        <f ca="1"/>
        <v>FACOAL120_l</v>
      </c>
      <c r="AE1421">
        <f ca="1"/>
        <v>0</v>
      </c>
    </row>
    <row r="1422" spans="1:31" x14ac:dyDescent="0.2">
      <c r="A1422" t="s">
        <v>10654</v>
      </c>
      <c r="B1422" s="121" t="s">
        <v>9285</v>
      </c>
      <c r="E1422" s="121" t="str">
        <f ca="1"/>
        <v>0</v>
      </c>
      <c r="H1422" s="121" t="str">
        <f ca="1"/>
        <v>0</v>
      </c>
      <c r="K1422" s="121" t="str">
        <f ca="1"/>
        <v>0</v>
      </c>
      <c r="L1422">
        <v>0</v>
      </c>
      <c r="M1422">
        <v>8.7272438667892701E-4</v>
      </c>
      <c r="N1422" s="105" t="str">
        <v>ECOAH260_x</v>
      </c>
      <c r="O1422" s="131" t="str">
        <v/>
      </c>
      <c r="P1422" s="121" t="str">
        <v/>
      </c>
      <c r="Q1422">
        <v>0</v>
      </c>
      <c r="R1422" t="str">
        <v>ECOAH260_x</v>
      </c>
      <c r="T1422">
        <v>8.7432811340613092E-3</v>
      </c>
      <c r="U1422" t="str">
        <v>ECOAH260_x</v>
      </c>
      <c r="W1422" t="str">
        <f ca="1"/>
        <v>Transport</v>
      </c>
      <c r="X1422" t="str">
        <f ca="1"/>
        <v>HDCEAt_c_en</v>
      </c>
      <c r="Y1422">
        <f ca="1"/>
        <v>0</v>
      </c>
      <c r="Z1422">
        <f ca="1"/>
        <v>0</v>
      </c>
      <c r="AA1422">
        <f ca="1"/>
        <v>0</v>
      </c>
      <c r="AB1422">
        <f ca="1"/>
        <v>0</v>
      </c>
      <c r="AC1422">
        <f ca="1"/>
        <v>0</v>
      </c>
      <c r="AD1422" t="str">
        <f ca="1"/>
        <v>FACOAL120_rm</v>
      </c>
      <c r="AE1422">
        <f ca="1"/>
        <v>0</v>
      </c>
    </row>
    <row r="1423" spans="1:31" x14ac:dyDescent="0.2">
      <c r="A1423" t="s">
        <v>10654</v>
      </c>
      <c r="B1423" s="121" t="s">
        <v>9286</v>
      </c>
      <c r="E1423" s="121" t="str">
        <f ca="1"/>
        <v>0</v>
      </c>
      <c r="H1423" s="121" t="str">
        <f ca="1"/>
        <v>0</v>
      </c>
      <c r="K1423" s="121" t="str">
        <f ca="1"/>
        <v>0</v>
      </c>
      <c r="L1423">
        <v>0</v>
      </c>
      <c r="M1423">
        <v>1.3443818358954E-3</v>
      </c>
      <c r="N1423" s="105" t="str">
        <v/>
      </c>
      <c r="O1423" s="131" t="str">
        <v/>
      </c>
      <c r="P1423" s="121" t="str">
        <v/>
      </c>
      <c r="Q1423">
        <v>0</v>
      </c>
      <c r="R1423" t="str">
        <v/>
      </c>
      <c r="T1423">
        <v>0</v>
      </c>
      <c r="U1423" t="str">
        <v/>
      </c>
      <c r="W1423" t="str">
        <f ca="1"/>
        <v>Transport</v>
      </c>
      <c r="X1423" t="str">
        <f ca="1"/>
        <v>HDCEAt_c_l</v>
      </c>
      <c r="Y1423">
        <f ca="1"/>
        <v>0</v>
      </c>
      <c r="Z1423">
        <f ca="1"/>
        <v>0</v>
      </c>
      <c r="AA1423">
        <f ca="1"/>
        <v>0</v>
      </c>
      <c r="AB1423">
        <f ca="1"/>
        <v>0</v>
      </c>
      <c r="AC1423">
        <f ca="1"/>
        <v>0</v>
      </c>
      <c r="AD1423" t="str">
        <f ca="1"/>
        <v>FACOAL120_x</v>
      </c>
      <c r="AE1423">
        <f ca="1"/>
        <v>0</v>
      </c>
    </row>
    <row r="1424" spans="1:31" x14ac:dyDescent="0.2">
      <c r="A1424" t="s">
        <v>10654</v>
      </c>
      <c r="B1424" s="121" t="s">
        <v>9287</v>
      </c>
      <c r="E1424" s="121" t="str">
        <f ca="1"/>
        <v>0</v>
      </c>
      <c r="H1424" s="121" t="str">
        <f ca="1"/>
        <v>0</v>
      </c>
      <c r="K1424" s="121" t="str">
        <f ca="1"/>
        <v>0</v>
      </c>
      <c r="L1424">
        <v>0</v>
      </c>
      <c r="M1424">
        <v>2.1780745963420299E-3</v>
      </c>
      <c r="N1424" s="105" t="str">
        <v/>
      </c>
      <c r="O1424" s="131" t="str">
        <v/>
      </c>
      <c r="P1424" s="121" t="str">
        <v/>
      </c>
      <c r="Q1424">
        <v>0</v>
      </c>
      <c r="R1424" t="str">
        <v/>
      </c>
      <c r="T1424">
        <v>0</v>
      </c>
      <c r="U1424" t="str">
        <v/>
      </c>
      <c r="W1424" t="str">
        <f ca="1"/>
        <v>Transport</v>
      </c>
      <c r="X1424" t="str">
        <f ca="1"/>
        <v>HDCEAt_c_rm</v>
      </c>
      <c r="Y1424">
        <f ca="1"/>
        <v>0</v>
      </c>
      <c r="Z1424">
        <f ca="1"/>
        <v>0</v>
      </c>
      <c r="AA1424">
        <f ca="1"/>
        <v>0</v>
      </c>
      <c r="AB1424">
        <f ca="1"/>
        <v>0</v>
      </c>
      <c r="AC1424">
        <f ca="1"/>
        <v>0</v>
      </c>
      <c r="AD1424" t="str">
        <f ca="1"/>
        <v>FACOAL140_l</v>
      </c>
      <c r="AE1424">
        <f ca="1"/>
        <v>0</v>
      </c>
    </row>
    <row r="1425" spans="1:31" x14ac:dyDescent="0.2">
      <c r="A1425" t="s">
        <v>10654</v>
      </c>
      <c r="B1425" s="121" t="s">
        <v>9288</v>
      </c>
      <c r="E1425" s="121" t="str">
        <f ca="1"/>
        <v>0</v>
      </c>
      <c r="H1425" s="121" t="str">
        <f ca="1"/>
        <v>0</v>
      </c>
      <c r="K1425" s="121" t="str">
        <f ca="1"/>
        <v>0</v>
      </c>
      <c r="L1425">
        <v>0</v>
      </c>
      <c r="M1425">
        <v>2.1781389779884598E-3</v>
      </c>
      <c r="N1425" s="105" t="str">
        <v/>
      </c>
      <c r="O1425" s="131" t="str">
        <v/>
      </c>
      <c r="P1425" s="121" t="str">
        <v/>
      </c>
      <c r="Q1425">
        <v>0</v>
      </c>
      <c r="R1425" t="str">
        <v/>
      </c>
      <c r="T1425">
        <v>0</v>
      </c>
      <c r="U1425" t="str">
        <v/>
      </c>
      <c r="W1425" t="str">
        <f ca="1"/>
        <v>Transport</v>
      </c>
      <c r="X1425" t="str">
        <f ca="1"/>
        <v>HDCOAt_c_l</v>
      </c>
      <c r="Y1425">
        <f ca="1"/>
        <v>0</v>
      </c>
      <c r="Z1425">
        <f ca="1"/>
        <v>0</v>
      </c>
      <c r="AA1425">
        <f ca="1"/>
        <v>0</v>
      </c>
      <c r="AB1425">
        <f ca="1"/>
        <v>0</v>
      </c>
      <c r="AC1425">
        <f ca="1"/>
        <v>0</v>
      </c>
      <c r="AD1425" t="str">
        <f ca="1"/>
        <v>FACOAL140_rm</v>
      </c>
      <c r="AE1425">
        <f ca="1"/>
        <v>0</v>
      </c>
    </row>
    <row r="1426" spans="1:31" x14ac:dyDescent="0.2">
      <c r="A1426" t="s">
        <v>10654</v>
      </c>
      <c r="B1426" s="121" t="s">
        <v>9289</v>
      </c>
      <c r="E1426" s="121" t="str">
        <f ca="1"/>
        <v>0</v>
      </c>
      <c r="H1426" s="121" t="str">
        <f ca="1"/>
        <v>0</v>
      </c>
      <c r="K1426" s="121" t="str">
        <f ca="1"/>
        <v>0</v>
      </c>
      <c r="L1426">
        <v>0</v>
      </c>
      <c r="M1426">
        <v>1.6821049190878399E-3</v>
      </c>
      <c r="N1426" s="105" t="str">
        <v>ECOAH200_x</v>
      </c>
      <c r="O1426" s="131" t="str">
        <v/>
      </c>
      <c r="P1426" s="121" t="str">
        <v/>
      </c>
      <c r="Q1426">
        <v>0</v>
      </c>
      <c r="R1426" t="str">
        <v>ECOAH200_x</v>
      </c>
      <c r="T1426">
        <v>8.7432811340613092E-3</v>
      </c>
      <c r="U1426" t="str">
        <v>ECOAH200_x</v>
      </c>
      <c r="W1426" t="str">
        <f ca="1"/>
        <v>Transport</v>
      </c>
      <c r="X1426" t="str">
        <f ca="1"/>
        <v>HDCOAt_c_mm</v>
      </c>
      <c r="Y1426">
        <f ca="1"/>
        <v>0</v>
      </c>
      <c r="Z1426">
        <f ca="1"/>
        <v>0</v>
      </c>
      <c r="AA1426">
        <f ca="1"/>
        <v>0</v>
      </c>
      <c r="AB1426">
        <f ca="1"/>
        <v>0</v>
      </c>
      <c r="AC1426">
        <f ca="1"/>
        <v>0</v>
      </c>
      <c r="AD1426" t="str">
        <f ca="1"/>
        <v>FACOAL140_x</v>
      </c>
      <c r="AE1426">
        <f ca="1"/>
        <v>0</v>
      </c>
    </row>
    <row r="1427" spans="1:31" x14ac:dyDescent="0.2">
      <c r="A1427" t="s">
        <v>10654</v>
      </c>
      <c r="B1427" s="121" t="s">
        <v>9290</v>
      </c>
      <c r="E1427" s="121" t="str">
        <f ca="1"/>
        <v>0</v>
      </c>
      <c r="H1427" s="121" t="str">
        <f ca="1"/>
        <v>0</v>
      </c>
      <c r="K1427" s="121" t="str">
        <f ca="1"/>
        <v>0</v>
      </c>
      <c r="L1427">
        <v>0</v>
      </c>
      <c r="M1427">
        <v>1.47871109976101E-3</v>
      </c>
      <c r="N1427" s="105" t="str">
        <v>ECOAH220_x</v>
      </c>
      <c r="O1427" s="131" t="str">
        <v/>
      </c>
      <c r="P1427" s="121" t="str">
        <v/>
      </c>
      <c r="Q1427">
        <v>0</v>
      </c>
      <c r="R1427" t="str">
        <v>ECOAH220_x</v>
      </c>
      <c r="T1427">
        <v>8.7432811340613092E-3</v>
      </c>
      <c r="U1427" t="str">
        <v>ECOAH220_x</v>
      </c>
      <c r="W1427" t="str">
        <f ca="1"/>
        <v>Transport</v>
      </c>
      <c r="X1427" t="str">
        <f ca="1"/>
        <v>HDCOAt_c_rm</v>
      </c>
      <c r="Y1427">
        <f ca="1"/>
        <v>0</v>
      </c>
      <c r="Z1427">
        <f ca="1"/>
        <v>0</v>
      </c>
      <c r="AA1427">
        <f ca="1"/>
        <v>0</v>
      </c>
      <c r="AB1427">
        <f ca="1"/>
        <v>0</v>
      </c>
      <c r="AC1427">
        <f ca="1"/>
        <v>0</v>
      </c>
      <c r="AD1427" t="str">
        <f ca="1"/>
        <v>FACOAL160_l</v>
      </c>
      <c r="AE1427">
        <f ca="1"/>
        <v>0</v>
      </c>
    </row>
    <row r="1428" spans="1:31" x14ac:dyDescent="0.2">
      <c r="A1428" t="s">
        <v>10654</v>
      </c>
      <c r="B1428" s="121" t="s">
        <v>9291</v>
      </c>
      <c r="E1428" s="121">
        <f ca="1"/>
        <v>1.9069533756447E-5</v>
      </c>
      <c r="H1428" s="121" t="str">
        <f ca="1"/>
        <v>0</v>
      </c>
      <c r="K1428" s="121" t="str">
        <f ca="1"/>
        <v>0</v>
      </c>
      <c r="L1428">
        <v>0</v>
      </c>
      <c r="M1428">
        <v>1.32208248572396E-3</v>
      </c>
      <c r="N1428" s="105" t="str">
        <v>ECOAH240_x</v>
      </c>
      <c r="O1428" s="131" t="str">
        <v/>
      </c>
      <c r="P1428" s="121" t="str">
        <v/>
      </c>
      <c r="Q1428">
        <v>0</v>
      </c>
      <c r="R1428" t="str">
        <v>ECOAH240_x</v>
      </c>
      <c r="T1428">
        <v>8.7432811340613092E-3</v>
      </c>
      <c r="U1428" t="str">
        <v>ECOAH240_x</v>
      </c>
      <c r="W1428" t="str">
        <f ca="1"/>
        <v>Transport</v>
      </c>
      <c r="X1428" t="str">
        <f ca="1"/>
        <v>HEMEAt_c_m</v>
      </c>
      <c r="Y1428">
        <f ca="1"/>
        <v>9.0996216467117127E-6</v>
      </c>
      <c r="Z1428">
        <f ca="1"/>
        <v>0</v>
      </c>
      <c r="AA1428">
        <f ca="1"/>
        <v>8.2803114113304385E-11</v>
      </c>
      <c r="AB1428">
        <f ca="1"/>
        <v>3.4652834592381964E-9</v>
      </c>
      <c r="AC1428">
        <f ca="1"/>
        <v>1</v>
      </c>
      <c r="AD1428" t="str">
        <f ca="1"/>
        <v>FACOAL160_x</v>
      </c>
      <c r="AE1428">
        <f ca="1"/>
        <v>0</v>
      </c>
    </row>
    <row r="1429" spans="1:31" x14ac:dyDescent="0.2">
      <c r="A1429" t="s">
        <v>10714</v>
      </c>
      <c r="B1429" s="121" t="s">
        <v>9292</v>
      </c>
      <c r="E1429" s="121">
        <f ca="1"/>
        <v>1.9069533756447E-5</v>
      </c>
      <c r="H1429" s="121" t="str">
        <f ca="1"/>
        <v>0</v>
      </c>
      <c r="K1429" s="121" t="str">
        <f ca="1"/>
        <v>0</v>
      </c>
      <c r="L1429">
        <v>0</v>
      </c>
      <c r="M1429">
        <v>2.1526558495104601E-3</v>
      </c>
      <c r="N1429" s="105" t="str">
        <v>ECOAH161b_x</v>
      </c>
      <c r="O1429" s="131">
        <v>1.7819999999999999E-7</v>
      </c>
      <c r="P1429" s="121">
        <v>1.9381364023132301E-10</v>
      </c>
      <c r="Q1429">
        <v>0</v>
      </c>
      <c r="R1429" t="str">
        <v>ECOAH161b_x</v>
      </c>
      <c r="T1429">
        <v>0</v>
      </c>
      <c r="U1429" t="str">
        <v>ECOAH161b_x</v>
      </c>
      <c r="W1429" t="str">
        <f ca="1"/>
        <v>Heme metabolism</v>
      </c>
      <c r="X1429" t="str">
        <f ca="1"/>
        <v>HEMEOS_m</v>
      </c>
      <c r="Y1429">
        <f ca="1"/>
        <v>9.0996216467117127E-6</v>
      </c>
      <c r="Z1429">
        <f ca="1"/>
        <v>0</v>
      </c>
      <c r="AA1429">
        <f ca="1"/>
        <v>8.2803114113304385E-11</v>
      </c>
      <c r="AB1429">
        <f ca="1"/>
        <v>2204337013.8783536</v>
      </c>
      <c r="AC1429">
        <f ca="1"/>
        <v>1</v>
      </c>
      <c r="AD1429" t="str">
        <f ca="1"/>
        <v>FACOAL161_l</v>
      </c>
      <c r="AE1429">
        <f ca="1"/>
        <v>0</v>
      </c>
    </row>
    <row r="1430" spans="1:31" x14ac:dyDescent="0.2">
      <c r="A1430" t="s">
        <v>10669</v>
      </c>
      <c r="B1430" s="121" t="s">
        <v>9293</v>
      </c>
      <c r="E1430" s="121" t="str">
        <f ca="1"/>
        <v>0</v>
      </c>
      <c r="H1430" s="121" t="str">
        <f ca="1"/>
        <v>0</v>
      </c>
      <c r="K1430" s="121" t="str">
        <f ca="1"/>
        <v>0</v>
      </c>
      <c r="L1430">
        <v>0</v>
      </c>
      <c r="M1430">
        <v>2.1526558495104601E-3</v>
      </c>
      <c r="N1430" s="105" t="str">
        <v>ECOAH141b_x</v>
      </c>
      <c r="O1430" s="131">
        <v>0</v>
      </c>
      <c r="P1430" s="121">
        <v>0</v>
      </c>
      <c r="Q1430">
        <v>0</v>
      </c>
      <c r="R1430" t="str">
        <v>ECOAH141b_x</v>
      </c>
      <c r="T1430">
        <v>0</v>
      </c>
      <c r="U1430" t="str">
        <v>ECOAH141b_x</v>
      </c>
      <c r="W1430" t="str">
        <f ca="1"/>
        <v>Thiamine metabolism</v>
      </c>
      <c r="X1430" t="str">
        <f ca="1"/>
        <v>HETZK_c</v>
      </c>
      <c r="Y1430">
        <f ca="1"/>
        <v>0</v>
      </c>
      <c r="Z1430">
        <f ca="1"/>
        <v>0</v>
      </c>
      <c r="AA1430">
        <f ca="1"/>
        <v>0</v>
      </c>
      <c r="AB1430">
        <f ca="1"/>
        <v>0</v>
      </c>
      <c r="AC1430">
        <f ca="1"/>
        <v>0</v>
      </c>
      <c r="AD1430" t="str">
        <f ca="1"/>
        <v>FACOAL161_rm</v>
      </c>
      <c r="AE1430">
        <f ca="1"/>
        <v>0</v>
      </c>
    </row>
    <row r="1431" spans="1:31" x14ac:dyDescent="0.2">
      <c r="A1431" t="s">
        <v>10721</v>
      </c>
      <c r="B1431" s="121" t="s">
        <v>9294</v>
      </c>
      <c r="E1431" s="121">
        <f ca="1"/>
        <v>2.0956402910815601</v>
      </c>
      <c r="H1431" s="121" t="str">
        <f ca="1"/>
        <v>0</v>
      </c>
      <c r="K1431" s="121" t="str">
        <f ca="1"/>
        <v>0</v>
      </c>
      <c r="L1431">
        <v>0</v>
      </c>
      <c r="M1431">
        <v>2.1526558495234601E-3</v>
      </c>
      <c r="N1431" s="105" t="str">
        <v>ECOAH121a_x</v>
      </c>
      <c r="O1431" s="131">
        <v>2.4641099999999998</v>
      </c>
      <c r="P1431" s="121">
        <v>3.2108171812299503E-2</v>
      </c>
      <c r="Q1431">
        <v>0</v>
      </c>
      <c r="R1431" t="str">
        <v>ECOAH121a_x</v>
      </c>
      <c r="T1431">
        <v>0</v>
      </c>
      <c r="U1431" t="str">
        <v>ECOAH121a_x</v>
      </c>
      <c r="W1431" t="str">
        <f ca="1"/>
        <v>Glycolysis / Gluconeogenesis</v>
      </c>
      <c r="X1431" t="str">
        <f ca="1"/>
        <v>HEX1_c</v>
      </c>
      <c r="Y1431">
        <f ca="1"/>
        <v>1</v>
      </c>
      <c r="Z1431">
        <f ca="1"/>
        <v>0</v>
      </c>
      <c r="AA1431">
        <f ca="1"/>
        <v>1</v>
      </c>
      <c r="AB1431">
        <f ca="1"/>
        <v>969.99354351510476</v>
      </c>
      <c r="AC1431">
        <f ca="1"/>
        <v>1</v>
      </c>
      <c r="AD1431" t="str">
        <f ca="1"/>
        <v>FACOAL161_x</v>
      </c>
      <c r="AE1431">
        <f ca="1"/>
        <v>0</v>
      </c>
    </row>
    <row r="1432" spans="1:31" x14ac:dyDescent="0.2">
      <c r="A1432" t="s">
        <v>10721</v>
      </c>
      <c r="B1432" s="121" t="s">
        <v>9295</v>
      </c>
      <c r="E1432" s="121" t="str">
        <f ca="1"/>
        <v>0</v>
      </c>
      <c r="H1432" s="121" t="str">
        <f ca="1"/>
        <v>0</v>
      </c>
      <c r="K1432" s="121" t="str">
        <f ca="1"/>
        <v>0</v>
      </c>
      <c r="L1432">
        <v>0</v>
      </c>
      <c r="M1432">
        <v>2.0170796354976499E-3</v>
      </c>
      <c r="N1432" s="105" t="str">
        <v>ECOAH181a_x</v>
      </c>
      <c r="O1432" s="131">
        <v>0</v>
      </c>
      <c r="P1432" s="121">
        <v>0</v>
      </c>
      <c r="Q1432">
        <v>0</v>
      </c>
      <c r="R1432" t="str">
        <v>ECOAH181a_x</v>
      </c>
      <c r="T1432">
        <v>2.5595137115697101E-3</v>
      </c>
      <c r="U1432" t="str">
        <v>ECOAH181a_x</v>
      </c>
      <c r="W1432" t="str">
        <f ca="1"/>
        <v>Glycolysis / Gluconeogenesis</v>
      </c>
      <c r="X1432" t="str">
        <f ca="1"/>
        <v>HEX4_c</v>
      </c>
      <c r="Y1432">
        <f ca="1"/>
        <v>0</v>
      </c>
      <c r="Z1432">
        <f ca="1"/>
        <v>0</v>
      </c>
      <c r="AA1432">
        <f ca="1"/>
        <v>0</v>
      </c>
      <c r="AB1432">
        <f ca="1"/>
        <v>0</v>
      </c>
      <c r="AC1432">
        <f ca="1"/>
        <v>0</v>
      </c>
      <c r="AD1432" t="str">
        <f ca="1"/>
        <v>FACOAL180_l</v>
      </c>
      <c r="AE1432">
        <f ca="1"/>
        <v>0</v>
      </c>
    </row>
    <row r="1433" spans="1:31" x14ac:dyDescent="0.2">
      <c r="A1433" t="s">
        <v>10721</v>
      </c>
      <c r="B1433" s="121" t="s">
        <v>9296</v>
      </c>
      <c r="E1433" s="121" t="str">
        <f ca="1"/>
        <v>0</v>
      </c>
      <c r="H1433" s="121" t="str">
        <f ca="1"/>
        <v>0</v>
      </c>
      <c r="K1433" s="121" t="str">
        <f ca="1"/>
        <v>0</v>
      </c>
      <c r="L1433">
        <v>0</v>
      </c>
      <c r="M1433">
        <v>2.0170796354976499E-3</v>
      </c>
      <c r="N1433" s="105" t="str">
        <v>ECOAH161c_x</v>
      </c>
      <c r="O1433" s="131">
        <v>0</v>
      </c>
      <c r="P1433" s="121">
        <v>0</v>
      </c>
      <c r="Q1433">
        <v>0</v>
      </c>
      <c r="R1433" t="str">
        <v>ECOAH161c_x</v>
      </c>
      <c r="T1433">
        <v>2.5595137115697101E-3</v>
      </c>
      <c r="U1433" t="str">
        <v>ECOAH161c_x</v>
      </c>
      <c r="W1433" t="str">
        <f ca="1"/>
        <v>Glycolysis / Gluconeogenesis</v>
      </c>
      <c r="X1433" t="str">
        <f ca="1"/>
        <v>HEX7_c</v>
      </c>
      <c r="Y1433">
        <f ca="1"/>
        <v>0</v>
      </c>
      <c r="Z1433">
        <f ca="1"/>
        <v>0</v>
      </c>
      <c r="AA1433">
        <f ca="1"/>
        <v>0</v>
      </c>
      <c r="AB1433">
        <f ca="1"/>
        <v>0</v>
      </c>
      <c r="AC1433">
        <f ca="1"/>
        <v>0</v>
      </c>
      <c r="AD1433" t="str">
        <f ca="1"/>
        <v>FACOAL180_x</v>
      </c>
      <c r="AE1433">
        <f ca="1"/>
        <v>0</v>
      </c>
    </row>
    <row r="1434" spans="1:31" x14ac:dyDescent="0.2">
      <c r="A1434" t="s">
        <v>10658</v>
      </c>
      <c r="B1434" s="121" t="s">
        <v>9297</v>
      </c>
      <c r="E1434" s="121" t="str">
        <f ca="1"/>
        <v>0</v>
      </c>
      <c r="H1434" s="121" t="str">
        <f ca="1"/>
        <v>0</v>
      </c>
      <c r="K1434" s="121" t="str">
        <f ca="1"/>
        <v>0</v>
      </c>
      <c r="L1434">
        <v>0</v>
      </c>
      <c r="M1434">
        <v>2.01707963549914E-3</v>
      </c>
      <c r="N1434" s="105" t="str">
        <v>ECOAH141c_x</v>
      </c>
      <c r="O1434" s="131" t="str">
        <v/>
      </c>
      <c r="P1434" s="121" t="str">
        <v/>
      </c>
      <c r="Q1434">
        <v>0</v>
      </c>
      <c r="R1434" t="str">
        <v>ECOAH141c_x</v>
      </c>
      <c r="T1434">
        <v>2.5595137115695401E-3</v>
      </c>
      <c r="U1434" t="str">
        <v>ECOAH141c_x</v>
      </c>
      <c r="W1434" t="str">
        <f ca="1"/>
        <v>Alternative carbon metabolism</v>
      </c>
      <c r="X1434" t="str">
        <f ca="1"/>
        <v>HEX7b_c</v>
      </c>
      <c r="Y1434">
        <f ca="1"/>
        <v>0</v>
      </c>
      <c r="Z1434">
        <f ca="1"/>
        <v>0</v>
      </c>
      <c r="AA1434">
        <f ca="1"/>
        <v>0</v>
      </c>
      <c r="AB1434">
        <f ca="1"/>
        <v>0</v>
      </c>
      <c r="AC1434">
        <f ca="1"/>
        <v>0</v>
      </c>
      <c r="AD1434" t="str">
        <f ca="1"/>
        <v>FACOAL181_x</v>
      </c>
      <c r="AE1434">
        <f ca="1"/>
        <v>0</v>
      </c>
    </row>
    <row r="1435" spans="1:31" x14ac:dyDescent="0.2">
      <c r="A1435" t="s">
        <v>10670</v>
      </c>
      <c r="B1435" s="121" t="s">
        <v>9298</v>
      </c>
      <c r="E1435" s="121" t="str">
        <f ca="1"/>
        <v>0</v>
      </c>
      <c r="H1435" s="121" t="str">
        <f ca="1"/>
        <v>0</v>
      </c>
      <c r="K1435" s="121" t="str">
        <f ca="1"/>
        <v>0</v>
      </c>
      <c r="L1435">
        <v>0</v>
      </c>
      <c r="M1435">
        <v>2.1781389779884598E-3</v>
      </c>
      <c r="N1435" s="105" t="str">
        <v>HACD100i_x</v>
      </c>
      <c r="O1435" s="131" t="str">
        <v/>
      </c>
      <c r="P1435" s="121" t="str">
        <v/>
      </c>
      <c r="Q1435">
        <v>0</v>
      </c>
      <c r="R1435" t="str">
        <v>HACD100i_x</v>
      </c>
      <c r="T1435">
        <v>0</v>
      </c>
      <c r="U1435" t="str">
        <v>HACD100i_x</v>
      </c>
      <c r="W1435" t="str">
        <f ca="1"/>
        <v>Tyrosine metabolism</v>
      </c>
      <c r="X1435" t="str">
        <f ca="1"/>
        <v>HGENDO_c</v>
      </c>
      <c r="Y1435">
        <f ca="1"/>
        <v>0</v>
      </c>
      <c r="Z1435">
        <f ca="1"/>
        <v>0</v>
      </c>
      <c r="AA1435">
        <f ca="1"/>
        <v>0</v>
      </c>
      <c r="AB1435">
        <f ca="1"/>
        <v>0</v>
      </c>
      <c r="AC1435">
        <f ca="1"/>
        <v>0</v>
      </c>
      <c r="AD1435" t="str">
        <f ca="1"/>
        <v>FACOAL182_x</v>
      </c>
      <c r="AE1435">
        <f ca="1"/>
        <v>0</v>
      </c>
    </row>
    <row r="1436" spans="1:31" x14ac:dyDescent="0.2">
      <c r="A1436" t="s">
        <v>10682</v>
      </c>
      <c r="B1436" s="121" t="s">
        <v>9299</v>
      </c>
      <c r="E1436" s="121" t="str">
        <f ca="1"/>
        <v>0</v>
      </c>
      <c r="H1436" s="121" t="str">
        <f ca="1"/>
        <v>0</v>
      </c>
      <c r="K1436" s="121" t="str">
        <f ca="1"/>
        <v>0</v>
      </c>
      <c r="L1436">
        <v>0</v>
      </c>
      <c r="M1436">
        <v>4.2963578182129503E-3</v>
      </c>
      <c r="N1436" s="105" t="str">
        <v>HACD120i_x</v>
      </c>
      <c r="O1436" s="131" t="str">
        <v/>
      </c>
      <c r="P1436" s="121" t="str">
        <v/>
      </c>
      <c r="Q1436">
        <v>0</v>
      </c>
      <c r="R1436" t="str">
        <v>HACD120i_x</v>
      </c>
      <c r="T1436">
        <v>1.1302794845631001E-2</v>
      </c>
      <c r="U1436" t="str">
        <v>HACD120i_x</v>
      </c>
      <c r="W1436" t="str">
        <f ca="1"/>
        <v>Valine, leucine and isoleucine metabolism</v>
      </c>
      <c r="X1436" t="str">
        <f ca="1"/>
        <v>HIBH_m</v>
      </c>
      <c r="Y1436">
        <f ca="1"/>
        <v>0</v>
      </c>
      <c r="Z1436">
        <f ca="1"/>
        <v>0</v>
      </c>
      <c r="AA1436">
        <f ca="1"/>
        <v>0</v>
      </c>
      <c r="AB1436">
        <f ca="1"/>
        <v>0</v>
      </c>
      <c r="AC1436">
        <f ca="1"/>
        <v>0</v>
      </c>
      <c r="AD1436" t="str">
        <f ca="1"/>
        <v>FACOAL183_l</v>
      </c>
      <c r="AE1436">
        <f ca="1"/>
        <v>0</v>
      </c>
    </row>
    <row r="1437" spans="1:31" x14ac:dyDescent="0.2">
      <c r="A1437" t="s">
        <v>10665</v>
      </c>
      <c r="B1437" s="121" t="s">
        <v>9300</v>
      </c>
      <c r="E1437" s="121" t="str">
        <f ca="1"/>
        <v>0</v>
      </c>
      <c r="H1437" s="121" t="str">
        <f ca="1"/>
        <v>0</v>
      </c>
      <c r="K1437" s="121" t="str">
        <f ca="1"/>
        <v>0</v>
      </c>
      <c r="L1437">
        <v>0</v>
      </c>
      <c r="M1437">
        <v>3.8354490580821102E-3</v>
      </c>
      <c r="N1437" s="105" t="str">
        <v>HACD160i_x</v>
      </c>
      <c r="O1437" s="131" t="str">
        <v/>
      </c>
      <c r="P1437" s="121" t="str">
        <v/>
      </c>
      <c r="Q1437">
        <v>0</v>
      </c>
      <c r="R1437" t="str">
        <v>HACD160i_x</v>
      </c>
      <c r="T1437">
        <v>8.7432811340614203E-3</v>
      </c>
      <c r="U1437" t="str">
        <v>HACD160i_x</v>
      </c>
      <c r="W1437" t="str">
        <f ca="1"/>
        <v>Unassigned</v>
      </c>
      <c r="X1437" t="str">
        <f ca="1"/>
        <v>HIBTD_c</v>
      </c>
      <c r="Y1437">
        <f ca="1"/>
        <v>0</v>
      </c>
      <c r="Z1437">
        <f ca="1"/>
        <v>0</v>
      </c>
      <c r="AA1437">
        <f ca="1"/>
        <v>0</v>
      </c>
      <c r="AB1437">
        <f ca="1"/>
        <v>0</v>
      </c>
      <c r="AC1437">
        <f ca="1"/>
        <v>0</v>
      </c>
      <c r="AD1437" t="str">
        <f ca="1"/>
        <v>FACOAL183_x</v>
      </c>
      <c r="AE1437">
        <f ca="1"/>
        <v>0</v>
      </c>
    </row>
    <row r="1438" spans="1:31" x14ac:dyDescent="0.2">
      <c r="A1438" t="s">
        <v>10673</v>
      </c>
      <c r="B1438" s="121" t="s">
        <v>9301</v>
      </c>
      <c r="E1438" s="121">
        <f ca="1"/>
        <v>4.9531779065008101E-2</v>
      </c>
      <c r="H1438" s="121" t="str">
        <f ca="1"/>
        <v>0</v>
      </c>
      <c r="K1438" s="121" t="str">
        <f ca="1"/>
        <v>0</v>
      </c>
      <c r="L1438">
        <v>0</v>
      </c>
      <c r="M1438">
        <v>2.4879483594356898E-3</v>
      </c>
      <c r="N1438" s="105" t="str">
        <v>HACD180i_x</v>
      </c>
      <c r="O1438" s="131">
        <v>4.7073130626932698E-2</v>
      </c>
      <c r="P1438" s="121">
        <v>3.0375449861295999E-3</v>
      </c>
      <c r="Q1438">
        <v>0</v>
      </c>
      <c r="R1438" t="str">
        <v>HACD180i_x</v>
      </c>
      <c r="T1438">
        <v>8.7432811340613405E-3</v>
      </c>
      <c r="U1438" t="str">
        <v>HACD180i_x</v>
      </c>
      <c r="W1438" t="str">
        <f ca="1"/>
        <v>Lysine metabolism</v>
      </c>
      <c r="X1438" t="str">
        <f ca="1"/>
        <v>HICITD_m</v>
      </c>
      <c r="Y1438">
        <f ca="1"/>
        <v>2.3635630253818391E-2</v>
      </c>
      <c r="Z1438">
        <f ca="1"/>
        <v>0</v>
      </c>
      <c r="AA1438">
        <f ca="1"/>
        <v>5.5864301749521518E-4</v>
      </c>
      <c r="AB1438">
        <f ca="1"/>
        <v>60.546485320768177</v>
      </c>
      <c r="AC1438">
        <f ca="1"/>
        <v>1</v>
      </c>
      <c r="AD1438" t="str">
        <f ca="1"/>
        <v>FACOAL200_en</v>
      </c>
      <c r="AE1438">
        <f ca="1"/>
        <v>0</v>
      </c>
    </row>
    <row r="1439" spans="1:31" x14ac:dyDescent="0.2">
      <c r="A1439" t="s">
        <v>10654</v>
      </c>
      <c r="B1439" s="121" t="s">
        <v>9306</v>
      </c>
      <c r="E1439" s="121" t="str">
        <f ca="1"/>
        <v>0</v>
      </c>
      <c r="H1439" s="121" t="str">
        <f ca="1"/>
        <v>0</v>
      </c>
      <c r="K1439" s="121" t="str">
        <f ca="1"/>
        <v>0</v>
      </c>
      <c r="L1439">
        <v>0</v>
      </c>
      <c r="M1439">
        <v>8.7272438667892701E-4</v>
      </c>
      <c r="N1439" s="105" t="str">
        <v>HACD260i_x</v>
      </c>
      <c r="O1439" s="131" t="str">
        <v/>
      </c>
      <c r="P1439" s="121" t="str">
        <v/>
      </c>
      <c r="Q1439">
        <v>0</v>
      </c>
      <c r="R1439" t="str">
        <v>HACD260i_x</v>
      </c>
      <c r="T1439">
        <v>8.7432811340613092E-3</v>
      </c>
      <c r="U1439" t="str">
        <v>HACD260i_x</v>
      </c>
      <c r="W1439" t="str">
        <f ca="1"/>
        <v>Transport</v>
      </c>
      <c r="X1439" t="str">
        <f ca="1"/>
        <v>HISt_c_m</v>
      </c>
      <c r="Y1439">
        <f ca="1"/>
        <v>0</v>
      </c>
      <c r="Z1439">
        <f ca="1"/>
        <v>0</v>
      </c>
      <c r="AA1439">
        <f ca="1"/>
        <v>0</v>
      </c>
      <c r="AB1439">
        <f ca="1"/>
        <v>0</v>
      </c>
      <c r="AC1439">
        <f ca="1"/>
        <v>0</v>
      </c>
      <c r="AD1439" t="str">
        <f ca="1"/>
        <v>FACOAL200_l</v>
      </c>
      <c r="AE1439">
        <f ca="1"/>
        <v>0</v>
      </c>
    </row>
    <row r="1440" spans="1:31" x14ac:dyDescent="0.2">
      <c r="A1440" t="s">
        <v>10699</v>
      </c>
      <c r="B1440" s="121" t="s">
        <v>9302</v>
      </c>
      <c r="E1440" s="121">
        <f ca="1"/>
        <v>1.45504356468441E-2</v>
      </c>
      <c r="H1440" s="121" t="str">
        <f ca="1"/>
        <v>0</v>
      </c>
      <c r="K1440" s="121" t="str">
        <f ca="1"/>
        <v>0</v>
      </c>
      <c r="L1440">
        <v>0</v>
      </c>
      <c r="M1440">
        <v>1.3443818358954E-3</v>
      </c>
      <c r="N1440" s="105" t="str">
        <v>HACD40i_x</v>
      </c>
      <c r="O1440" s="131">
        <v>2.3002946999999999E-2</v>
      </c>
      <c r="P1440" s="121">
        <v>3.1037415712457298E-5</v>
      </c>
      <c r="Q1440">
        <v>0</v>
      </c>
      <c r="R1440" t="str">
        <v>HACD40i_x</v>
      </c>
      <c r="T1440">
        <v>0</v>
      </c>
      <c r="U1440" t="str">
        <v>HACD40i_x</v>
      </c>
      <c r="W1440" t="str">
        <f ca="1"/>
        <v>Histidine metabolism</v>
      </c>
      <c r="X1440" t="str">
        <f ca="1"/>
        <v>HISTD_c</v>
      </c>
      <c r="Y1440">
        <f ca="1"/>
        <v>6.9431933088739285E-3</v>
      </c>
      <c r="Z1440">
        <f ca="1"/>
        <v>0</v>
      </c>
      <c r="AA1440">
        <f ca="1"/>
        <v>4.8207933324391691E-5</v>
      </c>
      <c r="AB1440">
        <f ca="1"/>
        <v>50043.469011294088</v>
      </c>
      <c r="AC1440">
        <f ca="1"/>
        <v>1</v>
      </c>
      <c r="AD1440" t="str">
        <f ca="1"/>
        <v>FACOAL200_rm</v>
      </c>
      <c r="AE1440">
        <f ca="1"/>
        <v>0</v>
      </c>
    </row>
    <row r="1441" spans="1:31" x14ac:dyDescent="0.2">
      <c r="A1441" t="s">
        <v>10699</v>
      </c>
      <c r="B1441" s="121" t="s">
        <v>9303</v>
      </c>
      <c r="E1441" s="121">
        <f ca="1"/>
        <v>1.45504356468441E-2</v>
      </c>
      <c r="H1441" s="121" t="str">
        <f ca="1"/>
        <v>0</v>
      </c>
      <c r="K1441" s="121" t="str">
        <f ca="1"/>
        <v>0</v>
      </c>
      <c r="L1441">
        <v>0</v>
      </c>
      <c r="M1441">
        <v>2.1780745963420299E-3</v>
      </c>
      <c r="N1441" s="105" t="str">
        <v>HACD60i_x</v>
      </c>
      <c r="O1441" s="131">
        <v>2.3002946999999999E-2</v>
      </c>
      <c r="P1441" s="121">
        <v>3.1037415712457298E-5</v>
      </c>
      <c r="Q1441">
        <v>0</v>
      </c>
      <c r="R1441" t="str">
        <v>HACD60i_x</v>
      </c>
      <c r="T1441">
        <v>0</v>
      </c>
      <c r="U1441" t="str">
        <v>HACD60i_x</v>
      </c>
      <c r="W1441" t="str">
        <f ca="1"/>
        <v>Histidine metabolism</v>
      </c>
      <c r="X1441" t="str">
        <f ca="1"/>
        <v>HISTP_c</v>
      </c>
      <c r="Y1441">
        <f ca="1"/>
        <v>6.9431933088739285E-3</v>
      </c>
      <c r="Z1441">
        <f ca="1"/>
        <v>0</v>
      </c>
      <c r="AA1441">
        <f ca="1"/>
        <v>4.8207933324391691E-5</v>
      </c>
      <c r="AB1441">
        <f ca="1"/>
        <v>50043.469011294088</v>
      </c>
      <c r="AC1441">
        <f ca="1"/>
        <v>1</v>
      </c>
      <c r="AD1441" t="str">
        <f ca="1"/>
        <v>FACOAL200_x</v>
      </c>
      <c r="AE1441">
        <f ca="1"/>
        <v>0</v>
      </c>
    </row>
    <row r="1442" spans="1:31" x14ac:dyDescent="0.2">
      <c r="A1442" t="s">
        <v>10654</v>
      </c>
      <c r="B1442" s="121" t="s">
        <v>9307</v>
      </c>
      <c r="E1442" s="121" t="str">
        <f ca="1"/>
        <v>0</v>
      </c>
      <c r="H1442" s="121" t="str">
        <f ca="1"/>
        <v>0</v>
      </c>
      <c r="K1442" s="121" t="str">
        <f ca="1"/>
        <v>0</v>
      </c>
      <c r="L1442">
        <v>0</v>
      </c>
      <c r="M1442">
        <v>2.1781389779884598E-3</v>
      </c>
      <c r="N1442" s="105" t="str">
        <v>HACD80i_x</v>
      </c>
      <c r="O1442" s="131" t="str">
        <v/>
      </c>
      <c r="P1442" s="121" t="str">
        <v/>
      </c>
      <c r="Q1442">
        <v>0</v>
      </c>
      <c r="R1442" t="str">
        <v>HACD80i_x</v>
      </c>
      <c r="T1442">
        <v>0</v>
      </c>
      <c r="U1442" t="str">
        <v>HACD80i_x</v>
      </c>
      <c r="W1442" t="str">
        <f ca="1"/>
        <v>Transport</v>
      </c>
      <c r="X1442" t="str">
        <f ca="1"/>
        <v>HIStpa_v</v>
      </c>
      <c r="Y1442">
        <f ca="1"/>
        <v>0</v>
      </c>
      <c r="Z1442">
        <f ca="1"/>
        <v>0</v>
      </c>
      <c r="AA1442">
        <f ca="1"/>
        <v>0</v>
      </c>
      <c r="AB1442">
        <f ca="1"/>
        <v>0</v>
      </c>
      <c r="AC1442">
        <f ca="1"/>
        <v>0</v>
      </c>
      <c r="AD1442" t="str">
        <f ca="1"/>
        <v>FACOAL220_en</v>
      </c>
      <c r="AE1442">
        <f ca="1"/>
        <v>0</v>
      </c>
    </row>
    <row r="1443" spans="1:31" x14ac:dyDescent="0.2">
      <c r="A1443" t="s">
        <v>10694</v>
      </c>
      <c r="B1443" s="121" t="s">
        <v>9304</v>
      </c>
      <c r="E1443" s="121">
        <f ca="1"/>
        <v>1.45504356468441E-2</v>
      </c>
      <c r="H1443" s="121" t="str">
        <f ca="1"/>
        <v>0</v>
      </c>
      <c r="K1443" s="121" t="str">
        <f ca="1"/>
        <v>0</v>
      </c>
      <c r="L1443">
        <v>0</v>
      </c>
      <c r="M1443">
        <v>1.6821049190878399E-3</v>
      </c>
      <c r="N1443" s="105" t="str">
        <v>HACD200i_x</v>
      </c>
      <c r="O1443" s="131" t="str">
        <v/>
      </c>
      <c r="P1443" s="121" t="str">
        <v/>
      </c>
      <c r="Q1443">
        <v>0</v>
      </c>
      <c r="R1443" t="str">
        <v>HACD200i_x</v>
      </c>
      <c r="T1443">
        <v>8.7432811340613092E-3</v>
      </c>
      <c r="U1443" t="str">
        <v>HACD200i_x</v>
      </c>
      <c r="W1443" t="str">
        <f ca="1"/>
        <v>Aminoacyl-tRNA biosynthesis</v>
      </c>
      <c r="X1443" t="str">
        <f ca="1"/>
        <v>HISTRS_c</v>
      </c>
      <c r="Y1443">
        <f ca="1"/>
        <v>6.9431933088739285E-3</v>
      </c>
      <c r="Z1443">
        <f ca="1"/>
        <v>0</v>
      </c>
      <c r="AA1443">
        <f ca="1"/>
        <v>4.8207933324391691E-5</v>
      </c>
      <c r="AB1443">
        <f ca="1"/>
        <v>2.0174863680185061E-3</v>
      </c>
      <c r="AC1443">
        <f ca="1"/>
        <v>1</v>
      </c>
      <c r="AD1443" t="str">
        <f ca="1"/>
        <v>FACOAL220_x</v>
      </c>
      <c r="AE1443">
        <f ca="1"/>
        <v>0</v>
      </c>
    </row>
    <row r="1444" spans="1:31" x14ac:dyDescent="0.2">
      <c r="A1444" t="s">
        <v>10694</v>
      </c>
      <c r="B1444" s="121" t="s">
        <v>9305</v>
      </c>
      <c r="E1444" s="121" t="str">
        <f ca="1"/>
        <v>0</v>
      </c>
      <c r="H1444" s="121" t="str">
        <f ca="1"/>
        <v>0</v>
      </c>
      <c r="K1444" s="121" t="str">
        <f ca="1"/>
        <v>0</v>
      </c>
      <c r="L1444">
        <v>0</v>
      </c>
      <c r="M1444">
        <v>1.47871109976101E-3</v>
      </c>
      <c r="N1444" s="105" t="str">
        <v>HACD220i_x</v>
      </c>
      <c r="O1444" s="131" t="str">
        <v/>
      </c>
      <c r="P1444" s="121" t="str">
        <v/>
      </c>
      <c r="Q1444">
        <v>0</v>
      </c>
      <c r="R1444" t="str">
        <v>HACD220i_x</v>
      </c>
      <c r="T1444">
        <v>8.7432811340613092E-3</v>
      </c>
      <c r="U1444" t="str">
        <v>HACD220i_x</v>
      </c>
      <c r="W1444" t="str">
        <f ca="1"/>
        <v>Aminoacyl-tRNA biosynthesis</v>
      </c>
      <c r="X1444" t="str">
        <f ca="1"/>
        <v>HISTRS_m</v>
      </c>
      <c r="Y1444">
        <f ca="1"/>
        <v>0</v>
      </c>
      <c r="Z1444">
        <f ca="1"/>
        <v>0</v>
      </c>
      <c r="AA1444">
        <f ca="1"/>
        <v>0</v>
      </c>
      <c r="AB1444">
        <f ca="1"/>
        <v>0</v>
      </c>
      <c r="AC1444">
        <f ca="1"/>
        <v>0</v>
      </c>
      <c r="AD1444" t="str">
        <f ca="1"/>
        <v>FACOAL240_en</v>
      </c>
      <c r="AE1444">
        <f ca="1"/>
        <v>0</v>
      </c>
    </row>
    <row r="1445" spans="1:31" x14ac:dyDescent="0.2">
      <c r="A1445" t="s">
        <v>10664</v>
      </c>
      <c r="B1445" s="121" t="s">
        <v>9308</v>
      </c>
      <c r="E1445" s="121" t="str">
        <f ca="1"/>
        <v>0</v>
      </c>
      <c r="H1445" s="121" t="str">
        <f ca="1"/>
        <v>0</v>
      </c>
      <c r="K1445" s="121" t="str">
        <f ca="1"/>
        <v>0</v>
      </c>
      <c r="L1445">
        <v>0</v>
      </c>
      <c r="M1445">
        <v>1.32208248572396E-3</v>
      </c>
      <c r="N1445" s="105" t="str">
        <v>HACD240i_x</v>
      </c>
      <c r="O1445" s="131">
        <v>0</v>
      </c>
      <c r="P1445" s="121">
        <v>0</v>
      </c>
      <c r="Q1445">
        <v>0</v>
      </c>
      <c r="R1445" t="str">
        <v>HACD240i_x</v>
      </c>
      <c r="T1445">
        <v>8.7432811340613092E-3</v>
      </c>
      <c r="U1445" t="str">
        <v>HACD240i_x</v>
      </c>
      <c r="W1445" t="str">
        <f ca="1"/>
        <v>Tryptophan metabolism</v>
      </c>
      <c r="X1445" t="str">
        <f ca="1"/>
        <v>HKYNH_c</v>
      </c>
      <c r="Y1445">
        <f ca="1"/>
        <v>0</v>
      </c>
      <c r="Z1445">
        <f ca="1"/>
        <v>0</v>
      </c>
      <c r="AA1445">
        <f ca="1"/>
        <v>0</v>
      </c>
      <c r="AB1445">
        <f ca="1"/>
        <v>0</v>
      </c>
      <c r="AC1445">
        <f ca="1"/>
        <v>0</v>
      </c>
      <c r="AD1445" t="str">
        <f ca="1"/>
        <v>FACOAL240_l</v>
      </c>
      <c r="AE1445">
        <f ca="1"/>
        <v>0</v>
      </c>
    </row>
    <row r="1446" spans="1:31" x14ac:dyDescent="0.2">
      <c r="A1446" t="s">
        <v>10704</v>
      </c>
      <c r="B1446" s="121" t="s">
        <v>9309</v>
      </c>
      <c r="E1446" s="121" t="str">
        <f ca="1"/>
        <v>0</v>
      </c>
      <c r="H1446" s="121" t="str">
        <f ca="1"/>
        <v>0</v>
      </c>
      <c r="K1446" s="121" t="str">
        <f ca="1"/>
        <v>0</v>
      </c>
      <c r="L1446">
        <v>0</v>
      </c>
      <c r="M1446">
        <v>2.1526558495104601E-3</v>
      </c>
      <c r="N1446" s="105" t="str">
        <v>HACD161bi_x</v>
      </c>
      <c r="O1446" s="131" t="str">
        <v/>
      </c>
      <c r="P1446" s="121" t="str">
        <v/>
      </c>
      <c r="Q1446">
        <v>0</v>
      </c>
      <c r="R1446" t="str">
        <v>HACD161bi_x</v>
      </c>
      <c r="T1446">
        <v>0</v>
      </c>
      <c r="U1446" t="str">
        <v>HACD161bi_x</v>
      </c>
      <c r="W1446" t="str">
        <f ca="1"/>
        <v>Carnitine biosynthesis</v>
      </c>
      <c r="X1446" t="str">
        <f ca="1"/>
        <v>HLYSMT_m</v>
      </c>
      <c r="Y1446">
        <f ca="1"/>
        <v>0</v>
      </c>
      <c r="Z1446">
        <f ca="1"/>
        <v>0</v>
      </c>
      <c r="AA1446">
        <f ca="1"/>
        <v>0</v>
      </c>
      <c r="AB1446">
        <f ca="1"/>
        <v>0</v>
      </c>
      <c r="AC1446">
        <f ca="1"/>
        <v>0</v>
      </c>
      <c r="AD1446" t="str">
        <f ca="1"/>
        <v>FACOAL240_rm</v>
      </c>
      <c r="AE1446">
        <f ca="1"/>
        <v>0</v>
      </c>
    </row>
    <row r="1447" spans="1:31" x14ac:dyDescent="0.2">
      <c r="A1447" t="s">
        <v>10676</v>
      </c>
      <c r="B1447" s="121" t="s">
        <v>9310</v>
      </c>
      <c r="E1447" s="121">
        <f ca="1"/>
        <v>0.17063037414593599</v>
      </c>
      <c r="H1447" s="121" t="str">
        <f ca="1"/>
        <v>0</v>
      </c>
      <c r="K1447" s="121" t="str">
        <f ca="1"/>
        <v>0</v>
      </c>
      <c r="L1447">
        <v>0</v>
      </c>
      <c r="M1447">
        <v>2.1526558495104601E-3</v>
      </c>
      <c r="N1447" s="105" t="str">
        <v>HACD141bi_x</v>
      </c>
      <c r="O1447" s="131">
        <v>8.6298553439999991E-3</v>
      </c>
      <c r="P1447" s="121">
        <v>8.36568206899586E-4</v>
      </c>
      <c r="Q1447">
        <v>0</v>
      </c>
      <c r="R1447" t="str">
        <v>HACD141bi_x</v>
      </c>
      <c r="T1447">
        <v>0</v>
      </c>
      <c r="U1447" t="str">
        <v>HACD141bi_x</v>
      </c>
      <c r="W1447" t="str">
        <f ca="1"/>
        <v>Terpenoid backbone biosynthesis</v>
      </c>
      <c r="X1447" t="str">
        <f ca="1"/>
        <v>HMGCOAR_c</v>
      </c>
      <c r="Y1447">
        <f ca="1"/>
        <v>8.1421594570446842E-2</v>
      </c>
      <c r="Z1447">
        <f ca="1"/>
        <v>0</v>
      </c>
      <c r="AA1447">
        <f ca="1"/>
        <v>6.6294760623942187E-3</v>
      </c>
      <c r="AB1447">
        <f ca="1"/>
        <v>9472.759159554038</v>
      </c>
      <c r="AC1447">
        <f ca="1"/>
        <v>1</v>
      </c>
      <c r="AD1447" t="str">
        <f ca="1"/>
        <v>FACOAL240_x</v>
      </c>
      <c r="AE1447">
        <f ca="1"/>
        <v>0</v>
      </c>
    </row>
    <row r="1448" spans="1:31" x14ac:dyDescent="0.2">
      <c r="A1448" t="s">
        <v>10676</v>
      </c>
      <c r="B1448" s="121" t="s">
        <v>9311</v>
      </c>
      <c r="E1448" s="121">
        <f ca="1"/>
        <v>0.17063037414593599</v>
      </c>
      <c r="H1448" s="121" t="str">
        <f ca="1"/>
        <v>0</v>
      </c>
      <c r="K1448" s="121" t="str">
        <f ca="1"/>
        <v>0</v>
      </c>
      <c r="L1448">
        <v>0</v>
      </c>
      <c r="M1448">
        <v>2.1526558495234601E-3</v>
      </c>
      <c r="N1448" s="105" t="str">
        <v>HACD121ai_x</v>
      </c>
      <c r="O1448" s="131">
        <v>8.6298553439999991E-3</v>
      </c>
      <c r="P1448" s="121">
        <v>1.85832692124763E-3</v>
      </c>
      <c r="Q1448">
        <v>0</v>
      </c>
      <c r="R1448" t="str">
        <v>HACD121ai_x</v>
      </c>
      <c r="T1448">
        <v>0</v>
      </c>
      <c r="U1448" t="str">
        <v>HACD121ai_x</v>
      </c>
      <c r="W1448" t="str">
        <f ca="1"/>
        <v>Terpenoid backbone biosynthesis</v>
      </c>
      <c r="X1448" t="str">
        <f ca="1"/>
        <v>HMGCOAS_c</v>
      </c>
      <c r="Y1448">
        <f ca="1"/>
        <v>8.1421594570446842E-2</v>
      </c>
      <c r="Z1448">
        <f ca="1"/>
        <v>0</v>
      </c>
      <c r="AA1448">
        <f ca="1"/>
        <v>6.6294760623942187E-3</v>
      </c>
      <c r="AB1448">
        <f ca="1"/>
        <v>1919.7070943009078</v>
      </c>
      <c r="AC1448">
        <f ca="1"/>
        <v>1</v>
      </c>
      <c r="AD1448" t="str">
        <f ca="1"/>
        <v>FACOAL260_en</v>
      </c>
      <c r="AE1448">
        <f ca="1"/>
        <v>0</v>
      </c>
    </row>
    <row r="1449" spans="1:31" x14ac:dyDescent="0.2">
      <c r="A1449" t="s">
        <v>10666</v>
      </c>
      <c r="B1449" s="121" t="s">
        <v>9312</v>
      </c>
      <c r="E1449" s="121" t="str">
        <f ca="1"/>
        <v>0</v>
      </c>
      <c r="H1449" s="121" t="str">
        <f ca="1"/>
        <v>0</v>
      </c>
      <c r="K1449" s="121" t="str">
        <f ca="1"/>
        <v>0</v>
      </c>
      <c r="L1449">
        <v>0</v>
      </c>
      <c r="M1449">
        <v>2.0170796354976499E-3</v>
      </c>
      <c r="N1449" s="105" t="str">
        <v>HACD181ai_x</v>
      </c>
      <c r="O1449" s="131">
        <v>0</v>
      </c>
      <c r="P1449" s="121">
        <v>2.58380423349113E-3</v>
      </c>
      <c r="Q1449">
        <v>0</v>
      </c>
      <c r="R1449" t="str">
        <v>HACD181ai_x</v>
      </c>
      <c r="T1449">
        <v>2.5595137115697101E-3</v>
      </c>
      <c r="U1449" t="str">
        <v>HACD181ai_x</v>
      </c>
      <c r="W1449" t="str">
        <f ca="1"/>
        <v>Synthesis and degradation of ketone bodies</v>
      </c>
      <c r="X1449" t="str">
        <f ca="1"/>
        <v>HMGCOAS_m</v>
      </c>
      <c r="Y1449">
        <f ca="1"/>
        <v>0</v>
      </c>
      <c r="Z1449">
        <f ca="1"/>
        <v>0</v>
      </c>
      <c r="AA1449">
        <f ca="1"/>
        <v>0</v>
      </c>
      <c r="AB1449">
        <f ca="1"/>
        <v>0</v>
      </c>
      <c r="AC1449">
        <f ca="1"/>
        <v>0</v>
      </c>
      <c r="AD1449" t="str">
        <f ca="1"/>
        <v>FACOAL260_l</v>
      </c>
      <c r="AE1449">
        <f ca="1"/>
        <v>0</v>
      </c>
    </row>
    <row r="1450" spans="1:31" x14ac:dyDescent="0.2">
      <c r="A1450" t="s">
        <v>10654</v>
      </c>
      <c r="B1450" s="121" t="s">
        <v>9313</v>
      </c>
      <c r="E1450" s="121" t="str">
        <f ca="1"/>
        <v>0</v>
      </c>
      <c r="H1450" s="121" t="str">
        <f ca="1"/>
        <v>0</v>
      </c>
      <c r="K1450" s="121" t="str">
        <f ca="1"/>
        <v>0</v>
      </c>
      <c r="L1450">
        <v>0</v>
      </c>
      <c r="M1450">
        <v>2.0170796354976499E-3</v>
      </c>
      <c r="N1450" s="105" t="str">
        <v>HACD161ai_x</v>
      </c>
      <c r="O1450" s="131" t="str">
        <v/>
      </c>
      <c r="P1450" s="121" t="str">
        <v/>
      </c>
      <c r="Q1450">
        <v>0</v>
      </c>
      <c r="R1450" t="str">
        <v>HACD161ai_x</v>
      </c>
      <c r="T1450">
        <v>2.5595137115697101E-3</v>
      </c>
      <c r="U1450" t="str">
        <v>HACD161ai_x</v>
      </c>
      <c r="W1450" t="str">
        <f ca="1"/>
        <v>Transport</v>
      </c>
      <c r="X1450" t="str">
        <f ca="1"/>
        <v>HMGCOAt_c_m</v>
      </c>
      <c r="Y1450">
        <f ca="1"/>
        <v>0</v>
      </c>
      <c r="Z1450">
        <f ca="1"/>
        <v>0</v>
      </c>
      <c r="AA1450">
        <f ca="1"/>
        <v>0</v>
      </c>
      <c r="AB1450">
        <f ca="1"/>
        <v>0</v>
      </c>
      <c r="AC1450">
        <f ca="1"/>
        <v>0</v>
      </c>
      <c r="AD1450" t="str">
        <f ca="1"/>
        <v>FACOAL260_rm</v>
      </c>
      <c r="AE1450">
        <f ca="1"/>
        <v>0</v>
      </c>
    </row>
    <row r="1451" spans="1:31" x14ac:dyDescent="0.2">
      <c r="A1451" t="s">
        <v>10669</v>
      </c>
      <c r="B1451" s="121" t="s">
        <v>9314</v>
      </c>
      <c r="E1451" s="121" t="str">
        <f ca="1"/>
        <v>0</v>
      </c>
      <c r="H1451" s="121" t="str">
        <f ca="1"/>
        <v>0</v>
      </c>
      <c r="K1451" s="121" t="str">
        <f ca="1"/>
        <v>0</v>
      </c>
      <c r="L1451">
        <v>0</v>
      </c>
      <c r="M1451">
        <v>2.01707963549914E-3</v>
      </c>
      <c r="N1451" s="105" t="str">
        <v>HACD141ai_x</v>
      </c>
      <c r="O1451" s="131">
        <v>0</v>
      </c>
      <c r="P1451" s="121">
        <v>0</v>
      </c>
      <c r="Q1451">
        <v>0</v>
      </c>
      <c r="R1451" t="str">
        <v>HACD141ai_x</v>
      </c>
      <c r="T1451">
        <v>2.5595137115695401E-3</v>
      </c>
      <c r="U1451" t="str">
        <v>HACD141ai_x</v>
      </c>
      <c r="W1451" t="str">
        <f ca="1"/>
        <v>Thiamine metabolism</v>
      </c>
      <c r="X1451" t="str">
        <f ca="1"/>
        <v>HMPK1_c</v>
      </c>
      <c r="Y1451">
        <f ca="1"/>
        <v>0</v>
      </c>
      <c r="Z1451">
        <f ca="1"/>
        <v>0</v>
      </c>
      <c r="AA1451">
        <f ca="1"/>
        <v>0</v>
      </c>
      <c r="AB1451">
        <f ca="1"/>
        <v>0</v>
      </c>
      <c r="AC1451">
        <f ca="1"/>
        <v>0</v>
      </c>
      <c r="AD1451" t="str">
        <f ca="1"/>
        <v>FACOAL260_x</v>
      </c>
      <c r="AE1451">
        <f ca="1"/>
        <v>0</v>
      </c>
    </row>
    <row r="1452" spans="1:31" x14ac:dyDescent="0.2">
      <c r="A1452" t="s">
        <v>10714</v>
      </c>
      <c r="B1452" s="121" t="s">
        <v>9315</v>
      </c>
      <c r="E1452" s="121">
        <f ca="1"/>
        <v>1.9069533756447E-5</v>
      </c>
      <c r="H1452" s="121" t="str">
        <f ca="1"/>
        <v>0</v>
      </c>
      <c r="K1452" s="121" t="str">
        <f ca="1"/>
        <v>0</v>
      </c>
      <c r="L1452">
        <v>0</v>
      </c>
      <c r="M1452">
        <v>1.3443818358954E-3</v>
      </c>
      <c r="N1452" s="105" t="str">
        <v>ACACT40i_x, ACACT180i_x</v>
      </c>
      <c r="O1452" s="131">
        <v>1.7819999999999999E-7</v>
      </c>
      <c r="P1452" s="121">
        <v>1.9381364023132301E-10</v>
      </c>
      <c r="Q1452">
        <v>0</v>
      </c>
      <c r="R1452" t="str">
        <v>ACACT40i_x, ACACT180i_x</v>
      </c>
      <c r="T1452">
        <v>0</v>
      </c>
      <c r="U1452" t="str">
        <v>ACACT40i_x, ACACT180i_x</v>
      </c>
      <c r="W1452" t="str">
        <f ca="1"/>
        <v>Heme metabolism</v>
      </c>
      <c r="X1452" t="str">
        <f ca="1"/>
        <v>HOMOX_m</v>
      </c>
      <c r="Y1452">
        <f ca="1"/>
        <v>9.0996216467117127E-6</v>
      </c>
      <c r="Z1452">
        <f ca="1"/>
        <v>0</v>
      </c>
      <c r="AA1452">
        <f ca="1"/>
        <v>8.2803114113304385E-11</v>
      </c>
      <c r="AB1452">
        <f ca="1"/>
        <v>2204337013.8783536</v>
      </c>
      <c r="AC1452">
        <f ca="1"/>
        <v>1</v>
      </c>
      <c r="AD1452" t="str">
        <f ca="1"/>
        <v>FACOAL40_c</v>
      </c>
      <c r="AE1452">
        <f ca="1"/>
        <v>0</v>
      </c>
    </row>
    <row r="1453" spans="1:31" x14ac:dyDescent="0.2">
      <c r="A1453" t="s">
        <v>10654</v>
      </c>
      <c r="B1453" s="121" t="s">
        <v>9316</v>
      </c>
      <c r="E1453" s="121" t="str">
        <f ca="1"/>
        <v>0</v>
      </c>
      <c r="H1453" s="121" t="str">
        <f ca="1"/>
        <v>0</v>
      </c>
      <c r="K1453" s="121" t="str">
        <f ca="1"/>
        <v>0</v>
      </c>
      <c r="L1453">
        <v>0</v>
      </c>
      <c r="M1453">
        <v>2.1780745963420299E-3</v>
      </c>
      <c r="N1453" s="105" t="str">
        <v>ACACT60i_x, ACACT180i_x</v>
      </c>
      <c r="O1453" s="131" t="str">
        <v/>
      </c>
      <c r="P1453" s="121" t="str">
        <v/>
      </c>
      <c r="Q1453">
        <v>0</v>
      </c>
      <c r="R1453" t="str">
        <v>ACACT60i_x, ACACT180i_x</v>
      </c>
      <c r="T1453">
        <v>0</v>
      </c>
      <c r="U1453" t="str">
        <v>ACACT60i_x, ACACT180i_x</v>
      </c>
      <c r="W1453" t="str">
        <f ca="1"/>
        <v>Transport</v>
      </c>
      <c r="X1453" t="str">
        <f ca="1"/>
        <v>HOMt_c_e</v>
      </c>
      <c r="Y1453">
        <f ca="1"/>
        <v>0</v>
      </c>
      <c r="Z1453">
        <f ca="1"/>
        <v>0</v>
      </c>
      <c r="AA1453">
        <f ca="1"/>
        <v>0</v>
      </c>
      <c r="AB1453">
        <f ca="1"/>
        <v>0</v>
      </c>
      <c r="AC1453">
        <f ca="1"/>
        <v>0</v>
      </c>
      <c r="AD1453" t="str">
        <f ca="1"/>
        <v>FACOAL40o_x</v>
      </c>
      <c r="AE1453">
        <f ca="1"/>
        <v>0</v>
      </c>
    </row>
    <row r="1454" spans="1:31" x14ac:dyDescent="0.2">
      <c r="A1454" t="s">
        <v>10691</v>
      </c>
      <c r="B1454" s="121" t="s">
        <v>9317</v>
      </c>
      <c r="E1454" s="121" t="str">
        <f ca="1"/>
        <v>0</v>
      </c>
      <c r="H1454" s="121" t="str">
        <f ca="1"/>
        <v>0</v>
      </c>
      <c r="K1454" s="121" t="str">
        <f ca="1"/>
        <v>0</v>
      </c>
      <c r="L1454">
        <v>0</v>
      </c>
      <c r="M1454">
        <v>2.1781389779884598E-3</v>
      </c>
      <c r="N1454" s="105" t="str">
        <v>ACACT80i_x, ACACT180i_x</v>
      </c>
      <c r="O1454" s="131">
        <v>0</v>
      </c>
      <c r="P1454" s="121">
        <v>0</v>
      </c>
      <c r="Q1454">
        <v>0</v>
      </c>
      <c r="R1454" t="str">
        <v>ACACT80i_x, ACACT180i_x</v>
      </c>
      <c r="T1454">
        <v>0</v>
      </c>
      <c r="U1454" t="str">
        <v>ACACT80i_x, ACACT180i_x</v>
      </c>
      <c r="W1454" t="str">
        <f ca="1"/>
        <v>Folate metabolism</v>
      </c>
      <c r="X1454" t="str">
        <f ca="1"/>
        <v>HPPK2_m</v>
      </c>
      <c r="Y1454">
        <f ca="1"/>
        <v>0</v>
      </c>
      <c r="Z1454">
        <f ca="1"/>
        <v>0</v>
      </c>
      <c r="AA1454">
        <f ca="1"/>
        <v>0</v>
      </c>
      <c r="AB1454">
        <f ca="1"/>
        <v>0</v>
      </c>
      <c r="AC1454">
        <f ca="1"/>
        <v>0</v>
      </c>
      <c r="AD1454" t="str">
        <f ca="1"/>
        <v>FACOAL60_c</v>
      </c>
      <c r="AE1454">
        <f ca="1"/>
        <v>0</v>
      </c>
    </row>
    <row r="1455" spans="1:31" x14ac:dyDescent="0.2">
      <c r="A1455" t="s">
        <v>10674</v>
      </c>
      <c r="B1455" s="121" t="s">
        <v>9318</v>
      </c>
      <c r="E1455" s="121" t="str">
        <f ca="1"/>
        <v>0</v>
      </c>
      <c r="H1455" s="121" t="str">
        <f ca="1"/>
        <v>0</v>
      </c>
      <c r="K1455" s="121" t="str">
        <f ca="1"/>
        <v>0</v>
      </c>
      <c r="L1455">
        <v>0</v>
      </c>
      <c r="M1455">
        <v>1.6821049190878399E-3</v>
      </c>
      <c r="N1455" s="105" t="str">
        <v>ACACT200i_x, ACACT180i_x</v>
      </c>
      <c r="O1455" s="131">
        <v>0</v>
      </c>
      <c r="P1455" s="121">
        <v>0</v>
      </c>
      <c r="Q1455">
        <v>0</v>
      </c>
      <c r="R1455" t="str">
        <v>ACACT200i_x, ACACT180i_x</v>
      </c>
      <c r="T1455">
        <v>8.7432811340613092E-3</v>
      </c>
      <c r="U1455" t="str">
        <v>ACACT200i_x, ACACT180i_x</v>
      </c>
      <c r="W1455" t="str">
        <f ca="1"/>
        <v>Arginine and proline metabolism</v>
      </c>
      <c r="X1455" t="str">
        <f ca="1"/>
        <v>HPRORy_c</v>
      </c>
      <c r="Y1455">
        <f ca="1"/>
        <v>0</v>
      </c>
      <c r="Z1455">
        <f ca="1"/>
        <v>0</v>
      </c>
      <c r="AA1455">
        <f ca="1"/>
        <v>0</v>
      </c>
      <c r="AB1455">
        <f ca="1"/>
        <v>0</v>
      </c>
      <c r="AC1455">
        <f ca="1"/>
        <v>0</v>
      </c>
      <c r="AD1455" t="str">
        <f ca="1"/>
        <v>FACOAL80_c</v>
      </c>
      <c r="AE1455">
        <f ca="1"/>
        <v>0</v>
      </c>
    </row>
    <row r="1456" spans="1:31" x14ac:dyDescent="0.2">
      <c r="A1456" t="s">
        <v>10713</v>
      </c>
      <c r="B1456" s="121" t="s">
        <v>9319</v>
      </c>
      <c r="E1456" s="121" t="str">
        <f ca="1"/>
        <v>0</v>
      </c>
      <c r="H1456" s="121" t="str">
        <f ca="1"/>
        <v>0</v>
      </c>
      <c r="K1456" s="121" t="str">
        <f ca="1"/>
        <v>0</v>
      </c>
      <c r="L1456">
        <v>0</v>
      </c>
      <c r="M1456">
        <v>1.47871109976101E-3</v>
      </c>
      <c r="N1456" s="105" t="str">
        <v>ACACT220i_x, ACACT180i_x</v>
      </c>
      <c r="O1456" s="131" t="str">
        <v/>
      </c>
      <c r="P1456" s="121" t="str">
        <v/>
      </c>
      <c r="Q1456">
        <v>0</v>
      </c>
      <c r="R1456" t="str">
        <v>ACACT220i_x, ACACT180i_x</v>
      </c>
      <c r="T1456">
        <v>8.7432811340613092E-3</v>
      </c>
      <c r="U1456" t="str">
        <v>ACACT220i_x, ACACT180i_x</v>
      </c>
      <c r="W1456" t="str">
        <f ca="1"/>
        <v>Chlorocyclohexane and chlorobenzene degradation</v>
      </c>
      <c r="X1456" t="str">
        <f ca="1"/>
        <v>HQLOR_c</v>
      </c>
      <c r="Y1456">
        <f ca="1"/>
        <v>0</v>
      </c>
      <c r="Z1456">
        <f ca="1"/>
        <v>0</v>
      </c>
      <c r="AA1456">
        <f ca="1"/>
        <v>0</v>
      </c>
      <c r="AB1456">
        <f ca="1"/>
        <v>0</v>
      </c>
      <c r="AC1456">
        <f ca="1"/>
        <v>0</v>
      </c>
      <c r="AD1456" t="str">
        <f ca="1"/>
        <v>FACOAL80_x</v>
      </c>
      <c r="AE1456">
        <f ca="1"/>
        <v>0</v>
      </c>
    </row>
    <row r="1457" spans="1:31" x14ac:dyDescent="0.2">
      <c r="A1457" t="s">
        <v>10671</v>
      </c>
      <c r="B1457" s="121" t="s">
        <v>9320</v>
      </c>
      <c r="E1457" s="121">
        <f ca="1"/>
        <v>9.5011854292783901E-2</v>
      </c>
      <c r="H1457" s="121" t="str">
        <f ca="1"/>
        <v>0</v>
      </c>
      <c r="K1457" s="121" t="str">
        <f ca="1"/>
        <v>0</v>
      </c>
      <c r="L1457">
        <v>0</v>
      </c>
      <c r="M1457">
        <v>1.32208248572396E-3</v>
      </c>
      <c r="N1457" s="105" t="str">
        <v>ACACT240i_x, ACACT180i_x</v>
      </c>
      <c r="O1457" s="131" t="str">
        <v/>
      </c>
      <c r="P1457" s="121" t="str">
        <v/>
      </c>
      <c r="Q1457">
        <v>0</v>
      </c>
      <c r="R1457" t="str">
        <v>ACACT240i_x, ACACT180i_x</v>
      </c>
      <c r="T1457">
        <v>8.7432811340613092E-3</v>
      </c>
      <c r="U1457" t="str">
        <v>ACACT240i_x, ACACT180i_x</v>
      </c>
      <c r="W1457" t="str">
        <f ca="1"/>
        <v>Glycine, serine and threonine metabolism</v>
      </c>
      <c r="X1457" t="str">
        <f ca="1"/>
        <v>HSDx_c</v>
      </c>
      <c r="Y1457">
        <f ca="1"/>
        <v>4.5337863896359937E-2</v>
      </c>
      <c r="Z1457">
        <f ca="1"/>
        <v>0</v>
      </c>
      <c r="AA1457">
        <f ca="1"/>
        <v>2.0555219026848577E-3</v>
      </c>
      <c r="AB1457">
        <f ca="1"/>
        <v>8.6022924690113564E-2</v>
      </c>
      <c r="AC1457">
        <f ca="1"/>
        <v>1</v>
      </c>
      <c r="AD1457" t="str">
        <f ca="1"/>
        <v>FADH2t_c_m</v>
      </c>
      <c r="AE1457">
        <f ca="1"/>
        <v>0</v>
      </c>
    </row>
    <row r="1458" spans="1:31" x14ac:dyDescent="0.2">
      <c r="A1458" t="s">
        <v>10671</v>
      </c>
      <c r="B1458" s="121" t="s">
        <v>9321</v>
      </c>
      <c r="E1458" s="121" t="str">
        <f ca="1"/>
        <v>0</v>
      </c>
      <c r="H1458" s="121" t="str">
        <f ca="1"/>
        <v>0</v>
      </c>
      <c r="K1458" s="121" t="str">
        <f ca="1"/>
        <v>0</v>
      </c>
      <c r="L1458">
        <v>0</v>
      </c>
      <c r="M1458">
        <v>2.1526558495104601E-3</v>
      </c>
      <c r="N1458" s="105" t="str">
        <v>ACACT161bi_x, ACACT180i_x</v>
      </c>
      <c r="O1458" s="131">
        <v>0</v>
      </c>
      <c r="P1458" s="121">
        <v>2.9267918574928199E-2</v>
      </c>
      <c r="Q1458">
        <v>0</v>
      </c>
      <c r="R1458" t="str">
        <v>ACACT161bi_x, ACACT180i_x</v>
      </c>
      <c r="T1458">
        <v>0</v>
      </c>
      <c r="U1458" t="str">
        <v>ACACT161bi_x, ACACT180i_x</v>
      </c>
      <c r="W1458" t="str">
        <f ca="1"/>
        <v>Glycine, serine and threonine metabolism</v>
      </c>
      <c r="X1458" t="str">
        <f ca="1"/>
        <v>HSDy_c</v>
      </c>
      <c r="Y1458">
        <f ca="1"/>
        <v>0</v>
      </c>
      <c r="Z1458">
        <f ca="1"/>
        <v>0</v>
      </c>
      <c r="AA1458">
        <f ca="1"/>
        <v>0</v>
      </c>
      <c r="AB1458">
        <f ca="1"/>
        <v>0</v>
      </c>
      <c r="AC1458">
        <f ca="1"/>
        <v>0</v>
      </c>
      <c r="AD1458" t="str">
        <f ca="1"/>
        <v>FADt_c_m</v>
      </c>
      <c r="AE1458">
        <f ca="1"/>
        <v>0</v>
      </c>
    </row>
    <row r="1459" spans="1:31" x14ac:dyDescent="0.2">
      <c r="A1459" t="s">
        <v>10688</v>
      </c>
      <c r="B1459" s="121" t="s">
        <v>9322</v>
      </c>
      <c r="E1459" s="121">
        <f ca="1"/>
        <v>9.6882766249627803E-3</v>
      </c>
      <c r="H1459" s="121" t="str">
        <f ca="1"/>
        <v>0</v>
      </c>
      <c r="K1459" s="121" t="str">
        <f ca="1"/>
        <v>0</v>
      </c>
      <c r="L1459">
        <v>0</v>
      </c>
      <c r="M1459">
        <v>2.1526558495104601E-3</v>
      </c>
      <c r="N1459" s="105" t="str">
        <v>ACACT141bi_x, ACACT180i_x</v>
      </c>
      <c r="O1459" s="131">
        <v>2.7720959816650799E-2</v>
      </c>
      <c r="P1459" s="121">
        <v>1.3637561046087999E-2</v>
      </c>
      <c r="Q1459">
        <v>0</v>
      </c>
      <c r="R1459" t="str">
        <v>ACACT141bi_x, ACACT180i_x</v>
      </c>
      <c r="T1459">
        <v>0</v>
      </c>
      <c r="U1459" t="str">
        <v>ACACT141bi_x, ACACT180i_x</v>
      </c>
      <c r="W1459" t="str">
        <f ca="1"/>
        <v>Cysteine and methionine metabolism</v>
      </c>
      <c r="X1459" t="str">
        <f ca="1"/>
        <v>HSERTA_c</v>
      </c>
      <c r="Y1459">
        <f ca="1"/>
        <v>4.6230627776118298E-3</v>
      </c>
      <c r="Z1459">
        <f ca="1"/>
        <v>0</v>
      </c>
      <c r="AA1459">
        <f ca="1"/>
        <v>2.1372709445740007E-5</v>
      </c>
      <c r="AB1459">
        <f ca="1"/>
        <v>0.11491749920023232</v>
      </c>
      <c r="AC1459">
        <f ca="1"/>
        <v>1</v>
      </c>
      <c r="AD1459" t="str">
        <f ca="1"/>
        <v>FALDH_c</v>
      </c>
      <c r="AE1459">
        <f ca="1"/>
        <v>0</v>
      </c>
    </row>
    <row r="1460" spans="1:31" x14ac:dyDescent="0.2">
      <c r="A1460" t="s">
        <v>10671</v>
      </c>
      <c r="B1460" s="121" t="s">
        <v>9323</v>
      </c>
      <c r="E1460" s="121">
        <f ca="1"/>
        <v>8.5323577667821102E-2</v>
      </c>
      <c r="H1460" s="121" t="str">
        <f ca="1"/>
        <v>0</v>
      </c>
      <c r="K1460" s="121" t="str">
        <f ca="1"/>
        <v>0</v>
      </c>
      <c r="L1460">
        <v>0</v>
      </c>
      <c r="M1460">
        <v>2.1526558495234601E-3</v>
      </c>
      <c r="N1460" s="105" t="str">
        <v>ACACT121ai_x, ACACT180i_x</v>
      </c>
      <c r="O1460" s="131">
        <v>8.6397917759999998E-2</v>
      </c>
      <c r="P1460" s="121">
        <v>1.39400373734442E-2</v>
      </c>
      <c r="Q1460">
        <v>0</v>
      </c>
      <c r="R1460" t="str">
        <v>ACACT121ai_x, ACACT180i_x</v>
      </c>
      <c r="T1460">
        <v>0</v>
      </c>
      <c r="U1460" t="str">
        <v>ACACT121ai_x, ACACT180i_x</v>
      </c>
      <c r="W1460" t="str">
        <f ca="1"/>
        <v>Glycine, serine and threonine metabolism</v>
      </c>
      <c r="X1460" t="str">
        <f ca="1"/>
        <v>HSK_c</v>
      </c>
      <c r="Y1460">
        <f ca="1"/>
        <v>4.0714801118748103E-2</v>
      </c>
      <c r="Z1460">
        <f ca="1"/>
        <v>0</v>
      </c>
      <c r="AA1460">
        <f ca="1"/>
        <v>1.6576950301392119E-3</v>
      </c>
      <c r="AB1460">
        <f ca="1"/>
        <v>8.5305446252635164</v>
      </c>
      <c r="AC1460">
        <f ca="1"/>
        <v>1</v>
      </c>
      <c r="AD1460" t="str">
        <f ca="1"/>
        <v>FALPDt_c_en</v>
      </c>
      <c r="AE1460">
        <f ca="1"/>
        <v>0</v>
      </c>
    </row>
    <row r="1461" spans="1:31" x14ac:dyDescent="0.2">
      <c r="A1461" t="s">
        <v>10699</v>
      </c>
      <c r="B1461" s="121" t="s">
        <v>9324</v>
      </c>
      <c r="E1461" s="121">
        <f ca="1"/>
        <v>1.45504356468441E-2</v>
      </c>
      <c r="H1461" s="121" t="str">
        <f ca="1"/>
        <v>0</v>
      </c>
      <c r="K1461" s="121" t="str">
        <f ca="1"/>
        <v>0</v>
      </c>
      <c r="L1461">
        <v>0</v>
      </c>
      <c r="M1461">
        <v>2.0170796354976499E-3</v>
      </c>
      <c r="N1461" s="105" t="str">
        <v>ACACT181ai_x, ACACT180i_x</v>
      </c>
      <c r="O1461" s="131">
        <v>2.3002946999999999E-2</v>
      </c>
      <c r="P1461" s="121">
        <v>3.1037415712457298E-5</v>
      </c>
      <c r="Q1461">
        <v>0</v>
      </c>
      <c r="R1461" t="str">
        <v>ACACT181ai_x, ACACT180i_x</v>
      </c>
      <c r="T1461">
        <v>2.5595137115697101E-3</v>
      </c>
      <c r="U1461" t="str">
        <v>ACACT181ai_x, ACACT180i_x</v>
      </c>
      <c r="W1461" t="str">
        <f ca="1"/>
        <v>Histidine metabolism</v>
      </c>
      <c r="X1461" t="str">
        <f ca="1"/>
        <v>HSTPT_c</v>
      </c>
      <c r="Y1461">
        <f ca="1"/>
        <v>6.9431933088739285E-3</v>
      </c>
      <c r="Z1461">
        <f ca="1"/>
        <v>0</v>
      </c>
      <c r="AA1461">
        <f ca="1"/>
        <v>4.8207933324391691E-5</v>
      </c>
      <c r="AB1461">
        <f ca="1"/>
        <v>50043.469011294088</v>
      </c>
      <c r="AC1461">
        <f ca="1"/>
        <v>1</v>
      </c>
      <c r="AD1461" t="str">
        <f ca="1"/>
        <v>FALPDt_c_m</v>
      </c>
      <c r="AE1461">
        <f ca="1"/>
        <v>0</v>
      </c>
    </row>
    <row r="1462" spans="1:31" x14ac:dyDescent="0.2">
      <c r="A1462" t="s">
        <v>10654</v>
      </c>
      <c r="B1462" s="121" t="s">
        <v>9339</v>
      </c>
      <c r="E1462" s="121" t="str">
        <f ca="1"/>
        <v>0</v>
      </c>
      <c r="H1462" s="121" t="str">
        <f ca="1"/>
        <v>0</v>
      </c>
      <c r="K1462" s="121" t="str">
        <f ca="1"/>
        <v>0</v>
      </c>
      <c r="L1462">
        <v>0</v>
      </c>
      <c r="M1462">
        <v>2.0170796354976499E-3</v>
      </c>
      <c r="N1462" s="105" t="str">
        <v>ACACT161ai_x, ACACT180i_x</v>
      </c>
      <c r="O1462" s="131" t="str">
        <v/>
      </c>
      <c r="P1462" s="121" t="str">
        <v/>
      </c>
      <c r="Q1462">
        <v>0</v>
      </c>
      <c r="R1462" t="str">
        <v>ACACT161ai_x, ACACT180i_x</v>
      </c>
      <c r="T1462">
        <v>2.5595137115697101E-3</v>
      </c>
      <c r="U1462" t="str">
        <v>ACACT161ai_x, ACACT180i_x</v>
      </c>
      <c r="W1462" t="str">
        <f ca="1"/>
        <v>Transport</v>
      </c>
      <c r="X1462" t="str">
        <f ca="1"/>
        <v>Ht_c_e</v>
      </c>
      <c r="Y1462">
        <f ca="1"/>
        <v>0</v>
      </c>
      <c r="Z1462">
        <f ca="1"/>
        <v>0</v>
      </c>
      <c r="AA1462">
        <f ca="1"/>
        <v>0</v>
      </c>
      <c r="AB1462">
        <f ca="1"/>
        <v>0</v>
      </c>
      <c r="AC1462">
        <f ca="1"/>
        <v>0</v>
      </c>
      <c r="AD1462" t="str">
        <f ca="1"/>
        <v>FALPDt_c_mm</v>
      </c>
      <c r="AE1462">
        <f ca="1"/>
        <v>0</v>
      </c>
    </row>
    <row r="1463" spans="1:31" x14ac:dyDescent="0.2">
      <c r="A1463" t="s">
        <v>10654</v>
      </c>
      <c r="B1463" s="121" t="s">
        <v>9340</v>
      </c>
      <c r="E1463" s="121" t="str">
        <f ca="1"/>
        <v>0</v>
      </c>
      <c r="H1463" s="121" t="str">
        <f ca="1"/>
        <v>0</v>
      </c>
      <c r="K1463" s="121" t="str">
        <f ca="1"/>
        <v>0</v>
      </c>
      <c r="L1463">
        <v>0</v>
      </c>
      <c r="M1463">
        <v>2.01707963549914E-3</v>
      </c>
      <c r="N1463" s="105" t="str">
        <v>ACACT141ai_x, ACACT180i_x</v>
      </c>
      <c r="O1463" s="131" t="str">
        <v/>
      </c>
      <c r="P1463" s="121" t="str">
        <v/>
      </c>
      <c r="Q1463">
        <v>0</v>
      </c>
      <c r="R1463" t="str">
        <v>ACACT141ai_x, ACACT180i_x</v>
      </c>
      <c r="T1463">
        <v>2.5595137115695401E-3</v>
      </c>
      <c r="U1463" t="str">
        <v>ACACT141ai_x, ACACT180i_x</v>
      </c>
      <c r="W1463" t="str">
        <f ca="1"/>
        <v>Transport</v>
      </c>
      <c r="X1463" t="str">
        <f ca="1"/>
        <v>Ht_c_en</v>
      </c>
      <c r="Y1463">
        <f ca="1"/>
        <v>0</v>
      </c>
      <c r="Z1463">
        <f ca="1"/>
        <v>0</v>
      </c>
      <c r="AA1463">
        <f ca="1"/>
        <v>0</v>
      </c>
      <c r="AB1463">
        <f ca="1"/>
        <v>0</v>
      </c>
      <c r="AC1463">
        <f ca="1"/>
        <v>0</v>
      </c>
      <c r="AD1463" t="str">
        <f ca="1"/>
        <v>FBA2_c</v>
      </c>
      <c r="AE1463">
        <f ca="1"/>
        <v>0</v>
      </c>
    </row>
    <row r="1464" spans="1:31" x14ac:dyDescent="0.2">
      <c r="A1464" t="s">
        <v>10654</v>
      </c>
      <c r="B1464" s="121" t="s">
        <v>9341</v>
      </c>
      <c r="E1464" s="121">
        <f ca="1"/>
        <v>-3.6451795166123499E-2</v>
      </c>
      <c r="H1464" s="121" t="str">
        <f ca="1"/>
        <v>0</v>
      </c>
      <c r="K1464" s="121" t="str">
        <f ca="1"/>
        <v>0</v>
      </c>
      <c r="L1464">
        <v>0</v>
      </c>
      <c r="M1464">
        <v>2.1526558495234601E-3</v>
      </c>
      <c r="N1464" s="105" t="str">
        <v>ECOAI101a_x</v>
      </c>
      <c r="O1464" s="131" t="str">
        <v/>
      </c>
      <c r="P1464" s="121" t="str">
        <v/>
      </c>
      <c r="Q1464">
        <v>0</v>
      </c>
      <c r="R1464" t="str">
        <v>ECOAI101a_x</v>
      </c>
      <c r="T1464">
        <v>0</v>
      </c>
      <c r="U1464" t="str">
        <v>ECOAI101a_x</v>
      </c>
      <c r="W1464" t="str">
        <f ca="1"/>
        <v>Transport</v>
      </c>
      <c r="X1464" t="str">
        <f ca="1"/>
        <v>Ht_c_g</v>
      </c>
      <c r="Y1464">
        <f ca="1"/>
        <v>-1.7394108770122339E-2</v>
      </c>
      <c r="Z1464">
        <f ca="1"/>
        <v>0</v>
      </c>
      <c r="AA1464">
        <f ca="1"/>
        <v>3.0255501990684687E-4</v>
      </c>
      <c r="AB1464">
        <f ca="1"/>
        <v>1.2661829415715439E-2</v>
      </c>
      <c r="AC1464">
        <f ca="1"/>
        <v>1</v>
      </c>
      <c r="AD1464" t="str">
        <f ca="1"/>
        <v>FBA3_c</v>
      </c>
      <c r="AE1464">
        <f ca="1"/>
        <v>0</v>
      </c>
    </row>
    <row r="1465" spans="1:31" x14ac:dyDescent="0.2">
      <c r="A1465" t="s">
        <v>10654</v>
      </c>
      <c r="B1465" s="121" t="s">
        <v>9342</v>
      </c>
      <c r="E1465" s="121" t="str">
        <f ca="1"/>
        <v>0</v>
      </c>
      <c r="H1465" s="121" t="str">
        <f ca="1"/>
        <v>0</v>
      </c>
      <c r="K1465" s="121" t="str">
        <f ca="1"/>
        <v>0</v>
      </c>
      <c r="L1465">
        <v>0</v>
      </c>
      <c r="M1465">
        <v>0</v>
      </c>
      <c r="N1465" s="105" t="str">
        <v>ECOAI122c_x</v>
      </c>
      <c r="O1465" s="131" t="str">
        <v/>
      </c>
      <c r="P1465" s="121" t="str">
        <v/>
      </c>
      <c r="Q1465">
        <v>0</v>
      </c>
      <c r="R1465" t="str">
        <v>ECOAI122c_x</v>
      </c>
      <c r="T1465">
        <v>0</v>
      </c>
      <c r="U1465" t="str">
        <v>ECOAI122c_x</v>
      </c>
      <c r="W1465" t="str">
        <f ca="1"/>
        <v>Transport</v>
      </c>
      <c r="X1465" t="str">
        <f ca="1"/>
        <v>Ht_c_gm</v>
      </c>
      <c r="Y1465">
        <f ca="1"/>
        <v>0</v>
      </c>
      <c r="Z1465">
        <f ca="1"/>
        <v>0</v>
      </c>
      <c r="AA1465">
        <f ca="1"/>
        <v>0</v>
      </c>
      <c r="AB1465">
        <f ca="1"/>
        <v>0</v>
      </c>
      <c r="AC1465">
        <f ca="1"/>
        <v>0</v>
      </c>
      <c r="AD1465" t="str">
        <f ca="1"/>
        <v>FBP_c</v>
      </c>
      <c r="AE1465">
        <f ca="1"/>
        <v>0</v>
      </c>
    </row>
    <row r="1466" spans="1:31" x14ac:dyDescent="0.2">
      <c r="A1466" t="s">
        <v>10654</v>
      </c>
      <c r="B1466" s="121" t="s">
        <v>9343</v>
      </c>
      <c r="E1466" s="121">
        <f ca="1"/>
        <v>-9.8799780148124705E-4</v>
      </c>
      <c r="H1466" s="121" t="str">
        <f ca="1"/>
        <v>0</v>
      </c>
      <c r="K1466" s="121" t="str">
        <f ca="1"/>
        <v>0</v>
      </c>
      <c r="L1466">
        <v>0</v>
      </c>
      <c r="M1466">
        <v>0</v>
      </c>
      <c r="N1466" s="105" t="str">
        <v>ECOAI121b_x</v>
      </c>
      <c r="O1466" s="131" t="str">
        <v/>
      </c>
      <c r="P1466" s="121" t="str">
        <v/>
      </c>
      <c r="Q1466">
        <v>0</v>
      </c>
      <c r="R1466" t="str">
        <v>ECOAI121b_x</v>
      </c>
      <c r="T1466">
        <v>0</v>
      </c>
      <c r="U1466" t="str">
        <v>ECOAI121b_x</v>
      </c>
      <c r="W1466" t="str">
        <f ca="1"/>
        <v>Transport</v>
      </c>
      <c r="X1466" t="str">
        <f ca="1"/>
        <v>Ht_c_l</v>
      </c>
      <c r="Y1466">
        <f ca="1"/>
        <v>-4.7145390632442045E-4</v>
      </c>
      <c r="Z1466">
        <f ca="1"/>
        <v>0</v>
      </c>
      <c r="AA1466">
        <f ca="1"/>
        <v>2.2226878578855541E-7</v>
      </c>
      <c r="AB1466">
        <f ca="1"/>
        <v>9.3018765676384528E-6</v>
      </c>
      <c r="AC1466">
        <f ca="1"/>
        <v>1</v>
      </c>
      <c r="AD1466" t="str">
        <f ca="1"/>
        <v>FBP2_c</v>
      </c>
      <c r="AE1466">
        <f ca="1"/>
        <v>0</v>
      </c>
    </row>
    <row r="1467" spans="1:31" x14ac:dyDescent="0.2">
      <c r="A1467" t="s">
        <v>10654</v>
      </c>
      <c r="B1467" s="121" t="s">
        <v>9344</v>
      </c>
      <c r="E1467" s="121" t="str">
        <f ca="1"/>
        <v>0</v>
      </c>
      <c r="H1467" s="121" t="str">
        <f ca="1"/>
        <v>0</v>
      </c>
      <c r="K1467" s="121" t="str">
        <f ca="1"/>
        <v>0</v>
      </c>
      <c r="L1467">
        <v>0</v>
      </c>
      <c r="M1467">
        <v>2.01707963549914E-3</v>
      </c>
      <c r="N1467" s="105" t="str">
        <v>ECOAI121a_x</v>
      </c>
      <c r="O1467" s="131" t="str">
        <v/>
      </c>
      <c r="P1467" s="121" t="str">
        <v/>
      </c>
      <c r="Q1467">
        <v>0</v>
      </c>
      <c r="R1467" t="str">
        <v>ECOAI121a_x</v>
      </c>
      <c r="T1467">
        <v>2.5595137115695401E-3</v>
      </c>
      <c r="U1467" t="str">
        <v>ECOAI121a_x</v>
      </c>
      <c r="W1467" t="str">
        <f ca="1"/>
        <v>Transport</v>
      </c>
      <c r="X1467" t="str">
        <f ca="1"/>
        <v>Ht_c_m</v>
      </c>
      <c r="Y1467">
        <f ca="1"/>
        <v>0</v>
      </c>
      <c r="Z1467">
        <f ca="1"/>
        <v>0</v>
      </c>
      <c r="AA1467">
        <f ca="1"/>
        <v>0</v>
      </c>
      <c r="AB1467">
        <f ca="1"/>
        <v>0</v>
      </c>
      <c r="AC1467">
        <f ca="1"/>
        <v>0</v>
      </c>
      <c r="AD1467" t="str">
        <f ca="1"/>
        <v>FE3t_c_e</v>
      </c>
      <c r="AE1467">
        <f ca="1"/>
        <v>0</v>
      </c>
    </row>
    <row r="1468" spans="1:31" x14ac:dyDescent="0.2">
      <c r="A1468" t="s">
        <v>10654</v>
      </c>
      <c r="B1468" s="121" t="s">
        <v>9345</v>
      </c>
      <c r="E1468" s="121" t="str">
        <f ca="1"/>
        <v>0</v>
      </c>
      <c r="H1468" s="121" t="str">
        <f ca="1"/>
        <v>0</v>
      </c>
      <c r="K1468" s="121" t="str">
        <f ca="1"/>
        <v>0</v>
      </c>
      <c r="L1468">
        <v>0</v>
      </c>
      <c r="M1468">
        <v>0</v>
      </c>
      <c r="N1468" s="105" t="str">
        <v>ECOAI142c_x</v>
      </c>
      <c r="O1468" s="131" t="str">
        <v/>
      </c>
      <c r="P1468" s="121" t="str">
        <v/>
      </c>
      <c r="Q1468">
        <v>0</v>
      </c>
      <c r="R1468" t="str">
        <v>ECOAI142c_x</v>
      </c>
      <c r="T1468">
        <v>0</v>
      </c>
      <c r="U1468" t="str">
        <v>ECOAI142c_x</v>
      </c>
      <c r="W1468" t="str">
        <f ca="1"/>
        <v>Transport</v>
      </c>
      <c r="X1468" t="str">
        <f ca="1"/>
        <v>Ht_c_n</v>
      </c>
      <c r="Y1468">
        <f ca="1"/>
        <v>0</v>
      </c>
      <c r="Z1468">
        <f ca="1"/>
        <v>0</v>
      </c>
      <c r="AA1468">
        <f ca="1"/>
        <v>0</v>
      </c>
      <c r="AB1468">
        <f ca="1"/>
        <v>0</v>
      </c>
      <c r="AC1468">
        <f ca="1"/>
        <v>0</v>
      </c>
      <c r="AD1468" t="str">
        <f ca="1"/>
        <v>FE3t_c_m</v>
      </c>
      <c r="AE1468">
        <f ca="1"/>
        <v>0</v>
      </c>
    </row>
    <row r="1469" spans="1:31" x14ac:dyDescent="0.2">
      <c r="A1469" t="s">
        <v>10654</v>
      </c>
      <c r="B1469" s="121" t="s">
        <v>9346</v>
      </c>
      <c r="E1469" s="121">
        <f ca="1"/>
        <v>-4.2811103283225899E-5</v>
      </c>
      <c r="H1469" s="121" t="str">
        <f ca="1"/>
        <v>0</v>
      </c>
      <c r="K1469" s="121" t="str">
        <f ca="1"/>
        <v>0</v>
      </c>
      <c r="L1469">
        <v>0</v>
      </c>
      <c r="M1469">
        <v>0</v>
      </c>
      <c r="N1469" s="105" t="str">
        <v>ECOAI141a_x</v>
      </c>
      <c r="O1469" s="131" t="str">
        <v/>
      </c>
      <c r="P1469" s="121" t="str">
        <v/>
      </c>
      <c r="Q1469">
        <v>0</v>
      </c>
      <c r="R1469" t="str">
        <v>ECOAI141a_x</v>
      </c>
      <c r="T1469">
        <v>0</v>
      </c>
      <c r="U1469" t="str">
        <v>ECOAI141a_x</v>
      </c>
      <c r="W1469" t="str">
        <f ca="1"/>
        <v>Transport</v>
      </c>
      <c r="X1469" t="str">
        <f ca="1"/>
        <v>Ht_c_r</v>
      </c>
      <c r="Y1469">
        <f ca="1"/>
        <v>-2.0428650596868932E-5</v>
      </c>
      <c r="Z1469">
        <f ca="1"/>
        <v>0</v>
      </c>
      <c r="AA1469">
        <f ca="1"/>
        <v>4.1732976520895335E-10</v>
      </c>
      <c r="AB1469">
        <f ca="1"/>
        <v>1.7465115266648935E-8</v>
      </c>
      <c r="AC1469">
        <f ca="1"/>
        <v>1</v>
      </c>
      <c r="AD1469" t="str">
        <f ca="1"/>
        <v>FECOSTt_c_rm</v>
      </c>
      <c r="AE1469">
        <f ca="1"/>
        <v>0</v>
      </c>
    </row>
    <row r="1470" spans="1:31" x14ac:dyDescent="0.2">
      <c r="A1470" t="s">
        <v>10654</v>
      </c>
      <c r="B1470" s="121" t="s">
        <v>9347</v>
      </c>
      <c r="E1470" s="121">
        <f ca="1"/>
        <v>4.3624262578337999E-2</v>
      </c>
      <c r="H1470" s="121" t="str">
        <f ca="1"/>
        <v>0</v>
      </c>
      <c r="K1470" s="121" t="str">
        <f ca="1"/>
        <v>0</v>
      </c>
      <c r="L1470">
        <v>0</v>
      </c>
      <c r="M1470">
        <v>0</v>
      </c>
      <c r="N1470" s="105" t="str">
        <v>ECOAR122_x</v>
      </c>
      <c r="O1470" s="131" t="str">
        <v/>
      </c>
      <c r="P1470" s="121" t="str">
        <v/>
      </c>
      <c r="Q1470">
        <v>0</v>
      </c>
      <c r="R1470" t="str">
        <v>ECOAR122_x</v>
      </c>
      <c r="T1470">
        <v>0</v>
      </c>
      <c r="U1470" t="str">
        <v>ECOAR122_x</v>
      </c>
      <c r="W1470" t="str">
        <f ca="1"/>
        <v>Transport</v>
      </c>
      <c r="X1470" t="str">
        <f ca="1"/>
        <v>Ht_c_rm</v>
      </c>
      <c r="Y1470">
        <f ca="1"/>
        <v>2.0816674867337806E-2</v>
      </c>
      <c r="Z1470">
        <f ca="1"/>
        <v>0</v>
      </c>
      <c r="AA1470">
        <f ca="1"/>
        <v>4.3333395253245346E-4</v>
      </c>
      <c r="AB1470">
        <f ca="1"/>
        <v>1.8134885313398463E-2</v>
      </c>
      <c r="AC1470">
        <f ca="1"/>
        <v>1</v>
      </c>
      <c r="AD1470" t="str">
        <f ca="1"/>
        <v>FECOSTt_l_rm</v>
      </c>
      <c r="AE1470">
        <f ca="1"/>
        <v>0</v>
      </c>
    </row>
    <row r="1471" spans="1:31" x14ac:dyDescent="0.2">
      <c r="A1471" t="s">
        <v>10654</v>
      </c>
      <c r="B1471" s="121" t="s">
        <v>9348</v>
      </c>
      <c r="E1471" s="121" t="str">
        <f ca="1"/>
        <v>0</v>
      </c>
      <c r="H1471" s="121" t="str">
        <f ca="1"/>
        <v>0</v>
      </c>
      <c r="K1471" s="121" t="str">
        <f ca="1"/>
        <v>0</v>
      </c>
      <c r="L1471">
        <v>0</v>
      </c>
      <c r="M1471">
        <v>0</v>
      </c>
      <c r="N1471" s="105" t="str">
        <v>ECOAR142_x</v>
      </c>
      <c r="O1471" s="131" t="str">
        <v/>
      </c>
      <c r="P1471" s="121" t="str">
        <v/>
      </c>
      <c r="Q1471">
        <v>0</v>
      </c>
      <c r="R1471" t="str">
        <v>ECOAR142_x</v>
      </c>
      <c r="T1471">
        <v>0</v>
      </c>
      <c r="U1471" t="str">
        <v>ECOAR142_x</v>
      </c>
      <c r="W1471" t="str">
        <f ca="1"/>
        <v>Transport</v>
      </c>
      <c r="X1471" t="str">
        <f ca="1"/>
        <v>Ht_c_v</v>
      </c>
      <c r="Y1471">
        <f ca="1"/>
        <v>0</v>
      </c>
      <c r="Z1471">
        <f ca="1"/>
        <v>0</v>
      </c>
      <c r="AA1471">
        <f ca="1"/>
        <v>0</v>
      </c>
      <c r="AB1471">
        <f ca="1"/>
        <v>0</v>
      </c>
      <c r="AC1471">
        <f ca="1"/>
        <v>0</v>
      </c>
      <c r="AD1471" t="str">
        <f ca="1"/>
        <v>FECPOR_m</v>
      </c>
      <c r="AE1471">
        <f ca="1"/>
        <v>0</v>
      </c>
    </row>
    <row r="1472" spans="1:31" x14ac:dyDescent="0.2">
      <c r="A1472" t="s">
        <v>10654</v>
      </c>
      <c r="B1472" s="121" t="s">
        <v>9349</v>
      </c>
      <c r="E1472" s="121" t="str">
        <f ca="1"/>
        <v>0</v>
      </c>
      <c r="H1472" s="121" t="str">
        <f ca="1"/>
        <v>0</v>
      </c>
      <c r="K1472" s="121" t="str">
        <f ca="1"/>
        <v>0</v>
      </c>
      <c r="L1472">
        <v>0.51983284017132803</v>
      </c>
      <c r="M1472">
        <v>0.348319495756783</v>
      </c>
      <c r="N1472" s="105" t="str">
        <v>ACONTb_c</v>
      </c>
      <c r="O1472" s="131" t="str">
        <v/>
      </c>
      <c r="P1472" s="121" t="str">
        <v/>
      </c>
      <c r="Q1472">
        <v>9.0356117076089301E-2</v>
      </c>
      <c r="R1472" t="str">
        <v>ACONTb_c</v>
      </c>
      <c r="T1472">
        <v>3.1940009503173101</v>
      </c>
      <c r="U1472" t="str">
        <v>ACONTb_c</v>
      </c>
      <c r="W1472" t="str">
        <f ca="1"/>
        <v>Transport</v>
      </c>
      <c r="X1472" t="str">
        <f ca="1"/>
        <v>Ht_c_vm</v>
      </c>
      <c r="Y1472">
        <f ca="1"/>
        <v>0</v>
      </c>
      <c r="Z1472">
        <f ca="1"/>
        <v>0</v>
      </c>
      <c r="AA1472">
        <f ca="1"/>
        <v>0</v>
      </c>
      <c r="AB1472">
        <f ca="1"/>
        <v>0</v>
      </c>
      <c r="AC1472">
        <f ca="1"/>
        <v>0</v>
      </c>
      <c r="AD1472" t="str">
        <f ca="1"/>
        <v>FER_c</v>
      </c>
      <c r="AE1472">
        <f ca="1"/>
        <v>0</v>
      </c>
    </row>
    <row r="1473" spans="1:31" x14ac:dyDescent="0.2">
      <c r="A1473" t="s">
        <v>10654</v>
      </c>
      <c r="B1473" s="121" t="s">
        <v>9350</v>
      </c>
      <c r="E1473" s="121" t="str">
        <f ca="1"/>
        <v>0</v>
      </c>
      <c r="H1473" s="121" t="str">
        <f ca="1"/>
        <v>0</v>
      </c>
      <c r="K1473" s="121" t="str">
        <f ca="1"/>
        <v>0</v>
      </c>
      <c r="L1473">
        <v>0</v>
      </c>
      <c r="M1473">
        <v>8.0023999572491106E-5</v>
      </c>
      <c r="N1473" s="105" t="str">
        <v/>
      </c>
      <c r="O1473" s="131" t="str">
        <v/>
      </c>
      <c r="P1473" s="121" t="str">
        <v/>
      </c>
      <c r="Q1473">
        <v>0</v>
      </c>
      <c r="R1473" t="str">
        <v/>
      </c>
      <c r="T1473">
        <v>4.0794669993491001E-4</v>
      </c>
      <c r="U1473" t="str">
        <v/>
      </c>
      <c r="W1473" t="str">
        <f ca="1"/>
        <v>Transport</v>
      </c>
      <c r="X1473" t="str">
        <f ca="1"/>
        <v>Ht_c_x</v>
      </c>
      <c r="Y1473">
        <f ca="1"/>
        <v>0</v>
      </c>
      <c r="Z1473">
        <f ca="1"/>
        <v>0</v>
      </c>
      <c r="AA1473">
        <f ca="1"/>
        <v>0</v>
      </c>
      <c r="AB1473">
        <f ca="1"/>
        <v>0</v>
      </c>
      <c r="AC1473">
        <f ca="1"/>
        <v>0</v>
      </c>
      <c r="AD1473" t="str">
        <f ca="1"/>
        <v>FKYNH_c</v>
      </c>
      <c r="AE1473">
        <f ca="1"/>
        <v>0</v>
      </c>
    </row>
    <row r="1474" spans="1:31" x14ac:dyDescent="0.2">
      <c r="A1474" t="s">
        <v>10654</v>
      </c>
      <c r="B1474" s="121" t="s">
        <v>9351</v>
      </c>
      <c r="E1474" s="121">
        <f ca="1"/>
        <v>3.8930834554461599E-2</v>
      </c>
      <c r="H1474" s="121" t="str">
        <f ca="1"/>
        <v>0</v>
      </c>
      <c r="K1474" s="121" t="str">
        <f ca="1"/>
        <v>0</v>
      </c>
      <c r="L1474">
        <v>0</v>
      </c>
      <c r="M1474">
        <v>6.8501549443387299E-5</v>
      </c>
      <c r="N1474" s="105" t="str">
        <v/>
      </c>
      <c r="O1474" s="131" t="str">
        <v/>
      </c>
      <c r="P1474" s="121" t="str">
        <v/>
      </c>
      <c r="Q1474">
        <v>1.5446007566034299E-4</v>
      </c>
      <c r="R1474" t="str">
        <v/>
      </c>
      <c r="T1474">
        <v>5.0075875460492001E-5</v>
      </c>
      <c r="U1474" t="str">
        <v/>
      </c>
      <c r="W1474" t="str">
        <f ca="1"/>
        <v>Transport</v>
      </c>
      <c r="X1474" t="str">
        <f ca="1"/>
        <v>Ht_m_mm</v>
      </c>
      <c r="Y1474">
        <f ca="1"/>
        <v>1.8577059584194859E-2</v>
      </c>
      <c r="Z1474">
        <f ca="1"/>
        <v>0</v>
      </c>
      <c r="AA1474">
        <f ca="1"/>
        <v>3.4510714279472606E-4</v>
      </c>
      <c r="AB1474">
        <f ca="1"/>
        <v>1.4442621952057337E-2</v>
      </c>
      <c r="AC1474">
        <f ca="1"/>
        <v>1</v>
      </c>
      <c r="AD1474" t="str">
        <f ca="1"/>
        <v>FMETTRS_m</v>
      </c>
      <c r="AE1474">
        <f ca="1"/>
        <v>0</v>
      </c>
    </row>
    <row r="1475" spans="1:31" x14ac:dyDescent="0.2">
      <c r="A1475" t="s">
        <v>10690</v>
      </c>
      <c r="B1475" s="121" t="s">
        <v>9325</v>
      </c>
      <c r="E1475" s="121" t="str">
        <f ca="1"/>
        <v>0</v>
      </c>
      <c r="H1475" s="121" t="str">
        <f ca="1"/>
        <v>0</v>
      </c>
      <c r="K1475" s="121" t="str">
        <f ca="1"/>
        <v>0</v>
      </c>
      <c r="L1475">
        <v>0</v>
      </c>
      <c r="M1475">
        <v>1.9937695535991099E-5</v>
      </c>
      <c r="N1475" s="105" t="str">
        <v/>
      </c>
      <c r="O1475" s="131" t="str">
        <v/>
      </c>
      <c r="P1475" s="121" t="str">
        <v/>
      </c>
      <c r="Q1475">
        <v>0</v>
      </c>
      <c r="R1475" t="str">
        <v/>
      </c>
      <c r="T1475">
        <v>0</v>
      </c>
      <c r="U1475" t="str">
        <v/>
      </c>
      <c r="W1475" t="str">
        <f ca="1"/>
        <v>Purine metabolism</v>
      </c>
      <c r="X1475" t="str">
        <f ca="1"/>
        <v>HXAND_c</v>
      </c>
      <c r="Y1475">
        <f ca="1"/>
        <v>0</v>
      </c>
      <c r="Z1475">
        <f ca="1"/>
        <v>0</v>
      </c>
      <c r="AA1475">
        <f ca="1"/>
        <v>0</v>
      </c>
      <c r="AB1475">
        <f ca="1"/>
        <v>0</v>
      </c>
      <c r="AC1475">
        <f ca="1"/>
        <v>0</v>
      </c>
      <c r="AD1475" t="str">
        <f ca="1"/>
        <v>FMNAT_m</v>
      </c>
      <c r="AE1475">
        <f ca="1"/>
        <v>0</v>
      </c>
    </row>
    <row r="1476" spans="1:31" x14ac:dyDescent="0.2">
      <c r="A1476" t="s">
        <v>10654</v>
      </c>
      <c r="B1476" s="121" t="s">
        <v>9326</v>
      </c>
      <c r="E1476" s="121" t="str">
        <f ca="1"/>
        <v>0</v>
      </c>
      <c r="H1476" s="121" t="str">
        <f ca="1"/>
        <v>0</v>
      </c>
      <c r="K1476" s="121" t="str">
        <f ca="1"/>
        <v>0</v>
      </c>
      <c r="L1476">
        <v>0</v>
      </c>
      <c r="M1476">
        <v>2.8186438966279302E-5</v>
      </c>
      <c r="N1476" s="105" t="str">
        <v/>
      </c>
      <c r="O1476" s="131" t="str">
        <v/>
      </c>
      <c r="P1476" s="121" t="str">
        <v/>
      </c>
      <c r="Q1476">
        <v>0</v>
      </c>
      <c r="R1476" t="str">
        <v/>
      </c>
      <c r="T1476">
        <v>0</v>
      </c>
      <c r="U1476" t="str">
        <v/>
      </c>
      <c r="W1476" t="str">
        <f ca="1"/>
        <v>Transport</v>
      </c>
      <c r="X1476" t="str">
        <f ca="1"/>
        <v>HXANt_c_e</v>
      </c>
      <c r="Y1476">
        <f ca="1"/>
        <v>0</v>
      </c>
      <c r="Z1476">
        <f ca="1"/>
        <v>0</v>
      </c>
      <c r="AA1476">
        <f ca="1"/>
        <v>0</v>
      </c>
      <c r="AB1476">
        <f ca="1"/>
        <v>0</v>
      </c>
      <c r="AC1476">
        <f ca="1"/>
        <v>0</v>
      </c>
      <c r="AD1476" t="str">
        <f ca="1"/>
        <v>FMNRx_c</v>
      </c>
      <c r="AE1476">
        <f ca="1"/>
        <v>0</v>
      </c>
    </row>
    <row r="1477" spans="1:31" x14ac:dyDescent="0.2">
      <c r="A1477" t="s">
        <v>10654</v>
      </c>
      <c r="B1477" s="121" t="s">
        <v>9327</v>
      </c>
      <c r="E1477" s="121" t="str">
        <f ca="1"/>
        <v>0</v>
      </c>
      <c r="H1477" s="121" t="str">
        <f ca="1"/>
        <v>0</v>
      </c>
      <c r="K1477" s="121" t="str">
        <f ca="1"/>
        <v>0</v>
      </c>
      <c r="L1477">
        <v>0</v>
      </c>
      <c r="M1477">
        <v>1.9937695535991099E-5</v>
      </c>
      <c r="N1477" s="105" t="str">
        <v/>
      </c>
      <c r="O1477" s="131" t="str">
        <v/>
      </c>
      <c r="P1477" s="121" t="str">
        <v/>
      </c>
      <c r="Q1477">
        <v>0</v>
      </c>
      <c r="R1477" t="str">
        <v/>
      </c>
      <c r="T1477">
        <v>0</v>
      </c>
      <c r="U1477" t="str">
        <v/>
      </c>
      <c r="W1477" t="str">
        <f ca="1"/>
        <v>Transport</v>
      </c>
      <c r="X1477" t="str">
        <f ca="1"/>
        <v>HXAt_c_e</v>
      </c>
      <c r="Y1477">
        <f ca="1"/>
        <v>0</v>
      </c>
      <c r="Z1477">
        <f ca="1"/>
        <v>0</v>
      </c>
      <c r="AA1477">
        <f ca="1"/>
        <v>0</v>
      </c>
      <c r="AB1477">
        <f ca="1"/>
        <v>0</v>
      </c>
      <c r="AC1477">
        <f ca="1"/>
        <v>0</v>
      </c>
      <c r="AD1477" t="str">
        <f ca="1"/>
        <v>FMNRx2_c</v>
      </c>
      <c r="AE1477">
        <f ca="1"/>
        <v>0</v>
      </c>
    </row>
    <row r="1478" spans="1:31" x14ac:dyDescent="0.2">
      <c r="A1478" t="s">
        <v>10654</v>
      </c>
      <c r="B1478" s="121" t="s">
        <v>9328</v>
      </c>
      <c r="E1478" s="121" t="str">
        <f ca="1"/>
        <v>0</v>
      </c>
      <c r="H1478" s="121" t="str">
        <f ca="1"/>
        <v>0</v>
      </c>
      <c r="K1478" s="121" t="str">
        <f ca="1"/>
        <v>0</v>
      </c>
      <c r="L1478">
        <v>0</v>
      </c>
      <c r="M1478">
        <v>2.8186438966279302E-5</v>
      </c>
      <c r="N1478" s="105" t="str">
        <v/>
      </c>
      <c r="O1478" s="131" t="str">
        <v/>
      </c>
      <c r="P1478" s="121" t="str">
        <v/>
      </c>
      <c r="Q1478">
        <v>0</v>
      </c>
      <c r="R1478" t="str">
        <v/>
      </c>
      <c r="T1478">
        <v>0</v>
      </c>
      <c r="U1478" t="str">
        <v/>
      </c>
      <c r="W1478" t="str">
        <f ca="1"/>
        <v>Transport</v>
      </c>
      <c r="X1478" t="str">
        <f ca="1"/>
        <v>HXAt_c_x</v>
      </c>
      <c r="Y1478">
        <f ca="1"/>
        <v>0</v>
      </c>
      <c r="Z1478">
        <f ca="1"/>
        <v>0</v>
      </c>
      <c r="AA1478">
        <f ca="1"/>
        <v>0</v>
      </c>
      <c r="AB1478">
        <f ca="1"/>
        <v>0</v>
      </c>
      <c r="AC1478">
        <f ca="1"/>
        <v>0</v>
      </c>
      <c r="AD1478" t="str">
        <f ca="1"/>
        <v>FOLD3_m</v>
      </c>
      <c r="AE1478">
        <f ca="1"/>
        <v>0</v>
      </c>
    </row>
    <row r="1479" spans="1:31" x14ac:dyDescent="0.2">
      <c r="A1479" t="s">
        <v>10654</v>
      </c>
      <c r="B1479" s="121" t="s">
        <v>9329</v>
      </c>
      <c r="E1479" s="121" t="str">
        <f ca="1"/>
        <v>0</v>
      </c>
      <c r="H1479" s="121" t="str">
        <f ca="1"/>
        <v>0</v>
      </c>
      <c r="K1479" s="121" t="str">
        <f ca="1"/>
        <v>0</v>
      </c>
      <c r="L1479">
        <v>0</v>
      </c>
      <c r="M1479">
        <v>1.44152596768361E-5</v>
      </c>
      <c r="N1479" s="105" t="str">
        <v/>
      </c>
      <c r="O1479" s="131" t="str">
        <v/>
      </c>
      <c r="P1479" s="121" t="str">
        <v/>
      </c>
      <c r="Q1479">
        <v>0</v>
      </c>
      <c r="R1479" t="str">
        <v/>
      </c>
      <c r="T1479">
        <v>0</v>
      </c>
      <c r="U1479" t="str">
        <v/>
      </c>
      <c r="W1479" t="str">
        <f ca="1"/>
        <v>Transport</v>
      </c>
      <c r="X1479" t="str">
        <f ca="1"/>
        <v>HXCAt_c_e</v>
      </c>
      <c r="Y1479">
        <f ca="1"/>
        <v>0</v>
      </c>
      <c r="Z1479">
        <f ca="1"/>
        <v>0</v>
      </c>
      <c r="AA1479">
        <f ca="1"/>
        <v>0</v>
      </c>
      <c r="AB1479">
        <f ca="1"/>
        <v>0</v>
      </c>
      <c r="AC1479">
        <f ca="1"/>
        <v>0</v>
      </c>
      <c r="AD1479" t="str">
        <f ca="1"/>
        <v>FOLR_c</v>
      </c>
      <c r="AE1479">
        <f ca="1"/>
        <v>0</v>
      </c>
    </row>
    <row r="1480" spans="1:31" x14ac:dyDescent="0.2">
      <c r="A1480" t="s">
        <v>10654</v>
      </c>
      <c r="B1480" s="121" t="s">
        <v>9330</v>
      </c>
      <c r="E1480" s="121" t="str">
        <f ca="1"/>
        <v>0</v>
      </c>
      <c r="H1480" s="121" t="str">
        <f ca="1"/>
        <v>0</v>
      </c>
      <c r="K1480" s="121" t="str">
        <f ca="1"/>
        <v>0</v>
      </c>
      <c r="L1480">
        <v>0</v>
      </c>
      <c r="M1480">
        <v>2.4642773626264299E-5</v>
      </c>
      <c r="N1480" s="105" t="str">
        <v/>
      </c>
      <c r="O1480" s="131" t="str">
        <v/>
      </c>
      <c r="P1480" s="121" t="str">
        <v/>
      </c>
      <c r="Q1480">
        <v>1.54460072905742E-4</v>
      </c>
      <c r="R1480" t="str">
        <v/>
      </c>
      <c r="T1480">
        <v>5.0075875460492001E-5</v>
      </c>
      <c r="U1480" t="str">
        <v/>
      </c>
      <c r="W1480" t="str">
        <f ca="1"/>
        <v>Transport</v>
      </c>
      <c r="X1480" t="str">
        <f ca="1"/>
        <v>HXCAt_c_rm</v>
      </c>
      <c r="Y1480">
        <f ca="1"/>
        <v>0</v>
      </c>
      <c r="Z1480">
        <f ca="1"/>
        <v>0</v>
      </c>
      <c r="AA1480">
        <f ca="1"/>
        <v>0</v>
      </c>
      <c r="AB1480">
        <f ca="1"/>
        <v>0</v>
      </c>
      <c r="AC1480">
        <f ca="1"/>
        <v>0</v>
      </c>
      <c r="AD1480" t="str">
        <f ca="1"/>
        <v>FOLR_m</v>
      </c>
      <c r="AE1480">
        <f ca="1"/>
        <v>0</v>
      </c>
    </row>
    <row r="1481" spans="1:31" x14ac:dyDescent="0.2">
      <c r="A1481" t="s">
        <v>10654</v>
      </c>
      <c r="B1481" s="121" t="s">
        <v>9331</v>
      </c>
      <c r="E1481" s="121" t="str">
        <f ca="1"/>
        <v>0</v>
      </c>
      <c r="H1481" s="121" t="str">
        <f ca="1"/>
        <v>0</v>
      </c>
      <c r="K1481" s="121" t="str">
        <f ca="1"/>
        <v>0</v>
      </c>
      <c r="L1481">
        <v>0</v>
      </c>
      <c r="M1481">
        <v>0</v>
      </c>
      <c r="N1481" s="105" t="str">
        <v>G00006t_c_vm</v>
      </c>
      <c r="O1481" s="131" t="str">
        <v/>
      </c>
      <c r="P1481" s="121" t="str">
        <v/>
      </c>
      <c r="Q1481">
        <v>0</v>
      </c>
      <c r="R1481" t="str">
        <v>G00006t_c_vm</v>
      </c>
      <c r="T1481">
        <v>0</v>
      </c>
      <c r="U1481" t="str">
        <v>G00006t_c_vm</v>
      </c>
      <c r="W1481" t="str">
        <f ca="1"/>
        <v>Transport</v>
      </c>
      <c r="X1481" t="str">
        <f ca="1"/>
        <v>HXCAt_en_rm</v>
      </c>
      <c r="Y1481">
        <f ca="1"/>
        <v>0</v>
      </c>
      <c r="Z1481">
        <f ca="1"/>
        <v>0</v>
      </c>
      <c r="AA1481">
        <f ca="1"/>
        <v>0</v>
      </c>
      <c r="AB1481">
        <f ca="1"/>
        <v>0</v>
      </c>
      <c r="AC1481">
        <f ca="1"/>
        <v>0</v>
      </c>
      <c r="AD1481" t="str">
        <f ca="1"/>
        <v>FOLt_c_e</v>
      </c>
      <c r="AE1481">
        <f ca="1"/>
        <v>0</v>
      </c>
    </row>
    <row r="1482" spans="1:31" x14ac:dyDescent="0.2">
      <c r="A1482" t="s">
        <v>10654</v>
      </c>
      <c r="B1482" s="121" t="s">
        <v>9332</v>
      </c>
      <c r="E1482" s="121" t="str">
        <f ca="1"/>
        <v>0</v>
      </c>
      <c r="H1482" s="121" t="str">
        <f ca="1"/>
        <v>0</v>
      </c>
      <c r="K1482" s="121" t="str">
        <f ca="1"/>
        <v>0</v>
      </c>
      <c r="L1482">
        <v>0</v>
      </c>
      <c r="M1482">
        <v>1.2394762432848001E-2</v>
      </c>
      <c r="N1482" s="105" t="str">
        <v>G00006t_c_vm</v>
      </c>
      <c r="O1482" s="131" t="str">
        <v/>
      </c>
      <c r="P1482" s="121" t="str">
        <v/>
      </c>
      <c r="Q1482">
        <v>0</v>
      </c>
      <c r="R1482" t="str">
        <v>G00006t_c_vm</v>
      </c>
      <c r="T1482">
        <v>0</v>
      </c>
      <c r="U1482" t="str">
        <v>G00006t_c_vm</v>
      </c>
      <c r="W1482" t="str">
        <f ca="1"/>
        <v>Transport</v>
      </c>
      <c r="X1482" t="str">
        <f ca="1"/>
        <v>HXCAt_l_rm</v>
      </c>
      <c r="Y1482">
        <f ca="1"/>
        <v>0</v>
      </c>
      <c r="Z1482">
        <f ca="1"/>
        <v>0</v>
      </c>
      <c r="AA1482">
        <f ca="1"/>
        <v>0</v>
      </c>
      <c r="AB1482">
        <f ca="1"/>
        <v>0</v>
      </c>
      <c r="AC1482">
        <f ca="1"/>
        <v>0</v>
      </c>
      <c r="AD1482" t="str">
        <f ca="1"/>
        <v>FORt_c_m</v>
      </c>
      <c r="AE1482">
        <f ca="1"/>
        <v>0</v>
      </c>
    </row>
    <row r="1483" spans="1:31" x14ac:dyDescent="0.2">
      <c r="A1483" t="s">
        <v>10654</v>
      </c>
      <c r="B1483" s="121" t="s">
        <v>9333</v>
      </c>
      <c r="E1483" s="121" t="str">
        <f ca="1"/>
        <v>0</v>
      </c>
      <c r="H1483" s="121" t="str">
        <f ca="1"/>
        <v>0</v>
      </c>
      <c r="K1483" s="121" t="str">
        <f ca="1"/>
        <v>0</v>
      </c>
      <c r="L1483">
        <v>0</v>
      </c>
      <c r="M1483">
        <v>0</v>
      </c>
      <c r="N1483" s="105" t="str">
        <v/>
      </c>
      <c r="O1483" s="131" t="str">
        <v/>
      </c>
      <c r="P1483" s="121" t="str">
        <v/>
      </c>
      <c r="Q1483">
        <v>0</v>
      </c>
      <c r="R1483" t="str">
        <v/>
      </c>
      <c r="T1483">
        <v>0</v>
      </c>
      <c r="U1483" t="str">
        <v/>
      </c>
      <c r="W1483" t="str">
        <f ca="1"/>
        <v>Transport</v>
      </c>
      <c r="X1483" t="str">
        <f ca="1"/>
        <v>HXCAt_r_rm</v>
      </c>
      <c r="Y1483">
        <f ca="1"/>
        <v>0</v>
      </c>
      <c r="Z1483">
        <f ca="1"/>
        <v>0</v>
      </c>
      <c r="AA1483">
        <f ca="1"/>
        <v>0</v>
      </c>
      <c r="AB1483">
        <f ca="1"/>
        <v>0</v>
      </c>
      <c r="AC1483">
        <f ca="1"/>
        <v>0</v>
      </c>
      <c r="AD1483" t="str">
        <f ca="1"/>
        <v>FRD_c</v>
      </c>
      <c r="AE1483">
        <f ca="1"/>
        <v>0</v>
      </c>
    </row>
    <row r="1484" spans="1:31" x14ac:dyDescent="0.2">
      <c r="A1484" t="s">
        <v>10654</v>
      </c>
      <c r="B1484" s="121" t="s">
        <v>9334</v>
      </c>
      <c r="E1484" s="121" t="str">
        <f ca="1"/>
        <v>0</v>
      </c>
      <c r="H1484" s="121" t="str">
        <f ca="1"/>
        <v>0</v>
      </c>
      <c r="K1484" s="121" t="str">
        <f ca="1"/>
        <v>0</v>
      </c>
      <c r="L1484">
        <v>0</v>
      </c>
      <c r="M1484">
        <v>2.4493124831258202E-4</v>
      </c>
      <c r="N1484" s="105" t="str">
        <v/>
      </c>
      <c r="O1484" s="131" t="str">
        <v/>
      </c>
      <c r="P1484" s="121" t="str">
        <v/>
      </c>
      <c r="Q1484">
        <v>0</v>
      </c>
      <c r="R1484" t="str">
        <v/>
      </c>
      <c r="T1484">
        <v>0</v>
      </c>
      <c r="U1484" t="str">
        <v/>
      </c>
      <c r="W1484" t="str">
        <f ca="1"/>
        <v>Transport</v>
      </c>
      <c r="X1484" t="str">
        <f ca="1"/>
        <v>HXCCOAt_c_en</v>
      </c>
      <c r="Y1484">
        <f ca="1"/>
        <v>0</v>
      </c>
      <c r="Z1484">
        <f ca="1"/>
        <v>0</v>
      </c>
      <c r="AA1484">
        <f ca="1"/>
        <v>0</v>
      </c>
      <c r="AB1484">
        <f ca="1"/>
        <v>0</v>
      </c>
      <c r="AC1484">
        <f ca="1"/>
        <v>0</v>
      </c>
      <c r="AD1484" t="str">
        <f ca="1"/>
        <v>FRMDAH_c</v>
      </c>
      <c r="AE1484">
        <f ca="1"/>
        <v>0</v>
      </c>
    </row>
    <row r="1485" spans="1:31" x14ac:dyDescent="0.2">
      <c r="A1485" t="s">
        <v>10654</v>
      </c>
      <c r="B1485" s="121" t="s">
        <v>9335</v>
      </c>
      <c r="E1485" s="121" t="str">
        <f ca="1"/>
        <v>0</v>
      </c>
      <c r="H1485" s="121" t="str">
        <f ca="1"/>
        <v>0</v>
      </c>
      <c r="K1485" s="121" t="str">
        <f ca="1"/>
        <v>0</v>
      </c>
      <c r="L1485">
        <v>0</v>
      </c>
      <c r="M1485">
        <v>3.56317252895043E-4</v>
      </c>
      <c r="N1485" s="105" t="str">
        <v/>
      </c>
      <c r="O1485" s="131" t="str">
        <v/>
      </c>
      <c r="P1485" s="121" t="str">
        <v/>
      </c>
      <c r="Q1485">
        <v>0</v>
      </c>
      <c r="R1485" t="str">
        <v/>
      </c>
      <c r="T1485">
        <v>0</v>
      </c>
      <c r="U1485" t="str">
        <v/>
      </c>
      <c r="W1485" t="str">
        <f ca="1"/>
        <v>Transport</v>
      </c>
      <c r="X1485" t="str">
        <f ca="1"/>
        <v>HXCCOAt_c_l</v>
      </c>
      <c r="Y1485">
        <f ca="1"/>
        <v>0</v>
      </c>
      <c r="Z1485">
        <f ca="1"/>
        <v>0</v>
      </c>
      <c r="AA1485">
        <f ca="1"/>
        <v>0</v>
      </c>
      <c r="AB1485">
        <f ca="1"/>
        <v>0</v>
      </c>
      <c r="AC1485">
        <f ca="1"/>
        <v>0</v>
      </c>
      <c r="AD1485" t="str">
        <f ca="1"/>
        <v>FRMDH_c</v>
      </c>
      <c r="AE1485">
        <f ca="1"/>
        <v>0</v>
      </c>
    </row>
    <row r="1486" spans="1:31" x14ac:dyDescent="0.2">
      <c r="A1486" t="s">
        <v>10654</v>
      </c>
      <c r="B1486" s="121" t="s">
        <v>9336</v>
      </c>
      <c r="E1486" s="121">
        <f ca="1"/>
        <v>7.7050451142924095E-4</v>
      </c>
      <c r="H1486" s="121" t="str">
        <f ca="1"/>
        <v>0</v>
      </c>
      <c r="K1486" s="121" t="str">
        <f ca="1"/>
        <v>0</v>
      </c>
      <c r="L1486">
        <v>0</v>
      </c>
      <c r="M1486">
        <v>0</v>
      </c>
      <c r="N1486" s="105" t="str">
        <v/>
      </c>
      <c r="O1486" s="131" t="str">
        <v/>
      </c>
      <c r="P1486" s="121" t="str">
        <v/>
      </c>
      <c r="Q1486">
        <v>0</v>
      </c>
      <c r="R1486" t="str">
        <v/>
      </c>
      <c r="T1486">
        <v>0</v>
      </c>
      <c r="U1486" t="str">
        <v/>
      </c>
      <c r="W1486" t="str">
        <f ca="1"/>
        <v>Transport</v>
      </c>
      <c r="X1486" t="str">
        <f ca="1"/>
        <v>HXCCOAt_c_r</v>
      </c>
      <c r="Y1486">
        <f ca="1"/>
        <v>3.6767021263538674E-4</v>
      </c>
      <c r="Z1486">
        <f ca="1"/>
        <v>0</v>
      </c>
      <c r="AA1486">
        <f ca="1"/>
        <v>1.351813852593505E-7</v>
      </c>
      <c r="AB1486">
        <f ca="1"/>
        <v>5.6572971119798327E-6</v>
      </c>
      <c r="AC1486">
        <f ca="1"/>
        <v>1</v>
      </c>
      <c r="AD1486" t="str">
        <f ca="1"/>
        <v>FRTT_c</v>
      </c>
      <c r="AE1486">
        <f ca="1"/>
        <v>0</v>
      </c>
    </row>
    <row r="1487" spans="1:31" x14ac:dyDescent="0.2">
      <c r="A1487" t="s">
        <v>10654</v>
      </c>
      <c r="B1487" s="121" t="s">
        <v>9337</v>
      </c>
      <c r="E1487" s="121">
        <f ca="1"/>
        <v>-7.7050451142924095E-4</v>
      </c>
      <c r="H1487" s="121" t="str">
        <f ca="1"/>
        <v>0</v>
      </c>
      <c r="K1487" s="121" t="str">
        <f ca="1"/>
        <v>0</v>
      </c>
      <c r="L1487">
        <v>0</v>
      </c>
      <c r="M1487">
        <v>2.7426530185133802E-4</v>
      </c>
      <c r="N1487" s="105" t="str">
        <v/>
      </c>
      <c r="O1487" s="131" t="str">
        <v/>
      </c>
      <c r="P1487" s="121" t="str">
        <v/>
      </c>
      <c r="Q1487">
        <v>0</v>
      </c>
      <c r="R1487" t="str">
        <v/>
      </c>
      <c r="T1487">
        <v>0</v>
      </c>
      <c r="U1487" t="str">
        <v/>
      </c>
      <c r="W1487" t="str">
        <f ca="1"/>
        <v>Transport</v>
      </c>
      <c r="X1487" t="str">
        <f ca="1"/>
        <v>HXCCOAt_c_rm</v>
      </c>
      <c r="Y1487">
        <f ca="1"/>
        <v>-3.6767021263538674E-4</v>
      </c>
      <c r="Z1487">
        <f ca="1"/>
        <v>0</v>
      </c>
      <c r="AA1487">
        <f ca="1"/>
        <v>1.351813852593505E-7</v>
      </c>
      <c r="AB1487">
        <f ca="1"/>
        <v>5.6572971119798327E-6</v>
      </c>
      <c r="AC1487">
        <f ca="1"/>
        <v>1</v>
      </c>
      <c r="AD1487" t="str">
        <f ca="1"/>
        <v>FRUK_c</v>
      </c>
      <c r="AE1487">
        <f ca="1"/>
        <v>0</v>
      </c>
    </row>
    <row r="1488" spans="1:31" x14ac:dyDescent="0.2">
      <c r="A1488" t="s">
        <v>10736</v>
      </c>
      <c r="B1488" s="121" t="s">
        <v>9338</v>
      </c>
      <c r="E1488" s="121" t="str">
        <f ca="1"/>
        <v>0</v>
      </c>
      <c r="H1488" s="121" t="str">
        <f ca="1"/>
        <v>0</v>
      </c>
      <c r="K1488" s="121" t="str">
        <f ca="1"/>
        <v>0</v>
      </c>
      <c r="L1488">
        <v>0</v>
      </c>
      <c r="M1488">
        <v>3.8775927103258998E-4</v>
      </c>
      <c r="N1488" s="105" t="str">
        <v/>
      </c>
      <c r="O1488" s="131" t="str">
        <v/>
      </c>
      <c r="P1488" s="121" t="str">
        <v/>
      </c>
      <c r="Q1488">
        <v>0</v>
      </c>
      <c r="R1488" t="str">
        <v/>
      </c>
      <c r="T1488">
        <v>0</v>
      </c>
      <c r="U1488" t="str">
        <v/>
      </c>
      <c r="W1488" t="str">
        <f ca="1"/>
        <v>Vitamin B6 metabolism</v>
      </c>
      <c r="X1488" t="str">
        <f ca="1"/>
        <v>HYPOE_c</v>
      </c>
      <c r="Y1488">
        <f ca="1"/>
        <v>0</v>
      </c>
      <c r="Z1488">
        <f ca="1"/>
        <v>0</v>
      </c>
      <c r="AA1488">
        <f ca="1"/>
        <v>0</v>
      </c>
      <c r="AB1488">
        <f ca="1"/>
        <v>0</v>
      </c>
      <c r="AC1488">
        <f ca="1"/>
        <v>0</v>
      </c>
      <c r="AD1488" t="str">
        <f ca="1"/>
        <v>FRUtps_e</v>
      </c>
      <c r="AE1488">
        <f ca="1"/>
        <v>0</v>
      </c>
    </row>
    <row r="1489" spans="1:31" x14ac:dyDescent="0.2">
      <c r="A1489" t="s">
        <v>10654</v>
      </c>
      <c r="B1489" s="121" t="s">
        <v>9352</v>
      </c>
      <c r="E1489" s="121" t="str">
        <f ca="1"/>
        <v>0</v>
      </c>
      <c r="H1489" s="121" t="str">
        <f ca="1"/>
        <v>0</v>
      </c>
      <c r="K1489" s="121" t="str">
        <f ca="1"/>
        <v>0</v>
      </c>
      <c r="L1489">
        <v>0</v>
      </c>
      <c r="M1489">
        <v>2.5431090605881799E-3</v>
      </c>
      <c r="N1489" s="105" t="str">
        <v/>
      </c>
      <c r="O1489" s="131" t="str">
        <v/>
      </c>
      <c r="P1489" s="121" t="str">
        <v/>
      </c>
      <c r="Q1489">
        <v>0</v>
      </c>
      <c r="R1489" t="str">
        <v/>
      </c>
      <c r="T1489">
        <v>0</v>
      </c>
      <c r="U1489" t="str">
        <v/>
      </c>
      <c r="W1489" t="str">
        <f ca="1"/>
        <v>Transport</v>
      </c>
      <c r="X1489" t="str">
        <f ca="1"/>
        <v>IAMACt_c_e</v>
      </c>
      <c r="Y1489">
        <f ca="1"/>
        <v>0</v>
      </c>
      <c r="Z1489">
        <f ca="1"/>
        <v>0</v>
      </c>
      <c r="AA1489">
        <f ca="1"/>
        <v>0</v>
      </c>
      <c r="AB1489">
        <f ca="1"/>
        <v>0</v>
      </c>
      <c r="AC1489">
        <f ca="1"/>
        <v>0</v>
      </c>
      <c r="AD1489" t="str">
        <f ca="1"/>
        <v>FTHFCL_c</v>
      </c>
      <c r="AE1489">
        <f ca="1"/>
        <v>0</v>
      </c>
    </row>
    <row r="1490" spans="1:31" x14ac:dyDescent="0.2">
      <c r="A1490" t="s">
        <v>10654</v>
      </c>
      <c r="B1490" s="121" t="s">
        <v>9353</v>
      </c>
      <c r="E1490" s="121" t="str">
        <f ca="1"/>
        <v>0</v>
      </c>
      <c r="H1490" s="121" t="str">
        <f ca="1"/>
        <v>0</v>
      </c>
      <c r="K1490" s="121" t="str">
        <f ca="1"/>
        <v>0</v>
      </c>
      <c r="L1490">
        <v>0</v>
      </c>
      <c r="M1490">
        <v>2.9066294972512302E-3</v>
      </c>
      <c r="N1490" s="105" t="str">
        <v/>
      </c>
      <c r="O1490" s="131" t="str">
        <v/>
      </c>
      <c r="P1490" s="121" t="str">
        <v/>
      </c>
      <c r="Q1490">
        <v>0</v>
      </c>
      <c r="R1490" t="str">
        <v/>
      </c>
      <c r="T1490">
        <v>0</v>
      </c>
      <c r="U1490" t="str">
        <v/>
      </c>
      <c r="W1490" t="str">
        <f ca="1"/>
        <v>Transport</v>
      </c>
      <c r="X1490" t="str">
        <f ca="1"/>
        <v>IAMOHt_c_e</v>
      </c>
      <c r="Y1490">
        <f ca="1"/>
        <v>0</v>
      </c>
      <c r="Z1490">
        <f ca="1"/>
        <v>0</v>
      </c>
      <c r="AA1490">
        <f ca="1"/>
        <v>0</v>
      </c>
      <c r="AB1490">
        <f ca="1"/>
        <v>0</v>
      </c>
      <c r="AC1490">
        <f ca="1"/>
        <v>0</v>
      </c>
      <c r="AD1490" t="str">
        <f ca="1"/>
        <v>FTHFL_m</v>
      </c>
      <c r="AE1490">
        <f ca="1"/>
        <v>0</v>
      </c>
    </row>
    <row r="1491" spans="1:31" x14ac:dyDescent="0.2">
      <c r="A1491" t="s">
        <v>10654</v>
      </c>
      <c r="B1491" s="121" t="s">
        <v>9354</v>
      </c>
      <c r="E1491" s="121" t="str">
        <f ca="1"/>
        <v>0</v>
      </c>
      <c r="H1491" s="121" t="str">
        <f ca="1"/>
        <v>0</v>
      </c>
      <c r="K1491" s="121" t="str">
        <f ca="1"/>
        <v>0</v>
      </c>
      <c r="L1491">
        <v>0</v>
      </c>
      <c r="M1491">
        <v>1.7865045805729399E-3</v>
      </c>
      <c r="N1491" s="105" t="str">
        <v/>
      </c>
      <c r="O1491" s="131" t="str">
        <v/>
      </c>
      <c r="P1491" s="121" t="str">
        <v/>
      </c>
      <c r="Q1491">
        <v>0</v>
      </c>
      <c r="R1491" t="str">
        <v/>
      </c>
      <c r="T1491">
        <v>0</v>
      </c>
      <c r="U1491" t="str">
        <v/>
      </c>
      <c r="W1491" t="str">
        <f ca="1"/>
        <v>Transport</v>
      </c>
      <c r="X1491" t="str">
        <f ca="1"/>
        <v>IAMOHt_c_m</v>
      </c>
      <c r="Y1491">
        <f ca="1"/>
        <v>0</v>
      </c>
      <c r="Z1491">
        <f ca="1"/>
        <v>0</v>
      </c>
      <c r="AA1491">
        <f ca="1"/>
        <v>0</v>
      </c>
      <c r="AB1491">
        <f ca="1"/>
        <v>0</v>
      </c>
      <c r="AC1491">
        <f ca="1"/>
        <v>0</v>
      </c>
      <c r="AD1491" t="str">
        <f ca="1"/>
        <v>FUM_m</v>
      </c>
      <c r="AE1491">
        <f ca="1"/>
        <v>0</v>
      </c>
    </row>
    <row r="1492" spans="1:31" x14ac:dyDescent="0.2">
      <c r="A1492" t="s">
        <v>10654</v>
      </c>
      <c r="B1492" s="121" t="s">
        <v>9355</v>
      </c>
      <c r="E1492" s="121" t="str">
        <f ca="1"/>
        <v>0</v>
      </c>
      <c r="H1492" s="121" t="str">
        <f ca="1"/>
        <v>0</v>
      </c>
      <c r="K1492" s="121" t="str">
        <f ca="1"/>
        <v>0</v>
      </c>
      <c r="L1492">
        <v>0</v>
      </c>
      <c r="M1492">
        <v>6.6867345678238801E-4</v>
      </c>
      <c r="N1492" s="105" t="str">
        <v/>
      </c>
      <c r="O1492" s="131" t="str">
        <v/>
      </c>
      <c r="P1492" s="121" t="str">
        <v/>
      </c>
      <c r="Q1492">
        <v>0</v>
      </c>
      <c r="R1492" t="str">
        <v/>
      </c>
      <c r="T1492">
        <v>0</v>
      </c>
      <c r="U1492" t="str">
        <v/>
      </c>
      <c r="W1492" t="str">
        <f ca="1"/>
        <v>Transport</v>
      </c>
      <c r="X1492" t="str">
        <f ca="1"/>
        <v>IBTALDt_c_e</v>
      </c>
      <c r="Y1492">
        <f ca="1"/>
        <v>0</v>
      </c>
      <c r="Z1492">
        <f ca="1"/>
        <v>0</v>
      </c>
      <c r="AA1492">
        <f ca="1"/>
        <v>0</v>
      </c>
      <c r="AB1492">
        <f ca="1"/>
        <v>0</v>
      </c>
      <c r="AC1492">
        <f ca="1"/>
        <v>0</v>
      </c>
      <c r="AD1492" t="str">
        <f ca="1"/>
        <v>FUMACACH_c</v>
      </c>
      <c r="AE1492">
        <f ca="1"/>
        <v>0</v>
      </c>
    </row>
    <row r="1493" spans="1:31" x14ac:dyDescent="0.2">
      <c r="A1493" t="s">
        <v>10654</v>
      </c>
      <c r="B1493" s="121" t="s">
        <v>9356</v>
      </c>
      <c r="E1493" s="121" t="str">
        <f ca="1"/>
        <v>0</v>
      </c>
      <c r="H1493" s="121" t="str">
        <f ca="1"/>
        <v>0</v>
      </c>
      <c r="K1493" s="121" t="str">
        <f ca="1"/>
        <v>0</v>
      </c>
      <c r="L1493">
        <v>0</v>
      </c>
      <c r="M1493">
        <v>7.1297419178715095E-4</v>
      </c>
      <c r="N1493" s="105" t="str">
        <v/>
      </c>
      <c r="O1493" s="131" t="str">
        <v/>
      </c>
      <c r="P1493" s="121" t="str">
        <v/>
      </c>
      <c r="Q1493">
        <v>0</v>
      </c>
      <c r="R1493" t="str">
        <v/>
      </c>
      <c r="T1493">
        <v>0</v>
      </c>
      <c r="U1493" t="str">
        <v/>
      </c>
      <c r="W1493" t="str">
        <f ca="1"/>
        <v>Transport</v>
      </c>
      <c r="X1493" t="str">
        <f ca="1"/>
        <v>IBTALDt_c_m</v>
      </c>
      <c r="Y1493">
        <f ca="1"/>
        <v>0</v>
      </c>
      <c r="Z1493">
        <f ca="1"/>
        <v>0</v>
      </c>
      <c r="AA1493">
        <f ca="1"/>
        <v>0</v>
      </c>
      <c r="AB1493">
        <f ca="1"/>
        <v>0</v>
      </c>
      <c r="AC1493">
        <f ca="1"/>
        <v>0</v>
      </c>
      <c r="AD1493" t="str">
        <f ca="1"/>
        <v>FUMACACH_m</v>
      </c>
      <c r="AE1493">
        <f ca="1"/>
        <v>0</v>
      </c>
    </row>
    <row r="1494" spans="1:31" x14ac:dyDescent="0.2">
      <c r="A1494" t="s">
        <v>10654</v>
      </c>
      <c r="B1494" s="121" t="s">
        <v>9357</v>
      </c>
      <c r="E1494" s="121" t="str">
        <f ca="1"/>
        <v>0</v>
      </c>
      <c r="H1494" s="121" t="str">
        <f ca="1"/>
        <v>0</v>
      </c>
      <c r="K1494" s="121" t="str">
        <f ca="1"/>
        <v>0</v>
      </c>
      <c r="L1494">
        <v>0</v>
      </c>
      <c r="M1494">
        <v>2.5431318354240998E-3</v>
      </c>
      <c r="N1494" s="105" t="str">
        <v/>
      </c>
      <c r="O1494" s="131" t="str">
        <v/>
      </c>
      <c r="P1494" s="121" t="str">
        <v/>
      </c>
      <c r="Q1494">
        <v>0</v>
      </c>
      <c r="R1494" t="str">
        <v/>
      </c>
      <c r="T1494">
        <v>0</v>
      </c>
      <c r="U1494" t="str">
        <v/>
      </c>
      <c r="W1494" t="str">
        <f ca="1"/>
        <v>Transport</v>
      </c>
      <c r="X1494" t="str">
        <f ca="1"/>
        <v>IBUTACt_c_e</v>
      </c>
      <c r="Y1494">
        <f ca="1"/>
        <v>0</v>
      </c>
      <c r="Z1494">
        <f ca="1"/>
        <v>0</v>
      </c>
      <c r="AA1494">
        <f ca="1"/>
        <v>0</v>
      </c>
      <c r="AB1494">
        <f ca="1"/>
        <v>0</v>
      </c>
      <c r="AC1494">
        <f ca="1"/>
        <v>0</v>
      </c>
      <c r="AD1494" t="str">
        <f ca="1"/>
        <v>FUMt_c_e</v>
      </c>
      <c r="AE1494">
        <f ca="1"/>
        <v>0</v>
      </c>
    </row>
    <row r="1495" spans="1:31" x14ac:dyDescent="0.2">
      <c r="A1495" t="s">
        <v>10654</v>
      </c>
      <c r="B1495" s="121" t="s">
        <v>9358</v>
      </c>
      <c r="E1495" s="121" t="str">
        <f ca="1"/>
        <v>0</v>
      </c>
      <c r="H1495" s="121" t="str">
        <f ca="1"/>
        <v>0</v>
      </c>
      <c r="K1495" s="121" t="str">
        <f ca="1"/>
        <v>0</v>
      </c>
      <c r="L1495">
        <v>0</v>
      </c>
      <c r="M1495">
        <v>2.5431318354240998E-3</v>
      </c>
      <c r="N1495" s="105" t="str">
        <v/>
      </c>
      <c r="O1495" s="131" t="str">
        <v/>
      </c>
      <c r="P1495" s="121" t="str">
        <v/>
      </c>
      <c r="Q1495">
        <v>0</v>
      </c>
      <c r="R1495" t="str">
        <v/>
      </c>
      <c r="T1495">
        <v>0</v>
      </c>
      <c r="U1495" t="str">
        <v/>
      </c>
      <c r="W1495" t="str">
        <f ca="1"/>
        <v>Transport</v>
      </c>
      <c r="X1495" t="str">
        <f ca="1"/>
        <v>IBUTOHt_c_e</v>
      </c>
      <c r="Y1495">
        <f ca="1"/>
        <v>0</v>
      </c>
      <c r="Z1495">
        <f ca="1"/>
        <v>0</v>
      </c>
      <c r="AA1495">
        <f ca="1"/>
        <v>0</v>
      </c>
      <c r="AB1495">
        <f ca="1"/>
        <v>0</v>
      </c>
      <c r="AC1495">
        <f ca="1"/>
        <v>0</v>
      </c>
      <c r="AD1495" t="str">
        <f ca="1"/>
        <v>G00006t_c_r</v>
      </c>
      <c r="AE1495">
        <f ca="1"/>
        <v>0</v>
      </c>
    </row>
    <row r="1496" spans="1:31" x14ac:dyDescent="0.2">
      <c r="A1496" t="s">
        <v>10654</v>
      </c>
      <c r="B1496" s="121" t="s">
        <v>9359</v>
      </c>
      <c r="E1496" s="121" t="str">
        <f ca="1"/>
        <v>0</v>
      </c>
      <c r="H1496" s="121" t="str">
        <f ca="1"/>
        <v>0</v>
      </c>
      <c r="K1496" s="121" t="str">
        <f ca="1"/>
        <v>0</v>
      </c>
      <c r="L1496">
        <v>0</v>
      </c>
      <c r="M1496">
        <v>2.6339302971912401E-6</v>
      </c>
      <c r="N1496" s="105" t="str">
        <v>CLPNS_mm</v>
      </c>
      <c r="O1496" s="131" t="str">
        <v/>
      </c>
      <c r="P1496" s="121" t="str">
        <v/>
      </c>
      <c r="Q1496">
        <v>0</v>
      </c>
      <c r="R1496" t="str">
        <v>CLPNS_mm</v>
      </c>
      <c r="T1496">
        <v>0</v>
      </c>
      <c r="U1496" t="str">
        <v>CLPNS_mm</v>
      </c>
      <c r="W1496" t="str">
        <f ca="1"/>
        <v>Transport</v>
      </c>
      <c r="X1496" t="str">
        <f ca="1"/>
        <v>IBUTOHt_c_m</v>
      </c>
      <c r="Y1496">
        <f ca="1"/>
        <v>0</v>
      </c>
      <c r="Z1496">
        <f ca="1"/>
        <v>0</v>
      </c>
      <c r="AA1496">
        <f ca="1"/>
        <v>0</v>
      </c>
      <c r="AB1496">
        <f ca="1"/>
        <v>0</v>
      </c>
      <c r="AC1496">
        <f ca="1"/>
        <v>0</v>
      </c>
      <c r="AD1496" t="str">
        <f ca="1"/>
        <v>G00011t_g_r</v>
      </c>
      <c r="AE1496">
        <f ca="1"/>
        <v>0</v>
      </c>
    </row>
    <row r="1497" spans="1:31" x14ac:dyDescent="0.2">
      <c r="A1497" t="s">
        <v>10686</v>
      </c>
      <c r="B1497" s="121" t="s">
        <v>9360</v>
      </c>
      <c r="E1497" s="121">
        <f ca="1"/>
        <v>0.22734354892828401</v>
      </c>
      <c r="H1497" s="121" t="str">
        <f ca="1"/>
        <v>0</v>
      </c>
      <c r="K1497" s="121" t="str">
        <f ca="1"/>
        <v>0</v>
      </c>
      <c r="L1497">
        <v>0</v>
      </c>
      <c r="M1497">
        <v>2.6339302971912401E-6</v>
      </c>
      <c r="N1497" s="105" t="str">
        <v>G00006t_c_mm</v>
      </c>
      <c r="O1497" s="131">
        <v>0.93553847367283305</v>
      </c>
      <c r="P1497" s="121">
        <v>0.39806645583974698</v>
      </c>
      <c r="Q1497">
        <v>0</v>
      </c>
      <c r="R1497" t="str">
        <v>G00006t_c_mm</v>
      </c>
      <c r="T1497">
        <v>0</v>
      </c>
      <c r="U1497" t="str">
        <v>G00006t_c_mm</v>
      </c>
      <c r="W1497" t="str">
        <f ca="1"/>
        <v>Citric acid cycle</v>
      </c>
      <c r="X1497" t="str">
        <f ca="1"/>
        <v>ICDHx_m</v>
      </c>
      <c r="Y1497">
        <f ca="1"/>
        <v>0.10848405134020017</v>
      </c>
      <c r="Z1497">
        <f ca="1"/>
        <v>0</v>
      </c>
      <c r="AA1497">
        <f ca="1"/>
        <v>1.1768789395183187E-2</v>
      </c>
      <c r="AB1497">
        <f ca="1"/>
        <v>7.4271231815725217E-2</v>
      </c>
      <c r="AC1497">
        <f ca="1"/>
        <v>1</v>
      </c>
      <c r="AD1497" t="str">
        <f ca="1"/>
        <v>G3PCt_c_e</v>
      </c>
      <c r="AE1497">
        <f ca="1"/>
        <v>0</v>
      </c>
    </row>
    <row r="1498" spans="1:31" x14ac:dyDescent="0.2">
      <c r="A1498" t="s">
        <v>10686</v>
      </c>
      <c r="B1498" s="121" t="s">
        <v>9361</v>
      </c>
      <c r="E1498" s="121" t="str">
        <f ca="1"/>
        <v>0</v>
      </c>
      <c r="H1498" s="121" t="str">
        <f ca="1"/>
        <v>0</v>
      </c>
      <c r="K1498" s="121" t="str">
        <f ca="1"/>
        <v>0</v>
      </c>
      <c r="L1498">
        <v>0</v>
      </c>
      <c r="M1498">
        <v>2.6339302971912401E-6</v>
      </c>
      <c r="N1498" s="105" t="str">
        <v>G00006t_c_mm</v>
      </c>
      <c r="O1498" s="131">
        <v>0.21533168012401399</v>
      </c>
      <c r="P1498" s="121">
        <v>4.4689245999504398E-2</v>
      </c>
      <c r="Q1498">
        <v>0</v>
      </c>
      <c r="R1498" t="str">
        <v>G00006t_c_mm</v>
      </c>
      <c r="T1498">
        <v>0</v>
      </c>
      <c r="U1498" t="str">
        <v>G00006t_c_mm</v>
      </c>
      <c r="W1498" t="str">
        <f ca="1"/>
        <v>Citric acid cycle</v>
      </c>
      <c r="X1498" t="str">
        <f ca="1"/>
        <v>ICDHyi_m</v>
      </c>
      <c r="Y1498">
        <f ca="1"/>
        <v>0</v>
      </c>
      <c r="Z1498">
        <f ca="1"/>
        <v>0</v>
      </c>
      <c r="AA1498">
        <f ca="1"/>
        <v>0</v>
      </c>
      <c r="AB1498">
        <f ca="1"/>
        <v>0</v>
      </c>
      <c r="AC1498">
        <f ca="1"/>
        <v>0</v>
      </c>
      <c r="AD1498" t="str">
        <f ca="1"/>
        <v>G3PCt_c_en</v>
      </c>
      <c r="AE1498">
        <f ca="1"/>
        <v>0</v>
      </c>
    </row>
    <row r="1499" spans="1:31" x14ac:dyDescent="0.2">
      <c r="A1499" t="s">
        <v>10728</v>
      </c>
      <c r="B1499" s="121" t="s">
        <v>9362</v>
      </c>
      <c r="E1499" s="121" t="str">
        <f ca="1"/>
        <v>0</v>
      </c>
      <c r="H1499" s="121" t="str">
        <f ca="1"/>
        <v>0</v>
      </c>
      <c r="K1499" s="121" t="str">
        <f ca="1"/>
        <v>0</v>
      </c>
      <c r="L1499">
        <v>4.7719702317903597E-5</v>
      </c>
      <c r="M1499">
        <v>5.9867769003332201E-8</v>
      </c>
      <c r="N1499" s="105" t="str">
        <v>G00006t_c_mm</v>
      </c>
      <c r="O1499" s="131">
        <v>0.48626921440090498</v>
      </c>
      <c r="P1499" s="121">
        <v>0.26314423126242398</v>
      </c>
      <c r="Q1499">
        <v>5.20803870967742E-5</v>
      </c>
      <c r="R1499" t="str">
        <v>G00006t_c_mm</v>
      </c>
      <c r="T1499">
        <v>6.2063123832450701E-5</v>
      </c>
      <c r="U1499" t="str">
        <v>G00006t_c_mm</v>
      </c>
      <c r="W1499" t="str">
        <f ca="1"/>
        <v>Glyoxylate metabolism</v>
      </c>
      <c r="X1499" t="str">
        <f ca="1"/>
        <v>ICL_1_c</v>
      </c>
      <c r="Y1499">
        <f ca="1"/>
        <v>0</v>
      </c>
      <c r="Z1499">
        <f ca="1"/>
        <v>0</v>
      </c>
      <c r="AA1499">
        <f ca="1"/>
        <v>0</v>
      </c>
      <c r="AB1499">
        <f ca="1"/>
        <v>0</v>
      </c>
      <c r="AC1499">
        <f ca="1"/>
        <v>0</v>
      </c>
      <c r="AD1499" t="str">
        <f ca="1"/>
        <v>G3PCt_c_rm</v>
      </c>
      <c r="AE1499">
        <f ca="1"/>
        <v>0</v>
      </c>
    </row>
    <row r="1500" spans="1:31" x14ac:dyDescent="0.2">
      <c r="A1500" t="s">
        <v>10654</v>
      </c>
      <c r="B1500" s="121" t="s">
        <v>9363</v>
      </c>
      <c r="E1500" s="121" t="str">
        <f ca="1"/>
        <v>0</v>
      </c>
      <c r="H1500" s="121" t="str">
        <f ca="1"/>
        <v>0</v>
      </c>
      <c r="K1500" s="121" t="str">
        <f ca="1"/>
        <v>0</v>
      </c>
      <c r="L1500">
        <v>0</v>
      </c>
      <c r="M1500">
        <v>0</v>
      </c>
      <c r="N1500" s="105" t="str">
        <v>G00006t_c_mm</v>
      </c>
      <c r="O1500" s="131" t="str">
        <v/>
      </c>
      <c r="P1500" s="121" t="str">
        <v/>
      </c>
      <c r="Q1500">
        <v>0</v>
      </c>
      <c r="R1500" t="str">
        <v>G00006t_c_mm</v>
      </c>
      <c r="T1500">
        <v>0</v>
      </c>
      <c r="U1500" t="str">
        <v>G00006t_c_mm</v>
      </c>
      <c r="W1500" t="str">
        <f ca="1"/>
        <v>Transport</v>
      </c>
      <c r="X1500" t="str">
        <f ca="1"/>
        <v>ICOSCOAt_c_en</v>
      </c>
      <c r="Y1500">
        <f ca="1"/>
        <v>0</v>
      </c>
      <c r="Z1500">
        <f ca="1"/>
        <v>0</v>
      </c>
      <c r="AA1500">
        <f ca="1"/>
        <v>0</v>
      </c>
      <c r="AB1500">
        <f ca="1"/>
        <v>0</v>
      </c>
      <c r="AC1500">
        <f ca="1"/>
        <v>0</v>
      </c>
      <c r="AD1500" t="str">
        <f ca="1"/>
        <v>G3PD1i_m</v>
      </c>
      <c r="AE1500">
        <f ca="1"/>
        <v>0</v>
      </c>
    </row>
    <row r="1501" spans="1:31" x14ac:dyDescent="0.2">
      <c r="A1501" t="s">
        <v>10654</v>
      </c>
      <c r="B1501" s="121" t="s">
        <v>9364</v>
      </c>
      <c r="E1501" s="121" t="str">
        <f ca="1"/>
        <v>0</v>
      </c>
      <c r="H1501" s="121" t="str">
        <f ca="1"/>
        <v>0</v>
      </c>
      <c r="K1501" s="121" t="str">
        <f ca="1"/>
        <v>0</v>
      </c>
      <c r="L1501">
        <v>0</v>
      </c>
      <c r="M1501">
        <v>8.1144170330581797E-4</v>
      </c>
      <c r="N1501" s="105" t="str">
        <v/>
      </c>
      <c r="O1501" s="131" t="str">
        <v/>
      </c>
      <c r="P1501" s="121" t="str">
        <v/>
      </c>
      <c r="Q1501">
        <v>0</v>
      </c>
      <c r="R1501" t="str">
        <v/>
      </c>
      <c r="T1501">
        <v>0</v>
      </c>
      <c r="U1501" t="str">
        <v/>
      </c>
      <c r="W1501" t="str">
        <f ca="1"/>
        <v>Transport</v>
      </c>
      <c r="X1501" t="str">
        <f ca="1"/>
        <v>ICOSCOAt_c_rm</v>
      </c>
      <c r="Y1501">
        <f ca="1"/>
        <v>0</v>
      </c>
      <c r="Z1501">
        <f ca="1"/>
        <v>0</v>
      </c>
      <c r="AA1501">
        <f ca="1"/>
        <v>0</v>
      </c>
      <c r="AB1501">
        <f ca="1"/>
        <v>0</v>
      </c>
      <c r="AC1501">
        <f ca="1"/>
        <v>0</v>
      </c>
      <c r="AD1501" t="str">
        <f ca="1"/>
        <v>G3PD1i_x</v>
      </c>
      <c r="AE1501">
        <f ca="1"/>
        <v>0</v>
      </c>
    </row>
    <row r="1502" spans="1:31" x14ac:dyDescent="0.2">
      <c r="A1502" t="s">
        <v>10654</v>
      </c>
      <c r="B1502" s="121" t="s">
        <v>9365</v>
      </c>
      <c r="E1502" s="121" t="str">
        <f ca="1"/>
        <v>0</v>
      </c>
      <c r="H1502" s="121" t="str">
        <f ca="1"/>
        <v>0</v>
      </c>
      <c r="K1502" s="121" t="str">
        <f ca="1"/>
        <v>0</v>
      </c>
      <c r="L1502">
        <v>0</v>
      </c>
      <c r="M1502">
        <v>6.9931860701533599E-4</v>
      </c>
      <c r="N1502" s="105" t="str">
        <v/>
      </c>
      <c r="O1502" s="131" t="str">
        <v/>
      </c>
      <c r="P1502" s="121" t="str">
        <v/>
      </c>
      <c r="Q1502">
        <v>0</v>
      </c>
      <c r="R1502" t="str">
        <v/>
      </c>
      <c r="T1502">
        <v>0</v>
      </c>
      <c r="U1502" t="str">
        <v/>
      </c>
      <c r="W1502" t="str">
        <f ca="1"/>
        <v>Transport</v>
      </c>
      <c r="X1502" t="str">
        <f ca="1"/>
        <v>ID3ACALDt_c_e</v>
      </c>
      <c r="Y1502">
        <f ca="1"/>
        <v>0</v>
      </c>
      <c r="Z1502">
        <f ca="1"/>
        <v>0</v>
      </c>
      <c r="AA1502">
        <f ca="1"/>
        <v>0</v>
      </c>
      <c r="AB1502">
        <f ca="1"/>
        <v>0</v>
      </c>
      <c r="AC1502">
        <f ca="1"/>
        <v>0</v>
      </c>
      <c r="AD1502" t="str">
        <f ca="1"/>
        <v>G3PDf_m</v>
      </c>
      <c r="AE1502">
        <f ca="1"/>
        <v>0</v>
      </c>
    </row>
    <row r="1503" spans="1:31" x14ac:dyDescent="0.2">
      <c r="A1503" t="s">
        <v>10654</v>
      </c>
      <c r="B1503" s="121" t="s">
        <v>9366</v>
      </c>
      <c r="E1503" s="121" t="str">
        <f ca="1"/>
        <v>0</v>
      </c>
      <c r="H1503" s="121" t="str">
        <f ca="1"/>
        <v>0</v>
      </c>
      <c r="K1503" s="121" t="str">
        <f ca="1"/>
        <v>0</v>
      </c>
      <c r="L1503">
        <v>0</v>
      </c>
      <c r="M1503">
        <v>0</v>
      </c>
      <c r="N1503" s="105" t="str">
        <v/>
      </c>
      <c r="O1503" s="131" t="str">
        <v/>
      </c>
      <c r="P1503" s="121" t="str">
        <v/>
      </c>
      <c r="Q1503">
        <v>0</v>
      </c>
      <c r="R1503" t="str">
        <v/>
      </c>
      <c r="T1503">
        <v>0</v>
      </c>
      <c r="U1503" t="str">
        <v/>
      </c>
      <c r="W1503" t="str">
        <f ca="1"/>
        <v>Transport</v>
      </c>
      <c r="X1503" t="str">
        <f ca="1"/>
        <v>ID3ACALDt_c_m</v>
      </c>
      <c r="Y1503">
        <f ca="1"/>
        <v>0</v>
      </c>
      <c r="Z1503">
        <f ca="1"/>
        <v>0</v>
      </c>
      <c r="AA1503">
        <f ca="1"/>
        <v>0</v>
      </c>
      <c r="AB1503">
        <f ca="1"/>
        <v>0</v>
      </c>
      <c r="AC1503">
        <f ca="1"/>
        <v>0</v>
      </c>
      <c r="AD1503" t="str">
        <f ca="1"/>
        <v>G3PIt_c_e</v>
      </c>
      <c r="AE1503">
        <f ca="1"/>
        <v>0</v>
      </c>
    </row>
    <row r="1504" spans="1:31" x14ac:dyDescent="0.2">
      <c r="A1504" t="s">
        <v>10699</v>
      </c>
      <c r="B1504" s="121" t="s">
        <v>9367</v>
      </c>
      <c r="E1504" s="121">
        <f ca="1"/>
        <v>1.45504356468441E-2</v>
      </c>
      <c r="H1504" s="121" t="str">
        <f ca="1"/>
        <v>0</v>
      </c>
      <c r="K1504" s="121" t="str">
        <f ca="1"/>
        <v>0</v>
      </c>
      <c r="L1504">
        <v>0</v>
      </c>
      <c r="M1504">
        <v>0</v>
      </c>
      <c r="N1504" s="105" t="str">
        <v/>
      </c>
      <c r="O1504" s="131">
        <v>2.3002946999999999E-2</v>
      </c>
      <c r="P1504" s="121">
        <v>3.1037415712457298E-5</v>
      </c>
      <c r="Q1504">
        <v>0</v>
      </c>
      <c r="R1504" t="str">
        <v/>
      </c>
      <c r="T1504">
        <v>0</v>
      </c>
      <c r="U1504" t="str">
        <v/>
      </c>
      <c r="W1504" t="str">
        <f ca="1"/>
        <v>Histidine metabolism</v>
      </c>
      <c r="X1504" t="str">
        <f ca="1"/>
        <v>IG3PS_c</v>
      </c>
      <c r="Y1504">
        <f ca="1"/>
        <v>6.9431933088739285E-3</v>
      </c>
      <c r="Z1504">
        <f ca="1"/>
        <v>0</v>
      </c>
      <c r="AA1504">
        <f ca="1"/>
        <v>4.8207933324391691E-5</v>
      </c>
      <c r="AB1504">
        <f ca="1"/>
        <v>50043.469011294088</v>
      </c>
      <c r="AC1504">
        <f ca="1"/>
        <v>1</v>
      </c>
      <c r="AD1504" t="str">
        <f ca="1"/>
        <v>G3PIt_c_en</v>
      </c>
      <c r="AE1504">
        <f ca="1"/>
        <v>0</v>
      </c>
    </row>
    <row r="1505" spans="1:31" x14ac:dyDescent="0.2">
      <c r="A1505" t="s">
        <v>10699</v>
      </c>
      <c r="B1505" s="121" t="s">
        <v>9368</v>
      </c>
      <c r="E1505" s="121">
        <f ca="1"/>
        <v>1.45504356468441E-2</v>
      </c>
      <c r="H1505" s="121" t="str">
        <f ca="1"/>
        <v>0</v>
      </c>
      <c r="K1505" s="121" t="str">
        <f ca="1"/>
        <v>0</v>
      </c>
      <c r="L1505">
        <v>0</v>
      </c>
      <c r="M1505">
        <v>2.5158557412915201E-4</v>
      </c>
      <c r="N1505" s="105" t="str">
        <v/>
      </c>
      <c r="O1505" s="131">
        <v>2.3002946999999999E-2</v>
      </c>
      <c r="P1505" s="121">
        <v>3.1037415712457298E-5</v>
      </c>
      <c r="Q1505">
        <v>0</v>
      </c>
      <c r="R1505" t="str">
        <v/>
      </c>
      <c r="T1505">
        <v>0</v>
      </c>
      <c r="U1505" t="str">
        <v/>
      </c>
      <c r="W1505" t="str">
        <f ca="1"/>
        <v>Histidine metabolism</v>
      </c>
      <c r="X1505" t="str">
        <f ca="1"/>
        <v>IGPDH_c</v>
      </c>
      <c r="Y1505">
        <f ca="1"/>
        <v>6.9431933088739285E-3</v>
      </c>
      <c r="Z1505">
        <f ca="1"/>
        <v>0</v>
      </c>
      <c r="AA1505">
        <f ca="1"/>
        <v>4.8207933324391691E-5</v>
      </c>
      <c r="AB1505">
        <f ca="1"/>
        <v>50043.469011294088</v>
      </c>
      <c r="AC1505">
        <f ca="1"/>
        <v>1</v>
      </c>
      <c r="AD1505" t="str">
        <f ca="1"/>
        <v>G5SADr_c</v>
      </c>
      <c r="AE1505">
        <f ca="1"/>
        <v>0</v>
      </c>
    </row>
    <row r="1506" spans="1:31" x14ac:dyDescent="0.2">
      <c r="A1506" t="s">
        <v>10660</v>
      </c>
      <c r="B1506" s="121" t="s">
        <v>9369</v>
      </c>
      <c r="E1506" s="121">
        <f ca="1"/>
        <v>4.9004887847317498E-3</v>
      </c>
      <c r="H1506" s="121" t="str">
        <f ca="1"/>
        <v>0</v>
      </c>
      <c r="K1506" s="121" t="str">
        <f ca="1"/>
        <v>0</v>
      </c>
      <c r="L1506">
        <v>0</v>
      </c>
      <c r="M1506">
        <v>2.5161210751201298E-4</v>
      </c>
      <c r="N1506" s="105" t="str">
        <v/>
      </c>
      <c r="O1506" s="131">
        <v>1.342881342E-2</v>
      </c>
      <c r="P1506" s="121">
        <v>2.17267911063729E-5</v>
      </c>
      <c r="Q1506">
        <v>0</v>
      </c>
      <c r="R1506" t="str">
        <v/>
      </c>
      <c r="T1506">
        <v>0</v>
      </c>
      <c r="U1506" t="str">
        <v/>
      </c>
      <c r="W1506" t="str">
        <f ca="1"/>
        <v>Phenylalanine, tyrosine and tryptophan metabolism</v>
      </c>
      <c r="X1506" t="str">
        <f ca="1"/>
        <v>IGPS_c</v>
      </c>
      <c r="Y1506">
        <f ca="1"/>
        <v>2.3384207707719761E-3</v>
      </c>
      <c r="Z1506">
        <f ca="1"/>
        <v>0</v>
      </c>
      <c r="AA1506">
        <f ca="1"/>
        <v>5.4682117011778028E-6</v>
      </c>
      <c r="AB1506">
        <f ca="1"/>
        <v>11583.882461951931</v>
      </c>
      <c r="AC1506">
        <f ca="1"/>
        <v>1</v>
      </c>
      <c r="AD1506" t="str">
        <f ca="1"/>
        <v>G5SADr_m</v>
      </c>
      <c r="AE1506">
        <f ca="1"/>
        <v>0</v>
      </c>
    </row>
    <row r="1507" spans="1:31" x14ac:dyDescent="0.2">
      <c r="A1507" t="s">
        <v>10654</v>
      </c>
      <c r="B1507" s="121" t="s">
        <v>9374</v>
      </c>
      <c r="E1507" s="121">
        <f ca="1"/>
        <v>4.4405316305262399E-2</v>
      </c>
      <c r="H1507" s="121" t="str">
        <f ca="1"/>
        <v>0</v>
      </c>
      <c r="K1507" s="121" t="str">
        <f ca="1"/>
        <v>0</v>
      </c>
      <c r="L1507">
        <v>0</v>
      </c>
      <c r="M1507">
        <v>2.7946450212630797E-4</v>
      </c>
      <c r="N1507" s="105" t="str">
        <v/>
      </c>
      <c r="O1507" s="131" t="str">
        <v/>
      </c>
      <c r="P1507" s="121" t="str">
        <v/>
      </c>
      <c r="Q1507">
        <v>0</v>
      </c>
      <c r="R1507" t="str">
        <v/>
      </c>
      <c r="T1507">
        <v>0</v>
      </c>
      <c r="U1507" t="str">
        <v/>
      </c>
      <c r="W1507" t="str">
        <f ca="1"/>
        <v>Transport</v>
      </c>
      <c r="X1507" t="str">
        <f ca="1"/>
        <v>ILEt_c_m</v>
      </c>
      <c r="Y1507">
        <f ca="1"/>
        <v>2.1189378966532856E-2</v>
      </c>
      <c r="Z1507">
        <f ca="1"/>
        <v>0</v>
      </c>
      <c r="AA1507">
        <f ca="1"/>
        <v>4.4898978098734501E-4</v>
      </c>
      <c r="AB1507">
        <f ca="1"/>
        <v>1.8790076654525686E-2</v>
      </c>
      <c r="AC1507">
        <f ca="1"/>
        <v>1</v>
      </c>
      <c r="AD1507" t="str">
        <f ca="1"/>
        <v>G5SDy_c</v>
      </c>
      <c r="AE1507">
        <f ca="1"/>
        <v>0</v>
      </c>
    </row>
    <row r="1508" spans="1:31" x14ac:dyDescent="0.2">
      <c r="A1508" t="s">
        <v>10654</v>
      </c>
      <c r="B1508" s="121" t="s">
        <v>9375</v>
      </c>
      <c r="E1508" s="121" t="str">
        <f ca="1"/>
        <v>0</v>
      </c>
      <c r="H1508" s="121" t="str">
        <f ca="1"/>
        <v>0</v>
      </c>
      <c r="K1508" s="121" t="str">
        <f ca="1"/>
        <v>0</v>
      </c>
      <c r="L1508">
        <v>0</v>
      </c>
      <c r="M1508">
        <v>3.1442089647368401E-4</v>
      </c>
      <c r="N1508" s="105" t="str">
        <v/>
      </c>
      <c r="O1508" s="131" t="str">
        <v/>
      </c>
      <c r="P1508" s="121" t="str">
        <v/>
      </c>
      <c r="Q1508">
        <v>0</v>
      </c>
      <c r="R1508" t="str">
        <v/>
      </c>
      <c r="T1508">
        <v>0</v>
      </c>
      <c r="U1508" t="str">
        <v/>
      </c>
      <c r="W1508" t="str">
        <f ca="1"/>
        <v>Transport</v>
      </c>
      <c r="X1508" t="str">
        <f ca="1"/>
        <v>ILEt_c_v</v>
      </c>
      <c r="Y1508">
        <f ca="1"/>
        <v>0</v>
      </c>
      <c r="Z1508">
        <f ca="1"/>
        <v>0</v>
      </c>
      <c r="AA1508">
        <f ca="1"/>
        <v>0</v>
      </c>
      <c r="AB1508">
        <f ca="1"/>
        <v>0</v>
      </c>
      <c r="AC1508">
        <f ca="1"/>
        <v>0</v>
      </c>
      <c r="AD1508" t="str">
        <f ca="1"/>
        <v>G6PDA_c</v>
      </c>
      <c r="AE1508">
        <f ca="1"/>
        <v>0</v>
      </c>
    </row>
    <row r="1509" spans="1:31" x14ac:dyDescent="0.2">
      <c r="A1509" t="s">
        <v>10688</v>
      </c>
      <c r="B1509" s="121" t="s">
        <v>9370</v>
      </c>
      <c r="E1509" s="121" t="str">
        <f ca="1"/>
        <v>0</v>
      </c>
      <c r="H1509" s="121" t="str">
        <f ca="1"/>
        <v>0</v>
      </c>
      <c r="K1509" s="121" t="str">
        <f ca="1"/>
        <v>0</v>
      </c>
      <c r="L1509">
        <v>0</v>
      </c>
      <c r="M1509">
        <v>7.8697571935573102E-5</v>
      </c>
      <c r="N1509" s="105" t="str">
        <v/>
      </c>
      <c r="O1509" s="131">
        <v>-3.6995567399999998E-2</v>
      </c>
      <c r="P1509" s="121">
        <v>8.7408182544718605E-4</v>
      </c>
      <c r="Q1509">
        <v>0</v>
      </c>
      <c r="R1509" t="str">
        <v/>
      </c>
      <c r="T1509">
        <v>0</v>
      </c>
      <c r="U1509" t="str">
        <v/>
      </c>
      <c r="W1509" t="str">
        <f ca="1"/>
        <v>Cysteine and methionine metabolism</v>
      </c>
      <c r="X1509" t="str">
        <f ca="1"/>
        <v>ILETA_c</v>
      </c>
      <c r="Y1509">
        <f ca="1"/>
        <v>0</v>
      </c>
      <c r="Z1509">
        <f ca="1"/>
        <v>0</v>
      </c>
      <c r="AA1509">
        <f ca="1"/>
        <v>0</v>
      </c>
      <c r="AB1509">
        <f ca="1"/>
        <v>0</v>
      </c>
      <c r="AC1509">
        <f ca="1"/>
        <v>0</v>
      </c>
      <c r="AD1509" t="str">
        <f ca="1"/>
        <v>G6PE_c</v>
      </c>
      <c r="AE1509">
        <f ca="1"/>
        <v>0</v>
      </c>
    </row>
    <row r="1510" spans="1:31" x14ac:dyDescent="0.2">
      <c r="A1510" t="s">
        <v>10688</v>
      </c>
      <c r="B1510" s="121" t="s">
        <v>9371</v>
      </c>
      <c r="E1510" s="121">
        <f ca="1"/>
        <v>-4.4405316305262399E-2</v>
      </c>
      <c r="H1510" s="121" t="str">
        <f ca="1"/>
        <v>0</v>
      </c>
      <c r="K1510" s="121" t="str">
        <f ca="1"/>
        <v>0</v>
      </c>
      <c r="L1510">
        <v>0</v>
      </c>
      <c r="M1510">
        <v>6.8077127792751498E-5</v>
      </c>
      <c r="N1510" s="105" t="str">
        <v/>
      </c>
      <c r="O1510" s="131">
        <v>0</v>
      </c>
      <c r="P1510" s="121">
        <v>8.71349154048002E-4</v>
      </c>
      <c r="Q1510">
        <v>0</v>
      </c>
      <c r="R1510" t="str">
        <v/>
      </c>
      <c r="T1510">
        <v>0</v>
      </c>
      <c r="U1510" t="str">
        <v/>
      </c>
      <c r="W1510" t="str">
        <f ca="1"/>
        <v>Cysteine and methionine metabolism</v>
      </c>
      <c r="X1510" t="str">
        <f ca="1"/>
        <v>ILETA_m</v>
      </c>
      <c r="Y1510">
        <f ca="1"/>
        <v>-2.1189378966532856E-2</v>
      </c>
      <c r="Z1510">
        <f ca="1"/>
        <v>0</v>
      </c>
      <c r="AA1510">
        <f ca="1"/>
        <v>4.4898978098734501E-4</v>
      </c>
      <c r="AB1510">
        <f ca="1"/>
        <v>591.36011379688614</v>
      </c>
      <c r="AC1510">
        <f ca="1"/>
        <v>1</v>
      </c>
      <c r="AD1510" t="str">
        <f ca="1"/>
        <v>GALKi_c</v>
      </c>
      <c r="AE1510">
        <f ca="1"/>
        <v>0</v>
      </c>
    </row>
    <row r="1511" spans="1:31" x14ac:dyDescent="0.2">
      <c r="A1511" t="s">
        <v>10654</v>
      </c>
      <c r="B1511" s="121" t="s">
        <v>9376</v>
      </c>
      <c r="E1511" s="121" t="str">
        <f ca="1"/>
        <v>0</v>
      </c>
      <c r="H1511" s="121" t="str">
        <f ca="1"/>
        <v>0</v>
      </c>
      <c r="K1511" s="121" t="str">
        <f ca="1"/>
        <v>0</v>
      </c>
      <c r="L1511">
        <v>0</v>
      </c>
      <c r="M1511">
        <v>2.7946450212630797E-4</v>
      </c>
      <c r="N1511" s="105" t="str">
        <v/>
      </c>
      <c r="O1511" s="131" t="str">
        <v/>
      </c>
      <c r="P1511" s="121" t="str">
        <v/>
      </c>
      <c r="Q1511">
        <v>0</v>
      </c>
      <c r="R1511" t="str">
        <v/>
      </c>
      <c r="T1511">
        <v>0</v>
      </c>
      <c r="U1511" t="str">
        <v/>
      </c>
      <c r="W1511" t="str">
        <f ca="1"/>
        <v>Transport</v>
      </c>
      <c r="X1511" t="str">
        <f ca="1"/>
        <v>ILEtpa_v</v>
      </c>
      <c r="Y1511">
        <f ca="1"/>
        <v>0</v>
      </c>
      <c r="Z1511">
        <f ca="1"/>
        <v>0</v>
      </c>
      <c r="AA1511">
        <f ca="1"/>
        <v>0</v>
      </c>
      <c r="AB1511">
        <f ca="1"/>
        <v>0</v>
      </c>
      <c r="AC1511">
        <f ca="1"/>
        <v>0</v>
      </c>
      <c r="AD1511" t="str">
        <f ca="1"/>
        <v>GALOX_e</v>
      </c>
      <c r="AE1511">
        <f ca="1"/>
        <v>0</v>
      </c>
    </row>
    <row r="1512" spans="1:31" x14ac:dyDescent="0.2">
      <c r="A1512" t="s">
        <v>10654</v>
      </c>
      <c r="B1512" s="121" t="s">
        <v>9377</v>
      </c>
      <c r="E1512" s="121" t="str">
        <f ca="1"/>
        <v>0</v>
      </c>
      <c r="H1512" s="121" t="str">
        <f ca="1"/>
        <v>0</v>
      </c>
      <c r="K1512" s="121" t="str">
        <f ca="1"/>
        <v>0</v>
      </c>
      <c r="L1512">
        <v>0</v>
      </c>
      <c r="M1512">
        <v>3.1442089647368401E-4</v>
      </c>
      <c r="N1512" s="105" t="str">
        <v/>
      </c>
      <c r="O1512" s="131" t="str">
        <v/>
      </c>
      <c r="P1512" s="121" t="str">
        <v/>
      </c>
      <c r="Q1512">
        <v>0</v>
      </c>
      <c r="R1512" t="str">
        <v/>
      </c>
      <c r="T1512">
        <v>0</v>
      </c>
      <c r="U1512" t="str">
        <v/>
      </c>
      <c r="W1512" t="str">
        <f ca="1"/>
        <v>Transport</v>
      </c>
      <c r="X1512" t="str">
        <f ca="1"/>
        <v>ILEtps_v</v>
      </c>
      <c r="Y1512">
        <f ca="1"/>
        <v>0</v>
      </c>
      <c r="Z1512">
        <f ca="1"/>
        <v>0</v>
      </c>
      <c r="AA1512">
        <f ca="1"/>
        <v>0</v>
      </c>
      <c r="AB1512">
        <f ca="1"/>
        <v>0</v>
      </c>
      <c r="AC1512">
        <f ca="1"/>
        <v>0</v>
      </c>
      <c r="AD1512" t="str">
        <f ca="1"/>
        <v>GALT_c</v>
      </c>
      <c r="AE1512">
        <f ca="1"/>
        <v>0</v>
      </c>
    </row>
    <row r="1513" spans="1:31" x14ac:dyDescent="0.2">
      <c r="A1513" t="s">
        <v>10694</v>
      </c>
      <c r="B1513" s="121" t="s">
        <v>9372</v>
      </c>
      <c r="E1513" s="121">
        <f ca="1"/>
        <v>4.4405316305262399E-2</v>
      </c>
      <c r="H1513" s="121" t="str">
        <f ca="1"/>
        <v>0</v>
      </c>
      <c r="K1513" s="121" t="str">
        <f ca="1"/>
        <v>0</v>
      </c>
      <c r="L1513">
        <v>0</v>
      </c>
      <c r="M1513">
        <v>4.7902311171853598E-4</v>
      </c>
      <c r="N1513" s="105" t="str">
        <v/>
      </c>
      <c r="O1513" s="131">
        <v>3.6995567399999998E-2</v>
      </c>
      <c r="P1513" s="121">
        <v>4.02370684074553E-5</v>
      </c>
      <c r="Q1513">
        <v>0</v>
      </c>
      <c r="R1513" t="str">
        <v/>
      </c>
      <c r="T1513">
        <v>0</v>
      </c>
      <c r="U1513" t="str">
        <v/>
      </c>
      <c r="W1513" t="str">
        <f ca="1"/>
        <v>Aminoacyl-tRNA biosynthesis</v>
      </c>
      <c r="X1513" t="str">
        <f ca="1"/>
        <v>ILETRS_c</v>
      </c>
      <c r="Y1513">
        <f ca="1"/>
        <v>2.1189378966532856E-2</v>
      </c>
      <c r="Z1513">
        <f ca="1"/>
        <v>0</v>
      </c>
      <c r="AA1513">
        <f ca="1"/>
        <v>4.4898978098734501E-4</v>
      </c>
      <c r="AB1513">
        <f ca="1"/>
        <v>277321.661711163</v>
      </c>
      <c r="AC1513">
        <f ca="1"/>
        <v>1</v>
      </c>
      <c r="AD1513" t="str">
        <f ca="1"/>
        <v>GALtps_e</v>
      </c>
      <c r="AE1513">
        <f ca="1"/>
        <v>0</v>
      </c>
    </row>
    <row r="1514" spans="1:31" x14ac:dyDescent="0.2">
      <c r="A1514" t="s">
        <v>10694</v>
      </c>
      <c r="B1514" s="121" t="s">
        <v>9373</v>
      </c>
      <c r="E1514" s="121" t="str">
        <f ca="1"/>
        <v>0</v>
      </c>
      <c r="H1514" s="121" t="str">
        <f ca="1"/>
        <v>0</v>
      </c>
      <c r="K1514" s="121" t="str">
        <f ca="1"/>
        <v>0</v>
      </c>
      <c r="L1514">
        <v>0</v>
      </c>
      <c r="M1514">
        <v>0</v>
      </c>
      <c r="N1514" s="105" t="str">
        <v/>
      </c>
      <c r="O1514" s="131">
        <v>0</v>
      </c>
      <c r="P1514" s="121">
        <v>0</v>
      </c>
      <c r="Q1514">
        <v>0</v>
      </c>
      <c r="R1514" t="str">
        <v/>
      </c>
      <c r="T1514">
        <v>0</v>
      </c>
      <c r="U1514" t="str">
        <v/>
      </c>
      <c r="W1514" t="str">
        <f ca="1"/>
        <v>Aminoacyl-tRNA biosynthesis</v>
      </c>
      <c r="X1514" t="str">
        <f ca="1"/>
        <v>ILETRS_m</v>
      </c>
      <c r="Y1514">
        <f ca="1"/>
        <v>0</v>
      </c>
      <c r="Z1514">
        <f ca="1"/>
        <v>0</v>
      </c>
      <c r="AA1514">
        <f ca="1"/>
        <v>0</v>
      </c>
      <c r="AB1514">
        <f ca="1"/>
        <v>0</v>
      </c>
      <c r="AC1514">
        <f ca="1"/>
        <v>0</v>
      </c>
      <c r="AD1514" t="str">
        <f ca="1"/>
        <v>GAM6Pt_c</v>
      </c>
      <c r="AE1514">
        <f ca="1"/>
        <v>0</v>
      </c>
    </row>
    <row r="1515" spans="1:31" x14ac:dyDescent="0.2">
      <c r="A1515" t="s">
        <v>10690</v>
      </c>
      <c r="B1515" s="121" t="s">
        <v>9378</v>
      </c>
      <c r="E1515" s="121">
        <f ca="1"/>
        <v>2.2247471556956701E-2</v>
      </c>
      <c r="H1515" s="121" t="str">
        <f ca="1"/>
        <v>0</v>
      </c>
      <c r="K1515" s="121" t="str">
        <f ca="1"/>
        <v>0</v>
      </c>
      <c r="L1515">
        <v>0</v>
      </c>
      <c r="M1515">
        <v>4.4849340467768901E-2</v>
      </c>
      <c r="N1515" s="105" t="str">
        <v/>
      </c>
      <c r="O1515" s="131">
        <v>3.9662864999994898E-2</v>
      </c>
      <c r="P1515" s="121">
        <v>5.1564306850376403E-5</v>
      </c>
      <c r="Q1515">
        <v>0</v>
      </c>
      <c r="R1515" t="str">
        <v/>
      </c>
      <c r="T1515">
        <v>0</v>
      </c>
      <c r="U1515" t="str">
        <v/>
      </c>
      <c r="W1515" t="str">
        <f ca="1"/>
        <v>Purine metabolism</v>
      </c>
      <c r="X1515" t="str">
        <f ca="1"/>
        <v>IMPC_c</v>
      </c>
      <c r="Y1515">
        <f ca="1"/>
        <v>1.0616073594135174E-2</v>
      </c>
      <c r="Z1515">
        <f ca="1"/>
        <v>0</v>
      </c>
      <c r="AA1515">
        <f ca="1"/>
        <v>1.127010185560941E-4</v>
      </c>
      <c r="AB1515">
        <f ca="1"/>
        <v>42386.686992013565</v>
      </c>
      <c r="AC1515">
        <f ca="1"/>
        <v>1</v>
      </c>
      <c r="AD1515" t="str">
        <f ca="1"/>
        <v>GBBOX_c</v>
      </c>
      <c r="AE1515">
        <f ca="1"/>
        <v>0</v>
      </c>
    </row>
    <row r="1516" spans="1:31" x14ac:dyDescent="0.2">
      <c r="A1516" t="s">
        <v>10690</v>
      </c>
      <c r="B1516" s="121" t="s">
        <v>9379</v>
      </c>
      <c r="E1516" s="121">
        <f ca="1"/>
        <v>1.3953940630942499E-2</v>
      </c>
      <c r="H1516" s="121" t="str">
        <f ca="1"/>
        <v>0</v>
      </c>
      <c r="K1516" s="121" t="str">
        <f ca="1"/>
        <v>0</v>
      </c>
      <c r="L1516">
        <v>0</v>
      </c>
      <c r="M1516">
        <v>0.100185456914761</v>
      </c>
      <c r="N1516" s="105" t="str">
        <v/>
      </c>
      <c r="O1516" s="131">
        <v>1.0155618E-2</v>
      </c>
      <c r="P1516" s="121">
        <v>1.20891795587566E-5</v>
      </c>
      <c r="Q1516">
        <v>0</v>
      </c>
      <c r="R1516" t="str">
        <v/>
      </c>
      <c r="T1516">
        <v>0</v>
      </c>
      <c r="U1516" t="str">
        <v/>
      </c>
      <c r="W1516" t="str">
        <f ca="1"/>
        <v>Purine metabolism</v>
      </c>
      <c r="X1516" t="str">
        <f ca="1"/>
        <v>IMPD_c</v>
      </c>
      <c r="Y1516">
        <f ca="1"/>
        <v>6.658557143764815E-3</v>
      </c>
      <c r="Z1516">
        <f ca="1"/>
        <v>0</v>
      </c>
      <c r="AA1516">
        <f ca="1"/>
        <v>4.4336383236781452E-5</v>
      </c>
      <c r="AB1516">
        <f ca="1"/>
        <v>303365.79106404033</v>
      </c>
      <c r="AC1516">
        <f ca="1"/>
        <v>1</v>
      </c>
      <c r="AD1516" t="str">
        <f ca="1"/>
        <v>GCALDt_c_e</v>
      </c>
      <c r="AE1516">
        <f ca="1"/>
        <v>0</v>
      </c>
    </row>
    <row r="1517" spans="1:31" x14ac:dyDescent="0.2">
      <c r="A1517" t="s">
        <v>10654</v>
      </c>
      <c r="B1517" s="121" t="s">
        <v>9380</v>
      </c>
      <c r="E1517" s="121" t="str">
        <f ca="1"/>
        <v>0</v>
      </c>
      <c r="H1517" s="121" t="str">
        <f ca="1"/>
        <v>0</v>
      </c>
      <c r="K1517" s="121" t="str">
        <f ca="1"/>
        <v>0</v>
      </c>
      <c r="L1517">
        <v>0</v>
      </c>
      <c r="M1517">
        <v>1.33385813341079E-5</v>
      </c>
      <c r="N1517" s="105" t="str">
        <v/>
      </c>
      <c r="O1517" s="131" t="str">
        <v/>
      </c>
      <c r="P1517" s="121" t="str">
        <v/>
      </c>
      <c r="Q1517">
        <v>0</v>
      </c>
      <c r="R1517" t="str">
        <v/>
      </c>
      <c r="T1517">
        <v>0</v>
      </c>
      <c r="U1517" t="str">
        <v/>
      </c>
      <c r="W1517" t="str">
        <f ca="1"/>
        <v>Transport</v>
      </c>
      <c r="X1517" t="str">
        <f ca="1"/>
        <v>IND3ACt_c_m</v>
      </c>
      <c r="Y1517">
        <f ca="1"/>
        <v>0</v>
      </c>
      <c r="Z1517">
        <f ca="1"/>
        <v>0</v>
      </c>
      <c r="AA1517">
        <f ca="1"/>
        <v>0</v>
      </c>
      <c r="AB1517">
        <f ca="1"/>
        <v>0</v>
      </c>
      <c r="AC1517">
        <f ca="1"/>
        <v>0</v>
      </c>
      <c r="AD1517" t="str">
        <f ca="1"/>
        <v>GDPMANt_c_g</v>
      </c>
      <c r="AE1517">
        <f ca="1"/>
        <v>0</v>
      </c>
    </row>
    <row r="1518" spans="1:31" x14ac:dyDescent="0.2">
      <c r="A1518" t="s">
        <v>10654</v>
      </c>
      <c r="B1518" s="121" t="s">
        <v>9381</v>
      </c>
      <c r="E1518" s="121" t="str">
        <f ca="1"/>
        <v>0</v>
      </c>
      <c r="H1518" s="121" t="str">
        <f ca="1"/>
        <v>0</v>
      </c>
      <c r="K1518" s="121" t="str">
        <f ca="1"/>
        <v>0</v>
      </c>
      <c r="L1518">
        <v>0</v>
      </c>
      <c r="M1518">
        <v>1.7360482685660701E-5</v>
      </c>
      <c r="N1518" s="105" t="str">
        <v/>
      </c>
      <c r="O1518" s="131" t="str">
        <v/>
      </c>
      <c r="P1518" s="121" t="str">
        <v/>
      </c>
      <c r="Q1518">
        <v>0</v>
      </c>
      <c r="R1518" t="str">
        <v/>
      </c>
      <c r="T1518">
        <v>0</v>
      </c>
      <c r="U1518" t="str">
        <v/>
      </c>
      <c r="W1518" t="str">
        <f ca="1"/>
        <v>Transport</v>
      </c>
      <c r="X1518" t="str">
        <f ca="1"/>
        <v>IND3ETHt_c_e</v>
      </c>
      <c r="Y1518">
        <f ca="1"/>
        <v>0</v>
      </c>
      <c r="Z1518">
        <f ca="1"/>
        <v>0</v>
      </c>
      <c r="AA1518">
        <f ca="1"/>
        <v>0</v>
      </c>
      <c r="AB1518">
        <f ca="1"/>
        <v>0</v>
      </c>
      <c r="AC1518">
        <f ca="1"/>
        <v>0</v>
      </c>
      <c r="AD1518" t="str">
        <f ca="1"/>
        <v>GDPt_c_n</v>
      </c>
      <c r="AE1518">
        <f ca="1"/>
        <v>0</v>
      </c>
    </row>
    <row r="1519" spans="1:31" x14ac:dyDescent="0.2">
      <c r="A1519" t="s">
        <v>10654</v>
      </c>
      <c r="B1519" s="121" t="s">
        <v>9382</v>
      </c>
      <c r="E1519" s="121" t="str">
        <f ca="1"/>
        <v>0</v>
      </c>
      <c r="H1519" s="121" t="str">
        <f ca="1"/>
        <v>0</v>
      </c>
      <c r="K1519" s="121" t="str">
        <f ca="1"/>
        <v>0</v>
      </c>
      <c r="L1519">
        <v>0</v>
      </c>
      <c r="M1519">
        <v>2.5252829692309401E-3</v>
      </c>
      <c r="N1519" s="105" t="str">
        <v/>
      </c>
      <c r="O1519" s="131" t="str">
        <v/>
      </c>
      <c r="P1519" s="121" t="str">
        <v/>
      </c>
      <c r="Q1519">
        <v>0</v>
      </c>
      <c r="R1519" t="str">
        <v/>
      </c>
      <c r="T1519">
        <v>0</v>
      </c>
      <c r="U1519" t="str">
        <v/>
      </c>
      <c r="W1519" t="str">
        <f ca="1"/>
        <v>Transport</v>
      </c>
      <c r="X1519" t="str">
        <f ca="1"/>
        <v>IND3ETHt_c_m</v>
      </c>
      <c r="Y1519">
        <f ca="1"/>
        <v>0</v>
      </c>
      <c r="Z1519">
        <f ca="1"/>
        <v>0</v>
      </c>
      <c r="AA1519">
        <f ca="1"/>
        <v>0</v>
      </c>
      <c r="AB1519">
        <f ca="1"/>
        <v>0</v>
      </c>
      <c r="AC1519">
        <f ca="1"/>
        <v>0</v>
      </c>
      <c r="AD1519" t="str">
        <f ca="1"/>
        <v>GENERIC_ca2metal2_c</v>
      </c>
      <c r="AE1519">
        <f ca="1"/>
        <v>0</v>
      </c>
    </row>
    <row r="1520" spans="1:31" x14ac:dyDescent="0.2">
      <c r="A1520" t="s">
        <v>10660</v>
      </c>
      <c r="B1520" s="121" t="s">
        <v>9383</v>
      </c>
      <c r="E1520" s="121" t="str">
        <f ca="1"/>
        <v>0</v>
      </c>
      <c r="H1520" s="121" t="str">
        <f ca="1"/>
        <v>0</v>
      </c>
      <c r="K1520" s="121" t="str">
        <f ca="1"/>
        <v>0</v>
      </c>
      <c r="L1520">
        <v>1.87454140013776E-4</v>
      </c>
      <c r="M1520">
        <v>2.63607638559679E-3</v>
      </c>
      <c r="N1520" s="105" t="str">
        <v/>
      </c>
      <c r="O1520" s="131" t="str">
        <v/>
      </c>
      <c r="P1520" s="121" t="str">
        <v/>
      </c>
      <c r="Q1520">
        <v>0</v>
      </c>
      <c r="R1520" t="str">
        <v/>
      </c>
      <c r="T1520">
        <v>2.4106892940327098E-3</v>
      </c>
      <c r="U1520" t="str">
        <v/>
      </c>
      <c r="W1520" t="str">
        <f ca="1"/>
        <v>Phenylalanine, tyrosine and tryptophan metabolism</v>
      </c>
      <c r="X1520" t="str">
        <f ca="1"/>
        <v>INDPYRD_c</v>
      </c>
      <c r="Y1520">
        <f ca="1"/>
        <v>0</v>
      </c>
      <c r="Z1520">
        <f ca="1"/>
        <v>0</v>
      </c>
      <c r="AA1520">
        <f ca="1"/>
        <v>0</v>
      </c>
      <c r="AB1520">
        <f ca="1"/>
        <v>0</v>
      </c>
      <c r="AC1520">
        <f ca="1"/>
        <v>0</v>
      </c>
      <c r="AD1520" t="str">
        <f ca="1"/>
        <v>GENERIC_ca2metal2_e</v>
      </c>
      <c r="AE1520">
        <f ca="1"/>
        <v>0</v>
      </c>
    </row>
    <row r="1521" spans="1:31" x14ac:dyDescent="0.2">
      <c r="A1521" t="s">
        <v>10731</v>
      </c>
      <c r="B1521" s="121" t="s">
        <v>9384</v>
      </c>
      <c r="E1521" s="121" t="str">
        <f ca="1"/>
        <v>0</v>
      </c>
      <c r="H1521" s="121" t="str">
        <f ca="1"/>
        <v>0</v>
      </c>
      <c r="K1521" s="121" t="str">
        <f ca="1"/>
        <v>0</v>
      </c>
      <c r="L1521">
        <v>0</v>
      </c>
      <c r="M1521">
        <v>0</v>
      </c>
      <c r="N1521" s="105" t="str">
        <v/>
      </c>
      <c r="O1521" s="131" t="str">
        <v/>
      </c>
      <c r="P1521" s="121" t="str">
        <v/>
      </c>
      <c r="Q1521">
        <v>0</v>
      </c>
      <c r="R1521" t="str">
        <v/>
      </c>
      <c r="T1521">
        <v>0</v>
      </c>
      <c r="U1521" t="str">
        <v/>
      </c>
      <c r="W1521" t="str">
        <f ca="1"/>
        <v>Galactose metabolism</v>
      </c>
      <c r="X1521" t="str">
        <f ca="1"/>
        <v>INO3GALT_c</v>
      </c>
      <c r="Y1521">
        <f ca="1"/>
        <v>0</v>
      </c>
      <c r="Z1521">
        <f ca="1"/>
        <v>0</v>
      </c>
      <c r="AA1521">
        <f ca="1"/>
        <v>0</v>
      </c>
      <c r="AB1521">
        <f ca="1"/>
        <v>0</v>
      </c>
      <c r="AC1521">
        <f ca="1"/>
        <v>0</v>
      </c>
      <c r="AD1521" t="str">
        <f ca="1"/>
        <v>GENERIC_cobalt2metal2_c</v>
      </c>
      <c r="AE1521">
        <f ca="1"/>
        <v>0</v>
      </c>
    </row>
    <row r="1522" spans="1:31" x14ac:dyDescent="0.2">
      <c r="A1522" t="s">
        <v>10737</v>
      </c>
      <c r="B1522" s="121" t="s">
        <v>9385</v>
      </c>
      <c r="E1522" s="121" t="str">
        <f ca="1"/>
        <v>0</v>
      </c>
      <c r="H1522" s="121" t="str">
        <f ca="1"/>
        <v>0</v>
      </c>
      <c r="K1522" s="121" t="str">
        <f ca="1"/>
        <v>0</v>
      </c>
      <c r="L1522">
        <v>0</v>
      </c>
      <c r="M1522">
        <v>0</v>
      </c>
      <c r="N1522" s="105" t="str">
        <v/>
      </c>
      <c r="O1522" s="131" t="str">
        <v/>
      </c>
      <c r="P1522" s="121" t="str">
        <v/>
      </c>
      <c r="Q1522">
        <v>0</v>
      </c>
      <c r="R1522" t="str">
        <v/>
      </c>
      <c r="T1522">
        <v>0</v>
      </c>
      <c r="U1522" t="str">
        <v/>
      </c>
      <c r="W1522" t="str">
        <f ca="1"/>
        <v>Inositol phosphate metabolism</v>
      </c>
      <c r="X1522" t="str">
        <f ca="1"/>
        <v>INOSHP3H_v</v>
      </c>
      <c r="Y1522">
        <f ca="1"/>
        <v>0</v>
      </c>
      <c r="Z1522">
        <f ca="1"/>
        <v>0</v>
      </c>
      <c r="AA1522">
        <f ca="1"/>
        <v>0</v>
      </c>
      <c r="AB1522">
        <f ca="1"/>
        <v>0</v>
      </c>
      <c r="AC1522">
        <f ca="1"/>
        <v>0</v>
      </c>
      <c r="AD1522" t="str">
        <f ca="1"/>
        <v>GENERIC_cobalt2metal2_e</v>
      </c>
      <c r="AE1522">
        <f ca="1"/>
        <v>0</v>
      </c>
    </row>
    <row r="1523" spans="1:31" x14ac:dyDescent="0.2">
      <c r="A1523" t="s">
        <v>10654</v>
      </c>
      <c r="B1523" s="121" t="s">
        <v>9386</v>
      </c>
      <c r="E1523" s="121" t="str">
        <f ca="1"/>
        <v>0</v>
      </c>
      <c r="H1523" s="121" t="str">
        <f ca="1"/>
        <v>0</v>
      </c>
      <c r="K1523" s="121" t="str">
        <f ca="1"/>
        <v>0</v>
      </c>
      <c r="L1523">
        <v>0</v>
      </c>
      <c r="M1523">
        <v>0</v>
      </c>
      <c r="N1523" s="105" t="str">
        <v/>
      </c>
      <c r="O1523" s="131" t="str">
        <v/>
      </c>
      <c r="P1523" s="121" t="str">
        <v/>
      </c>
      <c r="Q1523">
        <v>0</v>
      </c>
      <c r="R1523" t="str">
        <v/>
      </c>
      <c r="T1523">
        <v>0</v>
      </c>
      <c r="U1523" t="str">
        <v/>
      </c>
      <c r="W1523" t="str">
        <f ca="1"/>
        <v>Transport</v>
      </c>
      <c r="X1523" t="str">
        <f ca="1"/>
        <v>INOSHPt_c_n</v>
      </c>
      <c r="Y1523">
        <f ca="1"/>
        <v>0</v>
      </c>
      <c r="Z1523">
        <f ca="1"/>
        <v>0</v>
      </c>
      <c r="AA1523">
        <f ca="1"/>
        <v>0</v>
      </c>
      <c r="AB1523">
        <f ca="1"/>
        <v>0</v>
      </c>
      <c r="AC1523">
        <f ca="1"/>
        <v>0</v>
      </c>
      <c r="AD1523" t="str">
        <f ca="1"/>
        <v>GENERIC_cu2metal2_c</v>
      </c>
      <c r="AE1523">
        <f ca="1"/>
        <v>0</v>
      </c>
    </row>
    <row r="1524" spans="1:31" x14ac:dyDescent="0.2">
      <c r="A1524" t="s">
        <v>10654</v>
      </c>
      <c r="B1524" s="121" t="s">
        <v>9387</v>
      </c>
      <c r="E1524" s="121">
        <f ca="1"/>
        <v>8.9638250375554708E-3</v>
      </c>
      <c r="H1524" s="121" t="str">
        <f ca="1"/>
        <v>0</v>
      </c>
      <c r="K1524" s="121" t="str">
        <f ca="1"/>
        <v>0</v>
      </c>
      <c r="L1524">
        <v>0</v>
      </c>
      <c r="M1524">
        <v>0</v>
      </c>
      <c r="N1524" s="105" t="str">
        <v/>
      </c>
      <c r="O1524" s="131" t="str">
        <v/>
      </c>
      <c r="P1524" s="121" t="str">
        <v/>
      </c>
      <c r="Q1524">
        <v>0</v>
      </c>
      <c r="R1524" t="str">
        <v/>
      </c>
      <c r="T1524">
        <v>0</v>
      </c>
      <c r="U1524" t="str">
        <v/>
      </c>
      <c r="W1524" t="str">
        <f ca="1"/>
        <v>Transport</v>
      </c>
      <c r="X1524" t="str">
        <f ca="1"/>
        <v>INOSTt_c_rm</v>
      </c>
      <c r="Y1524">
        <f ca="1"/>
        <v>4.2773681512533052E-3</v>
      </c>
      <c r="Z1524">
        <f ca="1"/>
        <v>0</v>
      </c>
      <c r="AA1524">
        <f ca="1"/>
        <v>1.8295878301356117E-5</v>
      </c>
      <c r="AB1524">
        <f ca="1"/>
        <v>7.6567657060783818E-4</v>
      </c>
      <c r="AC1524">
        <f ca="1"/>
        <v>1</v>
      </c>
      <c r="AD1524" t="str">
        <f ca="1"/>
        <v>GENERIC_cu2metal2_e</v>
      </c>
      <c r="AE1524">
        <f ca="1"/>
        <v>0</v>
      </c>
    </row>
    <row r="1525" spans="1:31" x14ac:dyDescent="0.2">
      <c r="A1525" t="s">
        <v>10654</v>
      </c>
      <c r="B1525" s="121" t="s">
        <v>9388</v>
      </c>
      <c r="E1525" s="121">
        <f ca="1"/>
        <v>8.9638250375554708E-3</v>
      </c>
      <c r="H1525" s="121" t="str">
        <f ca="1"/>
        <v>0</v>
      </c>
      <c r="K1525" s="121" t="str">
        <f ca="1"/>
        <v>0</v>
      </c>
      <c r="L1525">
        <v>0</v>
      </c>
      <c r="M1525">
        <v>0</v>
      </c>
      <c r="N1525" s="105" t="str">
        <v/>
      </c>
      <c r="O1525" s="131" t="str">
        <v/>
      </c>
      <c r="P1525" s="121" t="str">
        <v/>
      </c>
      <c r="Q1525">
        <v>0</v>
      </c>
      <c r="R1525" t="str">
        <v/>
      </c>
      <c r="T1525">
        <v>0</v>
      </c>
      <c r="U1525" t="str">
        <v/>
      </c>
      <c r="W1525" t="str">
        <f ca="1"/>
        <v>Transport</v>
      </c>
      <c r="X1525" t="str">
        <f ca="1"/>
        <v>INOSTtps_e</v>
      </c>
      <c r="Y1525">
        <f ca="1"/>
        <v>4.2773681512533052E-3</v>
      </c>
      <c r="Z1525">
        <f ca="1"/>
        <v>0</v>
      </c>
      <c r="AA1525">
        <f ca="1"/>
        <v>1.8295878301356117E-5</v>
      </c>
      <c r="AB1525">
        <f ca="1"/>
        <v>7.6567657060783818E-4</v>
      </c>
      <c r="AC1525">
        <f ca="1"/>
        <v>1</v>
      </c>
      <c r="AD1525" t="str">
        <f ca="1"/>
        <v>GENERIC_fe2feCATION_c</v>
      </c>
      <c r="AE1525">
        <f ca="1"/>
        <v>0</v>
      </c>
    </row>
    <row r="1526" spans="1:31" x14ac:dyDescent="0.2">
      <c r="A1526" t="s">
        <v>10690</v>
      </c>
      <c r="B1526" s="121" t="s">
        <v>9389</v>
      </c>
      <c r="E1526" s="121" t="str">
        <f ca="1"/>
        <v>0</v>
      </c>
      <c r="H1526" s="121" t="str">
        <f ca="1"/>
        <v>0</v>
      </c>
      <c r="K1526" s="121" t="str">
        <f ca="1"/>
        <v>0</v>
      </c>
      <c r="L1526">
        <v>0</v>
      </c>
      <c r="M1526">
        <v>0</v>
      </c>
      <c r="N1526" s="105" t="str">
        <v/>
      </c>
      <c r="O1526" s="131" t="str">
        <v/>
      </c>
      <c r="P1526" s="121" t="str">
        <v/>
      </c>
      <c r="Q1526">
        <v>0</v>
      </c>
      <c r="R1526" t="str">
        <v/>
      </c>
      <c r="T1526">
        <v>0</v>
      </c>
      <c r="U1526" t="str">
        <v/>
      </c>
      <c r="W1526" t="str">
        <f ca="1"/>
        <v>Purine metabolism</v>
      </c>
      <c r="X1526" t="str">
        <f ca="1"/>
        <v>INSK_c</v>
      </c>
      <c r="Y1526">
        <f ca="1"/>
        <v>0</v>
      </c>
      <c r="Z1526">
        <f ca="1"/>
        <v>0</v>
      </c>
      <c r="AA1526">
        <f ca="1"/>
        <v>0</v>
      </c>
      <c r="AB1526">
        <f ca="1"/>
        <v>0</v>
      </c>
      <c r="AC1526">
        <f ca="1"/>
        <v>0</v>
      </c>
      <c r="AD1526" t="str">
        <f ca="1"/>
        <v>GENERIC_fe2feCATION_e</v>
      </c>
      <c r="AE1526">
        <f ca="1"/>
        <v>0</v>
      </c>
    </row>
    <row r="1527" spans="1:31" x14ac:dyDescent="0.2">
      <c r="A1527" t="s">
        <v>10654</v>
      </c>
      <c r="B1527" s="121" t="s">
        <v>9390</v>
      </c>
      <c r="E1527" s="121" t="str">
        <f ca="1"/>
        <v>0</v>
      </c>
      <c r="H1527" s="121" t="str">
        <f ca="1"/>
        <v>0</v>
      </c>
      <c r="K1527" s="121" t="str">
        <f ca="1"/>
        <v>0</v>
      </c>
      <c r="L1527">
        <v>0</v>
      </c>
      <c r="M1527">
        <v>0</v>
      </c>
      <c r="N1527" s="105" t="str">
        <v/>
      </c>
      <c r="O1527" s="131" t="str">
        <v/>
      </c>
      <c r="P1527" s="121" t="str">
        <v/>
      </c>
      <c r="Q1527">
        <v>0</v>
      </c>
      <c r="R1527" t="str">
        <v/>
      </c>
      <c r="T1527">
        <v>0</v>
      </c>
      <c r="U1527" t="str">
        <v/>
      </c>
      <c r="W1527" t="str">
        <f ca="1"/>
        <v>Transport</v>
      </c>
      <c r="X1527" t="str">
        <f ca="1"/>
        <v>INSt_c_e</v>
      </c>
      <c r="Y1527">
        <f ca="1"/>
        <v>0</v>
      </c>
      <c r="Z1527">
        <f ca="1"/>
        <v>0</v>
      </c>
      <c r="AA1527">
        <f ca="1"/>
        <v>0</v>
      </c>
      <c r="AB1527">
        <f ca="1"/>
        <v>0</v>
      </c>
      <c r="AC1527">
        <f ca="1"/>
        <v>0</v>
      </c>
      <c r="AD1527" t="str">
        <f ca="1"/>
        <v>GENERIC_fe2feCATION_m</v>
      </c>
      <c r="AE1527">
        <f ca="1"/>
        <v>0</v>
      </c>
    </row>
    <row r="1528" spans="1:31" x14ac:dyDescent="0.2">
      <c r="A1528" t="s">
        <v>10661</v>
      </c>
      <c r="B1528" s="121" t="s">
        <v>9391</v>
      </c>
      <c r="E1528" s="121">
        <f ca="1"/>
        <v>1.54100902285848E-3</v>
      </c>
      <c r="H1528" s="121" t="str">
        <f ca="1"/>
        <v>0</v>
      </c>
      <c r="K1528" s="121" t="str">
        <f ca="1"/>
        <v>0</v>
      </c>
      <c r="L1528">
        <v>0</v>
      </c>
      <c r="M1528">
        <v>0</v>
      </c>
      <c r="N1528" s="105" t="str">
        <v/>
      </c>
      <c r="O1528" s="131" t="str">
        <v/>
      </c>
      <c r="P1528" s="121" t="str">
        <v/>
      </c>
      <c r="Q1528">
        <v>0</v>
      </c>
      <c r="R1528" t="str">
        <v/>
      </c>
      <c r="T1528">
        <v>0</v>
      </c>
      <c r="U1528" t="str">
        <v/>
      </c>
      <c r="W1528" t="str">
        <f ca="1"/>
        <v>Sphingolipid biosynthesis</v>
      </c>
      <c r="X1528" t="str">
        <f ca="1"/>
        <v>IPCS_g</v>
      </c>
      <c r="Y1528">
        <f ca="1"/>
        <v>7.353404252707725E-4</v>
      </c>
      <c r="Z1528">
        <f ca="1"/>
        <v>0</v>
      </c>
      <c r="AA1528">
        <f ca="1"/>
        <v>5.407255410374006E-7</v>
      </c>
      <c r="AB1528">
        <f ca="1"/>
        <v>2.2629188447919273E-5</v>
      </c>
      <c r="AC1528">
        <f ca="1"/>
        <v>1</v>
      </c>
      <c r="AD1528" t="str">
        <f ca="1"/>
        <v>GENERIC_fe2metal2_c</v>
      </c>
      <c r="AE1528">
        <f ca="1"/>
        <v>0</v>
      </c>
    </row>
    <row r="1529" spans="1:31" x14ac:dyDescent="0.2">
      <c r="A1529" t="s">
        <v>10654</v>
      </c>
      <c r="B1529" s="121" t="s">
        <v>9392</v>
      </c>
      <c r="E1529" s="121" t="str">
        <f ca="1"/>
        <v>0</v>
      </c>
      <c r="H1529" s="121" t="str">
        <f ca="1"/>
        <v>0</v>
      </c>
      <c r="K1529" s="121" t="str">
        <f ca="1"/>
        <v>0</v>
      </c>
      <c r="L1529">
        <v>0</v>
      </c>
      <c r="M1529">
        <v>0</v>
      </c>
      <c r="N1529" s="105" t="str">
        <v/>
      </c>
      <c r="O1529" s="131" t="str">
        <v/>
      </c>
      <c r="P1529" s="121" t="str">
        <v/>
      </c>
      <c r="Q1529">
        <v>0</v>
      </c>
      <c r="R1529" t="str">
        <v/>
      </c>
      <c r="T1529">
        <v>0</v>
      </c>
      <c r="U1529" t="str">
        <v/>
      </c>
      <c r="W1529" t="str">
        <f ca="1"/>
        <v>Transport</v>
      </c>
      <c r="X1529" t="str">
        <f ca="1"/>
        <v>IPCt_g_r</v>
      </c>
      <c r="Y1529">
        <f ca="1"/>
        <v>0</v>
      </c>
      <c r="Z1529">
        <f ca="1"/>
        <v>0</v>
      </c>
      <c r="AA1529">
        <f ca="1"/>
        <v>0</v>
      </c>
      <c r="AB1529">
        <f ca="1"/>
        <v>0</v>
      </c>
      <c r="AC1529">
        <f ca="1"/>
        <v>0</v>
      </c>
      <c r="AD1529" t="str">
        <f ca="1"/>
        <v>GENERIC_fe2metal2_e</v>
      </c>
      <c r="AE1529">
        <f ca="1"/>
        <v>0</v>
      </c>
    </row>
    <row r="1530" spans="1:31" x14ac:dyDescent="0.2">
      <c r="A1530" t="s">
        <v>10676</v>
      </c>
      <c r="B1530" s="121" t="s">
        <v>9393</v>
      </c>
      <c r="E1530" s="121">
        <f ca="1"/>
        <v>4.2095042290668898E-2</v>
      </c>
      <c r="H1530" s="121" t="str">
        <f ca="1"/>
        <v>0</v>
      </c>
      <c r="K1530" s="121" t="str">
        <f ca="1"/>
        <v>0</v>
      </c>
      <c r="L1530">
        <v>0</v>
      </c>
      <c r="M1530">
        <v>0</v>
      </c>
      <c r="N1530" s="105" t="str">
        <v/>
      </c>
      <c r="O1530" s="131">
        <v>2.876618448E-3</v>
      </c>
      <c r="P1530" s="121">
        <v>4.7736515626814702E-6</v>
      </c>
      <c r="Q1530">
        <v>0</v>
      </c>
      <c r="R1530" t="str">
        <v/>
      </c>
      <c r="T1530">
        <v>0</v>
      </c>
      <c r="U1530" t="str">
        <v/>
      </c>
      <c r="W1530" t="str">
        <f ca="1"/>
        <v>Terpenoid backbone biosynthesis</v>
      </c>
      <c r="X1530" t="str">
        <f ca="1"/>
        <v>IPDDI_c</v>
      </c>
      <c r="Y1530">
        <f ca="1"/>
        <v>2.0086959804033754E-2</v>
      </c>
      <c r="Z1530">
        <f ca="1"/>
        <v>0</v>
      </c>
      <c r="AA1530">
        <f ca="1"/>
        <v>4.0348595416886775E-4</v>
      </c>
      <c r="AB1530">
        <f ca="1"/>
        <v>17706266.19969691</v>
      </c>
      <c r="AC1530">
        <f ca="1"/>
        <v>1</v>
      </c>
      <c r="AD1530" t="str">
        <f ca="1"/>
        <v>GENERIC_fe2metal2_m</v>
      </c>
      <c r="AE1530">
        <f ca="1"/>
        <v>0</v>
      </c>
    </row>
    <row r="1531" spans="1:31" x14ac:dyDescent="0.2">
      <c r="A1531" t="s">
        <v>10654</v>
      </c>
      <c r="B1531" s="121" t="s">
        <v>9394</v>
      </c>
      <c r="E1531" s="121">
        <f ca="1"/>
        <v>-4.4345247273929599E-2</v>
      </c>
      <c r="H1531" s="121" t="str">
        <f ca="1"/>
        <v>0</v>
      </c>
      <c r="K1531" s="121" t="str">
        <f ca="1"/>
        <v>0</v>
      </c>
      <c r="L1531">
        <v>0</v>
      </c>
      <c r="M1531">
        <v>0</v>
      </c>
      <c r="N1531" s="105" t="str">
        <v/>
      </c>
      <c r="O1531" s="131" t="str">
        <v/>
      </c>
      <c r="P1531" s="121" t="str">
        <v/>
      </c>
      <c r="Q1531">
        <v>0</v>
      </c>
      <c r="R1531" t="str">
        <v/>
      </c>
      <c r="T1531">
        <v>0</v>
      </c>
      <c r="U1531" t="str">
        <v/>
      </c>
      <c r="W1531" t="str">
        <f ca="1"/>
        <v>Transport</v>
      </c>
      <c r="X1531" t="str">
        <f ca="1"/>
        <v>IPDPt_c_l</v>
      </c>
      <c r="Y1531">
        <f ca="1"/>
        <v>-2.1160715158345715E-2</v>
      </c>
      <c r="Z1531">
        <f ca="1"/>
        <v>0</v>
      </c>
      <c r="AA1531">
        <f ca="1"/>
        <v>4.4777586601264211E-4</v>
      </c>
      <c r="AB1531">
        <f ca="1"/>
        <v>1.8739274706702766E-2</v>
      </c>
      <c r="AC1531">
        <f ca="1"/>
        <v>1</v>
      </c>
      <c r="AD1531" t="str">
        <f ca="1"/>
        <v>GENERIC_fe3feCATION_c</v>
      </c>
      <c r="AE1531">
        <f ca="1"/>
        <v>0</v>
      </c>
    </row>
    <row r="1532" spans="1:31" x14ac:dyDescent="0.2">
      <c r="A1532" t="s">
        <v>10654</v>
      </c>
      <c r="B1532" s="121" t="s">
        <v>9395</v>
      </c>
      <c r="E1532" s="121" t="str">
        <f ca="1"/>
        <v>0</v>
      </c>
      <c r="H1532" s="121" t="str">
        <f ca="1"/>
        <v>0</v>
      </c>
      <c r="K1532" s="121" t="str">
        <f ca="1"/>
        <v>0</v>
      </c>
      <c r="L1532">
        <v>0</v>
      </c>
      <c r="M1532">
        <v>0</v>
      </c>
      <c r="N1532" s="105" t="str">
        <v/>
      </c>
      <c r="O1532" s="131" t="str">
        <v/>
      </c>
      <c r="P1532" s="121" t="str">
        <v/>
      </c>
      <c r="Q1532">
        <v>0</v>
      </c>
      <c r="R1532" t="str">
        <v/>
      </c>
      <c r="T1532">
        <v>0</v>
      </c>
      <c r="U1532" t="str">
        <v/>
      </c>
      <c r="W1532" t="str">
        <f ca="1"/>
        <v>Transport</v>
      </c>
      <c r="X1532" t="str">
        <f ca="1"/>
        <v>IPDPt_c_m</v>
      </c>
      <c r="Y1532">
        <f ca="1"/>
        <v>0</v>
      </c>
      <c r="Z1532">
        <f ca="1"/>
        <v>0</v>
      </c>
      <c r="AA1532">
        <f ca="1"/>
        <v>0</v>
      </c>
      <c r="AB1532">
        <f ca="1"/>
        <v>0</v>
      </c>
      <c r="AC1532">
        <f ca="1"/>
        <v>0</v>
      </c>
      <c r="AD1532" t="str">
        <f ca="1"/>
        <v>GENERIC_fe3feCATION_e</v>
      </c>
      <c r="AE1532">
        <f ca="1"/>
        <v>0</v>
      </c>
    </row>
    <row r="1533" spans="1:31" x14ac:dyDescent="0.2">
      <c r="A1533" t="s">
        <v>10737</v>
      </c>
      <c r="B1533" s="121" t="s">
        <v>9396</v>
      </c>
      <c r="E1533" s="121" t="str">
        <f ca="1"/>
        <v>0</v>
      </c>
      <c r="H1533" s="121" t="str">
        <f ca="1"/>
        <v>0</v>
      </c>
      <c r="K1533" s="121" t="str">
        <f ca="1"/>
        <v>0</v>
      </c>
      <c r="L1533">
        <v>0</v>
      </c>
      <c r="M1533">
        <v>0</v>
      </c>
      <c r="N1533" s="105" t="str">
        <v/>
      </c>
      <c r="O1533" s="131" t="str">
        <v/>
      </c>
      <c r="P1533" s="121" t="str">
        <v/>
      </c>
      <c r="Q1533">
        <v>0</v>
      </c>
      <c r="R1533" t="str">
        <v/>
      </c>
      <c r="T1533">
        <v>0</v>
      </c>
      <c r="U1533" t="str">
        <v/>
      </c>
      <c r="W1533" t="str">
        <f ca="1"/>
        <v>Inositol phosphate metabolism</v>
      </c>
      <c r="X1533" t="str">
        <f ca="1"/>
        <v>IPK2_n</v>
      </c>
      <c r="Y1533">
        <f ca="1"/>
        <v>0</v>
      </c>
      <c r="Z1533">
        <f ca="1"/>
        <v>0</v>
      </c>
      <c r="AA1533">
        <f ca="1"/>
        <v>0</v>
      </c>
      <c r="AB1533">
        <f ca="1"/>
        <v>0</v>
      </c>
      <c r="AC1533">
        <f ca="1"/>
        <v>0</v>
      </c>
      <c r="AD1533" t="str">
        <f ca="1"/>
        <v>GENERIC_hCATION1_c</v>
      </c>
      <c r="AE1533">
        <f ca="1"/>
        <v>0</v>
      </c>
    </row>
    <row r="1534" spans="1:31" x14ac:dyDescent="0.2">
      <c r="A1534" t="s">
        <v>10737</v>
      </c>
      <c r="B1534" s="121" t="s">
        <v>9397</v>
      </c>
      <c r="E1534" s="121" t="str">
        <f ca="1"/>
        <v>0</v>
      </c>
      <c r="H1534" s="121" t="str">
        <f ca="1"/>
        <v>0</v>
      </c>
      <c r="K1534" s="121" t="str">
        <f ca="1"/>
        <v>0</v>
      </c>
      <c r="L1534">
        <v>0</v>
      </c>
      <c r="M1534">
        <v>0</v>
      </c>
      <c r="N1534" s="105" t="str">
        <v/>
      </c>
      <c r="O1534" s="131" t="str">
        <v/>
      </c>
      <c r="P1534" s="121" t="str">
        <v/>
      </c>
      <c r="Q1534">
        <v>0</v>
      </c>
      <c r="R1534" t="str">
        <v/>
      </c>
      <c r="T1534">
        <v>0</v>
      </c>
      <c r="U1534" t="str">
        <v/>
      </c>
      <c r="W1534" t="str">
        <f ca="1"/>
        <v>Inositol phosphate metabolism</v>
      </c>
      <c r="X1534" t="str">
        <f ca="1"/>
        <v>IPK3_n</v>
      </c>
      <c r="Y1534">
        <f ca="1"/>
        <v>0</v>
      </c>
      <c r="Z1534">
        <f ca="1"/>
        <v>0</v>
      </c>
      <c r="AA1534">
        <f ca="1"/>
        <v>0</v>
      </c>
      <c r="AB1534">
        <f ca="1"/>
        <v>0</v>
      </c>
      <c r="AC1534">
        <f ca="1"/>
        <v>0</v>
      </c>
      <c r="AD1534" t="str">
        <f ca="1"/>
        <v>GENERIC_hCATION1_e</v>
      </c>
      <c r="AE1534">
        <f ca="1"/>
        <v>0</v>
      </c>
    </row>
    <row r="1535" spans="1:31" x14ac:dyDescent="0.2">
      <c r="A1535" t="s">
        <v>10737</v>
      </c>
      <c r="B1535" s="121" t="s">
        <v>9398</v>
      </c>
      <c r="E1535" s="121" t="str">
        <f ca="1"/>
        <v>0</v>
      </c>
      <c r="H1535" s="121" t="str">
        <f ca="1"/>
        <v>0</v>
      </c>
      <c r="K1535" s="121" t="str">
        <f ca="1"/>
        <v>0</v>
      </c>
      <c r="L1535">
        <v>0</v>
      </c>
      <c r="M1535">
        <v>2.5431463995931399E-3</v>
      </c>
      <c r="N1535" s="105" t="str">
        <v>G00006t_c_mm</v>
      </c>
      <c r="O1535" s="131" t="str">
        <v/>
      </c>
      <c r="P1535" s="121" t="str">
        <v/>
      </c>
      <c r="Q1535">
        <v>0</v>
      </c>
      <c r="R1535" t="str">
        <v>G00006t_c_mm</v>
      </c>
      <c r="T1535">
        <v>0</v>
      </c>
      <c r="U1535" t="str">
        <v>G00006t_c_mm</v>
      </c>
      <c r="W1535" t="str">
        <f ca="1"/>
        <v>Inositol phosphate metabolism</v>
      </c>
      <c r="X1535" t="str">
        <f ca="1"/>
        <v>IPK4_n</v>
      </c>
      <c r="Y1535">
        <f ca="1"/>
        <v>0</v>
      </c>
      <c r="Z1535">
        <f ca="1"/>
        <v>0</v>
      </c>
      <c r="AA1535">
        <f ca="1"/>
        <v>0</v>
      </c>
      <c r="AB1535">
        <f ca="1"/>
        <v>0</v>
      </c>
      <c r="AC1535">
        <f ca="1"/>
        <v>0</v>
      </c>
      <c r="AD1535" t="str">
        <f ca="1"/>
        <v>GENERIC_hCATION1_en</v>
      </c>
      <c r="AE1535">
        <f ca="1"/>
        <v>0</v>
      </c>
    </row>
    <row r="1536" spans="1:31" x14ac:dyDescent="0.2">
      <c r="A1536" t="s">
        <v>10737</v>
      </c>
      <c r="B1536" s="121" t="s">
        <v>9399</v>
      </c>
      <c r="E1536" s="121" t="str">
        <f ca="1"/>
        <v>0</v>
      </c>
      <c r="H1536" s="121" t="str">
        <f ca="1"/>
        <v>0</v>
      </c>
      <c r="K1536" s="121" t="str">
        <f ca="1"/>
        <v>0</v>
      </c>
      <c r="L1536">
        <v>0</v>
      </c>
      <c r="M1536">
        <v>3.0055852977778699E-3</v>
      </c>
      <c r="N1536" s="105" t="str">
        <v>PLADpc_en</v>
      </c>
      <c r="O1536" s="131" t="str">
        <v/>
      </c>
      <c r="P1536" s="121" t="str">
        <v/>
      </c>
      <c r="Q1536">
        <v>0</v>
      </c>
      <c r="R1536" t="str">
        <v>PLADpc_en</v>
      </c>
      <c r="T1536">
        <v>0</v>
      </c>
      <c r="U1536" t="str">
        <v>PLADpc_en</v>
      </c>
      <c r="W1536" t="str">
        <f ca="1"/>
        <v>Inositol phosphate metabolism</v>
      </c>
      <c r="X1536" t="str">
        <f ca="1"/>
        <v>IPK5_n</v>
      </c>
      <c r="Y1536">
        <f ca="1"/>
        <v>0</v>
      </c>
      <c r="Z1536">
        <f ca="1"/>
        <v>0</v>
      </c>
      <c r="AA1536">
        <f ca="1"/>
        <v>0</v>
      </c>
      <c r="AB1536">
        <f ca="1"/>
        <v>0</v>
      </c>
      <c r="AC1536">
        <f ca="1"/>
        <v>0</v>
      </c>
      <c r="AD1536" t="str">
        <f ca="1"/>
        <v>GENERIC_hCATION1_g</v>
      </c>
      <c r="AE1536">
        <f ca="1"/>
        <v>0</v>
      </c>
    </row>
    <row r="1537" spans="1:31" x14ac:dyDescent="0.2">
      <c r="A1537" t="s">
        <v>10682</v>
      </c>
      <c r="B1537" s="121" t="s">
        <v>9400</v>
      </c>
      <c r="E1537" s="121">
        <f ca="1"/>
        <v>6.0388064632553397E-2</v>
      </c>
      <c r="H1537" s="121" t="str">
        <f ca="1"/>
        <v>0</v>
      </c>
      <c r="K1537" s="121" t="str">
        <f ca="1"/>
        <v>0</v>
      </c>
      <c r="L1537">
        <v>0</v>
      </c>
      <c r="M1537">
        <v>1.9403207400482999E-3</v>
      </c>
      <c r="N1537" s="105" t="str">
        <v>PLADpc_en</v>
      </c>
      <c r="O1537" s="131">
        <v>9.6836553000000006E-2</v>
      </c>
      <c r="P1537" s="121">
        <v>2.93932435374183E-4</v>
      </c>
      <c r="Q1537">
        <v>0</v>
      </c>
      <c r="R1537" t="str">
        <v>PLADpc_en</v>
      </c>
      <c r="T1537">
        <v>2.2862359343553901E-5</v>
      </c>
      <c r="U1537" t="str">
        <v>PLADpc_en</v>
      </c>
      <c r="W1537" t="str">
        <f ca="1"/>
        <v>Valine, leucine and isoleucine metabolism</v>
      </c>
      <c r="X1537" t="str">
        <f ca="1"/>
        <v>IPMD_c</v>
      </c>
      <c r="Y1537">
        <f ca="1"/>
        <v>2.8816044857291379E-2</v>
      </c>
      <c r="Z1537">
        <f ca="1"/>
        <v>0</v>
      </c>
      <c r="AA1537">
        <f ca="1"/>
        <v>8.3036444121742891E-4</v>
      </c>
      <c r="AB1537">
        <f ca="1"/>
        <v>9611.1137450781589</v>
      </c>
      <c r="AC1537">
        <f ca="1"/>
        <v>1</v>
      </c>
      <c r="AD1537" t="str">
        <f ca="1"/>
        <v>GENERIC_hCATION1_gm</v>
      </c>
      <c r="AE1537">
        <f ca="1"/>
        <v>0</v>
      </c>
    </row>
    <row r="1538" spans="1:31" x14ac:dyDescent="0.2">
      <c r="A1538" t="s">
        <v>10682</v>
      </c>
      <c r="B1538" s="121" t="s">
        <v>9401</v>
      </c>
      <c r="E1538" s="121">
        <f ca="1"/>
        <v>-6.0388064632553397E-2</v>
      </c>
      <c r="H1538" s="121" t="str">
        <f ca="1"/>
        <v>0</v>
      </c>
      <c r="K1538" s="121" t="str">
        <f ca="1"/>
        <v>0</v>
      </c>
      <c r="L1538">
        <v>0</v>
      </c>
      <c r="M1538">
        <v>5.56612993504594E-5</v>
      </c>
      <c r="N1538" s="105" t="str">
        <v>G00006t_c_en</v>
      </c>
      <c r="O1538" s="131">
        <v>-9.6836553000000006E-2</v>
      </c>
      <c r="P1538" s="121">
        <v>2.9393243537418202E-4</v>
      </c>
      <c r="Q1538">
        <v>0</v>
      </c>
      <c r="R1538" t="str">
        <v>G00006t_c_en</v>
      </c>
      <c r="T1538">
        <v>0</v>
      </c>
      <c r="U1538" t="str">
        <v>G00006t_c_en</v>
      </c>
      <c r="W1538" t="str">
        <f ca="1"/>
        <v>Valine, leucine and isoleucine metabolism</v>
      </c>
      <c r="X1538" t="str">
        <f ca="1"/>
        <v>IPPMIa_c</v>
      </c>
      <c r="Y1538">
        <f ca="1"/>
        <v>-2.8816044857291379E-2</v>
      </c>
      <c r="Z1538">
        <f ca="1"/>
        <v>0</v>
      </c>
      <c r="AA1538">
        <f ca="1"/>
        <v>8.3036444121742891E-4</v>
      </c>
      <c r="AB1538">
        <f ca="1"/>
        <v>9611.1137450782226</v>
      </c>
      <c r="AC1538">
        <f ca="1"/>
        <v>1</v>
      </c>
      <c r="AD1538" t="str">
        <f ca="1"/>
        <v>GENERIC_hCATION1_l</v>
      </c>
      <c r="AE1538">
        <f ca="1"/>
        <v>0</v>
      </c>
    </row>
    <row r="1539" spans="1:31" x14ac:dyDescent="0.2">
      <c r="A1539" t="s">
        <v>10682</v>
      </c>
      <c r="B1539" s="121" t="s">
        <v>9402</v>
      </c>
      <c r="E1539" s="121">
        <f ca="1"/>
        <v>-6.0388064632553397E-2</v>
      </c>
      <c r="H1539" s="121" t="str">
        <f ca="1"/>
        <v>0</v>
      </c>
      <c r="K1539" s="121" t="str">
        <f ca="1"/>
        <v>0</v>
      </c>
      <c r="L1539">
        <v>0</v>
      </c>
      <c r="M1539">
        <v>3.9370456945767598E-5</v>
      </c>
      <c r="N1539" s="105" t="str">
        <v>G00006t_c_en</v>
      </c>
      <c r="O1539" s="131">
        <v>-9.6836553000000006E-2</v>
      </c>
      <c r="P1539" s="121">
        <v>2.9393243537418099E-4</v>
      </c>
      <c r="Q1539">
        <v>0</v>
      </c>
      <c r="R1539" t="str">
        <v>G00006t_c_en</v>
      </c>
      <c r="T1539">
        <v>0</v>
      </c>
      <c r="U1539" t="str">
        <v>G00006t_c_en</v>
      </c>
      <c r="W1539" t="str">
        <f ca="1"/>
        <v>Valine, leucine and isoleucine metabolism</v>
      </c>
      <c r="X1539" t="str">
        <f ca="1"/>
        <v>IPPMIb_c</v>
      </c>
      <c r="Y1539">
        <f ca="1"/>
        <v>-2.8816044857291379E-2</v>
      </c>
      <c r="Z1539">
        <f ca="1"/>
        <v>0</v>
      </c>
      <c r="AA1539">
        <f ca="1"/>
        <v>8.3036444121742891E-4</v>
      </c>
      <c r="AB1539">
        <f ca="1"/>
        <v>9611.1137450782917</v>
      </c>
      <c r="AC1539">
        <f ca="1"/>
        <v>1</v>
      </c>
      <c r="AD1539" t="str">
        <f ca="1"/>
        <v>GENERIC_hCATION1_m</v>
      </c>
      <c r="AE1539">
        <f ca="1"/>
        <v>0</v>
      </c>
    </row>
    <row r="1540" spans="1:31" x14ac:dyDescent="0.2">
      <c r="A1540" t="s">
        <v>10682</v>
      </c>
      <c r="B1540" s="121" t="s">
        <v>9403</v>
      </c>
      <c r="E1540" s="121">
        <f ca="1"/>
        <v>6.0388064632553397E-2</v>
      </c>
      <c r="H1540" s="121" t="str">
        <f ca="1"/>
        <v>0</v>
      </c>
      <c r="K1540" s="121" t="str">
        <f ca="1"/>
        <v>0</v>
      </c>
      <c r="L1540">
        <v>0</v>
      </c>
      <c r="M1540">
        <v>5.5689783733863698E-5</v>
      </c>
      <c r="N1540" s="105" t="str">
        <v>G00006t_c_gm</v>
      </c>
      <c r="O1540" s="131">
        <v>0</v>
      </c>
      <c r="P1540" s="121">
        <v>1.9461186158006799E-3</v>
      </c>
      <c r="Q1540">
        <v>0</v>
      </c>
      <c r="R1540" t="str">
        <v>G00006t_c_gm</v>
      </c>
      <c r="T1540">
        <v>0</v>
      </c>
      <c r="U1540" t="str">
        <v>G00006t_c_gm</v>
      </c>
      <c r="W1540" t="str">
        <f ca="1"/>
        <v>Valine, leucine and isoleucine metabolism</v>
      </c>
      <c r="X1540" t="str">
        <f ca="1"/>
        <v>IPPS_c</v>
      </c>
      <c r="Y1540">
        <f ca="1"/>
        <v>2.8816044857291379E-2</v>
      </c>
      <c r="Z1540">
        <f ca="1"/>
        <v>0</v>
      </c>
      <c r="AA1540">
        <f ca="1"/>
        <v>8.3036444121742891E-4</v>
      </c>
      <c r="AB1540">
        <f ca="1"/>
        <v>219.24521774098065</v>
      </c>
      <c r="AC1540">
        <f ca="1"/>
        <v>1</v>
      </c>
      <c r="AD1540" t="str">
        <f ca="1"/>
        <v>GENERIC_hCATION1_mm</v>
      </c>
      <c r="AE1540">
        <f ca="1"/>
        <v>0</v>
      </c>
    </row>
    <row r="1541" spans="1:31" x14ac:dyDescent="0.2">
      <c r="A1541" t="s">
        <v>10665</v>
      </c>
      <c r="B1541" s="121" t="s">
        <v>9404</v>
      </c>
      <c r="E1541" s="121" t="str">
        <f ca="1"/>
        <v>0</v>
      </c>
      <c r="H1541" s="121" t="str">
        <f ca="1"/>
        <v>0</v>
      </c>
      <c r="K1541" s="121" t="str">
        <f ca="1"/>
        <v>0</v>
      </c>
      <c r="L1541">
        <v>0</v>
      </c>
      <c r="M1541">
        <v>5.5565887901475597E-5</v>
      </c>
      <c r="N1541" s="105" t="str">
        <v>G00006t_c_gm</v>
      </c>
      <c r="O1541" s="131" t="str">
        <v/>
      </c>
      <c r="P1541" s="121" t="str">
        <v/>
      </c>
      <c r="Q1541">
        <v>0</v>
      </c>
      <c r="R1541" t="str">
        <v>G00006t_c_gm</v>
      </c>
      <c r="T1541">
        <v>0</v>
      </c>
      <c r="U1541" t="str">
        <v>G00006t_c_gm</v>
      </c>
      <c r="W1541" t="str">
        <f ca="1"/>
        <v>Unassigned</v>
      </c>
      <c r="X1541" t="str">
        <f ca="1"/>
        <v>IPPYP1_c</v>
      </c>
      <c r="Y1541">
        <f ca="1"/>
        <v>0</v>
      </c>
      <c r="Z1541">
        <f ca="1"/>
        <v>0</v>
      </c>
      <c r="AA1541">
        <f ca="1"/>
        <v>0</v>
      </c>
      <c r="AB1541">
        <f ca="1"/>
        <v>0</v>
      </c>
      <c r="AC1541">
        <f ca="1"/>
        <v>0</v>
      </c>
      <c r="AD1541" t="str">
        <f ca="1"/>
        <v>GENERIC_hCATION1_n</v>
      </c>
      <c r="AE1541">
        <f ca="1"/>
        <v>0</v>
      </c>
    </row>
    <row r="1542" spans="1:31" x14ac:dyDescent="0.2">
      <c r="A1542" t="s">
        <v>10665</v>
      </c>
      <c r="B1542" s="121" t="s">
        <v>9405</v>
      </c>
      <c r="E1542" s="121" t="str">
        <f ca="1"/>
        <v>0</v>
      </c>
      <c r="H1542" s="121" t="str">
        <f ca="1"/>
        <v>0</v>
      </c>
      <c r="K1542" s="121" t="str">
        <f ca="1"/>
        <v>0</v>
      </c>
      <c r="L1542">
        <v>0</v>
      </c>
      <c r="M1542">
        <v>5.7093811159261796E-4</v>
      </c>
      <c r="N1542" s="105" t="str">
        <v>G00006t_c_en</v>
      </c>
      <c r="O1542" s="131">
        <v>0</v>
      </c>
      <c r="P1542" s="121">
        <v>1.0100457063252899E-18</v>
      </c>
      <c r="Q1542">
        <v>0</v>
      </c>
      <c r="R1542" t="str">
        <v>G00006t_c_en</v>
      </c>
      <c r="T1542">
        <v>0</v>
      </c>
      <c r="U1542" t="str">
        <v>G00006t_c_en</v>
      </c>
      <c r="W1542" t="str">
        <f ca="1"/>
        <v>Unassigned</v>
      </c>
      <c r="X1542" t="str">
        <f ca="1"/>
        <v>IPPYP2_c</v>
      </c>
      <c r="Y1542">
        <f ca="1"/>
        <v>0</v>
      </c>
      <c r="Z1542">
        <f ca="1"/>
        <v>0</v>
      </c>
      <c r="AA1542">
        <f ca="1"/>
        <v>0</v>
      </c>
      <c r="AB1542">
        <f ca="1"/>
        <v>0</v>
      </c>
      <c r="AC1542">
        <f ca="1"/>
        <v>0</v>
      </c>
      <c r="AD1542" t="str">
        <f ca="1"/>
        <v>GENERIC_hCATION1_r</v>
      </c>
      <c r="AE1542">
        <f ca="1"/>
        <v>0</v>
      </c>
    </row>
    <row r="1543" spans="1:31" x14ac:dyDescent="0.2">
      <c r="A1543" t="s">
        <v>10665</v>
      </c>
      <c r="B1543" s="121" t="s">
        <v>9406</v>
      </c>
      <c r="E1543" s="121" t="str">
        <f ca="1"/>
        <v>0</v>
      </c>
      <c r="H1543" s="121" t="str">
        <f ca="1"/>
        <v>0</v>
      </c>
      <c r="K1543" s="121" t="str">
        <f ca="1"/>
        <v>0</v>
      </c>
      <c r="L1543">
        <v>0</v>
      </c>
      <c r="M1543">
        <v>6.9931860701533599E-4</v>
      </c>
      <c r="N1543" s="105" t="str">
        <v>G00006t_c_en</v>
      </c>
      <c r="O1543" s="131">
        <v>0</v>
      </c>
      <c r="P1543" s="121">
        <v>0</v>
      </c>
      <c r="Q1543">
        <v>0</v>
      </c>
      <c r="R1543" t="str">
        <v>G00006t_c_en</v>
      </c>
      <c r="T1543">
        <v>0</v>
      </c>
      <c r="U1543" t="str">
        <v>G00006t_c_en</v>
      </c>
      <c r="W1543" t="str">
        <f ca="1"/>
        <v>Unassigned</v>
      </c>
      <c r="X1543" t="str">
        <f ca="1"/>
        <v>IPPYP3_c</v>
      </c>
      <c r="Y1543">
        <f ca="1"/>
        <v>0</v>
      </c>
      <c r="Z1543">
        <f ca="1"/>
        <v>0</v>
      </c>
      <c r="AA1543">
        <f ca="1"/>
        <v>0</v>
      </c>
      <c r="AB1543">
        <f ca="1"/>
        <v>0</v>
      </c>
      <c r="AC1543">
        <f ca="1"/>
        <v>0</v>
      </c>
      <c r="AD1543" t="str">
        <f ca="1"/>
        <v>GENERIC_hCATION1_rm</v>
      </c>
      <c r="AE1543">
        <f ca="1"/>
        <v>0</v>
      </c>
    </row>
    <row r="1544" spans="1:31" x14ac:dyDescent="0.2">
      <c r="A1544" t="s">
        <v>10665</v>
      </c>
      <c r="B1544" s="121" t="s">
        <v>9407</v>
      </c>
      <c r="E1544" s="121" t="str">
        <f ca="1"/>
        <v>0</v>
      </c>
      <c r="H1544" s="121" t="str">
        <f ca="1"/>
        <v>0</v>
      </c>
      <c r="K1544" s="121" t="str">
        <f ca="1"/>
        <v>0</v>
      </c>
      <c r="L1544">
        <v>0</v>
      </c>
      <c r="M1544">
        <v>2.5158557412915201E-4</v>
      </c>
      <c r="N1544" s="105" t="str">
        <v>G00006t_c_gm</v>
      </c>
      <c r="O1544" s="131" t="str">
        <v/>
      </c>
      <c r="P1544" s="121" t="str">
        <v/>
      </c>
      <c r="Q1544">
        <v>0</v>
      </c>
      <c r="R1544" t="str">
        <v>G00006t_c_gm</v>
      </c>
      <c r="T1544">
        <v>0</v>
      </c>
      <c r="U1544" t="str">
        <v>G00006t_c_gm</v>
      </c>
      <c r="W1544" t="str">
        <f ca="1"/>
        <v>Unassigned</v>
      </c>
      <c r="X1544" t="str">
        <f ca="1"/>
        <v>IPPYP4_c</v>
      </c>
      <c r="Y1544">
        <f ca="1"/>
        <v>0</v>
      </c>
      <c r="Z1544">
        <f ca="1"/>
        <v>0</v>
      </c>
      <c r="AA1544">
        <f ca="1"/>
        <v>0</v>
      </c>
      <c r="AB1544">
        <f ca="1"/>
        <v>0</v>
      </c>
      <c r="AC1544">
        <f ca="1"/>
        <v>0</v>
      </c>
      <c r="AD1544" t="str">
        <f ca="1"/>
        <v>GENERIC_hCATION1_v</v>
      </c>
      <c r="AE1544">
        <f ca="1"/>
        <v>0</v>
      </c>
    </row>
    <row r="1545" spans="1:31" x14ac:dyDescent="0.2">
      <c r="A1545" t="s">
        <v>10661</v>
      </c>
      <c r="B1545" s="121" t="s">
        <v>9408</v>
      </c>
      <c r="E1545" s="121" t="str">
        <f ca="1"/>
        <v>0</v>
      </c>
      <c r="H1545" s="121" t="str">
        <f ca="1"/>
        <v>0</v>
      </c>
      <c r="K1545" s="121" t="str">
        <f ca="1"/>
        <v>0</v>
      </c>
      <c r="L1545">
        <v>0</v>
      </c>
      <c r="M1545">
        <v>2.5161210751201298E-4</v>
      </c>
      <c r="N1545" s="105" t="str">
        <v>G00006t_c_gm</v>
      </c>
      <c r="O1545" s="131" t="str">
        <v/>
      </c>
      <c r="P1545" s="121" t="str">
        <v/>
      </c>
      <c r="Q1545">
        <v>0</v>
      </c>
      <c r="R1545" t="str">
        <v>G00006t_c_gm</v>
      </c>
      <c r="T1545">
        <v>0</v>
      </c>
      <c r="U1545" t="str">
        <v>G00006t_c_gm</v>
      </c>
      <c r="W1545" t="str">
        <f ca="1"/>
        <v>Sphingolipid biosynthesis</v>
      </c>
      <c r="X1545" t="str">
        <f ca="1"/>
        <v>IPT_g</v>
      </c>
      <c r="Y1545">
        <f ca="1"/>
        <v>0</v>
      </c>
      <c r="Z1545">
        <f ca="1"/>
        <v>0</v>
      </c>
      <c r="AA1545">
        <f ca="1"/>
        <v>0</v>
      </c>
      <c r="AB1545">
        <f ca="1"/>
        <v>0</v>
      </c>
      <c r="AC1545">
        <f ca="1"/>
        <v>0</v>
      </c>
      <c r="AD1545" t="str">
        <f ca="1"/>
        <v>GENERIC_hCATION1_vm</v>
      </c>
      <c r="AE1545">
        <f ca="1"/>
        <v>0</v>
      </c>
    </row>
    <row r="1546" spans="1:31" x14ac:dyDescent="0.2">
      <c r="A1546" t="s">
        <v>10686</v>
      </c>
      <c r="B1546" s="121" t="s">
        <v>9409</v>
      </c>
      <c r="E1546" s="121" t="str">
        <f ca="1"/>
        <v>0</v>
      </c>
      <c r="H1546" s="121" t="str">
        <f ca="1"/>
        <v>0</v>
      </c>
      <c r="K1546" s="121" t="str">
        <f ca="1"/>
        <v>0</v>
      </c>
      <c r="L1546">
        <v>0</v>
      </c>
      <c r="M1546">
        <v>5.56612993504594E-5</v>
      </c>
      <c r="N1546" s="105" t="str">
        <v>G00006t_c_en</v>
      </c>
      <c r="O1546" s="131">
        <v>0</v>
      </c>
      <c r="P1546" s="121">
        <v>1.7576146857804002E-18</v>
      </c>
      <c r="Q1546">
        <v>0</v>
      </c>
      <c r="R1546" t="str">
        <v>G00006t_c_en</v>
      </c>
      <c r="T1546">
        <v>0</v>
      </c>
      <c r="U1546" t="str">
        <v>G00006t_c_en</v>
      </c>
      <c r="W1546" t="str">
        <f ca="1"/>
        <v>Citric acid cycle</v>
      </c>
      <c r="X1546" t="str">
        <f ca="1"/>
        <v>ITCOAL_m</v>
      </c>
      <c r="Y1546">
        <f ca="1"/>
        <v>0</v>
      </c>
      <c r="Z1546">
        <f ca="1"/>
        <v>0</v>
      </c>
      <c r="AA1546">
        <f ca="1"/>
        <v>0</v>
      </c>
      <c r="AB1546">
        <f ca="1"/>
        <v>0</v>
      </c>
      <c r="AC1546">
        <f ca="1"/>
        <v>0</v>
      </c>
      <c r="AD1546" t="str">
        <f ca="1"/>
        <v>GENERIC_hCATION1_x</v>
      </c>
      <c r="AE1546">
        <f ca="1"/>
        <v>0</v>
      </c>
    </row>
    <row r="1547" spans="1:31" x14ac:dyDescent="0.2">
      <c r="A1547" t="s">
        <v>10682</v>
      </c>
      <c r="B1547" s="121" t="s">
        <v>9410</v>
      </c>
      <c r="E1547" s="121">
        <f ca="1"/>
        <v>0.115649666505361</v>
      </c>
      <c r="H1547" s="121" t="str">
        <f ca="1"/>
        <v>0</v>
      </c>
      <c r="K1547" s="121" t="str">
        <f ca="1"/>
        <v>0</v>
      </c>
      <c r="L1547">
        <v>0</v>
      </c>
      <c r="M1547">
        <v>3.9370456945767598E-5</v>
      </c>
      <c r="N1547" s="105" t="str">
        <v>G00006t_c_en</v>
      </c>
      <c r="O1547" s="131">
        <v>0.16141124339999999</v>
      </c>
      <c r="P1547" s="121">
        <v>4.1155013601583803E-4</v>
      </c>
      <c r="Q1547">
        <v>0</v>
      </c>
      <c r="R1547" t="str">
        <v>G00006t_c_en</v>
      </c>
      <c r="T1547">
        <v>0</v>
      </c>
      <c r="U1547" t="str">
        <v>G00006t_c_en</v>
      </c>
      <c r="W1547" t="str">
        <f ca="1"/>
        <v>Valine, leucine and isoleucine metabolism</v>
      </c>
      <c r="X1547" t="str">
        <f ca="1"/>
        <v>KARA1i_m</v>
      </c>
      <c r="Y1547">
        <f ca="1"/>
        <v>5.5185838427297178E-2</v>
      </c>
      <c r="Z1547">
        <f ca="1"/>
        <v>0</v>
      </c>
      <c r="AA1547">
        <f ca="1"/>
        <v>3.0454767629237499E-3</v>
      </c>
      <c r="AB1547">
        <f ca="1"/>
        <v>17980.832320386755</v>
      </c>
      <c r="AC1547">
        <f ca="1"/>
        <v>1</v>
      </c>
      <c r="AD1547" t="str">
        <f ca="1"/>
        <v>GENERIC_hemeAheme_c</v>
      </c>
      <c r="AE1547">
        <f ca="1"/>
        <v>0</v>
      </c>
    </row>
    <row r="1548" spans="1:31" x14ac:dyDescent="0.2">
      <c r="A1548" t="s">
        <v>10682</v>
      </c>
      <c r="B1548" s="121" t="s">
        <v>9411</v>
      </c>
      <c r="E1548" s="121">
        <f ca="1"/>
        <v>4.4405316305262399E-2</v>
      </c>
      <c r="H1548" s="121" t="str">
        <f ca="1"/>
        <v>0</v>
      </c>
      <c r="K1548" s="121" t="str">
        <f ca="1"/>
        <v>0</v>
      </c>
      <c r="L1548">
        <v>0</v>
      </c>
      <c r="M1548">
        <v>5.5437875654403002E-4</v>
      </c>
      <c r="N1548" s="105" t="str">
        <v>G00006t_c_en</v>
      </c>
      <c r="O1548" s="131" t="str">
        <v/>
      </c>
      <c r="P1548" s="121" t="str">
        <v/>
      </c>
      <c r="Q1548">
        <v>0</v>
      </c>
      <c r="R1548" t="str">
        <v>G00006t_c_en</v>
      </c>
      <c r="T1548">
        <v>0</v>
      </c>
      <c r="U1548" t="str">
        <v>G00006t_c_en</v>
      </c>
      <c r="W1548" t="str">
        <f ca="1"/>
        <v>Valine, leucine and isoleucine metabolism</v>
      </c>
      <c r="X1548" t="str">
        <f ca="1"/>
        <v>KARA2i_m</v>
      </c>
      <c r="Y1548">
        <f ca="1"/>
        <v>2.1189378966532856E-2</v>
      </c>
      <c r="Z1548">
        <f ca="1"/>
        <v>0</v>
      </c>
      <c r="AA1548">
        <f ca="1"/>
        <v>4.4898978098734501E-4</v>
      </c>
      <c r="AB1548">
        <f ca="1"/>
        <v>1.8790076654525686E-2</v>
      </c>
      <c r="AC1548">
        <f ca="1"/>
        <v>1</v>
      </c>
      <c r="AD1548" t="str">
        <f ca="1"/>
        <v>GENERIC_hemeAheme_m</v>
      </c>
      <c r="AE1548">
        <f ca="1"/>
        <v>0</v>
      </c>
    </row>
    <row r="1549" spans="1:31" x14ac:dyDescent="0.2">
      <c r="A1549" t="s">
        <v>10654</v>
      </c>
      <c r="B1549" s="121" t="s">
        <v>9415</v>
      </c>
      <c r="E1549" s="121">
        <f ca="1"/>
        <v>0.115113240520792</v>
      </c>
      <c r="H1549" s="121" t="str">
        <f ca="1"/>
        <v>0</v>
      </c>
      <c r="K1549" s="121" t="str">
        <f ca="1"/>
        <v>0</v>
      </c>
      <c r="L1549">
        <v>0</v>
      </c>
      <c r="M1549">
        <v>3.1442089647368401E-4</v>
      </c>
      <c r="N1549" s="105" t="str">
        <v>G00006t_c_en</v>
      </c>
      <c r="O1549" s="131" t="str">
        <v/>
      </c>
      <c r="P1549" s="121" t="str">
        <v/>
      </c>
      <c r="Q1549">
        <v>0</v>
      </c>
      <c r="R1549" t="str">
        <v>G00006t_c_en</v>
      </c>
      <c r="T1549">
        <v>0</v>
      </c>
      <c r="U1549" t="str">
        <v>G00006t_c_en</v>
      </c>
      <c r="W1549" t="str">
        <f ca="1"/>
        <v>Transport</v>
      </c>
      <c r="X1549" t="str">
        <f ca="1"/>
        <v>Kt_c_e</v>
      </c>
      <c r="Y1549">
        <f ca="1"/>
        <v>5.4929866070375102E-2</v>
      </c>
      <c r="Z1549">
        <f ca="1"/>
        <v>0</v>
      </c>
      <c r="AA1549">
        <f ca="1"/>
        <v>3.0172901865093459E-3</v>
      </c>
      <c r="AB1549">
        <f ca="1"/>
        <v>0.12627261531160927</v>
      </c>
      <c r="AC1549">
        <f ca="1"/>
        <v>1</v>
      </c>
      <c r="AD1549" t="str">
        <f ca="1"/>
        <v>GENERIC_hemeOheme_m</v>
      </c>
      <c r="AE1549">
        <f ca="1"/>
        <v>0</v>
      </c>
    </row>
    <row r="1550" spans="1:31" x14ac:dyDescent="0.2">
      <c r="A1550" t="s">
        <v>10654</v>
      </c>
      <c r="B1550" s="121" t="s">
        <v>9416</v>
      </c>
      <c r="E1550" s="121" t="str">
        <f ca="1"/>
        <v>0</v>
      </c>
      <c r="H1550" s="121" t="str">
        <f ca="1"/>
        <v>0</v>
      </c>
      <c r="K1550" s="121" t="str">
        <f ca="1"/>
        <v>0</v>
      </c>
      <c r="L1550">
        <v>0</v>
      </c>
      <c r="M1550">
        <v>4.4849345434543497E-2</v>
      </c>
      <c r="N1550" s="105" t="str">
        <v>G00006t_c_vm</v>
      </c>
      <c r="O1550" s="131" t="str">
        <v/>
      </c>
      <c r="P1550" s="121" t="str">
        <v/>
      </c>
      <c r="Q1550">
        <v>0</v>
      </c>
      <c r="R1550" t="str">
        <v>G00006t_c_vm</v>
      </c>
      <c r="T1550">
        <v>0</v>
      </c>
      <c r="U1550" t="str">
        <v>G00006t_c_vm</v>
      </c>
      <c r="W1550" t="str">
        <f ca="1"/>
        <v>Transport</v>
      </c>
      <c r="X1550" t="str">
        <f ca="1"/>
        <v>Kt_c_m</v>
      </c>
      <c r="Y1550">
        <f ca="1"/>
        <v>0</v>
      </c>
      <c r="Z1550">
        <f ca="1"/>
        <v>0</v>
      </c>
      <c r="AA1550">
        <f ca="1"/>
        <v>0</v>
      </c>
      <c r="AB1550">
        <f ca="1"/>
        <v>0</v>
      </c>
      <c r="AC1550">
        <f ca="1"/>
        <v>0</v>
      </c>
      <c r="AD1550" t="str">
        <f ca="1"/>
        <v>GENERIC_kCATION1_c</v>
      </c>
      <c r="AE1550">
        <f ca="1"/>
        <v>0</v>
      </c>
    </row>
    <row r="1551" spans="1:31" x14ac:dyDescent="0.2">
      <c r="A1551" t="s">
        <v>10654</v>
      </c>
      <c r="B1551" s="121" t="s">
        <v>9417</v>
      </c>
      <c r="E1551" s="121" t="str">
        <f ca="1"/>
        <v>0</v>
      </c>
      <c r="H1551" s="121" t="str">
        <f ca="1"/>
        <v>0</v>
      </c>
      <c r="K1551" s="121" t="str">
        <f ca="1"/>
        <v>0</v>
      </c>
      <c r="L1551">
        <v>0</v>
      </c>
      <c r="M1551">
        <v>0.100185493395463</v>
      </c>
      <c r="N1551" s="105" t="str">
        <v>G00006t_c_vm</v>
      </c>
      <c r="O1551" s="131" t="str">
        <v/>
      </c>
      <c r="P1551" s="121" t="str">
        <v/>
      </c>
      <c r="Q1551">
        <v>0</v>
      </c>
      <c r="R1551" t="str">
        <v>G00006t_c_vm</v>
      </c>
      <c r="T1551">
        <v>0</v>
      </c>
      <c r="U1551" t="str">
        <v>G00006t_c_vm</v>
      </c>
      <c r="W1551" t="str">
        <f ca="1"/>
        <v>Transport</v>
      </c>
      <c r="X1551" t="str">
        <f ca="1"/>
        <v>Ktps_e</v>
      </c>
      <c r="Y1551">
        <f ca="1"/>
        <v>0</v>
      </c>
      <c r="Z1551">
        <f ca="1"/>
        <v>0</v>
      </c>
      <c r="AA1551">
        <f ca="1"/>
        <v>0</v>
      </c>
      <c r="AB1551">
        <f ca="1"/>
        <v>0</v>
      </c>
      <c r="AC1551">
        <f ca="1"/>
        <v>0</v>
      </c>
      <c r="AD1551" t="str">
        <f ca="1"/>
        <v>GENERIC_kCATION1_e</v>
      </c>
      <c r="AE1551">
        <f ca="1"/>
        <v>0</v>
      </c>
    </row>
    <row r="1552" spans="1:31" x14ac:dyDescent="0.2">
      <c r="A1552" t="s">
        <v>10664</v>
      </c>
      <c r="B1552" s="121" t="s">
        <v>9414</v>
      </c>
      <c r="E1552" s="121" t="str">
        <f ca="1"/>
        <v>0</v>
      </c>
      <c r="H1552" s="121" t="str">
        <f ca="1"/>
        <v>0</v>
      </c>
      <c r="K1552" s="121" t="str">
        <f ca="1"/>
        <v>0</v>
      </c>
      <c r="L1552">
        <v>0</v>
      </c>
      <c r="M1552">
        <v>0</v>
      </c>
      <c r="N1552" s="105" t="str">
        <v>G00006t_c_vm</v>
      </c>
      <c r="O1552" s="131">
        <v>0</v>
      </c>
      <c r="P1552" s="121">
        <v>0</v>
      </c>
      <c r="Q1552">
        <v>0</v>
      </c>
      <c r="R1552" t="str">
        <v>G00006t_c_vm</v>
      </c>
      <c r="T1552">
        <v>0</v>
      </c>
      <c r="U1552" t="str">
        <v>G00006t_c_vm</v>
      </c>
      <c r="W1552" t="str">
        <f ca="1"/>
        <v>Tryptophan metabolism</v>
      </c>
      <c r="X1552" t="str">
        <f ca="1"/>
        <v>KYN_c</v>
      </c>
      <c r="Y1552">
        <f ca="1"/>
        <v>0</v>
      </c>
      <c r="Z1552">
        <f ca="1"/>
        <v>0</v>
      </c>
      <c r="AA1552">
        <f ca="1"/>
        <v>0</v>
      </c>
      <c r="AB1552">
        <f ca="1"/>
        <v>0</v>
      </c>
      <c r="AC1552">
        <f ca="1"/>
        <v>0</v>
      </c>
      <c r="AD1552" t="str">
        <f ca="1"/>
        <v>GENERIC_kCATION1_m</v>
      </c>
      <c r="AE1552">
        <f ca="1"/>
        <v>0</v>
      </c>
    </row>
    <row r="1553" spans="1:31" x14ac:dyDescent="0.2">
      <c r="A1553" t="s">
        <v>10664</v>
      </c>
      <c r="B1553" s="121" t="s">
        <v>9412</v>
      </c>
      <c r="E1553" s="121" t="str">
        <f ca="1"/>
        <v>0</v>
      </c>
      <c r="H1553" s="121" t="str">
        <f ca="1"/>
        <v>0</v>
      </c>
      <c r="K1553" s="121" t="str">
        <f ca="1"/>
        <v>0</v>
      </c>
      <c r="L1553">
        <v>0</v>
      </c>
      <c r="M1553">
        <v>4.5171909436958299E-2</v>
      </c>
      <c r="N1553" s="105" t="str">
        <v>G00006t_c_vm</v>
      </c>
      <c r="O1553" s="131">
        <v>0</v>
      </c>
      <c r="P1553" s="121">
        <v>0</v>
      </c>
      <c r="Q1553">
        <v>0</v>
      </c>
      <c r="R1553" t="str">
        <v>G00006t_c_vm</v>
      </c>
      <c r="T1553">
        <v>0</v>
      </c>
      <c r="U1553" t="str">
        <v>G00006t_c_vm</v>
      </c>
      <c r="W1553" t="str">
        <f ca="1"/>
        <v>Tryptophan metabolism</v>
      </c>
      <c r="X1553" t="str">
        <f ca="1"/>
        <v>KYN3OX_c</v>
      </c>
      <c r="Y1553">
        <f ca="1"/>
        <v>0</v>
      </c>
      <c r="Z1553">
        <f ca="1"/>
        <v>0</v>
      </c>
      <c r="AA1553">
        <f ca="1"/>
        <v>0</v>
      </c>
      <c r="AB1553">
        <f ca="1"/>
        <v>0</v>
      </c>
      <c r="AC1553">
        <f ca="1"/>
        <v>0</v>
      </c>
      <c r="AD1553" t="str">
        <f ca="1"/>
        <v>GENERIC_mg2metal2_c</v>
      </c>
      <c r="AE1553">
        <f ca="1"/>
        <v>0</v>
      </c>
    </row>
    <row r="1554" spans="1:31" x14ac:dyDescent="0.2">
      <c r="A1554" t="s">
        <v>10664</v>
      </c>
      <c r="B1554" s="121" t="s">
        <v>9413</v>
      </c>
      <c r="E1554" s="121" t="str">
        <f ca="1"/>
        <v>0</v>
      </c>
      <c r="H1554" s="121" t="str">
        <f ca="1"/>
        <v>0</v>
      </c>
      <c r="K1554" s="121" t="str">
        <f ca="1"/>
        <v>0</v>
      </c>
      <c r="L1554">
        <v>0</v>
      </c>
      <c r="M1554">
        <v>1.88993858328574E-5</v>
      </c>
      <c r="N1554" s="105" t="str">
        <v>G00006t_c_vm</v>
      </c>
      <c r="O1554" s="131">
        <v>0</v>
      </c>
      <c r="P1554" s="121">
        <v>1.9890130832251099E-17</v>
      </c>
      <c r="Q1554">
        <v>0</v>
      </c>
      <c r="R1554" t="str">
        <v>G00006t_c_vm</v>
      </c>
      <c r="T1554">
        <v>0</v>
      </c>
      <c r="U1554" t="str">
        <v>G00006t_c_vm</v>
      </c>
      <c r="W1554" t="str">
        <f ca="1"/>
        <v>Tryptophan metabolism</v>
      </c>
      <c r="X1554" t="str">
        <f ca="1"/>
        <v>KYNAT2_c</v>
      </c>
      <c r="Y1554">
        <f ca="1"/>
        <v>0</v>
      </c>
      <c r="Z1554">
        <f ca="1"/>
        <v>0</v>
      </c>
      <c r="AA1554">
        <f ca="1"/>
        <v>0</v>
      </c>
      <c r="AB1554">
        <f ca="1"/>
        <v>0</v>
      </c>
      <c r="AC1554">
        <f ca="1"/>
        <v>0</v>
      </c>
      <c r="AD1554" t="str">
        <f ca="1"/>
        <v>GENERIC_mg2metal2_e</v>
      </c>
      <c r="AE1554">
        <f ca="1"/>
        <v>0</v>
      </c>
    </row>
    <row r="1555" spans="1:31" x14ac:dyDescent="0.2">
      <c r="A1555" t="s">
        <v>10654</v>
      </c>
      <c r="B1555" s="121" t="s">
        <v>9418</v>
      </c>
      <c r="E1555" s="121" t="str">
        <f ca="1"/>
        <v>0</v>
      </c>
      <c r="H1555" s="121" t="str">
        <f ca="1"/>
        <v>0</v>
      </c>
      <c r="K1555" s="121" t="str">
        <f ca="1"/>
        <v>0</v>
      </c>
      <c r="L1555">
        <v>0</v>
      </c>
      <c r="M1555">
        <v>3.4968743441018302E-5</v>
      </c>
      <c r="N1555" s="105" t="str">
        <v>G00006t_c_vm</v>
      </c>
      <c r="O1555" s="131" t="str">
        <v/>
      </c>
      <c r="P1555" s="121" t="str">
        <v/>
      </c>
      <c r="Q1555">
        <v>0</v>
      </c>
      <c r="R1555" t="str">
        <v>G00006t_c_vm</v>
      </c>
      <c r="T1555">
        <v>0</v>
      </c>
      <c r="U1555" t="str">
        <v>G00006t_c_vm</v>
      </c>
      <c r="W1555" t="str">
        <f ca="1"/>
        <v>Transport</v>
      </c>
      <c r="X1555" t="str">
        <f ca="1"/>
        <v>LACDtps_c</v>
      </c>
      <c r="Y1555">
        <f ca="1"/>
        <v>0</v>
      </c>
      <c r="Z1555">
        <f ca="1"/>
        <v>0</v>
      </c>
      <c r="AA1555">
        <f ca="1"/>
        <v>0</v>
      </c>
      <c r="AB1555">
        <f ca="1"/>
        <v>0</v>
      </c>
      <c r="AC1555">
        <f ca="1"/>
        <v>0</v>
      </c>
      <c r="AD1555" t="str">
        <f ca="1"/>
        <v>GENERIC_mg2mg2ormn2_c</v>
      </c>
      <c r="AE1555">
        <f ca="1"/>
        <v>0</v>
      </c>
    </row>
    <row r="1556" spans="1:31" x14ac:dyDescent="0.2">
      <c r="A1556" t="s">
        <v>10654</v>
      </c>
      <c r="B1556" s="121" t="s">
        <v>9419</v>
      </c>
      <c r="E1556" s="121" t="str">
        <f ca="1"/>
        <v>0</v>
      </c>
      <c r="H1556" s="121" t="str">
        <f ca="1"/>
        <v>0</v>
      </c>
      <c r="K1556" s="121" t="str">
        <f ca="1"/>
        <v>0</v>
      </c>
      <c r="L1556">
        <v>0</v>
      </c>
      <c r="M1556">
        <v>1.3757302932064701E-3</v>
      </c>
      <c r="N1556" s="105" t="str">
        <v/>
      </c>
      <c r="O1556" s="131" t="str">
        <v/>
      </c>
      <c r="P1556" s="121" t="str">
        <v/>
      </c>
      <c r="Q1556">
        <v>0</v>
      </c>
      <c r="R1556" t="str">
        <v/>
      </c>
      <c r="T1556">
        <v>0</v>
      </c>
      <c r="U1556" t="str">
        <v/>
      </c>
      <c r="W1556" t="str">
        <f ca="1"/>
        <v>Transport</v>
      </c>
      <c r="X1556" t="str">
        <f ca="1"/>
        <v>LACLtps_c</v>
      </c>
      <c r="Y1556">
        <f ca="1"/>
        <v>0</v>
      </c>
      <c r="Z1556">
        <f ca="1"/>
        <v>0</v>
      </c>
      <c r="AA1556">
        <f ca="1"/>
        <v>0</v>
      </c>
      <c r="AB1556">
        <f ca="1"/>
        <v>0</v>
      </c>
      <c r="AC1556">
        <f ca="1"/>
        <v>0</v>
      </c>
      <c r="AD1556" t="str">
        <f ca="1"/>
        <v>GENERIC_mg2mg2ormn2_e</v>
      </c>
      <c r="AE1556">
        <f ca="1"/>
        <v>0</v>
      </c>
    </row>
    <row r="1557" spans="1:31" x14ac:dyDescent="0.2">
      <c r="A1557" t="s">
        <v>10654</v>
      </c>
      <c r="B1557" s="121" t="s">
        <v>9420</v>
      </c>
      <c r="E1557" s="121" t="str">
        <f ca="1"/>
        <v>0</v>
      </c>
      <c r="H1557" s="121" t="str">
        <f ca="1"/>
        <v>0</v>
      </c>
      <c r="K1557" s="121" t="str">
        <f ca="1"/>
        <v>0</v>
      </c>
      <c r="L1557">
        <v>0</v>
      </c>
      <c r="M1557">
        <v>3.9777944858606598E-2</v>
      </c>
      <c r="N1557" s="105" t="str">
        <v/>
      </c>
      <c r="O1557" s="131" t="str">
        <v/>
      </c>
      <c r="P1557" s="121" t="str">
        <v/>
      </c>
      <c r="Q1557">
        <v>1.29152430975418E-3</v>
      </c>
      <c r="R1557" t="str">
        <v/>
      </c>
      <c r="T1557">
        <v>0</v>
      </c>
      <c r="U1557" t="str">
        <v/>
      </c>
      <c r="W1557" t="str">
        <f ca="1"/>
        <v>Transport</v>
      </c>
      <c r="X1557" t="str">
        <f ca="1"/>
        <v>LACPYRt_c_m</v>
      </c>
      <c r="Y1557">
        <f ca="1"/>
        <v>0</v>
      </c>
      <c r="Z1557">
        <f ca="1"/>
        <v>0</v>
      </c>
      <c r="AA1557">
        <f ca="1"/>
        <v>0</v>
      </c>
      <c r="AB1557">
        <f ca="1"/>
        <v>0</v>
      </c>
      <c r="AC1557">
        <f ca="1"/>
        <v>0</v>
      </c>
      <c r="AD1557" t="str">
        <f ca="1"/>
        <v>GENERIC_mn2metal2_c</v>
      </c>
      <c r="AE1557">
        <f ca="1"/>
        <v>0</v>
      </c>
    </row>
    <row r="1558" spans="1:31" x14ac:dyDescent="0.2">
      <c r="A1558" t="s">
        <v>10654</v>
      </c>
      <c r="B1558" s="121" t="s">
        <v>9421</v>
      </c>
      <c r="E1558" s="121" t="str">
        <f ca="1"/>
        <v>0</v>
      </c>
      <c r="H1558" s="121" t="str">
        <f ca="1"/>
        <v>0</v>
      </c>
      <c r="K1558" s="121" t="str">
        <f ca="1"/>
        <v>0</v>
      </c>
      <c r="L1558">
        <v>0</v>
      </c>
      <c r="M1558">
        <v>1.37341558214463E-3</v>
      </c>
      <c r="N1558" s="105" t="str">
        <v/>
      </c>
      <c r="O1558" s="131" t="str">
        <v/>
      </c>
      <c r="P1558" s="121" t="str">
        <v/>
      </c>
      <c r="Q1558">
        <v>0</v>
      </c>
      <c r="R1558" t="str">
        <v/>
      </c>
      <c r="T1558">
        <v>0</v>
      </c>
      <c r="U1558" t="str">
        <v/>
      </c>
      <c r="W1558" t="str">
        <f ca="1"/>
        <v>Transport</v>
      </c>
      <c r="X1558" t="str">
        <f ca="1"/>
        <v>LACt_c_m</v>
      </c>
      <c r="Y1558">
        <f ca="1"/>
        <v>0</v>
      </c>
      <c r="Z1558">
        <f ca="1"/>
        <v>0</v>
      </c>
      <c r="AA1558">
        <f ca="1"/>
        <v>0</v>
      </c>
      <c r="AB1558">
        <f ca="1"/>
        <v>0</v>
      </c>
      <c r="AC1558">
        <f ca="1"/>
        <v>0</v>
      </c>
      <c r="AD1558" t="str">
        <f ca="1"/>
        <v>GENERIC_mn2metal2_e</v>
      </c>
      <c r="AE1558">
        <f ca="1"/>
        <v>0</v>
      </c>
    </row>
    <row r="1559" spans="1:31" x14ac:dyDescent="0.2">
      <c r="A1559" t="s">
        <v>10654</v>
      </c>
      <c r="B1559" s="121" t="s">
        <v>9422</v>
      </c>
      <c r="E1559" s="121" t="str">
        <f ca="1"/>
        <v>0</v>
      </c>
      <c r="H1559" s="121" t="str">
        <f ca="1"/>
        <v>0</v>
      </c>
      <c r="K1559" s="121" t="str">
        <f ca="1"/>
        <v>0</v>
      </c>
      <c r="L1559">
        <v>0</v>
      </c>
      <c r="M1559">
        <v>4.7251168253448099E-2</v>
      </c>
      <c r="N1559" s="105" t="str">
        <v/>
      </c>
      <c r="O1559" s="131" t="str">
        <v/>
      </c>
      <c r="P1559" s="121" t="str">
        <v/>
      </c>
      <c r="Q1559">
        <v>0</v>
      </c>
      <c r="R1559" t="str">
        <v/>
      </c>
      <c r="T1559">
        <v>0</v>
      </c>
      <c r="U1559" t="str">
        <v/>
      </c>
      <c r="W1559" t="str">
        <f ca="1"/>
        <v>Transport</v>
      </c>
      <c r="X1559" t="str">
        <f ca="1"/>
        <v>LACtps_m</v>
      </c>
      <c r="Y1559">
        <f ca="1"/>
        <v>0</v>
      </c>
      <c r="Z1559">
        <f ca="1"/>
        <v>0</v>
      </c>
      <c r="AA1559">
        <f ca="1"/>
        <v>0</v>
      </c>
      <c r="AB1559">
        <f ca="1"/>
        <v>0</v>
      </c>
      <c r="AC1559">
        <f ca="1"/>
        <v>0</v>
      </c>
      <c r="AD1559" t="str">
        <f ca="1"/>
        <v>GENERIC_mn2mg2ormn2_c</v>
      </c>
      <c r="AE1559">
        <f ca="1"/>
        <v>0</v>
      </c>
    </row>
    <row r="1560" spans="1:31" x14ac:dyDescent="0.2">
      <c r="A1560" t="s">
        <v>10672</v>
      </c>
      <c r="B1560" s="121" t="s">
        <v>9423</v>
      </c>
      <c r="E1560" s="121" t="str">
        <f ca="1"/>
        <v>0</v>
      </c>
      <c r="H1560" s="121" t="str">
        <f ca="1"/>
        <v>0</v>
      </c>
      <c r="K1560" s="121" t="str">
        <f ca="1"/>
        <v>0</v>
      </c>
      <c r="L1560">
        <v>0</v>
      </c>
      <c r="M1560">
        <v>3.9665342847280101E-13</v>
      </c>
      <c r="N1560" s="105" t="str">
        <v/>
      </c>
      <c r="O1560" s="131">
        <v>0</v>
      </c>
      <c r="P1560" s="121">
        <v>0</v>
      </c>
      <c r="Q1560">
        <v>0</v>
      </c>
      <c r="R1560" t="str">
        <v/>
      </c>
      <c r="T1560">
        <v>0</v>
      </c>
      <c r="U1560" t="str">
        <v/>
      </c>
      <c r="W1560" t="str">
        <f ca="1"/>
        <v>Methylglyoxal metabolism</v>
      </c>
      <c r="X1560" t="str">
        <f ca="1"/>
        <v>LALDO3_c</v>
      </c>
      <c r="Y1560">
        <f ca="1"/>
        <v>0</v>
      </c>
      <c r="Z1560">
        <f ca="1"/>
        <v>0</v>
      </c>
      <c r="AA1560">
        <f ca="1"/>
        <v>0</v>
      </c>
      <c r="AB1560">
        <f ca="1"/>
        <v>0</v>
      </c>
      <c r="AC1560">
        <f ca="1"/>
        <v>0</v>
      </c>
      <c r="AD1560" t="str">
        <f ca="1"/>
        <v>GENERIC_mn2mg2ormn2_e</v>
      </c>
      <c r="AE1560">
        <f ca="1"/>
        <v>0</v>
      </c>
    </row>
    <row r="1561" spans="1:31" x14ac:dyDescent="0.2">
      <c r="A1561" t="s">
        <v>10654</v>
      </c>
      <c r="B1561" s="121" t="s">
        <v>9424</v>
      </c>
      <c r="E1561" s="121" t="str">
        <f ca="1"/>
        <v>0</v>
      </c>
      <c r="H1561" s="121" t="str">
        <f ca="1"/>
        <v>0</v>
      </c>
      <c r="K1561" s="121" t="str">
        <f ca="1"/>
        <v>0</v>
      </c>
      <c r="L1561">
        <v>0</v>
      </c>
      <c r="M1561">
        <v>2.3206560750105702E-3</v>
      </c>
      <c r="N1561" s="105" t="str">
        <v/>
      </c>
      <c r="O1561" s="131" t="str">
        <v/>
      </c>
      <c r="P1561" s="121" t="str">
        <v/>
      </c>
      <c r="Q1561">
        <v>0</v>
      </c>
      <c r="R1561" t="str">
        <v/>
      </c>
      <c r="T1561">
        <v>0</v>
      </c>
      <c r="U1561" t="str">
        <v/>
      </c>
      <c r="W1561" t="str">
        <f ca="1"/>
        <v>Transport</v>
      </c>
      <c r="X1561" t="str">
        <f ca="1"/>
        <v>LANOSTt_c_e</v>
      </c>
      <c r="Y1561">
        <f ca="1"/>
        <v>0</v>
      </c>
      <c r="Z1561">
        <f ca="1"/>
        <v>0</v>
      </c>
      <c r="AA1561">
        <f ca="1"/>
        <v>0</v>
      </c>
      <c r="AB1561">
        <f ca="1"/>
        <v>0</v>
      </c>
      <c r="AC1561">
        <f ca="1"/>
        <v>0</v>
      </c>
      <c r="AD1561" t="str">
        <f ca="1"/>
        <v>GENERIC_na1CATION1_c</v>
      </c>
      <c r="AE1561">
        <f ca="1"/>
        <v>0</v>
      </c>
    </row>
    <row r="1562" spans="1:31" x14ac:dyDescent="0.2">
      <c r="A1562" t="s">
        <v>10654</v>
      </c>
      <c r="B1562" s="121" t="s">
        <v>9425</v>
      </c>
      <c r="E1562" s="121" t="str">
        <f ca="1"/>
        <v>0</v>
      </c>
      <c r="H1562" s="121" t="str">
        <f ca="1"/>
        <v>0</v>
      </c>
      <c r="K1562" s="121" t="str">
        <f ca="1"/>
        <v>0</v>
      </c>
      <c r="L1562">
        <v>0</v>
      </c>
      <c r="M1562">
        <v>0</v>
      </c>
      <c r="N1562" s="105" t="str">
        <v/>
      </c>
      <c r="O1562" s="131">
        <v>0</v>
      </c>
      <c r="P1562" s="121">
        <v>1.1639939411867701E-6</v>
      </c>
      <c r="Q1562">
        <v>0</v>
      </c>
      <c r="R1562" t="str">
        <v/>
      </c>
      <c r="T1562">
        <v>0</v>
      </c>
      <c r="U1562" t="str">
        <v/>
      </c>
      <c r="W1562" t="str">
        <f ca="1"/>
        <v>Transport</v>
      </c>
      <c r="X1562" t="str">
        <f ca="1"/>
        <v>LANOSTt_c_rm</v>
      </c>
      <c r="Y1562">
        <f ca="1"/>
        <v>0</v>
      </c>
      <c r="Z1562">
        <f ca="1"/>
        <v>0</v>
      </c>
      <c r="AA1562">
        <f ca="1"/>
        <v>0</v>
      </c>
      <c r="AB1562">
        <f ca="1"/>
        <v>0</v>
      </c>
      <c r="AC1562">
        <f ca="1"/>
        <v>0</v>
      </c>
      <c r="AD1562" t="str">
        <f ca="1"/>
        <v>GENERIC_na1CATION1_e</v>
      </c>
      <c r="AE1562">
        <f ca="1"/>
        <v>0</v>
      </c>
    </row>
    <row r="1563" spans="1:31" x14ac:dyDescent="0.2">
      <c r="A1563" t="s">
        <v>10654</v>
      </c>
      <c r="B1563" s="121" t="s">
        <v>9426</v>
      </c>
      <c r="E1563" s="121" t="str">
        <f ca="1"/>
        <v>0</v>
      </c>
      <c r="H1563" s="121" t="str">
        <f ca="1"/>
        <v>0</v>
      </c>
      <c r="K1563" s="121" t="str">
        <f ca="1"/>
        <v>0</v>
      </c>
      <c r="L1563">
        <v>0</v>
      </c>
      <c r="M1563">
        <v>4.7470469237459803E-2</v>
      </c>
      <c r="N1563" s="105" t="str">
        <v/>
      </c>
      <c r="O1563" s="131" t="str">
        <v/>
      </c>
      <c r="P1563" s="121" t="str">
        <v/>
      </c>
      <c r="Q1563">
        <v>0</v>
      </c>
      <c r="R1563" t="str">
        <v/>
      </c>
      <c r="T1563">
        <v>0</v>
      </c>
      <c r="U1563" t="str">
        <v/>
      </c>
      <c r="W1563" t="str">
        <f ca="1"/>
        <v>Transport</v>
      </c>
      <c r="X1563" t="str">
        <f ca="1"/>
        <v>LANOSTt_l_rm</v>
      </c>
      <c r="Y1563">
        <f ca="1"/>
        <v>0</v>
      </c>
      <c r="Z1563">
        <f ca="1"/>
        <v>0</v>
      </c>
      <c r="AA1563">
        <f ca="1"/>
        <v>0</v>
      </c>
      <c r="AB1563">
        <f ca="1"/>
        <v>0</v>
      </c>
      <c r="AC1563">
        <f ca="1"/>
        <v>0</v>
      </c>
      <c r="AD1563" t="str">
        <f ca="1"/>
        <v>GENERIC_ni2metal2_c</v>
      </c>
      <c r="AE1563">
        <f ca="1"/>
        <v>0</v>
      </c>
    </row>
    <row r="1564" spans="1:31" x14ac:dyDescent="0.2">
      <c r="A1564" t="s">
        <v>10672</v>
      </c>
      <c r="B1564" s="121" t="s">
        <v>9427</v>
      </c>
      <c r="E1564" s="121" t="str">
        <f ca="1"/>
        <v>0</v>
      </c>
      <c r="H1564" s="121" t="str">
        <f ca="1"/>
        <v>0</v>
      </c>
      <c r="K1564" s="121" t="str">
        <f ca="1"/>
        <v>0</v>
      </c>
      <c r="L1564">
        <v>0</v>
      </c>
      <c r="M1564">
        <v>1.38557749581104E-3</v>
      </c>
      <c r="N1564" s="105" t="str">
        <v/>
      </c>
      <c r="O1564" s="131">
        <v>0</v>
      </c>
      <c r="P1564" s="121">
        <v>0</v>
      </c>
      <c r="Q1564">
        <v>0</v>
      </c>
      <c r="R1564" t="str">
        <v/>
      </c>
      <c r="T1564">
        <v>0</v>
      </c>
      <c r="U1564" t="str">
        <v/>
      </c>
      <c r="W1564" t="str">
        <f ca="1"/>
        <v>Methylglyoxal metabolism</v>
      </c>
      <c r="X1564" t="str">
        <f ca="1"/>
        <v>LCADi_c</v>
      </c>
      <c r="Y1564">
        <f ca="1"/>
        <v>0</v>
      </c>
      <c r="Z1564">
        <f ca="1"/>
        <v>0</v>
      </c>
      <c r="AA1564">
        <f ca="1"/>
        <v>0</v>
      </c>
      <c r="AB1564">
        <f ca="1"/>
        <v>0</v>
      </c>
      <c r="AC1564">
        <f ca="1"/>
        <v>0</v>
      </c>
      <c r="AD1564" t="str">
        <f ca="1"/>
        <v>GENERIC_ni2metal2_e</v>
      </c>
      <c r="AE1564">
        <f ca="1"/>
        <v>0</v>
      </c>
    </row>
    <row r="1565" spans="1:31" x14ac:dyDescent="0.2">
      <c r="A1565" t="s">
        <v>10688</v>
      </c>
      <c r="B1565" s="121" t="s">
        <v>9428</v>
      </c>
      <c r="E1565" s="121" t="str">
        <f ca="1"/>
        <v>0</v>
      </c>
      <c r="H1565" s="121" t="str">
        <f ca="1"/>
        <v>0</v>
      </c>
      <c r="K1565" s="121" t="str">
        <f ca="1"/>
        <v>0</v>
      </c>
      <c r="L1565">
        <v>0</v>
      </c>
      <c r="M1565">
        <v>6.6757354411333097E-2</v>
      </c>
      <c r="N1565" s="105" t="str">
        <v/>
      </c>
      <c r="O1565" s="131" t="str">
        <v/>
      </c>
      <c r="P1565" s="121" t="str">
        <v/>
      </c>
      <c r="Q1565">
        <v>0</v>
      </c>
      <c r="R1565" t="str">
        <v/>
      </c>
      <c r="T1565">
        <v>0</v>
      </c>
      <c r="U1565" t="str">
        <v/>
      </c>
      <c r="W1565" t="str">
        <f ca="1"/>
        <v>Cysteine and methionine metabolism</v>
      </c>
      <c r="X1565" t="str">
        <f ca="1"/>
        <v>LCYSTAT_c</v>
      </c>
      <c r="Y1565">
        <f ca="1"/>
        <v>0</v>
      </c>
      <c r="Z1565">
        <f ca="1"/>
        <v>0</v>
      </c>
      <c r="AA1565">
        <f ca="1"/>
        <v>0</v>
      </c>
      <c r="AB1565">
        <f ca="1"/>
        <v>0</v>
      </c>
      <c r="AC1565">
        <f ca="1"/>
        <v>0</v>
      </c>
      <c r="AD1565" t="str">
        <f ca="1"/>
        <v>GENERIC_phemeheme_m</v>
      </c>
      <c r="AE1565">
        <f ca="1"/>
        <v>0</v>
      </c>
    </row>
    <row r="1566" spans="1:31" x14ac:dyDescent="0.2">
      <c r="A1566" t="s">
        <v>10721</v>
      </c>
      <c r="B1566" s="121" t="s">
        <v>9429</v>
      </c>
      <c r="E1566" s="121" t="str">
        <f ca="1"/>
        <v>0</v>
      </c>
      <c r="H1566" s="121" t="str">
        <f ca="1"/>
        <v>0</v>
      </c>
      <c r="K1566" s="121" t="str">
        <f ca="1"/>
        <v>0</v>
      </c>
      <c r="L1566">
        <v>0</v>
      </c>
      <c r="M1566">
        <v>9.8000359347565308E-4</v>
      </c>
      <c r="N1566" s="105" t="str">
        <v/>
      </c>
      <c r="O1566" s="131" t="str">
        <v/>
      </c>
      <c r="P1566" s="121" t="str">
        <v/>
      </c>
      <c r="Q1566">
        <v>0</v>
      </c>
      <c r="R1566" t="str">
        <v/>
      </c>
      <c r="T1566">
        <v>0</v>
      </c>
      <c r="U1566" t="str">
        <v/>
      </c>
      <c r="W1566" t="str">
        <f ca="1"/>
        <v>Glycolysis / Gluconeogenesis</v>
      </c>
      <c r="X1566" t="str">
        <f ca="1"/>
        <v>LDH_L_x</v>
      </c>
      <c r="Y1566">
        <f ca="1"/>
        <v>0</v>
      </c>
      <c r="Z1566">
        <f ca="1"/>
        <v>0</v>
      </c>
      <c r="AA1566">
        <f ca="1"/>
        <v>0</v>
      </c>
      <c r="AB1566">
        <f ca="1"/>
        <v>0</v>
      </c>
      <c r="AC1566">
        <f ca="1"/>
        <v>0</v>
      </c>
      <c r="AD1566" t="str">
        <f ca="1"/>
        <v>GENERIC_shemeheme_c</v>
      </c>
      <c r="AE1566">
        <f ca="1"/>
        <v>0</v>
      </c>
    </row>
    <row r="1567" spans="1:31" x14ac:dyDescent="0.2">
      <c r="A1567" t="s">
        <v>10654</v>
      </c>
      <c r="B1567" s="121" t="s">
        <v>9433</v>
      </c>
      <c r="E1567" s="121" t="str">
        <f ca="1"/>
        <v>0</v>
      </c>
      <c r="H1567" s="121" t="str">
        <f ca="1"/>
        <v>0</v>
      </c>
      <c r="K1567" s="121" t="str">
        <f ca="1"/>
        <v>0</v>
      </c>
      <c r="L1567">
        <v>0</v>
      </c>
      <c r="M1567">
        <v>6.3252858282584601E-7</v>
      </c>
      <c r="N1567" s="105" t="str">
        <v/>
      </c>
      <c r="O1567" s="131" t="str">
        <v/>
      </c>
      <c r="P1567" s="121" t="str">
        <v/>
      </c>
      <c r="Q1567">
        <v>0</v>
      </c>
      <c r="R1567" t="str">
        <v/>
      </c>
      <c r="T1567">
        <v>0</v>
      </c>
      <c r="U1567" t="str">
        <v/>
      </c>
      <c r="W1567" t="str">
        <f ca="1"/>
        <v>Transport</v>
      </c>
      <c r="X1567" t="str">
        <f ca="1"/>
        <v>LEUt_c_v</v>
      </c>
      <c r="Y1567">
        <f ca="1"/>
        <v>0</v>
      </c>
      <c r="Z1567">
        <f ca="1"/>
        <v>0</v>
      </c>
      <c r="AA1567">
        <f ca="1"/>
        <v>0</v>
      </c>
      <c r="AB1567">
        <f ca="1"/>
        <v>0</v>
      </c>
      <c r="AC1567">
        <f ca="1"/>
        <v>0</v>
      </c>
      <c r="AD1567" t="str">
        <f ca="1"/>
        <v>GENERIC_zn2metal2_c</v>
      </c>
      <c r="AE1567">
        <f ca="1"/>
        <v>0</v>
      </c>
    </row>
    <row r="1568" spans="1:31" x14ac:dyDescent="0.2">
      <c r="A1568" t="s">
        <v>10688</v>
      </c>
      <c r="B1568" s="121" t="s">
        <v>9430</v>
      </c>
      <c r="E1568" s="121">
        <f ca="1"/>
        <v>-6.0388064632553397E-2</v>
      </c>
      <c r="H1568" s="121" t="str">
        <f ca="1"/>
        <v>0</v>
      </c>
      <c r="K1568" s="121" t="str">
        <f ca="1"/>
        <v>0</v>
      </c>
      <c r="L1568">
        <v>0</v>
      </c>
      <c r="M1568">
        <v>7.5958324210224498E-2</v>
      </c>
      <c r="N1568" s="105" t="str">
        <v/>
      </c>
      <c r="O1568" s="131">
        <v>-9.6836553000000006E-2</v>
      </c>
      <c r="P1568" s="121">
        <v>1.05321239306174E-4</v>
      </c>
      <c r="Q1568">
        <v>0</v>
      </c>
      <c r="R1568" t="str">
        <v/>
      </c>
      <c r="T1568">
        <v>0</v>
      </c>
      <c r="U1568" t="str">
        <v/>
      </c>
      <c r="W1568" t="str">
        <f ca="1"/>
        <v>Cysteine and methionine metabolism</v>
      </c>
      <c r="X1568" t="str">
        <f ca="1"/>
        <v>LEUTA_c</v>
      </c>
      <c r="Y1568">
        <f ca="1"/>
        <v>-2.8816044857291379E-2</v>
      </c>
      <c r="Z1568">
        <f ca="1"/>
        <v>0</v>
      </c>
      <c r="AA1568">
        <f ca="1"/>
        <v>8.3036444121742891E-4</v>
      </c>
      <c r="AB1568">
        <f ca="1"/>
        <v>74857.75898745544</v>
      </c>
      <c r="AC1568">
        <f ca="1"/>
        <v>1</v>
      </c>
      <c r="AD1568" t="str">
        <f ca="1"/>
        <v>GENERIC_zn2metal2_e</v>
      </c>
      <c r="AE1568">
        <f ca="1"/>
        <v>0</v>
      </c>
    </row>
    <row r="1569" spans="1:31" x14ac:dyDescent="0.2">
      <c r="A1569" t="s">
        <v>10688</v>
      </c>
      <c r="B1569" s="121" t="s">
        <v>9431</v>
      </c>
      <c r="E1569" s="121" t="str">
        <f ca="1"/>
        <v>0</v>
      </c>
      <c r="H1569" s="121" t="str">
        <f ca="1"/>
        <v>0</v>
      </c>
      <c r="K1569" s="121" t="str">
        <f ca="1"/>
        <v>0</v>
      </c>
      <c r="L1569">
        <v>0</v>
      </c>
      <c r="M1569">
        <v>5.3271136152621801E-2</v>
      </c>
      <c r="N1569" s="105" t="str">
        <v/>
      </c>
      <c r="O1569" s="131">
        <v>0</v>
      </c>
      <c r="P1569" s="121">
        <v>0</v>
      </c>
      <c r="Q1569">
        <v>0</v>
      </c>
      <c r="R1569" t="str">
        <v/>
      </c>
      <c r="T1569">
        <v>0</v>
      </c>
      <c r="U1569" t="str">
        <v/>
      </c>
      <c r="W1569" t="str">
        <f ca="1"/>
        <v>Cysteine and methionine metabolism</v>
      </c>
      <c r="X1569" t="str">
        <f ca="1"/>
        <v>LEUTA_m</v>
      </c>
      <c r="Y1569">
        <f ca="1"/>
        <v>0</v>
      </c>
      <c r="Z1569">
        <f ca="1"/>
        <v>0</v>
      </c>
      <c r="AA1569">
        <f ca="1"/>
        <v>0</v>
      </c>
      <c r="AB1569">
        <f ca="1"/>
        <v>0</v>
      </c>
      <c r="AC1569">
        <f ca="1"/>
        <v>0</v>
      </c>
      <c r="AD1569" t="str">
        <f ca="1"/>
        <v>GGTT_c</v>
      </c>
      <c r="AE1569">
        <f ca="1"/>
        <v>0</v>
      </c>
    </row>
    <row r="1570" spans="1:31" x14ac:dyDescent="0.2">
      <c r="A1570" t="s">
        <v>10654</v>
      </c>
      <c r="B1570" s="121" t="s">
        <v>9434</v>
      </c>
      <c r="E1570" s="121" t="str">
        <f ca="1"/>
        <v>0</v>
      </c>
      <c r="H1570" s="121" t="str">
        <f ca="1"/>
        <v>0</v>
      </c>
      <c r="K1570" s="121" t="str">
        <f ca="1"/>
        <v>0</v>
      </c>
      <c r="L1570">
        <v>0</v>
      </c>
      <c r="M1570">
        <v>4.73126786421251E-2</v>
      </c>
      <c r="N1570" s="105" t="str">
        <v/>
      </c>
      <c r="O1570" s="131" t="str">
        <v/>
      </c>
      <c r="P1570" s="121" t="str">
        <v/>
      </c>
      <c r="Q1570">
        <v>0</v>
      </c>
      <c r="R1570" t="str">
        <v/>
      </c>
      <c r="T1570">
        <v>0</v>
      </c>
      <c r="U1570" t="str">
        <v/>
      </c>
      <c r="W1570" t="str">
        <f ca="1"/>
        <v>Transport</v>
      </c>
      <c r="X1570" t="str">
        <f ca="1"/>
        <v>LEUtpa_v</v>
      </c>
      <c r="Y1570">
        <f ca="1"/>
        <v>0</v>
      </c>
      <c r="Z1570">
        <f ca="1"/>
        <v>0</v>
      </c>
      <c r="AA1570">
        <f ca="1"/>
        <v>0</v>
      </c>
      <c r="AB1570">
        <f ca="1"/>
        <v>0</v>
      </c>
      <c r="AC1570">
        <f ca="1"/>
        <v>0</v>
      </c>
      <c r="AD1570" t="str">
        <f ca="1"/>
        <v>GHMT3_m</v>
      </c>
      <c r="AE1570">
        <f ca="1"/>
        <v>0</v>
      </c>
    </row>
    <row r="1571" spans="1:31" x14ac:dyDescent="0.2">
      <c r="A1571" t="s">
        <v>10654</v>
      </c>
      <c r="B1571" s="121" t="s">
        <v>9435</v>
      </c>
      <c r="E1571" s="121" t="str">
        <f ca="1"/>
        <v>0</v>
      </c>
      <c r="H1571" s="121" t="str">
        <f ca="1"/>
        <v>0</v>
      </c>
      <c r="K1571" s="121" t="str">
        <f ca="1"/>
        <v>0</v>
      </c>
      <c r="L1571">
        <v>0</v>
      </c>
      <c r="M1571">
        <v>5.9985452253647903E-2</v>
      </c>
      <c r="N1571" s="105" t="str">
        <v/>
      </c>
      <c r="O1571" s="131" t="str">
        <v/>
      </c>
      <c r="P1571" s="121" t="str">
        <v/>
      </c>
      <c r="Q1571">
        <v>1.5446007566034299E-4</v>
      </c>
      <c r="R1571" t="str">
        <v/>
      </c>
      <c r="T1571">
        <v>0</v>
      </c>
      <c r="U1571" t="str">
        <v/>
      </c>
      <c r="W1571" t="str">
        <f ca="1"/>
        <v>Transport</v>
      </c>
      <c r="X1571" t="str">
        <f ca="1"/>
        <v>LEUtps_v</v>
      </c>
      <c r="Y1571">
        <f ca="1"/>
        <v>0</v>
      </c>
      <c r="Z1571">
        <f ca="1"/>
        <v>0</v>
      </c>
      <c r="AA1571">
        <f ca="1"/>
        <v>0</v>
      </c>
      <c r="AB1571">
        <f ca="1"/>
        <v>0</v>
      </c>
      <c r="AC1571">
        <f ca="1"/>
        <v>0</v>
      </c>
      <c r="AD1571" t="str">
        <f ca="1"/>
        <v>GK2_c</v>
      </c>
      <c r="AE1571">
        <f ca="1"/>
        <v>0</v>
      </c>
    </row>
    <row r="1572" spans="1:31" x14ac:dyDescent="0.2">
      <c r="A1572" t="s">
        <v>10694</v>
      </c>
      <c r="B1572" s="121" t="s">
        <v>9432</v>
      </c>
      <c r="E1572" s="121">
        <f ca="1"/>
        <v>6.0388064632553397E-2</v>
      </c>
      <c r="H1572" s="121" t="str">
        <f ca="1"/>
        <v>0</v>
      </c>
      <c r="K1572" s="121" t="str">
        <f ca="1"/>
        <v>0</v>
      </c>
      <c r="L1572">
        <v>0</v>
      </c>
      <c r="M1572">
        <v>7.5625289192392295E-2</v>
      </c>
      <c r="N1572" s="105" t="str">
        <v/>
      </c>
      <c r="O1572" s="131">
        <v>9.6836553000000006E-2</v>
      </c>
      <c r="P1572" s="121">
        <v>1.05321239306174E-4</v>
      </c>
      <c r="Q1572">
        <v>0</v>
      </c>
      <c r="R1572" t="str">
        <v/>
      </c>
      <c r="T1572">
        <v>5.00758815797475E-5</v>
      </c>
      <c r="U1572" t="str">
        <v/>
      </c>
      <c r="W1572" t="str">
        <f ca="1"/>
        <v>Aminoacyl-tRNA biosynthesis</v>
      </c>
      <c r="X1572" t="str">
        <f ca="1"/>
        <v>LEUTRS_c</v>
      </c>
      <c r="Y1572">
        <f ca="1"/>
        <v>2.8816044857291379E-2</v>
      </c>
      <c r="Z1572">
        <f ca="1"/>
        <v>0</v>
      </c>
      <c r="AA1572">
        <f ca="1"/>
        <v>8.3036444121742891E-4</v>
      </c>
      <c r="AB1572">
        <f ca="1"/>
        <v>74857.75898745544</v>
      </c>
      <c r="AC1572">
        <f ca="1"/>
        <v>1</v>
      </c>
      <c r="AD1572" t="str">
        <f ca="1"/>
        <v>GLCDx_c</v>
      </c>
      <c r="AE1572">
        <f ca="1"/>
        <v>0</v>
      </c>
    </row>
    <row r="1573" spans="1:31" x14ac:dyDescent="0.2">
      <c r="A1573" t="s">
        <v>10672</v>
      </c>
      <c r="B1573" s="121" t="s">
        <v>9436</v>
      </c>
      <c r="E1573" s="121" t="str">
        <f ca="1"/>
        <v>0</v>
      </c>
      <c r="H1573" s="121" t="str">
        <f ca="1"/>
        <v>0</v>
      </c>
      <c r="K1573" s="121" t="str">
        <f ca="1"/>
        <v>0</v>
      </c>
      <c r="L1573">
        <v>0</v>
      </c>
      <c r="M1573">
        <v>5.38990396713638E-4</v>
      </c>
      <c r="N1573" s="105" t="str">
        <v/>
      </c>
      <c r="O1573" s="131">
        <v>0</v>
      </c>
      <c r="P1573" s="121">
        <v>2.1975427609852E-3</v>
      </c>
      <c r="Q1573">
        <v>0</v>
      </c>
      <c r="R1573" t="str">
        <v/>
      </c>
      <c r="T1573">
        <v>0</v>
      </c>
      <c r="U1573" t="str">
        <v/>
      </c>
      <c r="W1573" t="str">
        <f ca="1"/>
        <v>Methylglyoxal metabolism</v>
      </c>
      <c r="X1573" t="str">
        <f ca="1"/>
        <v>LGTHL_c</v>
      </c>
      <c r="Y1573">
        <f ca="1"/>
        <v>0</v>
      </c>
      <c r="Z1573">
        <f ca="1"/>
        <v>0</v>
      </c>
      <c r="AA1573">
        <f ca="1"/>
        <v>0</v>
      </c>
      <c r="AB1573">
        <f ca="1"/>
        <v>0</v>
      </c>
      <c r="AC1573">
        <f ca="1"/>
        <v>0</v>
      </c>
      <c r="AD1573" t="str">
        <f ca="1"/>
        <v>GLCGSD_c</v>
      </c>
      <c r="AE1573">
        <f ca="1"/>
        <v>0</v>
      </c>
    </row>
    <row r="1574" spans="1:31" x14ac:dyDescent="0.2">
      <c r="A1574" t="s">
        <v>10654</v>
      </c>
      <c r="B1574" s="121" t="s">
        <v>9437</v>
      </c>
      <c r="E1574" s="121">
        <f ca="1"/>
        <v>-1.1181080335870901E-5</v>
      </c>
      <c r="H1574" s="121" t="str">
        <f ca="1"/>
        <v>0</v>
      </c>
      <c r="K1574" s="121" t="str">
        <f ca="1"/>
        <v>0</v>
      </c>
      <c r="L1574">
        <v>0</v>
      </c>
      <c r="M1574">
        <v>9.2642251351751802E-5</v>
      </c>
      <c r="N1574" s="105" t="str">
        <v/>
      </c>
      <c r="O1574" s="131" t="str">
        <v/>
      </c>
      <c r="P1574" s="121" t="str">
        <v/>
      </c>
      <c r="Q1574">
        <v>0</v>
      </c>
      <c r="R1574" t="str">
        <v/>
      </c>
      <c r="T1574">
        <v>0</v>
      </c>
      <c r="U1574" t="str">
        <v/>
      </c>
      <c r="W1574" t="str">
        <f ca="1"/>
        <v>Transport</v>
      </c>
      <c r="X1574" t="str">
        <f ca="1"/>
        <v>LINOCOAt_c_l</v>
      </c>
      <c r="Y1574">
        <f ca="1"/>
        <v>-5.3354005377040846E-6</v>
      </c>
      <c r="Z1574">
        <f ca="1"/>
        <v>0</v>
      </c>
      <c r="AA1574">
        <f ca="1"/>
        <v>2.8466498897733035E-11</v>
      </c>
      <c r="AB1574">
        <f ca="1"/>
        <v>1.1913137425937334E-9</v>
      </c>
      <c r="AC1574">
        <f ca="1"/>
        <v>1</v>
      </c>
      <c r="AD1574" t="str">
        <f ca="1"/>
        <v>GLCGSD_v</v>
      </c>
      <c r="AE1574">
        <f ca="1"/>
        <v>0</v>
      </c>
    </row>
    <row r="1575" spans="1:31" x14ac:dyDescent="0.2">
      <c r="A1575" t="s">
        <v>10654</v>
      </c>
      <c r="B1575" s="121" t="s">
        <v>9438</v>
      </c>
      <c r="E1575" s="121">
        <f ca="1"/>
        <v>1.1181080335870901E-5</v>
      </c>
      <c r="H1575" s="121" t="str">
        <f ca="1"/>
        <v>0</v>
      </c>
      <c r="K1575" s="121" t="str">
        <f ca="1"/>
        <v>0</v>
      </c>
      <c r="L1575">
        <v>0</v>
      </c>
      <c r="M1575">
        <v>2.0031085920170101E-4</v>
      </c>
      <c r="N1575" s="105" t="str">
        <v/>
      </c>
      <c r="O1575" s="131" t="str">
        <v/>
      </c>
      <c r="P1575" s="121" t="str">
        <v/>
      </c>
      <c r="Q1575">
        <v>1.5446007566034299E-4</v>
      </c>
      <c r="R1575" t="str">
        <v/>
      </c>
      <c r="T1575">
        <v>7.2938234804045902E-5</v>
      </c>
      <c r="U1575" t="str">
        <v/>
      </c>
      <c r="W1575" t="str">
        <f ca="1"/>
        <v>Transport</v>
      </c>
      <c r="X1575" t="str">
        <f ca="1"/>
        <v>LINOCOAt_c_rm</v>
      </c>
      <c r="Y1575">
        <f ca="1"/>
        <v>5.3354005377040846E-6</v>
      </c>
      <c r="Z1575">
        <f ca="1"/>
        <v>0</v>
      </c>
      <c r="AA1575">
        <f ca="1"/>
        <v>2.8466498897733035E-11</v>
      </c>
      <c r="AB1575">
        <f ca="1"/>
        <v>1.1913137425937334E-9</v>
      </c>
      <c r="AC1575">
        <f ca="1"/>
        <v>1</v>
      </c>
      <c r="AD1575" t="str">
        <f ca="1"/>
        <v>GLCNtps_e</v>
      </c>
      <c r="AE1575">
        <f ca="1"/>
        <v>0</v>
      </c>
    </row>
    <row r="1576" spans="1:31" x14ac:dyDescent="0.2">
      <c r="A1576" t="s">
        <v>10654</v>
      </c>
      <c r="B1576" s="121" t="s">
        <v>9439</v>
      </c>
      <c r="E1576" s="121">
        <f ca="1"/>
        <v>2.0684345322660201E-5</v>
      </c>
      <c r="H1576" s="121" t="str">
        <f ca="1"/>
        <v>0</v>
      </c>
      <c r="K1576" s="121" t="str">
        <f ca="1"/>
        <v>0</v>
      </c>
      <c r="L1576">
        <v>0</v>
      </c>
      <c r="M1576">
        <v>3.7072907094556101E-2</v>
      </c>
      <c r="N1576" s="105" t="str">
        <v>G00006t_c_l</v>
      </c>
      <c r="O1576" s="131" t="str">
        <v/>
      </c>
      <c r="P1576" s="121" t="str">
        <v/>
      </c>
      <c r="Q1576">
        <v>0</v>
      </c>
      <c r="R1576" t="str">
        <v>G00006t_c_l</v>
      </c>
      <c r="T1576">
        <v>0</v>
      </c>
      <c r="U1576" t="str">
        <v>G00006t_c_l</v>
      </c>
      <c r="W1576" t="str">
        <f ca="1"/>
        <v>Transport</v>
      </c>
      <c r="X1576" t="str">
        <f ca="1"/>
        <v>LINOEAt_c_l</v>
      </c>
      <c r="Y1576">
        <f ca="1"/>
        <v>9.8701792529408788E-6</v>
      </c>
      <c r="Z1576">
        <f ca="1"/>
        <v>0</v>
      </c>
      <c r="AA1576">
        <f ca="1"/>
        <v>9.7420438485184564E-11</v>
      </c>
      <c r="AB1576">
        <f ca="1"/>
        <v>4.0770137414457474E-9</v>
      </c>
      <c r="AC1576">
        <f ca="1"/>
        <v>1</v>
      </c>
      <c r="AD1576" t="str">
        <f ca="1"/>
        <v>GLCP_c</v>
      </c>
      <c r="AE1576">
        <f ca="1"/>
        <v>0</v>
      </c>
    </row>
    <row r="1577" spans="1:31" x14ac:dyDescent="0.2">
      <c r="A1577" t="s">
        <v>10654</v>
      </c>
      <c r="B1577" s="121" t="s">
        <v>9440</v>
      </c>
      <c r="E1577" s="121" t="str">
        <f ca="1"/>
        <v>0</v>
      </c>
      <c r="H1577" s="121" t="str">
        <f ca="1"/>
        <v>0</v>
      </c>
      <c r="K1577" s="121" t="str">
        <f ca="1"/>
        <v>0</v>
      </c>
      <c r="L1577">
        <v>0</v>
      </c>
      <c r="M1577">
        <v>3.89852522030101E-2</v>
      </c>
      <c r="N1577" s="105" t="str">
        <v>G00006t_c_l</v>
      </c>
      <c r="O1577" s="131" t="str">
        <v/>
      </c>
      <c r="P1577" s="121" t="str">
        <v/>
      </c>
      <c r="Q1577">
        <v>0</v>
      </c>
      <c r="R1577" t="str">
        <v>G00006t_c_l</v>
      </c>
      <c r="T1577">
        <v>0</v>
      </c>
      <c r="U1577" t="str">
        <v>G00006t_c_l</v>
      </c>
      <c r="W1577" t="str">
        <f ca="1"/>
        <v>Transport</v>
      </c>
      <c r="X1577" t="str">
        <f ca="1"/>
        <v>LINOLENt_c_l</v>
      </c>
      <c r="Y1577">
        <f ca="1"/>
        <v>0</v>
      </c>
      <c r="Z1577">
        <f ca="1"/>
        <v>0</v>
      </c>
      <c r="AA1577">
        <f ca="1"/>
        <v>0</v>
      </c>
      <c r="AB1577">
        <f ca="1"/>
        <v>0</v>
      </c>
      <c r="AC1577">
        <f ca="1"/>
        <v>0</v>
      </c>
      <c r="AD1577" t="str">
        <f ca="1"/>
        <v>GLCt_c_r</v>
      </c>
      <c r="AE1577">
        <f ca="1"/>
        <v>0</v>
      </c>
    </row>
    <row r="1578" spans="1:31" x14ac:dyDescent="0.2">
      <c r="A1578" t="s">
        <v>10654</v>
      </c>
      <c r="B1578" s="121" t="s">
        <v>9441</v>
      </c>
      <c r="E1578" s="121">
        <f ca="1"/>
        <v>2.34097364935046E-6</v>
      </c>
      <c r="H1578" s="121" t="str">
        <f ca="1"/>
        <v>0</v>
      </c>
      <c r="K1578" s="121" t="str">
        <f ca="1"/>
        <v>0</v>
      </c>
      <c r="L1578">
        <v>0</v>
      </c>
      <c r="M1578">
        <v>3.7072871664540798E-2</v>
      </c>
      <c r="N1578" s="105" t="str">
        <v/>
      </c>
      <c r="O1578" s="131" t="str">
        <v/>
      </c>
      <c r="P1578" s="121" t="str">
        <v/>
      </c>
      <c r="Q1578">
        <v>0</v>
      </c>
      <c r="R1578" t="str">
        <v/>
      </c>
      <c r="T1578">
        <v>0</v>
      </c>
      <c r="U1578" t="str">
        <v/>
      </c>
      <c r="W1578" t="str">
        <f ca="1"/>
        <v>Transport</v>
      </c>
      <c r="X1578" t="str">
        <f ca="1"/>
        <v>LINOLNCOAt_c_l</v>
      </c>
      <c r="Y1578">
        <f ca="1"/>
        <v>1.117068448871196E-6</v>
      </c>
      <c r="Z1578">
        <f ca="1"/>
        <v>0</v>
      </c>
      <c r="AA1578">
        <f ca="1"/>
        <v>1.2478419194634998E-12</v>
      </c>
      <c r="AB1578">
        <f ca="1"/>
        <v>5.222177945317311E-11</v>
      </c>
      <c r="AC1578">
        <f ca="1"/>
        <v>1</v>
      </c>
      <c r="AD1578" t="str">
        <f ca="1"/>
        <v>GLCt_c_v</v>
      </c>
      <c r="AE1578">
        <f ca="1"/>
        <v>0</v>
      </c>
    </row>
    <row r="1579" spans="1:31" x14ac:dyDescent="0.2">
      <c r="A1579" t="s">
        <v>10654</v>
      </c>
      <c r="B1579" s="121" t="s">
        <v>9442</v>
      </c>
      <c r="E1579" s="121">
        <f ca="1"/>
        <v>-2.34097364935046E-6</v>
      </c>
      <c r="H1579" s="121" t="str">
        <f ca="1"/>
        <v>0</v>
      </c>
      <c r="K1579" s="121" t="str">
        <f ca="1"/>
        <v>0</v>
      </c>
      <c r="L1579">
        <v>0</v>
      </c>
      <c r="M1579">
        <v>3.8985170655122303E-2</v>
      </c>
      <c r="N1579" s="105" t="str">
        <v/>
      </c>
      <c r="O1579" s="131" t="str">
        <v/>
      </c>
      <c r="P1579" s="121" t="str">
        <v/>
      </c>
      <c r="Q1579">
        <v>0</v>
      </c>
      <c r="R1579" t="str">
        <v/>
      </c>
      <c r="T1579">
        <v>0</v>
      </c>
      <c r="U1579" t="str">
        <v/>
      </c>
      <c r="W1579" t="str">
        <f ca="1"/>
        <v>Transport</v>
      </c>
      <c r="X1579" t="str">
        <f ca="1"/>
        <v>LINOLNCOAt_c_rm</v>
      </c>
      <c r="Y1579">
        <f ca="1"/>
        <v>-1.117068448871196E-6</v>
      </c>
      <c r="Z1579">
        <f ca="1"/>
        <v>0</v>
      </c>
      <c r="AA1579">
        <f ca="1"/>
        <v>1.2478419194634998E-12</v>
      </c>
      <c r="AB1579">
        <f ca="1"/>
        <v>5.222177945317311E-11</v>
      </c>
      <c r="AC1579">
        <f ca="1"/>
        <v>1</v>
      </c>
      <c r="AD1579" t="str">
        <f ca="1"/>
        <v>GLCtps_e</v>
      </c>
      <c r="AE1579">
        <f ca="1"/>
        <v>0</v>
      </c>
    </row>
    <row r="1580" spans="1:31" x14ac:dyDescent="0.2">
      <c r="A1580" t="s">
        <v>10672</v>
      </c>
      <c r="B1580" s="121" t="s">
        <v>9443</v>
      </c>
      <c r="E1580" s="121" t="str">
        <f ca="1"/>
        <v>0</v>
      </c>
      <c r="H1580" s="121" t="str">
        <f ca="1"/>
        <v>0</v>
      </c>
      <c r="K1580" s="121" t="str">
        <f ca="1"/>
        <v>0</v>
      </c>
      <c r="L1580">
        <v>0</v>
      </c>
      <c r="M1580">
        <v>0</v>
      </c>
      <c r="N1580" s="105" t="str">
        <v>G00006t_c_vm</v>
      </c>
      <c r="O1580" s="131">
        <v>0</v>
      </c>
      <c r="P1580" s="121">
        <v>0</v>
      </c>
      <c r="Q1580">
        <v>0</v>
      </c>
      <c r="R1580" t="str">
        <v>G00006t_c_vm</v>
      </c>
      <c r="T1580">
        <v>0</v>
      </c>
      <c r="U1580" t="str">
        <v>G00006t_c_vm</v>
      </c>
      <c r="W1580" t="str">
        <f ca="1"/>
        <v>Methylglyoxal metabolism</v>
      </c>
      <c r="X1580" t="str">
        <f ca="1"/>
        <v>LLFC2O_c</v>
      </c>
      <c r="Y1580">
        <f ca="1"/>
        <v>0</v>
      </c>
      <c r="Z1580">
        <f ca="1"/>
        <v>0</v>
      </c>
      <c r="AA1580">
        <f ca="1"/>
        <v>0</v>
      </c>
      <c r="AB1580">
        <f ca="1"/>
        <v>0</v>
      </c>
      <c r="AC1580">
        <f ca="1"/>
        <v>0</v>
      </c>
      <c r="AD1580" t="str">
        <f ca="1"/>
        <v>GLNt_c_n</v>
      </c>
      <c r="AE1580">
        <f ca="1"/>
        <v>0</v>
      </c>
    </row>
    <row r="1581" spans="1:31" x14ac:dyDescent="0.2">
      <c r="A1581" t="s">
        <v>10707</v>
      </c>
      <c r="B1581" s="121" t="s">
        <v>9444</v>
      </c>
      <c r="E1581" s="121">
        <f ca="1"/>
        <v>1.95598114693252E-2</v>
      </c>
      <c r="H1581" s="121" t="str">
        <f ca="1"/>
        <v>0</v>
      </c>
      <c r="K1581" s="121" t="str">
        <f ca="1"/>
        <v>0</v>
      </c>
      <c r="L1581">
        <v>0</v>
      </c>
      <c r="M1581">
        <v>4.5171909436958299E-2</v>
      </c>
      <c r="N1581" s="105" t="str">
        <v>G00006t_c_vm</v>
      </c>
      <c r="O1581" s="131">
        <v>1.438220124E-3</v>
      </c>
      <c r="P1581" s="121">
        <v>2.06462218393497E-6</v>
      </c>
      <c r="Q1581">
        <v>0</v>
      </c>
      <c r="R1581" t="str">
        <v>G00006t_c_vm</v>
      </c>
      <c r="T1581">
        <v>0</v>
      </c>
      <c r="U1581" t="str">
        <v>G00006t_c_vm</v>
      </c>
      <c r="W1581" t="str">
        <f ca="1"/>
        <v>Ergosterol biosynthesis</v>
      </c>
      <c r="X1581" t="str">
        <f ca="1"/>
        <v>LNS14DMy_c</v>
      </c>
      <c r="Y1581">
        <f ca="1"/>
        <v>9.333572919248646E-3</v>
      </c>
      <c r="Z1581">
        <f ca="1"/>
        <v>0</v>
      </c>
      <c r="AA1581">
        <f ca="1"/>
        <v>8.7115583438931697E-5</v>
      </c>
      <c r="AB1581">
        <f ca="1"/>
        <v>20436883.568098526</v>
      </c>
      <c r="AC1581">
        <f ca="1"/>
        <v>1</v>
      </c>
      <c r="AD1581" t="str">
        <f ca="1"/>
        <v>GLNtpa_v</v>
      </c>
      <c r="AE1581">
        <f ca="1"/>
        <v>0</v>
      </c>
    </row>
    <row r="1582" spans="1:31" x14ac:dyDescent="0.2">
      <c r="A1582" t="s">
        <v>10707</v>
      </c>
      <c r="B1582" s="121" t="s">
        <v>9445</v>
      </c>
      <c r="E1582" s="121">
        <f ca="1"/>
        <v>1.95598114693252E-2</v>
      </c>
      <c r="H1582" s="121" t="str">
        <f ca="1"/>
        <v>0</v>
      </c>
      <c r="K1582" s="121" t="str">
        <f ca="1"/>
        <v>0</v>
      </c>
      <c r="L1582">
        <v>0</v>
      </c>
      <c r="M1582">
        <v>1.8388195420249601E-3</v>
      </c>
      <c r="N1582" s="105" t="str">
        <v>G00006t_c_r</v>
      </c>
      <c r="O1582" s="131">
        <v>1.438220124E-3</v>
      </c>
      <c r="P1582" s="121">
        <v>2.3867596660504999E-6</v>
      </c>
      <c r="Q1582">
        <v>0</v>
      </c>
      <c r="R1582" t="str">
        <v>G00006t_c_r</v>
      </c>
      <c r="T1582">
        <v>0</v>
      </c>
      <c r="U1582" t="str">
        <v>G00006t_c_r</v>
      </c>
      <c r="W1582" t="str">
        <f ca="1"/>
        <v>Ergosterol biosynthesis</v>
      </c>
      <c r="X1582" t="str">
        <f ca="1"/>
        <v>LNSTLS_c</v>
      </c>
      <c r="Y1582">
        <f ca="1"/>
        <v>9.333572919248646E-3</v>
      </c>
      <c r="Z1582">
        <f ca="1"/>
        <v>0</v>
      </c>
      <c r="AA1582">
        <f ca="1"/>
        <v>8.7115583438931697E-5</v>
      </c>
      <c r="AB1582">
        <f ca="1"/>
        <v>15292499.304566737</v>
      </c>
      <c r="AC1582">
        <f ca="1"/>
        <v>1</v>
      </c>
      <c r="AD1582" t="str">
        <f ca="1"/>
        <v>GLNtps_v</v>
      </c>
      <c r="AE1582">
        <f ca="1"/>
        <v>0</v>
      </c>
    </row>
    <row r="1583" spans="1:31" x14ac:dyDescent="0.2">
      <c r="A1583" t="s">
        <v>10681</v>
      </c>
      <c r="B1583" s="121" t="s">
        <v>9446</v>
      </c>
      <c r="E1583" s="121" t="str">
        <f ca="1"/>
        <v>0</v>
      </c>
      <c r="H1583" s="121" t="str">
        <f ca="1"/>
        <v>0</v>
      </c>
      <c r="K1583" s="121" t="str">
        <f ca="1"/>
        <v>0</v>
      </c>
      <c r="L1583">
        <v>0</v>
      </c>
      <c r="M1583">
        <v>2.2657295758138699E-3</v>
      </c>
      <c r="N1583" s="105" t="str">
        <v>G00006t_c_r</v>
      </c>
      <c r="O1583" s="131" t="str">
        <v/>
      </c>
      <c r="P1583" s="121" t="str">
        <v/>
      </c>
      <c r="Q1583">
        <v>0</v>
      </c>
      <c r="R1583" t="str">
        <v>G00006t_c_r</v>
      </c>
      <c r="T1583">
        <v>0</v>
      </c>
      <c r="U1583" t="str">
        <v>G00006t_c_r</v>
      </c>
      <c r="W1583" t="str">
        <f ca="1"/>
        <v>Glycerophospholipid metabolism</v>
      </c>
      <c r="X1583" t="str">
        <f ca="1"/>
        <v>LPAP_vm</v>
      </c>
      <c r="Y1583">
        <f ca="1"/>
        <v>0</v>
      </c>
      <c r="Z1583">
        <f ca="1"/>
        <v>0</v>
      </c>
      <c r="AA1583">
        <f ca="1"/>
        <v>0</v>
      </c>
      <c r="AB1583">
        <f ca="1"/>
        <v>0</v>
      </c>
      <c r="AC1583">
        <f ca="1"/>
        <v>0</v>
      </c>
      <c r="AD1583" t="str">
        <f ca="1"/>
        <v>GLU5K_c</v>
      </c>
      <c r="AE1583">
        <f ca="1"/>
        <v>0</v>
      </c>
    </row>
    <row r="1584" spans="1:31" x14ac:dyDescent="0.2">
      <c r="A1584" t="s">
        <v>10681</v>
      </c>
      <c r="B1584" s="121" t="s">
        <v>9447</v>
      </c>
      <c r="E1584" s="121" t="str">
        <f ca="1"/>
        <v>0</v>
      </c>
      <c r="H1584" s="121" t="str">
        <f ca="1"/>
        <v>0</v>
      </c>
      <c r="K1584" s="121" t="str">
        <f ca="1"/>
        <v>0</v>
      </c>
      <c r="L1584">
        <v>0</v>
      </c>
      <c r="M1584">
        <v>1.56145421253854E-3</v>
      </c>
      <c r="N1584" s="105" t="str">
        <v>G00006t_c_r</v>
      </c>
      <c r="O1584" s="131" t="str">
        <v/>
      </c>
      <c r="P1584" s="121" t="str">
        <v/>
      </c>
      <c r="Q1584">
        <v>0</v>
      </c>
      <c r="R1584" t="str">
        <v>G00006t_c_r</v>
      </c>
      <c r="T1584">
        <v>0</v>
      </c>
      <c r="U1584" t="str">
        <v>G00006t_c_r</v>
      </c>
      <c r="W1584" t="str">
        <f ca="1"/>
        <v>Glycerophospholipid metabolism</v>
      </c>
      <c r="X1584" t="str">
        <f ca="1"/>
        <v>LPCAT_mm</v>
      </c>
      <c r="Y1584">
        <f ca="1"/>
        <v>0</v>
      </c>
      <c r="Z1584">
        <f ca="1"/>
        <v>0</v>
      </c>
      <c r="AA1584">
        <f ca="1"/>
        <v>0</v>
      </c>
      <c r="AB1584">
        <f ca="1"/>
        <v>0</v>
      </c>
      <c r="AC1584">
        <f ca="1"/>
        <v>0</v>
      </c>
      <c r="AD1584" t="str">
        <f ca="1"/>
        <v>GLUCYS_c</v>
      </c>
      <c r="AE1584">
        <f ca="1"/>
        <v>0</v>
      </c>
    </row>
    <row r="1585" spans="1:31" x14ac:dyDescent="0.2">
      <c r="A1585" t="s">
        <v>10737</v>
      </c>
      <c r="B1585" s="121" t="s">
        <v>9448</v>
      </c>
      <c r="E1585" s="121" t="str">
        <f ca="1"/>
        <v>0</v>
      </c>
      <c r="H1585" s="121" t="str">
        <f ca="1"/>
        <v>0</v>
      </c>
      <c r="K1585" s="121" t="str">
        <f ca="1"/>
        <v>0</v>
      </c>
      <c r="L1585">
        <v>0</v>
      </c>
      <c r="M1585">
        <v>6.6652630055811797E-4</v>
      </c>
      <c r="N1585" s="105" t="str">
        <v>G00006t_c_r</v>
      </c>
      <c r="O1585" s="131" t="str">
        <v/>
      </c>
      <c r="P1585" s="121" t="str">
        <v/>
      </c>
      <c r="Q1585">
        <v>0</v>
      </c>
      <c r="R1585" t="str">
        <v>G00006t_c_r</v>
      </c>
      <c r="T1585">
        <v>0</v>
      </c>
      <c r="U1585" t="str">
        <v>G00006t_c_r</v>
      </c>
      <c r="W1585" t="str">
        <f ca="1"/>
        <v>Inositol phosphate metabolism</v>
      </c>
      <c r="X1585" t="str">
        <f ca="1"/>
        <v>LPIAT_rm</v>
      </c>
      <c r="Y1585">
        <f ca="1"/>
        <v>0</v>
      </c>
      <c r="Z1585">
        <f ca="1"/>
        <v>0</v>
      </c>
      <c r="AA1585">
        <f ca="1"/>
        <v>0</v>
      </c>
      <c r="AB1585">
        <f ca="1"/>
        <v>0</v>
      </c>
      <c r="AC1585">
        <f ca="1"/>
        <v>0</v>
      </c>
      <c r="AD1585" t="str">
        <f ca="1"/>
        <v>GLUDC_c</v>
      </c>
      <c r="AE1585">
        <f ca="1"/>
        <v>0</v>
      </c>
    </row>
    <row r="1586" spans="1:31" x14ac:dyDescent="0.2">
      <c r="A1586" t="s">
        <v>10671</v>
      </c>
      <c r="B1586" s="121" t="s">
        <v>9449</v>
      </c>
      <c r="E1586" s="121" t="str">
        <f ca="1"/>
        <v>0</v>
      </c>
      <c r="H1586" s="121" t="str">
        <f ca="1"/>
        <v>0</v>
      </c>
      <c r="K1586" s="121" t="str">
        <f ca="1"/>
        <v>0</v>
      </c>
      <c r="L1586">
        <v>1.1001975010654799E-3</v>
      </c>
      <c r="M1586">
        <v>0.138896381141762</v>
      </c>
      <c r="N1586" s="105" t="str">
        <v>G00006t_c_r</v>
      </c>
      <c r="O1586" s="131" t="str">
        <v/>
      </c>
      <c r="P1586" s="121" t="str">
        <v/>
      </c>
      <c r="Q1586">
        <v>0</v>
      </c>
      <c r="R1586" t="str">
        <v>G00006t_c_r</v>
      </c>
      <c r="T1586">
        <v>0</v>
      </c>
      <c r="U1586" t="str">
        <v>G00006t_c_r</v>
      </c>
      <c r="W1586" t="str">
        <f ca="1"/>
        <v>Glycine, serine and threonine metabolism</v>
      </c>
      <c r="X1586" t="str">
        <f ca="1"/>
        <v>LSERDHi_c</v>
      </c>
      <c r="Y1586">
        <f ca="1"/>
        <v>0</v>
      </c>
      <c r="Z1586">
        <f ca="1"/>
        <v>0</v>
      </c>
      <c r="AA1586">
        <f ca="1"/>
        <v>0</v>
      </c>
      <c r="AB1586">
        <f ca="1"/>
        <v>0</v>
      </c>
      <c r="AC1586">
        <f ca="1"/>
        <v>0</v>
      </c>
      <c r="AD1586" t="str">
        <f ca="1"/>
        <v>GLUDxi_c</v>
      </c>
      <c r="AE1586">
        <f ca="1"/>
        <v>0</v>
      </c>
    </row>
    <row r="1587" spans="1:31" x14ac:dyDescent="0.2">
      <c r="A1587" t="s">
        <v>10738</v>
      </c>
      <c r="B1587" s="121" t="s">
        <v>9454</v>
      </c>
      <c r="E1587" s="121" t="str">
        <f ca="1"/>
        <v>0</v>
      </c>
      <c r="H1587" s="121" t="str">
        <f ca="1"/>
        <v>0</v>
      </c>
      <c r="K1587" s="121" t="str">
        <f ca="1"/>
        <v>0</v>
      </c>
      <c r="L1587">
        <v>0</v>
      </c>
      <c r="M1587">
        <v>0</v>
      </c>
      <c r="N1587" s="105" t="str">
        <v>G00006t_c_r</v>
      </c>
      <c r="O1587" s="131">
        <v>0</v>
      </c>
      <c r="P1587" s="121">
        <v>1.94239558908704E-20</v>
      </c>
      <c r="Q1587">
        <v>0</v>
      </c>
      <c r="R1587" t="str">
        <v>G00006t_c_r</v>
      </c>
      <c r="T1587">
        <v>0</v>
      </c>
      <c r="U1587" t="str">
        <v>G00006t_c_r</v>
      </c>
      <c r="W1587" t="str">
        <f ca="1"/>
        <v>Arachidonic acid metabolism</v>
      </c>
      <c r="X1587" t="str">
        <f ca="1"/>
        <v>LTA4H_c</v>
      </c>
      <c r="Y1587">
        <f ca="1"/>
        <v>0</v>
      </c>
      <c r="Z1587">
        <f ca="1"/>
        <v>0</v>
      </c>
      <c r="AA1587">
        <f ca="1"/>
        <v>0</v>
      </c>
      <c r="AB1587">
        <f ca="1"/>
        <v>0</v>
      </c>
      <c r="AC1587">
        <f ca="1"/>
        <v>0</v>
      </c>
      <c r="AD1587" t="str">
        <f ca="1"/>
        <v>GLUN_c</v>
      </c>
      <c r="AE1587">
        <f ca="1"/>
        <v>0</v>
      </c>
    </row>
    <row r="1588" spans="1:31" x14ac:dyDescent="0.2">
      <c r="A1588" t="s">
        <v>10738</v>
      </c>
      <c r="B1588" s="121" t="s">
        <v>9455</v>
      </c>
      <c r="E1588" s="121" t="str">
        <f ca="1"/>
        <v>0</v>
      </c>
      <c r="H1588" s="121" t="str">
        <f ca="1"/>
        <v>0</v>
      </c>
      <c r="K1588" s="121" t="str">
        <f ca="1"/>
        <v>0</v>
      </c>
      <c r="L1588">
        <v>0</v>
      </c>
      <c r="M1588">
        <v>0.14789703716642</v>
      </c>
      <c r="N1588" s="105" t="str">
        <v>G00006t_c_r</v>
      </c>
      <c r="O1588" s="131">
        <v>0</v>
      </c>
      <c r="P1588" s="121">
        <v>0</v>
      </c>
      <c r="Q1588">
        <v>0</v>
      </c>
      <c r="R1588" t="str">
        <v>G00006t_c_r</v>
      </c>
      <c r="T1588">
        <v>-1.87683458566011E-5</v>
      </c>
      <c r="U1588" t="str">
        <v>G00006t_c_r</v>
      </c>
      <c r="W1588" t="str">
        <f ca="1"/>
        <v>Arachidonic acid metabolism</v>
      </c>
      <c r="X1588" t="str">
        <f ca="1"/>
        <v>LTA4H_n</v>
      </c>
      <c r="Y1588">
        <f ca="1"/>
        <v>0</v>
      </c>
      <c r="Z1588">
        <f ca="1"/>
        <v>0</v>
      </c>
      <c r="AA1588">
        <f ca="1"/>
        <v>0</v>
      </c>
      <c r="AB1588">
        <f ca="1"/>
        <v>0</v>
      </c>
      <c r="AC1588">
        <f ca="1"/>
        <v>0</v>
      </c>
      <c r="AD1588" t="str">
        <f ca="1"/>
        <v>GLUN_e</v>
      </c>
      <c r="AE1588">
        <f ca="1"/>
        <v>0</v>
      </c>
    </row>
    <row r="1589" spans="1:31" x14ac:dyDescent="0.2">
      <c r="A1589" t="s">
        <v>10738</v>
      </c>
      <c r="B1589" s="121" t="s">
        <v>9450</v>
      </c>
      <c r="E1589" s="121" t="str">
        <f ca="1"/>
        <v>0</v>
      </c>
      <c r="H1589" s="121" t="str">
        <f ca="1"/>
        <v>0</v>
      </c>
      <c r="K1589" s="121" t="str">
        <f ca="1"/>
        <v>0</v>
      </c>
      <c r="L1589">
        <v>0</v>
      </c>
      <c r="M1589">
        <v>0.140352214591833</v>
      </c>
      <c r="N1589" s="105" t="str">
        <v>G00006t_c_r</v>
      </c>
      <c r="O1589" s="131" t="str">
        <v/>
      </c>
      <c r="P1589" s="121" t="str">
        <v/>
      </c>
      <c r="Q1589">
        <v>0</v>
      </c>
      <c r="R1589" t="str">
        <v>G00006t_c_r</v>
      </c>
      <c r="T1589">
        <v>0</v>
      </c>
      <c r="U1589" t="str">
        <v>G00006t_c_r</v>
      </c>
      <c r="W1589" t="str">
        <f ca="1"/>
        <v>Arachidonic acid metabolism</v>
      </c>
      <c r="X1589" t="str">
        <f ca="1"/>
        <v>LTA4H2_c</v>
      </c>
      <c r="Y1589">
        <f ca="1"/>
        <v>0</v>
      </c>
      <c r="Z1589">
        <f ca="1"/>
        <v>0</v>
      </c>
      <c r="AA1589">
        <f ca="1"/>
        <v>0</v>
      </c>
      <c r="AB1589">
        <f ca="1"/>
        <v>0</v>
      </c>
      <c r="AC1589">
        <f ca="1"/>
        <v>0</v>
      </c>
      <c r="AD1589" t="str">
        <f ca="1"/>
        <v>GLUR_c</v>
      </c>
      <c r="AE1589">
        <f ca="1"/>
        <v>0</v>
      </c>
    </row>
    <row r="1590" spans="1:31" x14ac:dyDescent="0.2">
      <c r="A1590" t="s">
        <v>10738</v>
      </c>
      <c r="B1590" s="121" t="s">
        <v>9451</v>
      </c>
      <c r="E1590" s="121" t="str">
        <f ca="1"/>
        <v>0</v>
      </c>
      <c r="H1590" s="121" t="str">
        <f ca="1"/>
        <v>0</v>
      </c>
      <c r="K1590" s="121" t="str">
        <f ca="1"/>
        <v>0</v>
      </c>
      <c r="L1590">
        <v>0</v>
      </c>
      <c r="M1590">
        <v>1.1143073603109E-2</v>
      </c>
      <c r="N1590" s="105" t="str">
        <v>G00006t_c_r</v>
      </c>
      <c r="O1590" s="131" t="str">
        <v/>
      </c>
      <c r="P1590" s="121" t="str">
        <v/>
      </c>
      <c r="Q1590">
        <v>0</v>
      </c>
      <c r="R1590" t="str">
        <v>G00006t_c_r</v>
      </c>
      <c r="T1590">
        <v>0.226546992297633</v>
      </c>
      <c r="U1590" t="str">
        <v>G00006t_c_r</v>
      </c>
      <c r="W1590" t="str">
        <f ca="1"/>
        <v>Arachidonic acid metabolism</v>
      </c>
      <c r="X1590" t="str">
        <f ca="1"/>
        <v>LTA4H2_n</v>
      </c>
      <c r="Y1590">
        <f ca="1"/>
        <v>0</v>
      </c>
      <c r="Z1590">
        <f ca="1"/>
        <v>0</v>
      </c>
      <c r="AA1590">
        <f ca="1"/>
        <v>0</v>
      </c>
      <c r="AB1590">
        <f ca="1"/>
        <v>0</v>
      </c>
      <c r="AC1590">
        <f ca="1"/>
        <v>0</v>
      </c>
      <c r="AD1590" t="str">
        <f ca="1"/>
        <v>GLUSx_c</v>
      </c>
      <c r="AE1590">
        <f ca="1"/>
        <v>0</v>
      </c>
    </row>
    <row r="1591" spans="1:31" x14ac:dyDescent="0.2">
      <c r="A1591" t="s">
        <v>10738</v>
      </c>
      <c r="B1591" s="121" t="s">
        <v>9452</v>
      </c>
      <c r="E1591" s="121" t="str">
        <f ca="1"/>
        <v>0</v>
      </c>
      <c r="H1591" s="121" t="str">
        <f ca="1"/>
        <v>0</v>
      </c>
      <c r="K1591" s="121" t="str">
        <f ca="1"/>
        <v>0</v>
      </c>
      <c r="L1591">
        <v>0</v>
      </c>
      <c r="M1591">
        <v>0</v>
      </c>
      <c r="N1591" s="105" t="str">
        <v>G00006t_c_r</v>
      </c>
      <c r="O1591" s="131" t="str">
        <v/>
      </c>
      <c r="P1591" s="121" t="str">
        <v/>
      </c>
      <c r="Q1591">
        <v>0</v>
      </c>
      <c r="R1591" t="str">
        <v>G00006t_c_r</v>
      </c>
      <c r="T1591">
        <v>0</v>
      </c>
      <c r="U1591" t="str">
        <v>G00006t_c_r</v>
      </c>
      <c r="W1591" t="str">
        <f ca="1"/>
        <v>Arachidonic acid metabolism</v>
      </c>
      <c r="X1591" t="str">
        <f ca="1"/>
        <v>LTA4H3_c</v>
      </c>
      <c r="Y1591">
        <f ca="1"/>
        <v>0</v>
      </c>
      <c r="Z1591">
        <f ca="1"/>
        <v>0</v>
      </c>
      <c r="AA1591">
        <f ca="1"/>
        <v>0</v>
      </c>
      <c r="AB1591">
        <f ca="1"/>
        <v>0</v>
      </c>
      <c r="AC1591">
        <f ca="1"/>
        <v>0</v>
      </c>
      <c r="AD1591" t="str">
        <f ca="1"/>
        <v>GLUt_c_n</v>
      </c>
      <c r="AE1591">
        <f ca="1"/>
        <v>0</v>
      </c>
    </row>
    <row r="1592" spans="1:31" x14ac:dyDescent="0.2">
      <c r="A1592" t="s">
        <v>10738</v>
      </c>
      <c r="B1592" s="121" t="s">
        <v>9453</v>
      </c>
      <c r="E1592" s="121" t="str">
        <f ca="1"/>
        <v>0</v>
      </c>
      <c r="H1592" s="121" t="str">
        <f ca="1"/>
        <v>0</v>
      </c>
      <c r="K1592" s="121" t="str">
        <f ca="1"/>
        <v>0</v>
      </c>
      <c r="L1592">
        <v>0</v>
      </c>
      <c r="M1592">
        <v>1.18996028541835E-12</v>
      </c>
      <c r="N1592" s="105" t="str">
        <v>G00006t_c_r</v>
      </c>
      <c r="O1592" s="131" t="str">
        <v/>
      </c>
      <c r="P1592" s="121" t="str">
        <v/>
      </c>
      <c r="Q1592">
        <v>0</v>
      </c>
      <c r="R1592" t="str">
        <v>G00006t_c_r</v>
      </c>
      <c r="T1592">
        <v>0</v>
      </c>
      <c r="U1592" t="str">
        <v>G00006t_c_r</v>
      </c>
      <c r="W1592" t="str">
        <f ca="1"/>
        <v>Arachidonic acid metabolism</v>
      </c>
      <c r="X1592" t="str">
        <f ca="1"/>
        <v>LTA4H3_n</v>
      </c>
      <c r="Y1592">
        <f ca="1"/>
        <v>0</v>
      </c>
      <c r="Z1592">
        <f ca="1"/>
        <v>0</v>
      </c>
      <c r="AA1592">
        <f ca="1"/>
        <v>0</v>
      </c>
      <c r="AB1592">
        <f ca="1"/>
        <v>0</v>
      </c>
      <c r="AC1592">
        <f ca="1"/>
        <v>0</v>
      </c>
      <c r="AD1592" t="str">
        <f ca="1"/>
        <v>GLUTCOADH_m</v>
      </c>
      <c r="AE1592">
        <f ca="1"/>
        <v>0</v>
      </c>
    </row>
    <row r="1593" spans="1:31" x14ac:dyDescent="0.2">
      <c r="A1593" t="s">
        <v>10673</v>
      </c>
      <c r="B1593" s="121" t="s">
        <v>9456</v>
      </c>
      <c r="E1593" s="121" t="str">
        <f ca="1"/>
        <v>0</v>
      </c>
      <c r="H1593" s="121" t="str">
        <f ca="1"/>
        <v>0</v>
      </c>
      <c r="K1593" s="121" t="str">
        <f ca="1"/>
        <v>0</v>
      </c>
      <c r="L1593">
        <v>5.55747437797364E-3</v>
      </c>
      <c r="M1593">
        <v>9.4660697022217206E-3</v>
      </c>
      <c r="N1593" s="105" t="str">
        <v>G00006t_c_r</v>
      </c>
      <c r="O1593" s="131" t="str">
        <v/>
      </c>
      <c r="P1593" s="121" t="str">
        <v/>
      </c>
      <c r="Q1593">
        <v>9.4692083066843392E-3</v>
      </c>
      <c r="R1593" t="str">
        <v>G00006t_c_r</v>
      </c>
      <c r="T1593">
        <v>5.9441956129882498E-3</v>
      </c>
      <c r="U1593" t="str">
        <v>G00006t_c_r</v>
      </c>
      <c r="W1593" t="str">
        <f ca="1"/>
        <v>Lysine metabolism</v>
      </c>
      <c r="X1593" t="str">
        <f ca="1"/>
        <v>LYSN6MOX_c</v>
      </c>
      <c r="Y1593">
        <f ca="1"/>
        <v>0</v>
      </c>
      <c r="Z1593">
        <f ca="1"/>
        <v>0</v>
      </c>
      <c r="AA1593">
        <f ca="1"/>
        <v>0</v>
      </c>
      <c r="AB1593">
        <f ca="1"/>
        <v>0</v>
      </c>
      <c r="AC1593">
        <f ca="1"/>
        <v>0</v>
      </c>
      <c r="AD1593" t="str">
        <f ca="1"/>
        <v>GLUtps_e</v>
      </c>
      <c r="AE1593">
        <f ca="1"/>
        <v>0</v>
      </c>
    </row>
    <row r="1594" spans="1:31" x14ac:dyDescent="0.2">
      <c r="A1594" t="s">
        <v>10654</v>
      </c>
      <c r="B1594" s="121" t="s">
        <v>9458</v>
      </c>
      <c r="E1594" s="121" t="str">
        <f ca="1"/>
        <v>0</v>
      </c>
      <c r="H1594" s="121" t="str">
        <f ca="1"/>
        <v>0</v>
      </c>
      <c r="K1594" s="121" t="str">
        <f ca="1"/>
        <v>0</v>
      </c>
      <c r="L1594">
        <v>0</v>
      </c>
      <c r="M1594">
        <v>2.1526558495104601E-3</v>
      </c>
      <c r="N1594" s="105" t="str">
        <v>G00006t_c_r</v>
      </c>
      <c r="O1594" s="131" t="str">
        <v/>
      </c>
      <c r="P1594" s="121" t="str">
        <v/>
      </c>
      <c r="Q1594">
        <v>0</v>
      </c>
      <c r="R1594" t="str">
        <v>G00006t_c_r</v>
      </c>
      <c r="T1594">
        <v>0</v>
      </c>
      <c r="U1594" t="str">
        <v>G00006t_c_r</v>
      </c>
      <c r="W1594" t="str">
        <f ca="1"/>
        <v>Transport</v>
      </c>
      <c r="X1594" t="str">
        <f ca="1"/>
        <v>LYSt_c_m</v>
      </c>
      <c r="Y1594">
        <f ca="1"/>
        <v>0</v>
      </c>
      <c r="Z1594">
        <f ca="1"/>
        <v>0</v>
      </c>
      <c r="AA1594">
        <f ca="1"/>
        <v>0</v>
      </c>
      <c r="AB1594">
        <f ca="1"/>
        <v>0</v>
      </c>
      <c r="AC1594">
        <f ca="1"/>
        <v>0</v>
      </c>
      <c r="AD1594" t="str">
        <f ca="1"/>
        <v>GLUtps_v</v>
      </c>
      <c r="AE1594">
        <f ca="1"/>
        <v>0</v>
      </c>
    </row>
    <row r="1595" spans="1:31" x14ac:dyDescent="0.2">
      <c r="A1595" t="s">
        <v>10654</v>
      </c>
      <c r="B1595" s="121" t="s">
        <v>9459</v>
      </c>
      <c r="E1595" s="121" t="str">
        <f ca="1"/>
        <v>0</v>
      </c>
      <c r="H1595" s="121" t="str">
        <f ca="1"/>
        <v>0</v>
      </c>
      <c r="K1595" s="121" t="str">
        <f ca="1"/>
        <v>0</v>
      </c>
      <c r="L1595">
        <v>2.41779403718606E-2</v>
      </c>
      <c r="M1595">
        <v>2.8582946296096898E-2</v>
      </c>
      <c r="N1595" s="105" t="str">
        <v>G00006t_c_r</v>
      </c>
      <c r="O1595" s="131" t="str">
        <v/>
      </c>
      <c r="P1595" s="121" t="str">
        <v/>
      </c>
      <c r="Q1595">
        <v>2.3071792029974201E-2</v>
      </c>
      <c r="R1595" t="str">
        <v>G00006t_c_r</v>
      </c>
      <c r="T1595">
        <v>9.1397000454682298E-2</v>
      </c>
      <c r="U1595" t="str">
        <v>G00006t_c_r</v>
      </c>
      <c r="W1595" t="str">
        <f ca="1"/>
        <v>Transport</v>
      </c>
      <c r="X1595" t="str">
        <f ca="1"/>
        <v>LYStpa_v</v>
      </c>
      <c r="Y1595">
        <f ca="1"/>
        <v>0</v>
      </c>
      <c r="Z1595">
        <f ca="1"/>
        <v>0</v>
      </c>
      <c r="AA1595">
        <f ca="1"/>
        <v>0</v>
      </c>
      <c r="AB1595">
        <f ca="1"/>
        <v>0</v>
      </c>
      <c r="AC1595">
        <f ca="1"/>
        <v>0</v>
      </c>
      <c r="AD1595" t="str">
        <f ca="1"/>
        <v>GLUTRS_m</v>
      </c>
      <c r="AE1595">
        <f ca="1"/>
        <v>0</v>
      </c>
    </row>
    <row r="1596" spans="1:31" x14ac:dyDescent="0.2">
      <c r="A1596" t="s">
        <v>10654</v>
      </c>
      <c r="B1596" s="121" t="s">
        <v>9460</v>
      </c>
      <c r="E1596" s="121" t="str">
        <f ca="1"/>
        <v>0</v>
      </c>
      <c r="H1596" s="121" t="str">
        <f ca="1"/>
        <v>0</v>
      </c>
      <c r="K1596" s="121" t="str">
        <f ca="1"/>
        <v>0</v>
      </c>
      <c r="L1596">
        <v>-4.7719702317903597E-5</v>
      </c>
      <c r="M1596">
        <v>4.6220474695120098E-2</v>
      </c>
      <c r="N1596" s="105" t="str">
        <v>G00006t_c_r</v>
      </c>
      <c r="O1596" s="131" t="str">
        <v/>
      </c>
      <c r="P1596" s="121" t="str">
        <v/>
      </c>
      <c r="Q1596">
        <v>-2.0654046275711701E-4</v>
      </c>
      <c r="R1596" t="str">
        <v>G00006t_c_r</v>
      </c>
      <c r="T1596">
        <v>-2.67165271086265E-3</v>
      </c>
      <c r="U1596" t="str">
        <v>G00006t_c_r</v>
      </c>
      <c r="W1596" t="str">
        <f ca="1"/>
        <v>Transport</v>
      </c>
      <c r="X1596" t="str">
        <f ca="1"/>
        <v>LYStps_e</v>
      </c>
      <c r="Y1596">
        <f ca="1"/>
        <v>0</v>
      </c>
      <c r="Z1596">
        <f ca="1"/>
        <v>0</v>
      </c>
      <c r="AA1596">
        <f ca="1"/>
        <v>0</v>
      </c>
      <c r="AB1596">
        <f ca="1"/>
        <v>0</v>
      </c>
      <c r="AC1596">
        <f ca="1"/>
        <v>0</v>
      </c>
      <c r="AD1596" t="str">
        <f ca="1"/>
        <v>GLXt_c_e</v>
      </c>
      <c r="AE1596">
        <f ca="1"/>
        <v>0</v>
      </c>
    </row>
    <row r="1597" spans="1:31" x14ac:dyDescent="0.2">
      <c r="A1597" t="s">
        <v>10694</v>
      </c>
      <c r="B1597" s="121" t="s">
        <v>9457</v>
      </c>
      <c r="E1597" s="121">
        <f ca="1"/>
        <v>4.9531779065008101E-2</v>
      </c>
      <c r="H1597" s="121" t="str">
        <f ca="1"/>
        <v>0</v>
      </c>
      <c r="K1597" s="121" t="str">
        <f ca="1"/>
        <v>0</v>
      </c>
      <c r="L1597">
        <v>0</v>
      </c>
      <c r="M1597">
        <v>1.3805726076841301E-3</v>
      </c>
      <c r="N1597" s="105" t="str">
        <v>G00006t_c_r</v>
      </c>
      <c r="O1597" s="131">
        <v>4.5681391799999999E-2</v>
      </c>
      <c r="P1597" s="121">
        <v>4.9683932859598303E-5</v>
      </c>
      <c r="Q1597">
        <v>0</v>
      </c>
      <c r="R1597" t="str">
        <v>G00006t_c_r</v>
      </c>
      <c r="T1597">
        <v>0</v>
      </c>
      <c r="U1597" t="str">
        <v>G00006t_c_r</v>
      </c>
      <c r="W1597" t="str">
        <f ca="1"/>
        <v>Aminoacyl-tRNA biosynthesis</v>
      </c>
      <c r="X1597" t="str">
        <f ca="1"/>
        <v>LYSTRS_c</v>
      </c>
      <c r="Y1597">
        <f ca="1"/>
        <v>2.3635630253818391E-2</v>
      </c>
      <c r="Z1597">
        <f ca="1"/>
        <v>0</v>
      </c>
      <c r="AA1597">
        <f ca="1"/>
        <v>5.5864301749521518E-4</v>
      </c>
      <c r="AB1597">
        <f ca="1"/>
        <v>226309.32142179014</v>
      </c>
      <c r="AC1597">
        <f ca="1"/>
        <v>1</v>
      </c>
      <c r="AD1597" t="str">
        <f ca="1"/>
        <v>GLXt_c_x</v>
      </c>
      <c r="AE1597">
        <f ca="1"/>
        <v>0</v>
      </c>
    </row>
    <row r="1598" spans="1:31" x14ac:dyDescent="0.2">
      <c r="A1598" t="s">
        <v>10737</v>
      </c>
      <c r="B1598" s="121" t="s">
        <v>9461</v>
      </c>
      <c r="E1598" s="121" t="str">
        <f ca="1"/>
        <v>0</v>
      </c>
      <c r="H1598" s="121" t="str">
        <f ca="1"/>
        <v>0</v>
      </c>
      <c r="K1598" s="121" t="str">
        <f ca="1"/>
        <v>0</v>
      </c>
      <c r="L1598">
        <v>0</v>
      </c>
      <c r="M1598">
        <v>1.2754337528332301E-3</v>
      </c>
      <c r="N1598" s="105" t="str">
        <v>G00006t_c_r</v>
      </c>
      <c r="O1598" s="131">
        <v>2.29035441700779E-4</v>
      </c>
      <c r="P1598" s="121">
        <v>1.8980222158418299E-6</v>
      </c>
      <c r="Q1598">
        <v>0</v>
      </c>
      <c r="R1598" t="str">
        <v>G00006t_c_r</v>
      </c>
      <c r="T1598">
        <v>0</v>
      </c>
      <c r="U1598" t="str">
        <v>G00006t_c_r</v>
      </c>
      <c r="W1598" t="str">
        <f ca="1"/>
        <v>Inositol phosphate metabolism</v>
      </c>
      <c r="X1598" t="str">
        <f ca="1"/>
        <v>M1PS_c</v>
      </c>
      <c r="Y1598">
        <f ca="1"/>
        <v>0</v>
      </c>
      <c r="Z1598">
        <f ca="1"/>
        <v>0</v>
      </c>
      <c r="AA1598">
        <f ca="1"/>
        <v>0</v>
      </c>
      <c r="AB1598">
        <f ca="1"/>
        <v>0</v>
      </c>
      <c r="AC1598">
        <f ca="1"/>
        <v>0</v>
      </c>
      <c r="AD1598" t="str">
        <f ca="1"/>
        <v>GLYAT_c</v>
      </c>
      <c r="AE1598">
        <f ca="1"/>
        <v>0</v>
      </c>
    </row>
    <row r="1599" spans="1:31" x14ac:dyDescent="0.2">
      <c r="A1599" t="s">
        <v>10670</v>
      </c>
      <c r="B1599" s="121" t="s">
        <v>9462</v>
      </c>
      <c r="E1599" s="121" t="str">
        <f ca="1"/>
        <v>0</v>
      </c>
      <c r="H1599" s="121" t="str">
        <f ca="1"/>
        <v>0</v>
      </c>
      <c r="K1599" s="121" t="str">
        <f ca="1"/>
        <v>0</v>
      </c>
      <c r="L1599">
        <v>0</v>
      </c>
      <c r="M1599">
        <v>1.39229387459222E-3</v>
      </c>
      <c r="N1599" s="105" t="str">
        <v>G00006t_c_r</v>
      </c>
      <c r="O1599" s="131" t="str">
        <v/>
      </c>
      <c r="P1599" s="121" t="str">
        <v/>
      </c>
      <c r="Q1599">
        <v>0</v>
      </c>
      <c r="R1599" t="str">
        <v>G00006t_c_r</v>
      </c>
      <c r="T1599">
        <v>0</v>
      </c>
      <c r="U1599" t="str">
        <v>G00006t_c_r</v>
      </c>
      <c r="W1599" t="str">
        <f ca="1"/>
        <v>Tyrosine metabolism</v>
      </c>
      <c r="X1599" t="str">
        <f ca="1"/>
        <v>MACACI_c</v>
      </c>
      <c r="Y1599">
        <f ca="1"/>
        <v>0</v>
      </c>
      <c r="Z1599">
        <f ca="1"/>
        <v>0</v>
      </c>
      <c r="AA1599">
        <f ca="1"/>
        <v>0</v>
      </c>
      <c r="AB1599">
        <f ca="1"/>
        <v>0</v>
      </c>
      <c r="AC1599">
        <f ca="1"/>
        <v>0</v>
      </c>
      <c r="AD1599" t="str">
        <f ca="1"/>
        <v>GLYC3Pt_c_m</v>
      </c>
      <c r="AE1599">
        <f ca="1"/>
        <v>0</v>
      </c>
    </row>
    <row r="1600" spans="1:31" x14ac:dyDescent="0.2">
      <c r="A1600" t="s">
        <v>10715</v>
      </c>
      <c r="B1600" s="121" t="s">
        <v>9463</v>
      </c>
      <c r="E1600" s="121">
        <f ca="1"/>
        <v>4.9399890074062396E-4</v>
      </c>
      <c r="H1600" s="121" t="str">
        <f ca="1"/>
        <v>0</v>
      </c>
      <c r="K1600" s="121" t="str">
        <f ca="1"/>
        <v>0</v>
      </c>
      <c r="L1600">
        <v>0</v>
      </c>
      <c r="M1600">
        <v>2.19868849606643E-3</v>
      </c>
      <c r="N1600" s="105" t="str">
        <v>G00006t_c_r</v>
      </c>
      <c r="O1600" s="131">
        <v>0</v>
      </c>
      <c r="P1600" s="121">
        <v>5.0060042717929804E-4</v>
      </c>
      <c r="Q1600">
        <v>0</v>
      </c>
      <c r="R1600" t="str">
        <v>G00006t_c_r</v>
      </c>
      <c r="T1600">
        <v>-5.6620295394800103E-2</v>
      </c>
      <c r="U1600" t="str">
        <v>G00006t_c_r</v>
      </c>
      <c r="W1600" t="str">
        <f ca="1"/>
        <v>Triacylglycerol degradation</v>
      </c>
      <c r="X1600" t="str">
        <f ca="1"/>
        <v>MAGL_l</v>
      </c>
      <c r="Y1600">
        <f ca="1"/>
        <v>2.3572695316221044E-4</v>
      </c>
      <c r="Z1600">
        <f ca="1"/>
        <v>0</v>
      </c>
      <c r="AA1600">
        <f ca="1"/>
        <v>5.5567196447138952E-8</v>
      </c>
      <c r="AB1600">
        <f ca="1"/>
        <v>0.22173592093977135</v>
      </c>
      <c r="AC1600">
        <f ca="1"/>
        <v>1</v>
      </c>
      <c r="AD1600" t="str">
        <f ca="1"/>
        <v>GLYC3Pt_c_x</v>
      </c>
      <c r="AE1600">
        <f ca="1"/>
        <v>0</v>
      </c>
    </row>
    <row r="1601" spans="1:31" x14ac:dyDescent="0.2">
      <c r="A1601" t="s">
        <v>10715</v>
      </c>
      <c r="B1601" s="121" t="s">
        <v>9464</v>
      </c>
      <c r="E1601" s="121" t="str">
        <f ca="1"/>
        <v>0</v>
      </c>
      <c r="H1601" s="121" t="str">
        <f ca="1"/>
        <v>0</v>
      </c>
      <c r="K1601" s="121" t="str">
        <f ca="1"/>
        <v>0</v>
      </c>
      <c r="L1601">
        <v>2.2307506478214702E-2</v>
      </c>
      <c r="M1601">
        <v>5.4489551825075699E-2</v>
      </c>
      <c r="N1601" s="105" t="str">
        <v>G00006t_c_r</v>
      </c>
      <c r="O1601" s="131" t="str">
        <v/>
      </c>
      <c r="P1601" s="121" t="str">
        <v/>
      </c>
      <c r="Q1601">
        <v>3.10616411140913E-2</v>
      </c>
      <c r="R1601" t="str">
        <v>G00006t_c_r</v>
      </c>
      <c r="T1601">
        <v>0.71415995130996202</v>
      </c>
      <c r="U1601" t="str">
        <v>G00006t_c_r</v>
      </c>
      <c r="W1601" t="str">
        <f ca="1"/>
        <v>Triacylglycerol degradation</v>
      </c>
      <c r="X1601" t="str">
        <f ca="1"/>
        <v>MAGL_m</v>
      </c>
      <c r="Y1601">
        <f ca="1"/>
        <v>0</v>
      </c>
      <c r="Z1601">
        <f ca="1"/>
        <v>0</v>
      </c>
      <c r="AA1601">
        <f ca="1"/>
        <v>0</v>
      </c>
      <c r="AB1601">
        <f ca="1"/>
        <v>0</v>
      </c>
      <c r="AC1601">
        <f ca="1"/>
        <v>0</v>
      </c>
      <c r="AD1601" t="str">
        <f ca="1"/>
        <v>GLYC3Pt_m_mm</v>
      </c>
      <c r="AE1601">
        <f ca="1"/>
        <v>0</v>
      </c>
    </row>
    <row r="1602" spans="1:31" x14ac:dyDescent="0.2">
      <c r="A1602" t="s">
        <v>10654</v>
      </c>
      <c r="B1602" s="121" t="s">
        <v>9465</v>
      </c>
      <c r="E1602" s="121">
        <f ca="1"/>
        <v>1.3551471521047E-2</v>
      </c>
      <c r="H1602" s="121" t="str">
        <f ca="1"/>
        <v>0</v>
      </c>
      <c r="K1602" s="121" t="str">
        <f ca="1"/>
        <v>0</v>
      </c>
      <c r="L1602">
        <v>-7.2767662723468296E-2</v>
      </c>
      <c r="M1602">
        <v>3.6170460586086403E-2</v>
      </c>
      <c r="N1602" s="105" t="str">
        <v>G00006t_c_r</v>
      </c>
      <c r="O1602" s="131" t="str">
        <v/>
      </c>
      <c r="P1602" s="121" t="str">
        <v/>
      </c>
      <c r="Q1602">
        <v>-5.2482723344389699E-2</v>
      </c>
      <c r="R1602" t="str">
        <v>G00006t_c_r</v>
      </c>
      <c r="T1602">
        <v>-0.30495928275649098</v>
      </c>
      <c r="U1602" t="str">
        <v>G00006t_c_r</v>
      </c>
      <c r="W1602" t="str">
        <f ca="1"/>
        <v>Transport</v>
      </c>
      <c r="X1602" t="str">
        <f ca="1"/>
        <v>MALCOAt_c_rm</v>
      </c>
      <c r="Y1602">
        <f ca="1"/>
        <v>6.4665064795318876E-3</v>
      </c>
      <c r="Z1602">
        <f ca="1"/>
        <v>0</v>
      </c>
      <c r="AA1602">
        <f ca="1"/>
        <v>4.1815706049827889E-5</v>
      </c>
      <c r="AB1602">
        <f ca="1"/>
        <v>1.7499737306081928E-3</v>
      </c>
      <c r="AC1602">
        <f ca="1"/>
        <v>1</v>
      </c>
      <c r="AD1602" t="str">
        <f ca="1"/>
        <v>GLYCDy_c</v>
      </c>
      <c r="AE1602">
        <f ca="1"/>
        <v>0</v>
      </c>
    </row>
    <row r="1603" spans="1:31" x14ac:dyDescent="0.2">
      <c r="A1603" t="s">
        <v>10654</v>
      </c>
      <c r="B1603" s="121" t="s">
        <v>9466</v>
      </c>
      <c r="E1603" s="121" t="str">
        <f ca="1"/>
        <v>0</v>
      </c>
      <c r="H1603" s="121" t="str">
        <f ca="1"/>
        <v>0</v>
      </c>
      <c r="K1603" s="121" t="str">
        <f ca="1"/>
        <v>0</v>
      </c>
      <c r="L1603">
        <v>0</v>
      </c>
      <c r="M1603">
        <v>1.1143073603109E-2</v>
      </c>
      <c r="N1603" s="105" t="str">
        <v>G00006t_c_r</v>
      </c>
      <c r="O1603" s="131" t="str">
        <v/>
      </c>
      <c r="P1603" s="121" t="str">
        <v/>
      </c>
      <c r="Q1603">
        <v>0</v>
      </c>
      <c r="R1603" t="str">
        <v>G00006t_c_r</v>
      </c>
      <c r="T1603">
        <v>-0.226546992297633</v>
      </c>
      <c r="U1603" t="str">
        <v>G00006t_c_r</v>
      </c>
      <c r="W1603" t="str">
        <f ca="1"/>
        <v>Transport</v>
      </c>
      <c r="X1603" t="str">
        <f ca="1"/>
        <v>MALOAAta_x</v>
      </c>
      <c r="Y1603">
        <f ca="1"/>
        <v>0</v>
      </c>
      <c r="Z1603">
        <f ca="1"/>
        <v>0</v>
      </c>
      <c r="AA1603">
        <f ca="1"/>
        <v>0</v>
      </c>
      <c r="AB1603">
        <f ca="1"/>
        <v>0</v>
      </c>
      <c r="AC1603">
        <f ca="1"/>
        <v>0</v>
      </c>
      <c r="AD1603" t="str">
        <f ca="1"/>
        <v>GLYCK_c</v>
      </c>
      <c r="AE1603">
        <f ca="1"/>
        <v>0</v>
      </c>
    </row>
    <row r="1604" spans="1:31" x14ac:dyDescent="0.2">
      <c r="A1604" t="s">
        <v>10728</v>
      </c>
      <c r="B1604" s="121" t="s">
        <v>9467</v>
      </c>
      <c r="E1604" s="121" t="str">
        <f ca="1"/>
        <v>0</v>
      </c>
      <c r="H1604" s="121" t="str">
        <f ca="1"/>
        <v>0</v>
      </c>
      <c r="K1604" s="121" t="str">
        <f ca="1"/>
        <v>0</v>
      </c>
      <c r="L1604">
        <v>-2.9687695047516401E-2</v>
      </c>
      <c r="M1604">
        <v>5.5870281999692899E-2</v>
      </c>
      <c r="N1604" s="105" t="str">
        <v>G00006t_c_r</v>
      </c>
      <c r="O1604" s="131">
        <v>0</v>
      </c>
      <c r="P1604" s="121">
        <v>0.22869522846144</v>
      </c>
      <c r="Q1604">
        <v>-3.2334459873901301E-2</v>
      </c>
      <c r="R1604" t="str">
        <v>G00006t_c_r</v>
      </c>
      <c r="T1604">
        <v>-0.267280135169013</v>
      </c>
      <c r="U1604" t="str">
        <v>G00006t_c_r</v>
      </c>
      <c r="W1604" t="str">
        <f ca="1"/>
        <v>Glyoxylate metabolism</v>
      </c>
      <c r="X1604" t="str">
        <f ca="1"/>
        <v>MALS_c</v>
      </c>
      <c r="Y1604">
        <f ca="1"/>
        <v>0</v>
      </c>
      <c r="Z1604">
        <f ca="1"/>
        <v>0</v>
      </c>
      <c r="AA1604">
        <f ca="1"/>
        <v>0</v>
      </c>
      <c r="AB1604">
        <f ca="1"/>
        <v>0</v>
      </c>
      <c r="AC1604">
        <f ca="1"/>
        <v>0</v>
      </c>
      <c r="AD1604" t="str">
        <f ca="1"/>
        <v>GLYCOGENt_c_v</v>
      </c>
      <c r="AE1604">
        <f ca="1"/>
        <v>0</v>
      </c>
    </row>
    <row r="1605" spans="1:31" x14ac:dyDescent="0.2">
      <c r="A1605" t="s">
        <v>10658</v>
      </c>
      <c r="B1605" s="121" t="s">
        <v>9468</v>
      </c>
      <c r="E1605" s="121" t="str">
        <f ca="1"/>
        <v>0</v>
      </c>
      <c r="H1605" s="121" t="str">
        <f ca="1"/>
        <v>0</v>
      </c>
      <c r="K1605" s="121" t="str">
        <f ca="1"/>
        <v>0</v>
      </c>
      <c r="L1605">
        <v>4.6714989259484399E-3</v>
      </c>
      <c r="M1605">
        <v>2.2286234170965501E-2</v>
      </c>
      <c r="N1605" s="105" t="str">
        <v>G00006t_c_r</v>
      </c>
      <c r="O1605" s="131">
        <v>0</v>
      </c>
      <c r="P1605" s="121">
        <v>0</v>
      </c>
      <c r="Q1605">
        <v>3.6336484490365698E-3</v>
      </c>
      <c r="R1605" t="str">
        <v>G00006t_c_r</v>
      </c>
      <c r="T1605">
        <v>0.45508179072972499</v>
      </c>
      <c r="U1605" t="str">
        <v>G00006t_c_r</v>
      </c>
      <c r="W1605" t="str">
        <f ca="1"/>
        <v>Alternative carbon metabolism</v>
      </c>
      <c r="X1605" t="str">
        <f ca="1"/>
        <v>MALT_c</v>
      </c>
      <c r="Y1605">
        <f ca="1"/>
        <v>0</v>
      </c>
      <c r="Z1605">
        <f ca="1"/>
        <v>0</v>
      </c>
      <c r="AA1605">
        <f ca="1"/>
        <v>0</v>
      </c>
      <c r="AB1605">
        <f ca="1"/>
        <v>0</v>
      </c>
      <c r="AC1605">
        <f ca="1"/>
        <v>0</v>
      </c>
      <c r="AD1605" t="str">
        <f ca="1"/>
        <v>GLYCt_c_m</v>
      </c>
      <c r="AE1605">
        <f ca="1"/>
        <v>0</v>
      </c>
    </row>
    <row r="1606" spans="1:31" x14ac:dyDescent="0.2">
      <c r="A1606" t="s">
        <v>10654</v>
      </c>
      <c r="B1606" s="121" t="s">
        <v>9471</v>
      </c>
      <c r="E1606" s="121" t="str">
        <f ca="1"/>
        <v>0</v>
      </c>
      <c r="H1606" s="121" t="str">
        <f ca="1"/>
        <v>0</v>
      </c>
      <c r="K1606" s="121" t="str">
        <f ca="1"/>
        <v>0</v>
      </c>
      <c r="L1606">
        <v>-4.6714989259484399E-3</v>
      </c>
      <c r="M1606">
        <v>2.2286234170965601E-2</v>
      </c>
      <c r="N1606" s="105" t="str">
        <v>G00006t_c_r</v>
      </c>
      <c r="O1606" s="131" t="str">
        <v/>
      </c>
      <c r="P1606" s="121" t="str">
        <v/>
      </c>
      <c r="Q1606">
        <v>-3.6336484490365698E-3</v>
      </c>
      <c r="R1606" t="str">
        <v>G00006t_c_r</v>
      </c>
      <c r="T1606">
        <v>-0.45508179072972499</v>
      </c>
      <c r="U1606" t="str">
        <v>G00006t_c_r</v>
      </c>
      <c r="W1606" t="str">
        <f ca="1"/>
        <v>Transport</v>
      </c>
      <c r="X1606" t="str">
        <f ca="1"/>
        <v>MALt_c_e</v>
      </c>
      <c r="Y1606">
        <f ca="1"/>
        <v>0</v>
      </c>
      <c r="Z1606">
        <f ca="1"/>
        <v>0</v>
      </c>
      <c r="AA1606">
        <f ca="1"/>
        <v>0</v>
      </c>
      <c r="AB1606">
        <f ca="1"/>
        <v>0</v>
      </c>
      <c r="AC1606">
        <f ca="1"/>
        <v>0</v>
      </c>
      <c r="AD1606" t="str">
        <f ca="1"/>
        <v>GLYGS_c</v>
      </c>
      <c r="AE1606">
        <f ca="1"/>
        <v>0</v>
      </c>
    </row>
    <row r="1607" spans="1:31" x14ac:dyDescent="0.2">
      <c r="A1607" t="s">
        <v>10654</v>
      </c>
      <c r="B1607" s="121" t="s">
        <v>9470</v>
      </c>
      <c r="E1607" s="121" t="str">
        <f ca="1"/>
        <v>0</v>
      </c>
      <c r="H1607" s="121" t="str">
        <f ca="1"/>
        <v>0</v>
      </c>
      <c r="K1607" s="121" t="str">
        <f ca="1"/>
        <v>0</v>
      </c>
      <c r="L1607">
        <v>3.91753832656885E-2</v>
      </c>
      <c r="M1607">
        <v>4.0320033599992996E-3</v>
      </c>
      <c r="N1607" s="105" t="str">
        <v>G00006t_c_r</v>
      </c>
      <c r="O1607" s="131" t="str">
        <v/>
      </c>
      <c r="P1607" s="121" t="str">
        <v/>
      </c>
      <c r="Q1607">
        <v>2.88151492704854E-2</v>
      </c>
      <c r="R1607" t="str">
        <v>G00006t_c_r</v>
      </c>
      <c r="T1607">
        <v>4.2602481529788502E-2</v>
      </c>
      <c r="U1607" t="str">
        <v>G00006t_c_r</v>
      </c>
      <c r="W1607" t="str">
        <f ca="1"/>
        <v>Transport</v>
      </c>
      <c r="X1607" t="str">
        <f ca="1"/>
        <v>MALt2_m</v>
      </c>
      <c r="Y1607">
        <f ca="1"/>
        <v>0</v>
      </c>
      <c r="Z1607">
        <f ca="1"/>
        <v>0</v>
      </c>
      <c r="AA1607">
        <f ca="1"/>
        <v>0</v>
      </c>
      <c r="AB1607">
        <f ca="1"/>
        <v>0</v>
      </c>
      <c r="AC1607">
        <f ca="1"/>
        <v>0</v>
      </c>
      <c r="AD1607" t="str">
        <f ca="1"/>
        <v>GLYK_c</v>
      </c>
      <c r="AE1607">
        <f ca="1"/>
        <v>0</v>
      </c>
    </row>
    <row r="1608" spans="1:31" x14ac:dyDescent="0.2">
      <c r="A1608" t="s">
        <v>10654</v>
      </c>
      <c r="B1608" s="121" t="s">
        <v>9469</v>
      </c>
      <c r="E1608" s="121" t="str">
        <f ca="1"/>
        <v>0</v>
      </c>
      <c r="H1608" s="121" t="str">
        <f ca="1"/>
        <v>0</v>
      </c>
      <c r="K1608" s="121" t="str">
        <f ca="1"/>
        <v>0</v>
      </c>
      <c r="L1608">
        <v>3.91753832656885E-2</v>
      </c>
      <c r="M1608">
        <v>4.0320033599992996E-3</v>
      </c>
      <c r="N1608" s="105" t="str">
        <v>G00006t_c_r</v>
      </c>
      <c r="O1608" s="131" t="str">
        <v/>
      </c>
      <c r="P1608" s="121" t="str">
        <v/>
      </c>
      <c r="Q1608">
        <v>2.88151492704854E-2</v>
      </c>
      <c r="R1608" t="str">
        <v>G00006t_c_r</v>
      </c>
      <c r="T1608">
        <v>4.2602481529788502E-2</v>
      </c>
      <c r="U1608" t="str">
        <v>G00006t_c_r</v>
      </c>
      <c r="W1608" t="str">
        <f ca="1"/>
        <v>Transport</v>
      </c>
      <c r="X1608" t="str">
        <f ca="1"/>
        <v>MALTtps_e</v>
      </c>
      <c r="Y1608">
        <f ca="1"/>
        <v>0</v>
      </c>
      <c r="Z1608">
        <f ca="1"/>
        <v>0</v>
      </c>
      <c r="AA1608">
        <f ca="1"/>
        <v>0</v>
      </c>
      <c r="AB1608">
        <f ca="1"/>
        <v>0</v>
      </c>
      <c r="AC1608">
        <f ca="1"/>
        <v>0</v>
      </c>
      <c r="AD1608" t="str">
        <f ca="1"/>
        <v>GLYOX_c</v>
      </c>
      <c r="AE1608">
        <f ca="1"/>
        <v>0</v>
      </c>
    </row>
    <row r="1609" spans="1:31" x14ac:dyDescent="0.2">
      <c r="A1609" t="s">
        <v>10726</v>
      </c>
      <c r="B1609" s="121" t="s">
        <v>9472</v>
      </c>
      <c r="E1609" s="121">
        <f ca="1"/>
        <v>7.3305385408495405E-2</v>
      </c>
      <c r="H1609" s="121" t="str">
        <f ca="1"/>
        <v>0</v>
      </c>
      <c r="K1609" s="121" t="str">
        <f ca="1"/>
        <v>0</v>
      </c>
      <c r="L1609">
        <v>-3.91753832656885E-2</v>
      </c>
      <c r="M1609">
        <v>4.0320033599992996E-3</v>
      </c>
      <c r="N1609" s="105" t="str">
        <v>G00006t_c_r</v>
      </c>
      <c r="O1609" s="131">
        <v>8.4103272000000007E-2</v>
      </c>
      <c r="P1609" s="121">
        <v>9.1472285643464402E-5</v>
      </c>
      <c r="Q1609">
        <v>-2.88151492704854E-2</v>
      </c>
      <c r="R1609" t="str">
        <v>G00006t_c_r</v>
      </c>
      <c r="T1609">
        <v>-4.2602481529788502E-2</v>
      </c>
      <c r="U1609" t="str">
        <v>G00006t_c_r</v>
      </c>
      <c r="W1609" t="str">
        <f ca="1"/>
        <v>Fructose and mannose metabolism</v>
      </c>
      <c r="X1609" t="str">
        <f ca="1"/>
        <v>MAN1PT_c</v>
      </c>
      <c r="Y1609">
        <f ca="1"/>
        <v>3.4979946568340928E-2</v>
      </c>
      <c r="Z1609">
        <f ca="1"/>
        <v>0</v>
      </c>
      <c r="AA1609">
        <f ca="1"/>
        <v>1.2235966619239863E-3</v>
      </c>
      <c r="AB1609">
        <f ca="1"/>
        <v>146237.65739345449</v>
      </c>
      <c r="AC1609">
        <f ca="1"/>
        <v>1</v>
      </c>
      <c r="AD1609" t="str">
        <f ca="1"/>
        <v>GLYOX_m</v>
      </c>
      <c r="AE1609">
        <f ca="1"/>
        <v>0</v>
      </c>
    </row>
    <row r="1610" spans="1:31" x14ac:dyDescent="0.2">
      <c r="A1610" t="s">
        <v>10726</v>
      </c>
      <c r="B1610" s="121" t="s">
        <v>9473</v>
      </c>
      <c r="E1610" s="121">
        <f ca="1"/>
        <v>-7.3305385408495405E-2</v>
      </c>
      <c r="H1610" s="121" t="str">
        <f ca="1"/>
        <v>0</v>
      </c>
      <c r="K1610" s="121" t="str">
        <f ca="1"/>
        <v>0</v>
      </c>
      <c r="L1610">
        <v>8.4957296262069895E-3</v>
      </c>
      <c r="M1610">
        <v>7.0524747095409996E-5</v>
      </c>
      <c r="N1610" s="105" t="str">
        <v>G00006t_c_r</v>
      </c>
      <c r="O1610" s="131">
        <v>-8.4103272000000007E-2</v>
      </c>
      <c r="P1610" s="121">
        <v>9.1472285643464307E-5</v>
      </c>
      <c r="Q1610">
        <v>3.6417377084050398E-3</v>
      </c>
      <c r="R1610" t="str">
        <v>G00006t_c_r</v>
      </c>
      <c r="T1610">
        <v>8.9402078689766306E-3</v>
      </c>
      <c r="U1610" t="str">
        <v>G00006t_c_r</v>
      </c>
      <c r="W1610" t="str">
        <f ca="1"/>
        <v>Fructose and mannose metabolism</v>
      </c>
      <c r="X1610" t="str">
        <f ca="1"/>
        <v>MAN6PI_c</v>
      </c>
      <c r="Y1610">
        <f ca="1"/>
        <v>-3.4979946568340928E-2</v>
      </c>
      <c r="Z1610">
        <f ca="1"/>
        <v>0</v>
      </c>
      <c r="AA1610">
        <f ca="1"/>
        <v>1.2235966619239863E-3</v>
      </c>
      <c r="AB1610">
        <f ca="1"/>
        <v>146237.65739345478</v>
      </c>
      <c r="AC1610">
        <f ca="1"/>
        <v>1</v>
      </c>
      <c r="AD1610" t="str">
        <f ca="1"/>
        <v>GLYtps_e</v>
      </c>
      <c r="AE1610">
        <f ca="1"/>
        <v>0</v>
      </c>
    </row>
    <row r="1611" spans="1:31" x14ac:dyDescent="0.2">
      <c r="A1611" t="s">
        <v>10658</v>
      </c>
      <c r="B1611" s="121" t="s">
        <v>9474</v>
      </c>
      <c r="E1611" s="121" t="str">
        <f ca="1"/>
        <v>0</v>
      </c>
      <c r="H1611" s="121" t="str">
        <f ca="1"/>
        <v>0</v>
      </c>
      <c r="K1611" s="121" t="str">
        <f ca="1"/>
        <v>0</v>
      </c>
      <c r="L1611">
        <v>4.6714989259484399E-3</v>
      </c>
      <c r="M1611">
        <v>1.4070518537057299E-5</v>
      </c>
      <c r="N1611" s="105" t="str">
        <v>G00006t_c_r</v>
      </c>
      <c r="O1611" s="131" t="str">
        <v/>
      </c>
      <c r="P1611" s="121" t="str">
        <v/>
      </c>
      <c r="Q1611">
        <v>3.6336484490365698E-3</v>
      </c>
      <c r="R1611" t="str">
        <v>G00006t_c_r</v>
      </c>
      <c r="T1611">
        <v>1.98780613445896E-3</v>
      </c>
      <c r="U1611" t="str">
        <v>G00006t_c_r</v>
      </c>
      <c r="W1611" t="str">
        <f ca="1"/>
        <v>Alternative carbon metabolism</v>
      </c>
      <c r="X1611" t="str">
        <f ca="1"/>
        <v>MANNAN14H_c</v>
      </c>
      <c r="Y1611">
        <f ca="1"/>
        <v>0</v>
      </c>
      <c r="Z1611">
        <f ca="1"/>
        <v>0</v>
      </c>
      <c r="AA1611">
        <f ca="1"/>
        <v>0</v>
      </c>
      <c r="AB1611">
        <f ca="1"/>
        <v>0</v>
      </c>
      <c r="AC1611">
        <f ca="1"/>
        <v>0</v>
      </c>
      <c r="AD1611" t="str">
        <f ca="1"/>
        <v>GMAND_c</v>
      </c>
      <c r="AE1611">
        <f ca="1"/>
        <v>0</v>
      </c>
    </row>
    <row r="1612" spans="1:31" x14ac:dyDescent="0.2">
      <c r="A1612" t="s">
        <v>10658</v>
      </c>
      <c r="B1612" s="121" t="s">
        <v>9475</v>
      </c>
      <c r="E1612" s="121" t="str">
        <f ca="1"/>
        <v>0</v>
      </c>
      <c r="H1612" s="121" t="str">
        <f ca="1"/>
        <v>0</v>
      </c>
      <c r="K1612" s="121" t="str">
        <f ca="1"/>
        <v>0</v>
      </c>
      <c r="L1612">
        <v>-1.4727529229147E-2</v>
      </c>
      <c r="M1612">
        <v>0.242436653477101</v>
      </c>
      <c r="N1612" s="105" t="str">
        <v>G00006t_c_r</v>
      </c>
      <c r="O1612" s="131" t="str">
        <v/>
      </c>
      <c r="P1612" s="121" t="str">
        <v/>
      </c>
      <c r="Q1612">
        <v>-2.1733236734610899E-3</v>
      </c>
      <c r="R1612" t="str">
        <v>G00006t_c_r</v>
      </c>
      <c r="T1612">
        <v>-4.9868327636064099E-3</v>
      </c>
      <c r="U1612" t="str">
        <v>G00006t_c_r</v>
      </c>
      <c r="W1612" t="str">
        <f ca="1"/>
        <v>Alternative carbon metabolism</v>
      </c>
      <c r="X1612" t="str">
        <f ca="1"/>
        <v>MANNANH_c</v>
      </c>
      <c r="Y1612">
        <f ca="1"/>
        <v>0</v>
      </c>
      <c r="Z1612">
        <f ca="1"/>
        <v>0</v>
      </c>
      <c r="AA1612">
        <f ca="1"/>
        <v>0</v>
      </c>
      <c r="AB1612">
        <f ca="1"/>
        <v>0</v>
      </c>
      <c r="AC1612">
        <f ca="1"/>
        <v>0</v>
      </c>
      <c r="AD1612" t="str">
        <f ca="1"/>
        <v>GNK_c</v>
      </c>
      <c r="AE1612">
        <f ca="1"/>
        <v>0</v>
      </c>
    </row>
    <row r="1613" spans="1:31" x14ac:dyDescent="0.2">
      <c r="A1613" t="s">
        <v>10658</v>
      </c>
      <c r="B1613" s="121" t="s">
        <v>9476</v>
      </c>
      <c r="E1613" s="121" t="str">
        <f ca="1"/>
        <v>0</v>
      </c>
      <c r="H1613" s="121" t="str">
        <f ca="1"/>
        <v>0</v>
      </c>
      <c r="K1613" s="121" t="str">
        <f ca="1"/>
        <v>0</v>
      </c>
      <c r="L1613">
        <v>-4.9258163516914697E-3</v>
      </c>
      <c r="M1613">
        <v>3.2901949744292697E-2</v>
      </c>
      <c r="N1613" s="105" t="str">
        <v>G00006t_c_r</v>
      </c>
      <c r="O1613" s="131" t="str">
        <v/>
      </c>
      <c r="P1613" s="121" t="str">
        <v/>
      </c>
      <c r="Q1613">
        <v>-5.1318499017557204E-3</v>
      </c>
      <c r="R1613" t="str">
        <v>G00006t_c_r</v>
      </c>
      <c r="T1613">
        <v>-6.3600030507356903E-3</v>
      </c>
      <c r="U1613" t="str">
        <v>G00006t_c_r</v>
      </c>
      <c r="W1613" t="str">
        <f ca="1"/>
        <v>Alternative carbon metabolism</v>
      </c>
      <c r="X1613" t="str">
        <f ca="1"/>
        <v>MANNANH_e</v>
      </c>
      <c r="Y1613">
        <f ca="1"/>
        <v>0</v>
      </c>
      <c r="Z1613">
        <f ca="1"/>
        <v>0</v>
      </c>
      <c r="AA1613">
        <f ca="1"/>
        <v>0</v>
      </c>
      <c r="AB1613">
        <f ca="1"/>
        <v>0</v>
      </c>
      <c r="AC1613">
        <f ca="1"/>
        <v>0</v>
      </c>
      <c r="AD1613" t="str">
        <f ca="1"/>
        <v>GPIA8b_r</v>
      </c>
      <c r="AE1613">
        <f ca="1"/>
        <v>0</v>
      </c>
    </row>
    <row r="1614" spans="1:31" x14ac:dyDescent="0.2">
      <c r="A1614" t="s">
        <v>10654</v>
      </c>
      <c r="B1614" s="121" t="s">
        <v>9477</v>
      </c>
      <c r="E1614" s="121" t="str">
        <f ca="1"/>
        <v>0</v>
      </c>
      <c r="H1614" s="121" t="str">
        <f ca="1"/>
        <v>0</v>
      </c>
      <c r="K1614" s="121" t="str">
        <f ca="1"/>
        <v>0</v>
      </c>
      <c r="L1614">
        <v>8.5907376063475999E-3</v>
      </c>
      <c r="M1614">
        <v>3.9611777915434299E-2</v>
      </c>
      <c r="N1614" s="105" t="str">
        <v>G00006t_c_r</v>
      </c>
      <c r="O1614" s="131" t="str">
        <v/>
      </c>
      <c r="P1614" s="121" t="str">
        <v/>
      </c>
      <c r="Q1614">
        <v>2.1733236734610899E-3</v>
      </c>
      <c r="R1614" t="str">
        <v>G00006t_c_r</v>
      </c>
      <c r="T1614">
        <v>4.9868327636064099E-3</v>
      </c>
      <c r="U1614" t="str">
        <v>G00006t_c_r</v>
      </c>
      <c r="W1614" t="str">
        <f ca="1"/>
        <v>Transport</v>
      </c>
      <c r="X1614" t="str">
        <f ca="1"/>
        <v>MANNANt_c_r</v>
      </c>
      <c r="Y1614">
        <f ca="1"/>
        <v>0</v>
      </c>
      <c r="Z1614">
        <f ca="1"/>
        <v>0</v>
      </c>
      <c r="AA1614">
        <f ca="1"/>
        <v>0</v>
      </c>
      <c r="AB1614">
        <f ca="1"/>
        <v>0</v>
      </c>
      <c r="AC1614">
        <f ca="1"/>
        <v>0</v>
      </c>
      <c r="AD1614" t="str">
        <f ca="1"/>
        <v>GSNK_c</v>
      </c>
      <c r="AE1614">
        <f ca="1"/>
        <v>0</v>
      </c>
    </row>
    <row r="1615" spans="1:31" x14ac:dyDescent="0.2">
      <c r="A1615" t="s">
        <v>10654</v>
      </c>
      <c r="B1615" s="121" t="s">
        <v>9478</v>
      </c>
      <c r="E1615" s="121" t="str">
        <f ca="1"/>
        <v>0</v>
      </c>
      <c r="H1615" s="121" t="str">
        <f ca="1"/>
        <v>0</v>
      </c>
      <c r="K1615" s="121" t="str">
        <f ca="1"/>
        <v>0</v>
      </c>
      <c r="L1615">
        <v>0</v>
      </c>
      <c r="M1615">
        <v>3.7910451314662301E-2</v>
      </c>
      <c r="N1615" s="105" t="str">
        <v>G00006t_c_r</v>
      </c>
      <c r="O1615" s="131" t="str">
        <v/>
      </c>
      <c r="P1615" s="121" t="str">
        <v/>
      </c>
      <c r="Q1615">
        <v>0</v>
      </c>
      <c r="R1615" t="str">
        <v>G00006t_c_r</v>
      </c>
      <c r="T1615">
        <v>0</v>
      </c>
      <c r="U1615" t="str">
        <v>G00006t_c_r</v>
      </c>
      <c r="W1615" t="str">
        <f ca="1"/>
        <v>Transport</v>
      </c>
      <c r="X1615" t="str">
        <f ca="1"/>
        <v>MANt_c_g</v>
      </c>
      <c r="Y1615">
        <f ca="1"/>
        <v>0</v>
      </c>
      <c r="Z1615">
        <f ca="1"/>
        <v>0</v>
      </c>
      <c r="AA1615">
        <f ca="1"/>
        <v>0</v>
      </c>
      <c r="AB1615">
        <f ca="1"/>
        <v>0</v>
      </c>
      <c r="AC1615">
        <f ca="1"/>
        <v>0</v>
      </c>
      <c r="AD1615" t="str">
        <f ca="1"/>
        <v>GSNt_c_e</v>
      </c>
      <c r="AE1615">
        <f ca="1"/>
        <v>0</v>
      </c>
    </row>
    <row r="1616" spans="1:31" x14ac:dyDescent="0.2">
      <c r="A1616" t="s">
        <v>10654</v>
      </c>
      <c r="B1616" s="121" t="s">
        <v>9479</v>
      </c>
      <c r="E1616" s="121" t="str">
        <f ca="1"/>
        <v>0</v>
      </c>
      <c r="H1616" s="121" t="str">
        <f ca="1"/>
        <v>0</v>
      </c>
      <c r="K1616" s="121" t="str">
        <f ca="1"/>
        <v>0</v>
      </c>
      <c r="L1616">
        <v>-8.5907376063475999E-3</v>
      </c>
      <c r="M1616">
        <v>8.3962340098969399E-3</v>
      </c>
      <c r="N1616" s="105" t="str">
        <v>G00006t_c_r</v>
      </c>
      <c r="O1616" s="131" t="str">
        <v/>
      </c>
      <c r="P1616" s="121" t="str">
        <v/>
      </c>
      <c r="Q1616">
        <v>-2.1733236734610899E-3</v>
      </c>
      <c r="R1616" t="str">
        <v>G00006t_c_r</v>
      </c>
      <c r="T1616">
        <v>-4.9868327636064099E-3</v>
      </c>
      <c r="U1616" t="str">
        <v>G00006t_c_r</v>
      </c>
      <c r="W1616" t="str">
        <f ca="1"/>
        <v>Transport</v>
      </c>
      <c r="X1616" t="str">
        <f ca="1"/>
        <v>MANtps_e</v>
      </c>
      <c r="Y1616">
        <f ca="1"/>
        <v>0</v>
      </c>
      <c r="Z1616">
        <f ca="1"/>
        <v>0</v>
      </c>
      <c r="AA1616">
        <f ca="1"/>
        <v>0</v>
      </c>
      <c r="AB1616">
        <f ca="1"/>
        <v>0</v>
      </c>
      <c r="AC1616">
        <f ca="1"/>
        <v>0</v>
      </c>
      <c r="AD1616" t="str">
        <f ca="1"/>
        <v>GSNt_c_m</v>
      </c>
      <c r="AE1616">
        <f ca="1"/>
        <v>0</v>
      </c>
    </row>
    <row r="1617" spans="1:31" x14ac:dyDescent="0.2">
      <c r="A1617" t="s">
        <v>10701</v>
      </c>
      <c r="B1617" s="121" t="s">
        <v>9480</v>
      </c>
      <c r="E1617" s="121" t="str">
        <f ca="1"/>
        <v>0</v>
      </c>
      <c r="H1617" s="121" t="str">
        <f ca="1"/>
        <v>0</v>
      </c>
      <c r="K1617" s="121" t="str">
        <f ca="1"/>
        <v>0</v>
      </c>
      <c r="L1617">
        <v>0</v>
      </c>
      <c r="M1617">
        <v>0</v>
      </c>
      <c r="N1617" s="105" t="str">
        <v>G00006t_c_r</v>
      </c>
      <c r="O1617" s="131" t="str">
        <v/>
      </c>
      <c r="P1617" s="121" t="str">
        <v/>
      </c>
      <c r="Q1617">
        <v>0</v>
      </c>
      <c r="R1617" t="str">
        <v>G00006t_c_r</v>
      </c>
      <c r="T1617">
        <v>0</v>
      </c>
      <c r="U1617" t="str">
        <v>G00006t_c_r</v>
      </c>
      <c r="W1617" t="str">
        <f ca="1"/>
        <v>Ascorbate and aldarate metabolism</v>
      </c>
      <c r="X1617" t="str">
        <f ca="1"/>
        <v>MASCBRx_c</v>
      </c>
      <c r="Y1617">
        <f ca="1"/>
        <v>0</v>
      </c>
      <c r="Z1617">
        <f ca="1"/>
        <v>0</v>
      </c>
      <c r="AA1617">
        <f ca="1"/>
        <v>0</v>
      </c>
      <c r="AB1617">
        <f ca="1"/>
        <v>0</v>
      </c>
      <c r="AC1617">
        <f ca="1"/>
        <v>0</v>
      </c>
      <c r="AD1617" t="str">
        <f ca="1"/>
        <v>GTHO_c</v>
      </c>
      <c r="AE1617">
        <f ca="1"/>
        <v>0</v>
      </c>
    </row>
    <row r="1618" spans="1:31" x14ac:dyDescent="0.2">
      <c r="A1618" t="s">
        <v>10682</v>
      </c>
      <c r="B1618" s="121" t="s">
        <v>9481</v>
      </c>
      <c r="E1618" s="121" t="str">
        <f ca="1"/>
        <v>0</v>
      </c>
      <c r="H1618" s="121" t="str">
        <f ca="1"/>
        <v>0</v>
      </c>
      <c r="K1618" s="121" t="str">
        <f ca="1"/>
        <v>0</v>
      </c>
      <c r="L1618">
        <v>0</v>
      </c>
      <c r="M1618">
        <v>1.61754383807408E-7</v>
      </c>
      <c r="N1618" s="105" t="str">
        <v>G00006t_c_r</v>
      </c>
      <c r="O1618" s="131" t="str">
        <v/>
      </c>
      <c r="P1618" s="121" t="str">
        <v/>
      </c>
      <c r="Q1618">
        <v>0</v>
      </c>
      <c r="R1618" t="str">
        <v>G00006t_c_r</v>
      </c>
      <c r="T1618">
        <v>0</v>
      </c>
      <c r="U1618" t="str">
        <v>G00006t_c_r</v>
      </c>
      <c r="W1618" t="str">
        <f ca="1"/>
        <v>Valine, leucine and isoleucine metabolism</v>
      </c>
      <c r="X1618" t="str">
        <f ca="1"/>
        <v>MCCC_m</v>
      </c>
      <c r="Y1618">
        <f ca="1"/>
        <v>0</v>
      </c>
      <c r="Z1618">
        <f ca="1"/>
        <v>0</v>
      </c>
      <c r="AA1618">
        <f ca="1"/>
        <v>0</v>
      </c>
      <c r="AB1618">
        <f ca="1"/>
        <v>0</v>
      </c>
      <c r="AC1618">
        <f ca="1"/>
        <v>0</v>
      </c>
      <c r="AD1618" t="str">
        <f ca="1"/>
        <v>GTHO_m</v>
      </c>
      <c r="AE1618">
        <f ca="1"/>
        <v>0</v>
      </c>
    </row>
    <row r="1619" spans="1:31" x14ac:dyDescent="0.2">
      <c r="A1619" t="s">
        <v>10678</v>
      </c>
      <c r="B1619" s="121" t="s">
        <v>9482</v>
      </c>
      <c r="E1619" s="121" t="str">
        <f ca="1"/>
        <v>0</v>
      </c>
      <c r="H1619" s="121" t="str">
        <f ca="1"/>
        <v>0</v>
      </c>
      <c r="K1619" s="121" t="str">
        <f ca="1"/>
        <v>0</v>
      </c>
      <c r="L1619">
        <v>6.1366475375113803E-3</v>
      </c>
      <c r="M1619">
        <v>0.24264948192271499</v>
      </c>
      <c r="N1619" s="105" t="str">
        <v>G00006t_c_r</v>
      </c>
      <c r="O1619" s="131" t="str">
        <v/>
      </c>
      <c r="P1619" s="121" t="str">
        <v/>
      </c>
      <c r="Q1619">
        <v>0</v>
      </c>
      <c r="R1619" t="str">
        <v>G00006t_c_r</v>
      </c>
      <c r="T1619">
        <v>0</v>
      </c>
      <c r="U1619" t="str">
        <v>G00006t_c_r</v>
      </c>
      <c r="W1619" t="str">
        <f ca="1"/>
        <v>Propanoate metabolism</v>
      </c>
      <c r="X1619" t="str">
        <f ca="1"/>
        <v>MCITL2_m</v>
      </c>
      <c r="Y1619">
        <f ca="1"/>
        <v>0</v>
      </c>
      <c r="Z1619">
        <f ca="1"/>
        <v>0</v>
      </c>
      <c r="AA1619">
        <f ca="1"/>
        <v>0</v>
      </c>
      <c r="AB1619">
        <f ca="1"/>
        <v>0</v>
      </c>
      <c r="AC1619">
        <f ca="1"/>
        <v>0</v>
      </c>
      <c r="AD1619" t="str">
        <f ca="1"/>
        <v>GTHOXt_c</v>
      </c>
      <c r="AE1619">
        <f ca="1"/>
        <v>0</v>
      </c>
    </row>
    <row r="1620" spans="1:31" x14ac:dyDescent="0.2">
      <c r="A1620" t="s">
        <v>10686</v>
      </c>
      <c r="B1620" s="121" t="s">
        <v>9483</v>
      </c>
      <c r="E1620" s="121" t="str">
        <f ca="1"/>
        <v>0</v>
      </c>
      <c r="H1620" s="121" t="str">
        <f ca="1"/>
        <v>0</v>
      </c>
      <c r="K1620" s="121" t="str">
        <f ca="1"/>
        <v>0</v>
      </c>
      <c r="L1620">
        <v>-6.1366475375113803E-3</v>
      </c>
      <c r="M1620">
        <v>0.24264948192271499</v>
      </c>
      <c r="N1620" s="105" t="str">
        <v>G00006t_c_r</v>
      </c>
      <c r="O1620" s="131" t="str">
        <v/>
      </c>
      <c r="P1620" s="121" t="str">
        <v/>
      </c>
      <c r="Q1620">
        <v>0</v>
      </c>
      <c r="R1620" t="str">
        <v>G00006t_c_r</v>
      </c>
      <c r="T1620">
        <v>0</v>
      </c>
      <c r="U1620" t="str">
        <v>G00006t_c_r</v>
      </c>
      <c r="W1620" t="str">
        <f ca="1"/>
        <v>Citric acid cycle</v>
      </c>
      <c r="X1620" t="str">
        <f ca="1"/>
        <v>MCITS_m</v>
      </c>
      <c r="Y1620">
        <f ca="1"/>
        <v>0</v>
      </c>
      <c r="Z1620">
        <f ca="1"/>
        <v>0</v>
      </c>
      <c r="AA1620">
        <f ca="1"/>
        <v>0</v>
      </c>
      <c r="AB1620">
        <f ca="1"/>
        <v>0</v>
      </c>
      <c r="AC1620">
        <f ca="1"/>
        <v>0</v>
      </c>
      <c r="AD1620" t="str">
        <f ca="1"/>
        <v>GTHP_c</v>
      </c>
      <c r="AE1620">
        <f ca="1"/>
        <v>0</v>
      </c>
    </row>
    <row r="1621" spans="1:31" x14ac:dyDescent="0.2">
      <c r="A1621" t="s">
        <v>10663</v>
      </c>
      <c r="B1621" s="121" t="s">
        <v>9484</v>
      </c>
      <c r="E1621" s="121">
        <f ca="1"/>
        <v>0.39207634595935698</v>
      </c>
      <c r="H1621" s="121" t="str">
        <f ca="1"/>
        <v>0</v>
      </c>
      <c r="K1621" s="121" t="str">
        <f ca="1"/>
        <v>0</v>
      </c>
      <c r="L1621">
        <v>8.3617021646468104E-3</v>
      </c>
      <c r="M1621">
        <v>5.8688910434835902E-3</v>
      </c>
      <c r="N1621" s="105" t="str">
        <v>G00006t_c_r</v>
      </c>
      <c r="O1621" s="131" t="str">
        <v/>
      </c>
      <c r="P1621" s="121" t="str">
        <v/>
      </c>
      <c r="Q1621">
        <v>1.8779678328734201E-3</v>
      </c>
      <c r="R1621" t="str">
        <v>G00006t_c_r</v>
      </c>
      <c r="T1621">
        <v>4.6993319690287298E-3</v>
      </c>
      <c r="U1621" t="str">
        <v>G00006t_c_r</v>
      </c>
      <c r="W1621" t="str">
        <f ca="1"/>
        <v>Fatty acid biosynthesis</v>
      </c>
      <c r="X1621" t="str">
        <f ca="1"/>
        <v>MCOATA_c</v>
      </c>
      <c r="Y1621">
        <f ca="1"/>
        <v>0.18709143340482653</v>
      </c>
      <c r="Z1621">
        <f ca="1"/>
        <v>0</v>
      </c>
      <c r="AA1621">
        <f ca="1"/>
        <v>3.5003204453472644E-2</v>
      </c>
      <c r="AB1621">
        <f ca="1"/>
        <v>1.4648727491936477</v>
      </c>
      <c r="AC1621">
        <f ca="1"/>
        <v>1</v>
      </c>
      <c r="AD1621" t="str">
        <f ca="1"/>
        <v>GTHP_m</v>
      </c>
      <c r="AE1621">
        <f ca="1"/>
        <v>0</v>
      </c>
    </row>
    <row r="1622" spans="1:31" x14ac:dyDescent="0.2">
      <c r="A1622" t="s">
        <v>10663</v>
      </c>
      <c r="B1622" s="121" t="s">
        <v>9485</v>
      </c>
      <c r="E1622" s="121" t="str">
        <f ca="1"/>
        <v>0</v>
      </c>
      <c r="H1622" s="121" t="str">
        <f ca="1"/>
        <v>0</v>
      </c>
      <c r="K1622" s="121" t="str">
        <f ca="1"/>
        <v>0</v>
      </c>
      <c r="L1622">
        <v>2.29035441700779E-4</v>
      </c>
      <c r="M1622">
        <v>5.5917587692887799E-3</v>
      </c>
      <c r="N1622" s="105" t="str">
        <v>G00006t_c_r</v>
      </c>
      <c r="O1622" s="131">
        <v>0</v>
      </c>
      <c r="P1622" s="121">
        <v>0</v>
      </c>
      <c r="Q1622">
        <v>2.4996559355605402E-4</v>
      </c>
      <c r="R1622" t="str">
        <v>G00006t_c_r</v>
      </c>
      <c r="T1622">
        <v>2.87500794577685E-4</v>
      </c>
      <c r="U1622" t="str">
        <v>G00006t_c_r</v>
      </c>
      <c r="W1622" t="str">
        <f ca="1"/>
        <v>Fatty acid biosynthesis</v>
      </c>
      <c r="X1622" t="str">
        <f ca="1"/>
        <v>MCOATA_m</v>
      </c>
      <c r="Y1622">
        <f ca="1"/>
        <v>0</v>
      </c>
      <c r="Z1622">
        <f ca="1"/>
        <v>0</v>
      </c>
      <c r="AA1622">
        <f ca="1"/>
        <v>0</v>
      </c>
      <c r="AB1622">
        <f ca="1"/>
        <v>0</v>
      </c>
      <c r="AC1622">
        <f ca="1"/>
        <v>0</v>
      </c>
      <c r="AD1622" t="str">
        <f ca="1"/>
        <v>GTHRDt_c_e</v>
      </c>
      <c r="AE1622">
        <f ca="1"/>
        <v>0</v>
      </c>
    </row>
    <row r="1623" spans="1:31" x14ac:dyDescent="0.2">
      <c r="A1623" t="s">
        <v>10728</v>
      </c>
      <c r="B1623" s="121" t="s">
        <v>9486</v>
      </c>
      <c r="E1623" s="121">
        <f ca="1"/>
        <v>-4.89957037667845</v>
      </c>
      <c r="H1623" s="121" t="str">
        <f ca="1"/>
        <v>0</v>
      </c>
      <c r="K1623" s="121" t="str">
        <f ca="1"/>
        <v>0</v>
      </c>
      <c r="L1623">
        <v>2.1169627609641702E-2</v>
      </c>
      <c r="M1623">
        <v>1.76080476559018E-2</v>
      </c>
      <c r="N1623" s="105" t="str">
        <v>G00006t_c_r</v>
      </c>
      <c r="O1623" s="131">
        <v>-3.5356824581624502</v>
      </c>
      <c r="P1623" s="121">
        <v>0.32026546897200697</v>
      </c>
      <c r="Q1623">
        <v>1.2795682398963101E-3</v>
      </c>
      <c r="R1623" t="str">
        <v>G00006t_c_r</v>
      </c>
      <c r="T1623">
        <v>9.0465237036596695E-3</v>
      </c>
      <c r="U1623" t="str">
        <v>G00006t_c_r</v>
      </c>
      <c r="W1623" t="str">
        <f ca="1"/>
        <v>Glyoxylate metabolism</v>
      </c>
      <c r="X1623" t="str">
        <f ca="1"/>
        <v>MDH_c</v>
      </c>
      <c r="Y1623">
        <f ca="1"/>
        <v>-2.3379825237802532</v>
      </c>
      <c r="Z1623">
        <f ca="1"/>
        <v>0</v>
      </c>
      <c r="AA1623">
        <f ca="1"/>
        <v>5.466162281501882</v>
      </c>
      <c r="AB1623">
        <f ca="1"/>
        <v>53.292033220653906</v>
      </c>
      <c r="AC1623">
        <f ca="1"/>
        <v>1</v>
      </c>
      <c r="AD1623" t="str">
        <f ca="1"/>
        <v>GTHRDt_c_v</v>
      </c>
      <c r="AE1623">
        <f ca="1"/>
        <v>0</v>
      </c>
    </row>
    <row r="1624" spans="1:31" x14ac:dyDescent="0.2">
      <c r="A1624" t="s">
        <v>10686</v>
      </c>
      <c r="B1624" s="121" t="s">
        <v>9487</v>
      </c>
      <c r="E1624" s="121">
        <f ca="1"/>
        <v>4.6501675724913802</v>
      </c>
      <c r="H1624" s="121" t="str">
        <f ca="1"/>
        <v>0</v>
      </c>
      <c r="K1624" s="121" t="str">
        <f ca="1"/>
        <v>0</v>
      </c>
      <c r="L1624">
        <v>-2.1169627609641702E-2</v>
      </c>
      <c r="M1624">
        <v>1.76080476559018E-2</v>
      </c>
      <c r="N1624" s="105" t="str">
        <v>G00006t_c_r</v>
      </c>
      <c r="O1624" s="131">
        <v>5.3702502566146597</v>
      </c>
      <c r="P1624" s="121">
        <v>0.322355850799035</v>
      </c>
      <c r="Q1624">
        <v>-1.2795682398963101E-3</v>
      </c>
      <c r="R1624" t="str">
        <v>G00006t_c_r</v>
      </c>
      <c r="T1624">
        <v>-9.0465237036596695E-3</v>
      </c>
      <c r="U1624" t="str">
        <v>G00006t_c_r</v>
      </c>
      <c r="W1624" t="str">
        <f ca="1"/>
        <v>Citric acid cycle</v>
      </c>
      <c r="X1624" t="str">
        <f ca="1"/>
        <v>MDH_m</v>
      </c>
      <c r="Y1624">
        <f ca="1"/>
        <v>2.2189722121115683</v>
      </c>
      <c r="Z1624">
        <f ca="1"/>
        <v>0</v>
      </c>
      <c r="AA1624">
        <f ca="1"/>
        <v>4.9238376781233066</v>
      </c>
      <c r="AB1624">
        <f ca="1"/>
        <v>47.3840974796626</v>
      </c>
      <c r="AC1624">
        <f ca="1"/>
        <v>1</v>
      </c>
      <c r="AD1624" t="str">
        <f ca="1"/>
        <v>GTHRDtabc_v</v>
      </c>
      <c r="AE1624">
        <f ca="1"/>
        <v>0</v>
      </c>
    </row>
    <row r="1625" spans="1:31" x14ac:dyDescent="0.2">
      <c r="A1625" t="s">
        <v>10665</v>
      </c>
      <c r="B1625" s="121" t="s">
        <v>9488</v>
      </c>
      <c r="E1625" s="121" t="str">
        <f ca="1"/>
        <v>0</v>
      </c>
      <c r="H1625" s="121" t="str">
        <f ca="1"/>
        <v>0</v>
      </c>
      <c r="K1625" s="121" t="str">
        <f ca="1"/>
        <v>0</v>
      </c>
      <c r="L1625">
        <v>0</v>
      </c>
      <c r="M1625">
        <v>0</v>
      </c>
      <c r="N1625" s="105" t="str">
        <v>G00006t_c_r</v>
      </c>
      <c r="O1625" s="131" t="str">
        <v/>
      </c>
      <c r="P1625" s="121" t="str">
        <v/>
      </c>
      <c r="Q1625">
        <v>0</v>
      </c>
      <c r="R1625" t="str">
        <v>G00006t_c_r</v>
      </c>
      <c r="T1625">
        <v>0</v>
      </c>
      <c r="U1625" t="str">
        <v>G00006t_c_r</v>
      </c>
      <c r="W1625" t="str">
        <f ca="1"/>
        <v>Unassigned</v>
      </c>
      <c r="X1625" t="str">
        <f ca="1"/>
        <v>MDLDH_x</v>
      </c>
      <c r="Y1625">
        <f ca="1"/>
        <v>0</v>
      </c>
      <c r="Z1625">
        <f ca="1"/>
        <v>0</v>
      </c>
      <c r="AA1625">
        <f ca="1"/>
        <v>0</v>
      </c>
      <c r="AB1625">
        <f ca="1"/>
        <v>0</v>
      </c>
      <c r="AC1625">
        <f ca="1"/>
        <v>0</v>
      </c>
      <c r="AD1625" t="str">
        <f ca="1"/>
        <v>GTHS_c</v>
      </c>
      <c r="AE1625">
        <f ca="1"/>
        <v>0</v>
      </c>
    </row>
    <row r="1626" spans="1:31" x14ac:dyDescent="0.2">
      <c r="A1626" t="s">
        <v>10688</v>
      </c>
      <c r="B1626" s="121" t="s">
        <v>9489</v>
      </c>
      <c r="E1626" s="121">
        <f ca="1"/>
        <v>1.9069533756447E-5</v>
      </c>
      <c r="H1626" s="121" t="str">
        <f ca="1"/>
        <v>0</v>
      </c>
      <c r="K1626" s="121" t="str">
        <f ca="1"/>
        <v>0</v>
      </c>
      <c r="L1626">
        <v>0</v>
      </c>
      <c r="M1626">
        <v>0</v>
      </c>
      <c r="N1626" s="105" t="str">
        <v>G00006t_c_r</v>
      </c>
      <c r="O1626" s="131">
        <v>0</v>
      </c>
      <c r="P1626" s="121">
        <v>1.6066270535485401E-4</v>
      </c>
      <c r="Q1626">
        <v>0</v>
      </c>
      <c r="R1626" t="str">
        <v>G00006t_c_r</v>
      </c>
      <c r="T1626">
        <v>0</v>
      </c>
      <c r="U1626" t="str">
        <v>G00006t_c_r</v>
      </c>
      <c r="W1626" t="str">
        <f ca="1"/>
        <v>Cysteine and methionine metabolism</v>
      </c>
      <c r="X1626" t="str">
        <f ca="1"/>
        <v>MDRPD_c</v>
      </c>
      <c r="Y1626">
        <f ca="1"/>
        <v>9.0996216467117127E-6</v>
      </c>
      <c r="Z1626">
        <f ca="1"/>
        <v>0</v>
      </c>
      <c r="AA1626">
        <f ca="1"/>
        <v>8.2803114113304385E-11</v>
      </c>
      <c r="AB1626">
        <f ca="1"/>
        <v>3.207868219684397E-3</v>
      </c>
      <c r="AC1626">
        <f ca="1"/>
        <v>1</v>
      </c>
      <c r="AD1626" t="str">
        <f ca="1"/>
        <v>GTMLT_c</v>
      </c>
      <c r="AE1626">
        <f ca="1"/>
        <v>0</v>
      </c>
    </row>
    <row r="1627" spans="1:31" x14ac:dyDescent="0.2">
      <c r="A1627" t="s">
        <v>10686</v>
      </c>
      <c r="B1627" s="121" t="s">
        <v>9490</v>
      </c>
      <c r="E1627" s="121">
        <f ca="1"/>
        <v>7.3504280645575196E-2</v>
      </c>
      <c r="H1627" s="121" t="str">
        <f ca="1"/>
        <v>0</v>
      </c>
      <c r="K1627" s="121" t="str">
        <f ca="1"/>
        <v>0</v>
      </c>
      <c r="L1627">
        <v>0</v>
      </c>
      <c r="M1627">
        <v>0</v>
      </c>
      <c r="N1627" s="105" t="str">
        <v>G00006t_c_r</v>
      </c>
      <c r="O1627" s="131">
        <v>0.13446170417306699</v>
      </c>
      <c r="P1627" s="121">
        <v>1.51881322281728E-2</v>
      </c>
      <c r="Q1627">
        <v>0</v>
      </c>
      <c r="R1627" t="str">
        <v>G00006t_c_r</v>
      </c>
      <c r="T1627">
        <v>0</v>
      </c>
      <c r="U1627" t="str">
        <v>G00006t_c_r</v>
      </c>
      <c r="W1627" t="str">
        <f ca="1"/>
        <v>Citric acid cycle</v>
      </c>
      <c r="X1627" t="str">
        <f ca="1"/>
        <v>ME1_m</v>
      </c>
      <c r="Y1627">
        <f ca="1"/>
        <v>3.5074855622116152E-2</v>
      </c>
      <c r="Z1627">
        <f ca="1"/>
        <v>0</v>
      </c>
      <c r="AA1627">
        <f ca="1"/>
        <v>1.230245496912293E-3</v>
      </c>
      <c r="AB1627">
        <f ca="1"/>
        <v>5.3331407448703319</v>
      </c>
      <c r="AC1627">
        <f ca="1"/>
        <v>1</v>
      </c>
      <c r="AD1627" t="str">
        <f ca="1"/>
        <v>GTPDPDP_c</v>
      </c>
      <c r="AE1627">
        <f ca="1"/>
        <v>0</v>
      </c>
    </row>
    <row r="1628" spans="1:31" x14ac:dyDescent="0.2">
      <c r="A1628" t="s">
        <v>10683</v>
      </c>
      <c r="B1628" s="121" t="s">
        <v>9491</v>
      </c>
      <c r="E1628" s="121" t="str">
        <f ca="1"/>
        <v>0</v>
      </c>
      <c r="H1628" s="121" t="str">
        <f ca="1"/>
        <v>0</v>
      </c>
      <c r="K1628" s="121" t="str">
        <f ca="1"/>
        <v>0</v>
      </c>
      <c r="L1628">
        <v>0</v>
      </c>
      <c r="M1628">
        <v>3.9757356746957899E-2</v>
      </c>
      <c r="N1628" s="105" t="str">
        <v>G00006t_c_r</v>
      </c>
      <c r="O1628" s="131">
        <v>0</v>
      </c>
      <c r="P1628" s="121">
        <v>0.132942738181168</v>
      </c>
      <c r="Q1628">
        <v>0</v>
      </c>
      <c r="R1628" t="str">
        <v>G00006t_c_r</v>
      </c>
      <c r="T1628">
        <v>0</v>
      </c>
      <c r="U1628" t="str">
        <v>G00006t_c_r</v>
      </c>
      <c r="W1628" t="str">
        <f ca="1"/>
        <v>Pyruvate metabolism</v>
      </c>
      <c r="X1628" t="str">
        <f ca="1"/>
        <v>ME2_c</v>
      </c>
      <c r="Y1628">
        <f ca="1"/>
        <v>0</v>
      </c>
      <c r="Z1628">
        <f ca="1"/>
        <v>0</v>
      </c>
      <c r="AA1628">
        <f ca="1"/>
        <v>0</v>
      </c>
      <c r="AB1628">
        <f ca="1"/>
        <v>0</v>
      </c>
      <c r="AC1628">
        <f ca="1"/>
        <v>0</v>
      </c>
      <c r="AD1628" t="str">
        <f ca="1"/>
        <v>GTPGDPtp_m</v>
      </c>
      <c r="AE1628">
        <f ca="1"/>
        <v>0</v>
      </c>
    </row>
    <row r="1629" spans="1:31" x14ac:dyDescent="0.2">
      <c r="A1629" t="s">
        <v>10686</v>
      </c>
      <c r="B1629" s="121" t="s">
        <v>9492</v>
      </c>
      <c r="E1629" s="121">
        <f ca="1"/>
        <v>0.22098996167131099</v>
      </c>
      <c r="H1629" s="121" t="str">
        <f ca="1"/>
        <v>0</v>
      </c>
      <c r="K1629" s="121" t="str">
        <f ca="1"/>
        <v>0</v>
      </c>
      <c r="L1629">
        <v>0</v>
      </c>
      <c r="M1629">
        <v>9.8000308493228399E-4</v>
      </c>
      <c r="N1629" s="105" t="str">
        <v>G00006t_c_r</v>
      </c>
      <c r="O1629" s="131" t="str">
        <v/>
      </c>
      <c r="P1629" s="121" t="str">
        <v/>
      </c>
      <c r="Q1629">
        <v>0</v>
      </c>
      <c r="R1629" t="str">
        <v>G00006t_c_r</v>
      </c>
      <c r="T1629">
        <v>0</v>
      </c>
      <c r="U1629" t="str">
        <v>G00006t_c_r</v>
      </c>
      <c r="W1629" t="str">
        <f ca="1"/>
        <v>Citric acid cycle</v>
      </c>
      <c r="X1629" t="str">
        <f ca="1"/>
        <v>ME2_m</v>
      </c>
      <c r="Y1629">
        <f ca="1"/>
        <v>0.10545223939994876</v>
      </c>
      <c r="Z1629">
        <f ca="1"/>
        <v>0</v>
      </c>
      <c r="AA1629">
        <f ca="1"/>
        <v>1.1120174794464106E-2</v>
      </c>
      <c r="AB1629">
        <f ca="1"/>
        <v>0.46537570708228276</v>
      </c>
      <c r="AC1629">
        <f ca="1"/>
        <v>1</v>
      </c>
      <c r="AD1629" t="str">
        <f ca="1"/>
        <v>GUAD_1_c</v>
      </c>
      <c r="AE1629">
        <f ca="1"/>
        <v>0</v>
      </c>
    </row>
    <row r="1630" spans="1:31" x14ac:dyDescent="0.2">
      <c r="A1630" t="s">
        <v>10688</v>
      </c>
      <c r="B1630" s="121" t="s">
        <v>9493</v>
      </c>
      <c r="E1630" s="121" t="str">
        <f ca="1"/>
        <v>0</v>
      </c>
      <c r="H1630" s="121" t="str">
        <f ca="1"/>
        <v>0</v>
      </c>
      <c r="K1630" s="121" t="str">
        <f ca="1"/>
        <v>0</v>
      </c>
      <c r="L1630">
        <v>0</v>
      </c>
      <c r="M1630">
        <v>2.5596950397830998E-3</v>
      </c>
      <c r="N1630" s="105" t="str">
        <v>G00006t_c_r</v>
      </c>
      <c r="O1630" s="131" t="str">
        <v/>
      </c>
      <c r="P1630" s="121" t="str">
        <v/>
      </c>
      <c r="Q1630">
        <v>0</v>
      </c>
      <c r="R1630" t="str">
        <v>G00006t_c_r</v>
      </c>
      <c r="T1630">
        <v>4.0205579048798601E-5</v>
      </c>
      <c r="U1630" t="str">
        <v>G00006t_c_r</v>
      </c>
      <c r="W1630" t="str">
        <f ca="1"/>
        <v>Cysteine and methionine metabolism</v>
      </c>
      <c r="X1630" t="str">
        <f ca="1"/>
        <v>MERLACOR_c</v>
      </c>
      <c r="Y1630">
        <f ca="1"/>
        <v>0</v>
      </c>
      <c r="Z1630">
        <f ca="1"/>
        <v>0</v>
      </c>
      <c r="AA1630">
        <f ca="1"/>
        <v>0</v>
      </c>
      <c r="AB1630">
        <f ca="1"/>
        <v>0</v>
      </c>
      <c r="AC1630">
        <f ca="1"/>
        <v>0</v>
      </c>
      <c r="AD1630" t="str">
        <f ca="1"/>
        <v>GUAPRT_c</v>
      </c>
      <c r="AE1630">
        <f ca="1"/>
        <v>0</v>
      </c>
    </row>
    <row r="1631" spans="1:31" x14ac:dyDescent="0.2">
      <c r="A1631" t="s">
        <v>10688</v>
      </c>
      <c r="B1631" s="121" t="s">
        <v>9494</v>
      </c>
      <c r="E1631" s="121">
        <f ca="1"/>
        <v>4.3148443335375E-2</v>
      </c>
      <c r="H1631" s="121" t="str">
        <f ca="1"/>
        <v>0</v>
      </c>
      <c r="K1631" s="121" t="str">
        <f ca="1"/>
        <v>0</v>
      </c>
      <c r="L1631">
        <v>-1.97510208822643E-10</v>
      </c>
      <c r="M1631">
        <v>0.13868967579222299</v>
      </c>
      <c r="N1631" s="105" t="str">
        <v>HDCAt_c_l, G00006t_c_r</v>
      </c>
      <c r="O1631" s="131">
        <v>2.26078477336417E-2</v>
      </c>
      <c r="P1631" s="121">
        <v>1.76314624098418E-2</v>
      </c>
      <c r="Q1631">
        <v>-4.5464684042412903E-3</v>
      </c>
      <c r="R1631" t="str">
        <v>HDCAt_c_l, G00006t_c_r</v>
      </c>
      <c r="T1631">
        <v>0</v>
      </c>
      <c r="U1631" t="str">
        <v>HDCAt_c_l, G00006t_c_r</v>
      </c>
      <c r="W1631" t="str">
        <f ca="1"/>
        <v>Cysteine and methionine metabolism</v>
      </c>
      <c r="X1631" t="str">
        <f ca="1"/>
        <v>METAT_c</v>
      </c>
      <c r="Y1631">
        <f ca="1"/>
        <v>2.0589622903798097E-2</v>
      </c>
      <c r="Z1631">
        <f ca="1"/>
        <v>0</v>
      </c>
      <c r="AA1631">
        <f ca="1"/>
        <v>4.2393257132060722E-4</v>
      </c>
      <c r="AB1631">
        <f ca="1"/>
        <v>1.3637039993398206</v>
      </c>
      <c r="AC1631">
        <f ca="1"/>
        <v>1</v>
      </c>
      <c r="AD1631" t="str">
        <f ca="1"/>
        <v>GUAt_c_m</v>
      </c>
      <c r="AE1631">
        <f ca="1"/>
        <v>0</v>
      </c>
    </row>
    <row r="1632" spans="1:31" x14ac:dyDescent="0.2">
      <c r="A1632" t="s">
        <v>10688</v>
      </c>
      <c r="B1632" s="121" t="s">
        <v>9495</v>
      </c>
      <c r="E1632" s="121" t="str">
        <f ca="1"/>
        <v>0</v>
      </c>
      <c r="H1632" s="121" t="str">
        <f ca="1"/>
        <v>0</v>
      </c>
      <c r="K1632" s="121" t="str">
        <f ca="1"/>
        <v>0</v>
      </c>
      <c r="L1632">
        <v>0</v>
      </c>
      <c r="M1632">
        <v>2.3848032807422198E-3</v>
      </c>
      <c r="N1632" s="105" t="str">
        <v>HDCEAt_c_l, G00006t_c_r</v>
      </c>
      <c r="O1632" s="131">
        <v>0</v>
      </c>
      <c r="P1632" s="121">
        <v>4.3267015874104099E-3</v>
      </c>
      <c r="Q1632">
        <v>0</v>
      </c>
      <c r="R1632" t="str">
        <v>HDCEAt_c_l, G00006t_c_r</v>
      </c>
      <c r="T1632">
        <v>0</v>
      </c>
      <c r="U1632" t="str">
        <v>HDCEAt_c_l, G00006t_c_r</v>
      </c>
      <c r="W1632" t="str">
        <f ca="1"/>
        <v>Cysteine and methionine metabolism</v>
      </c>
      <c r="X1632" t="str">
        <f ca="1"/>
        <v>METB1_c</v>
      </c>
      <c r="Y1632">
        <f ca="1"/>
        <v>0</v>
      </c>
      <c r="Z1632">
        <f ca="1"/>
        <v>0</v>
      </c>
      <c r="AA1632">
        <f ca="1"/>
        <v>0</v>
      </c>
      <c r="AB1632">
        <f ca="1"/>
        <v>0</v>
      </c>
      <c r="AC1632">
        <f ca="1"/>
        <v>0</v>
      </c>
      <c r="AD1632" t="str">
        <f ca="1"/>
        <v>GUAtps_e</v>
      </c>
      <c r="AE1632">
        <f ca="1"/>
        <v>0</v>
      </c>
    </row>
    <row r="1633" spans="1:31" x14ac:dyDescent="0.2">
      <c r="A1633" t="s">
        <v>10688</v>
      </c>
      <c r="B1633" s="121" t="s">
        <v>9496</v>
      </c>
      <c r="E1633" s="121">
        <f ca="1"/>
        <v>5.1724012665649202E-2</v>
      </c>
      <c r="H1633" s="121" t="str">
        <f ca="1"/>
        <v>0</v>
      </c>
      <c r="K1633" s="121" t="str">
        <f ca="1"/>
        <v>0</v>
      </c>
      <c r="L1633">
        <v>0</v>
      </c>
      <c r="M1633">
        <v>0.147718062023494</v>
      </c>
      <c r="N1633" s="105" t="str">
        <v>OCDCAt_c_l, G00006t_c_r</v>
      </c>
      <c r="O1633" s="131" t="str">
        <v/>
      </c>
      <c r="P1633" s="121" t="str">
        <v/>
      </c>
      <c r="Q1633">
        <v>0</v>
      </c>
      <c r="R1633" t="str">
        <v>OCDCAt_c_l, G00006t_c_r</v>
      </c>
      <c r="T1633">
        <v>-4.22901010397033E-4</v>
      </c>
      <c r="U1633" t="str">
        <v>OCDCAt_c_l, G00006t_c_r</v>
      </c>
      <c r="W1633" t="str">
        <f ca="1"/>
        <v>Cysteine and methionine metabolism</v>
      </c>
      <c r="X1633" t="str">
        <f ca="1"/>
        <v>METS_c</v>
      </c>
      <c r="Y1633">
        <f ca="1"/>
        <v>2.4681722758324347E-2</v>
      </c>
      <c r="Z1633">
        <f ca="1"/>
        <v>0</v>
      </c>
      <c r="AA1633">
        <f ca="1"/>
        <v>6.0918743831878607E-4</v>
      </c>
      <c r="AB1633">
        <f ca="1"/>
        <v>2.5494296635911094E-2</v>
      </c>
      <c r="AC1633">
        <f ca="1"/>
        <v>1</v>
      </c>
      <c r="AD1633" t="str">
        <f ca="1"/>
        <v>H2O2t_c_n</v>
      </c>
      <c r="AE1633">
        <f ca="1"/>
        <v>0</v>
      </c>
    </row>
    <row r="1634" spans="1:31" x14ac:dyDescent="0.2">
      <c r="A1634" t="s">
        <v>10654</v>
      </c>
      <c r="B1634" s="121" t="s">
        <v>9499</v>
      </c>
      <c r="E1634" s="121" t="str">
        <f ca="1"/>
        <v>0</v>
      </c>
      <c r="H1634" s="121" t="str">
        <f ca="1"/>
        <v>0</v>
      </c>
      <c r="K1634" s="121" t="str">
        <f ca="1"/>
        <v>0</v>
      </c>
      <c r="L1634">
        <v>-6.4619771439552902E-3</v>
      </c>
      <c r="M1634">
        <v>0.14035902634158801</v>
      </c>
      <c r="N1634" s="105" t="str">
        <v>OCDCEAt_c_l, G00006t_c_r</v>
      </c>
      <c r="O1634" s="131" t="str">
        <v/>
      </c>
      <c r="P1634" s="121" t="str">
        <v/>
      </c>
      <c r="Q1634">
        <v>-1.0270287727108101E-2</v>
      </c>
      <c r="R1634" t="str">
        <v>OCDCEAt_c_l, G00006t_c_r</v>
      </c>
      <c r="T1634">
        <v>-1.18008432989664E-2</v>
      </c>
      <c r="U1634" t="str">
        <v>OCDCEAt_c_l, G00006t_c_r</v>
      </c>
      <c r="W1634" t="str">
        <f ca="1"/>
        <v>Transport</v>
      </c>
      <c r="X1634" t="str">
        <f ca="1"/>
        <v>METt_c_m</v>
      </c>
      <c r="Y1634">
        <f ca="1"/>
        <v>0</v>
      </c>
      <c r="Z1634">
        <f ca="1"/>
        <v>0</v>
      </c>
      <c r="AA1634">
        <f ca="1"/>
        <v>0</v>
      </c>
      <c r="AB1634">
        <f ca="1"/>
        <v>0</v>
      </c>
      <c r="AC1634">
        <f ca="1"/>
        <v>0</v>
      </c>
      <c r="AD1634" t="str">
        <f ca="1"/>
        <v>H2Ot_c_en</v>
      </c>
      <c r="AE1634">
        <f ca="1"/>
        <v>0</v>
      </c>
    </row>
    <row r="1635" spans="1:31" x14ac:dyDescent="0.2">
      <c r="A1635" t="s">
        <v>10654</v>
      </c>
      <c r="B1635" s="121" t="s">
        <v>9500</v>
      </c>
      <c r="E1635" s="121" t="str">
        <f ca="1"/>
        <v>0</v>
      </c>
      <c r="H1635" s="121" t="str">
        <f ca="1"/>
        <v>0</v>
      </c>
      <c r="K1635" s="121" t="str">
        <f ca="1"/>
        <v>0</v>
      </c>
      <c r="L1635">
        <v>0</v>
      </c>
      <c r="M1635">
        <v>0</v>
      </c>
      <c r="N1635" s="105" t="str">
        <v>DDCACOAt_c_l, G00006t_c_r</v>
      </c>
      <c r="O1635" s="131" t="str">
        <v/>
      </c>
      <c r="P1635" s="121" t="str">
        <v/>
      </c>
      <c r="Q1635">
        <v>0</v>
      </c>
      <c r="R1635" t="str">
        <v>DDCACOAt_c_l, G00006t_c_r</v>
      </c>
      <c r="T1635">
        <v>0</v>
      </c>
      <c r="U1635" t="str">
        <v>DDCACOAt_c_l, G00006t_c_r</v>
      </c>
      <c r="W1635" t="str">
        <f ca="1"/>
        <v>Transport</v>
      </c>
      <c r="X1635" t="str">
        <f ca="1"/>
        <v>METtps_e</v>
      </c>
      <c r="Y1635">
        <f ca="1"/>
        <v>0</v>
      </c>
      <c r="Z1635">
        <f ca="1"/>
        <v>0</v>
      </c>
      <c r="AA1635">
        <f ca="1"/>
        <v>0</v>
      </c>
      <c r="AB1635">
        <f ca="1"/>
        <v>0</v>
      </c>
      <c r="AC1635">
        <f ca="1"/>
        <v>0</v>
      </c>
      <c r="AD1635" t="str">
        <f ca="1"/>
        <v>H2Ot_c_g</v>
      </c>
      <c r="AE1635">
        <f ca="1"/>
        <v>0</v>
      </c>
    </row>
    <row r="1636" spans="1:31" x14ac:dyDescent="0.2">
      <c r="A1636" t="s">
        <v>10694</v>
      </c>
      <c r="B1636" s="121" t="s">
        <v>9497</v>
      </c>
      <c r="E1636" s="121">
        <f ca="1"/>
        <v>8.5946388640306595E-3</v>
      </c>
      <c r="H1636" s="121" t="str">
        <f ca="1"/>
        <v>0</v>
      </c>
      <c r="K1636" s="121" t="str">
        <f ca="1"/>
        <v>0</v>
      </c>
      <c r="L1636">
        <v>0</v>
      </c>
      <c r="M1636">
        <v>0</v>
      </c>
      <c r="N1636" s="105" t="str">
        <v>TDCOAt_c_l, G00006t_c_r</v>
      </c>
      <c r="O1636" s="131">
        <v>1.7411743800000001E-2</v>
      </c>
      <c r="P1636" s="121">
        <v>1.89373369733387E-5</v>
      </c>
      <c r="Q1636">
        <v>0</v>
      </c>
      <c r="R1636" t="str">
        <v>TDCOAt_c_l, G00006t_c_r</v>
      </c>
      <c r="T1636">
        <v>0</v>
      </c>
      <c r="U1636" t="str">
        <v>TDCOAt_c_l, G00006t_c_r</v>
      </c>
      <c r="W1636" t="str">
        <f ca="1"/>
        <v>Aminoacyl-tRNA biosynthesis</v>
      </c>
      <c r="X1636" t="str">
        <f ca="1"/>
        <v>METTRS_c</v>
      </c>
      <c r="Y1636">
        <f ca="1"/>
        <v>4.1011994761729672E-3</v>
      </c>
      <c r="Z1636">
        <f ca="1"/>
        <v>0</v>
      </c>
      <c r="AA1636">
        <f ca="1"/>
        <v>1.681983714336142E-5</v>
      </c>
      <c r="AB1636">
        <f ca="1"/>
        <v>46901.201901953958</v>
      </c>
      <c r="AC1636">
        <f ca="1"/>
        <v>1</v>
      </c>
      <c r="AD1636" t="str">
        <f ca="1"/>
        <v>H2Ot_c_gm</v>
      </c>
      <c r="AE1636">
        <f ca="1"/>
        <v>0</v>
      </c>
    </row>
    <row r="1637" spans="1:31" x14ac:dyDescent="0.2">
      <c r="A1637" t="s">
        <v>10694</v>
      </c>
      <c r="B1637" s="121" t="s">
        <v>9498</v>
      </c>
      <c r="E1637" s="121" t="str">
        <f ca="1"/>
        <v>0</v>
      </c>
      <c r="H1637" s="121" t="str">
        <f ca="1"/>
        <v>0</v>
      </c>
      <c r="K1637" s="121" t="str">
        <f ca="1"/>
        <v>0</v>
      </c>
      <c r="L1637">
        <v>0</v>
      </c>
      <c r="M1637">
        <v>8.0213035993181494E-3</v>
      </c>
      <c r="N1637" s="105" t="str">
        <v>PMTCOAt_c_l, G00006t_c_r</v>
      </c>
      <c r="O1637" s="131">
        <v>0</v>
      </c>
      <c r="P1637" s="121">
        <v>0</v>
      </c>
      <c r="Q1637">
        <v>0</v>
      </c>
      <c r="R1637" t="str">
        <v>PMTCOAt_c_l, G00006t_c_r</v>
      </c>
      <c r="T1637">
        <v>4.0794669993491001E-4</v>
      </c>
      <c r="U1637" t="str">
        <v>PMTCOAt_c_l, G00006t_c_r</v>
      </c>
      <c r="W1637" t="str">
        <f ca="1"/>
        <v>Aminoacyl-tRNA biosynthesis</v>
      </c>
      <c r="X1637" t="str">
        <f ca="1"/>
        <v>METTRS_m</v>
      </c>
      <c r="Y1637">
        <f ca="1"/>
        <v>0</v>
      </c>
      <c r="Z1637">
        <f ca="1"/>
        <v>0</v>
      </c>
      <c r="AA1637">
        <f ca="1"/>
        <v>0</v>
      </c>
      <c r="AB1637">
        <f ca="1"/>
        <v>0</v>
      </c>
      <c r="AC1637">
        <f ca="1"/>
        <v>0</v>
      </c>
      <c r="AD1637" t="str">
        <f ca="1"/>
        <v>H2Ot_c_mm</v>
      </c>
      <c r="AE1637">
        <f ca="1"/>
        <v>0</v>
      </c>
    </row>
    <row r="1638" spans="1:31" x14ac:dyDescent="0.2">
      <c r="A1638" t="s">
        <v>10676</v>
      </c>
      <c r="B1638" s="121" t="s">
        <v>9501</v>
      </c>
      <c r="E1638" s="121">
        <f ca="1"/>
        <v>0.17063037414593599</v>
      </c>
      <c r="H1638" s="121" t="str">
        <f ca="1"/>
        <v>0</v>
      </c>
      <c r="K1638" s="121" t="str">
        <f ca="1"/>
        <v>0</v>
      </c>
      <c r="L1638">
        <v>0</v>
      </c>
      <c r="M1638">
        <v>0</v>
      </c>
      <c r="N1638" s="105" t="str">
        <v>HDCOAt_c_l, G00006t_c_r</v>
      </c>
      <c r="O1638" s="131">
        <v>5.6853126526655003E-3</v>
      </c>
      <c r="P1638" s="121">
        <v>1.3634935480332201E-3</v>
      </c>
      <c r="Q1638">
        <v>0</v>
      </c>
      <c r="R1638" t="str">
        <v>HDCOAt_c_l, G00006t_c_r</v>
      </c>
      <c r="T1638">
        <v>0</v>
      </c>
      <c r="U1638" t="str">
        <v>HDCOAt_c_l, G00006t_c_r</v>
      </c>
      <c r="W1638" t="str">
        <f ca="1"/>
        <v>Terpenoid backbone biosynthesis</v>
      </c>
      <c r="X1638" t="str">
        <f ca="1"/>
        <v>MEVK1_c</v>
      </c>
      <c r="Y1638">
        <f ca="1"/>
        <v>8.1421594570446842E-2</v>
      </c>
      <c r="Z1638">
        <f ca="1"/>
        <v>0</v>
      </c>
      <c r="AA1638">
        <f ca="1"/>
        <v>6.6294760623942187E-3</v>
      </c>
      <c r="AB1638">
        <f ca="1"/>
        <v>3565.9317959120849</v>
      </c>
      <c r="AC1638">
        <f ca="1"/>
        <v>1</v>
      </c>
      <c r="AD1638" t="str">
        <f ca="1"/>
        <v>H2Ot_c_n</v>
      </c>
      <c r="AE1638">
        <f ca="1"/>
        <v>0</v>
      </c>
    </row>
    <row r="1639" spans="1:31" x14ac:dyDescent="0.2">
      <c r="A1639" t="s">
        <v>10676</v>
      </c>
      <c r="B1639" s="121" t="s">
        <v>9502</v>
      </c>
      <c r="E1639" s="121" t="str">
        <f ca="1"/>
        <v>0</v>
      </c>
      <c r="H1639" s="121" t="str">
        <f ca="1"/>
        <v>0</v>
      </c>
      <c r="K1639" s="121" t="str">
        <f ca="1"/>
        <v>0</v>
      </c>
      <c r="L1639">
        <v>0</v>
      </c>
      <c r="M1639">
        <v>2.8162262909329001E-2</v>
      </c>
      <c r="N1639" s="105" t="str">
        <v>STCOAt_c_l, G00006t_c_r</v>
      </c>
      <c r="O1639" s="131">
        <v>2.9539208243021301E-3</v>
      </c>
      <c r="P1639" s="121">
        <v>1.35966077090199E-3</v>
      </c>
      <c r="Q1639">
        <v>1.5446007566034299E-4</v>
      </c>
      <c r="R1639" t="str">
        <v>STCOAt_c_l, G00006t_c_r</v>
      </c>
      <c r="T1639">
        <v>5.0075875460492001E-5</v>
      </c>
      <c r="U1639" t="str">
        <v>STCOAt_c_l, G00006t_c_r</v>
      </c>
      <c r="W1639" t="str">
        <f ca="1"/>
        <v>Terpenoid backbone biosynthesis</v>
      </c>
      <c r="X1639" t="str">
        <f ca="1"/>
        <v>MEVK2_c</v>
      </c>
      <c r="Y1639">
        <f ca="1"/>
        <v>0</v>
      </c>
      <c r="Z1639">
        <f ca="1"/>
        <v>0</v>
      </c>
      <c r="AA1639">
        <f ca="1"/>
        <v>0</v>
      </c>
      <c r="AB1639">
        <f ca="1"/>
        <v>0</v>
      </c>
      <c r="AC1639">
        <f ca="1"/>
        <v>0</v>
      </c>
      <c r="AD1639" t="str">
        <f ca="1"/>
        <v>H2Ot_c_v</v>
      </c>
      <c r="AE1639">
        <f ca="1"/>
        <v>0</v>
      </c>
    </row>
    <row r="1640" spans="1:31" x14ac:dyDescent="0.2">
      <c r="A1640" t="s">
        <v>10676</v>
      </c>
      <c r="B1640" s="121" t="s">
        <v>9503</v>
      </c>
      <c r="E1640" s="121" t="str">
        <f ca="1"/>
        <v>0</v>
      </c>
      <c r="H1640" s="121" t="str">
        <f ca="1"/>
        <v>0</v>
      </c>
      <c r="K1640" s="121" t="str">
        <f ca="1"/>
        <v>0</v>
      </c>
      <c r="L1640">
        <v>0</v>
      </c>
      <c r="M1640">
        <v>4.6176802766897798E-2</v>
      </c>
      <c r="N1640" s="105" t="str">
        <v>ODECOAt_c_l, G00006t_c_r</v>
      </c>
      <c r="O1640" s="131">
        <v>0</v>
      </c>
      <c r="P1640" s="121">
        <v>0</v>
      </c>
      <c r="Q1640">
        <v>1.5446007470149901E-4</v>
      </c>
      <c r="R1640" t="str">
        <v>ODECOAt_c_l, G00006t_c_r</v>
      </c>
      <c r="T1640">
        <v>5.0075875460492001E-5</v>
      </c>
      <c r="U1640" t="str">
        <v>ODECOAt_c_l, G00006t_c_r</v>
      </c>
      <c r="W1640" t="str">
        <f ca="1"/>
        <v>Terpenoid backbone biosynthesis</v>
      </c>
      <c r="X1640" t="str">
        <f ca="1"/>
        <v>MEVK3_c</v>
      </c>
      <c r="Y1640">
        <f ca="1"/>
        <v>0</v>
      </c>
      <c r="Z1640">
        <f ca="1"/>
        <v>0</v>
      </c>
      <c r="AA1640">
        <f ca="1"/>
        <v>0</v>
      </c>
      <c r="AB1640">
        <f ca="1"/>
        <v>0</v>
      </c>
      <c r="AC1640">
        <f ca="1"/>
        <v>0</v>
      </c>
      <c r="AD1640" t="str">
        <f ca="1"/>
        <v>H2Ot_c_vm</v>
      </c>
      <c r="AE1640">
        <f ca="1"/>
        <v>0</v>
      </c>
    </row>
    <row r="1641" spans="1:31" x14ac:dyDescent="0.2">
      <c r="A1641" t="s">
        <v>10676</v>
      </c>
      <c r="B1641" s="121" t="s">
        <v>9504</v>
      </c>
      <c r="E1641" s="121" t="str">
        <f ca="1"/>
        <v>0</v>
      </c>
      <c r="H1641" s="121" t="str">
        <f ca="1"/>
        <v>0</v>
      </c>
      <c r="K1641" s="121" t="str">
        <f ca="1"/>
        <v>0</v>
      </c>
      <c r="L1641">
        <v>0</v>
      </c>
      <c r="M1641">
        <v>1.09551374229747E-4</v>
      </c>
      <c r="N1641" s="105" t="str">
        <v>GLYC3Pt_c_l, G00006t_c_r</v>
      </c>
      <c r="O1641" s="131">
        <v>0</v>
      </c>
      <c r="P1641" s="121">
        <v>2.7461039856909402E-4</v>
      </c>
      <c r="Q1641">
        <v>1.5446007566034299E-4</v>
      </c>
      <c r="R1641" t="str">
        <v>GLYC3Pt_c_l, G00006t_c_r</v>
      </c>
      <c r="T1641">
        <v>4.5802257539540199E-4</v>
      </c>
      <c r="U1641" t="str">
        <v>GLYC3Pt_c_l, G00006t_c_r</v>
      </c>
      <c r="W1641" t="str">
        <f ca="1"/>
        <v>Terpenoid backbone biosynthesis</v>
      </c>
      <c r="X1641" t="str">
        <f ca="1"/>
        <v>MEVK4_c</v>
      </c>
      <c r="Y1641">
        <f ca="1"/>
        <v>0</v>
      </c>
      <c r="Z1641">
        <f ca="1"/>
        <v>0</v>
      </c>
      <c r="AA1641">
        <f ca="1"/>
        <v>0</v>
      </c>
      <c r="AB1641">
        <f ca="1"/>
        <v>0</v>
      </c>
      <c r="AC1641">
        <f ca="1"/>
        <v>0</v>
      </c>
      <c r="AD1641" t="str">
        <f ca="1"/>
        <v>H2Ot_c_x</v>
      </c>
      <c r="AE1641">
        <f ca="1"/>
        <v>0</v>
      </c>
    </row>
    <row r="1642" spans="1:31" x14ac:dyDescent="0.2">
      <c r="A1642" t="s">
        <v>10654</v>
      </c>
      <c r="B1642" s="121" t="s">
        <v>9505</v>
      </c>
      <c r="E1642" s="121" t="str">
        <f ca="1"/>
        <v>0</v>
      </c>
      <c r="H1642" s="121" t="str">
        <f ca="1"/>
        <v>0</v>
      </c>
      <c r="K1642" s="121" t="str">
        <f ca="1"/>
        <v>0</v>
      </c>
      <c r="L1642">
        <v>0</v>
      </c>
      <c r="M1642">
        <v>3.4513610431776199E-5</v>
      </c>
      <c r="N1642" s="105" t="str">
        <v>DHAPt_c_l, G00006t_c_r</v>
      </c>
      <c r="O1642" s="131" t="str">
        <v/>
      </c>
      <c r="P1642" s="121" t="str">
        <v/>
      </c>
      <c r="Q1642">
        <v>0</v>
      </c>
      <c r="R1642" t="str">
        <v>DHAPt_c_l, G00006t_c_r</v>
      </c>
      <c r="T1642">
        <v>0</v>
      </c>
      <c r="U1642" t="str">
        <v>DHAPt_c_l, G00006t_c_r</v>
      </c>
      <c r="W1642" t="str">
        <f ca="1"/>
        <v>Transport</v>
      </c>
      <c r="X1642" t="str">
        <f ca="1"/>
        <v>MEVt_c_e</v>
      </c>
      <c r="Y1642">
        <f ca="1"/>
        <v>0</v>
      </c>
      <c r="Z1642">
        <f ca="1"/>
        <v>0</v>
      </c>
      <c r="AA1642">
        <f ca="1"/>
        <v>0</v>
      </c>
      <c r="AB1642">
        <f ca="1"/>
        <v>0</v>
      </c>
      <c r="AC1642">
        <f ca="1"/>
        <v>0</v>
      </c>
      <c r="AD1642" t="str">
        <f ca="1"/>
        <v>HACD100i_m</v>
      </c>
      <c r="AE1642">
        <f ca="1"/>
        <v>0</v>
      </c>
    </row>
    <row r="1643" spans="1:31" x14ac:dyDescent="0.2">
      <c r="A1643" t="s">
        <v>10654</v>
      </c>
      <c r="B1643" s="121" t="s">
        <v>9506</v>
      </c>
      <c r="E1643" s="121">
        <f ca="1"/>
        <v>1.21295583364632E-2</v>
      </c>
      <c r="H1643" s="121" t="str">
        <f ca="1"/>
        <v>0</v>
      </c>
      <c r="K1643" s="121" t="str">
        <f ca="1"/>
        <v>0</v>
      </c>
      <c r="L1643">
        <v>0</v>
      </c>
      <c r="M1643">
        <v>3.4513610424083703E-5</v>
      </c>
      <c r="N1643" s="105" t="str">
        <v>NADPHt_c_l, G00006t_c_r</v>
      </c>
      <c r="O1643" s="131" t="str">
        <v/>
      </c>
      <c r="P1643" s="121" t="str">
        <v/>
      </c>
      <c r="Q1643">
        <v>0</v>
      </c>
      <c r="R1643" t="str">
        <v>NADPHt_c_l, G00006t_c_r</v>
      </c>
      <c r="T1643">
        <v>0</v>
      </c>
      <c r="U1643" t="str">
        <v>NADPHt_c_l, G00006t_c_r</v>
      </c>
      <c r="W1643" t="str">
        <f ca="1"/>
        <v>Transport</v>
      </c>
      <c r="X1643" t="str">
        <f ca="1"/>
        <v>MG2t_c_e</v>
      </c>
      <c r="Y1643">
        <f ca="1"/>
        <v>5.7879963408238987E-3</v>
      </c>
      <c r="Z1643">
        <f ca="1"/>
        <v>0</v>
      </c>
      <c r="AA1643">
        <f ca="1"/>
        <v>3.3500901641390843E-5</v>
      </c>
      <c r="AB1643">
        <f ca="1"/>
        <v>1.4020018639471033E-3</v>
      </c>
      <c r="AC1643">
        <f ca="1"/>
        <v>1</v>
      </c>
      <c r="AD1643" t="str">
        <f ca="1"/>
        <v>HACD100i_x</v>
      </c>
      <c r="AE1643">
        <f ca="1"/>
        <v>0</v>
      </c>
    </row>
    <row r="1644" spans="1:31" x14ac:dyDescent="0.2">
      <c r="A1644" t="s">
        <v>10682</v>
      </c>
      <c r="B1644" s="121" t="s">
        <v>9507</v>
      </c>
      <c r="E1644" s="121" t="str">
        <f ca="1"/>
        <v>0</v>
      </c>
      <c r="H1644" s="121" t="str">
        <f ca="1"/>
        <v>0</v>
      </c>
      <c r="K1644" s="121" t="str">
        <f ca="1"/>
        <v>0</v>
      </c>
      <c r="L1644">
        <v>0</v>
      </c>
      <c r="M1644">
        <v>3.4513610431776199E-5</v>
      </c>
      <c r="N1644" s="105" t="str">
        <v>NADPt_c_l, G00006t_c_r</v>
      </c>
      <c r="O1644" s="131" t="str">
        <v/>
      </c>
      <c r="P1644" s="121" t="str">
        <v/>
      </c>
      <c r="Q1644">
        <v>0</v>
      </c>
      <c r="R1644" t="str">
        <v>NADPt_c_l, G00006t_c_r</v>
      </c>
      <c r="T1644">
        <v>0</v>
      </c>
      <c r="U1644" t="str">
        <v>NADPt_c_l, G00006t_c_r</v>
      </c>
      <c r="W1644" t="str">
        <f ca="1"/>
        <v>Valine, leucine and isoleucine metabolism</v>
      </c>
      <c r="X1644" t="str">
        <f ca="1"/>
        <v>MGCH_m</v>
      </c>
      <c r="Y1644">
        <f ca="1"/>
        <v>0</v>
      </c>
      <c r="Z1644">
        <f ca="1"/>
        <v>0</v>
      </c>
      <c r="AA1644">
        <f ca="1"/>
        <v>0</v>
      </c>
      <c r="AB1644">
        <f ca="1"/>
        <v>0</v>
      </c>
      <c r="AC1644">
        <f ca="1"/>
        <v>0</v>
      </c>
      <c r="AD1644" t="str">
        <f ca="1"/>
        <v>HACD101ei_x</v>
      </c>
      <c r="AE1644">
        <f ca="1"/>
        <v>0</v>
      </c>
    </row>
    <row r="1645" spans="1:31" x14ac:dyDescent="0.2">
      <c r="A1645" t="s">
        <v>10672</v>
      </c>
      <c r="B1645" s="121" t="s">
        <v>9508</v>
      </c>
      <c r="E1645" s="121" t="str">
        <f ca="1"/>
        <v>0</v>
      </c>
      <c r="H1645" s="121" t="str">
        <f ca="1"/>
        <v>0</v>
      </c>
      <c r="K1645" s="121" t="str">
        <f ca="1"/>
        <v>0</v>
      </c>
      <c r="L1645">
        <v>5.3257941698939498E-4</v>
      </c>
      <c r="M1645">
        <v>0.13067477476675901</v>
      </c>
      <c r="N1645" s="105" t="str">
        <v>ATPt_c_l, G00006t_c_r</v>
      </c>
      <c r="O1645" s="131" t="str">
        <v/>
      </c>
      <c r="P1645" s="121" t="str">
        <v/>
      </c>
      <c r="Q1645">
        <v>6.5235517423700194E-5</v>
      </c>
      <c r="R1645" t="str">
        <v>ATPt_c_l, G00006t_c_r</v>
      </c>
      <c r="T1645">
        <v>4.0794669993491001E-4</v>
      </c>
      <c r="U1645" t="str">
        <v>ATPt_c_l, G00006t_c_r</v>
      </c>
      <c r="W1645" t="str">
        <f ca="1"/>
        <v>Methylglyoxal metabolism</v>
      </c>
      <c r="X1645" t="str">
        <f ca="1"/>
        <v>MGSA_c</v>
      </c>
      <c r="Y1645">
        <f ca="1"/>
        <v>0</v>
      </c>
      <c r="Z1645">
        <f ca="1"/>
        <v>0</v>
      </c>
      <c r="AA1645">
        <f ca="1"/>
        <v>0</v>
      </c>
      <c r="AB1645">
        <f ca="1"/>
        <v>0</v>
      </c>
      <c r="AC1645">
        <f ca="1"/>
        <v>0</v>
      </c>
      <c r="AD1645" t="str">
        <f ca="1"/>
        <v>HACD120i_m</v>
      </c>
      <c r="AE1645">
        <f ca="1"/>
        <v>0</v>
      </c>
    </row>
    <row r="1646" spans="1:31" x14ac:dyDescent="0.2">
      <c r="A1646" t="s">
        <v>10688</v>
      </c>
      <c r="B1646" s="121" t="s">
        <v>9509</v>
      </c>
      <c r="E1646" s="121" t="str">
        <f ca="1"/>
        <v>0</v>
      </c>
      <c r="H1646" s="121" t="str">
        <f ca="1"/>
        <v>0</v>
      </c>
      <c r="K1646" s="121" t="str">
        <f ca="1"/>
        <v>0</v>
      </c>
      <c r="L1646">
        <v>-5.3257941698939498E-4</v>
      </c>
      <c r="M1646">
        <v>0.13067477476675901</v>
      </c>
      <c r="N1646" s="105" t="str">
        <v>AMPt_c_l, G00006t_c_r</v>
      </c>
      <c r="O1646" s="131">
        <v>0</v>
      </c>
      <c r="P1646" s="121">
        <v>0</v>
      </c>
      <c r="Q1646">
        <v>-6.5235517423700194E-5</v>
      </c>
      <c r="R1646" t="str">
        <v>AMPt_c_l, G00006t_c_r</v>
      </c>
      <c r="T1646">
        <v>-4.0794669993491001E-4</v>
      </c>
      <c r="U1646" t="str">
        <v>AMPt_c_l, G00006t_c_r</v>
      </c>
      <c r="W1646" t="str">
        <f ca="1"/>
        <v>Cysteine and methionine metabolism</v>
      </c>
      <c r="X1646" t="str">
        <f ca="1"/>
        <v>MHPGLUT_c</v>
      </c>
      <c r="Y1646">
        <f ca="1"/>
        <v>0</v>
      </c>
      <c r="Z1646">
        <f ca="1"/>
        <v>0</v>
      </c>
      <c r="AA1646">
        <f ca="1"/>
        <v>0</v>
      </c>
      <c r="AB1646">
        <f ca="1"/>
        <v>0</v>
      </c>
      <c r="AC1646">
        <f ca="1"/>
        <v>0</v>
      </c>
      <c r="AD1646" t="str">
        <f ca="1"/>
        <v>HACD120i_x</v>
      </c>
      <c r="AE1646">
        <f ca="1"/>
        <v>0</v>
      </c>
    </row>
    <row r="1647" spans="1:31" x14ac:dyDescent="0.2">
      <c r="A1647" t="s">
        <v>10654</v>
      </c>
      <c r="B1647" s="121" t="s">
        <v>9510</v>
      </c>
      <c r="E1647" s="121" t="str">
        <f ca="1"/>
        <v>0</v>
      </c>
      <c r="H1647" s="121" t="str">
        <f ca="1"/>
        <v>0</v>
      </c>
      <c r="K1647" s="121" t="str">
        <f ca="1"/>
        <v>0</v>
      </c>
      <c r="L1647">
        <v>-5.3257941698939498E-4</v>
      </c>
      <c r="M1647">
        <v>0.13067477476675901</v>
      </c>
      <c r="N1647" s="105" t="str">
        <v>PPIt_c_l, G00006t_c_r</v>
      </c>
      <c r="O1647" s="131" t="str">
        <v/>
      </c>
      <c r="P1647" s="121" t="str">
        <v/>
      </c>
      <c r="Q1647">
        <v>-6.5235517423700194E-5</v>
      </c>
      <c r="R1647" t="str">
        <v>PPIt_c_l, G00006t_c_r</v>
      </c>
      <c r="T1647">
        <v>-4.0794669993491001E-4</v>
      </c>
      <c r="U1647" t="str">
        <v>PPIt_c_l, G00006t_c_r</v>
      </c>
      <c r="W1647" t="str">
        <f ca="1"/>
        <v>Transport</v>
      </c>
      <c r="X1647" t="str">
        <f ca="1"/>
        <v>MI13456Pt_c_n</v>
      </c>
      <c r="Y1647">
        <f ca="1"/>
        <v>0</v>
      </c>
      <c r="Z1647">
        <f ca="1"/>
        <v>0</v>
      </c>
      <c r="AA1647">
        <f ca="1"/>
        <v>0</v>
      </c>
      <c r="AB1647">
        <f ca="1"/>
        <v>0</v>
      </c>
      <c r="AC1647">
        <f ca="1"/>
        <v>0</v>
      </c>
      <c r="AD1647" t="str">
        <f ca="1"/>
        <v>HACD121ai_m</v>
      </c>
      <c r="AE1647">
        <f ca="1"/>
        <v>0</v>
      </c>
    </row>
    <row r="1648" spans="1:31" x14ac:dyDescent="0.2">
      <c r="A1648" t="s">
        <v>10737</v>
      </c>
      <c r="B1648" s="121" t="s">
        <v>9511</v>
      </c>
      <c r="E1648" s="121" t="str">
        <f ca="1"/>
        <v>0</v>
      </c>
      <c r="H1648" s="121" t="str">
        <f ca="1"/>
        <v>0</v>
      </c>
      <c r="K1648" s="121" t="str">
        <f ca="1"/>
        <v>0</v>
      </c>
      <c r="L1648">
        <v>7.8344468080273101E-3</v>
      </c>
      <c r="M1648">
        <v>0.27244863480956999</v>
      </c>
      <c r="N1648" s="105" t="str">
        <v>H2Ot_c_l, G00006t_c_r</v>
      </c>
      <c r="O1648" s="131" t="str">
        <v/>
      </c>
      <c r="P1648" s="121" t="str">
        <v/>
      </c>
      <c r="Q1648">
        <v>1.4999053569495E-2</v>
      </c>
      <c r="R1648" t="str">
        <v>H2Ot_c_l, G00006t_c_r</v>
      </c>
      <c r="T1648">
        <v>1.2631691009298399E-2</v>
      </c>
      <c r="U1648" t="str">
        <v>H2Ot_c_l, G00006t_c_r</v>
      </c>
      <c r="W1648" t="str">
        <f ca="1"/>
        <v>Inositol phosphate metabolism</v>
      </c>
      <c r="X1648" t="str">
        <f ca="1"/>
        <v>MI134PPH_c</v>
      </c>
      <c r="Y1648">
        <f ca="1"/>
        <v>0</v>
      </c>
      <c r="Z1648">
        <f ca="1"/>
        <v>0</v>
      </c>
      <c r="AA1648">
        <f ca="1"/>
        <v>0</v>
      </c>
      <c r="AB1648">
        <f ca="1"/>
        <v>0</v>
      </c>
      <c r="AC1648">
        <f ca="1"/>
        <v>0</v>
      </c>
      <c r="AD1648" t="str">
        <f ca="1"/>
        <v>HACD121ai_x</v>
      </c>
      <c r="AE1648">
        <f ca="1"/>
        <v>0</v>
      </c>
    </row>
    <row r="1649" spans="1:31" x14ac:dyDescent="0.2">
      <c r="A1649" t="s">
        <v>10737</v>
      </c>
      <c r="B1649" s="121" t="s">
        <v>9512</v>
      </c>
      <c r="E1649" s="121" t="str">
        <f ca="1"/>
        <v>0</v>
      </c>
      <c r="H1649" s="121" t="str">
        <f ca="1"/>
        <v>0</v>
      </c>
      <c r="K1649" s="121" t="str">
        <f ca="1"/>
        <v>0</v>
      </c>
      <c r="L1649">
        <v>0</v>
      </c>
      <c r="M1649">
        <v>5.0496554597993998E-4</v>
      </c>
      <c r="N1649" s="105" t="str">
        <v>GLYCt_c_l, G00006t_c_r</v>
      </c>
      <c r="O1649" s="131">
        <v>2.29035441700779E-4</v>
      </c>
      <c r="P1649" s="121">
        <v>5.5917587692887799E-3</v>
      </c>
      <c r="Q1649">
        <v>0</v>
      </c>
      <c r="R1649" t="str">
        <v>GLYCt_c_l, G00006t_c_r</v>
      </c>
      <c r="T1649">
        <v>0</v>
      </c>
      <c r="U1649" t="str">
        <v>GLYCt_c_l, G00006t_c_r</v>
      </c>
      <c r="W1649" t="str">
        <f ca="1"/>
        <v>Inositol phosphate metabolism</v>
      </c>
      <c r="X1649" t="str">
        <f ca="1"/>
        <v>MI1PP_c</v>
      </c>
      <c r="Y1649">
        <f ca="1"/>
        <v>0</v>
      </c>
      <c r="Z1649">
        <f ca="1"/>
        <v>0</v>
      </c>
      <c r="AA1649">
        <f ca="1"/>
        <v>0</v>
      </c>
      <c r="AB1649">
        <f ca="1"/>
        <v>0</v>
      </c>
      <c r="AC1649">
        <f ca="1"/>
        <v>0</v>
      </c>
      <c r="AD1649" t="str">
        <f ca="1"/>
        <v>HACD121di_x</v>
      </c>
      <c r="AE1649">
        <f ca="1"/>
        <v>0</v>
      </c>
    </row>
    <row r="1650" spans="1:31" x14ac:dyDescent="0.2">
      <c r="A1650" t="s">
        <v>10654</v>
      </c>
      <c r="B1650" s="121" t="s">
        <v>9513</v>
      </c>
      <c r="E1650" s="121" t="str">
        <f ca="1"/>
        <v>0</v>
      </c>
      <c r="H1650" s="121" t="str">
        <f ca="1"/>
        <v>0</v>
      </c>
      <c r="K1650" s="121" t="str">
        <f ca="1"/>
        <v>0</v>
      </c>
      <c r="L1650">
        <v>0</v>
      </c>
      <c r="M1650">
        <v>0</v>
      </c>
      <c r="N1650" s="105" t="str">
        <v>DOCOSCOAt_c_l, G00006t_c_r</v>
      </c>
      <c r="O1650" s="131" t="str">
        <v/>
      </c>
      <c r="P1650" s="121" t="str">
        <v/>
      </c>
      <c r="Q1650">
        <v>0</v>
      </c>
      <c r="R1650" t="str">
        <v>DOCOSCOAt_c_l, G00006t_c_r</v>
      </c>
      <c r="T1650">
        <v>0</v>
      </c>
      <c r="U1650" t="str">
        <v>DOCOSCOAt_c_l, G00006t_c_r</v>
      </c>
      <c r="W1650" t="str">
        <f ca="1"/>
        <v>Transport</v>
      </c>
      <c r="X1650" t="str">
        <f ca="1"/>
        <v>MI1Pt_c_r</v>
      </c>
      <c r="Y1650">
        <f ca="1"/>
        <v>0</v>
      </c>
      <c r="Z1650">
        <f ca="1"/>
        <v>0</v>
      </c>
      <c r="AA1650">
        <f ca="1"/>
        <v>0</v>
      </c>
      <c r="AB1650">
        <f ca="1"/>
        <v>0</v>
      </c>
      <c r="AC1650">
        <f ca="1"/>
        <v>0</v>
      </c>
      <c r="AD1650" t="str">
        <f ca="1"/>
        <v>HACD122ei_x</v>
      </c>
      <c r="AE1650">
        <f ca="1"/>
        <v>0</v>
      </c>
    </row>
    <row r="1651" spans="1:31" x14ac:dyDescent="0.2">
      <c r="A1651" t="s">
        <v>10654</v>
      </c>
      <c r="B1651" s="121" t="s">
        <v>9514</v>
      </c>
      <c r="E1651" s="121" t="str">
        <f ca="1"/>
        <v>0</v>
      </c>
      <c r="H1651" s="121" t="str">
        <f ca="1"/>
        <v>0</v>
      </c>
      <c r="K1651" s="121" t="str">
        <f ca="1"/>
        <v>0</v>
      </c>
      <c r="L1651">
        <v>0</v>
      </c>
      <c r="M1651">
        <v>0</v>
      </c>
      <c r="N1651" s="105" t="str">
        <v>TTCCOAt_c_l, G00006t_c_r</v>
      </c>
      <c r="O1651" s="131" t="str">
        <v/>
      </c>
      <c r="P1651" s="121" t="str">
        <v/>
      </c>
      <c r="Q1651">
        <v>0</v>
      </c>
      <c r="R1651" t="str">
        <v>TTCCOAt_c_l, G00006t_c_r</v>
      </c>
      <c r="T1651">
        <v>0</v>
      </c>
      <c r="U1651" t="str">
        <v>TTCCOAt_c_l, G00006t_c_r</v>
      </c>
      <c r="W1651" t="str">
        <f ca="1"/>
        <v>Transport</v>
      </c>
      <c r="X1651" t="str">
        <f ca="1"/>
        <v>MIP2Ct_g_r</v>
      </c>
      <c r="Y1651">
        <f ca="1"/>
        <v>0</v>
      </c>
      <c r="Z1651">
        <f ca="1"/>
        <v>0</v>
      </c>
      <c r="AA1651">
        <f ca="1"/>
        <v>0</v>
      </c>
      <c r="AB1651">
        <f ca="1"/>
        <v>0</v>
      </c>
      <c r="AC1651">
        <f ca="1"/>
        <v>0</v>
      </c>
      <c r="AD1651" t="str">
        <f ca="1"/>
        <v>HACD140i_m</v>
      </c>
      <c r="AE1651">
        <f ca="1"/>
        <v>0</v>
      </c>
    </row>
    <row r="1652" spans="1:31" x14ac:dyDescent="0.2">
      <c r="A1652" t="s">
        <v>10661</v>
      </c>
      <c r="B1652" s="121" t="s">
        <v>9515</v>
      </c>
      <c r="E1652" s="121" t="str">
        <f ca="1"/>
        <v>0</v>
      </c>
      <c r="H1652" s="121" t="str">
        <f ca="1"/>
        <v>0</v>
      </c>
      <c r="K1652" s="121" t="str">
        <f ca="1"/>
        <v>0</v>
      </c>
      <c r="L1652">
        <v>0</v>
      </c>
      <c r="M1652">
        <v>0</v>
      </c>
      <c r="N1652" s="105" t="str">
        <v>HXCCOAt_c_l, G00006t_c_r</v>
      </c>
      <c r="O1652" s="131" t="str">
        <v/>
      </c>
      <c r="P1652" s="121" t="str">
        <v/>
      </c>
      <c r="Q1652">
        <v>0</v>
      </c>
      <c r="R1652" t="str">
        <v>HXCCOAt_c_l, G00006t_c_r</v>
      </c>
      <c r="T1652">
        <v>0</v>
      </c>
      <c r="U1652" t="str">
        <v>HXCCOAt_c_l, G00006t_c_r</v>
      </c>
      <c r="W1652" t="str">
        <f ca="1"/>
        <v>Sphingolipid biosynthesis</v>
      </c>
      <c r="X1652" t="str">
        <f ca="1"/>
        <v>MIPCS_g</v>
      </c>
      <c r="Y1652">
        <f ca="1"/>
        <v>0</v>
      </c>
      <c r="Z1652">
        <f ca="1"/>
        <v>0</v>
      </c>
      <c r="AA1652">
        <f ca="1"/>
        <v>0</v>
      </c>
      <c r="AB1652">
        <f ca="1"/>
        <v>0</v>
      </c>
      <c r="AC1652">
        <f ca="1"/>
        <v>0</v>
      </c>
      <c r="AD1652" t="str">
        <f ca="1"/>
        <v>HACD140i_x</v>
      </c>
      <c r="AE1652">
        <f ca="1"/>
        <v>0</v>
      </c>
    </row>
    <row r="1653" spans="1:31" x14ac:dyDescent="0.2">
      <c r="A1653" t="s">
        <v>10654</v>
      </c>
      <c r="B1653" s="121" t="s">
        <v>9516</v>
      </c>
      <c r="E1653" s="121" t="str">
        <f ca="1"/>
        <v>0</v>
      </c>
      <c r="H1653" s="121" t="str">
        <f ca="1"/>
        <v>0</v>
      </c>
      <c r="K1653" s="121" t="str">
        <f ca="1"/>
        <v>0</v>
      </c>
      <c r="L1653">
        <v>0</v>
      </c>
      <c r="M1653">
        <v>1.89256290756275E-3</v>
      </c>
      <c r="N1653" s="105" t="str">
        <v>G00006t_c_r</v>
      </c>
      <c r="O1653" s="131" t="str">
        <v/>
      </c>
      <c r="P1653" s="121" t="str">
        <v/>
      </c>
      <c r="Q1653">
        <v>0</v>
      </c>
      <c r="R1653" t="str">
        <v>G00006t_c_r</v>
      </c>
      <c r="T1653">
        <v>0</v>
      </c>
      <c r="U1653" t="str">
        <v>G00006t_c_r</v>
      </c>
      <c r="W1653" t="str">
        <f ca="1"/>
        <v>Transport</v>
      </c>
      <c r="X1653" t="str">
        <f ca="1"/>
        <v>MIPCt_g_r</v>
      </c>
      <c r="Y1653">
        <f ca="1"/>
        <v>0</v>
      </c>
      <c r="Z1653">
        <f ca="1"/>
        <v>0</v>
      </c>
      <c r="AA1653">
        <f ca="1"/>
        <v>0</v>
      </c>
      <c r="AB1653">
        <f ca="1"/>
        <v>0</v>
      </c>
      <c r="AC1653">
        <f ca="1"/>
        <v>0</v>
      </c>
      <c r="AD1653" t="str">
        <f ca="1"/>
        <v>HACD141ai_m</v>
      </c>
      <c r="AE1653">
        <f ca="1"/>
        <v>0</v>
      </c>
    </row>
    <row r="1654" spans="1:31" x14ac:dyDescent="0.2">
      <c r="A1654" t="s">
        <v>10654</v>
      </c>
      <c r="B1654" s="121" t="s">
        <v>9517</v>
      </c>
      <c r="E1654" s="121">
        <f ca="1"/>
        <v>1.7925361731060099E-5</v>
      </c>
      <c r="H1654" s="121" t="str">
        <f ca="1"/>
        <v>0</v>
      </c>
      <c r="K1654" s="121" t="str">
        <f ca="1"/>
        <v>0</v>
      </c>
      <c r="L1654">
        <v>0</v>
      </c>
      <c r="M1654">
        <v>1.89256290756275E-3</v>
      </c>
      <c r="N1654" s="105" t="str">
        <v>G00006t_c_r</v>
      </c>
      <c r="O1654" s="131" t="str">
        <v/>
      </c>
      <c r="P1654" s="121" t="str">
        <v/>
      </c>
      <c r="Q1654">
        <v>0</v>
      </c>
      <c r="R1654" t="str">
        <v>G00006t_c_r</v>
      </c>
      <c r="T1654">
        <v>0</v>
      </c>
      <c r="U1654" t="str">
        <v>G00006t_c_r</v>
      </c>
      <c r="W1654" t="str">
        <f ca="1"/>
        <v>Transport</v>
      </c>
      <c r="X1654" t="str">
        <f ca="1"/>
        <v>MN2t_c_e</v>
      </c>
      <c r="Y1654">
        <f ca="1"/>
        <v>8.553644347908972E-6</v>
      </c>
      <c r="Z1654">
        <f ca="1"/>
        <v>0</v>
      </c>
      <c r="AA1654">
        <f ca="1"/>
        <v>7.31648316305151E-11</v>
      </c>
      <c r="AB1654">
        <f ca="1"/>
        <v>3.0619244645828429E-9</v>
      </c>
      <c r="AC1654">
        <f ca="1"/>
        <v>1</v>
      </c>
      <c r="AD1654" t="str">
        <f ca="1"/>
        <v>HACD141ai_x</v>
      </c>
      <c r="AE1654">
        <f ca="1"/>
        <v>0</v>
      </c>
    </row>
    <row r="1655" spans="1:31" x14ac:dyDescent="0.2">
      <c r="A1655" t="s">
        <v>10654</v>
      </c>
      <c r="B1655" s="121" t="s">
        <v>9518</v>
      </c>
      <c r="E1655" s="121" t="str">
        <f ca="1"/>
        <v>0</v>
      </c>
      <c r="H1655" s="121" t="str">
        <f ca="1"/>
        <v>0</v>
      </c>
      <c r="K1655" s="121" t="str">
        <f ca="1"/>
        <v>0</v>
      </c>
      <c r="L1655">
        <v>-1.2965573814053799E-2</v>
      </c>
      <c r="M1655">
        <v>8.6999680282907402E-3</v>
      </c>
      <c r="N1655" s="105" t="str">
        <v>G00006t_c_r</v>
      </c>
      <c r="O1655" s="131" t="str">
        <v/>
      </c>
      <c r="P1655" s="121" t="str">
        <v/>
      </c>
      <c r="Q1655">
        <v>0</v>
      </c>
      <c r="R1655" t="str">
        <v>G00006t_c_r</v>
      </c>
      <c r="T1655">
        <v>-4.9474448572443402E-3</v>
      </c>
      <c r="U1655" t="str">
        <v>G00006t_c_r</v>
      </c>
      <c r="W1655" t="str">
        <f ca="1"/>
        <v>Transport</v>
      </c>
      <c r="X1655" t="str">
        <f ca="1"/>
        <v>MOBDt_c_e</v>
      </c>
      <c r="Y1655">
        <f ca="1"/>
        <v>0</v>
      </c>
      <c r="Z1655">
        <f ca="1"/>
        <v>0</v>
      </c>
      <c r="AA1655">
        <f ca="1"/>
        <v>0</v>
      </c>
      <c r="AB1655">
        <f ca="1"/>
        <v>0</v>
      </c>
      <c r="AC1655">
        <f ca="1"/>
        <v>0</v>
      </c>
      <c r="AD1655" t="str">
        <f ca="1"/>
        <v>HACD141bi_m</v>
      </c>
      <c r="AE1655">
        <f ca="1"/>
        <v>0</v>
      </c>
    </row>
    <row r="1656" spans="1:31" x14ac:dyDescent="0.2">
      <c r="A1656" t="s">
        <v>10688</v>
      </c>
      <c r="B1656" s="121" t="s">
        <v>9519</v>
      </c>
      <c r="E1656" s="121" t="str">
        <f ca="1"/>
        <v>0</v>
      </c>
      <c r="H1656" s="121" t="str">
        <f ca="1"/>
        <v>0</v>
      </c>
      <c r="K1656" s="121" t="str">
        <f ca="1"/>
        <v>0</v>
      </c>
      <c r="L1656">
        <v>1.2965573814053799E-2</v>
      </c>
      <c r="M1656">
        <v>8.7139877505978906E-3</v>
      </c>
      <c r="N1656" s="105" t="str">
        <v>G00006t_c_r</v>
      </c>
      <c r="O1656" s="131" t="str">
        <v/>
      </c>
      <c r="P1656" s="121" t="str">
        <v/>
      </c>
      <c r="Q1656">
        <v>0</v>
      </c>
      <c r="R1656" t="str">
        <v>G00006t_c_r</v>
      </c>
      <c r="T1656">
        <v>4.9481748491143999E-3</v>
      </c>
      <c r="U1656" t="str">
        <v>G00006t_c_r</v>
      </c>
      <c r="W1656" t="str">
        <f ca="1"/>
        <v>Cysteine and methionine metabolism</v>
      </c>
      <c r="X1656" t="str">
        <f ca="1"/>
        <v>MPYRCNST_c</v>
      </c>
      <c r="Y1656">
        <f ca="1"/>
        <v>0</v>
      </c>
      <c r="Z1656">
        <f ca="1"/>
        <v>0</v>
      </c>
      <c r="AA1656">
        <f ca="1"/>
        <v>0</v>
      </c>
      <c r="AB1656">
        <f ca="1"/>
        <v>0</v>
      </c>
      <c r="AC1656">
        <f ca="1"/>
        <v>0</v>
      </c>
      <c r="AD1656" t="str">
        <f ca="1"/>
        <v>HACD141bi_x</v>
      </c>
      <c r="AE1656">
        <f ca="1"/>
        <v>0</v>
      </c>
    </row>
    <row r="1657" spans="1:31" x14ac:dyDescent="0.2">
      <c r="A1657" t="s">
        <v>10688</v>
      </c>
      <c r="B1657" s="121" t="s">
        <v>9520</v>
      </c>
      <c r="E1657" s="121">
        <f ca="1"/>
        <v>1.9069533756447E-5</v>
      </c>
      <c r="H1657" s="121" t="str">
        <f ca="1"/>
        <v>0</v>
      </c>
      <c r="K1657" s="121" t="str">
        <f ca="1"/>
        <v>0</v>
      </c>
      <c r="L1657">
        <v>0</v>
      </c>
      <c r="M1657">
        <v>1.8402815687703401E-3</v>
      </c>
      <c r="N1657" s="105" t="str">
        <v>G00006t_c_r</v>
      </c>
      <c r="O1657" s="131">
        <v>0</v>
      </c>
      <c r="P1657" s="121">
        <v>1.6066270535485401E-4</v>
      </c>
      <c r="Q1657">
        <v>0</v>
      </c>
      <c r="R1657" t="str">
        <v>G00006t_c_r</v>
      </c>
      <c r="T1657">
        <v>0</v>
      </c>
      <c r="U1657" t="str">
        <v>G00006t_c_r</v>
      </c>
      <c r="W1657" t="str">
        <f ca="1"/>
        <v>Cysteine and methionine metabolism</v>
      </c>
      <c r="X1657" t="str">
        <f ca="1"/>
        <v>MTAP_c</v>
      </c>
      <c r="Y1657">
        <f ca="1"/>
        <v>9.0996216467117127E-6</v>
      </c>
      <c r="Z1657">
        <f ca="1"/>
        <v>0</v>
      </c>
      <c r="AA1657">
        <f ca="1"/>
        <v>8.2803114113304385E-11</v>
      </c>
      <c r="AB1657">
        <f ca="1"/>
        <v>3.207868219684397E-3</v>
      </c>
      <c r="AC1657">
        <f ca="1"/>
        <v>1</v>
      </c>
      <c r="AD1657" t="str">
        <f ca="1"/>
        <v>HACD142i_x</v>
      </c>
      <c r="AE1657">
        <f ca="1"/>
        <v>0</v>
      </c>
    </row>
    <row r="1658" spans="1:31" x14ac:dyDescent="0.2">
      <c r="A1658" t="s">
        <v>10691</v>
      </c>
      <c r="B1658" s="121" t="s">
        <v>9521</v>
      </c>
      <c r="E1658" s="121">
        <f ca="1"/>
        <v>2.1771344519831599</v>
      </c>
      <c r="H1658" s="121" t="str">
        <f ca="1"/>
        <v>0</v>
      </c>
      <c r="K1658" s="121" t="str">
        <f ca="1"/>
        <v>0</v>
      </c>
      <c r="L1658">
        <v>6.1362216351012501E-3</v>
      </c>
      <c r="M1658">
        <v>2.9497118192962101E-3</v>
      </c>
      <c r="N1658" s="105" t="str">
        <v>G00006t_c_r</v>
      </c>
      <c r="O1658" s="131">
        <v>0</v>
      </c>
      <c r="P1658" s="121">
        <v>1.9857442525176801E-2</v>
      </c>
      <c r="Q1658">
        <v>0</v>
      </c>
      <c r="R1658" t="str">
        <v>G00006t_c_r</v>
      </c>
      <c r="T1658">
        <v>2.4541274055033999E-3</v>
      </c>
      <c r="U1658" t="str">
        <v>G00006t_c_r</v>
      </c>
      <c r="W1658" t="str">
        <f ca="1"/>
        <v>Folate metabolism</v>
      </c>
      <c r="X1658" t="str">
        <f ca="1"/>
        <v>MTHFC_c</v>
      </c>
      <c r="Y1658">
        <f ca="1"/>
        <v>1.0388874757029702</v>
      </c>
      <c r="Z1658">
        <f ca="1"/>
        <v>0</v>
      </c>
      <c r="AA1658">
        <f ca="1"/>
        <v>1.0792871871724896</v>
      </c>
      <c r="AB1658">
        <f ca="1"/>
        <v>2737.0982873355265</v>
      </c>
      <c r="AC1658">
        <f ca="1"/>
        <v>1</v>
      </c>
      <c r="AD1658" t="str">
        <f ca="1"/>
        <v>HACD143i_x</v>
      </c>
      <c r="AE1658">
        <f ca="1"/>
        <v>0</v>
      </c>
    </row>
    <row r="1659" spans="1:31" x14ac:dyDescent="0.2">
      <c r="A1659" t="s">
        <v>10691</v>
      </c>
      <c r="B1659" s="121" t="s">
        <v>9522</v>
      </c>
      <c r="E1659" s="121" t="str">
        <f ca="1"/>
        <v>0</v>
      </c>
      <c r="H1659" s="121" t="str">
        <f ca="1"/>
        <v>0</v>
      </c>
      <c r="K1659" s="121" t="str">
        <f ca="1"/>
        <v>0</v>
      </c>
      <c r="L1659">
        <v>0</v>
      </c>
      <c r="M1659">
        <v>0</v>
      </c>
      <c r="N1659" s="105" t="str">
        <v>G00006t_c_r</v>
      </c>
      <c r="O1659" s="131" t="str">
        <v/>
      </c>
      <c r="P1659" s="121" t="str">
        <v/>
      </c>
      <c r="Q1659">
        <v>0</v>
      </c>
      <c r="R1659" t="str">
        <v>G00006t_c_r</v>
      </c>
      <c r="T1659">
        <v>0</v>
      </c>
      <c r="U1659" t="str">
        <v>G00006t_c_r</v>
      </c>
      <c r="W1659" t="str">
        <f ca="1"/>
        <v>Folate metabolism</v>
      </c>
      <c r="X1659" t="str">
        <f ca="1"/>
        <v>MTHFC_m</v>
      </c>
      <c r="Y1659">
        <f ca="1"/>
        <v>0</v>
      </c>
      <c r="Z1659">
        <f ca="1"/>
        <v>0</v>
      </c>
      <c r="AA1659">
        <f ca="1"/>
        <v>0</v>
      </c>
      <c r="AB1659">
        <f ca="1"/>
        <v>0</v>
      </c>
      <c r="AC1659">
        <f ca="1"/>
        <v>0</v>
      </c>
      <c r="AD1659" t="str">
        <f ca="1"/>
        <v>HACD160i_m</v>
      </c>
      <c r="AE1659">
        <f ca="1"/>
        <v>0</v>
      </c>
    </row>
    <row r="1660" spans="1:31" x14ac:dyDescent="0.2">
      <c r="A1660" t="s">
        <v>10691</v>
      </c>
      <c r="B1660" s="121" t="s">
        <v>9524</v>
      </c>
      <c r="E1660" s="121">
        <f ca="1"/>
        <v>2.1771344519831599</v>
      </c>
      <c r="H1660" s="121" t="str">
        <f ca="1"/>
        <v>0</v>
      </c>
      <c r="K1660" s="121" t="str">
        <f ca="1"/>
        <v>0</v>
      </c>
      <c r="L1660">
        <v>0</v>
      </c>
      <c r="M1660">
        <v>2.5252829692309401E-3</v>
      </c>
      <c r="N1660" s="105" t="str">
        <v>G00006t_c_r</v>
      </c>
      <c r="O1660" s="131">
        <v>0</v>
      </c>
      <c r="P1660" s="121">
        <v>1.9710978378799399E-2</v>
      </c>
      <c r="Q1660">
        <v>0</v>
      </c>
      <c r="R1660" t="str">
        <v>G00006t_c_r</v>
      </c>
      <c r="T1660">
        <v>0</v>
      </c>
      <c r="U1660" t="str">
        <v>G00006t_c_r</v>
      </c>
      <c r="W1660" t="str">
        <f ca="1"/>
        <v>Folate metabolism</v>
      </c>
      <c r="X1660" t="str">
        <f ca="1"/>
        <v>MTHFD_c</v>
      </c>
      <c r="Y1660">
        <f ca="1"/>
        <v>1.0388874757029702</v>
      </c>
      <c r="Z1660">
        <f ca="1"/>
        <v>0</v>
      </c>
      <c r="AA1660">
        <f ca="1"/>
        <v>1.0792871871724896</v>
      </c>
      <c r="AB1660">
        <f ca="1"/>
        <v>2777.9259082207118</v>
      </c>
      <c r="AC1660">
        <f ca="1"/>
        <v>1</v>
      </c>
      <c r="AD1660" t="str">
        <f ca="1"/>
        <v>HACD160i_x</v>
      </c>
      <c r="AE1660">
        <f ca="1"/>
        <v>0</v>
      </c>
    </row>
    <row r="1661" spans="1:31" x14ac:dyDescent="0.2">
      <c r="A1661" t="s">
        <v>10691</v>
      </c>
      <c r="B1661" s="121" t="s">
        <v>9525</v>
      </c>
      <c r="E1661" s="121" t="str">
        <f ca="1"/>
        <v>0</v>
      </c>
      <c r="H1661" s="121" t="str">
        <f ca="1"/>
        <v>0</v>
      </c>
      <c r="K1661" s="121" t="str">
        <f ca="1"/>
        <v>0</v>
      </c>
      <c r="L1661">
        <v>0</v>
      </c>
      <c r="M1661">
        <v>9.8000359347565308E-4</v>
      </c>
      <c r="N1661" s="105" t="str">
        <v>G00006t_c_r</v>
      </c>
      <c r="O1661" s="131">
        <v>5.43553088759898E-2</v>
      </c>
      <c r="P1661" s="121">
        <v>3.2859044058791399E-2</v>
      </c>
      <c r="Q1661">
        <v>0</v>
      </c>
      <c r="R1661" t="str">
        <v>G00006t_c_r</v>
      </c>
      <c r="T1661">
        <v>0</v>
      </c>
      <c r="U1661" t="str">
        <v>G00006t_c_r</v>
      </c>
      <c r="W1661" t="str">
        <f ca="1"/>
        <v>Folate metabolism</v>
      </c>
      <c r="X1661" t="str">
        <f ca="1"/>
        <v>MTHFD_m</v>
      </c>
      <c r="Y1661">
        <f ca="1"/>
        <v>0</v>
      </c>
      <c r="Z1661">
        <f ca="1"/>
        <v>0</v>
      </c>
      <c r="AA1661">
        <f ca="1"/>
        <v>0</v>
      </c>
      <c r="AB1661">
        <f ca="1"/>
        <v>0</v>
      </c>
      <c r="AC1661">
        <f ca="1"/>
        <v>0</v>
      </c>
      <c r="AD1661" t="str">
        <f ca="1"/>
        <v>HACD161ai_m</v>
      </c>
      <c r="AE1661">
        <f ca="1"/>
        <v>0</v>
      </c>
    </row>
    <row r="1662" spans="1:31" x14ac:dyDescent="0.2">
      <c r="A1662" t="s">
        <v>10691</v>
      </c>
      <c r="B1662" s="121" t="s">
        <v>9523</v>
      </c>
      <c r="E1662" s="121" t="str">
        <f ca="1"/>
        <v>0</v>
      </c>
      <c r="H1662" s="121" t="str">
        <f ca="1"/>
        <v>0</v>
      </c>
      <c r="K1662" s="121" t="str">
        <f ca="1"/>
        <v>0</v>
      </c>
      <c r="L1662">
        <v>1.87454140013776E-4</v>
      </c>
      <c r="M1662">
        <v>2.63607638559679E-3</v>
      </c>
      <c r="N1662" s="105" t="str">
        <v>G00006t_c_r</v>
      </c>
      <c r="O1662" s="131">
        <v>0</v>
      </c>
      <c r="P1662" s="121">
        <v>7.9228577930451696E-4</v>
      </c>
      <c r="Q1662">
        <v>0</v>
      </c>
      <c r="R1662" t="str">
        <v>G00006t_c_r</v>
      </c>
      <c r="T1662">
        <v>2.4106892940327098E-3</v>
      </c>
      <c r="U1662" t="str">
        <v>G00006t_c_r</v>
      </c>
      <c r="W1662" t="str">
        <f ca="1"/>
        <v>Folate metabolism</v>
      </c>
      <c r="X1662" t="str">
        <f ca="1"/>
        <v>MTHFD2i_c</v>
      </c>
      <c r="Y1662">
        <f ca="1"/>
        <v>0</v>
      </c>
      <c r="Z1662">
        <f ca="1"/>
        <v>0</v>
      </c>
      <c r="AA1662">
        <f ca="1"/>
        <v>0</v>
      </c>
      <c r="AB1662">
        <f ca="1"/>
        <v>0</v>
      </c>
      <c r="AC1662">
        <f ca="1"/>
        <v>0</v>
      </c>
      <c r="AD1662" t="str">
        <f ca="1"/>
        <v>HACD161ai_x</v>
      </c>
      <c r="AE1662">
        <f ca="1"/>
        <v>0</v>
      </c>
    </row>
    <row r="1663" spans="1:31" x14ac:dyDescent="0.2">
      <c r="A1663" t="s">
        <v>10691</v>
      </c>
      <c r="B1663" s="121" t="s">
        <v>9526</v>
      </c>
      <c r="E1663" s="121">
        <f ca="1"/>
        <v>5.1724012665649202E-2</v>
      </c>
      <c r="H1663" s="121" t="str">
        <f ca="1"/>
        <v>0</v>
      </c>
      <c r="K1663" s="121" t="str">
        <f ca="1"/>
        <v>0</v>
      </c>
      <c r="L1663">
        <v>0</v>
      </c>
      <c r="M1663">
        <v>2.32983689504417E-5</v>
      </c>
      <c r="N1663" s="105" t="str">
        <v>G00006t_c_r</v>
      </c>
      <c r="O1663" s="131">
        <v>4.00195915336417E-2</v>
      </c>
      <c r="P1663" s="121">
        <v>1.7711234685382601E-2</v>
      </c>
      <c r="Q1663">
        <v>0</v>
      </c>
      <c r="R1663" t="str">
        <v>G00006t_c_r</v>
      </c>
      <c r="T1663">
        <v>0</v>
      </c>
      <c r="U1663" t="str">
        <v>G00006t_c_r</v>
      </c>
      <c r="W1663" t="str">
        <f ca="1"/>
        <v>Folate metabolism</v>
      </c>
      <c r="X1663" t="str">
        <f ca="1"/>
        <v>MTHFR3_c</v>
      </c>
      <c r="Y1663">
        <f ca="1"/>
        <v>2.4681722758324347E-2</v>
      </c>
      <c r="Z1663">
        <f ca="1"/>
        <v>0</v>
      </c>
      <c r="AA1663">
        <f ca="1"/>
        <v>6.0918743831878607E-4</v>
      </c>
      <c r="AB1663">
        <f ca="1"/>
        <v>1.9420180578698052</v>
      </c>
      <c r="AC1663">
        <f ca="1"/>
        <v>1</v>
      </c>
      <c r="AD1663" t="str">
        <f ca="1"/>
        <v>HACD161bi_m</v>
      </c>
      <c r="AE1663">
        <f ca="1"/>
        <v>0</v>
      </c>
    </row>
    <row r="1664" spans="1:31" x14ac:dyDescent="0.2">
      <c r="A1664" t="s">
        <v>10720</v>
      </c>
      <c r="B1664" s="121" t="s">
        <v>9527</v>
      </c>
      <c r="E1664" s="121" t="str">
        <f ca="1"/>
        <v>0</v>
      </c>
      <c r="H1664" s="121" t="str">
        <f ca="1"/>
        <v>0</v>
      </c>
      <c r="K1664" s="121" t="str">
        <f ca="1"/>
        <v>0</v>
      </c>
      <c r="L1664">
        <v>0</v>
      </c>
      <c r="M1664">
        <v>0</v>
      </c>
      <c r="N1664" s="105" t="str">
        <v>G00006t_c_r</v>
      </c>
      <c r="O1664" s="131">
        <v>0</v>
      </c>
      <c r="P1664" s="121">
        <v>1.90223810125473E-4</v>
      </c>
      <c r="Q1664">
        <v>0</v>
      </c>
      <c r="R1664" t="str">
        <v>G00006t_c_r</v>
      </c>
      <c r="T1664">
        <v>0</v>
      </c>
      <c r="U1664" t="str">
        <v>G00006t_c_r</v>
      </c>
      <c r="W1664" t="str">
        <f ca="1"/>
        <v>Pantothenate and CoA biosynthesis</v>
      </c>
      <c r="X1664" t="str">
        <f ca="1"/>
        <v>MTMOHT_m</v>
      </c>
      <c r="Y1664">
        <f ca="1"/>
        <v>0</v>
      </c>
      <c r="Z1664">
        <f ca="1"/>
        <v>0</v>
      </c>
      <c r="AA1664">
        <f ca="1"/>
        <v>0</v>
      </c>
      <c r="AB1664">
        <f ca="1"/>
        <v>0</v>
      </c>
      <c r="AC1664">
        <f ca="1"/>
        <v>0</v>
      </c>
      <c r="AD1664" t="str">
        <f ca="1"/>
        <v>HACD161bi_x</v>
      </c>
      <c r="AE1664">
        <f ca="1"/>
        <v>0</v>
      </c>
    </row>
    <row r="1665" spans="1:31" x14ac:dyDescent="0.2">
      <c r="A1665" t="s">
        <v>10688</v>
      </c>
      <c r="B1665" s="121" t="s">
        <v>9528</v>
      </c>
      <c r="E1665" s="121">
        <f ca="1"/>
        <v>1.9069533756447E-5</v>
      </c>
      <c r="H1665" s="121" t="str">
        <f ca="1"/>
        <v>0</v>
      </c>
      <c r="K1665" s="121" t="str">
        <f ca="1"/>
        <v>0</v>
      </c>
      <c r="L1665">
        <v>0</v>
      </c>
      <c r="M1665">
        <v>0</v>
      </c>
      <c r="N1665" s="105" t="str">
        <v>G00006t_c_r</v>
      </c>
      <c r="O1665" s="131">
        <v>0</v>
      </c>
      <c r="P1665" s="121">
        <v>1.6066270535485401E-4</v>
      </c>
      <c r="Q1665">
        <v>0</v>
      </c>
      <c r="R1665" t="str">
        <v>G00006t_c_r</v>
      </c>
      <c r="T1665">
        <v>0</v>
      </c>
      <c r="U1665" t="str">
        <v>G00006t_c_r</v>
      </c>
      <c r="W1665" t="str">
        <f ca="1"/>
        <v>Cysteine and methionine metabolism</v>
      </c>
      <c r="X1665" t="str">
        <f ca="1"/>
        <v>MTRI_c</v>
      </c>
      <c r="Y1665">
        <f ca="1"/>
        <v>9.0996216467117127E-6</v>
      </c>
      <c r="Z1665">
        <f ca="1"/>
        <v>0</v>
      </c>
      <c r="AA1665">
        <f ca="1"/>
        <v>8.2803114113304385E-11</v>
      </c>
      <c r="AB1665">
        <f ca="1"/>
        <v>3.207868219684397E-3</v>
      </c>
      <c r="AC1665">
        <f ca="1"/>
        <v>1</v>
      </c>
      <c r="AD1665" t="str">
        <f ca="1"/>
        <v>HACD162i_x</v>
      </c>
      <c r="AE1665">
        <f ca="1"/>
        <v>0</v>
      </c>
    </row>
    <row r="1666" spans="1:31" x14ac:dyDescent="0.2">
      <c r="A1666" t="s">
        <v>10713</v>
      </c>
      <c r="B1666" s="121" t="s">
        <v>9529</v>
      </c>
      <c r="E1666" s="121" t="str">
        <f ca="1"/>
        <v>0</v>
      </c>
      <c r="H1666" s="121" t="str">
        <f ca="1"/>
        <v>0</v>
      </c>
      <c r="K1666" s="121" t="str">
        <f ca="1"/>
        <v>0</v>
      </c>
      <c r="L1666">
        <v>0</v>
      </c>
      <c r="M1666">
        <v>0</v>
      </c>
      <c r="N1666" s="105" t="str">
        <v>G00006t_c_r</v>
      </c>
      <c r="O1666" s="131" t="str">
        <v/>
      </c>
      <c r="P1666" s="121" t="str">
        <v/>
      </c>
      <c r="Q1666">
        <v>0</v>
      </c>
      <c r="R1666" t="str">
        <v>G00006t_c_r</v>
      </c>
      <c r="T1666">
        <v>0</v>
      </c>
      <c r="U1666" t="str">
        <v>G00006t_c_r</v>
      </c>
      <c r="W1666" t="str">
        <f ca="1"/>
        <v>Chlorocyclohexane and chlorobenzene degradation</v>
      </c>
      <c r="X1666" t="str">
        <f ca="1"/>
        <v>MUCOCI_c</v>
      </c>
      <c r="Y1666">
        <f ca="1"/>
        <v>0</v>
      </c>
      <c r="Z1666">
        <f ca="1"/>
        <v>0</v>
      </c>
      <c r="AA1666">
        <f ca="1"/>
        <v>0</v>
      </c>
      <c r="AB1666">
        <f ca="1"/>
        <v>0</v>
      </c>
      <c r="AC1666">
        <f ca="1"/>
        <v>0</v>
      </c>
      <c r="AD1666" t="str">
        <f ca="1"/>
        <v>HACD163i_x</v>
      </c>
      <c r="AE1666">
        <f ca="1"/>
        <v>0</v>
      </c>
    </row>
    <row r="1667" spans="1:31" x14ac:dyDescent="0.2">
      <c r="A1667" t="s">
        <v>10713</v>
      </c>
      <c r="B1667" s="121" t="s">
        <v>9530</v>
      </c>
      <c r="E1667" s="121" t="str">
        <f ca="1"/>
        <v>0</v>
      </c>
      <c r="H1667" s="121" t="str">
        <f ca="1"/>
        <v>0</v>
      </c>
      <c r="K1667" s="121" t="str">
        <f ca="1"/>
        <v>0</v>
      </c>
      <c r="L1667">
        <v>0</v>
      </c>
      <c r="M1667">
        <v>0</v>
      </c>
      <c r="N1667" s="105" t="str">
        <v>G00006t_c_r</v>
      </c>
      <c r="O1667" s="131" t="str">
        <v/>
      </c>
      <c r="P1667" s="121" t="str">
        <v/>
      </c>
      <c r="Q1667">
        <v>0</v>
      </c>
      <c r="R1667" t="str">
        <v>G00006t_c_r</v>
      </c>
      <c r="T1667">
        <v>0</v>
      </c>
      <c r="U1667" t="str">
        <v>G00006t_c_r</v>
      </c>
      <c r="W1667" t="str">
        <f ca="1"/>
        <v>Chlorocyclohexane and chlorobenzene degradation</v>
      </c>
      <c r="X1667" t="str">
        <f ca="1"/>
        <v>MUCOCI_e</v>
      </c>
      <c r="Y1667">
        <f ca="1"/>
        <v>0</v>
      </c>
      <c r="Z1667">
        <f ca="1"/>
        <v>0</v>
      </c>
      <c r="AA1667">
        <f ca="1"/>
        <v>0</v>
      </c>
      <c r="AB1667">
        <f ca="1"/>
        <v>0</v>
      </c>
      <c r="AC1667">
        <f ca="1"/>
        <v>0</v>
      </c>
      <c r="AD1667" t="str">
        <f ca="1"/>
        <v>HACD180i_m</v>
      </c>
      <c r="AE1667">
        <f ca="1"/>
        <v>0</v>
      </c>
    </row>
    <row r="1668" spans="1:31" x14ac:dyDescent="0.2">
      <c r="A1668" t="s">
        <v>10654</v>
      </c>
      <c r="B1668" s="121" t="s">
        <v>9531</v>
      </c>
      <c r="E1668" s="121">
        <f ca="1"/>
        <v>3.8139067513154303E-5</v>
      </c>
      <c r="H1668" s="121" t="str">
        <f ca="1"/>
        <v>0</v>
      </c>
      <c r="K1668" s="121" t="str">
        <f ca="1"/>
        <v>0</v>
      </c>
      <c r="L1668">
        <v>0</v>
      </c>
      <c r="M1668">
        <v>0</v>
      </c>
      <c r="N1668" s="105" t="str">
        <v>G00006t_c_r</v>
      </c>
      <c r="O1668" s="131" t="str">
        <v/>
      </c>
      <c r="P1668" s="121" t="str">
        <v/>
      </c>
      <c r="Q1668">
        <v>0</v>
      </c>
      <c r="R1668" t="str">
        <v>G00006t_c_r</v>
      </c>
      <c r="T1668">
        <v>0</v>
      </c>
      <c r="U1668" t="str">
        <v>G00006t_c_r</v>
      </c>
      <c r="W1668" t="str">
        <f ca="1"/>
        <v>Transport</v>
      </c>
      <c r="X1668" t="str">
        <f ca="1"/>
        <v>NACt_c_e</v>
      </c>
      <c r="Y1668">
        <f ca="1"/>
        <v>1.8199243293547638E-5</v>
      </c>
      <c r="Z1668">
        <f ca="1"/>
        <v>0</v>
      </c>
      <c r="AA1668">
        <f ca="1"/>
        <v>3.3121245645773865E-10</v>
      </c>
      <c r="AB1668">
        <f ca="1"/>
        <v>1.3861133837141993E-8</v>
      </c>
      <c r="AC1668">
        <f ca="1"/>
        <v>1</v>
      </c>
      <c r="AD1668" t="str">
        <f ca="1"/>
        <v>HACD180i_x</v>
      </c>
      <c r="AE1668">
        <f ca="1"/>
        <v>0</v>
      </c>
    </row>
    <row r="1669" spans="1:31" x14ac:dyDescent="0.2">
      <c r="A1669" t="s">
        <v>10690</v>
      </c>
      <c r="B1669" s="121" t="s">
        <v>9532</v>
      </c>
      <c r="E1669" s="121" t="str">
        <f ca="1"/>
        <v>0</v>
      </c>
      <c r="H1669" s="121" t="str">
        <f ca="1"/>
        <v>0</v>
      </c>
      <c r="K1669" s="121" t="str">
        <f ca="1"/>
        <v>0</v>
      </c>
      <c r="L1669">
        <v>0</v>
      </c>
      <c r="M1669">
        <v>0</v>
      </c>
      <c r="N1669" s="105" t="str">
        <v>G00006t_c_r</v>
      </c>
      <c r="O1669" s="131">
        <v>0</v>
      </c>
      <c r="P1669" s="121">
        <v>0</v>
      </c>
      <c r="Q1669">
        <v>0</v>
      </c>
      <c r="R1669" t="str">
        <v>G00006t_c_r</v>
      </c>
      <c r="T1669">
        <v>0</v>
      </c>
      <c r="U1669" t="str">
        <v>G00006t_c_r</v>
      </c>
      <c r="W1669" t="str">
        <f ca="1"/>
        <v>Purine metabolism</v>
      </c>
      <c r="X1669" t="str">
        <f ca="1"/>
        <v>NADDP_x</v>
      </c>
      <c r="Y1669">
        <f ca="1"/>
        <v>0</v>
      </c>
      <c r="Z1669">
        <f ca="1"/>
        <v>0</v>
      </c>
      <c r="AA1669">
        <f ca="1"/>
        <v>0</v>
      </c>
      <c r="AB1669">
        <f ca="1"/>
        <v>0</v>
      </c>
      <c r="AC1669">
        <f ca="1"/>
        <v>0</v>
      </c>
      <c r="AD1669" t="str">
        <f ca="1"/>
        <v>HACD181ai_m</v>
      </c>
      <c r="AE1669">
        <f ca="1"/>
        <v>0</v>
      </c>
    </row>
    <row r="1670" spans="1:31" x14ac:dyDescent="0.2">
      <c r="A1670" t="s">
        <v>10703</v>
      </c>
      <c r="B1670" s="121" t="s">
        <v>9535</v>
      </c>
      <c r="E1670" s="121">
        <f ca="1"/>
        <v>6.3552065812082601</v>
      </c>
      <c r="H1670" s="121" t="str">
        <f ca="1"/>
        <v>0</v>
      </c>
      <c r="K1670" s="121" t="str">
        <f ca="1"/>
        <v>0</v>
      </c>
      <c r="L1670">
        <v>0</v>
      </c>
      <c r="M1670">
        <v>0.19350311423724101</v>
      </c>
      <c r="N1670" s="105" t="str">
        <v>G00006t_c_r</v>
      </c>
      <c r="O1670" s="131" t="str">
        <v/>
      </c>
      <c r="P1670" s="121" t="str">
        <v/>
      </c>
      <c r="Q1670">
        <v>1.84374212411155E-4</v>
      </c>
      <c r="R1670" t="str">
        <v>G00006t_c_r</v>
      </c>
      <c r="T1670">
        <v>0</v>
      </c>
      <c r="U1670" t="str">
        <v>G00006t_c_r</v>
      </c>
      <c r="W1670" t="str">
        <f ca="1"/>
        <v>Oxidative phosphorylation</v>
      </c>
      <c r="X1670" t="str">
        <f ca="1"/>
        <v>NADHcplxI_c_m</v>
      </c>
      <c r="Y1670">
        <f ca="1"/>
        <v>3.0325846512181429</v>
      </c>
      <c r="Z1670">
        <f ca="1"/>
        <v>0</v>
      </c>
      <c r="AA1670">
        <f ca="1"/>
        <v>9.1965696668038657</v>
      </c>
      <c r="AB1670">
        <f ca="1"/>
        <v>384.87345662506505</v>
      </c>
      <c r="AC1670">
        <f ca="1"/>
        <v>1</v>
      </c>
      <c r="AD1670" t="str">
        <f ca="1"/>
        <v>HACD181ai_x</v>
      </c>
      <c r="AE1670">
        <f ca="1"/>
        <v>0</v>
      </c>
    </row>
    <row r="1671" spans="1:31" x14ac:dyDescent="0.2">
      <c r="A1671" t="s">
        <v>10698</v>
      </c>
      <c r="B1671" s="121" t="s">
        <v>9533</v>
      </c>
      <c r="E1671" s="121">
        <f ca="1"/>
        <v>1.90695337565216E-5</v>
      </c>
      <c r="H1671" s="121" t="str">
        <f ca="1"/>
        <v>0</v>
      </c>
      <c r="K1671" s="121" t="str">
        <f ca="1"/>
        <v>0</v>
      </c>
      <c r="L1671">
        <v>0</v>
      </c>
      <c r="M1671">
        <v>0.19350311423724101</v>
      </c>
      <c r="N1671" s="105" t="str">
        <v>G00006t_c_r</v>
      </c>
      <c r="O1671" s="131">
        <v>0</v>
      </c>
      <c r="P1671" s="121">
        <v>0</v>
      </c>
      <c r="Q1671">
        <v>-1.84374212411155E-4</v>
      </c>
      <c r="R1671" t="str">
        <v>G00006t_c_r</v>
      </c>
      <c r="T1671">
        <v>0</v>
      </c>
      <c r="U1671" t="str">
        <v>G00006t_c_r</v>
      </c>
      <c r="W1671" t="str">
        <f ca="1"/>
        <v>Nicotinate and nicotinamide metabolism</v>
      </c>
      <c r="X1671" t="str">
        <f ca="1"/>
        <v>NADHK1_c</v>
      </c>
      <c r="Y1671">
        <f ca="1"/>
        <v>9.0996216467473101E-6</v>
      </c>
      <c r="Z1671">
        <f ca="1"/>
        <v>0</v>
      </c>
      <c r="AA1671">
        <f ca="1"/>
        <v>8.2803114113952222E-11</v>
      </c>
      <c r="AB1671">
        <f ca="1"/>
        <v>3.4652834592653085E-9</v>
      </c>
      <c r="AC1671">
        <f ca="1"/>
        <v>1</v>
      </c>
      <c r="AD1671" t="str">
        <f ca="1"/>
        <v>HACD182i_x</v>
      </c>
      <c r="AE1671">
        <f ca="1"/>
        <v>0</v>
      </c>
    </row>
    <row r="1672" spans="1:31" x14ac:dyDescent="0.2">
      <c r="A1672" t="s">
        <v>10698</v>
      </c>
      <c r="B1672" s="121" t="s">
        <v>9534</v>
      </c>
      <c r="E1672" s="121" t="str">
        <f ca="1"/>
        <v>0</v>
      </c>
      <c r="H1672" s="121" t="str">
        <f ca="1"/>
        <v>0</v>
      </c>
      <c r="K1672" s="121" t="str">
        <f ca="1"/>
        <v>0</v>
      </c>
      <c r="L1672">
        <v>0</v>
      </c>
      <c r="M1672">
        <v>0.19282725373502499</v>
      </c>
      <c r="N1672" s="105" t="str">
        <v>G00006t_c_r</v>
      </c>
      <c r="O1672" s="131" t="str">
        <v/>
      </c>
      <c r="P1672" s="121" t="str">
        <v/>
      </c>
      <c r="Q1672">
        <v>0</v>
      </c>
      <c r="R1672" t="str">
        <v>G00006t_c_r</v>
      </c>
      <c r="T1672">
        <v>0</v>
      </c>
      <c r="U1672" t="str">
        <v>G00006t_c_r</v>
      </c>
      <c r="W1672" t="str">
        <f ca="1"/>
        <v>Nicotinate and nicotinamide metabolism</v>
      </c>
      <c r="X1672" t="str">
        <f ca="1"/>
        <v>NADHK1_m</v>
      </c>
      <c r="Y1672">
        <f ca="1"/>
        <v>0</v>
      </c>
      <c r="Z1672">
        <f ca="1"/>
        <v>0</v>
      </c>
      <c r="AA1672">
        <f ca="1"/>
        <v>0</v>
      </c>
      <c r="AB1672">
        <f ca="1"/>
        <v>0</v>
      </c>
      <c r="AC1672">
        <f ca="1"/>
        <v>0</v>
      </c>
      <c r="AD1672" t="str">
        <f ca="1"/>
        <v>HACD183i_x</v>
      </c>
      <c r="AE1672">
        <f ca="1"/>
        <v>0</v>
      </c>
    </row>
    <row r="1673" spans="1:31" x14ac:dyDescent="0.2">
      <c r="A1673" t="s">
        <v>10703</v>
      </c>
      <c r="B1673" s="121" t="s">
        <v>9536</v>
      </c>
      <c r="E1673" s="121" t="str">
        <f ca="1"/>
        <v>0</v>
      </c>
      <c r="H1673" s="121" t="str">
        <f ca="1"/>
        <v>0</v>
      </c>
      <c r="K1673" s="121" t="str">
        <f ca="1"/>
        <v>0</v>
      </c>
      <c r="L1673">
        <v>0</v>
      </c>
      <c r="M1673">
        <v>0.192775972649424</v>
      </c>
      <c r="N1673" s="105" t="str">
        <v>G00006t_c_r</v>
      </c>
      <c r="O1673" s="131" t="str">
        <v/>
      </c>
      <c r="P1673" s="121" t="str">
        <v/>
      </c>
      <c r="Q1673">
        <v>0</v>
      </c>
      <c r="R1673" t="str">
        <v>G00006t_c_r</v>
      </c>
      <c r="T1673">
        <v>0</v>
      </c>
      <c r="U1673" t="str">
        <v>G00006t_c_r</v>
      </c>
      <c r="W1673" t="str">
        <f ca="1"/>
        <v>Oxidative phosphorylation</v>
      </c>
      <c r="X1673" t="str">
        <f ca="1"/>
        <v>NADHq9_c</v>
      </c>
      <c r="Y1673">
        <f ca="1"/>
        <v>0</v>
      </c>
      <c r="Z1673">
        <f ca="1"/>
        <v>0</v>
      </c>
      <c r="AA1673">
        <f ca="1"/>
        <v>0</v>
      </c>
      <c r="AB1673">
        <f ca="1"/>
        <v>0</v>
      </c>
      <c r="AC1673">
        <f ca="1"/>
        <v>0</v>
      </c>
      <c r="AD1673" t="str">
        <f ca="1"/>
        <v>HACD200i_x</v>
      </c>
      <c r="AE1673">
        <f ca="1"/>
        <v>0</v>
      </c>
    </row>
    <row r="1674" spans="1:31" x14ac:dyDescent="0.2">
      <c r="A1674" t="s">
        <v>10654</v>
      </c>
      <c r="B1674" s="121" t="s">
        <v>9537</v>
      </c>
      <c r="E1674" s="121">
        <f ca="1"/>
        <v>5.2275173738067199E-2</v>
      </c>
      <c r="H1674" s="121" t="str">
        <f ca="1"/>
        <v>0</v>
      </c>
      <c r="K1674" s="121" t="str">
        <f ca="1"/>
        <v>0</v>
      </c>
      <c r="L1674">
        <v>0</v>
      </c>
      <c r="M1674">
        <v>0.192775972649424</v>
      </c>
      <c r="N1674" s="105" t="str">
        <v>G00006t_c_r</v>
      </c>
      <c r="O1674" s="131" t="str">
        <v/>
      </c>
      <c r="P1674" s="121" t="str">
        <v/>
      </c>
      <c r="Q1674">
        <v>0</v>
      </c>
      <c r="R1674" t="str">
        <v>G00006t_c_r</v>
      </c>
      <c r="T1674">
        <v>0</v>
      </c>
      <c r="U1674" t="str">
        <v>G00006t_c_r</v>
      </c>
      <c r="W1674" t="str">
        <f ca="1"/>
        <v>Transport</v>
      </c>
      <c r="X1674" t="str">
        <f ca="1"/>
        <v>NADHt_c_rm</v>
      </c>
      <c r="Y1674">
        <f ca="1"/>
        <v>2.4944726421101581E-2</v>
      </c>
      <c r="Z1674">
        <f ca="1"/>
        <v>0</v>
      </c>
      <c r="AA1674">
        <f ca="1"/>
        <v>6.2223937622360329E-4</v>
      </c>
      <c r="AB1674">
        <f ca="1"/>
        <v>2.6040516002379343E-2</v>
      </c>
      <c r="AC1674">
        <f ca="1"/>
        <v>1</v>
      </c>
      <c r="AD1674" t="str">
        <f ca="1"/>
        <v>HACD220i_x</v>
      </c>
      <c r="AE1674">
        <f ca="1"/>
        <v>0</v>
      </c>
    </row>
    <row r="1675" spans="1:31" x14ac:dyDescent="0.2">
      <c r="A1675" t="s">
        <v>10698</v>
      </c>
      <c r="B1675" s="121" t="s">
        <v>9538</v>
      </c>
      <c r="E1675" s="121" t="str">
        <f ca="1"/>
        <v>0</v>
      </c>
      <c r="H1675" s="121" t="str">
        <f ca="1"/>
        <v>0</v>
      </c>
      <c r="K1675" s="121" t="str">
        <f ca="1"/>
        <v>0</v>
      </c>
      <c r="L1675">
        <v>0</v>
      </c>
      <c r="M1675">
        <v>3.08058349934972E-3</v>
      </c>
      <c r="N1675" s="105" t="str">
        <v>G00006t_c_r</v>
      </c>
      <c r="O1675" s="131">
        <v>0</v>
      </c>
      <c r="P1675" s="121">
        <v>0</v>
      </c>
      <c r="Q1675">
        <v>0</v>
      </c>
      <c r="R1675" t="str">
        <v>G00006t_c_r</v>
      </c>
      <c r="T1675">
        <v>0</v>
      </c>
      <c r="U1675" t="str">
        <v>G00006t_c_r</v>
      </c>
      <c r="W1675" t="str">
        <f ca="1"/>
        <v>Nicotinate and nicotinamide metabolism</v>
      </c>
      <c r="X1675" t="str">
        <f ca="1"/>
        <v>NADK_c</v>
      </c>
      <c r="Y1675">
        <f ca="1"/>
        <v>0</v>
      </c>
      <c r="Z1675">
        <f ca="1"/>
        <v>0</v>
      </c>
      <c r="AA1675">
        <f ca="1"/>
        <v>0</v>
      </c>
      <c r="AB1675">
        <f ca="1"/>
        <v>0</v>
      </c>
      <c r="AC1675">
        <f ca="1"/>
        <v>0</v>
      </c>
      <c r="AD1675" t="str">
        <f ca="1"/>
        <v>HACD240i_x</v>
      </c>
      <c r="AE1675">
        <f ca="1"/>
        <v>0</v>
      </c>
    </row>
    <row r="1676" spans="1:31" x14ac:dyDescent="0.2">
      <c r="A1676" t="s">
        <v>10698</v>
      </c>
      <c r="B1676" s="121" t="s">
        <v>9539</v>
      </c>
      <c r="E1676" s="121" t="str">
        <f ca="1"/>
        <v>0</v>
      </c>
      <c r="H1676" s="121" t="str">
        <f ca="1"/>
        <v>0</v>
      </c>
      <c r="K1676" s="121" t="str">
        <f ca="1"/>
        <v>0</v>
      </c>
      <c r="L1676">
        <v>0</v>
      </c>
      <c r="M1676">
        <v>0</v>
      </c>
      <c r="N1676" s="105" t="str">
        <v>G00006t_c_r</v>
      </c>
      <c r="O1676" s="131">
        <v>0</v>
      </c>
      <c r="P1676" s="121">
        <v>0</v>
      </c>
      <c r="Q1676">
        <v>0</v>
      </c>
      <c r="R1676" t="str">
        <v>G00006t_c_r</v>
      </c>
      <c r="T1676">
        <v>0</v>
      </c>
      <c r="U1676" t="str">
        <v>G00006t_c_r</v>
      </c>
      <c r="W1676" t="str">
        <f ca="1"/>
        <v>Nicotinate and nicotinamide metabolism</v>
      </c>
      <c r="X1676" t="str">
        <f ca="1"/>
        <v>NADK_m</v>
      </c>
      <c r="Y1676">
        <f ca="1"/>
        <v>0</v>
      </c>
      <c r="Z1676">
        <f ca="1"/>
        <v>0</v>
      </c>
      <c r="AA1676">
        <f ca="1"/>
        <v>0</v>
      </c>
      <c r="AB1676">
        <f ca="1"/>
        <v>0</v>
      </c>
      <c r="AC1676">
        <f ca="1"/>
        <v>0</v>
      </c>
      <c r="AD1676" t="str">
        <f ca="1"/>
        <v>HACD260i_x</v>
      </c>
      <c r="AE1676">
        <f ca="1"/>
        <v>0</v>
      </c>
    </row>
    <row r="1677" spans="1:31" x14ac:dyDescent="0.2">
      <c r="A1677" t="s">
        <v>10698</v>
      </c>
      <c r="B1677" s="121" t="s">
        <v>9540</v>
      </c>
      <c r="E1677" s="121" t="str">
        <f ca="1"/>
        <v>0</v>
      </c>
      <c r="H1677" s="121" t="str">
        <f ca="1"/>
        <v>0</v>
      </c>
      <c r="K1677" s="121" t="str">
        <f ca="1"/>
        <v>0</v>
      </c>
      <c r="L1677">
        <v>0</v>
      </c>
      <c r="M1677">
        <v>0</v>
      </c>
      <c r="N1677" s="105" t="str">
        <v>G00006t_c_r</v>
      </c>
      <c r="O1677" s="131" t="str">
        <v/>
      </c>
      <c r="P1677" s="121" t="str">
        <v/>
      </c>
      <c r="Q1677">
        <v>0</v>
      </c>
      <c r="R1677" t="str">
        <v>G00006t_c_r</v>
      </c>
      <c r="T1677">
        <v>0</v>
      </c>
      <c r="U1677" t="str">
        <v>G00006t_c_r</v>
      </c>
      <c r="W1677" t="str">
        <f ca="1"/>
        <v>Nicotinate and nicotinamide metabolism</v>
      </c>
      <c r="X1677" t="str">
        <f ca="1"/>
        <v>NADN_n</v>
      </c>
      <c r="Y1677">
        <f ca="1"/>
        <v>0</v>
      </c>
      <c r="Z1677">
        <f ca="1"/>
        <v>0</v>
      </c>
      <c r="AA1677">
        <f ca="1"/>
        <v>0</v>
      </c>
      <c r="AB1677">
        <f ca="1"/>
        <v>0</v>
      </c>
      <c r="AC1677">
        <f ca="1"/>
        <v>0</v>
      </c>
      <c r="AD1677" t="str">
        <f ca="1"/>
        <v>HACD40i_m</v>
      </c>
      <c r="AE1677">
        <f ca="1"/>
        <v>0</v>
      </c>
    </row>
    <row r="1678" spans="1:31" x14ac:dyDescent="0.2">
      <c r="A1678" t="s">
        <v>10654</v>
      </c>
      <c r="B1678" s="121" t="s">
        <v>9541</v>
      </c>
      <c r="E1678" s="121" t="str">
        <f ca="1"/>
        <v>0</v>
      </c>
      <c r="H1678" s="121" t="str">
        <f ca="1"/>
        <v>0</v>
      </c>
      <c r="K1678" s="121" t="str">
        <f ca="1"/>
        <v>0</v>
      </c>
      <c r="L1678">
        <v>0</v>
      </c>
      <c r="M1678">
        <v>8.1036365251131498E-4</v>
      </c>
      <c r="N1678" s="105" t="str">
        <v>G00006t_c_r</v>
      </c>
      <c r="O1678" s="131" t="str">
        <v/>
      </c>
      <c r="P1678" s="121" t="str">
        <v/>
      </c>
      <c r="Q1678">
        <v>0</v>
      </c>
      <c r="R1678" t="str">
        <v>G00006t_c_r</v>
      </c>
      <c r="T1678">
        <v>0</v>
      </c>
      <c r="U1678" t="str">
        <v>G00006t_c_r</v>
      </c>
      <c r="W1678" t="str">
        <f ca="1"/>
        <v>Transport</v>
      </c>
      <c r="X1678" t="str">
        <f ca="1"/>
        <v>NADPHt_c_l</v>
      </c>
      <c r="Y1678">
        <f ca="1"/>
        <v>0</v>
      </c>
      <c r="Z1678">
        <f ca="1"/>
        <v>0</v>
      </c>
      <c r="AA1678">
        <f ca="1"/>
        <v>0</v>
      </c>
      <c r="AB1678">
        <f ca="1"/>
        <v>0</v>
      </c>
      <c r="AC1678">
        <f ca="1"/>
        <v>0</v>
      </c>
      <c r="AD1678" t="str">
        <f ca="1"/>
        <v>HACD40i_x</v>
      </c>
      <c r="AE1678">
        <f ca="1"/>
        <v>0</v>
      </c>
    </row>
    <row r="1679" spans="1:31" x14ac:dyDescent="0.2">
      <c r="A1679" t="s">
        <v>10654</v>
      </c>
      <c r="B1679" s="121" t="s">
        <v>9542</v>
      </c>
      <c r="E1679" s="121">
        <f ca="1"/>
        <v>2.1871325003612899E-2</v>
      </c>
      <c r="H1679" s="121" t="str">
        <f ca="1"/>
        <v>0</v>
      </c>
      <c r="K1679" s="121" t="str">
        <f ca="1"/>
        <v>0</v>
      </c>
      <c r="L1679">
        <v>0</v>
      </c>
      <c r="M1679">
        <v>8.1036365251131498E-4</v>
      </c>
      <c r="N1679" s="105" t="str">
        <v>G00006t_c_r</v>
      </c>
      <c r="O1679" s="131" t="str">
        <v/>
      </c>
      <c r="P1679" s="121" t="str">
        <v/>
      </c>
      <c r="Q1679">
        <v>0</v>
      </c>
      <c r="R1679" t="str">
        <v>G00006t_c_r</v>
      </c>
      <c r="T1679">
        <v>0</v>
      </c>
      <c r="U1679" t="str">
        <v>G00006t_c_r</v>
      </c>
      <c r="W1679" t="str">
        <f ca="1"/>
        <v>Transport</v>
      </c>
      <c r="X1679" t="str">
        <f ca="1"/>
        <v>NADPHt_c_r</v>
      </c>
      <c r="Y1679">
        <f ca="1"/>
        <v>1.0436583557154796E-2</v>
      </c>
      <c r="Z1679">
        <f ca="1"/>
        <v>0</v>
      </c>
      <c r="AA1679">
        <f ca="1"/>
        <v>1.0892227634547385E-4</v>
      </c>
      <c r="AB1679">
        <f ca="1"/>
        <v>4.5583619239979306E-3</v>
      </c>
      <c r="AC1679">
        <f ca="1"/>
        <v>1</v>
      </c>
      <c r="AD1679" t="str">
        <f ca="1"/>
        <v>HACD40y_c</v>
      </c>
      <c r="AE1679">
        <f ca="1"/>
        <v>0</v>
      </c>
    </row>
    <row r="1680" spans="1:31" x14ac:dyDescent="0.2">
      <c r="A1680" t="s">
        <v>10654</v>
      </c>
      <c r="B1680" s="121" t="s">
        <v>9543</v>
      </c>
      <c r="E1680" s="121">
        <f ca="1"/>
        <v>2.71029430420941E-2</v>
      </c>
      <c r="H1680" s="121" t="str">
        <f ca="1"/>
        <v>0</v>
      </c>
      <c r="K1680" s="121" t="str">
        <f ca="1"/>
        <v>0</v>
      </c>
      <c r="L1680">
        <v>0</v>
      </c>
      <c r="M1680">
        <v>7.9970018575852096E-4</v>
      </c>
      <c r="N1680" s="105" t="str">
        <v>G00006t_c_r</v>
      </c>
      <c r="O1680" s="131" t="str">
        <v/>
      </c>
      <c r="P1680" s="121" t="str">
        <v/>
      </c>
      <c r="Q1680">
        <v>0</v>
      </c>
      <c r="R1680" t="str">
        <v>G00006t_c_r</v>
      </c>
      <c r="T1680">
        <v>0</v>
      </c>
      <c r="U1680" t="str">
        <v>G00006t_c_r</v>
      </c>
      <c r="W1680" t="str">
        <f ca="1"/>
        <v>Transport</v>
      </c>
      <c r="X1680" t="str">
        <f ca="1"/>
        <v>NADPHt_c_rm</v>
      </c>
      <c r="Y1680">
        <f ca="1"/>
        <v>1.2933012959063824E-2</v>
      </c>
      <c r="Z1680">
        <f ca="1"/>
        <v>0</v>
      </c>
      <c r="AA1680">
        <f ca="1"/>
        <v>1.672628241993128E-4</v>
      </c>
      <c r="AB1680">
        <f ca="1"/>
        <v>6.9998949224328233E-3</v>
      </c>
      <c r="AC1680">
        <f ca="1"/>
        <v>1</v>
      </c>
      <c r="AD1680" t="str">
        <f ca="1"/>
        <v>HACD60i_m</v>
      </c>
      <c r="AE1680">
        <f ca="1"/>
        <v>0</v>
      </c>
    </row>
    <row r="1681" spans="1:31" x14ac:dyDescent="0.2">
      <c r="A1681" t="s">
        <v>10654</v>
      </c>
      <c r="B1681" s="121" t="s">
        <v>9544</v>
      </c>
      <c r="E1681" s="121" t="str">
        <f ca="1"/>
        <v>0</v>
      </c>
      <c r="H1681" s="121" t="str">
        <f ca="1"/>
        <v>0</v>
      </c>
      <c r="K1681" s="121" t="str">
        <f ca="1"/>
        <v>0</v>
      </c>
      <c r="L1681">
        <v>0</v>
      </c>
      <c r="M1681">
        <v>0</v>
      </c>
      <c r="N1681" s="105" t="str">
        <v>G00006t_c_r</v>
      </c>
      <c r="O1681" s="131" t="str">
        <v/>
      </c>
      <c r="P1681" s="121" t="str">
        <v/>
      </c>
      <c r="Q1681">
        <v>0</v>
      </c>
      <c r="R1681" t="str">
        <v>G00006t_c_r</v>
      </c>
      <c r="T1681">
        <v>0</v>
      </c>
      <c r="U1681" t="str">
        <v>G00006t_c_r</v>
      </c>
      <c r="W1681" t="str">
        <f ca="1"/>
        <v>Transport</v>
      </c>
      <c r="X1681" t="str">
        <f ca="1"/>
        <v>NADPHt_c_x</v>
      </c>
      <c r="Y1681">
        <f ca="1"/>
        <v>0</v>
      </c>
      <c r="Z1681">
        <f ca="1"/>
        <v>0</v>
      </c>
      <c r="AA1681">
        <f ca="1"/>
        <v>0</v>
      </c>
      <c r="AB1681">
        <f ca="1"/>
        <v>0</v>
      </c>
      <c r="AC1681">
        <f ca="1"/>
        <v>0</v>
      </c>
      <c r="AD1681" t="str">
        <f ca="1"/>
        <v>HACD60i_x</v>
      </c>
      <c r="AE1681">
        <f ca="1"/>
        <v>0</v>
      </c>
    </row>
    <row r="1682" spans="1:31" x14ac:dyDescent="0.2">
      <c r="A1682" t="s">
        <v>10654</v>
      </c>
      <c r="B1682" s="121" t="s">
        <v>9545</v>
      </c>
      <c r="E1682" s="121" t="str">
        <f ca="1"/>
        <v>0</v>
      </c>
      <c r="H1682" s="121" t="str">
        <f ca="1"/>
        <v>0</v>
      </c>
      <c r="K1682" s="121" t="str">
        <f ca="1"/>
        <v>0</v>
      </c>
      <c r="L1682">
        <v>0</v>
      </c>
      <c r="M1682">
        <v>7.9970018575852096E-4</v>
      </c>
      <c r="N1682" s="105" t="str">
        <v>G00006t_c_r</v>
      </c>
      <c r="O1682" s="131" t="str">
        <v/>
      </c>
      <c r="P1682" s="121" t="str">
        <v/>
      </c>
      <c r="Q1682">
        <v>0</v>
      </c>
      <c r="R1682" t="str">
        <v>G00006t_c_r</v>
      </c>
      <c r="T1682">
        <v>0</v>
      </c>
      <c r="U1682" t="str">
        <v>G00006t_c_r</v>
      </c>
      <c r="W1682" t="str">
        <f ca="1"/>
        <v>Transport</v>
      </c>
      <c r="X1682" t="str">
        <f ca="1"/>
        <v>NADPt_c_e</v>
      </c>
      <c r="Y1682">
        <f ca="1"/>
        <v>0</v>
      </c>
      <c r="Z1682">
        <f ca="1"/>
        <v>0</v>
      </c>
      <c r="AA1682">
        <f ca="1"/>
        <v>0</v>
      </c>
      <c r="AB1682">
        <f ca="1"/>
        <v>0</v>
      </c>
      <c r="AC1682">
        <f ca="1"/>
        <v>0</v>
      </c>
      <c r="AD1682" t="str">
        <f ca="1"/>
        <v>HACD80i_m</v>
      </c>
      <c r="AE1682">
        <f ca="1"/>
        <v>0</v>
      </c>
    </row>
    <row r="1683" spans="1:31" x14ac:dyDescent="0.2">
      <c r="A1683" t="s">
        <v>10654</v>
      </c>
      <c r="B1683" s="121" t="s">
        <v>9546</v>
      </c>
      <c r="E1683" s="121" t="str">
        <f ca="1"/>
        <v>0</v>
      </c>
      <c r="H1683" s="121" t="str">
        <f ca="1"/>
        <v>0</v>
      </c>
      <c r="K1683" s="121" t="str">
        <f ca="1"/>
        <v>0</v>
      </c>
      <c r="L1683">
        <v>0</v>
      </c>
      <c r="M1683">
        <v>7.9970018575852096E-4</v>
      </c>
      <c r="N1683" s="105" t="str">
        <v>G00006t_c_r</v>
      </c>
      <c r="O1683" s="131" t="str">
        <v/>
      </c>
      <c r="P1683" s="121" t="str">
        <v/>
      </c>
      <c r="Q1683">
        <v>0</v>
      </c>
      <c r="R1683" t="str">
        <v>G00006t_c_r</v>
      </c>
      <c r="T1683">
        <v>0</v>
      </c>
      <c r="U1683" t="str">
        <v>G00006t_c_r</v>
      </c>
      <c r="W1683" t="str">
        <f ca="1"/>
        <v>Transport</v>
      </c>
      <c r="X1683" t="str">
        <f ca="1"/>
        <v>NADPt_c_l</v>
      </c>
      <c r="Y1683">
        <f ca="1"/>
        <v>0</v>
      </c>
      <c r="Z1683">
        <f ca="1"/>
        <v>0</v>
      </c>
      <c r="AA1683">
        <f ca="1"/>
        <v>0</v>
      </c>
      <c r="AB1683">
        <f ca="1"/>
        <v>0</v>
      </c>
      <c r="AC1683">
        <f ca="1"/>
        <v>0</v>
      </c>
      <c r="AD1683" t="str">
        <f ca="1"/>
        <v>HACD80i_x</v>
      </c>
      <c r="AE1683">
        <f ca="1"/>
        <v>0</v>
      </c>
    </row>
    <row r="1684" spans="1:31" x14ac:dyDescent="0.2">
      <c r="A1684" t="s">
        <v>10654</v>
      </c>
      <c r="B1684" s="121" t="s">
        <v>9547</v>
      </c>
      <c r="E1684" s="121">
        <f ca="1"/>
        <v>-2.1871325003612899E-2</v>
      </c>
      <c r="H1684" s="121" t="str">
        <f ca="1"/>
        <v>0</v>
      </c>
      <c r="K1684" s="121" t="str">
        <f ca="1"/>
        <v>0</v>
      </c>
      <c r="L1684">
        <v>7.1579553476855398E-5</v>
      </c>
      <c r="M1684">
        <v>1.2220781064948699E-2</v>
      </c>
      <c r="N1684" s="105" t="str">
        <v>G00006t_c_r</v>
      </c>
      <c r="O1684" s="131" t="str">
        <v/>
      </c>
      <c r="P1684" s="121" t="str">
        <v/>
      </c>
      <c r="Q1684">
        <v>7.8120580645161297E-5</v>
      </c>
      <c r="R1684" t="str">
        <v>G00006t_c_r</v>
      </c>
      <c r="T1684">
        <v>9.3094685748675997E-5</v>
      </c>
      <c r="U1684" t="str">
        <v>G00006t_c_r</v>
      </c>
      <c r="W1684" t="str">
        <f ca="1"/>
        <v>Transport</v>
      </c>
      <c r="X1684" t="str">
        <f ca="1"/>
        <v>NADPt_c_r</v>
      </c>
      <c r="Y1684">
        <f ca="1"/>
        <v>-1.0436583557154796E-2</v>
      </c>
      <c r="Z1684">
        <f ca="1"/>
        <v>0</v>
      </c>
      <c r="AA1684">
        <f ca="1"/>
        <v>1.0892227634547385E-4</v>
      </c>
      <c r="AB1684">
        <f ca="1"/>
        <v>4.5583619239979306E-3</v>
      </c>
      <c r="AC1684">
        <f ca="1"/>
        <v>1</v>
      </c>
      <c r="AD1684" t="str">
        <f ca="1"/>
        <v>HACDm40_c</v>
      </c>
      <c r="AE1684">
        <f ca="1"/>
        <v>0</v>
      </c>
    </row>
    <row r="1685" spans="1:31" x14ac:dyDescent="0.2">
      <c r="A1685" t="s">
        <v>10654</v>
      </c>
      <c r="B1685" s="121" t="s">
        <v>9548</v>
      </c>
      <c r="E1685" s="121">
        <f ca="1"/>
        <v>-2.71029430420941E-2</v>
      </c>
      <c r="H1685" s="121" t="str">
        <f ca="1"/>
        <v>0</v>
      </c>
      <c r="K1685" s="121" t="str">
        <f ca="1"/>
        <v>0</v>
      </c>
      <c r="L1685">
        <v>-7.3659537619010602E-3</v>
      </c>
      <c r="M1685">
        <v>5.3167847968436099E-3</v>
      </c>
      <c r="N1685" s="105" t="str">
        <v>G00006t_c_r</v>
      </c>
      <c r="O1685" s="131" t="str">
        <v/>
      </c>
      <c r="P1685" s="121" t="str">
        <v/>
      </c>
      <c r="Q1685">
        <v>-7.8083572171604903E-4</v>
      </c>
      <c r="R1685" t="str">
        <v>G00006t_c_r</v>
      </c>
      <c r="T1685">
        <v>-3.4348684540519798E-3</v>
      </c>
      <c r="U1685" t="str">
        <v>G00006t_c_r</v>
      </c>
      <c r="W1685" t="str">
        <f ca="1"/>
        <v>Transport</v>
      </c>
      <c r="X1685" t="str">
        <f ca="1"/>
        <v>NADPt_c_rm</v>
      </c>
      <c r="Y1685">
        <f ca="1"/>
        <v>-1.2933012959063824E-2</v>
      </c>
      <c r="Z1685">
        <f ca="1"/>
        <v>0</v>
      </c>
      <c r="AA1685">
        <f ca="1"/>
        <v>1.672628241993128E-4</v>
      </c>
      <c r="AB1685">
        <f ca="1"/>
        <v>6.9998949224328233E-3</v>
      </c>
      <c r="AC1685">
        <f ca="1"/>
        <v>1</v>
      </c>
      <c r="AD1685" t="str">
        <f ca="1"/>
        <v>HCITS_n</v>
      </c>
      <c r="AE1685">
        <f ca="1"/>
        <v>0</v>
      </c>
    </row>
    <row r="1686" spans="1:31" x14ac:dyDescent="0.2">
      <c r="A1686" t="s">
        <v>10654</v>
      </c>
      <c r="B1686" s="121" t="s">
        <v>9549</v>
      </c>
      <c r="E1686" s="121" t="str">
        <f ca="1"/>
        <v>0</v>
      </c>
      <c r="H1686" s="121" t="str">
        <f ca="1"/>
        <v>0</v>
      </c>
      <c r="K1686" s="121" t="str">
        <f ca="1"/>
        <v>0</v>
      </c>
      <c r="L1686">
        <v>0</v>
      </c>
      <c r="M1686">
        <v>0</v>
      </c>
      <c r="N1686" s="105" t="str">
        <v>G00006t_c_r</v>
      </c>
      <c r="O1686" s="131" t="str">
        <v/>
      </c>
      <c r="P1686" s="121" t="str">
        <v/>
      </c>
      <c r="Q1686">
        <v>0</v>
      </c>
      <c r="R1686" t="str">
        <v>G00006t_c_r</v>
      </c>
      <c r="T1686">
        <v>0</v>
      </c>
      <c r="U1686" t="str">
        <v>G00006t_c_r</v>
      </c>
      <c r="W1686" t="str">
        <f ca="1"/>
        <v>Transport</v>
      </c>
      <c r="X1686" t="str">
        <f ca="1"/>
        <v>NADPt_c_x</v>
      </c>
      <c r="Y1686">
        <f ca="1"/>
        <v>0</v>
      </c>
      <c r="Z1686">
        <f ca="1"/>
        <v>0</v>
      </c>
      <c r="AA1686">
        <f ca="1"/>
        <v>0</v>
      </c>
      <c r="AB1686">
        <f ca="1"/>
        <v>0</v>
      </c>
      <c r="AC1686">
        <f ca="1"/>
        <v>0</v>
      </c>
      <c r="AD1686" t="str">
        <f ca="1"/>
        <v>HCO3E_e</v>
      </c>
      <c r="AE1686">
        <f ca="1"/>
        <v>0</v>
      </c>
    </row>
    <row r="1687" spans="1:31" x14ac:dyDescent="0.2">
      <c r="A1687" t="s">
        <v>10698</v>
      </c>
      <c r="B1687" s="121" t="s">
        <v>9550</v>
      </c>
      <c r="E1687" s="121">
        <f ca="1"/>
        <v>3.8139067513154303E-5</v>
      </c>
      <c r="H1687" s="121" t="str">
        <f ca="1"/>
        <v>0</v>
      </c>
      <c r="K1687" s="121" t="str">
        <f ca="1"/>
        <v>0</v>
      </c>
      <c r="L1687">
        <v>4.7719702317903597E-5</v>
      </c>
      <c r="M1687">
        <v>5.9867769003332201E-8</v>
      </c>
      <c r="N1687" s="105" t="str">
        <v>G00006t_c_r</v>
      </c>
      <c r="O1687" s="131">
        <v>0</v>
      </c>
      <c r="P1687" s="121">
        <v>0</v>
      </c>
      <c r="Q1687">
        <v>5.20803870967742E-5</v>
      </c>
      <c r="R1687" t="str">
        <v>G00006t_c_r</v>
      </c>
      <c r="T1687">
        <v>6.2063123832450701E-5</v>
      </c>
      <c r="U1687" t="str">
        <v>G00006t_c_r</v>
      </c>
      <c r="W1687" t="str">
        <f ca="1"/>
        <v>Nicotinate and nicotinamide metabolism</v>
      </c>
      <c r="X1687" t="str">
        <f ca="1"/>
        <v>NADS2_c</v>
      </c>
      <c r="Y1687">
        <f ca="1"/>
        <v>1.8199243293547638E-5</v>
      </c>
      <c r="Z1687">
        <f ca="1"/>
        <v>0</v>
      </c>
      <c r="AA1687">
        <f ca="1"/>
        <v>3.3121245645773865E-10</v>
      </c>
      <c r="AB1687">
        <f ca="1"/>
        <v>1.3861133837141993E-8</v>
      </c>
      <c r="AC1687">
        <f ca="1"/>
        <v>1</v>
      </c>
      <c r="AD1687" t="str">
        <f ca="1"/>
        <v>HCO3E_m</v>
      </c>
      <c r="AE1687">
        <f ca="1"/>
        <v>0</v>
      </c>
    </row>
    <row r="1688" spans="1:31" x14ac:dyDescent="0.2">
      <c r="A1688" t="s">
        <v>10698</v>
      </c>
      <c r="B1688" s="121" t="s">
        <v>9551</v>
      </c>
      <c r="E1688" s="121" t="str">
        <f ca="1"/>
        <v>0</v>
      </c>
      <c r="H1688" s="121" t="str">
        <f ca="1"/>
        <v>0</v>
      </c>
      <c r="K1688" s="121" t="str">
        <f ca="1"/>
        <v>0</v>
      </c>
      <c r="L1688">
        <v>0</v>
      </c>
      <c r="M1688">
        <v>2.1195784823597999E-5</v>
      </c>
      <c r="N1688" s="105" t="str">
        <v>G00006t_c_r</v>
      </c>
      <c r="O1688" s="131">
        <v>0</v>
      </c>
      <c r="P1688" s="121">
        <v>9.7119779454350406E-21</v>
      </c>
      <c r="Q1688">
        <v>5.20803870967742E-5</v>
      </c>
      <c r="R1688" t="str">
        <v>G00006t_c_r</v>
      </c>
      <c r="T1688">
        <v>0</v>
      </c>
      <c r="U1688" t="str">
        <v>G00006t_c_r</v>
      </c>
      <c r="W1688" t="str">
        <f ca="1"/>
        <v>Nicotinate and nicotinamide metabolism</v>
      </c>
      <c r="X1688" t="str">
        <f ca="1"/>
        <v>NADS2_n</v>
      </c>
      <c r="Y1688">
        <f ca="1"/>
        <v>0</v>
      </c>
      <c r="Z1688">
        <f ca="1"/>
        <v>0</v>
      </c>
      <c r="AA1688">
        <f ca="1"/>
        <v>0</v>
      </c>
      <c r="AB1688">
        <f ca="1"/>
        <v>0</v>
      </c>
      <c r="AC1688">
        <f ca="1"/>
        <v>0</v>
      </c>
      <c r="AD1688" t="str">
        <f ca="1"/>
        <v>HCO3E_n</v>
      </c>
      <c r="AE1688">
        <f ca="1"/>
        <v>0</v>
      </c>
    </row>
    <row r="1689" spans="1:31" x14ac:dyDescent="0.2">
      <c r="A1689" t="s">
        <v>10654</v>
      </c>
      <c r="B1689" s="121" t="s">
        <v>9555</v>
      </c>
      <c r="E1689" s="121" t="str">
        <f ca="1"/>
        <v>0</v>
      </c>
      <c r="H1689" s="121" t="str">
        <f ca="1"/>
        <v>0</v>
      </c>
      <c r="K1689" s="121" t="str">
        <f ca="1"/>
        <v>0</v>
      </c>
      <c r="L1689">
        <v>4.7719702317903597E-5</v>
      </c>
      <c r="M1689">
        <v>2.1203518883436801E-5</v>
      </c>
      <c r="N1689" s="105" t="str">
        <v>G00006t_c_r</v>
      </c>
      <c r="O1689" s="131" t="str">
        <v/>
      </c>
      <c r="P1689" s="121" t="str">
        <v/>
      </c>
      <c r="Q1689">
        <v>0</v>
      </c>
      <c r="R1689" t="str">
        <v>G00006t_c_r</v>
      </c>
      <c r="T1689">
        <v>6.2063123832450701E-5</v>
      </c>
      <c r="U1689" t="str">
        <v>G00006t_c_r</v>
      </c>
      <c r="W1689" t="str">
        <f ca="1"/>
        <v>Transport</v>
      </c>
      <c r="X1689" t="str">
        <f ca="1"/>
        <v>NADt_c_e</v>
      </c>
      <c r="Y1689">
        <f ca="1"/>
        <v>0</v>
      </c>
      <c r="Z1689">
        <f ca="1"/>
        <v>0</v>
      </c>
      <c r="AA1689">
        <f ca="1"/>
        <v>0</v>
      </c>
      <c r="AB1689">
        <f ca="1"/>
        <v>0</v>
      </c>
      <c r="AC1689">
        <f ca="1"/>
        <v>0</v>
      </c>
      <c r="AD1689" t="str">
        <f ca="1"/>
        <v>HCO3t_c_n</v>
      </c>
      <c r="AE1689">
        <f ca="1"/>
        <v>0</v>
      </c>
    </row>
    <row r="1690" spans="1:31" x14ac:dyDescent="0.2">
      <c r="A1690" t="s">
        <v>10654</v>
      </c>
      <c r="B1690" s="121" t="s">
        <v>9556</v>
      </c>
      <c r="E1690" s="121" t="str">
        <f ca="1"/>
        <v>0</v>
      </c>
      <c r="H1690" s="121" t="str">
        <f ca="1"/>
        <v>0</v>
      </c>
      <c r="K1690" s="121" t="str">
        <f ca="1"/>
        <v>0</v>
      </c>
      <c r="L1690">
        <v>4.7719702317903597E-5</v>
      </c>
      <c r="M1690">
        <v>5.9867769003332201E-8</v>
      </c>
      <c r="N1690" s="105" t="str">
        <v>G00006t_c_r</v>
      </c>
      <c r="O1690" s="131" t="str">
        <v/>
      </c>
      <c r="P1690" s="121" t="str">
        <v/>
      </c>
      <c r="Q1690">
        <v>5.20803870967742E-5</v>
      </c>
      <c r="R1690" t="str">
        <v>G00006t_c_r</v>
      </c>
      <c r="T1690">
        <v>6.2063123832450701E-5</v>
      </c>
      <c r="U1690" t="str">
        <v>G00006t_c_r</v>
      </c>
      <c r="W1690" t="str">
        <f ca="1"/>
        <v>Transport</v>
      </c>
      <c r="X1690" t="str">
        <f ca="1"/>
        <v>NADt_c_m</v>
      </c>
      <c r="Y1690">
        <f ca="1"/>
        <v>0</v>
      </c>
      <c r="Z1690">
        <f ca="1"/>
        <v>0</v>
      </c>
      <c r="AA1690">
        <f ca="1"/>
        <v>0</v>
      </c>
      <c r="AB1690">
        <f ca="1"/>
        <v>0</v>
      </c>
      <c r="AC1690">
        <f ca="1"/>
        <v>0</v>
      </c>
      <c r="AD1690" t="str">
        <f ca="1"/>
        <v>HCYSMT_c</v>
      </c>
      <c r="AE1690">
        <f ca="1"/>
        <v>0</v>
      </c>
    </row>
    <row r="1691" spans="1:31" x14ac:dyDescent="0.2">
      <c r="A1691" t="s">
        <v>10654</v>
      </c>
      <c r="B1691" s="121" t="s">
        <v>9557</v>
      </c>
      <c r="E1691" s="121">
        <f ca="1"/>
        <v>-5.2275173738067199E-2</v>
      </c>
      <c r="H1691" s="121" t="str">
        <f ca="1"/>
        <v>0</v>
      </c>
      <c r="K1691" s="121" t="str">
        <f ca="1"/>
        <v>0</v>
      </c>
      <c r="L1691">
        <v>0</v>
      </c>
      <c r="M1691">
        <v>0</v>
      </c>
      <c r="N1691" s="105" t="str">
        <v>G00006t_c_r</v>
      </c>
      <c r="O1691" s="131" t="str">
        <v/>
      </c>
      <c r="P1691" s="121" t="str">
        <v/>
      </c>
      <c r="Q1691">
        <v>0</v>
      </c>
      <c r="R1691" t="str">
        <v>G00006t_c_r</v>
      </c>
      <c r="T1691">
        <v>0</v>
      </c>
      <c r="U1691" t="str">
        <v>G00006t_c_r</v>
      </c>
      <c r="W1691" t="str">
        <f ca="1"/>
        <v>Transport</v>
      </c>
      <c r="X1691" t="str">
        <f ca="1"/>
        <v>NADt_c_rm</v>
      </c>
      <c r="Y1691">
        <f ca="1"/>
        <v>-2.4944726421101581E-2</v>
      </c>
      <c r="Z1691">
        <f ca="1"/>
        <v>0</v>
      </c>
      <c r="AA1691">
        <f ca="1"/>
        <v>6.2223937622360329E-4</v>
      </c>
      <c r="AB1691">
        <f ca="1"/>
        <v>2.6040516002379343E-2</v>
      </c>
      <c r="AC1691">
        <f ca="1"/>
        <v>1</v>
      </c>
      <c r="AD1691" t="str">
        <f ca="1"/>
        <v>HDCAt_c_e</v>
      </c>
      <c r="AE1691">
        <f ca="1"/>
        <v>0</v>
      </c>
    </row>
    <row r="1692" spans="1:31" x14ac:dyDescent="0.2">
      <c r="A1692" t="s">
        <v>10654</v>
      </c>
      <c r="B1692" s="121" t="s">
        <v>9552</v>
      </c>
      <c r="E1692" s="121" t="str">
        <f ca="1"/>
        <v>0</v>
      </c>
      <c r="H1692" s="121" t="str">
        <f ca="1"/>
        <v>0</v>
      </c>
      <c r="K1692" s="121" t="str">
        <f ca="1"/>
        <v>0</v>
      </c>
      <c r="L1692">
        <v>0</v>
      </c>
      <c r="M1692">
        <v>7.5958324210224498E-2</v>
      </c>
      <c r="N1692" s="105" t="str">
        <v>G00006t_c_r</v>
      </c>
      <c r="O1692" s="131" t="str">
        <v/>
      </c>
      <c r="P1692" s="121" t="str">
        <v/>
      </c>
      <c r="Q1692">
        <v>0</v>
      </c>
      <c r="R1692" t="str">
        <v>G00006t_c_r</v>
      </c>
      <c r="T1692">
        <v>0</v>
      </c>
      <c r="U1692" t="str">
        <v>G00006t_c_r</v>
      </c>
      <c r="W1692" t="str">
        <f ca="1"/>
        <v>Transport</v>
      </c>
      <c r="X1692" t="str">
        <f ca="1"/>
        <v>NADt1_m</v>
      </c>
      <c r="Y1692">
        <f ca="1"/>
        <v>0</v>
      </c>
      <c r="Z1692">
        <f ca="1"/>
        <v>0</v>
      </c>
      <c r="AA1692">
        <f ca="1"/>
        <v>0</v>
      </c>
      <c r="AB1692">
        <f ca="1"/>
        <v>0</v>
      </c>
      <c r="AC1692">
        <f ca="1"/>
        <v>0</v>
      </c>
      <c r="AD1692" t="str">
        <f ca="1"/>
        <v>HDCAt_c_en</v>
      </c>
      <c r="AE1692">
        <f ca="1"/>
        <v>0</v>
      </c>
    </row>
    <row r="1693" spans="1:31" x14ac:dyDescent="0.2">
      <c r="A1693" t="s">
        <v>10654</v>
      </c>
      <c r="B1693" s="121" t="s">
        <v>9553</v>
      </c>
      <c r="E1693" s="121" t="str">
        <f ca="1"/>
        <v>0</v>
      </c>
      <c r="H1693" s="121" t="str">
        <f ca="1"/>
        <v>0</v>
      </c>
      <c r="K1693" s="121" t="str">
        <f ca="1"/>
        <v>0</v>
      </c>
      <c r="L1693">
        <v>0</v>
      </c>
      <c r="M1693">
        <v>5.3270452158329103E-2</v>
      </c>
      <c r="N1693" s="105" t="str">
        <v>G00006t_c_r</v>
      </c>
      <c r="O1693" s="131" t="str">
        <v/>
      </c>
      <c r="P1693" s="121" t="str">
        <v/>
      </c>
      <c r="Q1693">
        <v>0</v>
      </c>
      <c r="R1693" t="str">
        <v>G00006t_c_r</v>
      </c>
      <c r="T1693">
        <v>0</v>
      </c>
      <c r="U1693" t="str">
        <v>G00006t_c_r</v>
      </c>
      <c r="W1693" t="str">
        <f ca="1"/>
        <v>Transport</v>
      </c>
      <c r="X1693" t="str">
        <f ca="1"/>
        <v>NADt2_m</v>
      </c>
      <c r="Y1693">
        <f ca="1"/>
        <v>0</v>
      </c>
      <c r="Z1693">
        <f ca="1"/>
        <v>0</v>
      </c>
      <c r="AA1693">
        <f ca="1"/>
        <v>0</v>
      </c>
      <c r="AB1693">
        <f ca="1"/>
        <v>0</v>
      </c>
      <c r="AC1693">
        <f ca="1"/>
        <v>0</v>
      </c>
      <c r="AD1693" t="str">
        <f ca="1"/>
        <v>HDCAt_c_l</v>
      </c>
      <c r="AE1693">
        <f ca="1"/>
        <v>0</v>
      </c>
    </row>
    <row r="1694" spans="1:31" x14ac:dyDescent="0.2">
      <c r="A1694" t="s">
        <v>10654</v>
      </c>
      <c r="B1694" s="121" t="s">
        <v>9554</v>
      </c>
      <c r="E1694" s="121" t="str">
        <f ca="1"/>
        <v>0</v>
      </c>
      <c r="H1694" s="121" t="str">
        <f ca="1"/>
        <v>0</v>
      </c>
      <c r="K1694" s="121" t="str">
        <f ca="1"/>
        <v>0</v>
      </c>
      <c r="L1694">
        <v>0</v>
      </c>
      <c r="M1694">
        <v>4.7312191903386001E-2</v>
      </c>
      <c r="N1694" s="105" t="str">
        <v>G00006t_c_r</v>
      </c>
      <c r="O1694" s="131" t="str">
        <v/>
      </c>
      <c r="P1694" s="121" t="str">
        <v/>
      </c>
      <c r="Q1694">
        <v>0</v>
      </c>
      <c r="R1694" t="str">
        <v>G00006t_c_r</v>
      </c>
      <c r="T1694">
        <v>0</v>
      </c>
      <c r="U1694" t="str">
        <v>G00006t_c_r</v>
      </c>
      <c r="W1694" t="str">
        <f ca="1"/>
        <v>Transport</v>
      </c>
      <c r="X1694" t="str">
        <f ca="1"/>
        <v>NADt3_m</v>
      </c>
      <c r="Y1694">
        <f ca="1"/>
        <v>0</v>
      </c>
      <c r="Z1694">
        <f ca="1"/>
        <v>0</v>
      </c>
      <c r="AA1694">
        <f ca="1"/>
        <v>0</v>
      </c>
      <c r="AB1694">
        <f ca="1"/>
        <v>0</v>
      </c>
      <c r="AC1694">
        <f ca="1"/>
        <v>0</v>
      </c>
      <c r="AD1694" t="str">
        <f ca="1"/>
        <v>HDCAt_c_mm</v>
      </c>
      <c r="AE1694">
        <f ca="1"/>
        <v>0</v>
      </c>
    </row>
    <row r="1695" spans="1:31" x14ac:dyDescent="0.2">
      <c r="A1695" t="s">
        <v>10698</v>
      </c>
      <c r="B1695" s="121" t="s">
        <v>9558</v>
      </c>
      <c r="E1695" s="121">
        <f ca="1"/>
        <v>3.8139067513154303E-5</v>
      </c>
      <c r="H1695" s="121" t="str">
        <f ca="1"/>
        <v>0</v>
      </c>
      <c r="K1695" s="121" t="str">
        <f ca="1"/>
        <v>0</v>
      </c>
      <c r="L1695">
        <v>0</v>
      </c>
      <c r="M1695">
        <v>5.9985236399316098E-2</v>
      </c>
      <c r="N1695" s="105" t="str">
        <v>G00006t_c_r</v>
      </c>
      <c r="O1695" s="131">
        <v>0</v>
      </c>
      <c r="P1695" s="121">
        <v>0</v>
      </c>
      <c r="Q1695">
        <v>1.5446007566034299E-4</v>
      </c>
      <c r="R1695" t="str">
        <v>G00006t_c_r</v>
      </c>
      <c r="T1695">
        <v>0</v>
      </c>
      <c r="U1695" t="str">
        <v>G00006t_c_r</v>
      </c>
      <c r="W1695" t="str">
        <f ca="1"/>
        <v>Nicotinate and nicotinamide metabolism</v>
      </c>
      <c r="X1695" t="str">
        <f ca="1"/>
        <v>NAMNPP_c</v>
      </c>
      <c r="Y1695">
        <f ca="1"/>
        <v>1.8199243293547638E-5</v>
      </c>
      <c r="Z1695">
        <f ca="1"/>
        <v>0</v>
      </c>
      <c r="AA1695">
        <f ca="1"/>
        <v>3.3121245645773865E-10</v>
      </c>
      <c r="AB1695">
        <f ca="1"/>
        <v>1.3861133837141993E-8</v>
      </c>
      <c r="AC1695">
        <f ca="1"/>
        <v>1</v>
      </c>
      <c r="AD1695" t="str">
        <f ca="1"/>
        <v>HDCEAt_c_e</v>
      </c>
      <c r="AE1695">
        <f ca="1"/>
        <v>0</v>
      </c>
    </row>
    <row r="1696" spans="1:31" x14ac:dyDescent="0.2">
      <c r="A1696" t="s">
        <v>10698</v>
      </c>
      <c r="B1696" s="121" t="s">
        <v>9559</v>
      </c>
      <c r="E1696" s="121" t="str">
        <f ca="1"/>
        <v>0</v>
      </c>
      <c r="H1696" s="121" t="str">
        <f ca="1"/>
        <v>0</v>
      </c>
      <c r="K1696" s="121" t="str">
        <f ca="1"/>
        <v>0</v>
      </c>
      <c r="L1696">
        <v>0</v>
      </c>
      <c r="M1696">
        <v>7.5625289192392295E-2</v>
      </c>
      <c r="N1696" s="105" t="str">
        <v>G00006t_c_r</v>
      </c>
      <c r="O1696" s="131">
        <v>0</v>
      </c>
      <c r="P1696" s="121">
        <v>0</v>
      </c>
      <c r="Q1696">
        <v>0</v>
      </c>
      <c r="R1696" t="str">
        <v>G00006t_c_r</v>
      </c>
      <c r="T1696">
        <v>5.0075875672347097E-5</v>
      </c>
      <c r="U1696" t="str">
        <v>G00006t_c_r</v>
      </c>
      <c r="W1696" t="str">
        <f ca="1"/>
        <v>Nicotinate and nicotinamide metabolism</v>
      </c>
      <c r="X1696" t="str">
        <f ca="1"/>
        <v>NAMNPP_m</v>
      </c>
      <c r="Y1696">
        <f ca="1"/>
        <v>0</v>
      </c>
      <c r="Z1696">
        <f ca="1"/>
        <v>0</v>
      </c>
      <c r="AA1696">
        <f ca="1"/>
        <v>0</v>
      </c>
      <c r="AB1696">
        <f ca="1"/>
        <v>0</v>
      </c>
      <c r="AC1696">
        <f ca="1"/>
        <v>0</v>
      </c>
      <c r="AD1696" t="str">
        <f ca="1"/>
        <v>HDCEAt_c_en</v>
      </c>
      <c r="AE1696">
        <f ca="1"/>
        <v>0</v>
      </c>
    </row>
    <row r="1697" spans="1:31" x14ac:dyDescent="0.2">
      <c r="A1697" t="s">
        <v>10654</v>
      </c>
      <c r="B1697" s="121" t="s">
        <v>9560</v>
      </c>
      <c r="E1697" s="121" t="str">
        <f ca="1"/>
        <v>0</v>
      </c>
      <c r="H1697" s="121" t="str">
        <f ca="1"/>
        <v>0</v>
      </c>
      <c r="K1697" s="121" t="str">
        <f ca="1"/>
        <v>0</v>
      </c>
      <c r="L1697">
        <v>0</v>
      </c>
      <c r="M1697">
        <v>3.8709959943516097E-4</v>
      </c>
      <c r="N1697" s="105" t="str">
        <v>G00006t_c_r</v>
      </c>
      <c r="O1697" s="131" t="str">
        <v/>
      </c>
      <c r="P1697" s="121" t="str">
        <v/>
      </c>
      <c r="Q1697">
        <v>0</v>
      </c>
      <c r="R1697" t="str">
        <v>G00006t_c_r</v>
      </c>
      <c r="T1697">
        <v>0</v>
      </c>
      <c r="U1697" t="str">
        <v>G00006t_c_r</v>
      </c>
      <c r="W1697" t="str">
        <f ca="1"/>
        <v>Transport</v>
      </c>
      <c r="X1697" t="str">
        <f ca="1"/>
        <v>NAtpa_c</v>
      </c>
      <c r="Y1697">
        <f ca="1"/>
        <v>0</v>
      </c>
      <c r="Z1697">
        <f ca="1"/>
        <v>0</v>
      </c>
      <c r="AA1697">
        <f ca="1"/>
        <v>0</v>
      </c>
      <c r="AB1697">
        <f ca="1"/>
        <v>0</v>
      </c>
      <c r="AC1697">
        <f ca="1"/>
        <v>0</v>
      </c>
      <c r="AD1697" t="str">
        <f ca="1"/>
        <v>HDCEAt_c_l</v>
      </c>
      <c r="AE1697">
        <f ca="1"/>
        <v>0</v>
      </c>
    </row>
    <row r="1698" spans="1:31" x14ac:dyDescent="0.2">
      <c r="A1698" t="s">
        <v>10654</v>
      </c>
      <c r="B1698" s="121" t="s">
        <v>9561</v>
      </c>
      <c r="E1698" s="121" t="str">
        <f ca="1"/>
        <v>0</v>
      </c>
      <c r="H1698" s="121" t="str">
        <f ca="1"/>
        <v>0</v>
      </c>
      <c r="K1698" s="121" t="str">
        <f ca="1"/>
        <v>0</v>
      </c>
      <c r="L1698">
        <v>0</v>
      </c>
      <c r="M1698">
        <v>4.7267855728382602E-2</v>
      </c>
      <c r="N1698" s="105" t="str">
        <v>G00006t_c_r</v>
      </c>
      <c r="O1698" s="131" t="str">
        <v/>
      </c>
      <c r="P1698" s="121" t="str">
        <v/>
      </c>
      <c r="Q1698">
        <v>0</v>
      </c>
      <c r="R1698" t="str">
        <v>G00006t_c_r</v>
      </c>
      <c r="T1698">
        <v>0</v>
      </c>
      <c r="U1698" t="str">
        <v>G00006t_c_r</v>
      </c>
      <c r="W1698" t="str">
        <f ca="1"/>
        <v>Transport</v>
      </c>
      <c r="X1698" t="str">
        <f ca="1"/>
        <v>NCAMt_c_n</v>
      </c>
      <c r="Y1698">
        <f ca="1"/>
        <v>0</v>
      </c>
      <c r="Z1698">
        <f ca="1"/>
        <v>0</v>
      </c>
      <c r="AA1698">
        <f ca="1"/>
        <v>0</v>
      </c>
      <c r="AB1698">
        <f ca="1"/>
        <v>0</v>
      </c>
      <c r="AC1698">
        <f ca="1"/>
        <v>0</v>
      </c>
      <c r="AD1698" t="str">
        <f ca="1"/>
        <v>HDCEAt_c_rm</v>
      </c>
      <c r="AE1698">
        <f ca="1"/>
        <v>0</v>
      </c>
    </row>
    <row r="1699" spans="1:31" x14ac:dyDescent="0.2">
      <c r="A1699" t="s">
        <v>10690</v>
      </c>
      <c r="B1699" s="121" t="s">
        <v>9563</v>
      </c>
      <c r="E1699" s="121" t="str">
        <f ca="1"/>
        <v>0</v>
      </c>
      <c r="H1699" s="121" t="str">
        <f ca="1"/>
        <v>0</v>
      </c>
      <c r="K1699" s="121" t="str">
        <f ca="1"/>
        <v>0</v>
      </c>
      <c r="L1699">
        <v>0</v>
      </c>
      <c r="M1699">
        <v>2.3206560749984401E-3</v>
      </c>
      <c r="N1699" s="105" t="str">
        <v>G00006t_c_r</v>
      </c>
      <c r="O1699" s="131">
        <v>0</v>
      </c>
      <c r="P1699" s="121">
        <v>8.5538543026983702E-2</v>
      </c>
      <c r="Q1699">
        <v>0</v>
      </c>
      <c r="R1699" t="str">
        <v>G00006t_c_r</v>
      </c>
      <c r="T1699">
        <v>0</v>
      </c>
      <c r="U1699" t="str">
        <v>G00006t_c_r</v>
      </c>
      <c r="W1699" t="str">
        <f ca="1"/>
        <v>Purine metabolism</v>
      </c>
      <c r="X1699" t="str">
        <f ca="1"/>
        <v>NDP1_c</v>
      </c>
      <c r="Y1699">
        <f ca="1"/>
        <v>0</v>
      </c>
      <c r="Z1699">
        <f ca="1"/>
        <v>0</v>
      </c>
      <c r="AA1699">
        <f ca="1"/>
        <v>0</v>
      </c>
      <c r="AB1699">
        <f ca="1"/>
        <v>0</v>
      </c>
      <c r="AC1699">
        <f ca="1"/>
        <v>0</v>
      </c>
      <c r="AD1699" t="str">
        <f ca="1"/>
        <v>HDCOAt_c_l</v>
      </c>
      <c r="AE1699">
        <f ca="1"/>
        <v>0</v>
      </c>
    </row>
    <row r="1700" spans="1:31" x14ac:dyDescent="0.2">
      <c r="A1700" t="s">
        <v>10690</v>
      </c>
      <c r="B1700" s="121" t="s">
        <v>9562</v>
      </c>
      <c r="E1700" s="121" t="str">
        <f ca="1"/>
        <v>0</v>
      </c>
      <c r="H1700" s="121" t="str">
        <f ca="1"/>
        <v>0</v>
      </c>
      <c r="K1700" s="121" t="str">
        <f ca="1"/>
        <v>0</v>
      </c>
      <c r="L1700">
        <v>0</v>
      </c>
      <c r="M1700">
        <v>4.7470469237459803E-2</v>
      </c>
      <c r="N1700" s="105" t="str">
        <v>G00006t_c_r</v>
      </c>
      <c r="O1700" s="131" t="str">
        <v/>
      </c>
      <c r="P1700" s="121" t="str">
        <v/>
      </c>
      <c r="Q1700">
        <v>0</v>
      </c>
      <c r="R1700" t="str">
        <v>G00006t_c_r</v>
      </c>
      <c r="T1700">
        <v>0</v>
      </c>
      <c r="U1700" t="str">
        <v>G00006t_c_r</v>
      </c>
      <c r="W1700" t="str">
        <f ca="1"/>
        <v>Purine metabolism</v>
      </c>
      <c r="X1700" t="str">
        <f ca="1"/>
        <v>NDP10_c</v>
      </c>
      <c r="Y1700">
        <f ca="1"/>
        <v>0</v>
      </c>
      <c r="Z1700">
        <f ca="1"/>
        <v>0</v>
      </c>
      <c r="AA1700">
        <f ca="1"/>
        <v>0</v>
      </c>
      <c r="AB1700">
        <f ca="1"/>
        <v>0</v>
      </c>
      <c r="AC1700">
        <f ca="1"/>
        <v>0</v>
      </c>
      <c r="AD1700" t="str">
        <f ca="1"/>
        <v>HDCOAt_c_mm</v>
      </c>
      <c r="AE1700">
        <f ca="1"/>
        <v>0</v>
      </c>
    </row>
    <row r="1701" spans="1:31" x14ac:dyDescent="0.2">
      <c r="A1701" t="s">
        <v>10690</v>
      </c>
      <c r="B1701" s="121" t="s">
        <v>9564</v>
      </c>
      <c r="E1701" s="121" t="str">
        <f ca="1"/>
        <v>0</v>
      </c>
      <c r="H1701" s="121" t="str">
        <f ca="1"/>
        <v>0</v>
      </c>
      <c r="K1701" s="121" t="str">
        <f ca="1"/>
        <v>0</v>
      </c>
      <c r="L1701">
        <v>0</v>
      </c>
      <c r="M1701">
        <v>6.6768080349430894E-2</v>
      </c>
      <c r="N1701" s="105" t="str">
        <v>G00006t_c_r</v>
      </c>
      <c r="O1701" s="131" t="str">
        <v/>
      </c>
      <c r="P1701" s="121" t="str">
        <v/>
      </c>
      <c r="Q1701">
        <v>0</v>
      </c>
      <c r="R1701" t="str">
        <v>G00006t_c_r</v>
      </c>
      <c r="T1701">
        <v>0</v>
      </c>
      <c r="U1701" t="str">
        <v>G00006t_c_r</v>
      </c>
      <c r="W1701" t="str">
        <f ca="1"/>
        <v>Purine metabolism</v>
      </c>
      <c r="X1701" t="str">
        <f ca="1"/>
        <v>NDP3_c</v>
      </c>
      <c r="Y1701">
        <f ca="1"/>
        <v>0</v>
      </c>
      <c r="Z1701">
        <f ca="1"/>
        <v>0</v>
      </c>
      <c r="AA1701">
        <f ca="1"/>
        <v>0</v>
      </c>
      <c r="AB1701">
        <f ca="1"/>
        <v>0</v>
      </c>
      <c r="AC1701">
        <f ca="1"/>
        <v>0</v>
      </c>
      <c r="AD1701" t="str">
        <f ca="1"/>
        <v>HDCOAt_c_rm</v>
      </c>
      <c r="AE1701">
        <f ca="1"/>
        <v>0</v>
      </c>
    </row>
    <row r="1702" spans="1:31" x14ac:dyDescent="0.2">
      <c r="A1702" t="s">
        <v>10690</v>
      </c>
      <c r="B1702" s="121" t="s">
        <v>9565</v>
      </c>
      <c r="E1702" s="121" t="str">
        <f ca="1"/>
        <v>0</v>
      </c>
      <c r="H1702" s="121" t="str">
        <f ca="1"/>
        <v>0</v>
      </c>
      <c r="K1702" s="121" t="str">
        <f ca="1"/>
        <v>0</v>
      </c>
      <c r="L1702">
        <v>0</v>
      </c>
      <c r="M1702">
        <v>1.3757302932064701E-3</v>
      </c>
      <c r="N1702" s="105" t="str">
        <v>G00006t_c_r</v>
      </c>
      <c r="O1702" s="131">
        <v>0</v>
      </c>
      <c r="P1702" s="121">
        <v>0</v>
      </c>
      <c r="Q1702">
        <v>0</v>
      </c>
      <c r="R1702" t="str">
        <v>G00006t_c_r</v>
      </c>
      <c r="T1702">
        <v>0</v>
      </c>
      <c r="U1702" t="str">
        <v>G00006t_c_r</v>
      </c>
      <c r="W1702" t="str">
        <f ca="1"/>
        <v>Purine metabolism</v>
      </c>
      <c r="X1702" t="str">
        <f ca="1"/>
        <v>NDP3_g</v>
      </c>
      <c r="Y1702">
        <f ca="1"/>
        <v>0</v>
      </c>
      <c r="Z1702">
        <f ca="1"/>
        <v>0</v>
      </c>
      <c r="AA1702">
        <f ca="1"/>
        <v>0</v>
      </c>
      <c r="AB1702">
        <f ca="1"/>
        <v>0</v>
      </c>
      <c r="AC1702">
        <f ca="1"/>
        <v>0</v>
      </c>
      <c r="AD1702" t="str">
        <f ca="1"/>
        <v>HETZK_c</v>
      </c>
      <c r="AE1702">
        <f ca="1"/>
        <v>0</v>
      </c>
    </row>
    <row r="1703" spans="1:31" x14ac:dyDescent="0.2">
      <c r="A1703" t="s">
        <v>10690</v>
      </c>
      <c r="B1703" s="121" t="s">
        <v>9566</v>
      </c>
      <c r="E1703" s="121" t="str">
        <f ca="1"/>
        <v>0</v>
      </c>
      <c r="H1703" s="121" t="str">
        <f ca="1"/>
        <v>0</v>
      </c>
      <c r="K1703" s="121" t="str">
        <f ca="1"/>
        <v>0</v>
      </c>
      <c r="L1703">
        <v>0</v>
      </c>
      <c r="M1703">
        <v>3.9777944858606598E-2</v>
      </c>
      <c r="N1703" s="105" t="str">
        <v>G00006t_c_r</v>
      </c>
      <c r="O1703" s="131" t="str">
        <v/>
      </c>
      <c r="P1703" s="121" t="str">
        <v/>
      </c>
      <c r="Q1703">
        <v>1.29152430975418E-3</v>
      </c>
      <c r="R1703" t="str">
        <v>G00006t_c_r</v>
      </c>
      <c r="T1703">
        <v>0</v>
      </c>
      <c r="U1703" t="str">
        <v>G00006t_c_r</v>
      </c>
      <c r="W1703" t="str">
        <f ca="1"/>
        <v>Purine metabolism</v>
      </c>
      <c r="X1703" t="str">
        <f ca="1"/>
        <v>NDP4_c</v>
      </c>
      <c r="Y1703">
        <f ca="1"/>
        <v>0</v>
      </c>
      <c r="Z1703">
        <f ca="1"/>
        <v>0</v>
      </c>
      <c r="AA1703">
        <f ca="1"/>
        <v>0</v>
      </c>
      <c r="AB1703">
        <f ca="1"/>
        <v>0</v>
      </c>
      <c r="AC1703">
        <f ca="1"/>
        <v>0</v>
      </c>
      <c r="AD1703" t="str">
        <f ca="1"/>
        <v>HEX4_c</v>
      </c>
      <c r="AE1703">
        <f ca="1"/>
        <v>0</v>
      </c>
    </row>
    <row r="1704" spans="1:31" x14ac:dyDescent="0.2">
      <c r="A1704" t="s">
        <v>10690</v>
      </c>
      <c r="B1704" s="121" t="s">
        <v>9567</v>
      </c>
      <c r="E1704" s="121" t="str">
        <f ca="1"/>
        <v>0</v>
      </c>
      <c r="H1704" s="121" t="str">
        <f ca="1"/>
        <v>0</v>
      </c>
      <c r="K1704" s="121" t="str">
        <f ca="1"/>
        <v>0</v>
      </c>
      <c r="L1704">
        <v>0</v>
      </c>
      <c r="M1704">
        <v>1.37341558214463E-3</v>
      </c>
      <c r="N1704" s="105" t="str">
        <v>G00006t_c_r</v>
      </c>
      <c r="O1704" s="131" t="str">
        <v/>
      </c>
      <c r="P1704" s="121" t="str">
        <v/>
      </c>
      <c r="Q1704">
        <v>0</v>
      </c>
      <c r="R1704" t="str">
        <v>G00006t_c_r</v>
      </c>
      <c r="T1704">
        <v>0</v>
      </c>
      <c r="U1704" t="str">
        <v>G00006t_c_r</v>
      </c>
      <c r="W1704" t="str">
        <f ca="1"/>
        <v>Purine metabolism</v>
      </c>
      <c r="X1704" t="str">
        <f ca="1"/>
        <v>NDP5_c</v>
      </c>
      <c r="Y1704">
        <f ca="1"/>
        <v>0</v>
      </c>
      <c r="Z1704">
        <f ca="1"/>
        <v>0</v>
      </c>
      <c r="AA1704">
        <f ca="1"/>
        <v>0</v>
      </c>
      <c r="AB1704">
        <f ca="1"/>
        <v>0</v>
      </c>
      <c r="AC1704">
        <f ca="1"/>
        <v>0</v>
      </c>
      <c r="AD1704" t="str">
        <f ca="1"/>
        <v>HEX7_c</v>
      </c>
      <c r="AE1704">
        <f ca="1"/>
        <v>0</v>
      </c>
    </row>
    <row r="1705" spans="1:31" x14ac:dyDescent="0.2">
      <c r="A1705" t="s">
        <v>10690</v>
      </c>
      <c r="B1705" s="121" t="s">
        <v>9568</v>
      </c>
      <c r="E1705" s="121" t="str">
        <f ca="1"/>
        <v>0</v>
      </c>
      <c r="H1705" s="121" t="str">
        <f ca="1"/>
        <v>0</v>
      </c>
      <c r="K1705" s="121" t="str">
        <f ca="1"/>
        <v>0</v>
      </c>
      <c r="L1705">
        <v>0</v>
      </c>
      <c r="M1705">
        <v>4.7251168253448099E-2</v>
      </c>
      <c r="N1705" s="105" t="str">
        <v>G00006t_c_r</v>
      </c>
      <c r="O1705" s="131" t="str">
        <v/>
      </c>
      <c r="P1705" s="121" t="str">
        <v/>
      </c>
      <c r="Q1705">
        <v>0</v>
      </c>
      <c r="R1705" t="str">
        <v>G00006t_c_r</v>
      </c>
      <c r="T1705">
        <v>0</v>
      </c>
      <c r="U1705" t="str">
        <v>G00006t_c_r</v>
      </c>
      <c r="W1705" t="str">
        <f ca="1"/>
        <v>Purine metabolism</v>
      </c>
      <c r="X1705" t="str">
        <f ca="1"/>
        <v>NDP7_c</v>
      </c>
      <c r="Y1705">
        <f ca="1"/>
        <v>0</v>
      </c>
      <c r="Z1705">
        <f ca="1"/>
        <v>0</v>
      </c>
      <c r="AA1705">
        <f ca="1"/>
        <v>0</v>
      </c>
      <c r="AB1705">
        <f ca="1"/>
        <v>0</v>
      </c>
      <c r="AC1705">
        <f ca="1"/>
        <v>0</v>
      </c>
      <c r="AD1705" t="str">
        <f ca="1"/>
        <v>HEX7b_c</v>
      </c>
      <c r="AE1705">
        <f ca="1"/>
        <v>0</v>
      </c>
    </row>
    <row r="1706" spans="1:31" x14ac:dyDescent="0.2">
      <c r="A1706" t="s">
        <v>10690</v>
      </c>
      <c r="B1706" s="121" t="s">
        <v>9569</v>
      </c>
      <c r="E1706" s="121" t="str">
        <f ca="1"/>
        <v>0</v>
      </c>
      <c r="H1706" s="121" t="str">
        <f ca="1"/>
        <v>0</v>
      </c>
      <c r="K1706" s="121" t="str">
        <f ca="1"/>
        <v>0</v>
      </c>
      <c r="L1706">
        <v>0</v>
      </c>
      <c r="M1706">
        <v>3.9665342847280101E-13</v>
      </c>
      <c r="N1706" s="105" t="str">
        <v>G00006t_c_r</v>
      </c>
      <c r="O1706" s="131" t="str">
        <v/>
      </c>
      <c r="P1706" s="121" t="str">
        <v/>
      </c>
      <c r="Q1706">
        <v>0</v>
      </c>
      <c r="R1706" t="str">
        <v>G00006t_c_r</v>
      </c>
      <c r="T1706">
        <v>0</v>
      </c>
      <c r="U1706" t="str">
        <v>G00006t_c_r</v>
      </c>
      <c r="W1706" t="str">
        <f ca="1"/>
        <v>Purine metabolism</v>
      </c>
      <c r="X1706" t="str">
        <f ca="1"/>
        <v>NDP7_g</v>
      </c>
      <c r="Y1706">
        <f ca="1"/>
        <v>0</v>
      </c>
      <c r="Z1706">
        <f ca="1"/>
        <v>0</v>
      </c>
      <c r="AA1706">
        <f ca="1"/>
        <v>0</v>
      </c>
      <c r="AB1706">
        <f ca="1"/>
        <v>0</v>
      </c>
      <c r="AC1706">
        <f ca="1"/>
        <v>0</v>
      </c>
      <c r="AD1706" t="str">
        <f ca="1"/>
        <v>HGENDO_c</v>
      </c>
      <c r="AE1706">
        <f ca="1"/>
        <v>0</v>
      </c>
    </row>
    <row r="1707" spans="1:31" x14ac:dyDescent="0.2">
      <c r="A1707" t="s">
        <v>10690</v>
      </c>
      <c r="B1707" s="121" t="s">
        <v>9570</v>
      </c>
      <c r="E1707" s="121" t="str">
        <f ca="1"/>
        <v>0</v>
      </c>
      <c r="H1707" s="121" t="str">
        <f ca="1"/>
        <v>0</v>
      </c>
      <c r="K1707" s="121" t="str">
        <f ca="1"/>
        <v>0</v>
      </c>
      <c r="L1707">
        <v>0</v>
      </c>
      <c r="M1707">
        <v>2.3206560750105702E-3</v>
      </c>
      <c r="N1707" s="105" t="str">
        <v>G00006t_c_r</v>
      </c>
      <c r="O1707" s="131" t="str">
        <v/>
      </c>
      <c r="P1707" s="121" t="str">
        <v/>
      </c>
      <c r="Q1707">
        <v>0</v>
      </c>
      <c r="R1707" t="str">
        <v>G00006t_c_r</v>
      </c>
      <c r="T1707">
        <v>0</v>
      </c>
      <c r="U1707" t="str">
        <v>G00006t_c_r</v>
      </c>
      <c r="W1707" t="str">
        <f ca="1"/>
        <v>Purine metabolism</v>
      </c>
      <c r="X1707" t="str">
        <f ca="1"/>
        <v>NDPDA1_c</v>
      </c>
      <c r="Y1707">
        <f ca="1"/>
        <v>0</v>
      </c>
      <c r="Z1707">
        <f ca="1"/>
        <v>0</v>
      </c>
      <c r="AA1707">
        <f ca="1"/>
        <v>0</v>
      </c>
      <c r="AB1707">
        <f ca="1"/>
        <v>0</v>
      </c>
      <c r="AC1707">
        <f ca="1"/>
        <v>0</v>
      </c>
      <c r="AD1707" t="str">
        <f ca="1"/>
        <v>HIBH_m</v>
      </c>
      <c r="AE1707">
        <f ca="1"/>
        <v>0</v>
      </c>
    </row>
    <row r="1708" spans="1:31" x14ac:dyDescent="0.2">
      <c r="A1708" t="s">
        <v>10739</v>
      </c>
      <c r="B1708" s="121" t="s">
        <v>9571</v>
      </c>
      <c r="E1708" s="121" t="str">
        <f ca="1"/>
        <v>0</v>
      </c>
      <c r="H1708" s="121" t="str">
        <f ca="1"/>
        <v>0</v>
      </c>
      <c r="K1708" s="121" t="str">
        <f ca="1"/>
        <v>0</v>
      </c>
      <c r="L1708">
        <v>0</v>
      </c>
      <c r="M1708">
        <v>0</v>
      </c>
      <c r="N1708" s="105" t="str">
        <v>G00006t_c_r</v>
      </c>
      <c r="O1708" s="131" t="str">
        <v/>
      </c>
      <c r="P1708" s="121" t="str">
        <v/>
      </c>
      <c r="Q1708">
        <v>0</v>
      </c>
      <c r="R1708" t="str">
        <v>G00006t_c_r</v>
      </c>
      <c r="T1708">
        <v>0</v>
      </c>
      <c r="U1708" t="str">
        <v>G00006t_c_r</v>
      </c>
      <c r="W1708" t="str">
        <f ca="1"/>
        <v>Nucleotide metabolism</v>
      </c>
      <c r="X1708" t="str">
        <f ca="1"/>
        <v>NDPDA2_c</v>
      </c>
      <c r="Y1708">
        <f ca="1"/>
        <v>0</v>
      </c>
      <c r="Z1708">
        <f ca="1"/>
        <v>0</v>
      </c>
      <c r="AA1708">
        <f ca="1"/>
        <v>0</v>
      </c>
      <c r="AB1708">
        <f ca="1"/>
        <v>0</v>
      </c>
      <c r="AC1708">
        <f ca="1"/>
        <v>0</v>
      </c>
      <c r="AD1708" t="str">
        <f ca="1"/>
        <v>HIBTD_c</v>
      </c>
      <c r="AE1708">
        <f ca="1"/>
        <v>0</v>
      </c>
    </row>
    <row r="1709" spans="1:31" x14ac:dyDescent="0.2">
      <c r="A1709" t="s">
        <v>10690</v>
      </c>
      <c r="B1709" s="121" t="s">
        <v>9573</v>
      </c>
      <c r="E1709" s="121">
        <f ca="1"/>
        <v>9.3441096797263201E-2</v>
      </c>
      <c r="H1709" s="121" t="str">
        <f ca="1"/>
        <v>0</v>
      </c>
      <c r="K1709" s="121" t="str">
        <f ca="1"/>
        <v>0</v>
      </c>
      <c r="L1709">
        <v>0</v>
      </c>
      <c r="M1709">
        <v>4.7470469237459803E-2</v>
      </c>
      <c r="N1709" s="105" t="str">
        <v>G00006t_c_r</v>
      </c>
      <c r="O1709" s="131" t="str">
        <v/>
      </c>
      <c r="P1709" s="121" t="str">
        <v/>
      </c>
      <c r="Q1709">
        <v>0</v>
      </c>
      <c r="R1709" t="str">
        <v>G00006t_c_r</v>
      </c>
      <c r="T1709">
        <v>0</v>
      </c>
      <c r="U1709" t="str">
        <v>G00006t_c_r</v>
      </c>
      <c r="W1709" t="str">
        <f ca="1"/>
        <v>Purine metabolism</v>
      </c>
      <c r="X1709" t="str">
        <f ca="1"/>
        <v>NDPK1_c</v>
      </c>
      <c r="Y1709">
        <f ca="1"/>
        <v>4.4588328061319266E-2</v>
      </c>
      <c r="Z1709">
        <f ca="1"/>
        <v>0</v>
      </c>
      <c r="AA1709">
        <f ca="1"/>
        <v>1.9881189993038312E-3</v>
      </c>
      <c r="AB1709">
        <f ca="1"/>
        <v>8.3202135053249263E-2</v>
      </c>
      <c r="AC1709">
        <f ca="1"/>
        <v>1</v>
      </c>
      <c r="AD1709" t="str">
        <f ca="1"/>
        <v>HISt_c_m</v>
      </c>
      <c r="AE1709">
        <f ca="1"/>
        <v>0</v>
      </c>
    </row>
    <row r="1710" spans="1:31" x14ac:dyDescent="0.2">
      <c r="A1710" t="s">
        <v>10690</v>
      </c>
      <c r="B1710" s="121" t="s">
        <v>9572</v>
      </c>
      <c r="E1710" s="121" t="str">
        <f ca="1"/>
        <v>0</v>
      </c>
      <c r="H1710" s="121" t="str">
        <f ca="1"/>
        <v>0</v>
      </c>
      <c r="K1710" s="121" t="str">
        <f ca="1"/>
        <v>0</v>
      </c>
      <c r="L1710">
        <v>0</v>
      </c>
      <c r="M1710">
        <v>1.38557749581104E-3</v>
      </c>
      <c r="N1710" s="105" t="str">
        <v>G00006t_c_r</v>
      </c>
      <c r="O1710" s="131" t="str">
        <v/>
      </c>
      <c r="P1710" s="121" t="str">
        <v/>
      </c>
      <c r="Q1710">
        <v>0</v>
      </c>
      <c r="R1710" t="str">
        <v>G00006t_c_r</v>
      </c>
      <c r="T1710">
        <v>0</v>
      </c>
      <c r="U1710" t="str">
        <v>G00006t_c_r</v>
      </c>
      <c r="W1710" t="str">
        <f ca="1"/>
        <v>Purine metabolism</v>
      </c>
      <c r="X1710" t="str">
        <f ca="1"/>
        <v>NDPK10_c</v>
      </c>
      <c r="Y1710">
        <f ca="1"/>
        <v>0</v>
      </c>
      <c r="Z1710">
        <f ca="1"/>
        <v>0</v>
      </c>
      <c r="AA1710">
        <f ca="1"/>
        <v>0</v>
      </c>
      <c r="AB1710">
        <f ca="1"/>
        <v>0</v>
      </c>
      <c r="AC1710">
        <f ca="1"/>
        <v>0</v>
      </c>
      <c r="AD1710" t="str">
        <f ca="1"/>
        <v>HIStpa_v</v>
      </c>
      <c r="AE1710">
        <f ca="1"/>
        <v>0</v>
      </c>
    </row>
    <row r="1711" spans="1:31" x14ac:dyDescent="0.2">
      <c r="A1711" t="s">
        <v>10690</v>
      </c>
      <c r="B1711" s="121" t="s">
        <v>9574</v>
      </c>
      <c r="E1711" s="121">
        <f ca="1"/>
        <v>0.27742662821419101</v>
      </c>
      <c r="H1711" s="121" t="str">
        <f ca="1"/>
        <v>0</v>
      </c>
      <c r="K1711" s="121" t="str">
        <f ca="1"/>
        <v>0</v>
      </c>
      <c r="L1711">
        <v>0</v>
      </c>
      <c r="M1711">
        <v>6.6757354411333097E-2</v>
      </c>
      <c r="N1711" s="105" t="str">
        <v>G00006t_c_r</v>
      </c>
      <c r="O1711" s="131">
        <v>0.18040982951690701</v>
      </c>
      <c r="P1711" s="121">
        <v>0.13563352368582701</v>
      </c>
      <c r="Q1711">
        <v>0</v>
      </c>
      <c r="R1711" t="str">
        <v>G00006t_c_r</v>
      </c>
      <c r="T1711">
        <v>0</v>
      </c>
      <c r="U1711" t="str">
        <v>G00006t_c_r</v>
      </c>
      <c r="W1711" t="str">
        <f ca="1"/>
        <v>Purine metabolism</v>
      </c>
      <c r="X1711" t="str">
        <f ca="1"/>
        <v>NDPK2_c</v>
      </c>
      <c r="Y1711">
        <f ca="1"/>
        <v>0.132382751655825</v>
      </c>
      <c r="Z1711">
        <f ca="1"/>
        <v>0</v>
      </c>
      <c r="AA1711">
        <f ca="1"/>
        <v>1.7525192935967836E-2</v>
      </c>
      <c r="AB1711">
        <f ca="1"/>
        <v>0.95263979293032486</v>
      </c>
      <c r="AC1711">
        <f ca="1"/>
        <v>1</v>
      </c>
      <c r="AD1711" t="str">
        <f ca="1"/>
        <v>HISTRS_m</v>
      </c>
      <c r="AE1711">
        <f ca="1"/>
        <v>0</v>
      </c>
    </row>
    <row r="1712" spans="1:31" x14ac:dyDescent="0.2">
      <c r="A1712" t="s">
        <v>10690</v>
      </c>
      <c r="B1712" s="121" t="s">
        <v>9575</v>
      </c>
      <c r="E1712" s="121">
        <f ca="1"/>
        <v>3.5707985373173302E-2</v>
      </c>
      <c r="H1712" s="121" t="str">
        <f ca="1"/>
        <v>0</v>
      </c>
      <c r="K1712" s="121" t="str">
        <f ca="1"/>
        <v>0</v>
      </c>
      <c r="L1712">
        <v>0</v>
      </c>
      <c r="M1712">
        <v>0</v>
      </c>
      <c r="N1712" s="105" t="str">
        <v>G00006t_c_r</v>
      </c>
      <c r="O1712" s="131">
        <v>0</v>
      </c>
      <c r="P1712" s="121">
        <v>6.0253037033787399E-2</v>
      </c>
      <c r="Q1712">
        <v>0</v>
      </c>
      <c r="R1712" t="str">
        <v>G00006t_c_r</v>
      </c>
      <c r="T1712">
        <v>0</v>
      </c>
      <c r="U1712" t="str">
        <v>G00006t_c_r</v>
      </c>
      <c r="W1712" t="str">
        <f ca="1"/>
        <v>Purine metabolism</v>
      </c>
      <c r="X1712" t="str">
        <f ca="1"/>
        <v>NDPK3_c</v>
      </c>
      <c r="Y1712">
        <f ca="1"/>
        <v>1.7039176773388152E-2</v>
      </c>
      <c r="Z1712">
        <f ca="1"/>
        <v>0</v>
      </c>
      <c r="AA1712">
        <f ca="1"/>
        <v>2.9033354511477026E-4</v>
      </c>
      <c r="AB1712">
        <f ca="1"/>
        <v>7.9972253239635818E-2</v>
      </c>
      <c r="AC1712">
        <f ca="1"/>
        <v>1</v>
      </c>
      <c r="AD1712" t="str">
        <f ca="1"/>
        <v>HKYNH_c</v>
      </c>
      <c r="AE1712">
        <f ca="1"/>
        <v>0</v>
      </c>
    </row>
    <row r="1713" spans="1:31" x14ac:dyDescent="0.2">
      <c r="A1713" t="s">
        <v>10690</v>
      </c>
      <c r="B1713" s="121" t="s">
        <v>9576</v>
      </c>
      <c r="E1713" s="121">
        <f ca="1"/>
        <v>1.35298342001991E-3</v>
      </c>
      <c r="H1713" s="121" t="str">
        <f ca="1"/>
        <v>0</v>
      </c>
      <c r="K1713" s="121" t="str">
        <f ca="1"/>
        <v>0</v>
      </c>
      <c r="L1713">
        <v>0</v>
      </c>
      <c r="M1713">
        <v>0</v>
      </c>
      <c r="N1713" s="105" t="str">
        <v>G00006t_c_r</v>
      </c>
      <c r="O1713" s="131" t="str">
        <v/>
      </c>
      <c r="P1713" s="121" t="str">
        <v/>
      </c>
      <c r="Q1713">
        <v>0</v>
      </c>
      <c r="R1713" t="str">
        <v>G00006t_c_r</v>
      </c>
      <c r="T1713">
        <v>0</v>
      </c>
      <c r="U1713" t="str">
        <v>G00006t_c_r</v>
      </c>
      <c r="W1713" t="str">
        <f ca="1"/>
        <v>Purine metabolism</v>
      </c>
      <c r="X1713" t="str">
        <f ca="1"/>
        <v>NDPK4_c</v>
      </c>
      <c r="Y1713">
        <f ca="1"/>
        <v>6.4561815583419379E-4</v>
      </c>
      <c r="Z1713">
        <f ca="1"/>
        <v>0</v>
      </c>
      <c r="AA1713">
        <f ca="1"/>
        <v>4.1682280314274533E-7</v>
      </c>
      <c r="AB1713">
        <f ca="1"/>
        <v>1.7443899068667685E-5</v>
      </c>
      <c r="AC1713">
        <f ca="1"/>
        <v>1</v>
      </c>
      <c r="AD1713" t="str">
        <f ca="1"/>
        <v>HLYSMT_m</v>
      </c>
      <c r="AE1713">
        <f ca="1"/>
        <v>0</v>
      </c>
    </row>
    <row r="1714" spans="1:31" x14ac:dyDescent="0.2">
      <c r="A1714" t="s">
        <v>10690</v>
      </c>
      <c r="B1714" s="121" t="s">
        <v>9577</v>
      </c>
      <c r="E1714" s="121">
        <f ca="1"/>
        <v>2.1117601681889401E-3</v>
      </c>
      <c r="H1714" s="121" t="str">
        <f ca="1"/>
        <v>0</v>
      </c>
      <c r="K1714" s="121" t="str">
        <f ca="1"/>
        <v>0</v>
      </c>
      <c r="L1714">
        <v>0</v>
      </c>
      <c r="M1714">
        <v>1.29368958845725E-4</v>
      </c>
      <c r="N1714" s="105" t="str">
        <v>G00006t_c_r</v>
      </c>
      <c r="O1714" s="131" t="str">
        <v/>
      </c>
      <c r="P1714" s="121" t="str">
        <v/>
      </c>
      <c r="Q1714">
        <v>0</v>
      </c>
      <c r="R1714" t="str">
        <v>G00006t_c_r</v>
      </c>
      <c r="T1714">
        <v>0</v>
      </c>
      <c r="U1714" t="str">
        <v>G00006t_c_r</v>
      </c>
      <c r="W1714" t="str">
        <f ca="1"/>
        <v>Purine metabolism</v>
      </c>
      <c r="X1714" t="str">
        <f ca="1"/>
        <v>NDPK5_c</v>
      </c>
      <c r="Y1714">
        <f ca="1"/>
        <v>1.0076921011568547E-3</v>
      </c>
      <c r="Z1714">
        <f ca="1"/>
        <v>0</v>
      </c>
      <c r="AA1714">
        <f ca="1"/>
        <v>1.0154433707339168E-6</v>
      </c>
      <c r="AB1714">
        <f ca="1"/>
        <v>4.2495975593168411E-5</v>
      </c>
      <c r="AC1714">
        <f ca="1"/>
        <v>1</v>
      </c>
      <c r="AD1714" t="str">
        <f ca="1"/>
        <v>HMGCOAS_m</v>
      </c>
      <c r="AE1714">
        <f ca="1"/>
        <v>0</v>
      </c>
    </row>
    <row r="1715" spans="1:31" x14ac:dyDescent="0.2">
      <c r="A1715" t="s">
        <v>10690</v>
      </c>
      <c r="B1715" s="121" t="s">
        <v>9578</v>
      </c>
      <c r="E1715" s="121">
        <f ca="1"/>
        <v>1.35298342001991E-3</v>
      </c>
      <c r="H1715" s="121" t="str">
        <f ca="1"/>
        <v>0</v>
      </c>
      <c r="K1715" s="121" t="str">
        <f ca="1"/>
        <v>0</v>
      </c>
      <c r="L1715">
        <v>0</v>
      </c>
      <c r="M1715">
        <v>1.4898446341328299E-4</v>
      </c>
      <c r="N1715" s="105" t="str">
        <v>G00006t_c_r</v>
      </c>
      <c r="O1715" s="131" t="str">
        <v/>
      </c>
      <c r="P1715" s="121" t="str">
        <v/>
      </c>
      <c r="Q1715">
        <v>0</v>
      </c>
      <c r="R1715" t="str">
        <v>G00006t_c_r</v>
      </c>
      <c r="T1715">
        <v>0</v>
      </c>
      <c r="U1715" t="str">
        <v>G00006t_c_r</v>
      </c>
      <c r="W1715" t="str">
        <f ca="1"/>
        <v>Purine metabolism</v>
      </c>
      <c r="X1715" t="str">
        <f ca="1"/>
        <v>NDPK6_c</v>
      </c>
      <c r="Y1715">
        <f ca="1"/>
        <v>6.4561815583419379E-4</v>
      </c>
      <c r="Z1715">
        <f ca="1"/>
        <v>0</v>
      </c>
      <c r="AA1715">
        <f ca="1"/>
        <v>4.1682280314274533E-7</v>
      </c>
      <c r="AB1715">
        <f ca="1"/>
        <v>1.7443899068667685E-5</v>
      </c>
      <c r="AC1715">
        <f ca="1"/>
        <v>1</v>
      </c>
      <c r="AD1715" t="str">
        <f ca="1"/>
        <v>HMGCOAt_c_m</v>
      </c>
      <c r="AE1715">
        <f ca="1"/>
        <v>0</v>
      </c>
    </row>
    <row r="1716" spans="1:31" x14ac:dyDescent="0.2">
      <c r="A1716" t="s">
        <v>10690</v>
      </c>
      <c r="B1716" s="121" t="s">
        <v>9579</v>
      </c>
      <c r="E1716" s="121">
        <f ca="1"/>
        <v>2.1117601681889401E-3</v>
      </c>
      <c r="H1716" s="121" t="str">
        <f ca="1"/>
        <v>0</v>
      </c>
      <c r="K1716" s="121" t="str">
        <f ca="1"/>
        <v>0</v>
      </c>
      <c r="L1716">
        <v>0</v>
      </c>
      <c r="M1716">
        <v>0</v>
      </c>
      <c r="N1716" s="105" t="str">
        <v>G00006t_c_r</v>
      </c>
      <c r="O1716" s="131" t="str">
        <v/>
      </c>
      <c r="P1716" s="121" t="str">
        <v/>
      </c>
      <c r="Q1716">
        <v>0</v>
      </c>
      <c r="R1716" t="str">
        <v>G00006t_c_r</v>
      </c>
      <c r="T1716">
        <v>0</v>
      </c>
      <c r="U1716" t="str">
        <v>G00006t_c_r</v>
      </c>
      <c r="W1716" t="str">
        <f ca="1"/>
        <v>Purine metabolism</v>
      </c>
      <c r="X1716" t="str">
        <f ca="1"/>
        <v>NDPK7_c</v>
      </c>
      <c r="Y1716">
        <f ca="1"/>
        <v>1.0076921011568547E-3</v>
      </c>
      <c r="Z1716">
        <f ca="1"/>
        <v>0</v>
      </c>
      <c r="AA1716">
        <f ca="1"/>
        <v>1.0154433707339168E-6</v>
      </c>
      <c r="AB1716">
        <f ca="1"/>
        <v>4.2495975593168411E-5</v>
      </c>
      <c r="AC1716">
        <f ca="1"/>
        <v>1</v>
      </c>
      <c r="AD1716" t="str">
        <f ca="1"/>
        <v>HMPK1_c</v>
      </c>
      <c r="AE1716">
        <f ca="1"/>
        <v>0</v>
      </c>
    </row>
    <row r="1717" spans="1:31" x14ac:dyDescent="0.2">
      <c r="A1717" t="s">
        <v>10690</v>
      </c>
      <c r="B1717" s="121" t="s">
        <v>9580</v>
      </c>
      <c r="E1717" s="121">
        <f ca="1"/>
        <v>1.35298342001991E-3</v>
      </c>
      <c r="H1717" s="121" t="str">
        <f ca="1"/>
        <v>0</v>
      </c>
      <c r="K1717" s="121" t="str">
        <f ca="1"/>
        <v>0</v>
      </c>
      <c r="L1717">
        <v>0</v>
      </c>
      <c r="M1717">
        <v>0</v>
      </c>
      <c r="N1717" s="105" t="str">
        <v>G00006t_c_r</v>
      </c>
      <c r="O1717" s="131" t="str">
        <v/>
      </c>
      <c r="P1717" s="121" t="str">
        <v/>
      </c>
      <c r="Q1717">
        <v>0</v>
      </c>
      <c r="R1717" t="str">
        <v>G00006t_c_r</v>
      </c>
      <c r="T1717">
        <v>0</v>
      </c>
      <c r="U1717" t="str">
        <v>G00006t_c_r</v>
      </c>
      <c r="W1717" t="str">
        <f ca="1"/>
        <v>Purine metabolism</v>
      </c>
      <c r="X1717" t="str">
        <f ca="1"/>
        <v>NDPK8_c</v>
      </c>
      <c r="Y1717">
        <f ca="1"/>
        <v>6.4561815583419379E-4</v>
      </c>
      <c r="Z1717">
        <f ca="1"/>
        <v>0</v>
      </c>
      <c r="AA1717">
        <f ca="1"/>
        <v>4.1682280314274533E-7</v>
      </c>
      <c r="AB1717">
        <f ca="1"/>
        <v>1.7443899068667685E-5</v>
      </c>
      <c r="AC1717">
        <f ca="1"/>
        <v>1</v>
      </c>
      <c r="AD1717" t="str">
        <f ca="1"/>
        <v>HOMt_c_e</v>
      </c>
      <c r="AE1717">
        <f ca="1"/>
        <v>0</v>
      </c>
    </row>
    <row r="1718" spans="1:31" x14ac:dyDescent="0.2">
      <c r="A1718" t="s">
        <v>10690</v>
      </c>
      <c r="B1718" s="121" t="s">
        <v>9581</v>
      </c>
      <c r="E1718" s="121" t="str">
        <f ca="1"/>
        <v>0</v>
      </c>
      <c r="H1718" s="121" t="str">
        <f ca="1"/>
        <v>0</v>
      </c>
      <c r="K1718" s="121" t="str">
        <f ca="1"/>
        <v>0</v>
      </c>
      <c r="L1718">
        <v>0</v>
      </c>
      <c r="M1718">
        <v>5.714570722419E-4</v>
      </c>
      <c r="N1718" s="105" t="str">
        <v>G00006t_c_r</v>
      </c>
      <c r="O1718" s="131" t="str">
        <v/>
      </c>
      <c r="P1718" s="121" t="str">
        <v/>
      </c>
      <c r="Q1718">
        <v>0</v>
      </c>
      <c r="R1718" t="str">
        <v>G00006t_c_r</v>
      </c>
      <c r="T1718">
        <v>0</v>
      </c>
      <c r="U1718" t="str">
        <v>G00006t_c_r</v>
      </c>
      <c r="W1718" t="str">
        <f ca="1"/>
        <v>Purine metabolism</v>
      </c>
      <c r="X1718" t="str">
        <f ca="1"/>
        <v>NDPK9_c</v>
      </c>
      <c r="Y1718">
        <f ca="1"/>
        <v>0</v>
      </c>
      <c r="Z1718">
        <f ca="1"/>
        <v>0</v>
      </c>
      <c r="AA1718">
        <f ca="1"/>
        <v>0</v>
      </c>
      <c r="AB1718">
        <f ca="1"/>
        <v>0</v>
      </c>
      <c r="AC1718">
        <f ca="1"/>
        <v>0</v>
      </c>
      <c r="AD1718" t="str">
        <f ca="1"/>
        <v>HPPK2_m</v>
      </c>
      <c r="AE1718">
        <f ca="1"/>
        <v>0</v>
      </c>
    </row>
    <row r="1719" spans="1:31" x14ac:dyDescent="0.2">
      <c r="A1719" t="s">
        <v>10654</v>
      </c>
      <c r="B1719" s="121" t="s">
        <v>9582</v>
      </c>
      <c r="E1719" s="121" t="str">
        <f ca="1"/>
        <v>0</v>
      </c>
      <c r="H1719" s="121" t="str">
        <f ca="1"/>
        <v>0</v>
      </c>
      <c r="K1719" s="121" t="str">
        <f ca="1"/>
        <v>0</v>
      </c>
      <c r="L1719">
        <v>0</v>
      </c>
      <c r="M1719">
        <v>4.6573908572163E-4</v>
      </c>
      <c r="N1719" s="105" t="str">
        <v>G00006t_c_r</v>
      </c>
      <c r="O1719" s="131" t="str">
        <v/>
      </c>
      <c r="P1719" s="121" t="str">
        <v/>
      </c>
      <c r="Q1719">
        <v>0</v>
      </c>
      <c r="R1719" t="str">
        <v>G00006t_c_r</v>
      </c>
      <c r="T1719">
        <v>0</v>
      </c>
      <c r="U1719" t="str">
        <v>G00006t_c_r</v>
      </c>
      <c r="W1719" t="str">
        <f ca="1"/>
        <v>Transport</v>
      </c>
      <c r="X1719" t="str">
        <f ca="1"/>
        <v>NFORTYR2t_c_e</v>
      </c>
      <c r="Y1719">
        <f ca="1"/>
        <v>0</v>
      </c>
      <c r="Z1719">
        <f ca="1"/>
        <v>0</v>
      </c>
      <c r="AA1719">
        <f ca="1"/>
        <v>0</v>
      </c>
      <c r="AB1719">
        <f ca="1"/>
        <v>0</v>
      </c>
      <c r="AC1719">
        <f ca="1"/>
        <v>0</v>
      </c>
      <c r="AD1719" t="str">
        <f ca="1"/>
        <v>HPRORy_c</v>
      </c>
      <c r="AE1719">
        <f ca="1"/>
        <v>0</v>
      </c>
    </row>
    <row r="1720" spans="1:31" x14ac:dyDescent="0.2">
      <c r="A1720" t="s">
        <v>10665</v>
      </c>
      <c r="B1720" s="121" t="s">
        <v>9583</v>
      </c>
      <c r="E1720" s="121" t="str">
        <f ca="1"/>
        <v>0</v>
      </c>
      <c r="H1720" s="121" t="str">
        <f ca="1"/>
        <v>0</v>
      </c>
      <c r="K1720" s="121" t="str">
        <f ca="1"/>
        <v>0</v>
      </c>
      <c r="L1720">
        <v>0</v>
      </c>
      <c r="M1720">
        <v>2.5431090605881799E-3</v>
      </c>
      <c r="N1720" s="105" t="str">
        <v>G00006t_c_r</v>
      </c>
      <c r="O1720" s="131" t="str">
        <v/>
      </c>
      <c r="P1720" s="121" t="str">
        <v/>
      </c>
      <c r="Q1720">
        <v>0</v>
      </c>
      <c r="R1720" t="str">
        <v>G00006t_c_r</v>
      </c>
      <c r="T1720">
        <v>0</v>
      </c>
      <c r="U1720" t="str">
        <v>G00006t_c_r</v>
      </c>
      <c r="W1720" t="str">
        <f ca="1"/>
        <v>Unassigned</v>
      </c>
      <c r="X1720" t="str">
        <f ca="1"/>
        <v>NFTYROX_c</v>
      </c>
      <c r="Y1720">
        <f ca="1"/>
        <v>0</v>
      </c>
      <c r="Z1720">
        <f ca="1"/>
        <v>0</v>
      </c>
      <c r="AA1720">
        <f ca="1"/>
        <v>0</v>
      </c>
      <c r="AB1720">
        <f ca="1"/>
        <v>0</v>
      </c>
      <c r="AC1720">
        <f ca="1"/>
        <v>0</v>
      </c>
      <c r="AD1720" t="str">
        <f ca="1"/>
        <v>HQLOR_c</v>
      </c>
      <c r="AE1720">
        <f ca="1"/>
        <v>0</v>
      </c>
    </row>
    <row r="1721" spans="1:31" x14ac:dyDescent="0.2">
      <c r="A1721" t="s">
        <v>10653</v>
      </c>
      <c r="B1721" s="121" t="s">
        <v>9594</v>
      </c>
      <c r="E1721" s="121">
        <f ca="1"/>
        <v>2.9563498182619699E-3</v>
      </c>
      <c r="H1721" s="121" t="str">
        <f ca="1"/>
        <v>0</v>
      </c>
      <c r="K1721" s="121" t="str">
        <f ca="1"/>
        <v>0</v>
      </c>
      <c r="L1721">
        <v>0</v>
      </c>
      <c r="M1721">
        <v>2.9066294972512302E-3</v>
      </c>
      <c r="N1721" s="105" t="str">
        <v>G00006t_c_r</v>
      </c>
      <c r="O1721" s="131" t="str">
        <v/>
      </c>
      <c r="P1721" s="121" t="str">
        <v/>
      </c>
      <c r="Q1721">
        <v>0</v>
      </c>
      <c r="R1721" t="str">
        <v>G00006t_c_r</v>
      </c>
      <c r="T1721">
        <v>0</v>
      </c>
      <c r="U1721" t="str">
        <v>G00006t_c_r</v>
      </c>
      <c r="W1721" t="str">
        <f ca="1"/>
        <v>N-Glycan biosynthesis</v>
      </c>
      <c r="X1721" t="str">
        <f ca="1"/>
        <v>NGLYCANS1_c</v>
      </c>
      <c r="Y1721">
        <f ca="1"/>
        <v>1.4107143438897129E-3</v>
      </c>
      <c r="Z1721">
        <f ca="1"/>
        <v>0</v>
      </c>
      <c r="AA1721">
        <f ca="1"/>
        <v>1.9901149600561831E-6</v>
      </c>
      <c r="AB1721">
        <f ca="1"/>
        <v>8.3285665363123227E-5</v>
      </c>
      <c r="AC1721">
        <f ca="1"/>
        <v>1</v>
      </c>
      <c r="AD1721" t="str">
        <f ca="1"/>
        <v>HSDy_c</v>
      </c>
      <c r="AE1721">
        <f ca="1"/>
        <v>0</v>
      </c>
    </row>
    <row r="1722" spans="1:31" x14ac:dyDescent="0.2">
      <c r="A1722" t="s">
        <v>10653</v>
      </c>
      <c r="B1722" s="121" t="s">
        <v>9584</v>
      </c>
      <c r="E1722" s="121" t="str">
        <f ca="1"/>
        <v>0</v>
      </c>
      <c r="H1722" s="121" t="str">
        <f ca="1"/>
        <v>0</v>
      </c>
      <c r="K1722" s="121" t="str">
        <f ca="1"/>
        <v>0</v>
      </c>
      <c r="L1722">
        <v>0</v>
      </c>
      <c r="M1722">
        <v>1.7865045805729399E-3</v>
      </c>
      <c r="N1722" s="105" t="str">
        <v>G00006t_c_r</v>
      </c>
      <c r="O1722" s="131" t="str">
        <v/>
      </c>
      <c r="P1722" s="121" t="str">
        <v/>
      </c>
      <c r="Q1722">
        <v>0</v>
      </c>
      <c r="R1722" t="str">
        <v>G00006t_c_r</v>
      </c>
      <c r="T1722">
        <v>0</v>
      </c>
      <c r="U1722" t="str">
        <v>G00006t_c_r</v>
      </c>
      <c r="W1722" t="str">
        <f ca="1"/>
        <v>N-Glycan biosynthesis</v>
      </c>
      <c r="X1722" t="str">
        <f ca="1"/>
        <v>NGLYCANS10_r</v>
      </c>
      <c r="Y1722">
        <f ca="1"/>
        <v>0</v>
      </c>
      <c r="Z1722">
        <f ca="1"/>
        <v>0</v>
      </c>
      <c r="AA1722">
        <f ca="1"/>
        <v>0</v>
      </c>
      <c r="AB1722">
        <f ca="1"/>
        <v>0</v>
      </c>
      <c r="AC1722">
        <f ca="1"/>
        <v>0</v>
      </c>
      <c r="AD1722" t="str">
        <f ca="1"/>
        <v>Ht_c_e</v>
      </c>
      <c r="AE1722">
        <f ca="1"/>
        <v>0</v>
      </c>
    </row>
    <row r="1723" spans="1:31" x14ac:dyDescent="0.2">
      <c r="A1723" t="s">
        <v>10653</v>
      </c>
      <c r="B1723" s="121" t="s">
        <v>9585</v>
      </c>
      <c r="E1723" s="121" t="str">
        <f ca="1"/>
        <v>0</v>
      </c>
      <c r="H1723" s="121" t="str">
        <f ca="1"/>
        <v>0</v>
      </c>
      <c r="K1723" s="121" t="str">
        <f ca="1"/>
        <v>0</v>
      </c>
      <c r="L1723">
        <v>0</v>
      </c>
      <c r="M1723">
        <v>0</v>
      </c>
      <c r="N1723" s="105" t="str">
        <v>G00006t_c_r</v>
      </c>
      <c r="O1723" s="131" t="str">
        <v/>
      </c>
      <c r="P1723" s="121" t="str">
        <v/>
      </c>
      <c r="Q1723">
        <v>0</v>
      </c>
      <c r="R1723" t="str">
        <v>G00006t_c_r</v>
      </c>
      <c r="T1723">
        <v>0</v>
      </c>
      <c r="U1723" t="str">
        <v>G00006t_c_r</v>
      </c>
      <c r="W1723" t="str">
        <f ca="1"/>
        <v>N-Glycan biosynthesis</v>
      </c>
      <c r="X1723" t="str">
        <f ca="1"/>
        <v>NGLYCANS11_r</v>
      </c>
      <c r="Y1723">
        <f ca="1"/>
        <v>0</v>
      </c>
      <c r="Z1723">
        <f ca="1"/>
        <v>0</v>
      </c>
      <c r="AA1723">
        <f ca="1"/>
        <v>0</v>
      </c>
      <c r="AB1723">
        <f ca="1"/>
        <v>0</v>
      </c>
      <c r="AC1723">
        <f ca="1"/>
        <v>0</v>
      </c>
      <c r="AD1723" t="str">
        <f ca="1"/>
        <v>Ht_c_en</v>
      </c>
      <c r="AE1723">
        <f ca="1"/>
        <v>0</v>
      </c>
    </row>
    <row r="1724" spans="1:31" x14ac:dyDescent="0.2">
      <c r="A1724" t="s">
        <v>10653</v>
      </c>
      <c r="B1724" s="121" t="s">
        <v>9586</v>
      </c>
      <c r="E1724" s="121" t="str">
        <f ca="1"/>
        <v>0</v>
      </c>
      <c r="H1724" s="121" t="str">
        <f ca="1"/>
        <v>0</v>
      </c>
      <c r="K1724" s="121" t="str">
        <f ca="1"/>
        <v>0</v>
      </c>
      <c r="L1724">
        <v>0</v>
      </c>
      <c r="M1724">
        <v>0</v>
      </c>
      <c r="N1724" s="105" t="str">
        <v>G00006t_c_r</v>
      </c>
      <c r="O1724" s="131" t="str">
        <v/>
      </c>
      <c r="P1724" s="121" t="str">
        <v/>
      </c>
      <c r="Q1724">
        <v>0</v>
      </c>
      <c r="R1724" t="str">
        <v>G00006t_c_r</v>
      </c>
      <c r="T1724">
        <v>0</v>
      </c>
      <c r="U1724" t="str">
        <v>G00006t_c_r</v>
      </c>
      <c r="W1724" t="str">
        <f ca="1"/>
        <v>N-Glycan biosynthesis</v>
      </c>
      <c r="X1724" t="str">
        <f ca="1"/>
        <v>NGLYCANS12_r</v>
      </c>
      <c r="Y1724">
        <f ca="1"/>
        <v>0</v>
      </c>
      <c r="Z1724">
        <f ca="1"/>
        <v>0</v>
      </c>
      <c r="AA1724">
        <f ca="1"/>
        <v>0</v>
      </c>
      <c r="AB1724">
        <f ca="1"/>
        <v>0</v>
      </c>
      <c r="AC1724">
        <f ca="1"/>
        <v>0</v>
      </c>
      <c r="AD1724" t="str">
        <f ca="1"/>
        <v>Ht_c_gm</v>
      </c>
      <c r="AE1724">
        <f ca="1"/>
        <v>0</v>
      </c>
    </row>
    <row r="1725" spans="1:31" x14ac:dyDescent="0.2">
      <c r="A1725" t="s">
        <v>10653</v>
      </c>
      <c r="B1725" s="121" t="s">
        <v>9587</v>
      </c>
      <c r="E1725" s="121" t="str">
        <f ca="1"/>
        <v>0</v>
      </c>
      <c r="H1725" s="121" t="str">
        <f ca="1"/>
        <v>0</v>
      </c>
      <c r="K1725" s="121" t="str">
        <f ca="1"/>
        <v>0</v>
      </c>
      <c r="L1725">
        <v>0</v>
      </c>
      <c r="M1725">
        <v>2.4106221692942599E-3</v>
      </c>
      <c r="N1725" s="105" t="str">
        <v>G00006t_c_r</v>
      </c>
      <c r="O1725" s="131" t="str">
        <v/>
      </c>
      <c r="P1725" s="121" t="str">
        <v/>
      </c>
      <c r="Q1725">
        <v>0</v>
      </c>
      <c r="R1725" t="str">
        <v>G00006t_c_r</v>
      </c>
      <c r="T1725">
        <v>0</v>
      </c>
      <c r="U1725" t="str">
        <v>G00006t_c_r</v>
      </c>
      <c r="W1725" t="str">
        <f ca="1"/>
        <v>N-Glycan biosynthesis</v>
      </c>
      <c r="X1725" t="str">
        <f ca="1"/>
        <v>NGLYCANS13_r</v>
      </c>
      <c r="Y1725">
        <f ca="1"/>
        <v>0</v>
      </c>
      <c r="Z1725">
        <f ca="1"/>
        <v>0</v>
      </c>
      <c r="AA1725">
        <f ca="1"/>
        <v>0</v>
      </c>
      <c r="AB1725">
        <f ca="1"/>
        <v>0</v>
      </c>
      <c r="AC1725">
        <f ca="1"/>
        <v>0</v>
      </c>
      <c r="AD1725" t="str">
        <f ca="1"/>
        <v>Ht_c_m</v>
      </c>
      <c r="AE1725">
        <f ca="1"/>
        <v>0</v>
      </c>
    </row>
    <row r="1726" spans="1:31" x14ac:dyDescent="0.2">
      <c r="A1726" t="s">
        <v>10653</v>
      </c>
      <c r="B1726" s="121" t="s">
        <v>9588</v>
      </c>
      <c r="E1726" s="121" t="str">
        <f ca="1"/>
        <v>0</v>
      </c>
      <c r="H1726" s="121" t="str">
        <f ca="1"/>
        <v>0</v>
      </c>
      <c r="K1726" s="121" t="str">
        <f ca="1"/>
        <v>0</v>
      </c>
      <c r="L1726">
        <v>0</v>
      </c>
      <c r="M1726">
        <v>2.3610939929036702E-3</v>
      </c>
      <c r="N1726" s="105" t="str">
        <v>G00006t_c_r</v>
      </c>
      <c r="O1726" s="131" t="str">
        <v/>
      </c>
      <c r="P1726" s="121" t="str">
        <v/>
      </c>
      <c r="Q1726">
        <v>0</v>
      </c>
      <c r="R1726" t="str">
        <v>G00006t_c_r</v>
      </c>
      <c r="T1726">
        <v>0</v>
      </c>
      <c r="U1726" t="str">
        <v>G00006t_c_r</v>
      </c>
      <c r="W1726" t="str">
        <f ca="1"/>
        <v>N-Glycan biosynthesis</v>
      </c>
      <c r="X1726" t="str">
        <f ca="1"/>
        <v>NGLYCANS14_r</v>
      </c>
      <c r="Y1726">
        <f ca="1"/>
        <v>0</v>
      </c>
      <c r="Z1726">
        <f ca="1"/>
        <v>0</v>
      </c>
      <c r="AA1726">
        <f ca="1"/>
        <v>0</v>
      </c>
      <c r="AB1726">
        <f ca="1"/>
        <v>0</v>
      </c>
      <c r="AC1726">
        <f ca="1"/>
        <v>0</v>
      </c>
      <c r="AD1726" t="str">
        <f ca="1"/>
        <v>Ht_c_n</v>
      </c>
      <c r="AE1726">
        <f ca="1"/>
        <v>0</v>
      </c>
    </row>
    <row r="1727" spans="1:31" x14ac:dyDescent="0.2">
      <c r="A1727" t="s">
        <v>10653</v>
      </c>
      <c r="B1727" s="121" t="s">
        <v>9589</v>
      </c>
      <c r="E1727" s="121" t="str">
        <f ca="1"/>
        <v>0</v>
      </c>
      <c r="H1727" s="121" t="str">
        <f ca="1"/>
        <v>0</v>
      </c>
      <c r="K1727" s="121" t="str">
        <f ca="1"/>
        <v>0</v>
      </c>
      <c r="L1727">
        <v>0</v>
      </c>
      <c r="M1727">
        <v>0</v>
      </c>
      <c r="N1727" s="105" t="str">
        <v>G00006t_c_r</v>
      </c>
      <c r="O1727" s="131" t="str">
        <v/>
      </c>
      <c r="P1727" s="121" t="str">
        <v/>
      </c>
      <c r="Q1727">
        <v>0</v>
      </c>
      <c r="R1727" t="str">
        <v>G00006t_c_r</v>
      </c>
      <c r="T1727">
        <v>0</v>
      </c>
      <c r="U1727" t="str">
        <v>G00006t_c_r</v>
      </c>
      <c r="W1727" t="str">
        <f ca="1"/>
        <v>N-Glycan biosynthesis</v>
      </c>
      <c r="X1727" t="str">
        <f ca="1"/>
        <v>NGLYCANS15_r</v>
      </c>
      <c r="Y1727">
        <f ca="1"/>
        <v>0</v>
      </c>
      <c r="Z1727">
        <f ca="1"/>
        <v>0</v>
      </c>
      <c r="AA1727">
        <f ca="1"/>
        <v>0</v>
      </c>
      <c r="AB1727">
        <f ca="1"/>
        <v>0</v>
      </c>
      <c r="AC1727">
        <f ca="1"/>
        <v>0</v>
      </c>
      <c r="AD1727" t="str">
        <f ca="1"/>
        <v>Ht_c_v</v>
      </c>
      <c r="AE1727">
        <f ca="1"/>
        <v>0</v>
      </c>
    </row>
    <row r="1728" spans="1:31" x14ac:dyDescent="0.2">
      <c r="A1728" t="s">
        <v>10653</v>
      </c>
      <c r="B1728" s="121" t="s">
        <v>9590</v>
      </c>
      <c r="E1728" s="121" t="str">
        <f ca="1"/>
        <v>0</v>
      </c>
      <c r="H1728" s="121" t="str">
        <f ca="1"/>
        <v>0</v>
      </c>
      <c r="K1728" s="121" t="str">
        <f ca="1"/>
        <v>0</v>
      </c>
      <c r="L1728">
        <v>0</v>
      </c>
      <c r="M1728">
        <v>0</v>
      </c>
      <c r="N1728" s="105" t="str">
        <v>G00006t_c_r</v>
      </c>
      <c r="O1728" s="131" t="str">
        <v/>
      </c>
      <c r="P1728" s="121" t="str">
        <v/>
      </c>
      <c r="Q1728">
        <v>0</v>
      </c>
      <c r="R1728" t="str">
        <v>G00006t_c_r</v>
      </c>
      <c r="T1728">
        <v>0</v>
      </c>
      <c r="U1728" t="str">
        <v>G00006t_c_r</v>
      </c>
      <c r="W1728" t="str">
        <f ca="1"/>
        <v>N-Glycan biosynthesis</v>
      </c>
      <c r="X1728" t="str">
        <f ca="1"/>
        <v>NGLYCANS16_r</v>
      </c>
      <c r="Y1728">
        <f ca="1"/>
        <v>0</v>
      </c>
      <c r="Z1728">
        <f ca="1"/>
        <v>0</v>
      </c>
      <c r="AA1728">
        <f ca="1"/>
        <v>0</v>
      </c>
      <c r="AB1728">
        <f ca="1"/>
        <v>0</v>
      </c>
      <c r="AC1728">
        <f ca="1"/>
        <v>0</v>
      </c>
      <c r="AD1728" t="str">
        <f ca="1"/>
        <v>Ht_c_vm</v>
      </c>
      <c r="AE1728">
        <f ca="1"/>
        <v>0</v>
      </c>
    </row>
    <row r="1729" spans="1:31" x14ac:dyDescent="0.2">
      <c r="A1729" t="s">
        <v>10653</v>
      </c>
      <c r="B1729" s="121" t="s">
        <v>9591</v>
      </c>
      <c r="E1729" s="121" t="str">
        <f ca="1"/>
        <v>0</v>
      </c>
      <c r="H1729" s="121" t="str">
        <f ca="1"/>
        <v>0</v>
      </c>
      <c r="K1729" s="121" t="str">
        <f ca="1"/>
        <v>0</v>
      </c>
      <c r="L1729">
        <v>0</v>
      </c>
      <c r="M1729">
        <v>2.4113599476583E-3</v>
      </c>
      <c r="N1729" s="105" t="str">
        <v>G00006t_c_r</v>
      </c>
      <c r="O1729" s="131" t="str">
        <v/>
      </c>
      <c r="P1729" s="121" t="str">
        <v/>
      </c>
      <c r="Q1729">
        <v>0</v>
      </c>
      <c r="R1729" t="str">
        <v>G00006t_c_r</v>
      </c>
      <c r="T1729">
        <v>0</v>
      </c>
      <c r="U1729" t="str">
        <v>G00006t_c_r</v>
      </c>
      <c r="W1729" t="str">
        <f ca="1"/>
        <v>N-Glycan biosynthesis</v>
      </c>
      <c r="X1729" t="str">
        <f ca="1"/>
        <v>NGLYCANS17_r</v>
      </c>
      <c r="Y1729">
        <f ca="1"/>
        <v>0</v>
      </c>
      <c r="Z1729">
        <f ca="1"/>
        <v>0</v>
      </c>
      <c r="AA1729">
        <f ca="1"/>
        <v>0</v>
      </c>
      <c r="AB1729">
        <f ca="1"/>
        <v>0</v>
      </c>
      <c r="AC1729">
        <f ca="1"/>
        <v>0</v>
      </c>
      <c r="AD1729" t="str">
        <f ca="1"/>
        <v>Ht_c_x</v>
      </c>
      <c r="AE1729">
        <f ca="1"/>
        <v>0</v>
      </c>
    </row>
    <row r="1730" spans="1:31" x14ac:dyDescent="0.2">
      <c r="A1730" t="s">
        <v>10653</v>
      </c>
      <c r="B1730" s="121" t="s">
        <v>9592</v>
      </c>
      <c r="E1730" s="121" t="str">
        <f ca="1"/>
        <v>0</v>
      </c>
      <c r="H1730" s="121" t="str">
        <f ca="1"/>
        <v>0</v>
      </c>
      <c r="K1730" s="121" t="str">
        <f ca="1"/>
        <v>0</v>
      </c>
      <c r="L1730">
        <v>0</v>
      </c>
      <c r="M1730">
        <v>2.3618335623498102E-3</v>
      </c>
      <c r="N1730" s="105" t="str">
        <v>G00006t_c_r</v>
      </c>
      <c r="O1730" s="131" t="str">
        <v/>
      </c>
      <c r="P1730" s="121" t="str">
        <v/>
      </c>
      <c r="Q1730">
        <v>0</v>
      </c>
      <c r="R1730" t="str">
        <v>G00006t_c_r</v>
      </c>
      <c r="T1730">
        <v>0</v>
      </c>
      <c r="U1730" t="str">
        <v>G00006t_c_r</v>
      </c>
      <c r="W1730" t="str">
        <f ca="1"/>
        <v>N-Glycan biosynthesis</v>
      </c>
      <c r="X1730" t="str">
        <f ca="1"/>
        <v>NGLYCANS18_r</v>
      </c>
      <c r="Y1730">
        <f ca="1"/>
        <v>0</v>
      </c>
      <c r="Z1730">
        <f ca="1"/>
        <v>0</v>
      </c>
      <c r="AA1730">
        <f ca="1"/>
        <v>0</v>
      </c>
      <c r="AB1730">
        <f ca="1"/>
        <v>0</v>
      </c>
      <c r="AC1730">
        <f ca="1"/>
        <v>0</v>
      </c>
      <c r="AD1730" t="str">
        <f ca="1"/>
        <v>HXAND_c</v>
      </c>
      <c r="AE1730">
        <f ca="1"/>
        <v>0</v>
      </c>
    </row>
    <row r="1731" spans="1:31" x14ac:dyDescent="0.2">
      <c r="A1731" t="s">
        <v>10653</v>
      </c>
      <c r="B1731" s="121" t="s">
        <v>9593</v>
      </c>
      <c r="E1731" s="121" t="str">
        <f ca="1"/>
        <v>0</v>
      </c>
      <c r="H1731" s="121" t="str">
        <f ca="1"/>
        <v>0</v>
      </c>
      <c r="K1731" s="121" t="str">
        <f ca="1"/>
        <v>0</v>
      </c>
      <c r="L1731">
        <v>0</v>
      </c>
      <c r="M1731">
        <v>0</v>
      </c>
      <c r="N1731" s="105" t="str">
        <v>G00006t_c_r</v>
      </c>
      <c r="O1731" s="131" t="str">
        <v/>
      </c>
      <c r="P1731" s="121" t="str">
        <v/>
      </c>
      <c r="Q1731">
        <v>0</v>
      </c>
      <c r="R1731" t="str">
        <v>G00006t_c_r</v>
      </c>
      <c r="T1731">
        <v>0</v>
      </c>
      <c r="U1731" t="str">
        <v>G00006t_c_r</v>
      </c>
      <c r="W1731" t="str">
        <f ca="1"/>
        <v>N-Glycan biosynthesis</v>
      </c>
      <c r="X1731" t="str">
        <f ca="1"/>
        <v>NGLYCANS19_g</v>
      </c>
      <c r="Y1731">
        <f ca="1"/>
        <v>0</v>
      </c>
      <c r="Z1731">
        <f ca="1"/>
        <v>0</v>
      </c>
      <c r="AA1731">
        <f ca="1"/>
        <v>0</v>
      </c>
      <c r="AB1731">
        <f ca="1"/>
        <v>0</v>
      </c>
      <c r="AC1731">
        <f ca="1"/>
        <v>0</v>
      </c>
      <c r="AD1731" t="str">
        <f ca="1"/>
        <v>HXANt_c_e</v>
      </c>
      <c r="AE1731">
        <f ca="1"/>
        <v>0</v>
      </c>
    </row>
    <row r="1732" spans="1:31" x14ac:dyDescent="0.2">
      <c r="A1732" t="s">
        <v>10653</v>
      </c>
      <c r="B1732" s="121" t="s">
        <v>9595</v>
      </c>
      <c r="E1732" s="121">
        <f ca="1"/>
        <v>2.9563498182619699E-3</v>
      </c>
      <c r="H1732" s="121" t="str">
        <f ca="1"/>
        <v>0</v>
      </c>
      <c r="K1732" s="121" t="str">
        <f ca="1"/>
        <v>0</v>
      </c>
      <c r="L1732">
        <v>0</v>
      </c>
      <c r="M1732">
        <v>1.2394762432848001E-2</v>
      </c>
      <c r="N1732" s="105" t="str">
        <v>G00006t_c_r</v>
      </c>
      <c r="O1732" s="131" t="str">
        <v/>
      </c>
      <c r="P1732" s="121" t="str">
        <v/>
      </c>
      <c r="Q1732">
        <v>0</v>
      </c>
      <c r="R1732" t="str">
        <v>G00006t_c_r</v>
      </c>
      <c r="T1732">
        <v>0</v>
      </c>
      <c r="U1732" t="str">
        <v>G00006t_c_r</v>
      </c>
      <c r="W1732" t="str">
        <f ca="1"/>
        <v>N-Glycan biosynthesis</v>
      </c>
      <c r="X1732" t="str">
        <f ca="1"/>
        <v>NGLYCANS2_c</v>
      </c>
      <c r="Y1732">
        <f ca="1"/>
        <v>1.4107143438897129E-3</v>
      </c>
      <c r="Z1732">
        <f ca="1"/>
        <v>0</v>
      </c>
      <c r="AA1732">
        <f ca="1"/>
        <v>1.9901149600561831E-6</v>
      </c>
      <c r="AB1732">
        <f ca="1"/>
        <v>8.3285665363123227E-5</v>
      </c>
      <c r="AC1732">
        <f ca="1"/>
        <v>1</v>
      </c>
      <c r="AD1732" t="str">
        <f ca="1"/>
        <v>HXAt_c_e</v>
      </c>
      <c r="AE1732">
        <f ca="1"/>
        <v>0</v>
      </c>
    </row>
    <row r="1733" spans="1:31" x14ac:dyDescent="0.2">
      <c r="A1733" t="s">
        <v>10653</v>
      </c>
      <c r="B1733" s="121" t="s">
        <v>9596</v>
      </c>
      <c r="E1733" s="121">
        <f ca="1"/>
        <v>2.9563498182619699E-3</v>
      </c>
      <c r="H1733" s="121" t="str">
        <f ca="1"/>
        <v>0</v>
      </c>
      <c r="K1733" s="121" t="str">
        <f ca="1"/>
        <v>0</v>
      </c>
      <c r="L1733">
        <v>0</v>
      </c>
      <c r="M1733">
        <v>7.8697571935573102E-5</v>
      </c>
      <c r="N1733" s="105" t="str">
        <v>G00006t_c_r</v>
      </c>
      <c r="O1733" s="131" t="str">
        <v/>
      </c>
      <c r="P1733" s="121" t="str">
        <v/>
      </c>
      <c r="Q1733">
        <v>0</v>
      </c>
      <c r="R1733" t="str">
        <v>G00006t_c_r</v>
      </c>
      <c r="T1733">
        <v>0</v>
      </c>
      <c r="U1733" t="str">
        <v>G00006t_c_r</v>
      </c>
      <c r="W1733" t="str">
        <f ca="1"/>
        <v>N-Glycan biosynthesis</v>
      </c>
      <c r="X1733" t="str">
        <f ca="1"/>
        <v>NGLYCANS3_c</v>
      </c>
      <c r="Y1733">
        <f ca="1"/>
        <v>1.4107143438897129E-3</v>
      </c>
      <c r="Z1733">
        <f ca="1"/>
        <v>0</v>
      </c>
      <c r="AA1733">
        <f ca="1"/>
        <v>1.9901149600561831E-6</v>
      </c>
      <c r="AB1733">
        <f ca="1"/>
        <v>8.3285665363123227E-5</v>
      </c>
      <c r="AC1733">
        <f ca="1"/>
        <v>1</v>
      </c>
      <c r="AD1733" t="str">
        <f ca="1"/>
        <v>HXAt_c_x</v>
      </c>
      <c r="AE1733">
        <f ca="1"/>
        <v>0</v>
      </c>
    </row>
    <row r="1734" spans="1:31" x14ac:dyDescent="0.2">
      <c r="A1734" t="s">
        <v>10653</v>
      </c>
      <c r="B1734" s="121" t="s">
        <v>9597</v>
      </c>
      <c r="E1734" s="121">
        <f ca="1"/>
        <v>2.9563498182619699E-3</v>
      </c>
      <c r="H1734" s="121" t="str">
        <f ca="1"/>
        <v>0</v>
      </c>
      <c r="K1734" s="121" t="str">
        <f ca="1"/>
        <v>0</v>
      </c>
      <c r="L1734">
        <v>0</v>
      </c>
      <c r="M1734">
        <v>6.8077127792751498E-5</v>
      </c>
      <c r="N1734" s="105" t="str">
        <v>G00006t_c_r</v>
      </c>
      <c r="O1734" s="131" t="str">
        <v/>
      </c>
      <c r="P1734" s="121" t="str">
        <v/>
      </c>
      <c r="Q1734">
        <v>0</v>
      </c>
      <c r="R1734" t="str">
        <v>G00006t_c_r</v>
      </c>
      <c r="T1734">
        <v>0</v>
      </c>
      <c r="U1734" t="str">
        <v>G00006t_c_r</v>
      </c>
      <c r="W1734" t="str">
        <f ca="1"/>
        <v>N-Glycan biosynthesis</v>
      </c>
      <c r="X1734" t="str">
        <f ca="1"/>
        <v>NGLYCANS4_c</v>
      </c>
      <c r="Y1734">
        <f ca="1"/>
        <v>1.4107143438897129E-3</v>
      </c>
      <c r="Z1734">
        <f ca="1"/>
        <v>0</v>
      </c>
      <c r="AA1734">
        <f ca="1"/>
        <v>1.9901149600561831E-6</v>
      </c>
      <c r="AB1734">
        <f ca="1"/>
        <v>8.3285665363123227E-5</v>
      </c>
      <c r="AC1734">
        <f ca="1"/>
        <v>1</v>
      </c>
      <c r="AD1734" t="str">
        <f ca="1"/>
        <v>HXCAt_c_e</v>
      </c>
      <c r="AE1734">
        <f ca="1"/>
        <v>0</v>
      </c>
    </row>
    <row r="1735" spans="1:31" x14ac:dyDescent="0.2">
      <c r="A1735" t="s">
        <v>10653</v>
      </c>
      <c r="B1735" s="121" t="s">
        <v>9598</v>
      </c>
      <c r="E1735" s="121">
        <f ca="1"/>
        <v>2.9563498182619699E-3</v>
      </c>
      <c r="H1735" s="121" t="str">
        <f ca="1"/>
        <v>0</v>
      </c>
      <c r="K1735" s="121" t="str">
        <f ca="1"/>
        <v>0</v>
      </c>
      <c r="L1735">
        <v>0</v>
      </c>
      <c r="M1735">
        <v>6.6867345678238801E-4</v>
      </c>
      <c r="N1735" s="105" t="str">
        <v>G00006t_c_r</v>
      </c>
      <c r="O1735" s="131" t="str">
        <v/>
      </c>
      <c r="P1735" s="121" t="str">
        <v/>
      </c>
      <c r="Q1735">
        <v>0</v>
      </c>
      <c r="R1735" t="str">
        <v>G00006t_c_r</v>
      </c>
      <c r="T1735">
        <v>0</v>
      </c>
      <c r="U1735" t="str">
        <v>G00006t_c_r</v>
      </c>
      <c r="W1735" t="str">
        <f ca="1"/>
        <v>N-Glycan biosynthesis</v>
      </c>
      <c r="X1735" t="str">
        <f ca="1"/>
        <v>NGLYCANS5_c</v>
      </c>
      <c r="Y1735">
        <f ca="1"/>
        <v>1.4107143438897129E-3</v>
      </c>
      <c r="Z1735">
        <f ca="1"/>
        <v>0</v>
      </c>
      <c r="AA1735">
        <f ca="1"/>
        <v>1.9901149600561831E-6</v>
      </c>
      <c r="AB1735">
        <f ca="1"/>
        <v>8.3285665363123227E-5</v>
      </c>
      <c r="AC1735">
        <f ca="1"/>
        <v>1</v>
      </c>
      <c r="AD1735" t="str">
        <f ca="1"/>
        <v>HXCAt_c_rm</v>
      </c>
      <c r="AE1735">
        <f ca="1"/>
        <v>0</v>
      </c>
    </row>
    <row r="1736" spans="1:31" x14ac:dyDescent="0.2">
      <c r="A1736" t="s">
        <v>10653</v>
      </c>
      <c r="B1736" s="121" t="s">
        <v>9599</v>
      </c>
      <c r="E1736" s="121">
        <f ca="1"/>
        <v>2.9563498182619699E-3</v>
      </c>
      <c r="H1736" s="121" t="str">
        <f ca="1"/>
        <v>0</v>
      </c>
      <c r="K1736" s="121" t="str">
        <f ca="1"/>
        <v>0</v>
      </c>
      <c r="L1736">
        <v>0</v>
      </c>
      <c r="M1736">
        <v>7.1297419178715095E-4</v>
      </c>
      <c r="N1736" s="105" t="str">
        <v>G00006t_c_r</v>
      </c>
      <c r="O1736" s="131" t="str">
        <v/>
      </c>
      <c r="P1736" s="121" t="str">
        <v/>
      </c>
      <c r="Q1736">
        <v>0</v>
      </c>
      <c r="R1736" t="str">
        <v>G00006t_c_r</v>
      </c>
      <c r="T1736">
        <v>0</v>
      </c>
      <c r="U1736" t="str">
        <v>G00006t_c_r</v>
      </c>
      <c r="W1736" t="str">
        <f ca="1"/>
        <v>N-Glycan biosynthesis</v>
      </c>
      <c r="X1736" t="str">
        <f ca="1"/>
        <v>NGLYCANS6_c</v>
      </c>
      <c r="Y1736">
        <f ca="1"/>
        <v>1.4107143438897129E-3</v>
      </c>
      <c r="Z1736">
        <f ca="1"/>
        <v>0</v>
      </c>
      <c r="AA1736">
        <f ca="1"/>
        <v>1.9901149600561831E-6</v>
      </c>
      <c r="AB1736">
        <f ca="1"/>
        <v>8.3285665363123227E-5</v>
      </c>
      <c r="AC1736">
        <f ca="1"/>
        <v>1</v>
      </c>
      <c r="AD1736" t="str">
        <f ca="1"/>
        <v>HXCAt_en_rm</v>
      </c>
      <c r="AE1736">
        <f ca="1"/>
        <v>0</v>
      </c>
    </row>
    <row r="1737" spans="1:31" x14ac:dyDescent="0.2">
      <c r="A1737" t="s">
        <v>10653</v>
      </c>
      <c r="B1737" s="121" t="s">
        <v>9600</v>
      </c>
      <c r="E1737" s="121">
        <f ca="1"/>
        <v>2.9563498182619699E-3</v>
      </c>
      <c r="H1737" s="121" t="str">
        <f ca="1"/>
        <v>0</v>
      </c>
      <c r="K1737" s="121" t="str">
        <f ca="1"/>
        <v>0</v>
      </c>
      <c r="L1737">
        <v>0</v>
      </c>
      <c r="M1737">
        <v>5.7991264772644098E-4</v>
      </c>
      <c r="N1737" s="105" t="str">
        <v>G00006t_c_r</v>
      </c>
      <c r="O1737" s="131" t="str">
        <v/>
      </c>
      <c r="P1737" s="121" t="str">
        <v/>
      </c>
      <c r="Q1737">
        <v>0</v>
      </c>
      <c r="R1737" t="str">
        <v>G00006t_c_r</v>
      </c>
      <c r="T1737">
        <v>0</v>
      </c>
      <c r="U1737" t="str">
        <v>G00006t_c_r</v>
      </c>
      <c r="W1737" t="str">
        <f ca="1"/>
        <v>N-Glycan biosynthesis</v>
      </c>
      <c r="X1737" t="str">
        <f ca="1"/>
        <v>NGLYCANS7_c</v>
      </c>
      <c r="Y1737">
        <f ca="1"/>
        <v>1.4107143438897129E-3</v>
      </c>
      <c r="Z1737">
        <f ca="1"/>
        <v>0</v>
      </c>
      <c r="AA1737">
        <f ca="1"/>
        <v>1.9901149600561831E-6</v>
      </c>
      <c r="AB1737">
        <f ca="1"/>
        <v>8.3285665363123227E-5</v>
      </c>
      <c r="AC1737">
        <f ca="1"/>
        <v>1</v>
      </c>
      <c r="AD1737" t="str">
        <f ca="1"/>
        <v>HXCAt_l_rm</v>
      </c>
      <c r="AE1737">
        <f ca="1"/>
        <v>0</v>
      </c>
    </row>
    <row r="1738" spans="1:31" x14ac:dyDescent="0.2">
      <c r="A1738" t="s">
        <v>10653</v>
      </c>
      <c r="B1738" s="121" t="s">
        <v>9601</v>
      </c>
      <c r="E1738" s="121" t="str">
        <f ca="1"/>
        <v>0</v>
      </c>
      <c r="H1738" s="121" t="str">
        <f ca="1"/>
        <v>0</v>
      </c>
      <c r="K1738" s="121" t="str">
        <f ca="1"/>
        <v>0</v>
      </c>
      <c r="L1738">
        <v>0</v>
      </c>
      <c r="M1738">
        <v>3.9370456945767598E-5</v>
      </c>
      <c r="N1738" s="105" t="str">
        <v>G00006t_c_r</v>
      </c>
      <c r="O1738" s="131" t="str">
        <v/>
      </c>
      <c r="P1738" s="121" t="str">
        <v/>
      </c>
      <c r="Q1738">
        <v>0</v>
      </c>
      <c r="R1738" t="str">
        <v>G00006t_c_r</v>
      </c>
      <c r="T1738">
        <v>0</v>
      </c>
      <c r="U1738" t="str">
        <v>G00006t_c_r</v>
      </c>
      <c r="W1738" t="str">
        <f ca="1"/>
        <v>N-Glycan biosynthesis</v>
      </c>
      <c r="X1738" t="str">
        <f ca="1"/>
        <v>NGLYCANS8_r</v>
      </c>
      <c r="Y1738">
        <f ca="1"/>
        <v>0</v>
      </c>
      <c r="Z1738">
        <f ca="1"/>
        <v>0</v>
      </c>
      <c r="AA1738">
        <f ca="1"/>
        <v>0</v>
      </c>
      <c r="AB1738">
        <f ca="1"/>
        <v>0</v>
      </c>
      <c r="AC1738">
        <f ca="1"/>
        <v>0</v>
      </c>
      <c r="AD1738" t="str">
        <f ca="1"/>
        <v>HXCAt_r_rm</v>
      </c>
      <c r="AE1738">
        <f ca="1"/>
        <v>0</v>
      </c>
    </row>
    <row r="1739" spans="1:31" x14ac:dyDescent="0.2">
      <c r="A1739" t="s">
        <v>10653</v>
      </c>
      <c r="B1739" s="121" t="s">
        <v>9602</v>
      </c>
      <c r="E1739" s="121" t="str">
        <f ca="1"/>
        <v>0</v>
      </c>
      <c r="H1739" s="121" t="str">
        <f ca="1"/>
        <v>0</v>
      </c>
      <c r="K1739" s="121" t="str">
        <f ca="1"/>
        <v>0</v>
      </c>
      <c r="L1739">
        <v>0</v>
      </c>
      <c r="M1739">
        <v>3.00556120712285E-3</v>
      </c>
      <c r="N1739" s="105" t="str">
        <v>G00006t_c_r</v>
      </c>
      <c r="O1739" s="131" t="str">
        <v/>
      </c>
      <c r="P1739" s="121" t="str">
        <v/>
      </c>
      <c r="Q1739">
        <v>0</v>
      </c>
      <c r="R1739" t="str">
        <v>G00006t_c_r</v>
      </c>
      <c r="T1739">
        <v>0</v>
      </c>
      <c r="U1739" t="str">
        <v>G00006t_c_r</v>
      </c>
      <c r="W1739" t="str">
        <f ca="1"/>
        <v>N-Glycan biosynthesis</v>
      </c>
      <c r="X1739" t="str">
        <f ca="1"/>
        <v>NGLYCANS9_r</v>
      </c>
      <c r="Y1739">
        <f ca="1"/>
        <v>0</v>
      </c>
      <c r="Z1739">
        <f ca="1"/>
        <v>0</v>
      </c>
      <c r="AA1739">
        <f ca="1"/>
        <v>0</v>
      </c>
      <c r="AB1739">
        <f ca="1"/>
        <v>0</v>
      </c>
      <c r="AC1739">
        <f ca="1"/>
        <v>0</v>
      </c>
      <c r="AD1739" t="str">
        <f ca="1"/>
        <v>HXCCOAt_c_en</v>
      </c>
      <c r="AE1739">
        <f ca="1"/>
        <v>0</v>
      </c>
    </row>
    <row r="1740" spans="1:31" x14ac:dyDescent="0.2">
      <c r="A1740" t="s">
        <v>10654</v>
      </c>
      <c r="B1740" s="121" t="s">
        <v>9603</v>
      </c>
      <c r="E1740" s="121" t="str">
        <f ca="1"/>
        <v>0</v>
      </c>
      <c r="H1740" s="121" t="str">
        <f ca="1"/>
        <v>0</v>
      </c>
      <c r="K1740" s="121" t="str">
        <f ca="1"/>
        <v>0</v>
      </c>
      <c r="L1740">
        <v>3.9429305211439999E-6</v>
      </c>
      <c r="M1740">
        <v>1.94027421253305E-3</v>
      </c>
      <c r="N1740" s="105" t="str">
        <v>G00006t_c_r</v>
      </c>
      <c r="O1740" s="131" t="str">
        <v/>
      </c>
      <c r="P1740" s="121" t="str">
        <v/>
      </c>
      <c r="Q1740">
        <v>0</v>
      </c>
      <c r="R1740" t="str">
        <v>G00006t_c_r</v>
      </c>
      <c r="T1740">
        <v>2.2862359343553901E-5</v>
      </c>
      <c r="U1740" t="str">
        <v>G00006t_c_r</v>
      </c>
      <c r="W1740" t="str">
        <f ca="1"/>
        <v>Transport</v>
      </c>
      <c r="X1740" t="str">
        <f ca="1"/>
        <v>NH4t_c_e</v>
      </c>
      <c r="Y1740">
        <f ca="1"/>
        <v>0</v>
      </c>
      <c r="Z1740">
        <f ca="1"/>
        <v>0</v>
      </c>
      <c r="AA1740">
        <f ca="1"/>
        <v>0</v>
      </c>
      <c r="AB1740">
        <f ca="1"/>
        <v>0</v>
      </c>
      <c r="AC1740">
        <f ca="1"/>
        <v>0</v>
      </c>
      <c r="AD1740" t="str">
        <f ca="1"/>
        <v>HXCCOAt_c_l</v>
      </c>
      <c r="AE1740">
        <f ca="1"/>
        <v>0</v>
      </c>
    </row>
    <row r="1741" spans="1:31" x14ac:dyDescent="0.2">
      <c r="A1741" t="s">
        <v>10654</v>
      </c>
      <c r="B1741" s="121" t="s">
        <v>9604</v>
      </c>
      <c r="E1741" s="121">
        <f ca="1"/>
        <v>-1.1528154409947799</v>
      </c>
      <c r="H1741" s="121" t="str">
        <f ca="1"/>
        <v>0</v>
      </c>
      <c r="K1741" s="121" t="str">
        <f ca="1"/>
        <v>0</v>
      </c>
      <c r="L1741">
        <v>0</v>
      </c>
      <c r="M1741">
        <v>0</v>
      </c>
      <c r="N1741" s="105" t="str">
        <v>G00006t_c_r</v>
      </c>
      <c r="O1741" s="131" t="str">
        <v/>
      </c>
      <c r="P1741" s="121" t="str">
        <v/>
      </c>
      <c r="Q1741">
        <v>0</v>
      </c>
      <c r="R1741" t="str">
        <v>G00006t_c_r</v>
      </c>
      <c r="T1741">
        <v>0</v>
      </c>
      <c r="U1741" t="str">
        <v>G00006t_c_r</v>
      </c>
      <c r="W1741" t="str">
        <f ca="1"/>
        <v>Transport</v>
      </c>
      <c r="X1741" t="str">
        <f ca="1"/>
        <v>NH4t_c_m</v>
      </c>
      <c r="Y1741">
        <f ca="1"/>
        <v>-0.55010177362061108</v>
      </c>
      <c r="Z1741">
        <f ca="1"/>
        <v>0</v>
      </c>
      <c r="AA1741">
        <f ca="1"/>
        <v>0.30261196134054202</v>
      </c>
      <c r="AB1741">
        <f ca="1"/>
        <v>12.664212396240291</v>
      </c>
      <c r="AC1741">
        <f ca="1"/>
        <v>1</v>
      </c>
      <c r="AD1741" t="str">
        <f ca="1"/>
        <v>HYPOE_c</v>
      </c>
      <c r="AE1741">
        <f ca="1"/>
        <v>0</v>
      </c>
    </row>
    <row r="1742" spans="1:31" x14ac:dyDescent="0.2">
      <c r="A1742" t="s">
        <v>10654</v>
      </c>
      <c r="B1742" s="121" t="s">
        <v>9605</v>
      </c>
      <c r="E1742" s="121" t="str">
        <f ca="1"/>
        <v>0</v>
      </c>
      <c r="H1742" s="121" t="str">
        <f ca="1"/>
        <v>0</v>
      </c>
      <c r="K1742" s="121" t="str">
        <f ca="1"/>
        <v>0</v>
      </c>
      <c r="L1742">
        <v>0</v>
      </c>
      <c r="M1742">
        <v>0</v>
      </c>
      <c r="N1742" s="105" t="str">
        <v>G00006t_c_r</v>
      </c>
      <c r="O1742" s="131" t="str">
        <v/>
      </c>
      <c r="P1742" s="121" t="str">
        <v/>
      </c>
      <c r="Q1742">
        <v>0</v>
      </c>
      <c r="R1742" t="str">
        <v>G00006t_c_r</v>
      </c>
      <c r="T1742">
        <v>0</v>
      </c>
      <c r="U1742" t="str">
        <v>G00006t_c_r</v>
      </c>
      <c r="W1742" t="str">
        <f ca="1"/>
        <v>Transport</v>
      </c>
      <c r="X1742" t="str">
        <f ca="1"/>
        <v>NI2t_c_e</v>
      </c>
      <c r="Y1742">
        <f ca="1"/>
        <v>0</v>
      </c>
      <c r="Z1742">
        <f ca="1"/>
        <v>0</v>
      </c>
      <c r="AA1742">
        <f ca="1"/>
        <v>0</v>
      </c>
      <c r="AB1742">
        <f ca="1"/>
        <v>0</v>
      </c>
      <c r="AC1742">
        <f ca="1"/>
        <v>0</v>
      </c>
      <c r="AD1742" t="str">
        <f ca="1"/>
        <v>IAMACt_c_e</v>
      </c>
      <c r="AE1742">
        <f ca="1"/>
        <v>0</v>
      </c>
    </row>
    <row r="1743" spans="1:31" x14ac:dyDescent="0.2">
      <c r="A1743" t="s">
        <v>10740</v>
      </c>
      <c r="B1743" s="121" t="s">
        <v>9606</v>
      </c>
      <c r="E1743" s="121" t="str">
        <f ca="1"/>
        <v>0</v>
      </c>
      <c r="H1743" s="121" t="str">
        <f ca="1"/>
        <v>0</v>
      </c>
      <c r="K1743" s="121" t="str">
        <f ca="1"/>
        <v>0</v>
      </c>
      <c r="L1743">
        <v>0</v>
      </c>
      <c r="M1743">
        <v>0</v>
      </c>
      <c r="N1743" s="105" t="str">
        <v>G00006t_c_r</v>
      </c>
      <c r="O1743" s="131" t="str">
        <v/>
      </c>
      <c r="P1743" s="121" t="str">
        <v/>
      </c>
      <c r="Q1743">
        <v>0</v>
      </c>
      <c r="R1743" t="str">
        <v>G00006t_c_r</v>
      </c>
      <c r="T1743">
        <v>0</v>
      </c>
      <c r="U1743" t="str">
        <v>G00006t_c_r</v>
      </c>
      <c r="W1743" t="str">
        <f ca="1"/>
        <v>Aminobenzoate degradation</v>
      </c>
      <c r="X1743" t="str">
        <f ca="1"/>
        <v>NITROPP_c</v>
      </c>
      <c r="Y1743">
        <f ca="1"/>
        <v>0</v>
      </c>
      <c r="Z1743">
        <f ca="1"/>
        <v>0</v>
      </c>
      <c r="AA1743">
        <f ca="1"/>
        <v>0</v>
      </c>
      <c r="AB1743">
        <f ca="1"/>
        <v>0</v>
      </c>
      <c r="AC1743">
        <f ca="1"/>
        <v>0</v>
      </c>
      <c r="AD1743" t="str">
        <f ca="1"/>
        <v>IAMOHt_c_e</v>
      </c>
      <c r="AE1743">
        <f ca="1"/>
        <v>0</v>
      </c>
    </row>
    <row r="1744" spans="1:31" x14ac:dyDescent="0.2">
      <c r="A1744" t="s">
        <v>10665</v>
      </c>
      <c r="B1744" s="121" t="s">
        <v>9607</v>
      </c>
      <c r="E1744" s="121" t="str">
        <f ca="1"/>
        <v>0</v>
      </c>
      <c r="H1744" s="121" t="str">
        <f ca="1"/>
        <v>0</v>
      </c>
      <c r="K1744" s="121" t="str">
        <f ca="1"/>
        <v>0</v>
      </c>
      <c r="L1744">
        <v>0</v>
      </c>
      <c r="M1744">
        <v>0</v>
      </c>
      <c r="N1744" s="105" t="str">
        <v>G00006t_c_r</v>
      </c>
      <c r="O1744" s="131" t="str">
        <v/>
      </c>
      <c r="P1744" s="121" t="str">
        <v/>
      </c>
      <c r="Q1744">
        <v>0</v>
      </c>
      <c r="R1744" t="str">
        <v>G00006t_c_r</v>
      </c>
      <c r="T1744">
        <v>0</v>
      </c>
      <c r="U1744" t="str">
        <v>G00006t_c_r</v>
      </c>
      <c r="W1744" t="str">
        <f ca="1"/>
        <v>Unassigned</v>
      </c>
      <c r="X1744" t="str">
        <f ca="1"/>
        <v>NITRx_c</v>
      </c>
      <c r="Y1744">
        <f ca="1"/>
        <v>0</v>
      </c>
      <c r="Z1744">
        <f ca="1"/>
        <v>0</v>
      </c>
      <c r="AA1744">
        <f ca="1"/>
        <v>0</v>
      </c>
      <c r="AB1744">
        <f ca="1"/>
        <v>0</v>
      </c>
      <c r="AC1744">
        <f ca="1"/>
        <v>0</v>
      </c>
      <c r="AD1744" t="str">
        <f ca="1"/>
        <v>IAMOHt_c_m</v>
      </c>
      <c r="AE1744">
        <f ca="1"/>
        <v>0</v>
      </c>
    </row>
    <row r="1745" spans="1:31" x14ac:dyDescent="0.2">
      <c r="A1745" t="s">
        <v>10665</v>
      </c>
      <c r="B1745" s="121" t="s">
        <v>9608</v>
      </c>
      <c r="E1745" s="121" t="str">
        <f ca="1"/>
        <v>0</v>
      </c>
      <c r="H1745" s="121" t="str">
        <f ca="1"/>
        <v>0</v>
      </c>
      <c r="K1745" s="121" t="str">
        <f ca="1"/>
        <v>0</v>
      </c>
      <c r="L1745">
        <v>0</v>
      </c>
      <c r="M1745">
        <v>0</v>
      </c>
      <c r="N1745" s="105" t="str">
        <v>G00006t_c_r</v>
      </c>
      <c r="O1745" s="131" t="str">
        <v/>
      </c>
      <c r="P1745" s="121" t="str">
        <v/>
      </c>
      <c r="Q1745">
        <v>0</v>
      </c>
      <c r="R1745" t="str">
        <v>G00006t_c_r</v>
      </c>
      <c r="T1745">
        <v>0</v>
      </c>
      <c r="U1745" t="str">
        <v>G00006t_c_r</v>
      </c>
      <c r="W1745" t="str">
        <f ca="1"/>
        <v>Unassigned</v>
      </c>
      <c r="X1745" t="str">
        <f ca="1"/>
        <v>NITRy_c</v>
      </c>
      <c r="Y1745">
        <f ca="1"/>
        <v>0</v>
      </c>
      <c r="Z1745">
        <f ca="1"/>
        <v>0</v>
      </c>
      <c r="AA1745">
        <f ca="1"/>
        <v>0</v>
      </c>
      <c r="AB1745">
        <f ca="1"/>
        <v>0</v>
      </c>
      <c r="AC1745">
        <f ca="1"/>
        <v>0</v>
      </c>
      <c r="AD1745" t="str">
        <f ca="1"/>
        <v>IBTALDt_c_e</v>
      </c>
      <c r="AE1745">
        <f ca="1"/>
        <v>0</v>
      </c>
    </row>
    <row r="1746" spans="1:31" x14ac:dyDescent="0.2">
      <c r="A1746" t="s">
        <v>10654</v>
      </c>
      <c r="B1746" s="121" t="s">
        <v>9609</v>
      </c>
      <c r="E1746" s="121" t="str">
        <f ca="1"/>
        <v>0</v>
      </c>
      <c r="H1746" s="121" t="str">
        <f ca="1"/>
        <v>0</v>
      </c>
      <c r="K1746" s="121" t="str">
        <f ca="1"/>
        <v>0</v>
      </c>
      <c r="L1746">
        <v>0</v>
      </c>
      <c r="M1746">
        <v>9.8000359347565308E-4</v>
      </c>
      <c r="N1746" s="105" t="str">
        <v>G00006t_c_r</v>
      </c>
      <c r="O1746" s="131" t="str">
        <v/>
      </c>
      <c r="P1746" s="121" t="str">
        <v/>
      </c>
      <c r="Q1746">
        <v>0</v>
      </c>
      <c r="R1746" t="str">
        <v>G00006t_c_r</v>
      </c>
      <c r="T1746">
        <v>0</v>
      </c>
      <c r="U1746" t="str">
        <v>G00006t_c_r</v>
      </c>
      <c r="W1746" t="str">
        <f ca="1"/>
        <v>Transport</v>
      </c>
      <c r="X1746" t="str">
        <f ca="1"/>
        <v>NMNt_c_e</v>
      </c>
      <c r="Y1746">
        <f ca="1"/>
        <v>0</v>
      </c>
      <c r="Z1746">
        <f ca="1"/>
        <v>0</v>
      </c>
      <c r="AA1746">
        <f ca="1"/>
        <v>0</v>
      </c>
      <c r="AB1746">
        <f ca="1"/>
        <v>0</v>
      </c>
      <c r="AC1746">
        <f ca="1"/>
        <v>0</v>
      </c>
      <c r="AD1746" t="str">
        <f ca="1"/>
        <v>IBTALDt_c_m</v>
      </c>
      <c r="AE1746">
        <f ca="1"/>
        <v>0</v>
      </c>
    </row>
    <row r="1747" spans="1:31" x14ac:dyDescent="0.2">
      <c r="A1747" t="s">
        <v>10654</v>
      </c>
      <c r="B1747" s="121" t="s">
        <v>9610</v>
      </c>
      <c r="E1747" s="121" t="str">
        <f ca="1"/>
        <v>0</v>
      </c>
      <c r="H1747" s="121" t="str">
        <f ca="1"/>
        <v>0</v>
      </c>
      <c r="K1747" s="121" t="str">
        <f ca="1"/>
        <v>0</v>
      </c>
      <c r="L1747">
        <v>0</v>
      </c>
      <c r="M1747">
        <v>6.3252858282584601E-7</v>
      </c>
      <c r="N1747" s="105" t="str">
        <v>G00006t_c_r</v>
      </c>
      <c r="O1747" s="131" t="str">
        <v/>
      </c>
      <c r="P1747" s="121" t="str">
        <v/>
      </c>
      <c r="Q1747">
        <v>0</v>
      </c>
      <c r="R1747" t="str">
        <v>G00006t_c_r</v>
      </c>
      <c r="T1747">
        <v>0</v>
      </c>
      <c r="U1747" t="str">
        <v>G00006t_c_r</v>
      </c>
      <c r="W1747" t="str">
        <f ca="1"/>
        <v>Transport</v>
      </c>
      <c r="X1747" t="str">
        <f ca="1"/>
        <v>NMNt_c_n</v>
      </c>
      <c r="Y1747">
        <f ca="1"/>
        <v>0</v>
      </c>
      <c r="Z1747">
        <f ca="1"/>
        <v>0</v>
      </c>
      <c r="AA1747">
        <f ca="1"/>
        <v>0</v>
      </c>
      <c r="AB1747">
        <f ca="1"/>
        <v>0</v>
      </c>
      <c r="AC1747">
        <f ca="1"/>
        <v>0</v>
      </c>
      <c r="AD1747" t="str">
        <f ca="1"/>
        <v>IBUTACt_c_e</v>
      </c>
      <c r="AE1747">
        <f ca="1"/>
        <v>0</v>
      </c>
    </row>
    <row r="1748" spans="1:31" x14ac:dyDescent="0.2">
      <c r="A1748" t="s">
        <v>10654</v>
      </c>
      <c r="B1748" s="121" t="s">
        <v>9611</v>
      </c>
      <c r="E1748" s="121" t="str">
        <f ca="1"/>
        <v>0</v>
      </c>
      <c r="H1748" s="121" t="str">
        <f ca="1"/>
        <v>0</v>
      </c>
      <c r="K1748" s="121" t="str">
        <f ca="1"/>
        <v>0</v>
      </c>
      <c r="L1748">
        <v>0</v>
      </c>
      <c r="M1748">
        <v>2.7946450212630797E-4</v>
      </c>
      <c r="N1748" s="105" t="str">
        <v>G00006t_c_r</v>
      </c>
      <c r="O1748" s="131" t="str">
        <v/>
      </c>
      <c r="P1748" s="121" t="str">
        <v/>
      </c>
      <c r="Q1748">
        <v>0</v>
      </c>
      <c r="R1748" t="str">
        <v>G00006t_c_r</v>
      </c>
      <c r="T1748">
        <v>0</v>
      </c>
      <c r="U1748" t="str">
        <v>G00006t_c_r</v>
      </c>
      <c r="W1748" t="str">
        <f ca="1"/>
        <v>Transport</v>
      </c>
      <c r="X1748" t="str">
        <f ca="1"/>
        <v>NMNt_c_x</v>
      </c>
      <c r="Y1748">
        <f ca="1"/>
        <v>0</v>
      </c>
      <c r="Z1748">
        <f ca="1"/>
        <v>0</v>
      </c>
      <c r="AA1748">
        <f ca="1"/>
        <v>0</v>
      </c>
      <c r="AB1748">
        <f ca="1"/>
        <v>0</v>
      </c>
      <c r="AC1748">
        <f ca="1"/>
        <v>0</v>
      </c>
      <c r="AD1748" t="str">
        <f ca="1"/>
        <v>IBUTOHt_c_e</v>
      </c>
      <c r="AE1748">
        <f ca="1"/>
        <v>0</v>
      </c>
    </row>
    <row r="1749" spans="1:31" x14ac:dyDescent="0.2">
      <c r="A1749" t="s">
        <v>10698</v>
      </c>
      <c r="B1749" s="121" t="s">
        <v>9612</v>
      </c>
      <c r="E1749" s="121" t="str">
        <f ca="1"/>
        <v>0</v>
      </c>
      <c r="H1749" s="121" t="str">
        <f ca="1"/>
        <v>0</v>
      </c>
      <c r="K1749" s="121" t="str">
        <f ca="1"/>
        <v>0</v>
      </c>
      <c r="L1749">
        <v>0</v>
      </c>
      <c r="M1749">
        <v>3.1442089647368401E-4</v>
      </c>
      <c r="N1749" s="105" t="str">
        <v>G00006t_c_r</v>
      </c>
      <c r="O1749" s="131">
        <v>0</v>
      </c>
      <c r="P1749" s="121">
        <v>0</v>
      </c>
      <c r="Q1749">
        <v>0</v>
      </c>
      <c r="R1749" t="str">
        <v>G00006t_c_r</v>
      </c>
      <c r="T1749">
        <v>0</v>
      </c>
      <c r="U1749" t="str">
        <v>G00006t_c_r</v>
      </c>
      <c r="W1749" t="str">
        <f ca="1"/>
        <v>Nicotinate and nicotinamide metabolism</v>
      </c>
      <c r="X1749" t="str">
        <f ca="1"/>
        <v>NNAM_c</v>
      </c>
      <c r="Y1749">
        <f ca="1"/>
        <v>0</v>
      </c>
      <c r="Z1749">
        <f ca="1"/>
        <v>0</v>
      </c>
      <c r="AA1749">
        <f ca="1"/>
        <v>0</v>
      </c>
      <c r="AB1749">
        <f ca="1"/>
        <v>0</v>
      </c>
      <c r="AC1749">
        <f ca="1"/>
        <v>0</v>
      </c>
      <c r="AD1749" t="str">
        <f ca="1"/>
        <v>IBUTOHt_c_m</v>
      </c>
      <c r="AE1749">
        <f ca="1"/>
        <v>0</v>
      </c>
    </row>
    <row r="1750" spans="1:31" x14ac:dyDescent="0.2">
      <c r="A1750" t="s">
        <v>10698</v>
      </c>
      <c r="B1750" s="121" t="s">
        <v>9613</v>
      </c>
      <c r="E1750" s="121">
        <f ca="1"/>
        <v>3.8139067513154303E-5</v>
      </c>
      <c r="H1750" s="121" t="str">
        <f ca="1"/>
        <v>0</v>
      </c>
      <c r="K1750" s="121" t="str">
        <f ca="1"/>
        <v>0</v>
      </c>
      <c r="L1750">
        <v>0</v>
      </c>
      <c r="M1750">
        <v>0</v>
      </c>
      <c r="N1750" s="105" t="str">
        <v>G00006t_c_r</v>
      </c>
      <c r="O1750" s="131">
        <v>0</v>
      </c>
      <c r="P1750" s="121">
        <v>0</v>
      </c>
      <c r="Q1750">
        <v>0</v>
      </c>
      <c r="R1750" t="str">
        <v>G00006t_c_r</v>
      </c>
      <c r="T1750">
        <v>0</v>
      </c>
      <c r="U1750" t="str">
        <v>G00006t_c_r</v>
      </c>
      <c r="W1750" t="str">
        <f ca="1"/>
        <v>Nicotinate and nicotinamide metabolism</v>
      </c>
      <c r="X1750" t="str">
        <f ca="1"/>
        <v>NNATi_c</v>
      </c>
      <c r="Y1750">
        <f ca="1"/>
        <v>1.8199243293547638E-5</v>
      </c>
      <c r="Z1750">
        <f ca="1"/>
        <v>0</v>
      </c>
      <c r="AA1750">
        <f ca="1"/>
        <v>3.3121245645773865E-10</v>
      </c>
      <c r="AB1750">
        <f ca="1"/>
        <v>1.3861133837141993E-8</v>
      </c>
      <c r="AC1750">
        <f ca="1"/>
        <v>1</v>
      </c>
      <c r="AD1750" t="str">
        <f ca="1"/>
        <v>ICDHyi_m</v>
      </c>
      <c r="AE1750">
        <f ca="1"/>
        <v>0</v>
      </c>
    </row>
    <row r="1751" spans="1:31" x14ac:dyDescent="0.2">
      <c r="A1751" t="s">
        <v>10698</v>
      </c>
      <c r="B1751" s="121" t="s">
        <v>9614</v>
      </c>
      <c r="E1751" s="121" t="str">
        <f ca="1"/>
        <v>0</v>
      </c>
      <c r="H1751" s="121" t="str">
        <f ca="1"/>
        <v>0</v>
      </c>
      <c r="K1751" s="121" t="str">
        <f ca="1"/>
        <v>0</v>
      </c>
      <c r="L1751">
        <v>0</v>
      </c>
      <c r="M1751">
        <v>7.0012229567249697E-4</v>
      </c>
      <c r="N1751" s="105" t="str">
        <v>G00006t_c_r</v>
      </c>
      <c r="O1751" s="131">
        <v>0</v>
      </c>
      <c r="P1751" s="121">
        <v>0</v>
      </c>
      <c r="Q1751">
        <v>1.5696444059999999E-3</v>
      </c>
      <c r="R1751" t="str">
        <v>G00006t_c_r</v>
      </c>
      <c r="T1751">
        <v>0</v>
      </c>
      <c r="U1751" t="str">
        <v>G00006t_c_r</v>
      </c>
      <c r="W1751" t="str">
        <f ca="1"/>
        <v>Nicotinate and nicotinamide metabolism</v>
      </c>
      <c r="X1751" t="str">
        <f ca="1"/>
        <v>NNDPR_c</v>
      </c>
      <c r="Y1751">
        <f ca="1"/>
        <v>0</v>
      </c>
      <c r="Z1751">
        <f ca="1"/>
        <v>0</v>
      </c>
      <c r="AA1751">
        <f ca="1"/>
        <v>0</v>
      </c>
      <c r="AB1751">
        <f ca="1"/>
        <v>0</v>
      </c>
      <c r="AC1751">
        <f ca="1"/>
        <v>0</v>
      </c>
      <c r="AD1751" t="str">
        <f ca="1"/>
        <v>ICL_1_c</v>
      </c>
      <c r="AE1751">
        <f ca="1"/>
        <v>0</v>
      </c>
    </row>
    <row r="1752" spans="1:31" x14ac:dyDescent="0.2">
      <c r="A1752" t="s">
        <v>10698</v>
      </c>
      <c r="B1752" s="121" t="s">
        <v>9615</v>
      </c>
      <c r="E1752" s="121" t="str">
        <f ca="1"/>
        <v>0</v>
      </c>
      <c r="H1752" s="121" t="str">
        <f ca="1"/>
        <v>0</v>
      </c>
      <c r="K1752" s="121" t="str">
        <f ca="1"/>
        <v>0</v>
      </c>
      <c r="L1752">
        <v>0</v>
      </c>
      <c r="M1752">
        <v>2.7725018879035599E-5</v>
      </c>
      <c r="N1752" s="105" t="str">
        <v>G00006t_c_r</v>
      </c>
      <c r="O1752" s="131">
        <v>0</v>
      </c>
      <c r="P1752" s="121">
        <v>0</v>
      </c>
      <c r="Q1752">
        <v>0</v>
      </c>
      <c r="R1752" t="str">
        <v>G00006t_c_r</v>
      </c>
      <c r="T1752">
        <v>0</v>
      </c>
      <c r="U1752" t="str">
        <v>G00006t_c_r</v>
      </c>
      <c r="W1752" t="str">
        <f ca="1"/>
        <v>Nicotinate and nicotinamide metabolism</v>
      </c>
      <c r="X1752" t="str">
        <f ca="1"/>
        <v>NNDPR_m</v>
      </c>
      <c r="Y1752">
        <f ca="1"/>
        <v>0</v>
      </c>
      <c r="Z1752">
        <f ca="1"/>
        <v>0</v>
      </c>
      <c r="AA1752">
        <f ca="1"/>
        <v>0</v>
      </c>
      <c r="AB1752">
        <f ca="1"/>
        <v>0</v>
      </c>
      <c r="AC1752">
        <f ca="1"/>
        <v>0</v>
      </c>
      <c r="AD1752" t="str">
        <f ca="1"/>
        <v>ICOSCOAt_c_en</v>
      </c>
      <c r="AE1752">
        <f ca="1"/>
        <v>0</v>
      </c>
    </row>
    <row r="1753" spans="1:31" x14ac:dyDescent="0.2">
      <c r="A1753" t="s">
        <v>10698</v>
      </c>
      <c r="B1753" s="121" t="s">
        <v>9616</v>
      </c>
      <c r="E1753" s="121" t="str">
        <f ca="1"/>
        <v>0</v>
      </c>
      <c r="H1753" s="121" t="str">
        <f ca="1"/>
        <v>0</v>
      </c>
      <c r="K1753" s="121" t="str">
        <f ca="1"/>
        <v>0</v>
      </c>
      <c r="L1753">
        <v>0</v>
      </c>
      <c r="M1753">
        <v>5.5689783733863698E-5</v>
      </c>
      <c r="N1753" s="105" t="str">
        <v>G00006t_c_r</v>
      </c>
      <c r="O1753" s="131">
        <v>0</v>
      </c>
      <c r="P1753" s="121">
        <v>0</v>
      </c>
      <c r="Q1753">
        <v>0</v>
      </c>
      <c r="R1753" t="str">
        <v>G00006t_c_r</v>
      </c>
      <c r="T1753">
        <v>0</v>
      </c>
      <c r="U1753" t="str">
        <v>G00006t_c_r</v>
      </c>
      <c r="W1753" t="str">
        <f ca="1"/>
        <v>Nicotinate and nicotinamide metabolism</v>
      </c>
      <c r="X1753" t="str">
        <f ca="1"/>
        <v>NNMT_c</v>
      </c>
      <c r="Y1753">
        <f ca="1"/>
        <v>0</v>
      </c>
      <c r="Z1753">
        <f ca="1"/>
        <v>0</v>
      </c>
      <c r="AA1753">
        <f ca="1"/>
        <v>0</v>
      </c>
      <c r="AB1753">
        <f ca="1"/>
        <v>0</v>
      </c>
      <c r="AC1753">
        <f ca="1"/>
        <v>0</v>
      </c>
      <c r="AD1753" t="str">
        <f ca="1"/>
        <v>ICOSCOAt_c_rm</v>
      </c>
      <c r="AE1753">
        <f ca="1"/>
        <v>0</v>
      </c>
    </row>
    <row r="1754" spans="1:31" x14ac:dyDescent="0.2">
      <c r="A1754" t="s">
        <v>10654</v>
      </c>
      <c r="B1754" s="121" t="s">
        <v>9617</v>
      </c>
      <c r="E1754" s="121" t="str">
        <f ca="1"/>
        <v>0</v>
      </c>
      <c r="H1754" s="121" t="str">
        <f ca="1"/>
        <v>0</v>
      </c>
      <c r="K1754" s="121" t="str">
        <f ca="1"/>
        <v>0</v>
      </c>
      <c r="L1754">
        <v>0</v>
      </c>
      <c r="M1754">
        <v>5.5565887901475597E-5</v>
      </c>
      <c r="N1754" s="105" t="str">
        <v>G00006t_c_r</v>
      </c>
      <c r="O1754" s="131" t="str">
        <v/>
      </c>
      <c r="P1754" s="121" t="str">
        <v/>
      </c>
      <c r="Q1754">
        <v>0</v>
      </c>
      <c r="R1754" t="str">
        <v>G00006t_c_r</v>
      </c>
      <c r="T1754">
        <v>0</v>
      </c>
      <c r="U1754" t="str">
        <v>G00006t_c_r</v>
      </c>
      <c r="W1754" t="str">
        <f ca="1"/>
        <v>Transport</v>
      </c>
      <c r="X1754" t="str">
        <f ca="1"/>
        <v>NO3t_c_e</v>
      </c>
      <c r="Y1754">
        <f ca="1"/>
        <v>0</v>
      </c>
      <c r="Z1754">
        <f ca="1"/>
        <v>0</v>
      </c>
      <c r="AA1754">
        <f ca="1"/>
        <v>0</v>
      </c>
      <c r="AB1754">
        <f ca="1"/>
        <v>0</v>
      </c>
      <c r="AC1754">
        <f ca="1"/>
        <v>0</v>
      </c>
      <c r="AD1754" t="str">
        <f ca="1"/>
        <v>ID3ACALDt_c_e</v>
      </c>
      <c r="AE1754">
        <f ca="1"/>
        <v>0</v>
      </c>
    </row>
    <row r="1755" spans="1:31" x14ac:dyDescent="0.2">
      <c r="A1755" t="s">
        <v>10665</v>
      </c>
      <c r="B1755" s="121" t="s">
        <v>9618</v>
      </c>
      <c r="E1755" s="121" t="str">
        <f ca="1"/>
        <v>0</v>
      </c>
      <c r="H1755" s="121" t="str">
        <f ca="1"/>
        <v>0</v>
      </c>
      <c r="K1755" s="121" t="str">
        <f ca="1"/>
        <v>0</v>
      </c>
      <c r="L1755">
        <v>0</v>
      </c>
      <c r="M1755">
        <v>5.56612993504594E-5</v>
      </c>
      <c r="N1755" s="105" t="str">
        <v>G00006t_c_r</v>
      </c>
      <c r="O1755" s="131" t="str">
        <v/>
      </c>
      <c r="P1755" s="121" t="str">
        <v/>
      </c>
      <c r="Q1755">
        <v>0</v>
      </c>
      <c r="R1755" t="str">
        <v>G00006t_c_r</v>
      </c>
      <c r="T1755">
        <v>0</v>
      </c>
      <c r="U1755" t="str">
        <v>G00006t_c_r</v>
      </c>
      <c r="W1755" t="str">
        <f ca="1"/>
        <v>Unassigned</v>
      </c>
      <c r="X1755" t="str">
        <f ca="1"/>
        <v>NOX_c</v>
      </c>
      <c r="Y1755">
        <f ca="1"/>
        <v>0</v>
      </c>
      <c r="Z1755">
        <f ca="1"/>
        <v>0</v>
      </c>
      <c r="AA1755">
        <f ca="1"/>
        <v>0</v>
      </c>
      <c r="AB1755">
        <f ca="1"/>
        <v>0</v>
      </c>
      <c r="AC1755">
        <f ca="1"/>
        <v>0</v>
      </c>
      <c r="AD1755" t="str">
        <f ca="1"/>
        <v>ID3ACALDt_c_m</v>
      </c>
      <c r="AE1755">
        <f ca="1"/>
        <v>0</v>
      </c>
    </row>
    <row r="1756" spans="1:31" x14ac:dyDescent="0.2">
      <c r="A1756" t="s">
        <v>10690</v>
      </c>
      <c r="B1756" s="121" t="s">
        <v>9619</v>
      </c>
      <c r="E1756" s="121" t="str">
        <f ca="1"/>
        <v>0</v>
      </c>
      <c r="H1756" s="121" t="str">
        <f ca="1"/>
        <v>0</v>
      </c>
      <c r="K1756" s="121" t="str">
        <f ca="1"/>
        <v>0</v>
      </c>
      <c r="L1756">
        <v>0</v>
      </c>
      <c r="M1756">
        <v>3.9370456945767598E-5</v>
      </c>
      <c r="N1756" s="105" t="str">
        <v>G00006t_c_r</v>
      </c>
      <c r="O1756" s="131" t="str">
        <v/>
      </c>
      <c r="P1756" s="121" t="str">
        <v/>
      </c>
      <c r="Q1756">
        <v>0</v>
      </c>
      <c r="R1756" t="str">
        <v>G00006t_c_r</v>
      </c>
      <c r="T1756">
        <v>0</v>
      </c>
      <c r="U1756" t="str">
        <v>G00006t_c_r</v>
      </c>
      <c r="W1756" t="str">
        <f ca="1"/>
        <v>Purine metabolism</v>
      </c>
      <c r="X1756" t="str">
        <f ca="1"/>
        <v>NTD10pp_c</v>
      </c>
      <c r="Y1756">
        <f ca="1"/>
        <v>0</v>
      </c>
      <c r="Z1756">
        <f ca="1"/>
        <v>0</v>
      </c>
      <c r="AA1756">
        <f ca="1"/>
        <v>0</v>
      </c>
      <c r="AB1756">
        <f ca="1"/>
        <v>0</v>
      </c>
      <c r="AC1756">
        <f ca="1"/>
        <v>0</v>
      </c>
      <c r="AD1756" t="str">
        <f ca="1"/>
        <v>ILEt_c_v</v>
      </c>
      <c r="AE1756">
        <f ca="1"/>
        <v>0</v>
      </c>
    </row>
    <row r="1757" spans="1:31" x14ac:dyDescent="0.2">
      <c r="A1757" t="s">
        <v>10690</v>
      </c>
      <c r="B1757" s="121" t="s">
        <v>9620</v>
      </c>
      <c r="E1757" s="121" t="str">
        <f ca="1"/>
        <v>0</v>
      </c>
      <c r="H1757" s="121" t="str">
        <f ca="1"/>
        <v>0</v>
      </c>
      <c r="K1757" s="121" t="str">
        <f ca="1"/>
        <v>0</v>
      </c>
      <c r="L1757">
        <v>7.1806636097077698E-3</v>
      </c>
      <c r="M1757">
        <v>8.0844883214265893E-3</v>
      </c>
      <c r="N1757" s="105" t="str">
        <v>G00006t_c_r</v>
      </c>
      <c r="O1757" s="131" t="str">
        <v/>
      </c>
      <c r="P1757" s="121" t="str">
        <v/>
      </c>
      <c r="Q1757">
        <v>7.2394833595100202E-4</v>
      </c>
      <c r="R1757" t="str">
        <v>G00006t_c_r</v>
      </c>
      <c r="T1757">
        <v>3.3728053302195301E-3</v>
      </c>
      <c r="U1757" t="str">
        <v>G00006t_c_r</v>
      </c>
      <c r="W1757" t="str">
        <f ca="1"/>
        <v>Purine metabolism</v>
      </c>
      <c r="X1757" t="str">
        <f ca="1"/>
        <v>NTD1pp_c</v>
      </c>
      <c r="Y1757">
        <f ca="1"/>
        <v>0</v>
      </c>
      <c r="Z1757">
        <f ca="1"/>
        <v>0</v>
      </c>
      <c r="AA1757">
        <f ca="1"/>
        <v>0</v>
      </c>
      <c r="AB1757">
        <f ca="1"/>
        <v>0</v>
      </c>
      <c r="AC1757">
        <f ca="1"/>
        <v>0</v>
      </c>
      <c r="AD1757" t="str">
        <f ca="1"/>
        <v>ILETA_c</v>
      </c>
      <c r="AE1757">
        <f ca="1"/>
        <v>0</v>
      </c>
    </row>
    <row r="1758" spans="1:31" x14ac:dyDescent="0.2">
      <c r="A1758" t="s">
        <v>10690</v>
      </c>
      <c r="B1758" s="121" t="s">
        <v>9621</v>
      </c>
      <c r="E1758" s="121" t="str">
        <f ca="1"/>
        <v>0</v>
      </c>
      <c r="H1758" s="121" t="str">
        <f ca="1"/>
        <v>0</v>
      </c>
      <c r="K1758" s="121" t="str">
        <f ca="1"/>
        <v>0</v>
      </c>
      <c r="L1758">
        <v>2.3859851158951798E-5</v>
      </c>
      <c r="M1758">
        <v>2.9933884501613201E-8</v>
      </c>
      <c r="N1758" s="105" t="str">
        <v>G00006t_c_r</v>
      </c>
      <c r="O1758" s="131">
        <v>0</v>
      </c>
      <c r="P1758" s="121">
        <v>3.2634305915267003E-2</v>
      </c>
      <c r="Q1758">
        <v>2.60401935483871E-5</v>
      </c>
      <c r="R1758" t="str">
        <v>G00006t_c_r</v>
      </c>
      <c r="T1758">
        <v>3.1031561916225303E-5</v>
      </c>
      <c r="U1758" t="str">
        <v>G00006t_c_r</v>
      </c>
      <c r="W1758" t="str">
        <f ca="1"/>
        <v>Purine metabolism</v>
      </c>
      <c r="X1758" t="str">
        <f ca="1"/>
        <v>NTD2pp_c</v>
      </c>
      <c r="Y1758">
        <f ca="1"/>
        <v>0</v>
      </c>
      <c r="Z1758">
        <f ca="1"/>
        <v>0</v>
      </c>
      <c r="AA1758">
        <f ca="1"/>
        <v>0</v>
      </c>
      <c r="AB1758">
        <f ca="1"/>
        <v>0</v>
      </c>
      <c r="AC1758">
        <f ca="1"/>
        <v>0</v>
      </c>
      <c r="AD1758" t="str">
        <f ca="1"/>
        <v>ILEtpa_v</v>
      </c>
      <c r="AE1758">
        <f ca="1"/>
        <v>0</v>
      </c>
    </row>
    <row r="1759" spans="1:31" x14ac:dyDescent="0.2">
      <c r="A1759" t="s">
        <v>10690</v>
      </c>
      <c r="B1759" s="121" t="s">
        <v>9622</v>
      </c>
      <c r="E1759" s="121" t="str">
        <f ca="1"/>
        <v>0</v>
      </c>
      <c r="H1759" s="121" t="str">
        <f ca="1"/>
        <v>0</v>
      </c>
      <c r="K1759" s="121" t="str">
        <f ca="1"/>
        <v>0</v>
      </c>
      <c r="L1759">
        <v>-4.7719702317903597E-5</v>
      </c>
      <c r="M1759">
        <v>6.1103901981373202E-3</v>
      </c>
      <c r="N1759" s="105" t="str">
        <v>G00006t_c_r</v>
      </c>
      <c r="O1759" s="131" t="str">
        <v/>
      </c>
      <c r="P1759" s="121" t="str">
        <v/>
      </c>
      <c r="Q1759">
        <v>-5.20803870967742E-5</v>
      </c>
      <c r="R1759" t="str">
        <v>G00006t_c_r</v>
      </c>
      <c r="T1759">
        <v>-6.2063123832450701E-5</v>
      </c>
      <c r="U1759" t="str">
        <v>G00006t_c_r</v>
      </c>
      <c r="W1759" t="str">
        <f ca="1"/>
        <v>Purine metabolism</v>
      </c>
      <c r="X1759" t="str">
        <f ca="1"/>
        <v>NTD3pp_c</v>
      </c>
      <c r="Y1759">
        <f ca="1"/>
        <v>0</v>
      </c>
      <c r="Z1759">
        <f ca="1"/>
        <v>0</v>
      </c>
      <c r="AA1759">
        <f ca="1"/>
        <v>0</v>
      </c>
      <c r="AB1759">
        <f ca="1"/>
        <v>0</v>
      </c>
      <c r="AC1759">
        <f ca="1"/>
        <v>0</v>
      </c>
      <c r="AD1759" t="str">
        <f ca="1"/>
        <v>ILEtps_v</v>
      </c>
      <c r="AE1759">
        <f ca="1"/>
        <v>0</v>
      </c>
    </row>
    <row r="1760" spans="1:31" x14ac:dyDescent="0.2">
      <c r="A1760" t="s">
        <v>10690</v>
      </c>
      <c r="B1760" s="121" t="s">
        <v>9623</v>
      </c>
      <c r="E1760" s="121" t="str">
        <f ca="1"/>
        <v>0</v>
      </c>
      <c r="H1760" s="121" t="str">
        <f ca="1"/>
        <v>0</v>
      </c>
      <c r="K1760" s="121" t="str">
        <f ca="1"/>
        <v>0</v>
      </c>
      <c r="L1760">
        <v>4.7719702317903597E-5</v>
      </c>
      <c r="M1760">
        <v>6.1103901981373202E-3</v>
      </c>
      <c r="N1760" s="105" t="str">
        <v>G00006t_c_r</v>
      </c>
      <c r="O1760" s="131">
        <v>0</v>
      </c>
      <c r="P1760" s="121">
        <v>0.192650695506457</v>
      </c>
      <c r="Q1760">
        <v>5.20803870967742E-5</v>
      </c>
      <c r="R1760" t="str">
        <v>G00006t_c_r</v>
      </c>
      <c r="T1760">
        <v>6.2063123832450701E-5</v>
      </c>
      <c r="U1760" t="str">
        <v>G00006t_c_r</v>
      </c>
      <c r="W1760" t="str">
        <f ca="1"/>
        <v>Purine metabolism</v>
      </c>
      <c r="X1760" t="str">
        <f ca="1"/>
        <v>NTD4pp_c</v>
      </c>
      <c r="Y1760">
        <f ca="1"/>
        <v>0</v>
      </c>
      <c r="Z1760">
        <f ca="1"/>
        <v>0</v>
      </c>
      <c r="AA1760">
        <f ca="1"/>
        <v>0</v>
      </c>
      <c r="AB1760">
        <f ca="1"/>
        <v>0</v>
      </c>
      <c r="AC1760">
        <f ca="1"/>
        <v>0</v>
      </c>
      <c r="AD1760" t="str">
        <f ca="1"/>
        <v>ILETRS_m</v>
      </c>
      <c r="AE1760">
        <f ca="1"/>
        <v>0</v>
      </c>
    </row>
    <row r="1761" spans="1:31" x14ac:dyDescent="0.2">
      <c r="A1761" t="s">
        <v>10690</v>
      </c>
      <c r="B1761" s="121" t="s">
        <v>9624</v>
      </c>
      <c r="E1761" s="121" t="str">
        <f ca="1"/>
        <v>0</v>
      </c>
      <c r="H1761" s="121" t="str">
        <f ca="1"/>
        <v>0</v>
      </c>
      <c r="K1761" s="121" t="str">
        <f ca="1"/>
        <v>0</v>
      </c>
      <c r="L1761">
        <v>-2.3859851158951798E-5</v>
      </c>
      <c r="M1761">
        <v>6.1103908668481196E-3</v>
      </c>
      <c r="N1761" s="105" t="str">
        <v>G00006t_c_r</v>
      </c>
      <c r="O1761" s="131" t="str">
        <v/>
      </c>
      <c r="P1761" s="121" t="str">
        <v/>
      </c>
      <c r="Q1761">
        <v>-2.60401935483871E-5</v>
      </c>
      <c r="R1761" t="str">
        <v>G00006t_c_r</v>
      </c>
      <c r="T1761">
        <v>-3.1031561916225303E-5</v>
      </c>
      <c r="U1761" t="str">
        <v>G00006t_c_r</v>
      </c>
      <c r="W1761" t="str">
        <f ca="1"/>
        <v>Purine metabolism</v>
      </c>
      <c r="X1761" t="str">
        <f ca="1"/>
        <v>NTD5_c</v>
      </c>
      <c r="Y1761">
        <f ca="1"/>
        <v>0</v>
      </c>
      <c r="Z1761">
        <f ca="1"/>
        <v>0</v>
      </c>
      <c r="AA1761">
        <f ca="1"/>
        <v>0</v>
      </c>
      <c r="AB1761">
        <f ca="1"/>
        <v>0</v>
      </c>
      <c r="AC1761">
        <f ca="1"/>
        <v>0</v>
      </c>
      <c r="AD1761" t="str">
        <f ca="1"/>
        <v>IND3ACt_c_m</v>
      </c>
      <c r="AE1761">
        <f ca="1"/>
        <v>0</v>
      </c>
    </row>
    <row r="1762" spans="1:31" x14ac:dyDescent="0.2">
      <c r="A1762" t="s">
        <v>10690</v>
      </c>
      <c r="B1762" s="121" t="s">
        <v>9625</v>
      </c>
      <c r="E1762" s="121" t="str">
        <f ca="1"/>
        <v>0</v>
      </c>
      <c r="H1762" s="121" t="str">
        <f ca="1"/>
        <v>0</v>
      </c>
      <c r="K1762" s="121" t="str">
        <f ca="1"/>
        <v>0</v>
      </c>
      <c r="L1762">
        <v>-4.7719702317903597E-5</v>
      </c>
      <c r="M1762">
        <v>6.1103901981373202E-3</v>
      </c>
      <c r="N1762" s="105" t="str">
        <v>G00006t_c_r</v>
      </c>
      <c r="O1762" s="131" t="str">
        <v/>
      </c>
      <c r="P1762" s="121" t="str">
        <v/>
      </c>
      <c r="Q1762">
        <v>-5.20803870967742E-5</v>
      </c>
      <c r="R1762" t="str">
        <v>G00006t_c_r</v>
      </c>
      <c r="T1762">
        <v>-6.2063123832450701E-5</v>
      </c>
      <c r="U1762" t="str">
        <v>G00006t_c_r</v>
      </c>
      <c r="W1762" t="str">
        <f ca="1"/>
        <v>Purine metabolism</v>
      </c>
      <c r="X1762" t="str">
        <f ca="1"/>
        <v>NTD6pp_c</v>
      </c>
      <c r="Y1762">
        <f ca="1"/>
        <v>0</v>
      </c>
      <c r="Z1762">
        <f ca="1"/>
        <v>0</v>
      </c>
      <c r="AA1762">
        <f ca="1"/>
        <v>0</v>
      </c>
      <c r="AB1762">
        <f ca="1"/>
        <v>0</v>
      </c>
      <c r="AC1762">
        <f ca="1"/>
        <v>0</v>
      </c>
      <c r="AD1762" t="str">
        <f ca="1"/>
        <v>IND3ETHt_c_e</v>
      </c>
      <c r="AE1762">
        <f ca="1"/>
        <v>0</v>
      </c>
    </row>
    <row r="1763" spans="1:31" x14ac:dyDescent="0.2">
      <c r="A1763" t="s">
        <v>10690</v>
      </c>
      <c r="B1763" s="121" t="s">
        <v>9626</v>
      </c>
      <c r="E1763" s="121" t="str">
        <f ca="1"/>
        <v>0</v>
      </c>
      <c r="H1763" s="121" t="str">
        <f ca="1"/>
        <v>0</v>
      </c>
      <c r="K1763" s="121" t="str">
        <f ca="1"/>
        <v>0</v>
      </c>
      <c r="L1763">
        <v>0</v>
      </c>
      <c r="M1763">
        <v>0</v>
      </c>
      <c r="N1763" s="105" t="str">
        <v>G00006t_c_r</v>
      </c>
      <c r="O1763" s="131" t="str">
        <v/>
      </c>
      <c r="P1763" s="121" t="str">
        <v/>
      </c>
      <c r="Q1763">
        <v>0</v>
      </c>
      <c r="R1763" t="str">
        <v>G00006t_c_r</v>
      </c>
      <c r="T1763">
        <v>0</v>
      </c>
      <c r="U1763" t="str">
        <v>G00006t_c_r</v>
      </c>
      <c r="W1763" t="str">
        <f ca="1"/>
        <v>Purine metabolism</v>
      </c>
      <c r="X1763" t="str">
        <f ca="1"/>
        <v>NTD7pp_c</v>
      </c>
      <c r="Y1763">
        <f ca="1"/>
        <v>0</v>
      </c>
      <c r="Z1763">
        <f ca="1"/>
        <v>0</v>
      </c>
      <c r="AA1763">
        <f ca="1"/>
        <v>0</v>
      </c>
      <c r="AB1763">
        <f ca="1"/>
        <v>0</v>
      </c>
      <c r="AC1763">
        <f ca="1"/>
        <v>0</v>
      </c>
      <c r="AD1763" t="str">
        <f ca="1"/>
        <v>IND3ETHt_c_m</v>
      </c>
      <c r="AE1763">
        <f ca="1"/>
        <v>0</v>
      </c>
    </row>
    <row r="1764" spans="1:31" x14ac:dyDescent="0.2">
      <c r="A1764" t="s">
        <v>10690</v>
      </c>
      <c r="B1764" s="121" t="s">
        <v>9627</v>
      </c>
      <c r="E1764" s="121" t="str">
        <f ca="1"/>
        <v>0</v>
      </c>
      <c r="H1764" s="121" t="str">
        <f ca="1"/>
        <v>0</v>
      </c>
      <c r="K1764" s="121" t="str">
        <f ca="1"/>
        <v>0</v>
      </c>
      <c r="L1764">
        <v>0</v>
      </c>
      <c r="M1764">
        <v>0</v>
      </c>
      <c r="N1764" s="105" t="str">
        <v>G00006t_c_r</v>
      </c>
      <c r="O1764" s="131" t="str">
        <v/>
      </c>
      <c r="P1764" s="121" t="str">
        <v/>
      </c>
      <c r="Q1764">
        <v>0</v>
      </c>
      <c r="R1764" t="str">
        <v>G00006t_c_r</v>
      </c>
      <c r="T1764">
        <v>0</v>
      </c>
      <c r="U1764" t="str">
        <v>G00006t_c_r</v>
      </c>
      <c r="W1764" t="str">
        <f ca="1"/>
        <v>Purine metabolism</v>
      </c>
      <c r="X1764" t="str">
        <f ca="1"/>
        <v>NTD8_c</v>
      </c>
      <c r="Y1764">
        <f ca="1"/>
        <v>0</v>
      </c>
      <c r="Z1764">
        <f ca="1"/>
        <v>0</v>
      </c>
      <c r="AA1764">
        <f ca="1"/>
        <v>0</v>
      </c>
      <c r="AB1764">
        <f ca="1"/>
        <v>0</v>
      </c>
      <c r="AC1764">
        <f ca="1"/>
        <v>0</v>
      </c>
      <c r="AD1764" t="str">
        <f ca="1"/>
        <v>INDPYRD_c</v>
      </c>
      <c r="AE1764">
        <f ca="1"/>
        <v>0</v>
      </c>
    </row>
    <row r="1765" spans="1:31" x14ac:dyDescent="0.2">
      <c r="A1765" t="s">
        <v>10690</v>
      </c>
      <c r="B1765" s="121" t="s">
        <v>9628</v>
      </c>
      <c r="E1765" s="121" t="str">
        <f ca="1"/>
        <v>0</v>
      </c>
      <c r="H1765" s="121" t="str">
        <f ca="1"/>
        <v>0</v>
      </c>
      <c r="K1765" s="121" t="str">
        <f ca="1"/>
        <v>0</v>
      </c>
      <c r="L1765">
        <v>0</v>
      </c>
      <c r="M1765">
        <v>0</v>
      </c>
      <c r="N1765" s="105" t="str">
        <v>G00006t_c_r</v>
      </c>
      <c r="O1765" s="131" t="str">
        <v/>
      </c>
      <c r="P1765" s="121" t="str">
        <v/>
      </c>
      <c r="Q1765">
        <v>0</v>
      </c>
      <c r="R1765" t="str">
        <v>G00006t_c_r</v>
      </c>
      <c r="T1765">
        <v>0</v>
      </c>
      <c r="U1765" t="str">
        <v>G00006t_c_r</v>
      </c>
      <c r="W1765" t="str">
        <f ca="1"/>
        <v>Purine metabolism</v>
      </c>
      <c r="X1765" t="str">
        <f ca="1"/>
        <v>NTP10_c</v>
      </c>
      <c r="Y1765">
        <f ca="1"/>
        <v>0</v>
      </c>
      <c r="Z1765">
        <f ca="1"/>
        <v>0</v>
      </c>
      <c r="AA1765">
        <f ca="1"/>
        <v>0</v>
      </c>
      <c r="AB1765">
        <f ca="1"/>
        <v>0</v>
      </c>
      <c r="AC1765">
        <f ca="1"/>
        <v>0</v>
      </c>
      <c r="AD1765" t="str">
        <f ca="1"/>
        <v>INO3GALT_c</v>
      </c>
      <c r="AE1765">
        <f ca="1"/>
        <v>0</v>
      </c>
    </row>
    <row r="1766" spans="1:31" x14ac:dyDescent="0.2">
      <c r="A1766" t="s">
        <v>10690</v>
      </c>
      <c r="B1766" s="121" t="s">
        <v>9629</v>
      </c>
      <c r="E1766" s="121" t="str">
        <f ca="1"/>
        <v>0</v>
      </c>
      <c r="H1766" s="121" t="str">
        <f ca="1"/>
        <v>0</v>
      </c>
      <c r="K1766" s="121" t="str">
        <f ca="1"/>
        <v>0</v>
      </c>
      <c r="L1766">
        <v>0</v>
      </c>
      <c r="M1766">
        <v>0</v>
      </c>
      <c r="N1766" s="105" t="str">
        <v>G00006t_c_r</v>
      </c>
      <c r="O1766" s="131">
        <v>0</v>
      </c>
      <c r="P1766" s="121">
        <v>4.5089093242027298E-2</v>
      </c>
      <c r="Q1766">
        <v>0</v>
      </c>
      <c r="R1766" t="str">
        <v>G00006t_c_r</v>
      </c>
      <c r="T1766">
        <v>0</v>
      </c>
      <c r="U1766" t="str">
        <v>G00006t_c_r</v>
      </c>
      <c r="W1766" t="str">
        <f ca="1"/>
        <v>Purine metabolism</v>
      </c>
      <c r="X1766" t="str">
        <f ca="1"/>
        <v>NTP3_c</v>
      </c>
      <c r="Y1766">
        <f ca="1"/>
        <v>0</v>
      </c>
      <c r="Z1766">
        <f ca="1"/>
        <v>0</v>
      </c>
      <c r="AA1766">
        <f ca="1"/>
        <v>0</v>
      </c>
      <c r="AB1766">
        <f ca="1"/>
        <v>0</v>
      </c>
      <c r="AC1766">
        <f ca="1"/>
        <v>0</v>
      </c>
      <c r="AD1766" t="str">
        <f ca="1"/>
        <v>INOSHP3H_v</v>
      </c>
      <c r="AE1766">
        <f ca="1"/>
        <v>0</v>
      </c>
    </row>
    <row r="1767" spans="1:31" x14ac:dyDescent="0.2">
      <c r="A1767" t="s">
        <v>10690</v>
      </c>
      <c r="B1767" s="121" t="s">
        <v>9630</v>
      </c>
      <c r="E1767" s="121" t="str">
        <f ca="1"/>
        <v>0</v>
      </c>
      <c r="H1767" s="121" t="str">
        <f ca="1"/>
        <v>0</v>
      </c>
      <c r="K1767" s="121" t="str">
        <f ca="1"/>
        <v>0</v>
      </c>
      <c r="L1767">
        <v>1.7009215114113E-3</v>
      </c>
      <c r="M1767">
        <v>4.7656053467258703E-4</v>
      </c>
      <c r="N1767" s="105" t="str">
        <v/>
      </c>
      <c r="O1767" s="131" t="str">
        <v/>
      </c>
      <c r="P1767" s="121" t="str">
        <v/>
      </c>
      <c r="Q1767">
        <v>0</v>
      </c>
      <c r="R1767" t="str">
        <v/>
      </c>
      <c r="T1767">
        <v>6.7997090579710207E-2</v>
      </c>
      <c r="U1767" t="str">
        <v/>
      </c>
      <c r="W1767" t="str">
        <f ca="1"/>
        <v>Purine metabolism</v>
      </c>
      <c r="X1767" t="str">
        <f ca="1"/>
        <v>NTP4_c</v>
      </c>
      <c r="Y1767">
        <f ca="1"/>
        <v>0</v>
      </c>
      <c r="Z1767">
        <f ca="1"/>
        <v>0</v>
      </c>
      <c r="AA1767">
        <f ca="1"/>
        <v>0</v>
      </c>
      <c r="AB1767">
        <f ca="1"/>
        <v>0</v>
      </c>
      <c r="AC1767">
        <f ca="1"/>
        <v>0</v>
      </c>
      <c r="AD1767" t="str">
        <f ca="1"/>
        <v>INOSHPt_c_n</v>
      </c>
      <c r="AE1767">
        <f ca="1"/>
        <v>0</v>
      </c>
    </row>
    <row r="1768" spans="1:31" x14ac:dyDescent="0.2">
      <c r="A1768" t="s">
        <v>10690</v>
      </c>
      <c r="B1768" s="121" t="s">
        <v>9631</v>
      </c>
      <c r="E1768" s="121" t="str">
        <f ca="1"/>
        <v>0</v>
      </c>
      <c r="H1768" s="121" t="str">
        <f ca="1"/>
        <v>0</v>
      </c>
      <c r="K1768" s="121" t="str">
        <f ca="1"/>
        <v>0</v>
      </c>
      <c r="L1768">
        <v>1.7819999999999999E-7</v>
      </c>
      <c r="M1768">
        <v>1.9381364023107901E-10</v>
      </c>
      <c r="N1768" s="105" t="str">
        <v>HEMEAt_c_m, G00006t_c_r</v>
      </c>
      <c r="O1768" s="131" t="str">
        <v/>
      </c>
      <c r="P1768" s="121" t="str">
        <v/>
      </c>
      <c r="Q1768">
        <v>5.3459999999999997E-8</v>
      </c>
      <c r="R1768" t="str">
        <v>HEMEAt_c_m, G00006t_c_r</v>
      </c>
      <c r="T1768">
        <v>7.2269999999999998E-8</v>
      </c>
      <c r="U1768" t="str">
        <v>HEMEAt_c_m, G00006t_c_r</v>
      </c>
      <c r="W1768" t="str">
        <f ca="1"/>
        <v>Purine metabolism</v>
      </c>
      <c r="X1768" t="str">
        <f ca="1"/>
        <v>NTP5_c</v>
      </c>
      <c r="Y1768">
        <f ca="1"/>
        <v>0</v>
      </c>
      <c r="Z1768">
        <f ca="1"/>
        <v>0</v>
      </c>
      <c r="AA1768">
        <f ca="1"/>
        <v>0</v>
      </c>
      <c r="AB1768">
        <f ca="1"/>
        <v>0</v>
      </c>
      <c r="AC1768">
        <f ca="1"/>
        <v>0</v>
      </c>
      <c r="AD1768" t="str">
        <f ca="1"/>
        <v>INSK_c</v>
      </c>
      <c r="AE1768">
        <f ca="1"/>
        <v>0</v>
      </c>
    </row>
    <row r="1769" spans="1:31" x14ac:dyDescent="0.2">
      <c r="A1769" t="s">
        <v>10690</v>
      </c>
      <c r="B1769" s="121" t="s">
        <v>9632</v>
      </c>
      <c r="E1769" s="121" t="str">
        <f ca="1"/>
        <v>0</v>
      </c>
      <c r="H1769" s="121" t="str">
        <f ca="1"/>
        <v>0</v>
      </c>
      <c r="K1769" s="121" t="str">
        <f ca="1"/>
        <v>0</v>
      </c>
      <c r="L1769">
        <v>0.1782</v>
      </c>
      <c r="M1769">
        <v>1.93813640231082E-4</v>
      </c>
      <c r="N1769" s="105" t="str">
        <v>G00006t_c_c</v>
      </c>
      <c r="O1769" s="131" t="str">
        <v/>
      </c>
      <c r="P1769" s="121" t="str">
        <v/>
      </c>
      <c r="Q1769">
        <v>5.3460000000000001E-2</v>
      </c>
      <c r="R1769" t="str">
        <v>G00006t_c_c</v>
      </c>
      <c r="T1769">
        <v>7.2270000000000001E-2</v>
      </c>
      <c r="U1769" t="str">
        <v>G00006t_c_c</v>
      </c>
      <c r="W1769" t="str">
        <f ca="1"/>
        <v>Purine metabolism</v>
      </c>
      <c r="X1769" t="str">
        <f ca="1"/>
        <v>NTP7_c</v>
      </c>
      <c r="Y1769">
        <f ca="1"/>
        <v>0</v>
      </c>
      <c r="Z1769">
        <f ca="1"/>
        <v>0</v>
      </c>
      <c r="AA1769">
        <f ca="1"/>
        <v>0</v>
      </c>
      <c r="AB1769">
        <f ca="1"/>
        <v>0</v>
      </c>
      <c r="AC1769">
        <f ca="1"/>
        <v>0</v>
      </c>
      <c r="AD1769" t="str">
        <f ca="1"/>
        <v>INSt_c_e</v>
      </c>
      <c r="AE1769">
        <f ca="1"/>
        <v>0</v>
      </c>
    </row>
    <row r="1770" spans="1:31" x14ac:dyDescent="0.2">
      <c r="A1770" t="s">
        <v>10739</v>
      </c>
      <c r="B1770" s="121" t="s">
        <v>9633</v>
      </c>
      <c r="E1770" s="121" t="str">
        <f ca="1"/>
        <v>0</v>
      </c>
      <c r="H1770" s="121" t="str">
        <f ca="1"/>
        <v>0</v>
      </c>
      <c r="K1770" s="121" t="str">
        <f ca="1"/>
        <v>0</v>
      </c>
      <c r="L1770">
        <v>0</v>
      </c>
      <c r="M1770">
        <v>0</v>
      </c>
      <c r="N1770" s="105" t="str">
        <v>RAFH_e</v>
      </c>
      <c r="O1770" s="131" t="str">
        <v/>
      </c>
      <c r="P1770" s="121" t="str">
        <v/>
      </c>
      <c r="Q1770">
        <v>0</v>
      </c>
      <c r="R1770" t="str">
        <v>RAFH_e</v>
      </c>
      <c r="T1770">
        <v>0</v>
      </c>
      <c r="U1770" t="str">
        <v>RAFH_e</v>
      </c>
      <c r="W1770" t="str">
        <f ca="1"/>
        <v>Nucleotide metabolism</v>
      </c>
      <c r="X1770" t="str">
        <f ca="1"/>
        <v>NTPDA2_c</v>
      </c>
      <c r="Y1770">
        <f ca="1"/>
        <v>0</v>
      </c>
      <c r="Z1770">
        <f ca="1"/>
        <v>0</v>
      </c>
      <c r="AA1770">
        <f ca="1"/>
        <v>0</v>
      </c>
      <c r="AB1770">
        <f ca="1"/>
        <v>0</v>
      </c>
      <c r="AC1770">
        <f ca="1"/>
        <v>0</v>
      </c>
      <c r="AD1770" t="str">
        <f ca="1"/>
        <v>IPCt_g_r</v>
      </c>
      <c r="AE1770">
        <f ca="1"/>
        <v>0</v>
      </c>
    </row>
    <row r="1771" spans="1:31" x14ac:dyDescent="0.2">
      <c r="A1771" t="s">
        <v>10654</v>
      </c>
      <c r="B1771" s="121" t="s">
        <v>9634</v>
      </c>
      <c r="E1771" s="121">
        <f ca="1"/>
        <v>3.4383343075183999</v>
      </c>
      <c r="H1771" s="121" t="str">
        <f ca="1"/>
        <v>0</v>
      </c>
      <c r="K1771" s="121" t="str">
        <f ca="1"/>
        <v>0</v>
      </c>
      <c r="L1771">
        <v>0</v>
      </c>
      <c r="M1771">
        <v>0</v>
      </c>
      <c r="N1771" s="105" t="str">
        <v>EX_eaffin_e, G00006t_c_e</v>
      </c>
      <c r="O1771" s="131" t="str">
        <v/>
      </c>
      <c r="P1771" s="121" t="str">
        <v/>
      </c>
      <c r="Q1771">
        <v>0</v>
      </c>
      <c r="R1771" t="str">
        <v>EX_eaffin_e, G00006t_c_e</v>
      </c>
      <c r="T1771">
        <v>0</v>
      </c>
      <c r="U1771" t="str">
        <v>EX_eaffin_e, G00006t_c_e</v>
      </c>
      <c r="W1771" t="str">
        <f ca="1"/>
        <v>Transport</v>
      </c>
      <c r="X1771" t="str">
        <f ca="1"/>
        <v>O2t_c_e</v>
      </c>
      <c r="Y1771">
        <f ca="1"/>
        <v>1.6407082466160618</v>
      </c>
      <c r="Z1771">
        <f ca="1"/>
        <v>0</v>
      </c>
      <c r="AA1771">
        <f ca="1"/>
        <v>2.6919235505139518</v>
      </c>
      <c r="AB1771">
        <f ca="1"/>
        <v>112.65612716407406</v>
      </c>
      <c r="AC1771">
        <f ca="1"/>
        <v>1</v>
      </c>
      <c r="AD1771" t="str">
        <f ca="1"/>
        <v>IPDPt_c_m</v>
      </c>
      <c r="AE1771">
        <f ca="1"/>
        <v>0</v>
      </c>
    </row>
    <row r="1772" spans="1:31" x14ac:dyDescent="0.2">
      <c r="A1772" t="s">
        <v>10654</v>
      </c>
      <c r="B1772" s="121" t="s">
        <v>9635</v>
      </c>
      <c r="E1772" s="121">
        <f ca="1"/>
        <v>3.1896523755081398</v>
      </c>
      <c r="H1772" s="121" t="str">
        <f ca="1"/>
        <v>0</v>
      </c>
      <c r="K1772" s="121" t="str">
        <f ca="1"/>
        <v>0</v>
      </c>
      <c r="L1772">
        <v>0</v>
      </c>
      <c r="M1772">
        <v>0</v>
      </c>
      <c r="N1772" s="105" t="str">
        <v>EX_melib_e, G00006t_c_e</v>
      </c>
      <c r="O1772" s="131" t="str">
        <v/>
      </c>
      <c r="P1772" s="121" t="str">
        <v/>
      </c>
      <c r="Q1772">
        <v>0</v>
      </c>
      <c r="R1772" t="str">
        <v>EX_melib_e, G00006t_c_e</v>
      </c>
      <c r="T1772">
        <v>0</v>
      </c>
      <c r="U1772" t="str">
        <v>EX_melib_e, G00006t_c_e</v>
      </c>
      <c r="W1772" t="str">
        <f ca="1"/>
        <v>Transport</v>
      </c>
      <c r="X1772" t="str">
        <f ca="1"/>
        <v>O2t_c_m</v>
      </c>
      <c r="Y1772">
        <f ca="1"/>
        <v>1.5220419215465455</v>
      </c>
      <c r="Z1772">
        <f ca="1"/>
        <v>0</v>
      </c>
      <c r="AA1772">
        <f ca="1"/>
        <v>2.3166116109451007</v>
      </c>
      <c r="AB1772">
        <f ca="1"/>
        <v>96.949444267306333</v>
      </c>
      <c r="AC1772">
        <f ca="1"/>
        <v>1</v>
      </c>
      <c r="AD1772" t="str">
        <f ca="1"/>
        <v>IPK2_n</v>
      </c>
      <c r="AE1772">
        <f ca="1"/>
        <v>0</v>
      </c>
    </row>
    <row r="1773" spans="1:31" x14ac:dyDescent="0.2">
      <c r="A1773" t="s">
        <v>10654</v>
      </c>
      <c r="B1773" s="121" t="s">
        <v>9636</v>
      </c>
      <c r="E1773" s="121">
        <f ca="1"/>
        <v>2.0330315980754399E-2</v>
      </c>
      <c r="H1773" s="121" t="str">
        <f ca="1"/>
        <v>0</v>
      </c>
      <c r="K1773" s="121" t="str">
        <f ca="1"/>
        <v>0</v>
      </c>
      <c r="L1773">
        <v>0</v>
      </c>
      <c r="M1773">
        <v>2.1124657604797999E-4</v>
      </c>
      <c r="N1773" s="105" t="str">
        <v>URIH_c</v>
      </c>
      <c r="O1773" s="131" t="str">
        <v/>
      </c>
      <c r="P1773" s="121" t="str">
        <v/>
      </c>
      <c r="Q1773">
        <v>0</v>
      </c>
      <c r="R1773" t="str">
        <v>URIH_c</v>
      </c>
      <c r="T1773">
        <v>0</v>
      </c>
      <c r="U1773" t="str">
        <v>URIH_c</v>
      </c>
      <c r="W1773" t="str">
        <f ca="1"/>
        <v>Transport</v>
      </c>
      <c r="X1773" t="str">
        <f ca="1"/>
        <v>O2t_c_r</v>
      </c>
      <c r="Y1773">
        <f ca="1"/>
        <v>9.7012431318840124E-3</v>
      </c>
      <c r="Z1773">
        <f ca="1"/>
        <v>0</v>
      </c>
      <c r="AA1773">
        <f ca="1"/>
        <v>9.4114118303926728E-5</v>
      </c>
      <c r="AB1773">
        <f ca="1"/>
        <v>3.9386453146329535E-3</v>
      </c>
      <c r="AC1773">
        <f ca="1"/>
        <v>1</v>
      </c>
      <c r="AD1773" t="str">
        <f ca="1"/>
        <v>IPK3_n</v>
      </c>
      <c r="AE1773">
        <f ca="1"/>
        <v>0</v>
      </c>
    </row>
    <row r="1774" spans="1:31" x14ac:dyDescent="0.2">
      <c r="A1774" t="s">
        <v>10654</v>
      </c>
      <c r="B1774" s="121" t="s">
        <v>9637</v>
      </c>
      <c r="E1774" s="121">
        <f ca="1"/>
        <v>5.2275173738067199E-2</v>
      </c>
      <c r="H1774" s="121" t="str">
        <f ca="1"/>
        <v>0</v>
      </c>
      <c r="K1774" s="121" t="str">
        <f ca="1"/>
        <v>0</v>
      </c>
      <c r="L1774">
        <v>0.05</v>
      </c>
      <c r="M1774">
        <v>1.9369297866412502E-5</v>
      </c>
      <c r="N1774" s="105" t="str">
        <v>G00006t_c_c</v>
      </c>
      <c r="O1774" s="131" t="str">
        <v/>
      </c>
      <c r="P1774" s="121" t="str">
        <v/>
      </c>
      <c r="Q1774">
        <v>3.65</v>
      </c>
      <c r="R1774" t="str">
        <v>G00006t_c_c</v>
      </c>
      <c r="T1774">
        <v>3.6</v>
      </c>
      <c r="U1774" t="str">
        <v>G00006t_c_c</v>
      </c>
      <c r="W1774" t="str">
        <f ca="1"/>
        <v>Transport</v>
      </c>
      <c r="X1774" t="str">
        <f ca="1"/>
        <v>O2t_c_rm</v>
      </c>
      <c r="Y1774">
        <f ca="1"/>
        <v>2.4944726421101581E-2</v>
      </c>
      <c r="Z1774">
        <f ca="1"/>
        <v>0</v>
      </c>
      <c r="AA1774">
        <f ca="1"/>
        <v>6.2223937622360329E-4</v>
      </c>
      <c r="AB1774">
        <f ca="1"/>
        <v>2.6040516002379343E-2</v>
      </c>
      <c r="AC1774">
        <f ca="1"/>
        <v>1</v>
      </c>
      <c r="AD1774" t="str">
        <f ca="1"/>
        <v>IPK4_n</v>
      </c>
      <c r="AE1774">
        <f ca="1"/>
        <v>0</v>
      </c>
    </row>
    <row r="1775" spans="1:31" x14ac:dyDescent="0.2">
      <c r="A1775" t="s">
        <v>10654</v>
      </c>
      <c r="B1775" s="121" t="s">
        <v>9638</v>
      </c>
      <c r="E1775" s="121" t="str">
        <f ca="1"/>
        <v>0</v>
      </c>
      <c r="H1775" s="121" t="str">
        <f ca="1"/>
        <v>0</v>
      </c>
      <c r="K1775" s="121" t="str">
        <f ca="1"/>
        <v>0</v>
      </c>
      <c r="L1775">
        <v>0.1782</v>
      </c>
      <c r="M1775">
        <v>1.93813640231082E-4</v>
      </c>
      <c r="N1775" s="105" t="str">
        <v>G00006t_c_c</v>
      </c>
      <c r="O1775" s="131" t="str">
        <v/>
      </c>
      <c r="P1775" s="121" t="str">
        <v/>
      </c>
      <c r="Q1775">
        <v>5.3460000000000001E-2</v>
      </c>
      <c r="R1775" t="str">
        <v>G00006t_c_c</v>
      </c>
      <c r="T1775">
        <v>7.2270000000000001E-2</v>
      </c>
      <c r="U1775" t="str">
        <v>G00006t_c_c</v>
      </c>
      <c r="W1775" t="str">
        <f ca="1"/>
        <v>Transport</v>
      </c>
      <c r="X1775" t="str">
        <f ca="1"/>
        <v>O2t_c_x</v>
      </c>
      <c r="Y1775">
        <f ca="1"/>
        <v>0</v>
      </c>
      <c r="Z1775">
        <f ca="1"/>
        <v>0</v>
      </c>
      <c r="AA1775">
        <f ca="1"/>
        <v>0</v>
      </c>
      <c r="AB1775">
        <f ca="1"/>
        <v>0</v>
      </c>
      <c r="AC1775">
        <f ca="1"/>
        <v>0</v>
      </c>
      <c r="AD1775" t="str">
        <f ca="1"/>
        <v>IPK5_n</v>
      </c>
      <c r="AE1775">
        <f ca="1"/>
        <v>0</v>
      </c>
    </row>
    <row r="1776" spans="1:31" x14ac:dyDescent="0.2">
      <c r="A1776" t="s">
        <v>10683</v>
      </c>
      <c r="B1776" s="121" t="s">
        <v>9639</v>
      </c>
      <c r="E1776" s="121" t="str">
        <f ca="1"/>
        <v>0</v>
      </c>
      <c r="H1776" s="121" t="str">
        <f ca="1"/>
        <v>0</v>
      </c>
      <c r="K1776" s="121" t="str">
        <f ca="1"/>
        <v>0</v>
      </c>
      <c r="L1776">
        <v>0.1782</v>
      </c>
      <c r="M1776">
        <v>1.93813640231082E-4</v>
      </c>
      <c r="N1776" s="105" t="str">
        <v>G00006t_c_r</v>
      </c>
      <c r="O1776" s="131" t="str">
        <v/>
      </c>
      <c r="P1776" s="121" t="str">
        <v/>
      </c>
      <c r="Q1776">
        <v>5.3460000000000001E-2</v>
      </c>
      <c r="R1776" t="str">
        <v>G00006t_c_r</v>
      </c>
      <c r="T1776">
        <v>7.2270000000000001E-2</v>
      </c>
      <c r="U1776" t="str">
        <v>G00006t_c_r</v>
      </c>
      <c r="W1776" t="str">
        <f ca="1"/>
        <v>Pyruvate metabolism</v>
      </c>
      <c r="X1776" t="str">
        <f ca="1"/>
        <v>OAADC_c</v>
      </c>
      <c r="Y1776">
        <f ca="1"/>
        <v>0</v>
      </c>
      <c r="Z1776">
        <f ca="1"/>
        <v>0</v>
      </c>
      <c r="AA1776">
        <f ca="1"/>
        <v>0</v>
      </c>
      <c r="AB1776">
        <f ca="1"/>
        <v>0</v>
      </c>
      <c r="AC1776">
        <f ca="1"/>
        <v>0</v>
      </c>
      <c r="AD1776" t="str">
        <f ca="1"/>
        <v>IPPYP1_c</v>
      </c>
      <c r="AE1776">
        <f ca="1"/>
        <v>0</v>
      </c>
    </row>
    <row r="1777" spans="1:31" x14ac:dyDescent="0.2">
      <c r="A1777" t="s">
        <v>10654</v>
      </c>
      <c r="B1777" s="121" t="s">
        <v>9640</v>
      </c>
      <c r="E1777" s="121" t="str">
        <f ca="1"/>
        <v>0</v>
      </c>
      <c r="H1777" s="121" t="str">
        <f ca="1"/>
        <v>0</v>
      </c>
      <c r="K1777" s="121" t="str">
        <f ca="1"/>
        <v>0</v>
      </c>
      <c r="L1777">
        <v>0.1782</v>
      </c>
      <c r="M1777">
        <v>1.93813640231082E-4</v>
      </c>
      <c r="N1777" s="105" t="str">
        <v>G00006t_c_c</v>
      </c>
      <c r="O1777" s="131" t="str">
        <v/>
      </c>
      <c r="P1777" s="121" t="str">
        <v/>
      </c>
      <c r="Q1777">
        <v>5.3460000000000001E-2</v>
      </c>
      <c r="R1777" t="str">
        <v>G00006t_c_c</v>
      </c>
      <c r="T1777">
        <v>7.2270000000000001E-2</v>
      </c>
      <c r="U1777" t="str">
        <v>G00006t_c_c</v>
      </c>
      <c r="W1777" t="str">
        <f ca="1"/>
        <v>Transport</v>
      </c>
      <c r="X1777" t="str">
        <f ca="1"/>
        <v>OAAt_c_e</v>
      </c>
      <c r="Y1777">
        <f ca="1"/>
        <v>0</v>
      </c>
      <c r="Z1777">
        <f ca="1"/>
        <v>0</v>
      </c>
      <c r="AA1777">
        <f ca="1"/>
        <v>0</v>
      </c>
      <c r="AB1777">
        <f ca="1"/>
        <v>0</v>
      </c>
      <c r="AC1777">
        <f ca="1"/>
        <v>0</v>
      </c>
      <c r="AD1777" t="str">
        <f ca="1"/>
        <v>IPPYP2_c</v>
      </c>
      <c r="AE1777">
        <f ca="1"/>
        <v>0</v>
      </c>
    </row>
    <row r="1778" spans="1:31" x14ac:dyDescent="0.2">
      <c r="A1778" t="s">
        <v>10654</v>
      </c>
      <c r="B1778" s="121" t="s">
        <v>9641</v>
      </c>
      <c r="E1778" s="121" t="str">
        <f ca="1"/>
        <v>0</v>
      </c>
      <c r="H1778" s="121" t="str">
        <f ca="1"/>
        <v>0</v>
      </c>
      <c r="K1778" s="121" t="str">
        <f ca="1"/>
        <v>0</v>
      </c>
      <c r="L1778">
        <v>0.1782</v>
      </c>
      <c r="M1778">
        <v>1.93813640231082E-4</v>
      </c>
      <c r="N1778" s="105" t="str">
        <v>G00006t_c_c</v>
      </c>
      <c r="O1778" s="131" t="str">
        <v/>
      </c>
      <c r="P1778" s="121" t="str">
        <v/>
      </c>
      <c r="Q1778">
        <v>5.3460000000000001E-2</v>
      </c>
      <c r="R1778" t="str">
        <v>G00006t_c_c</v>
      </c>
      <c r="T1778">
        <v>7.2270000000000001E-2</v>
      </c>
      <c r="U1778" t="str">
        <v>G00006t_c_c</v>
      </c>
      <c r="W1778" t="str">
        <f ca="1"/>
        <v>Transport</v>
      </c>
      <c r="X1778" t="str">
        <f ca="1"/>
        <v>OAAtps_m</v>
      </c>
      <c r="Y1778">
        <f ca="1"/>
        <v>0</v>
      </c>
      <c r="Z1778">
        <f ca="1"/>
        <v>0</v>
      </c>
      <c r="AA1778">
        <f ca="1"/>
        <v>0</v>
      </c>
      <c r="AB1778">
        <f ca="1"/>
        <v>0</v>
      </c>
      <c r="AC1778">
        <f ca="1"/>
        <v>0</v>
      </c>
      <c r="AD1778" t="str">
        <f ca="1"/>
        <v>IPPYP3_c</v>
      </c>
      <c r="AE1778">
        <f ca="1"/>
        <v>0</v>
      </c>
    </row>
    <row r="1779" spans="1:31" x14ac:dyDescent="0.2">
      <c r="A1779" t="s">
        <v>10665</v>
      </c>
      <c r="B1779" s="121" t="s">
        <v>9642</v>
      </c>
      <c r="E1779" s="121" t="str">
        <f ca="1"/>
        <v>0</v>
      </c>
      <c r="H1779" s="121" t="str">
        <f ca="1"/>
        <v>0</v>
      </c>
      <c r="K1779" s="121" t="str">
        <f ca="1"/>
        <v>0</v>
      </c>
      <c r="L1779">
        <v>8.8573240799999997E-4</v>
      </c>
      <c r="M1779">
        <v>9.6333906995016207E-7</v>
      </c>
      <c r="N1779" s="105" t="str">
        <v>G00006t_c_r</v>
      </c>
      <c r="O1779" s="131" t="str">
        <v/>
      </c>
      <c r="P1779" s="121" t="str">
        <v/>
      </c>
      <c r="Q1779">
        <v>9.6666906600000003E-4</v>
      </c>
      <c r="R1779" t="str">
        <v>G00006t_c_r</v>
      </c>
      <c r="T1779">
        <v>1.151962119E-3</v>
      </c>
      <c r="U1779" t="str">
        <v>G00006t_c_r</v>
      </c>
      <c r="W1779" t="str">
        <f ca="1"/>
        <v>Unassigned</v>
      </c>
      <c r="X1779" t="str">
        <f ca="1"/>
        <v>OAR1_c</v>
      </c>
      <c r="Y1779">
        <f ca="1"/>
        <v>0</v>
      </c>
      <c r="Z1779">
        <f ca="1"/>
        <v>0</v>
      </c>
      <c r="AA1779">
        <f ca="1"/>
        <v>0</v>
      </c>
      <c r="AB1779">
        <f ca="1"/>
        <v>0</v>
      </c>
      <c r="AC1779">
        <f ca="1"/>
        <v>0</v>
      </c>
      <c r="AD1779" t="str">
        <f ca="1"/>
        <v>IPPYP4_c</v>
      </c>
      <c r="AE1779">
        <f ca="1"/>
        <v>0</v>
      </c>
    </row>
    <row r="1780" spans="1:31" x14ac:dyDescent="0.2">
      <c r="A1780" t="s">
        <v>10665</v>
      </c>
      <c r="B1780" s="121" t="s">
        <v>9643</v>
      </c>
      <c r="E1780" s="121" t="str">
        <f ca="1"/>
        <v>0</v>
      </c>
      <c r="H1780" s="121" t="str">
        <f ca="1"/>
        <v>0</v>
      </c>
      <c r="K1780" s="121" t="str">
        <f ca="1"/>
        <v>0</v>
      </c>
      <c r="L1780">
        <v>0</v>
      </c>
      <c r="M1780">
        <v>0</v>
      </c>
      <c r="N1780" s="105" t="str">
        <v>G00006t_c_r</v>
      </c>
      <c r="O1780" s="131" t="str">
        <v/>
      </c>
      <c r="P1780" s="121" t="str">
        <v/>
      </c>
      <c r="Q1780">
        <v>0</v>
      </c>
      <c r="R1780" t="str">
        <v>G00006t_c_r</v>
      </c>
      <c r="T1780">
        <v>0</v>
      </c>
      <c r="U1780" t="str">
        <v>G00006t_c_r</v>
      </c>
      <c r="W1780" t="str">
        <f ca="1"/>
        <v>Unassigned</v>
      </c>
      <c r="X1780" t="str">
        <f ca="1"/>
        <v>OAR2_c</v>
      </c>
      <c r="Y1780">
        <f ca="1"/>
        <v>0</v>
      </c>
      <c r="Z1780">
        <f ca="1"/>
        <v>0</v>
      </c>
      <c r="AA1780">
        <f ca="1"/>
        <v>0</v>
      </c>
      <c r="AB1780">
        <f ca="1"/>
        <v>0</v>
      </c>
      <c r="AC1780">
        <f ca="1"/>
        <v>0</v>
      </c>
      <c r="AD1780" t="str">
        <f ca="1"/>
        <v>IPT_g</v>
      </c>
      <c r="AE1780">
        <f ca="1"/>
        <v>0</v>
      </c>
    </row>
    <row r="1781" spans="1:31" x14ac:dyDescent="0.2">
      <c r="A1781" t="s">
        <v>10682</v>
      </c>
      <c r="B1781" s="121" t="s">
        <v>9644</v>
      </c>
      <c r="E1781" s="121" t="str">
        <f ca="1"/>
        <v>0</v>
      </c>
      <c r="H1781" s="121" t="str">
        <f ca="1"/>
        <v>0</v>
      </c>
      <c r="K1781" s="121" t="str">
        <f ca="1"/>
        <v>0</v>
      </c>
      <c r="L1781">
        <v>0</v>
      </c>
      <c r="M1781">
        <v>0</v>
      </c>
      <c r="N1781" s="105" t="str">
        <v>G00006t_c_r</v>
      </c>
      <c r="O1781" s="131" t="str">
        <v/>
      </c>
      <c r="P1781" s="121" t="str">
        <v/>
      </c>
      <c r="Q1781">
        <v>0</v>
      </c>
      <c r="R1781" t="str">
        <v>G00006t_c_r</v>
      </c>
      <c r="T1781">
        <v>0</v>
      </c>
      <c r="U1781" t="str">
        <v>G00006t_c_r</v>
      </c>
      <c r="W1781" t="str">
        <f ca="1"/>
        <v>Valine, leucine and isoleucine metabolism</v>
      </c>
      <c r="X1781" t="str">
        <f ca="1"/>
        <v>OAR3_m</v>
      </c>
      <c r="Y1781">
        <f ca="1"/>
        <v>0</v>
      </c>
      <c r="Z1781">
        <f ca="1"/>
        <v>0</v>
      </c>
      <c r="AA1781">
        <f ca="1"/>
        <v>0</v>
      </c>
      <c r="AB1781">
        <f ca="1"/>
        <v>0</v>
      </c>
      <c r="AC1781">
        <f ca="1"/>
        <v>0</v>
      </c>
      <c r="AD1781" t="str">
        <f ca="1"/>
        <v>ITCOAL_m</v>
      </c>
      <c r="AE1781">
        <f ca="1"/>
        <v>0</v>
      </c>
    </row>
    <row r="1782" spans="1:31" x14ac:dyDescent="0.2">
      <c r="A1782" t="s">
        <v>10674</v>
      </c>
      <c r="B1782" s="121" t="s">
        <v>9645</v>
      </c>
      <c r="E1782" s="121">
        <f ca="1"/>
        <v>2.91008712936883E-2</v>
      </c>
      <c r="H1782" s="121" t="str">
        <f ca="1"/>
        <v>0</v>
      </c>
      <c r="K1782" s="121" t="str">
        <f ca="1"/>
        <v>0</v>
      </c>
      <c r="L1782">
        <v>0</v>
      </c>
      <c r="M1782">
        <v>0</v>
      </c>
      <c r="N1782" s="105" t="str">
        <v>G00006t_c_c</v>
      </c>
      <c r="O1782" s="131">
        <v>7.1280178200000002E-2</v>
      </c>
      <c r="P1782" s="121">
        <v>1.6020849407630201E-2</v>
      </c>
      <c r="Q1782">
        <v>0</v>
      </c>
      <c r="R1782" t="str">
        <v>G00006t_c_c</v>
      </c>
      <c r="T1782">
        <v>0</v>
      </c>
      <c r="U1782" t="str">
        <v>G00006t_c_c</v>
      </c>
      <c r="W1782" t="str">
        <f ca="1"/>
        <v>Arginine and proline metabolism</v>
      </c>
      <c r="X1782" t="str">
        <f ca="1"/>
        <v>OCBT_c</v>
      </c>
      <c r="Y1782">
        <f ca="1"/>
        <v>1.3886386617747904E-2</v>
      </c>
      <c r="Z1782">
        <f ca="1"/>
        <v>0</v>
      </c>
      <c r="AA1782">
        <f ca="1"/>
        <v>1.9283173329756806E-4</v>
      </c>
      <c r="AB1782">
        <f ca="1"/>
        <v>0.75128968935226781</v>
      </c>
      <c r="AC1782">
        <f ca="1"/>
        <v>1</v>
      </c>
      <c r="AD1782" t="str">
        <f ca="1"/>
        <v>Kt_c_m</v>
      </c>
      <c r="AE1782">
        <f ca="1"/>
        <v>0</v>
      </c>
    </row>
    <row r="1783" spans="1:31" x14ac:dyDescent="0.2">
      <c r="A1783" t="s">
        <v>10654</v>
      </c>
      <c r="B1783" s="121" t="s">
        <v>9646</v>
      </c>
      <c r="E1783" s="121" t="str">
        <f ca="1"/>
        <v>0</v>
      </c>
      <c r="H1783" s="121" t="str">
        <f ca="1"/>
        <v>0</v>
      </c>
      <c r="K1783" s="121" t="str">
        <f ca="1"/>
        <v>0</v>
      </c>
      <c r="L1783">
        <v>0.1782</v>
      </c>
      <c r="M1783">
        <v>1.9381364023107999E-4</v>
      </c>
      <c r="N1783" s="105" t="str">
        <v>G00006t_c_r</v>
      </c>
      <c r="O1783" s="131" t="str">
        <v/>
      </c>
      <c r="P1783" s="121" t="str">
        <v/>
      </c>
      <c r="Q1783">
        <v>5.3460000000000001E-2</v>
      </c>
      <c r="R1783" t="str">
        <v>G00006t_c_r</v>
      </c>
      <c r="T1783">
        <v>7.2270000000000001E-2</v>
      </c>
      <c r="U1783" t="str">
        <v>G00006t_c_r</v>
      </c>
      <c r="W1783" t="str">
        <f ca="1"/>
        <v>Transport</v>
      </c>
      <c r="X1783" t="str">
        <f ca="1"/>
        <v>OCDCAt_c_e</v>
      </c>
      <c r="Y1783">
        <f ca="1"/>
        <v>0</v>
      </c>
      <c r="Z1783">
        <f ca="1"/>
        <v>0</v>
      </c>
      <c r="AA1783">
        <f ca="1"/>
        <v>0</v>
      </c>
      <c r="AB1783">
        <f ca="1"/>
        <v>0</v>
      </c>
      <c r="AC1783">
        <f ca="1"/>
        <v>0</v>
      </c>
      <c r="AD1783" t="str">
        <f ca="1"/>
        <v>Ktps_e</v>
      </c>
      <c r="AE1783">
        <f ca="1"/>
        <v>0</v>
      </c>
    </row>
    <row r="1784" spans="1:31" x14ac:dyDescent="0.2">
      <c r="A1784" t="s">
        <v>10654</v>
      </c>
      <c r="B1784" s="121" t="s">
        <v>9647</v>
      </c>
      <c r="E1784" s="121" t="str">
        <f ca="1"/>
        <v>0</v>
      </c>
      <c r="H1784" s="121" t="str">
        <f ca="1"/>
        <v>0</v>
      </c>
      <c r="K1784" s="121" t="str">
        <f ca="1"/>
        <v>0</v>
      </c>
      <c r="L1784">
        <v>0</v>
      </c>
      <c r="M1784">
        <v>0</v>
      </c>
      <c r="N1784" s="105" t="str">
        <v>G00006t_c_c</v>
      </c>
      <c r="O1784" s="131" t="str">
        <v/>
      </c>
      <c r="P1784" s="121" t="str">
        <v/>
      </c>
      <c r="Q1784">
        <v>0</v>
      </c>
      <c r="R1784" t="str">
        <v>G00006t_c_c</v>
      </c>
      <c r="T1784">
        <v>0</v>
      </c>
      <c r="U1784" t="str">
        <v>G00006t_c_c</v>
      </c>
      <c r="W1784" t="str">
        <f ca="1"/>
        <v>Transport</v>
      </c>
      <c r="X1784" t="str">
        <f ca="1"/>
        <v>OCDCAt_c_en</v>
      </c>
      <c r="Y1784">
        <f ca="1"/>
        <v>0</v>
      </c>
      <c r="Z1784">
        <f ca="1"/>
        <v>0</v>
      </c>
      <c r="AA1784">
        <f ca="1"/>
        <v>0</v>
      </c>
      <c r="AB1784">
        <f ca="1"/>
        <v>0</v>
      </c>
      <c r="AC1784">
        <f ca="1"/>
        <v>0</v>
      </c>
      <c r="AD1784" t="str">
        <f ca="1"/>
        <v>KYN_c</v>
      </c>
      <c r="AE1784">
        <f ca="1"/>
        <v>0</v>
      </c>
    </row>
    <row r="1785" spans="1:31" x14ac:dyDescent="0.2">
      <c r="A1785" t="s">
        <v>10654</v>
      </c>
      <c r="B1785" s="121" t="s">
        <v>9648</v>
      </c>
      <c r="E1785" s="121" t="str">
        <f ca="1"/>
        <v>0</v>
      </c>
      <c r="H1785" s="121" t="str">
        <f ca="1"/>
        <v>0</v>
      </c>
      <c r="K1785" s="121" t="str">
        <f ca="1"/>
        <v>0</v>
      </c>
      <c r="L1785">
        <v>0.1782</v>
      </c>
      <c r="M1785">
        <v>1.9381364023107999E-4</v>
      </c>
      <c r="N1785" s="105" t="str">
        <v>G00006t_c_c</v>
      </c>
      <c r="O1785" s="131" t="str">
        <v/>
      </c>
      <c r="P1785" s="121" t="str">
        <v/>
      </c>
      <c r="Q1785">
        <v>5.3460000000000001E-2</v>
      </c>
      <c r="R1785" t="str">
        <v>G00006t_c_c</v>
      </c>
      <c r="T1785">
        <v>7.2270000000000001E-2</v>
      </c>
      <c r="U1785" t="str">
        <v>G00006t_c_c</v>
      </c>
      <c r="W1785" t="str">
        <f ca="1"/>
        <v>Transport</v>
      </c>
      <c r="X1785" t="str">
        <f ca="1"/>
        <v>OCDCAt_c_l</v>
      </c>
      <c r="Y1785">
        <f ca="1"/>
        <v>0</v>
      </c>
      <c r="Z1785">
        <f ca="1"/>
        <v>0</v>
      </c>
      <c r="AA1785">
        <f ca="1"/>
        <v>0</v>
      </c>
      <c r="AB1785">
        <f ca="1"/>
        <v>0</v>
      </c>
      <c r="AC1785">
        <f ca="1"/>
        <v>0</v>
      </c>
      <c r="AD1785" t="str">
        <f ca="1"/>
        <v>KYN3OX_c</v>
      </c>
      <c r="AE1785">
        <f ca="1"/>
        <v>0</v>
      </c>
    </row>
    <row r="1786" spans="1:31" x14ac:dyDescent="0.2">
      <c r="A1786" t="s">
        <v>10654</v>
      </c>
      <c r="B1786" s="121" t="s">
        <v>9649</v>
      </c>
      <c r="E1786" s="121" t="str">
        <f ca="1"/>
        <v>0</v>
      </c>
      <c r="H1786" s="121" t="str">
        <f ca="1"/>
        <v>0</v>
      </c>
      <c r="K1786" s="121" t="str">
        <f ca="1"/>
        <v>0</v>
      </c>
      <c r="L1786">
        <v>0</v>
      </c>
      <c r="M1786">
        <v>0</v>
      </c>
      <c r="N1786" s="105" t="str">
        <v/>
      </c>
      <c r="O1786" s="131" t="str">
        <v/>
      </c>
      <c r="P1786" s="121" t="str">
        <v/>
      </c>
      <c r="Q1786">
        <v>0</v>
      </c>
      <c r="R1786" t="str">
        <v/>
      </c>
      <c r="T1786">
        <v>0</v>
      </c>
      <c r="U1786" t="str">
        <v/>
      </c>
      <c r="W1786" t="str">
        <f ca="1"/>
        <v>Transport</v>
      </c>
      <c r="X1786" t="str">
        <f ca="1"/>
        <v>OCDCAt_c_mm</v>
      </c>
      <c r="Y1786">
        <f ca="1"/>
        <v>0</v>
      </c>
      <c r="Z1786">
        <f ca="1"/>
        <v>0</v>
      </c>
      <c r="AA1786">
        <f ca="1"/>
        <v>0</v>
      </c>
      <c r="AB1786">
        <f ca="1"/>
        <v>0</v>
      </c>
      <c r="AC1786">
        <f ca="1"/>
        <v>0</v>
      </c>
      <c r="AD1786" t="str">
        <f ca="1"/>
        <v>KYNAT2_c</v>
      </c>
      <c r="AE1786">
        <f ca="1"/>
        <v>0</v>
      </c>
    </row>
    <row r="1787" spans="1:31" x14ac:dyDescent="0.2">
      <c r="A1787" t="s">
        <v>10654</v>
      </c>
      <c r="B1787" s="121" t="s">
        <v>9650</v>
      </c>
      <c r="E1787" s="121">
        <f ca="1"/>
        <v>1.9647953643864299E-5</v>
      </c>
      <c r="H1787" s="121" t="str">
        <f ca="1"/>
        <v>0</v>
      </c>
      <c r="K1787" s="121" t="str">
        <f ca="1"/>
        <v>0</v>
      </c>
      <c r="L1787">
        <v>0</v>
      </c>
      <c r="M1787">
        <v>0</v>
      </c>
      <c r="N1787" s="105" t="str">
        <v/>
      </c>
      <c r="O1787" s="131" t="str">
        <v/>
      </c>
      <c r="P1787" s="121" t="str">
        <v/>
      </c>
      <c r="Q1787">
        <v>0</v>
      </c>
      <c r="R1787" t="str">
        <v/>
      </c>
      <c r="T1787">
        <v>0</v>
      </c>
      <c r="U1787" t="str">
        <v/>
      </c>
      <c r="W1787" t="str">
        <f ca="1"/>
        <v>Transport</v>
      </c>
      <c r="X1787" t="str">
        <f ca="1"/>
        <v>OCDCAt_c_rm</v>
      </c>
      <c r="Y1787">
        <f ca="1"/>
        <v>9.3756327016045236E-6</v>
      </c>
      <c r="Z1787">
        <f ca="1"/>
        <v>0</v>
      </c>
      <c r="AA1787">
        <f ca="1"/>
        <v>8.7902488555396144E-11</v>
      </c>
      <c r="AB1787">
        <f ca="1"/>
        <v>3.6786906250902272E-9</v>
      </c>
      <c r="AC1787">
        <f ca="1"/>
        <v>1</v>
      </c>
      <c r="AD1787" t="str">
        <f ca="1"/>
        <v>LACDtps_c</v>
      </c>
      <c r="AE1787">
        <f ca="1"/>
        <v>0</v>
      </c>
    </row>
    <row r="1788" spans="1:31" x14ac:dyDescent="0.2">
      <c r="A1788" t="s">
        <v>10654</v>
      </c>
      <c r="B1788" s="121" t="s">
        <v>9651</v>
      </c>
      <c r="E1788" s="121" t="str">
        <f ca="1"/>
        <v>0</v>
      </c>
      <c r="H1788" s="121" t="str">
        <f ca="1"/>
        <v>0</v>
      </c>
      <c r="K1788" s="121" t="str">
        <f ca="1"/>
        <v>0</v>
      </c>
      <c r="L1788">
        <v>0</v>
      </c>
      <c r="M1788">
        <v>1.40679744088886E-17</v>
      </c>
      <c r="N1788" s="105" t="str">
        <v/>
      </c>
      <c r="O1788" s="131" t="str">
        <v/>
      </c>
      <c r="P1788" s="121" t="str">
        <v/>
      </c>
      <c r="Q1788">
        <v>0</v>
      </c>
      <c r="R1788" t="str">
        <v/>
      </c>
      <c r="T1788">
        <v>0</v>
      </c>
      <c r="U1788" t="str">
        <v/>
      </c>
      <c r="W1788" t="str">
        <f ca="1"/>
        <v>Transport</v>
      </c>
      <c r="X1788" t="str">
        <f ca="1"/>
        <v>OCDCEAt_c_e</v>
      </c>
      <c r="Y1788">
        <f ca="1"/>
        <v>0</v>
      </c>
      <c r="Z1788">
        <f ca="1"/>
        <v>0</v>
      </c>
      <c r="AA1788">
        <f ca="1"/>
        <v>0</v>
      </c>
      <c r="AB1788">
        <f ca="1"/>
        <v>0</v>
      </c>
      <c r="AC1788">
        <f ca="1"/>
        <v>0</v>
      </c>
      <c r="AD1788" t="str">
        <f ca="1"/>
        <v>LACLtps_c</v>
      </c>
      <c r="AE1788">
        <f ca="1"/>
        <v>0</v>
      </c>
    </row>
    <row r="1789" spans="1:31" x14ac:dyDescent="0.2">
      <c r="A1789" t="s">
        <v>10654</v>
      </c>
      <c r="B1789" s="121" t="s">
        <v>9652</v>
      </c>
      <c r="E1789" s="121" t="str">
        <f ca="1"/>
        <v>0</v>
      </c>
      <c r="H1789" s="121" t="str">
        <f ca="1"/>
        <v>0</v>
      </c>
      <c r="K1789" s="121" t="str">
        <f ca="1"/>
        <v>0</v>
      </c>
      <c r="L1789">
        <v>0</v>
      </c>
      <c r="M1789">
        <v>0</v>
      </c>
      <c r="N1789" s="105" t="str">
        <v/>
      </c>
      <c r="O1789" s="131" t="str">
        <v/>
      </c>
      <c r="P1789" s="121" t="str">
        <v/>
      </c>
      <c r="Q1789">
        <v>0</v>
      </c>
      <c r="R1789" t="str">
        <v/>
      </c>
      <c r="T1789">
        <v>0</v>
      </c>
      <c r="U1789" t="str">
        <v/>
      </c>
      <c r="W1789" t="str">
        <f ca="1"/>
        <v>Transport</v>
      </c>
      <c r="X1789" t="str">
        <f ca="1"/>
        <v>OCDCEAt_c_en</v>
      </c>
      <c r="Y1789">
        <f ca="1"/>
        <v>0</v>
      </c>
      <c r="Z1789">
        <f ca="1"/>
        <v>0</v>
      </c>
      <c r="AA1789">
        <f ca="1"/>
        <v>0</v>
      </c>
      <c r="AB1789">
        <f ca="1"/>
        <v>0</v>
      </c>
      <c r="AC1789">
        <f ca="1"/>
        <v>0</v>
      </c>
      <c r="AD1789" t="str">
        <f ca="1"/>
        <v>LACPYRt_c_m</v>
      </c>
      <c r="AE1789">
        <f ca="1"/>
        <v>0</v>
      </c>
    </row>
    <row r="1790" spans="1:31" x14ac:dyDescent="0.2">
      <c r="A1790" t="s">
        <v>10654</v>
      </c>
      <c r="B1790" s="121" t="s">
        <v>9653</v>
      </c>
      <c r="E1790" s="121">
        <f ca="1"/>
        <v>5.5344419830195803E-6</v>
      </c>
      <c r="H1790" s="121" t="str">
        <f ca="1"/>
        <v>0</v>
      </c>
      <c r="K1790" s="121" t="str">
        <f ca="1"/>
        <v>0</v>
      </c>
      <c r="L1790">
        <v>0</v>
      </c>
      <c r="M1790">
        <v>3.9780261664502703E-17</v>
      </c>
      <c r="N1790" s="105" t="str">
        <v/>
      </c>
      <c r="O1790" s="131" t="str">
        <v/>
      </c>
      <c r="P1790" s="121" t="str">
        <v/>
      </c>
      <c r="Q1790">
        <v>0</v>
      </c>
      <c r="R1790" t="str">
        <v/>
      </c>
      <c r="T1790">
        <v>0</v>
      </c>
      <c r="U1790" t="str">
        <v/>
      </c>
      <c r="W1790" t="str">
        <f ca="1"/>
        <v>Transport</v>
      </c>
      <c r="X1790" t="str">
        <f ca="1"/>
        <v>OCDCEAt_c_l</v>
      </c>
      <c r="Y1790">
        <f ca="1"/>
        <v>2.6409312736410763E-6</v>
      </c>
      <c r="Z1790">
        <f ca="1"/>
        <v>0</v>
      </c>
      <c r="AA1790">
        <f ca="1"/>
        <v>6.9745179920954775E-12</v>
      </c>
      <c r="AB1790">
        <f ca="1"/>
        <v>2.9188131500822812E-10</v>
      </c>
      <c r="AC1790">
        <f ca="1"/>
        <v>1</v>
      </c>
      <c r="AD1790" t="str">
        <f ca="1"/>
        <v>LACt_c_m</v>
      </c>
      <c r="AE1790">
        <f ca="1"/>
        <v>0</v>
      </c>
    </row>
    <row r="1791" spans="1:31" x14ac:dyDescent="0.2">
      <c r="A1791" t="s">
        <v>10654</v>
      </c>
      <c r="B1791" s="121" t="s">
        <v>9654</v>
      </c>
      <c r="E1791" s="121">
        <f ca="1"/>
        <v>3.0522445836480598E-5</v>
      </c>
      <c r="H1791" s="121" t="str">
        <f ca="1"/>
        <v>0</v>
      </c>
      <c r="K1791" s="121" t="str">
        <f ca="1"/>
        <v>0</v>
      </c>
      <c r="L1791">
        <v>0</v>
      </c>
      <c r="M1791">
        <v>0</v>
      </c>
      <c r="N1791" s="105" t="str">
        <v/>
      </c>
      <c r="O1791" s="131" t="str">
        <v/>
      </c>
      <c r="P1791" s="121" t="str">
        <v/>
      </c>
      <c r="Q1791">
        <v>0</v>
      </c>
      <c r="R1791" t="str">
        <v/>
      </c>
      <c r="T1791">
        <v>0</v>
      </c>
      <c r="U1791" t="str">
        <v/>
      </c>
      <c r="W1791" t="str">
        <f ca="1"/>
        <v>Transport</v>
      </c>
      <c r="X1791" t="str">
        <f ca="1"/>
        <v>OCDCEAt_c_rm</v>
      </c>
      <c r="Y1791">
        <f ca="1"/>
        <v>1.456473516298351E-5</v>
      </c>
      <c r="Z1791">
        <f ca="1"/>
        <v>0</v>
      </c>
      <c r="AA1791">
        <f ca="1"/>
        <v>2.1213151036784831E-10</v>
      </c>
      <c r="AB1791">
        <f ca="1"/>
        <v>8.8776348804351217E-9</v>
      </c>
      <c r="AC1791">
        <f ca="1"/>
        <v>1</v>
      </c>
      <c r="AD1791" t="str">
        <f ca="1"/>
        <v>LACtps_m</v>
      </c>
      <c r="AE1791">
        <f ca="1"/>
        <v>0</v>
      </c>
    </row>
    <row r="1792" spans="1:31" x14ac:dyDescent="0.2">
      <c r="A1792" t="s">
        <v>10666</v>
      </c>
      <c r="B1792" s="121" t="s">
        <v>9655</v>
      </c>
      <c r="E1792" s="121" t="str">
        <f ca="1"/>
        <v>0</v>
      </c>
      <c r="H1792" s="121" t="str">
        <f ca="1"/>
        <v>0</v>
      </c>
      <c r="K1792" s="121" t="str">
        <f ca="1"/>
        <v>0</v>
      </c>
      <c r="L1792">
        <v>0</v>
      </c>
      <c r="M1792">
        <v>0</v>
      </c>
      <c r="N1792" s="105" t="str">
        <v>ADPRDP_c</v>
      </c>
      <c r="O1792" s="131" t="str">
        <v/>
      </c>
      <c r="P1792" s="121" t="str">
        <v/>
      </c>
      <c r="Q1792">
        <v>0</v>
      </c>
      <c r="R1792" t="str">
        <v>ADPRDP_c</v>
      </c>
      <c r="T1792">
        <v>0</v>
      </c>
      <c r="U1792" t="str">
        <v>ADPRDP_c</v>
      </c>
      <c r="W1792" t="str">
        <f ca="1"/>
        <v>Synthesis and degradation of ketone bodies</v>
      </c>
      <c r="X1792" t="str">
        <f ca="1"/>
        <v>OCOAT1_m</v>
      </c>
      <c r="Y1792">
        <f ca="1"/>
        <v>0</v>
      </c>
      <c r="Z1792">
        <f ca="1"/>
        <v>0</v>
      </c>
      <c r="AA1792">
        <f ca="1"/>
        <v>0</v>
      </c>
      <c r="AB1792">
        <f ca="1"/>
        <v>0</v>
      </c>
      <c r="AC1792">
        <f ca="1"/>
        <v>0</v>
      </c>
      <c r="AD1792" t="str">
        <f ca="1"/>
        <v>LALDO3_c</v>
      </c>
      <c r="AE1792">
        <f ca="1"/>
        <v>0</v>
      </c>
    </row>
    <row r="1793" spans="1:31" x14ac:dyDescent="0.2">
      <c r="A1793" t="s">
        <v>10654</v>
      </c>
      <c r="B1793" s="121" t="s">
        <v>9656</v>
      </c>
      <c r="E1793" s="121" t="str">
        <f ca="1"/>
        <v>0</v>
      </c>
      <c r="H1793" s="121" t="str">
        <f ca="1"/>
        <v>0</v>
      </c>
      <c r="K1793" s="121" t="str">
        <f ca="1"/>
        <v>0</v>
      </c>
      <c r="L1793">
        <v>0</v>
      </c>
      <c r="M1793">
        <v>0</v>
      </c>
      <c r="N1793" s="105" t="str">
        <v>G00006t_c_r</v>
      </c>
      <c r="O1793" s="131" t="str">
        <v/>
      </c>
      <c r="P1793" s="121" t="str">
        <v/>
      </c>
      <c r="Q1793">
        <v>0</v>
      </c>
      <c r="R1793" t="str">
        <v>G00006t_c_r</v>
      </c>
      <c r="T1793">
        <v>0</v>
      </c>
      <c r="U1793" t="str">
        <v>G00006t_c_r</v>
      </c>
      <c r="W1793" t="str">
        <f ca="1"/>
        <v>Transport</v>
      </c>
      <c r="X1793" t="str">
        <f ca="1"/>
        <v>OCTAt_c_e</v>
      </c>
      <c r="Y1793">
        <f ca="1"/>
        <v>0</v>
      </c>
      <c r="Z1793">
        <f ca="1"/>
        <v>0</v>
      </c>
      <c r="AA1793">
        <f ca="1"/>
        <v>0</v>
      </c>
      <c r="AB1793">
        <f ca="1"/>
        <v>0</v>
      </c>
      <c r="AC1793">
        <f ca="1"/>
        <v>0</v>
      </c>
      <c r="AD1793" t="str">
        <f ca="1"/>
        <v>LANOSTt_c_e</v>
      </c>
      <c r="AE1793">
        <f ca="1"/>
        <v>0</v>
      </c>
    </row>
    <row r="1794" spans="1:31" x14ac:dyDescent="0.2">
      <c r="A1794" t="s">
        <v>10654</v>
      </c>
      <c r="B1794" s="121" t="s">
        <v>9657</v>
      </c>
      <c r="E1794" s="121" t="str">
        <f ca="1"/>
        <v>0</v>
      </c>
      <c r="H1794" s="121" t="str">
        <f ca="1"/>
        <v>0</v>
      </c>
      <c r="K1794" s="121" t="str">
        <f ca="1"/>
        <v>0</v>
      </c>
      <c r="L1794">
        <v>0</v>
      </c>
      <c r="M1794">
        <v>0</v>
      </c>
      <c r="N1794" s="105" t="str">
        <v>G00006t_c_r</v>
      </c>
      <c r="O1794" s="131" t="str">
        <v/>
      </c>
      <c r="P1794" s="121" t="str">
        <v/>
      </c>
      <c r="Q1794">
        <v>0</v>
      </c>
      <c r="R1794" t="str">
        <v>G00006t_c_r</v>
      </c>
      <c r="T1794">
        <v>0</v>
      </c>
      <c r="U1794" t="str">
        <v>G00006t_c_r</v>
      </c>
      <c r="W1794" t="str">
        <f ca="1"/>
        <v>Transport</v>
      </c>
      <c r="X1794" t="str">
        <f ca="1"/>
        <v>OCTAt_c_x</v>
      </c>
      <c r="Y1794">
        <f ca="1"/>
        <v>0</v>
      </c>
      <c r="Z1794">
        <f ca="1"/>
        <v>0</v>
      </c>
      <c r="AA1794">
        <f ca="1"/>
        <v>0</v>
      </c>
      <c r="AB1794">
        <f ca="1"/>
        <v>0</v>
      </c>
      <c r="AC1794">
        <f ca="1"/>
        <v>0</v>
      </c>
      <c r="AD1794" t="str">
        <f ca="1"/>
        <v>LANOSTt_c_rm</v>
      </c>
      <c r="AE1794">
        <f ca="1"/>
        <v>0</v>
      </c>
    </row>
    <row r="1795" spans="1:31" x14ac:dyDescent="0.2">
      <c r="A1795" t="s">
        <v>10654</v>
      </c>
      <c r="B1795" s="121" t="s">
        <v>9658</v>
      </c>
      <c r="E1795" s="121" t="str">
        <f ca="1"/>
        <v>0</v>
      </c>
      <c r="H1795" s="121" t="str">
        <f ca="1"/>
        <v>0</v>
      </c>
      <c r="K1795" s="121" t="str">
        <f ca="1"/>
        <v>0</v>
      </c>
      <c r="L1795">
        <v>0</v>
      </c>
      <c r="M1795">
        <v>0</v>
      </c>
      <c r="N1795" s="105" t="str">
        <v>G00006t_c_r</v>
      </c>
      <c r="O1795" s="131" t="str">
        <v/>
      </c>
      <c r="P1795" s="121" t="str">
        <v/>
      </c>
      <c r="Q1795">
        <v>0</v>
      </c>
      <c r="R1795" t="str">
        <v>G00006t_c_r</v>
      </c>
      <c r="T1795">
        <v>0</v>
      </c>
      <c r="U1795" t="str">
        <v>G00006t_c_r</v>
      </c>
      <c r="W1795" t="str">
        <f ca="1"/>
        <v>Transport</v>
      </c>
      <c r="X1795" t="str">
        <f ca="1"/>
        <v>ODECOAt_c_l</v>
      </c>
      <c r="Y1795">
        <f ca="1"/>
        <v>0</v>
      </c>
      <c r="Z1795">
        <f ca="1"/>
        <v>0</v>
      </c>
      <c r="AA1795">
        <f ca="1"/>
        <v>0</v>
      </c>
      <c r="AB1795">
        <f ca="1"/>
        <v>0</v>
      </c>
      <c r="AC1795">
        <f ca="1"/>
        <v>0</v>
      </c>
      <c r="AD1795" t="str">
        <f ca="1"/>
        <v>LANOSTt_l_rm</v>
      </c>
      <c r="AE1795">
        <f ca="1"/>
        <v>0</v>
      </c>
    </row>
    <row r="1796" spans="1:31" x14ac:dyDescent="0.2">
      <c r="A1796" t="s">
        <v>10654</v>
      </c>
      <c r="B1796" s="121" t="s">
        <v>9659</v>
      </c>
      <c r="E1796" s="121" t="str">
        <f ca="1"/>
        <v>0</v>
      </c>
      <c r="H1796" s="121" t="str">
        <f ca="1"/>
        <v>0</v>
      </c>
      <c r="K1796" s="121" t="str">
        <f ca="1"/>
        <v>0</v>
      </c>
      <c r="L1796">
        <v>0</v>
      </c>
      <c r="M1796">
        <v>0</v>
      </c>
      <c r="N1796" s="105" t="str">
        <v/>
      </c>
      <c r="O1796" s="131" t="str">
        <v/>
      </c>
      <c r="P1796" s="121" t="str">
        <v/>
      </c>
      <c r="Q1796">
        <v>0</v>
      </c>
      <c r="R1796" t="str">
        <v/>
      </c>
      <c r="T1796">
        <v>0</v>
      </c>
      <c r="U1796" t="str">
        <v/>
      </c>
      <c r="W1796" t="str">
        <f ca="1"/>
        <v>Transport</v>
      </c>
      <c r="X1796" t="str">
        <f ca="1"/>
        <v>ODECOAt_c_mm</v>
      </c>
      <c r="Y1796">
        <f ca="1"/>
        <v>0</v>
      </c>
      <c r="Z1796">
        <f ca="1"/>
        <v>0</v>
      </c>
      <c r="AA1796">
        <f ca="1"/>
        <v>0</v>
      </c>
      <c r="AB1796">
        <f ca="1"/>
        <v>0</v>
      </c>
      <c r="AC1796">
        <f ca="1"/>
        <v>0</v>
      </c>
      <c r="AD1796" t="str">
        <f ca="1"/>
        <v>LCADi_c</v>
      </c>
      <c r="AE1796">
        <f ca="1"/>
        <v>0</v>
      </c>
    </row>
    <row r="1797" spans="1:31" x14ac:dyDescent="0.2">
      <c r="A1797" t="s">
        <v>10654</v>
      </c>
      <c r="B1797" s="121" t="s">
        <v>9660</v>
      </c>
      <c r="E1797" s="121" t="str">
        <f ca="1"/>
        <v>0</v>
      </c>
      <c r="H1797" s="121" t="str">
        <f ca="1"/>
        <v>0</v>
      </c>
      <c r="K1797" s="121" t="str">
        <f ca="1"/>
        <v>0</v>
      </c>
      <c r="L1797">
        <v>0</v>
      </c>
      <c r="M1797">
        <v>1.24313317701571E-18</v>
      </c>
      <c r="N1797" s="105" t="str">
        <v/>
      </c>
      <c r="O1797" s="131" t="str">
        <v/>
      </c>
      <c r="P1797" s="121" t="str">
        <v/>
      </c>
      <c r="Q1797">
        <v>0</v>
      </c>
      <c r="R1797" t="str">
        <v/>
      </c>
      <c r="T1797">
        <v>0</v>
      </c>
      <c r="U1797" t="str">
        <v/>
      </c>
      <c r="W1797" t="str">
        <f ca="1"/>
        <v>Transport</v>
      </c>
      <c r="X1797" t="str">
        <f ca="1"/>
        <v>ODECOAt_c_rm</v>
      </c>
      <c r="Y1797">
        <f ca="1"/>
        <v>0</v>
      </c>
      <c r="Z1797">
        <f ca="1"/>
        <v>0</v>
      </c>
      <c r="AA1797">
        <f ca="1"/>
        <v>0</v>
      </c>
      <c r="AB1797">
        <f ca="1"/>
        <v>0</v>
      </c>
      <c r="AC1797">
        <f ca="1"/>
        <v>0</v>
      </c>
      <c r="AD1797" t="str">
        <f ca="1"/>
        <v>LCYSTAT_c</v>
      </c>
      <c r="AE1797">
        <f ca="1"/>
        <v>0</v>
      </c>
    </row>
    <row r="1798" spans="1:31" x14ac:dyDescent="0.2">
      <c r="A1798" t="s">
        <v>10741</v>
      </c>
      <c r="B1798" s="121" t="s">
        <v>9666</v>
      </c>
      <c r="E1798" s="121" t="str">
        <f ca="1"/>
        <v>0</v>
      </c>
      <c r="H1798" s="121" t="str">
        <f ca="1"/>
        <v>0</v>
      </c>
      <c r="K1798" s="121" t="str">
        <f ca="1"/>
        <v>0</v>
      </c>
      <c r="L1798">
        <v>0</v>
      </c>
      <c r="M1798">
        <v>0</v>
      </c>
      <c r="N1798" s="105" t="str">
        <v>G00006t_c_r</v>
      </c>
      <c r="O1798" s="131" t="str">
        <v/>
      </c>
      <c r="P1798" s="121" t="str">
        <v/>
      </c>
      <c r="Q1798">
        <v>0</v>
      </c>
      <c r="R1798" t="str">
        <v>G00006t_c_r</v>
      </c>
      <c r="T1798">
        <v>0</v>
      </c>
      <c r="U1798" t="str">
        <v>G00006t_c_r</v>
      </c>
      <c r="W1798" t="str">
        <f ca="1"/>
        <v>Glycosaminoglycan biosynthesis - chondroitin sulfate / dermatan sulfate</v>
      </c>
      <c r="X1798" t="str">
        <f ca="1"/>
        <v>OGLYCANS_B3GAT1_r</v>
      </c>
      <c r="Y1798">
        <f ca="1"/>
        <v>0</v>
      </c>
      <c r="Z1798">
        <f ca="1"/>
        <v>0</v>
      </c>
      <c r="AA1798">
        <f ca="1"/>
        <v>0</v>
      </c>
      <c r="AB1798">
        <f ca="1"/>
        <v>0</v>
      </c>
      <c r="AC1798">
        <f ca="1"/>
        <v>0</v>
      </c>
      <c r="AD1798" t="str">
        <f ca="1"/>
        <v>LDH_L_x</v>
      </c>
      <c r="AE1798">
        <f ca="1"/>
        <v>0</v>
      </c>
    </row>
    <row r="1799" spans="1:31" x14ac:dyDescent="0.2">
      <c r="A1799" t="s">
        <v>10719</v>
      </c>
      <c r="B1799" s="121" t="s">
        <v>9661</v>
      </c>
      <c r="E1799" s="121">
        <f ca="1"/>
        <v>9.1129487915308904E-3</v>
      </c>
      <c r="H1799" s="121" t="str">
        <f ca="1"/>
        <v>0</v>
      </c>
      <c r="K1799" s="121" t="str">
        <f ca="1"/>
        <v>0</v>
      </c>
      <c r="L1799">
        <v>0</v>
      </c>
      <c r="M1799">
        <v>0</v>
      </c>
      <c r="N1799" s="105" t="str">
        <v>G00006t_c_r</v>
      </c>
      <c r="O1799" s="131" t="str">
        <v/>
      </c>
      <c r="P1799" s="121" t="str">
        <v/>
      </c>
      <c r="Q1799">
        <v>0</v>
      </c>
      <c r="R1799" t="str">
        <v>G00006t_c_r</v>
      </c>
      <c r="T1799">
        <v>0</v>
      </c>
      <c r="U1799" t="str">
        <v>G00006t_c_r</v>
      </c>
      <c r="W1799" t="str">
        <f ca="1"/>
        <v>O-Glycan biosynthesis</v>
      </c>
      <c r="X1799" t="str">
        <f ca="1"/>
        <v>OGLYCANS1_r</v>
      </c>
      <c r="Y1799">
        <f ca="1"/>
        <v>4.3485271925305926E-3</v>
      </c>
      <c r="Z1799">
        <f ca="1"/>
        <v>0</v>
      </c>
      <c r="AA1799">
        <f ca="1"/>
        <v>1.8909688744177997E-5</v>
      </c>
      <c r="AB1799">
        <f ca="1"/>
        <v>7.9136433848221786E-4</v>
      </c>
      <c r="AC1799">
        <f ca="1"/>
        <v>1</v>
      </c>
      <c r="AD1799" t="str">
        <f ca="1"/>
        <v>LEUt_c_v</v>
      </c>
      <c r="AE1799">
        <f ca="1"/>
        <v>0</v>
      </c>
    </row>
    <row r="1800" spans="1:31" x14ac:dyDescent="0.2">
      <c r="A1800" t="s">
        <v>10719</v>
      </c>
      <c r="B1800" s="121" t="s">
        <v>9662</v>
      </c>
      <c r="E1800" s="121">
        <f ca="1"/>
        <v>9.1129487915308904E-3</v>
      </c>
      <c r="H1800" s="121" t="str">
        <f ca="1"/>
        <v>0</v>
      </c>
      <c r="K1800" s="121" t="str">
        <f ca="1"/>
        <v>0</v>
      </c>
      <c r="L1800">
        <v>0</v>
      </c>
      <c r="M1800">
        <v>0</v>
      </c>
      <c r="N1800" s="105" t="str">
        <v/>
      </c>
      <c r="O1800" s="131" t="str">
        <v/>
      </c>
      <c r="P1800" s="121" t="str">
        <v/>
      </c>
      <c r="Q1800">
        <v>0</v>
      </c>
      <c r="R1800" t="str">
        <v/>
      </c>
      <c r="T1800">
        <v>0</v>
      </c>
      <c r="U1800" t="str">
        <v/>
      </c>
      <c r="W1800" t="str">
        <f ca="1"/>
        <v>O-Glycan biosynthesis</v>
      </c>
      <c r="X1800" t="str">
        <f ca="1"/>
        <v>OGLYCANS2_g</v>
      </c>
      <c r="Y1800">
        <f ca="1"/>
        <v>4.3485271925305926E-3</v>
      </c>
      <c r="Z1800">
        <f ca="1"/>
        <v>0</v>
      </c>
      <c r="AA1800">
        <f ca="1"/>
        <v>1.8909688744177997E-5</v>
      </c>
      <c r="AB1800">
        <f ca="1"/>
        <v>7.9136433848221786E-4</v>
      </c>
      <c r="AC1800">
        <f ca="1"/>
        <v>1</v>
      </c>
      <c r="AD1800" t="str">
        <f ca="1"/>
        <v>LEUTA_m</v>
      </c>
      <c r="AE1800">
        <f ca="1"/>
        <v>0</v>
      </c>
    </row>
    <row r="1801" spans="1:31" x14ac:dyDescent="0.2">
      <c r="A1801" t="s">
        <v>10719</v>
      </c>
      <c r="B1801" s="121" t="s">
        <v>9663</v>
      </c>
      <c r="E1801" s="121">
        <f ca="1"/>
        <v>9.1129487915308904E-3</v>
      </c>
      <c r="H1801" s="121" t="str">
        <f ca="1"/>
        <v>0</v>
      </c>
      <c r="K1801" s="121" t="str">
        <f ca="1"/>
        <v>0</v>
      </c>
      <c r="L1801">
        <v>0</v>
      </c>
      <c r="M1801">
        <v>4.8559889727176301E-20</v>
      </c>
      <c r="N1801" s="105" t="str">
        <v/>
      </c>
      <c r="O1801" s="131" t="str">
        <v/>
      </c>
      <c r="P1801" s="121" t="str">
        <v/>
      </c>
      <c r="Q1801">
        <v>0</v>
      </c>
      <c r="R1801" t="str">
        <v/>
      </c>
      <c r="T1801">
        <v>0</v>
      </c>
      <c r="U1801" t="str">
        <v/>
      </c>
      <c r="W1801" t="str">
        <f ca="1"/>
        <v>O-Glycan biosynthesis</v>
      </c>
      <c r="X1801" t="str">
        <f ca="1"/>
        <v>OGLYCANS3_g</v>
      </c>
      <c r="Y1801">
        <f ca="1"/>
        <v>4.3485271925305926E-3</v>
      </c>
      <c r="Z1801">
        <f ca="1"/>
        <v>0</v>
      </c>
      <c r="AA1801">
        <f ca="1"/>
        <v>1.8909688744177997E-5</v>
      </c>
      <c r="AB1801">
        <f ca="1"/>
        <v>7.9136433848221786E-4</v>
      </c>
      <c r="AC1801">
        <f ca="1"/>
        <v>1</v>
      </c>
      <c r="AD1801" t="str">
        <f ca="1"/>
        <v>LEUtpa_v</v>
      </c>
      <c r="AE1801">
        <f ca="1"/>
        <v>0</v>
      </c>
    </row>
    <row r="1802" spans="1:31" x14ac:dyDescent="0.2">
      <c r="A1802" t="s">
        <v>10719</v>
      </c>
      <c r="B1802" s="121" t="s">
        <v>9664</v>
      </c>
      <c r="E1802" s="121">
        <f ca="1"/>
        <v>9.1129487915308904E-3</v>
      </c>
      <c r="H1802" s="121" t="str">
        <f ca="1"/>
        <v>0</v>
      </c>
      <c r="K1802" s="121" t="str">
        <f ca="1"/>
        <v>0</v>
      </c>
      <c r="L1802">
        <v>0</v>
      </c>
      <c r="M1802">
        <v>0</v>
      </c>
      <c r="N1802" s="105" t="str">
        <v/>
      </c>
      <c r="O1802" s="131" t="str">
        <v/>
      </c>
      <c r="P1802" s="121" t="str">
        <v/>
      </c>
      <c r="Q1802">
        <v>0</v>
      </c>
      <c r="R1802" t="str">
        <v/>
      </c>
      <c r="T1802">
        <v>0</v>
      </c>
      <c r="U1802" t="str">
        <v/>
      </c>
      <c r="W1802" t="str">
        <f ca="1"/>
        <v>O-Glycan biosynthesis</v>
      </c>
      <c r="X1802" t="str">
        <f ca="1"/>
        <v>OGLYCANS4_g</v>
      </c>
      <c r="Y1802">
        <f ca="1"/>
        <v>4.3485271925305926E-3</v>
      </c>
      <c r="Z1802">
        <f ca="1"/>
        <v>0</v>
      </c>
      <c r="AA1802">
        <f ca="1"/>
        <v>1.8909688744177997E-5</v>
      </c>
      <c r="AB1802">
        <f ca="1"/>
        <v>7.9136433848221786E-4</v>
      </c>
      <c r="AC1802">
        <f ca="1"/>
        <v>1</v>
      </c>
      <c r="AD1802" t="str">
        <f ca="1"/>
        <v>LEUtps_v</v>
      </c>
      <c r="AE1802">
        <f ca="1"/>
        <v>0</v>
      </c>
    </row>
    <row r="1803" spans="1:31" x14ac:dyDescent="0.2">
      <c r="A1803" t="s">
        <v>10719</v>
      </c>
      <c r="B1803" s="121" t="s">
        <v>9665</v>
      </c>
      <c r="E1803" s="121">
        <f ca="1"/>
        <v>9.1129487915308904E-3</v>
      </c>
      <c r="H1803" s="121" t="str">
        <f ca="1"/>
        <v>0</v>
      </c>
      <c r="K1803" s="121" t="str">
        <f ca="1"/>
        <v>0</v>
      </c>
      <c r="L1803">
        <v>0</v>
      </c>
      <c r="M1803">
        <v>1.7576146857803902E-18</v>
      </c>
      <c r="N1803" s="105" t="str">
        <v/>
      </c>
      <c r="O1803" s="131" t="str">
        <v/>
      </c>
      <c r="P1803" s="121" t="str">
        <v/>
      </c>
      <c r="Q1803">
        <v>0</v>
      </c>
      <c r="R1803" t="str">
        <v/>
      </c>
      <c r="T1803">
        <v>0</v>
      </c>
      <c r="U1803" t="str">
        <v/>
      </c>
      <c r="W1803" t="str">
        <f ca="1"/>
        <v>O-Glycan biosynthesis</v>
      </c>
      <c r="X1803" t="str">
        <f ca="1"/>
        <v>OGLYCANS5_g</v>
      </c>
      <c r="Y1803">
        <f ca="1"/>
        <v>4.3485271925305926E-3</v>
      </c>
      <c r="Z1803">
        <f ca="1"/>
        <v>0</v>
      </c>
      <c r="AA1803">
        <f ca="1"/>
        <v>1.8909688744177997E-5</v>
      </c>
      <c r="AB1803">
        <f ca="1"/>
        <v>7.9136433848221786E-4</v>
      </c>
      <c r="AC1803">
        <f ca="1"/>
        <v>1</v>
      </c>
      <c r="AD1803" t="str">
        <f ca="1"/>
        <v>LGTHL_c</v>
      </c>
      <c r="AE1803">
        <f ca="1"/>
        <v>0</v>
      </c>
    </row>
    <row r="1804" spans="1:31" x14ac:dyDescent="0.2">
      <c r="A1804" t="s">
        <v>10688</v>
      </c>
      <c r="B1804" s="121" t="s">
        <v>9667</v>
      </c>
      <c r="E1804" s="121">
        <f ca="1"/>
        <v>6.0388064632553397E-2</v>
      </c>
      <c r="H1804" s="121" t="str">
        <f ca="1"/>
        <v>0</v>
      </c>
      <c r="K1804" s="121" t="str">
        <f ca="1"/>
        <v>0</v>
      </c>
      <c r="L1804">
        <v>0</v>
      </c>
      <c r="M1804">
        <v>1.6783617184006599E-16</v>
      </c>
      <c r="N1804" s="105" t="str">
        <v/>
      </c>
      <c r="O1804" s="131">
        <v>9.6836553000000006E-2</v>
      </c>
      <c r="P1804" s="121">
        <v>2.93932435374183E-4</v>
      </c>
      <c r="Q1804">
        <v>0</v>
      </c>
      <c r="R1804" t="str">
        <v/>
      </c>
      <c r="T1804">
        <v>0</v>
      </c>
      <c r="U1804" t="str">
        <v/>
      </c>
      <c r="W1804" t="str">
        <f ca="1"/>
        <v>Cysteine and methionine metabolism</v>
      </c>
      <c r="X1804" t="str">
        <f ca="1"/>
        <v>OMCDC_c</v>
      </c>
      <c r="Y1804">
        <f ca="1"/>
        <v>2.8816044857291379E-2</v>
      </c>
      <c r="Z1804">
        <f ca="1"/>
        <v>0</v>
      </c>
      <c r="AA1804">
        <f ca="1"/>
        <v>8.3036444121742891E-4</v>
      </c>
      <c r="AB1804">
        <f ca="1"/>
        <v>9611.1137450781589</v>
      </c>
      <c r="AC1804">
        <f ca="1"/>
        <v>1</v>
      </c>
      <c r="AD1804" t="str">
        <f ca="1"/>
        <v>LINOLENt_c_l</v>
      </c>
      <c r="AE1804">
        <f ca="1"/>
        <v>0</v>
      </c>
    </row>
    <row r="1805" spans="1:31" x14ac:dyDescent="0.2">
      <c r="A1805" t="s">
        <v>10688</v>
      </c>
      <c r="B1805" s="121" t="s">
        <v>9668</v>
      </c>
      <c r="E1805" s="121" t="str">
        <f ca="1"/>
        <v>0</v>
      </c>
      <c r="H1805" s="121" t="str">
        <f ca="1"/>
        <v>0</v>
      </c>
      <c r="K1805" s="121" t="str">
        <f ca="1"/>
        <v>0</v>
      </c>
      <c r="L1805">
        <v>0</v>
      </c>
      <c r="M1805">
        <v>1.2431331770157E-18</v>
      </c>
      <c r="N1805" s="105" t="str">
        <v/>
      </c>
      <c r="O1805" s="131">
        <v>0</v>
      </c>
      <c r="P1805" s="121">
        <v>0</v>
      </c>
      <c r="Q1805">
        <v>0</v>
      </c>
      <c r="R1805" t="str">
        <v/>
      </c>
      <c r="T1805">
        <v>0</v>
      </c>
      <c r="U1805" t="str">
        <v/>
      </c>
      <c r="W1805" t="str">
        <f ca="1"/>
        <v>Cysteine and methionine metabolism</v>
      </c>
      <c r="X1805" t="str">
        <f ca="1"/>
        <v>OMCDC_m</v>
      </c>
      <c r="Y1805">
        <f ca="1"/>
        <v>0</v>
      </c>
      <c r="Z1805">
        <f ca="1"/>
        <v>0</v>
      </c>
      <c r="AA1805">
        <f ca="1"/>
        <v>0</v>
      </c>
      <c r="AB1805">
        <f ca="1"/>
        <v>0</v>
      </c>
      <c r="AC1805">
        <f ca="1"/>
        <v>0</v>
      </c>
      <c r="AD1805" t="str">
        <f ca="1"/>
        <v>LLFC2O_c</v>
      </c>
      <c r="AE1805">
        <f ca="1"/>
        <v>0</v>
      </c>
    </row>
    <row r="1806" spans="1:31" x14ac:dyDescent="0.2">
      <c r="A1806" t="s">
        <v>10702</v>
      </c>
      <c r="B1806" s="121" t="s">
        <v>9669</v>
      </c>
      <c r="E1806" s="121">
        <f ca="1"/>
        <v>2.3964683071726899E-2</v>
      </c>
      <c r="H1806" s="121" t="str">
        <f ca="1"/>
        <v>0</v>
      </c>
      <c r="K1806" s="121" t="str">
        <f ca="1"/>
        <v>0</v>
      </c>
      <c r="L1806">
        <v>0</v>
      </c>
      <c r="M1806">
        <v>5.09191708225399E-15</v>
      </c>
      <c r="N1806" s="105" t="str">
        <v/>
      </c>
      <c r="O1806" s="131">
        <v>1.7766540000000001E-2</v>
      </c>
      <c r="P1806" s="121">
        <v>2.4066529150935799E-5</v>
      </c>
      <c r="Q1806">
        <v>0</v>
      </c>
      <c r="R1806" t="str">
        <v/>
      </c>
      <c r="T1806">
        <v>0</v>
      </c>
      <c r="U1806" t="str">
        <v/>
      </c>
      <c r="W1806" t="str">
        <f ca="1"/>
        <v>Pyrimidine metabolism</v>
      </c>
      <c r="X1806" t="str">
        <f ca="1"/>
        <v>OMPDC_c</v>
      </c>
      <c r="Y1806">
        <f ca="1"/>
        <v>1.1435494523422587E-2</v>
      </c>
      <c r="Z1806">
        <f ca="1"/>
        <v>0</v>
      </c>
      <c r="AA1806">
        <f ca="1"/>
        <v>1.3077053499522799E-4</v>
      </c>
      <c r="AB1806">
        <f ca="1"/>
        <v>225778.70507550347</v>
      </c>
      <c r="AC1806">
        <f ca="1"/>
        <v>1</v>
      </c>
      <c r="AD1806" t="str">
        <f ca="1"/>
        <v>LPAP_vm</v>
      </c>
      <c r="AE1806">
        <f ca="1"/>
        <v>0</v>
      </c>
    </row>
    <row r="1807" spans="1:31" x14ac:dyDescent="0.2">
      <c r="A1807" t="s">
        <v>10734</v>
      </c>
      <c r="B1807" s="121" t="s">
        <v>9670</v>
      </c>
      <c r="E1807" s="121" t="str">
        <f ca="1"/>
        <v>0</v>
      </c>
      <c r="H1807" s="121" t="str">
        <f ca="1"/>
        <v>0</v>
      </c>
      <c r="K1807" s="121" t="str">
        <f ca="1"/>
        <v>0</v>
      </c>
      <c r="L1807">
        <v>0</v>
      </c>
      <c r="M1807">
        <v>0</v>
      </c>
      <c r="N1807" s="105" t="str">
        <v/>
      </c>
      <c r="O1807" s="131">
        <v>0</v>
      </c>
      <c r="P1807" s="121">
        <v>4.9785377228491098E-5</v>
      </c>
      <c r="Q1807">
        <v>0</v>
      </c>
      <c r="R1807" t="str">
        <v/>
      </c>
      <c r="T1807">
        <v>0</v>
      </c>
      <c r="U1807" t="str">
        <v/>
      </c>
      <c r="W1807" t="str">
        <f ca="1"/>
        <v>Glutathione metabolism</v>
      </c>
      <c r="X1807" t="str">
        <f ca="1"/>
        <v>OPAH_c</v>
      </c>
      <c r="Y1807">
        <f ca="1"/>
        <v>0</v>
      </c>
      <c r="Z1807">
        <f ca="1"/>
        <v>0</v>
      </c>
      <c r="AA1807">
        <f ca="1"/>
        <v>0</v>
      </c>
      <c r="AB1807">
        <f ca="1"/>
        <v>0</v>
      </c>
      <c r="AC1807">
        <f ca="1"/>
        <v>0</v>
      </c>
      <c r="AD1807" t="str">
        <f ca="1"/>
        <v>LPCAT_mm</v>
      </c>
      <c r="AE1807">
        <f ca="1"/>
        <v>0</v>
      </c>
    </row>
    <row r="1808" spans="1:31" x14ac:dyDescent="0.2">
      <c r="A1808" t="s">
        <v>10674</v>
      </c>
      <c r="B1808" s="121" t="s">
        <v>9671</v>
      </c>
      <c r="E1808" s="121">
        <f ca="1"/>
        <v>3.1815038033243398E-2</v>
      </c>
      <c r="H1808" s="121" t="str">
        <f ca="1"/>
        <v>0</v>
      </c>
      <c r="K1808" s="121" t="str">
        <f ca="1"/>
        <v>0</v>
      </c>
      <c r="L1808">
        <v>0</v>
      </c>
      <c r="M1808">
        <v>5.2112422562442398E-15</v>
      </c>
      <c r="N1808" s="105" t="str">
        <v/>
      </c>
      <c r="O1808" s="131" t="str">
        <v/>
      </c>
      <c r="P1808" s="121" t="str">
        <v/>
      </c>
      <c r="Q1808">
        <v>0</v>
      </c>
      <c r="R1808" t="str">
        <v/>
      </c>
      <c r="T1808">
        <v>0</v>
      </c>
      <c r="U1808" t="str">
        <v/>
      </c>
      <c r="W1808" t="str">
        <f ca="1"/>
        <v>Arginine and proline metabolism</v>
      </c>
      <c r="X1808" t="str">
        <f ca="1"/>
        <v>ORNCD_m</v>
      </c>
      <c r="Y1808">
        <f ca="1"/>
        <v>1.5181535766724381E-2</v>
      </c>
      <c r="Z1808">
        <f ca="1"/>
        <v>0</v>
      </c>
      <c r="AA1808">
        <f ca="1"/>
        <v>2.3047902823633166E-4</v>
      </c>
      <c r="AB1808">
        <f ca="1"/>
        <v>9.6454725501721947E-3</v>
      </c>
      <c r="AC1808">
        <f ca="1"/>
        <v>1</v>
      </c>
      <c r="AD1808" t="str">
        <f ca="1"/>
        <v>LPIAT_rm</v>
      </c>
      <c r="AE1808">
        <f ca="1"/>
        <v>0</v>
      </c>
    </row>
    <row r="1809" spans="1:31" x14ac:dyDescent="0.2">
      <c r="A1809" t="s">
        <v>10674</v>
      </c>
      <c r="B1809" s="121" t="s">
        <v>9672</v>
      </c>
      <c r="E1809" s="121">
        <f ca="1"/>
        <v>1.9069533756447E-5</v>
      </c>
      <c r="H1809" s="121" t="str">
        <f ca="1"/>
        <v>0</v>
      </c>
      <c r="K1809" s="121" t="str">
        <f ca="1"/>
        <v>0</v>
      </c>
      <c r="L1809">
        <v>0</v>
      </c>
      <c r="M1809">
        <v>4.97253270806277E-18</v>
      </c>
      <c r="N1809" s="105" t="str">
        <v/>
      </c>
      <c r="O1809" s="131">
        <v>0</v>
      </c>
      <c r="P1809" s="121">
        <v>7.7032120256575399E-5</v>
      </c>
      <c r="Q1809">
        <v>0</v>
      </c>
      <c r="R1809" t="str">
        <v/>
      </c>
      <c r="T1809">
        <v>0</v>
      </c>
      <c r="U1809" t="str">
        <v/>
      </c>
      <c r="W1809" t="str">
        <f ca="1"/>
        <v>Arginine and proline metabolism</v>
      </c>
      <c r="X1809" t="str">
        <f ca="1"/>
        <v>ORNDC_c</v>
      </c>
      <c r="Y1809">
        <f ca="1"/>
        <v>9.0996216467117127E-6</v>
      </c>
      <c r="Z1809">
        <f ca="1"/>
        <v>0</v>
      </c>
      <c r="AA1809">
        <f ca="1"/>
        <v>8.2803114113304385E-11</v>
      </c>
      <c r="AB1809">
        <f ca="1"/>
        <v>1.3954136499947929E-2</v>
      </c>
      <c r="AC1809">
        <f ca="1"/>
        <v>1</v>
      </c>
      <c r="AD1809" t="str">
        <f ca="1"/>
        <v>LSERDHi_c</v>
      </c>
      <c r="AE1809">
        <f ca="1"/>
        <v>0</v>
      </c>
    </row>
    <row r="1810" spans="1:31" x14ac:dyDescent="0.2">
      <c r="A1810" t="s">
        <v>10665</v>
      </c>
      <c r="B1810" s="121" t="s">
        <v>9673</v>
      </c>
      <c r="E1810" s="121" t="str">
        <f ca="1"/>
        <v>0</v>
      </c>
      <c r="H1810" s="121" t="str">
        <f ca="1"/>
        <v>0</v>
      </c>
      <c r="K1810" s="121" t="str">
        <f ca="1"/>
        <v>0</v>
      </c>
      <c r="L1810">
        <v>0</v>
      </c>
      <c r="M1810">
        <v>0</v>
      </c>
      <c r="N1810" s="105" t="str">
        <v>G00006t_c_c</v>
      </c>
      <c r="O1810" s="131" t="str">
        <v/>
      </c>
      <c r="P1810" s="121" t="str">
        <v/>
      </c>
      <c r="Q1810">
        <v>0</v>
      </c>
      <c r="R1810" t="str">
        <v>G00006t_c_c</v>
      </c>
      <c r="T1810">
        <v>0</v>
      </c>
      <c r="U1810" t="str">
        <v>G00006t_c_c</v>
      </c>
      <c r="W1810" t="str">
        <f ca="1"/>
        <v>Unassigned</v>
      </c>
      <c r="X1810" t="str">
        <f ca="1"/>
        <v>ORNN5MOX_c</v>
      </c>
      <c r="Y1810">
        <f ca="1"/>
        <v>0</v>
      </c>
      <c r="Z1810">
        <f ca="1"/>
        <v>0</v>
      </c>
      <c r="AA1810">
        <f ca="1"/>
        <v>0</v>
      </c>
      <c r="AB1810">
        <f ca="1"/>
        <v>0</v>
      </c>
      <c r="AC1810">
        <f ca="1"/>
        <v>0</v>
      </c>
      <c r="AD1810" t="str">
        <f ca="1"/>
        <v>LTA4H_c</v>
      </c>
      <c r="AE1810">
        <f ca="1"/>
        <v>0</v>
      </c>
    </row>
    <row r="1811" spans="1:31" x14ac:dyDescent="0.2">
      <c r="A1811" t="s">
        <v>10674</v>
      </c>
      <c r="B1811" s="121" t="s">
        <v>9675</v>
      </c>
      <c r="E1811" s="121" t="str">
        <f ca="1"/>
        <v>0</v>
      </c>
      <c r="H1811" s="121" t="str">
        <f ca="1"/>
        <v>0</v>
      </c>
      <c r="K1811" s="121" t="str">
        <f ca="1"/>
        <v>0</v>
      </c>
      <c r="L1811">
        <v>0</v>
      </c>
      <c r="M1811">
        <v>0.10341696482233</v>
      </c>
      <c r="N1811" s="105" t="str">
        <v>G00006t_c_c</v>
      </c>
      <c r="O1811" s="131">
        <v>0</v>
      </c>
      <c r="P1811" s="121">
        <v>0</v>
      </c>
      <c r="Q1811">
        <v>0</v>
      </c>
      <c r="R1811" t="str">
        <v>G00006t_c_c</v>
      </c>
      <c r="T1811">
        <v>0.57251133673131605</v>
      </c>
      <c r="U1811" t="str">
        <v>G00006t_c_c</v>
      </c>
      <c r="W1811" t="str">
        <f ca="1"/>
        <v>Arginine and proline metabolism</v>
      </c>
      <c r="X1811" t="str">
        <f ca="1"/>
        <v>ORNTA_c</v>
      </c>
      <c r="Y1811">
        <f ca="1"/>
        <v>0</v>
      </c>
      <c r="Z1811">
        <f ca="1"/>
        <v>0</v>
      </c>
      <c r="AA1811">
        <f ca="1"/>
        <v>0</v>
      </c>
      <c r="AB1811">
        <f ca="1"/>
        <v>0</v>
      </c>
      <c r="AC1811">
        <f ca="1"/>
        <v>0</v>
      </c>
      <c r="AD1811" t="str">
        <f ca="1"/>
        <v>LTA4H_n</v>
      </c>
      <c r="AE1811">
        <f ca="1"/>
        <v>0</v>
      </c>
    </row>
    <row r="1812" spans="1:31" x14ac:dyDescent="0.2">
      <c r="A1812" t="s">
        <v>10674</v>
      </c>
      <c r="B1812" s="121" t="s">
        <v>9674</v>
      </c>
      <c r="E1812" s="121">
        <f ca="1"/>
        <v>6.0934978860688299E-2</v>
      </c>
      <c r="H1812" s="121" t="str">
        <f ca="1"/>
        <v>0</v>
      </c>
      <c r="K1812" s="121" t="str">
        <f ca="1"/>
        <v>0</v>
      </c>
      <c r="L1812">
        <v>0</v>
      </c>
      <c r="M1812">
        <v>1.03079859398224E-18</v>
      </c>
      <c r="N1812" s="105" t="str">
        <v/>
      </c>
      <c r="O1812" s="131">
        <v>7.1280178200000002E-2</v>
      </c>
      <c r="P1812" s="121">
        <v>1.2429805581499901E-4</v>
      </c>
      <c r="Q1812">
        <v>0</v>
      </c>
      <c r="R1812" t="str">
        <v/>
      </c>
      <c r="T1812">
        <v>0</v>
      </c>
      <c r="U1812" t="str">
        <v/>
      </c>
      <c r="W1812" t="str">
        <f ca="1"/>
        <v>Arginine and proline metabolism</v>
      </c>
      <c r="X1812" t="str">
        <f ca="1"/>
        <v>ORNTACi_m</v>
      </c>
      <c r="Y1812">
        <f ca="1"/>
        <v>2.9077022006119072E-2</v>
      </c>
      <c r="Z1812">
        <f ca="1"/>
        <v>0</v>
      </c>
      <c r="AA1812">
        <f ca="1"/>
        <v>8.4547320874433271E-4</v>
      </c>
      <c r="AB1812">
        <f ca="1"/>
        <v>54723.16137392052</v>
      </c>
      <c r="AC1812">
        <f ca="1"/>
        <v>1</v>
      </c>
      <c r="AD1812" t="str">
        <f ca="1"/>
        <v>LTA4H2_c</v>
      </c>
      <c r="AE1812">
        <f ca="1"/>
        <v>0</v>
      </c>
    </row>
    <row r="1813" spans="1:31" x14ac:dyDescent="0.2">
      <c r="A1813" t="s">
        <v>10654</v>
      </c>
      <c r="B1813" s="121" t="s">
        <v>9676</v>
      </c>
      <c r="E1813" s="121">
        <f ca="1"/>
        <v>2.9119940827444801E-2</v>
      </c>
      <c r="H1813" s="121" t="str">
        <f ca="1"/>
        <v>0</v>
      </c>
      <c r="K1813" s="121" t="str">
        <f ca="1"/>
        <v>0</v>
      </c>
      <c r="L1813">
        <v>0</v>
      </c>
      <c r="M1813">
        <v>4.9785377228491098E-5</v>
      </c>
      <c r="N1813" s="105" t="str">
        <v/>
      </c>
      <c r="O1813" s="131" t="str">
        <v/>
      </c>
      <c r="P1813" s="121" t="str">
        <v/>
      </c>
      <c r="Q1813">
        <v>0</v>
      </c>
      <c r="R1813" t="str">
        <v/>
      </c>
      <c r="T1813">
        <v>0</v>
      </c>
      <c r="U1813" t="str">
        <v/>
      </c>
      <c r="W1813" t="str">
        <f ca="1"/>
        <v>Transport</v>
      </c>
      <c r="X1813" t="str">
        <f ca="1"/>
        <v>ORNtpa_m</v>
      </c>
      <c r="Y1813">
        <f ca="1"/>
        <v>1.3895486239394642E-2</v>
      </c>
      <c r="Z1813">
        <f ca="1"/>
        <v>0</v>
      </c>
      <c r="AA1813">
        <f ca="1"/>
        <v>1.9308453782920584E-4</v>
      </c>
      <c r="AB1813">
        <f ca="1"/>
        <v>8.0805252596978395E-3</v>
      </c>
      <c r="AC1813">
        <f ca="1"/>
        <v>1</v>
      </c>
      <c r="AD1813" t="str">
        <f ca="1"/>
        <v>LTA4H2_n</v>
      </c>
      <c r="AE1813">
        <f ca="1"/>
        <v>0</v>
      </c>
    </row>
    <row r="1814" spans="1:31" x14ac:dyDescent="0.2">
      <c r="A1814" t="s">
        <v>10654</v>
      </c>
      <c r="B1814" s="121" t="s">
        <v>9677</v>
      </c>
      <c r="E1814" s="121" t="str">
        <f ca="1"/>
        <v>0</v>
      </c>
      <c r="H1814" s="121" t="str">
        <f ca="1"/>
        <v>0</v>
      </c>
      <c r="K1814" s="121" t="str">
        <f ca="1"/>
        <v>0</v>
      </c>
      <c r="L1814">
        <v>0</v>
      </c>
      <c r="M1814">
        <v>0</v>
      </c>
      <c r="N1814" s="105" t="str">
        <v/>
      </c>
      <c r="O1814" s="131" t="str">
        <v/>
      </c>
      <c r="P1814" s="121" t="str">
        <v/>
      </c>
      <c r="Q1814">
        <v>0</v>
      </c>
      <c r="R1814" t="str">
        <v/>
      </c>
      <c r="T1814">
        <v>0</v>
      </c>
      <c r="U1814" t="str">
        <v/>
      </c>
      <c r="W1814" t="str">
        <f ca="1"/>
        <v>Transport</v>
      </c>
      <c r="X1814" t="str">
        <f ca="1"/>
        <v>ORNtps_e</v>
      </c>
      <c r="Y1814">
        <f ca="1"/>
        <v>0</v>
      </c>
      <c r="Z1814">
        <f ca="1"/>
        <v>0</v>
      </c>
      <c r="AA1814">
        <f ca="1"/>
        <v>0</v>
      </c>
      <c r="AB1814">
        <f ca="1"/>
        <v>0</v>
      </c>
      <c r="AC1814">
        <f ca="1"/>
        <v>0</v>
      </c>
      <c r="AD1814" t="str">
        <f ca="1"/>
        <v>LTA4H3_c</v>
      </c>
      <c r="AE1814">
        <f ca="1"/>
        <v>0</v>
      </c>
    </row>
    <row r="1815" spans="1:31" x14ac:dyDescent="0.2">
      <c r="A1815" t="s">
        <v>10702</v>
      </c>
      <c r="B1815" s="121" t="s">
        <v>9678</v>
      </c>
      <c r="E1815" s="121">
        <f ca="1"/>
        <v>-2.3964683071726899E-2</v>
      </c>
      <c r="H1815" s="121" t="str">
        <f ca="1"/>
        <v>0</v>
      </c>
      <c r="K1815" s="121" t="str">
        <f ca="1"/>
        <v>0</v>
      </c>
      <c r="L1815">
        <v>0</v>
      </c>
      <c r="M1815">
        <v>9.7119779454352196E-21</v>
      </c>
      <c r="N1815" s="105" t="str">
        <v/>
      </c>
      <c r="O1815" s="131">
        <v>-1.7766540000000001E-2</v>
      </c>
      <c r="P1815" s="121">
        <v>2.4066529150935799E-5</v>
      </c>
      <c r="Q1815">
        <v>0</v>
      </c>
      <c r="R1815" t="str">
        <v/>
      </c>
      <c r="T1815">
        <v>0</v>
      </c>
      <c r="U1815" t="str">
        <v/>
      </c>
      <c r="W1815" t="str">
        <f ca="1"/>
        <v>Pyrimidine metabolism</v>
      </c>
      <c r="X1815" t="str">
        <f ca="1"/>
        <v>ORPT_c</v>
      </c>
      <c r="Y1815">
        <f ca="1"/>
        <v>-1.1435494523422587E-2</v>
      </c>
      <c r="Z1815">
        <f ca="1"/>
        <v>0</v>
      </c>
      <c r="AA1815">
        <f ca="1"/>
        <v>1.3077053499522799E-4</v>
      </c>
      <c r="AB1815">
        <f ca="1"/>
        <v>225778.70507550347</v>
      </c>
      <c r="AC1815">
        <f ca="1"/>
        <v>1</v>
      </c>
      <c r="AD1815" t="str">
        <f ca="1"/>
        <v>LTA4H3_n</v>
      </c>
      <c r="AE1815">
        <f ca="1"/>
        <v>0</v>
      </c>
    </row>
    <row r="1816" spans="1:31" x14ac:dyDescent="0.2">
      <c r="A1816" t="s">
        <v>10659</v>
      </c>
      <c r="B1816" s="121" t="s">
        <v>9679</v>
      </c>
      <c r="E1816" s="121" t="str">
        <f ca="1"/>
        <v>0</v>
      </c>
      <c r="H1816" s="121" t="str">
        <f ca="1"/>
        <v>0</v>
      </c>
      <c r="K1816" s="121" t="str">
        <f ca="1"/>
        <v>0</v>
      </c>
      <c r="L1816">
        <v>0</v>
      </c>
      <c r="M1816">
        <v>0</v>
      </c>
      <c r="N1816" s="105" t="str">
        <v>G00006t_c_r</v>
      </c>
      <c r="O1816" s="131" t="str">
        <v/>
      </c>
      <c r="P1816" s="121" t="str">
        <v/>
      </c>
      <c r="Q1816">
        <v>0</v>
      </c>
      <c r="R1816" t="str">
        <v>G00006t_c_r</v>
      </c>
      <c r="T1816">
        <v>0</v>
      </c>
      <c r="U1816" t="str">
        <v>G00006t_c_r</v>
      </c>
      <c r="W1816" t="str">
        <f ca="1"/>
        <v>Alanine, aspartate and glutamate metabolism</v>
      </c>
      <c r="X1816" t="str">
        <f ca="1"/>
        <v>P5CD2_m</v>
      </c>
      <c r="Y1816">
        <f ca="1"/>
        <v>0</v>
      </c>
      <c r="Z1816">
        <f ca="1"/>
        <v>0</v>
      </c>
      <c r="AA1816">
        <f ca="1"/>
        <v>0</v>
      </c>
      <c r="AB1816">
        <f ca="1"/>
        <v>0</v>
      </c>
      <c r="AC1816">
        <f ca="1"/>
        <v>0</v>
      </c>
      <c r="AD1816" t="str">
        <f ca="1"/>
        <v>LYSN6MOX_c</v>
      </c>
      <c r="AE1816">
        <f ca="1"/>
        <v>0</v>
      </c>
    </row>
    <row r="1817" spans="1:31" x14ac:dyDescent="0.2">
      <c r="A1817" t="s">
        <v>10674</v>
      </c>
      <c r="B1817" s="121" t="s">
        <v>9680</v>
      </c>
      <c r="E1817" s="121" t="str">
        <f ca="1"/>
        <v>0</v>
      </c>
      <c r="H1817" s="121" t="str">
        <f ca="1"/>
        <v>0</v>
      </c>
      <c r="K1817" s="121" t="str">
        <f ca="1"/>
        <v>0</v>
      </c>
      <c r="L1817">
        <v>0</v>
      </c>
      <c r="M1817">
        <v>0</v>
      </c>
      <c r="N1817" s="105" t="str">
        <v/>
      </c>
      <c r="O1817" s="131">
        <v>7.5089381400000002E-2</v>
      </c>
      <c r="P1817" s="121">
        <v>3.67305620119703E-3</v>
      </c>
      <c r="Q1817">
        <v>0</v>
      </c>
      <c r="R1817" t="str">
        <v/>
      </c>
      <c r="T1817">
        <v>0</v>
      </c>
      <c r="U1817" t="str">
        <v/>
      </c>
      <c r="W1817" t="str">
        <f ca="1"/>
        <v>Arginine and proline metabolism</v>
      </c>
      <c r="X1817" t="str">
        <f ca="1"/>
        <v>P5CR_c</v>
      </c>
      <c r="Y1817">
        <f ca="1"/>
        <v>0</v>
      </c>
      <c r="Z1817">
        <f ca="1"/>
        <v>0</v>
      </c>
      <c r="AA1817">
        <f ca="1"/>
        <v>0</v>
      </c>
      <c r="AB1817">
        <f ca="1"/>
        <v>0</v>
      </c>
      <c r="AC1817">
        <f ca="1"/>
        <v>0</v>
      </c>
      <c r="AD1817" t="str">
        <f ca="1"/>
        <v>LYSt_c_m</v>
      </c>
      <c r="AE1817">
        <f ca="1"/>
        <v>0</v>
      </c>
    </row>
    <row r="1818" spans="1:31" x14ac:dyDescent="0.2">
      <c r="A1818" t="s">
        <v>10654</v>
      </c>
      <c r="B1818" s="121" t="s">
        <v>9681</v>
      </c>
      <c r="E1818" s="121" t="str">
        <f ca="1"/>
        <v>0</v>
      </c>
      <c r="H1818" s="121" t="str">
        <f ca="1"/>
        <v>0</v>
      </c>
      <c r="K1818" s="121" t="str">
        <f ca="1"/>
        <v>0</v>
      </c>
      <c r="L1818">
        <v>0</v>
      </c>
      <c r="M1818">
        <v>0</v>
      </c>
      <c r="N1818" s="105" t="str">
        <v/>
      </c>
      <c r="O1818" s="131" t="str">
        <v/>
      </c>
      <c r="P1818" s="121" t="str">
        <v/>
      </c>
      <c r="Q1818">
        <v>0</v>
      </c>
      <c r="R1818" t="str">
        <v/>
      </c>
      <c r="T1818">
        <v>0</v>
      </c>
      <c r="U1818" t="str">
        <v/>
      </c>
      <c r="W1818" t="str">
        <f ca="1"/>
        <v>Transport</v>
      </c>
      <c r="X1818" t="str">
        <f ca="1"/>
        <v>PACALDt_c_e</v>
      </c>
      <c r="Y1818">
        <f ca="1"/>
        <v>0</v>
      </c>
      <c r="Z1818">
        <f ca="1"/>
        <v>0</v>
      </c>
      <c r="AA1818">
        <f ca="1"/>
        <v>0</v>
      </c>
      <c r="AB1818">
        <f ca="1"/>
        <v>0</v>
      </c>
      <c r="AC1818">
        <f ca="1"/>
        <v>0</v>
      </c>
      <c r="AD1818" t="str">
        <f ca="1"/>
        <v>LYStpa_v</v>
      </c>
      <c r="AE1818">
        <f ca="1"/>
        <v>0</v>
      </c>
    </row>
    <row r="1819" spans="1:31" x14ac:dyDescent="0.2">
      <c r="A1819" t="s">
        <v>10654</v>
      </c>
      <c r="B1819" s="121" t="s">
        <v>9682</v>
      </c>
      <c r="E1819" s="121" t="str">
        <f ca="1"/>
        <v>0</v>
      </c>
      <c r="H1819" s="121" t="str">
        <f ca="1"/>
        <v>0</v>
      </c>
      <c r="K1819" s="121" t="str">
        <f ca="1"/>
        <v>0</v>
      </c>
      <c r="L1819">
        <v>0</v>
      </c>
      <c r="M1819">
        <v>5.49530250347212E-20</v>
      </c>
      <c r="N1819" s="105" t="str">
        <v>TROPNDH_c</v>
      </c>
      <c r="O1819" s="131" t="str">
        <v/>
      </c>
      <c r="P1819" s="121" t="str">
        <v/>
      </c>
      <c r="Q1819">
        <v>0</v>
      </c>
      <c r="R1819" t="str">
        <v>TROPNDH_c</v>
      </c>
      <c r="T1819">
        <v>0</v>
      </c>
      <c r="U1819" t="str">
        <v>TROPNDH_c</v>
      </c>
      <c r="W1819" t="str">
        <f ca="1"/>
        <v>Transport</v>
      </c>
      <c r="X1819" t="str">
        <f ca="1"/>
        <v>PACALDt_c_m</v>
      </c>
      <c r="Y1819">
        <f ca="1"/>
        <v>0</v>
      </c>
      <c r="Z1819">
        <f ca="1"/>
        <v>0</v>
      </c>
      <c r="AA1819">
        <f ca="1"/>
        <v>0</v>
      </c>
      <c r="AB1819">
        <f ca="1"/>
        <v>0</v>
      </c>
      <c r="AC1819">
        <f ca="1"/>
        <v>0</v>
      </c>
      <c r="AD1819" t="str">
        <f ca="1"/>
        <v>LYStps_e</v>
      </c>
      <c r="AE1819">
        <f ca="1"/>
        <v>0</v>
      </c>
    </row>
    <row r="1820" spans="1:31" x14ac:dyDescent="0.2">
      <c r="A1820" t="s">
        <v>10660</v>
      </c>
      <c r="B1820" s="121" t="s">
        <v>9683</v>
      </c>
      <c r="E1820" s="121" t="str">
        <f ca="1"/>
        <v>0</v>
      </c>
      <c r="H1820" s="121" t="str">
        <f ca="1"/>
        <v>0</v>
      </c>
      <c r="K1820" s="121" t="str">
        <f ca="1"/>
        <v>0</v>
      </c>
      <c r="L1820">
        <v>0</v>
      </c>
      <c r="M1820">
        <v>0</v>
      </c>
      <c r="N1820" s="105" t="str">
        <v/>
      </c>
      <c r="O1820" s="131" t="str">
        <v/>
      </c>
      <c r="P1820" s="121" t="str">
        <v/>
      </c>
      <c r="Q1820">
        <v>0</v>
      </c>
      <c r="R1820" t="str">
        <v/>
      </c>
      <c r="T1820">
        <v>0</v>
      </c>
      <c r="U1820" t="str">
        <v/>
      </c>
      <c r="W1820" t="str">
        <f ca="1"/>
        <v>Phenylalanine, tyrosine and tryptophan metabolism</v>
      </c>
      <c r="X1820" t="str">
        <f ca="1"/>
        <v>PACCOAE_c</v>
      </c>
      <c r="Y1820">
        <f ca="1"/>
        <v>0</v>
      </c>
      <c r="Z1820">
        <f ca="1"/>
        <v>0</v>
      </c>
      <c r="AA1820">
        <f ca="1"/>
        <v>0</v>
      </c>
      <c r="AB1820">
        <f ca="1"/>
        <v>0</v>
      </c>
      <c r="AC1820">
        <f ca="1"/>
        <v>0</v>
      </c>
      <c r="AD1820" t="str">
        <f ca="1"/>
        <v>M1PS_c</v>
      </c>
      <c r="AE1820">
        <f ca="1"/>
        <v>0</v>
      </c>
    </row>
    <row r="1821" spans="1:31" x14ac:dyDescent="0.2">
      <c r="A1821" t="s">
        <v>10675</v>
      </c>
      <c r="B1821" s="121" t="s">
        <v>9684</v>
      </c>
      <c r="E1821" s="121" t="str">
        <f ca="1"/>
        <v>0</v>
      </c>
      <c r="H1821" s="121" t="str">
        <f ca="1"/>
        <v>0</v>
      </c>
      <c r="K1821" s="121" t="str">
        <f ca="1"/>
        <v>0</v>
      </c>
      <c r="L1821">
        <v>0</v>
      </c>
      <c r="M1821">
        <v>9.0035036216887096E-16</v>
      </c>
      <c r="N1821" s="105" t="str">
        <v/>
      </c>
      <c r="O1821" s="131" t="str">
        <v/>
      </c>
      <c r="P1821" s="121" t="str">
        <v/>
      </c>
      <c r="Q1821">
        <v>0</v>
      </c>
      <c r="R1821" t="str">
        <v/>
      </c>
      <c r="T1821">
        <v>0</v>
      </c>
      <c r="U1821" t="str">
        <v/>
      </c>
      <c r="W1821" t="str">
        <f ca="1"/>
        <v>Fatty acid degradation</v>
      </c>
      <c r="X1821" t="str">
        <f ca="1"/>
        <v>PACCOAE_x</v>
      </c>
      <c r="Y1821">
        <f ca="1"/>
        <v>0</v>
      </c>
      <c r="Z1821">
        <f ca="1"/>
        <v>0</v>
      </c>
      <c r="AA1821">
        <f ca="1"/>
        <v>0</v>
      </c>
      <c r="AB1821">
        <f ca="1"/>
        <v>0</v>
      </c>
      <c r="AC1821">
        <f ca="1"/>
        <v>0</v>
      </c>
      <c r="AD1821" t="str">
        <f ca="1"/>
        <v>MACACI_c</v>
      </c>
      <c r="AE1821">
        <f ca="1"/>
        <v>0</v>
      </c>
    </row>
    <row r="1822" spans="1:31" x14ac:dyDescent="0.2">
      <c r="A1822" t="s">
        <v>10660</v>
      </c>
      <c r="B1822" s="121" t="s">
        <v>9685</v>
      </c>
      <c r="E1822" s="121" t="str">
        <f ca="1"/>
        <v>0</v>
      </c>
      <c r="H1822" s="121" t="str">
        <f ca="1"/>
        <v>0</v>
      </c>
      <c r="K1822" s="121" t="str">
        <f ca="1"/>
        <v>0</v>
      </c>
      <c r="L1822">
        <v>0</v>
      </c>
      <c r="M1822">
        <v>1.09850917861276E-19</v>
      </c>
      <c r="N1822" s="105" t="str">
        <v/>
      </c>
      <c r="O1822" s="131" t="str">
        <v/>
      </c>
      <c r="P1822" s="121" t="str">
        <v/>
      </c>
      <c r="Q1822">
        <v>0</v>
      </c>
      <c r="R1822" t="str">
        <v/>
      </c>
      <c r="T1822">
        <v>0</v>
      </c>
      <c r="U1822" t="str">
        <v/>
      </c>
      <c r="W1822" t="str">
        <f ca="1"/>
        <v>Phenylalanine, tyrosine and tryptophan metabolism</v>
      </c>
      <c r="X1822" t="str">
        <f ca="1"/>
        <v>PACCOAL_x</v>
      </c>
      <c r="Y1822">
        <f ca="1"/>
        <v>0</v>
      </c>
      <c r="Z1822">
        <f ca="1"/>
        <v>0</v>
      </c>
      <c r="AA1822">
        <f ca="1"/>
        <v>0</v>
      </c>
      <c r="AB1822">
        <f ca="1"/>
        <v>0</v>
      </c>
      <c r="AC1822">
        <f ca="1"/>
        <v>0</v>
      </c>
      <c r="AD1822" t="str">
        <f ca="1"/>
        <v>MAGL_m</v>
      </c>
      <c r="AE1822">
        <f ca="1"/>
        <v>0</v>
      </c>
    </row>
    <row r="1823" spans="1:31" x14ac:dyDescent="0.2">
      <c r="A1823" t="s">
        <v>10654</v>
      </c>
      <c r="B1823" s="121" t="s">
        <v>9686</v>
      </c>
      <c r="E1823" s="121" t="str">
        <f ca="1"/>
        <v>0</v>
      </c>
      <c r="H1823" s="121" t="str">
        <f ca="1"/>
        <v>0</v>
      </c>
      <c r="K1823" s="121" t="str">
        <f ca="1"/>
        <v>0</v>
      </c>
      <c r="L1823">
        <v>0</v>
      </c>
      <c r="M1823">
        <v>6.3648418663203999E-16</v>
      </c>
      <c r="N1823" s="105" t="str">
        <v/>
      </c>
      <c r="O1823" s="131" t="str">
        <v/>
      </c>
      <c r="P1823" s="121" t="str">
        <v/>
      </c>
      <c r="Q1823">
        <v>0</v>
      </c>
      <c r="R1823" t="str">
        <v/>
      </c>
      <c r="T1823">
        <v>0</v>
      </c>
      <c r="U1823" t="str">
        <v/>
      </c>
      <c r="W1823" t="str">
        <f ca="1"/>
        <v>Transport</v>
      </c>
      <c r="X1823" t="str">
        <f ca="1"/>
        <v>PACt_c_x</v>
      </c>
      <c r="Y1823">
        <f ca="1"/>
        <v>0</v>
      </c>
      <c r="Z1823">
        <f ca="1"/>
        <v>0</v>
      </c>
      <c r="AA1823">
        <f ca="1"/>
        <v>0</v>
      </c>
      <c r="AB1823">
        <f ca="1"/>
        <v>0</v>
      </c>
      <c r="AC1823">
        <f ca="1"/>
        <v>0</v>
      </c>
      <c r="AD1823" t="str">
        <f ca="1"/>
        <v>MALOAAta_x</v>
      </c>
      <c r="AE1823">
        <f ca="1"/>
        <v>0</v>
      </c>
    </row>
    <row r="1824" spans="1:31" x14ac:dyDescent="0.2">
      <c r="A1824" t="s">
        <v>10660</v>
      </c>
      <c r="B1824" s="121" t="s">
        <v>9687</v>
      </c>
      <c r="E1824" s="121" t="str">
        <f ca="1"/>
        <v>0</v>
      </c>
      <c r="H1824" s="121" t="str">
        <f ca="1"/>
        <v>0</v>
      </c>
      <c r="K1824" s="121" t="str">
        <f ca="1"/>
        <v>0</v>
      </c>
      <c r="L1824">
        <v>0</v>
      </c>
      <c r="M1824">
        <v>0</v>
      </c>
      <c r="N1824" s="105" t="str">
        <v/>
      </c>
      <c r="O1824" s="131" t="str">
        <v/>
      </c>
      <c r="P1824" s="121" t="str">
        <v/>
      </c>
      <c r="Q1824">
        <v>0</v>
      </c>
      <c r="R1824" t="str">
        <v/>
      </c>
      <c r="T1824">
        <v>0</v>
      </c>
      <c r="U1824" t="str">
        <v/>
      </c>
      <c r="W1824" t="str">
        <f ca="1"/>
        <v>Phenylalanine, tyrosine and tryptophan metabolism</v>
      </c>
      <c r="X1824" t="str">
        <f ca="1"/>
        <v>PADAH_c</v>
      </c>
      <c r="Y1824">
        <f ca="1"/>
        <v>0</v>
      </c>
      <c r="Z1824">
        <f ca="1"/>
        <v>0</v>
      </c>
      <c r="AA1824">
        <f ca="1"/>
        <v>0</v>
      </c>
      <c r="AB1824">
        <f ca="1"/>
        <v>0</v>
      </c>
      <c r="AC1824">
        <f ca="1"/>
        <v>0</v>
      </c>
      <c r="AD1824" t="str">
        <f ca="1"/>
        <v>MALS_c</v>
      </c>
      <c r="AE1824">
        <f ca="1"/>
        <v>0</v>
      </c>
    </row>
    <row r="1825" spans="1:31" x14ac:dyDescent="0.2">
      <c r="A1825" t="s">
        <v>10742</v>
      </c>
      <c r="B1825" s="121" t="s">
        <v>9688</v>
      </c>
      <c r="E1825" s="121" t="str">
        <f ca="1"/>
        <v>0</v>
      </c>
      <c r="H1825" s="121" t="str">
        <f ca="1"/>
        <v>0</v>
      </c>
      <c r="K1825" s="121" t="str">
        <f ca="1"/>
        <v>0</v>
      </c>
      <c r="L1825">
        <v>0</v>
      </c>
      <c r="M1825">
        <v>4.9785377228491098E-5</v>
      </c>
      <c r="N1825" s="105" t="str">
        <v>OPAH_c</v>
      </c>
      <c r="O1825" s="131" t="str">
        <v/>
      </c>
      <c r="P1825" s="121" t="str">
        <v/>
      </c>
      <c r="Q1825">
        <v>0</v>
      </c>
      <c r="R1825" t="str">
        <v>OPAH_c</v>
      </c>
      <c r="T1825">
        <v>0</v>
      </c>
      <c r="U1825" t="str">
        <v>OPAH_c</v>
      </c>
      <c r="W1825" t="str">
        <f ca="1"/>
        <v>Ether lipid metabolism</v>
      </c>
      <c r="X1825" t="str">
        <f ca="1"/>
        <v>PAFH_c</v>
      </c>
      <c r="Y1825">
        <f ca="1"/>
        <v>0</v>
      </c>
      <c r="Z1825">
        <f ca="1"/>
        <v>0</v>
      </c>
      <c r="AA1825">
        <f ca="1"/>
        <v>0</v>
      </c>
      <c r="AB1825">
        <f ca="1"/>
        <v>0</v>
      </c>
      <c r="AC1825">
        <f ca="1"/>
        <v>0</v>
      </c>
      <c r="AD1825" t="str">
        <f ca="1"/>
        <v>MALT_c</v>
      </c>
      <c r="AE1825">
        <f ca="1"/>
        <v>0</v>
      </c>
    </row>
    <row r="1826" spans="1:31" x14ac:dyDescent="0.2">
      <c r="A1826" t="s">
        <v>10654</v>
      </c>
      <c r="B1826" s="121" t="s">
        <v>9689</v>
      </c>
      <c r="E1826" s="121" t="str">
        <f ca="1"/>
        <v>0</v>
      </c>
      <c r="H1826" s="121" t="str">
        <f ca="1"/>
        <v>0</v>
      </c>
      <c r="K1826" s="121" t="str">
        <f ca="1"/>
        <v>0</v>
      </c>
      <c r="L1826">
        <v>0</v>
      </c>
      <c r="M1826">
        <v>0</v>
      </c>
      <c r="N1826" s="105" t="str">
        <v/>
      </c>
      <c r="O1826" s="131" t="str">
        <v/>
      </c>
      <c r="P1826" s="121" t="str">
        <v/>
      </c>
      <c r="Q1826">
        <v>0</v>
      </c>
      <c r="R1826" t="str">
        <v/>
      </c>
      <c r="T1826">
        <v>0</v>
      </c>
      <c r="U1826" t="str">
        <v/>
      </c>
      <c r="W1826" t="str">
        <f ca="1"/>
        <v>Transport</v>
      </c>
      <c r="X1826" t="str">
        <f ca="1"/>
        <v>PAIL35Pt_c_vm</v>
      </c>
      <c r="Y1826">
        <f ca="1"/>
        <v>0</v>
      </c>
      <c r="Z1826">
        <f ca="1"/>
        <v>0</v>
      </c>
      <c r="AA1826">
        <f ca="1"/>
        <v>0</v>
      </c>
      <c r="AB1826">
        <f ca="1"/>
        <v>0</v>
      </c>
      <c r="AC1826">
        <f ca="1"/>
        <v>0</v>
      </c>
      <c r="AD1826" t="str">
        <f ca="1"/>
        <v>MALt_c_e</v>
      </c>
      <c r="AE1826">
        <f ca="1"/>
        <v>0</v>
      </c>
    </row>
    <row r="1827" spans="1:31" x14ac:dyDescent="0.2">
      <c r="A1827" t="s">
        <v>10654</v>
      </c>
      <c r="B1827" s="121" t="s">
        <v>9690</v>
      </c>
      <c r="E1827" s="121" t="str">
        <f ca="1"/>
        <v>0</v>
      </c>
      <c r="H1827" s="121" t="str">
        <f ca="1"/>
        <v>0</v>
      </c>
      <c r="K1827" s="121" t="str">
        <f ca="1"/>
        <v>0</v>
      </c>
      <c r="L1827">
        <v>0</v>
      </c>
      <c r="M1827">
        <v>0</v>
      </c>
      <c r="N1827" s="105" t="str">
        <v/>
      </c>
      <c r="O1827" s="131" t="str">
        <v/>
      </c>
      <c r="P1827" s="121" t="str">
        <v/>
      </c>
      <c r="Q1827">
        <v>0</v>
      </c>
      <c r="R1827" t="str">
        <v/>
      </c>
      <c r="T1827">
        <v>0</v>
      </c>
      <c r="U1827" t="str">
        <v/>
      </c>
      <c r="W1827" t="str">
        <f ca="1"/>
        <v>Transport</v>
      </c>
      <c r="X1827" t="str">
        <f ca="1"/>
        <v>PAIL35Pt_en_vm</v>
      </c>
      <c r="Y1827">
        <f ca="1"/>
        <v>0</v>
      </c>
      <c r="Z1827">
        <f ca="1"/>
        <v>0</v>
      </c>
      <c r="AA1827">
        <f ca="1"/>
        <v>0</v>
      </c>
      <c r="AB1827">
        <f ca="1"/>
        <v>0</v>
      </c>
      <c r="AC1827">
        <f ca="1"/>
        <v>0</v>
      </c>
      <c r="AD1827" t="str">
        <f ca="1"/>
        <v>MALt2_m</v>
      </c>
      <c r="AE1827">
        <f ca="1"/>
        <v>0</v>
      </c>
    </row>
    <row r="1828" spans="1:31" x14ac:dyDescent="0.2">
      <c r="A1828" t="s">
        <v>10737</v>
      </c>
      <c r="B1828" s="121" t="s">
        <v>9691</v>
      </c>
      <c r="E1828" s="121" t="str">
        <f ca="1"/>
        <v>0</v>
      </c>
      <c r="H1828" s="121" t="str">
        <f ca="1"/>
        <v>0</v>
      </c>
      <c r="K1828" s="121" t="str">
        <f ca="1"/>
        <v>0</v>
      </c>
      <c r="L1828">
        <v>0</v>
      </c>
      <c r="M1828">
        <v>6.3648418663203101E-16</v>
      </c>
      <c r="N1828" s="105" t="str">
        <v/>
      </c>
      <c r="O1828" s="131" t="str">
        <v/>
      </c>
      <c r="P1828" s="121" t="str">
        <v/>
      </c>
      <c r="Q1828">
        <v>0</v>
      </c>
      <c r="R1828" t="str">
        <v/>
      </c>
      <c r="T1828">
        <v>0</v>
      </c>
      <c r="U1828" t="str">
        <v/>
      </c>
      <c r="W1828" t="str">
        <f ca="1"/>
        <v>Inositol phosphate metabolism</v>
      </c>
      <c r="X1828" t="str">
        <f ca="1"/>
        <v>PAIL3K_vm</v>
      </c>
      <c r="Y1828">
        <f ca="1"/>
        <v>0</v>
      </c>
      <c r="Z1828">
        <f ca="1"/>
        <v>0</v>
      </c>
      <c r="AA1828">
        <f ca="1"/>
        <v>0</v>
      </c>
      <c r="AB1828">
        <f ca="1"/>
        <v>0</v>
      </c>
      <c r="AC1828">
        <f ca="1"/>
        <v>0</v>
      </c>
      <c r="AD1828" t="str">
        <f ca="1"/>
        <v>MALTtps_e</v>
      </c>
      <c r="AE1828">
        <f ca="1"/>
        <v>0</v>
      </c>
    </row>
    <row r="1829" spans="1:31" x14ac:dyDescent="0.2">
      <c r="A1829" t="s">
        <v>10654</v>
      </c>
      <c r="B1829" s="121" t="s">
        <v>9692</v>
      </c>
      <c r="E1829" s="121" t="str">
        <f ca="1"/>
        <v>0</v>
      </c>
      <c r="H1829" s="121" t="str">
        <f ca="1"/>
        <v>0</v>
      </c>
      <c r="K1829" s="121" t="str">
        <f ca="1"/>
        <v>0</v>
      </c>
      <c r="L1829">
        <v>0</v>
      </c>
      <c r="M1829">
        <v>6.3648418663203496E-16</v>
      </c>
      <c r="N1829" s="105" t="str">
        <v/>
      </c>
      <c r="O1829" s="131" t="str">
        <v/>
      </c>
      <c r="P1829" s="121" t="str">
        <v/>
      </c>
      <c r="Q1829">
        <v>0</v>
      </c>
      <c r="R1829" t="str">
        <v/>
      </c>
      <c r="T1829">
        <v>0</v>
      </c>
      <c r="U1829" t="str">
        <v/>
      </c>
      <c r="W1829" t="str">
        <f ca="1"/>
        <v>Transport</v>
      </c>
      <c r="X1829" t="str">
        <f ca="1"/>
        <v>PAIL3Pt_gm_vm</v>
      </c>
      <c r="Y1829">
        <f ca="1"/>
        <v>0</v>
      </c>
      <c r="Z1829">
        <f ca="1"/>
        <v>0</v>
      </c>
      <c r="AA1829">
        <f ca="1"/>
        <v>0</v>
      </c>
      <c r="AB1829">
        <f ca="1"/>
        <v>0</v>
      </c>
      <c r="AC1829">
        <f ca="1"/>
        <v>0</v>
      </c>
      <c r="AD1829" t="str">
        <f ca="1"/>
        <v>MANNAN14H_c</v>
      </c>
      <c r="AE1829">
        <f ca="1"/>
        <v>0</v>
      </c>
    </row>
    <row r="1830" spans="1:31" x14ac:dyDescent="0.2">
      <c r="A1830" t="s">
        <v>10654</v>
      </c>
      <c r="B1830" s="121" t="s">
        <v>9693</v>
      </c>
      <c r="E1830" s="121" t="str">
        <f ca="1"/>
        <v>0</v>
      </c>
      <c r="H1830" s="121" t="str">
        <f ca="1"/>
        <v>0</v>
      </c>
      <c r="K1830" s="121" t="str">
        <f ca="1"/>
        <v>0</v>
      </c>
      <c r="L1830">
        <v>0</v>
      </c>
      <c r="M1830">
        <v>2.3795357847435401E-20</v>
      </c>
      <c r="N1830" s="105" t="str">
        <v/>
      </c>
      <c r="O1830" s="131" t="str">
        <v/>
      </c>
      <c r="P1830" s="121" t="str">
        <v/>
      </c>
      <c r="Q1830">
        <v>0</v>
      </c>
      <c r="R1830" t="str">
        <v/>
      </c>
      <c r="T1830">
        <v>0</v>
      </c>
      <c r="U1830" t="str">
        <v/>
      </c>
      <c r="W1830" t="str">
        <f ca="1"/>
        <v>Transport</v>
      </c>
      <c r="X1830" t="str">
        <f ca="1"/>
        <v>PAIL3Pt_rm_vm</v>
      </c>
      <c r="Y1830">
        <f ca="1"/>
        <v>0</v>
      </c>
      <c r="Z1830">
        <f ca="1"/>
        <v>0</v>
      </c>
      <c r="AA1830">
        <f ca="1"/>
        <v>0</v>
      </c>
      <c r="AB1830">
        <f ca="1"/>
        <v>0</v>
      </c>
      <c r="AC1830">
        <f ca="1"/>
        <v>0</v>
      </c>
      <c r="AD1830" t="str">
        <f ca="1"/>
        <v>MANNANH_c</v>
      </c>
      <c r="AE1830">
        <f ca="1"/>
        <v>0</v>
      </c>
    </row>
    <row r="1831" spans="1:31" x14ac:dyDescent="0.2">
      <c r="A1831" t="s">
        <v>10654</v>
      </c>
      <c r="B1831" s="121" t="s">
        <v>9694</v>
      </c>
      <c r="E1831" s="121" t="str">
        <f ca="1"/>
        <v>0</v>
      </c>
      <c r="H1831" s="121" t="str">
        <f ca="1"/>
        <v>0</v>
      </c>
      <c r="K1831" s="121" t="str">
        <f ca="1"/>
        <v>0</v>
      </c>
      <c r="L1831">
        <v>0</v>
      </c>
      <c r="M1831">
        <v>0</v>
      </c>
      <c r="N1831" s="105" t="str">
        <v/>
      </c>
      <c r="O1831" s="131" t="str">
        <v/>
      </c>
      <c r="P1831" s="121" t="str">
        <v/>
      </c>
      <c r="Q1831">
        <v>0</v>
      </c>
      <c r="R1831" t="str">
        <v/>
      </c>
      <c r="T1831">
        <v>0</v>
      </c>
      <c r="U1831" t="str">
        <v/>
      </c>
      <c r="W1831" t="str">
        <f ca="1"/>
        <v>Transport</v>
      </c>
      <c r="X1831" t="str">
        <f ca="1"/>
        <v>PAIL45Pt_c_en</v>
      </c>
      <c r="Y1831">
        <f ca="1"/>
        <v>0</v>
      </c>
      <c r="Z1831">
        <f ca="1"/>
        <v>0</v>
      </c>
      <c r="AA1831">
        <f ca="1"/>
        <v>0</v>
      </c>
      <c r="AB1831">
        <f ca="1"/>
        <v>0</v>
      </c>
      <c r="AC1831">
        <f ca="1"/>
        <v>0</v>
      </c>
      <c r="AD1831" t="str">
        <f ca="1"/>
        <v>MANNANH_e</v>
      </c>
      <c r="AE1831">
        <f ca="1"/>
        <v>0</v>
      </c>
    </row>
    <row r="1832" spans="1:31" x14ac:dyDescent="0.2">
      <c r="A1832" t="s">
        <v>10654</v>
      </c>
      <c r="B1832" s="121" t="s">
        <v>9695</v>
      </c>
      <c r="E1832" s="121" t="str">
        <f ca="1"/>
        <v>0</v>
      </c>
      <c r="H1832" s="121" t="str">
        <f ca="1"/>
        <v>0</v>
      </c>
      <c r="K1832" s="121" t="str">
        <f ca="1"/>
        <v>0</v>
      </c>
      <c r="L1832">
        <v>0</v>
      </c>
      <c r="M1832">
        <v>3.7563606687668499E-3</v>
      </c>
      <c r="N1832" s="105" t="str">
        <v/>
      </c>
      <c r="O1832" s="131" t="str">
        <v/>
      </c>
      <c r="P1832" s="121" t="str">
        <v/>
      </c>
      <c r="Q1832">
        <v>0</v>
      </c>
      <c r="R1832" t="str">
        <v/>
      </c>
      <c r="T1832">
        <v>0</v>
      </c>
      <c r="U1832" t="str">
        <v/>
      </c>
      <c r="W1832" t="str">
        <f ca="1"/>
        <v>Transport</v>
      </c>
      <c r="X1832" t="str">
        <f ca="1"/>
        <v>PAIL45Pt_c_n</v>
      </c>
      <c r="Y1832">
        <f ca="1"/>
        <v>0</v>
      </c>
      <c r="Z1832">
        <f ca="1"/>
        <v>0</v>
      </c>
      <c r="AA1832">
        <f ca="1"/>
        <v>0</v>
      </c>
      <c r="AB1832">
        <f ca="1"/>
        <v>0</v>
      </c>
      <c r="AC1832">
        <f ca="1"/>
        <v>0</v>
      </c>
      <c r="AD1832" t="str">
        <f ca="1"/>
        <v>MANNANt_c_r</v>
      </c>
      <c r="AE1832">
        <f ca="1"/>
        <v>0</v>
      </c>
    </row>
    <row r="1833" spans="1:31" x14ac:dyDescent="0.2">
      <c r="A1833" t="s">
        <v>10654</v>
      </c>
      <c r="B1833" s="121" t="s">
        <v>9696</v>
      </c>
      <c r="E1833" s="121" t="str">
        <f ca="1"/>
        <v>0</v>
      </c>
      <c r="H1833" s="121" t="str">
        <f ca="1"/>
        <v>0</v>
      </c>
      <c r="K1833" s="121" t="str">
        <f ca="1"/>
        <v>0</v>
      </c>
      <c r="L1833">
        <v>0</v>
      </c>
      <c r="M1833">
        <v>1.59121046658008E-16</v>
      </c>
      <c r="N1833" s="105" t="str">
        <v/>
      </c>
      <c r="O1833" s="131" t="str">
        <v/>
      </c>
      <c r="P1833" s="121" t="str">
        <v/>
      </c>
      <c r="Q1833">
        <v>0</v>
      </c>
      <c r="R1833" t="str">
        <v/>
      </c>
      <c r="T1833">
        <v>0</v>
      </c>
      <c r="U1833" t="str">
        <v/>
      </c>
      <c r="W1833" t="str">
        <f ca="1"/>
        <v>Transport</v>
      </c>
      <c r="X1833" t="str">
        <f ca="1"/>
        <v>PAIL45Pt_en_rm</v>
      </c>
      <c r="Y1833">
        <f ca="1"/>
        <v>0</v>
      </c>
      <c r="Z1833">
        <f ca="1"/>
        <v>0</v>
      </c>
      <c r="AA1833">
        <f ca="1"/>
        <v>0</v>
      </c>
      <c r="AB1833">
        <f ca="1"/>
        <v>0</v>
      </c>
      <c r="AC1833">
        <f ca="1"/>
        <v>0</v>
      </c>
      <c r="AD1833" t="str">
        <f ca="1"/>
        <v>MANt_c_g</v>
      </c>
      <c r="AE1833">
        <f ca="1"/>
        <v>0</v>
      </c>
    </row>
    <row r="1834" spans="1:31" x14ac:dyDescent="0.2">
      <c r="A1834" t="s">
        <v>10737</v>
      </c>
      <c r="B1834" s="121" t="s">
        <v>9697</v>
      </c>
      <c r="E1834" s="121" t="str">
        <f ca="1"/>
        <v>0</v>
      </c>
      <c r="H1834" s="121" t="str">
        <f ca="1"/>
        <v>0</v>
      </c>
      <c r="K1834" s="121" t="str">
        <f ca="1"/>
        <v>0</v>
      </c>
      <c r="L1834">
        <v>0</v>
      </c>
      <c r="M1834">
        <v>1.5912104665801101E-16</v>
      </c>
      <c r="N1834" s="105" t="str">
        <v/>
      </c>
      <c r="O1834" s="131" t="str">
        <v/>
      </c>
      <c r="P1834" s="121" t="str">
        <v/>
      </c>
      <c r="Q1834">
        <v>0</v>
      </c>
      <c r="R1834" t="str">
        <v/>
      </c>
      <c r="T1834">
        <v>0</v>
      </c>
      <c r="U1834" t="str">
        <v/>
      </c>
      <c r="W1834" t="str">
        <f ca="1"/>
        <v>Inositol phosphate metabolism</v>
      </c>
      <c r="X1834" t="str">
        <f ca="1"/>
        <v>PAIL4K_en</v>
      </c>
      <c r="Y1834">
        <f ca="1"/>
        <v>0</v>
      </c>
      <c r="Z1834">
        <f ca="1"/>
        <v>0</v>
      </c>
      <c r="AA1834">
        <f ca="1"/>
        <v>0</v>
      </c>
      <c r="AB1834">
        <f ca="1"/>
        <v>0</v>
      </c>
      <c r="AC1834">
        <f ca="1"/>
        <v>0</v>
      </c>
      <c r="AD1834" t="str">
        <f ca="1"/>
        <v>MANtps_e</v>
      </c>
      <c r="AE1834">
        <f ca="1"/>
        <v>0</v>
      </c>
    </row>
    <row r="1835" spans="1:31" x14ac:dyDescent="0.2">
      <c r="A1835" t="s">
        <v>10737</v>
      </c>
      <c r="B1835" s="121" t="s">
        <v>9698</v>
      </c>
      <c r="E1835" s="121" t="str">
        <f ca="1"/>
        <v>0</v>
      </c>
      <c r="H1835" s="121" t="str">
        <f ca="1"/>
        <v>0</v>
      </c>
      <c r="K1835" s="121" t="str">
        <f ca="1"/>
        <v>0</v>
      </c>
      <c r="L1835">
        <v>0</v>
      </c>
      <c r="M1835">
        <v>5.7358621561357099E-16</v>
      </c>
      <c r="N1835" s="105" t="str">
        <v/>
      </c>
      <c r="O1835" s="131" t="str">
        <v/>
      </c>
      <c r="P1835" s="121" t="str">
        <v/>
      </c>
      <c r="Q1835">
        <v>0</v>
      </c>
      <c r="R1835" t="str">
        <v/>
      </c>
      <c r="T1835">
        <v>0</v>
      </c>
      <c r="U1835" t="str">
        <v/>
      </c>
      <c r="W1835" t="str">
        <f ca="1"/>
        <v>Inositol phosphate metabolism</v>
      </c>
      <c r="X1835" t="str">
        <f ca="1"/>
        <v>PAIL4K_gm</v>
      </c>
      <c r="Y1835">
        <f ca="1"/>
        <v>0</v>
      </c>
      <c r="Z1835">
        <f ca="1"/>
        <v>0</v>
      </c>
      <c r="AA1835">
        <f ca="1"/>
        <v>0</v>
      </c>
      <c r="AB1835">
        <f ca="1"/>
        <v>0</v>
      </c>
      <c r="AC1835">
        <f ca="1"/>
        <v>0</v>
      </c>
      <c r="AD1835" t="str">
        <f ca="1"/>
        <v>MASCBRx_c</v>
      </c>
      <c r="AE1835">
        <f ca="1"/>
        <v>0</v>
      </c>
    </row>
    <row r="1836" spans="1:31" x14ac:dyDescent="0.2">
      <c r="A1836" t="s">
        <v>10737</v>
      </c>
      <c r="B1836" s="121" t="s">
        <v>9699</v>
      </c>
      <c r="E1836" s="121" t="str">
        <f ca="1"/>
        <v>0</v>
      </c>
      <c r="H1836" s="121" t="str">
        <f ca="1"/>
        <v>0</v>
      </c>
      <c r="K1836" s="121" t="str">
        <f ca="1"/>
        <v>0</v>
      </c>
      <c r="L1836">
        <v>0</v>
      </c>
      <c r="M1836">
        <v>0</v>
      </c>
      <c r="N1836" s="105" t="str">
        <v/>
      </c>
      <c r="O1836" s="131" t="str">
        <v/>
      </c>
      <c r="P1836" s="121" t="str">
        <v/>
      </c>
      <c r="Q1836">
        <v>0</v>
      </c>
      <c r="R1836" t="str">
        <v/>
      </c>
      <c r="T1836">
        <v>0</v>
      </c>
      <c r="U1836" t="str">
        <v/>
      </c>
      <c r="W1836" t="str">
        <f ca="1"/>
        <v>Inositol phosphate metabolism</v>
      </c>
      <c r="X1836" t="str">
        <f ca="1"/>
        <v>PAIL4K_n</v>
      </c>
      <c r="Y1836">
        <f ca="1"/>
        <v>0</v>
      </c>
      <c r="Z1836">
        <f ca="1"/>
        <v>0</v>
      </c>
      <c r="AA1836">
        <f ca="1"/>
        <v>0</v>
      </c>
      <c r="AB1836">
        <f ca="1"/>
        <v>0</v>
      </c>
      <c r="AC1836">
        <f ca="1"/>
        <v>0</v>
      </c>
      <c r="AD1836" t="str">
        <f ca="1"/>
        <v>MCCC_m</v>
      </c>
      <c r="AE1836">
        <f ca="1"/>
        <v>0</v>
      </c>
    </row>
    <row r="1837" spans="1:31" x14ac:dyDescent="0.2">
      <c r="A1837" t="s">
        <v>10737</v>
      </c>
      <c r="B1837" s="121" t="s">
        <v>9700</v>
      </c>
      <c r="E1837" s="121" t="str">
        <f ca="1"/>
        <v>0</v>
      </c>
      <c r="H1837" s="121" t="str">
        <f ca="1"/>
        <v>0</v>
      </c>
      <c r="K1837" s="121" t="str">
        <f ca="1"/>
        <v>0</v>
      </c>
      <c r="L1837">
        <v>0</v>
      </c>
      <c r="M1837">
        <v>0</v>
      </c>
      <c r="N1837" s="105" t="str">
        <v/>
      </c>
      <c r="O1837" s="131" t="str">
        <v/>
      </c>
      <c r="P1837" s="121" t="str">
        <v/>
      </c>
      <c r="Q1837">
        <v>0</v>
      </c>
      <c r="R1837" t="str">
        <v/>
      </c>
      <c r="T1837">
        <v>0</v>
      </c>
      <c r="U1837" t="str">
        <v/>
      </c>
      <c r="W1837" t="str">
        <f ca="1"/>
        <v>Inositol phosphate metabolism</v>
      </c>
      <c r="X1837" t="str">
        <f ca="1"/>
        <v>PAIL4K_vm</v>
      </c>
      <c r="Y1837">
        <f ca="1"/>
        <v>0</v>
      </c>
      <c r="Z1837">
        <f ca="1"/>
        <v>0</v>
      </c>
      <c r="AA1837">
        <f ca="1"/>
        <v>0</v>
      </c>
      <c r="AB1837">
        <f ca="1"/>
        <v>0</v>
      </c>
      <c r="AC1837">
        <f ca="1"/>
        <v>0</v>
      </c>
      <c r="AD1837" t="str">
        <f ca="1"/>
        <v>MCITL2_m</v>
      </c>
      <c r="AE1837">
        <f ca="1"/>
        <v>0</v>
      </c>
    </row>
    <row r="1838" spans="1:31" x14ac:dyDescent="0.2">
      <c r="A1838" t="s">
        <v>10654</v>
      </c>
      <c r="B1838" s="121" t="s">
        <v>9701</v>
      </c>
      <c r="E1838" s="121" t="str">
        <f ca="1"/>
        <v>0</v>
      </c>
      <c r="H1838" s="121" t="str">
        <f ca="1"/>
        <v>0</v>
      </c>
      <c r="K1838" s="121" t="str">
        <f ca="1"/>
        <v>0</v>
      </c>
      <c r="L1838">
        <v>0</v>
      </c>
      <c r="M1838">
        <v>0</v>
      </c>
      <c r="N1838" s="105" t="str">
        <v>GALKi_c</v>
      </c>
      <c r="O1838" s="131" t="str">
        <v/>
      </c>
      <c r="P1838" s="121" t="str">
        <v/>
      </c>
      <c r="Q1838">
        <v>0</v>
      </c>
      <c r="R1838" t="str">
        <v>GALKi_c</v>
      </c>
      <c r="T1838">
        <v>0</v>
      </c>
      <c r="U1838" t="str">
        <v>GALKi_c</v>
      </c>
      <c r="W1838" t="str">
        <f ca="1"/>
        <v>Transport</v>
      </c>
      <c r="X1838" t="str">
        <f ca="1"/>
        <v>PAIL4Pt_c_en</v>
      </c>
      <c r="Y1838">
        <f ca="1"/>
        <v>0</v>
      </c>
      <c r="Z1838">
        <f ca="1"/>
        <v>0</v>
      </c>
      <c r="AA1838">
        <f ca="1"/>
        <v>0</v>
      </c>
      <c r="AB1838">
        <f ca="1"/>
        <v>0</v>
      </c>
      <c r="AC1838">
        <f ca="1"/>
        <v>0</v>
      </c>
      <c r="AD1838" t="str">
        <f ca="1"/>
        <v>MCITS_m</v>
      </c>
      <c r="AE1838">
        <f ca="1"/>
        <v>0</v>
      </c>
    </row>
    <row r="1839" spans="1:31" x14ac:dyDescent="0.2">
      <c r="A1839" t="s">
        <v>10654</v>
      </c>
      <c r="B1839" s="121" t="s">
        <v>9702</v>
      </c>
      <c r="E1839" s="121" t="str">
        <f ca="1"/>
        <v>0</v>
      </c>
      <c r="H1839" s="121" t="str">
        <f ca="1"/>
        <v>0</v>
      </c>
      <c r="K1839" s="121" t="str">
        <f ca="1"/>
        <v>0</v>
      </c>
      <c r="L1839">
        <v>0</v>
      </c>
      <c r="M1839">
        <v>0</v>
      </c>
      <c r="N1839" s="105" t="str">
        <v/>
      </c>
      <c r="O1839" s="131" t="str">
        <v/>
      </c>
      <c r="P1839" s="121" t="str">
        <v/>
      </c>
      <c r="Q1839">
        <v>0</v>
      </c>
      <c r="R1839" t="str">
        <v/>
      </c>
      <c r="T1839">
        <v>0</v>
      </c>
      <c r="U1839" t="str">
        <v/>
      </c>
      <c r="W1839" t="str">
        <f ca="1"/>
        <v>Transport</v>
      </c>
      <c r="X1839" t="str">
        <f ca="1"/>
        <v>PAIL4Pt_en_rm</v>
      </c>
      <c r="Y1839">
        <f ca="1"/>
        <v>0</v>
      </c>
      <c r="Z1839">
        <f ca="1"/>
        <v>0</v>
      </c>
      <c r="AA1839">
        <f ca="1"/>
        <v>0</v>
      </c>
      <c r="AB1839">
        <f ca="1"/>
        <v>0</v>
      </c>
      <c r="AC1839">
        <f ca="1"/>
        <v>0</v>
      </c>
      <c r="AD1839" t="str">
        <f ca="1"/>
        <v>MCOATA_m</v>
      </c>
      <c r="AE1839">
        <f ca="1"/>
        <v>0</v>
      </c>
    </row>
    <row r="1840" spans="1:31" x14ac:dyDescent="0.2">
      <c r="A1840" t="s">
        <v>10657</v>
      </c>
      <c r="B1840" s="121" t="s">
        <v>9703</v>
      </c>
      <c r="E1840" s="121">
        <f ca="1"/>
        <v>8.9638250375554708E-3</v>
      </c>
      <c r="H1840" s="121" t="str">
        <f ca="1"/>
        <v>0</v>
      </c>
      <c r="K1840" s="121" t="str">
        <f ca="1"/>
        <v>0</v>
      </c>
      <c r="L1840">
        <v>0</v>
      </c>
      <c r="M1840">
        <v>5.8125097451761101E-2</v>
      </c>
      <c r="N1840" s="105" t="str">
        <v/>
      </c>
      <c r="O1840" s="131" t="str">
        <v/>
      </c>
      <c r="P1840" s="121" t="str">
        <v/>
      </c>
      <c r="Q1840">
        <v>0</v>
      </c>
      <c r="R1840" t="str">
        <v/>
      </c>
      <c r="T1840">
        <v>0</v>
      </c>
      <c r="U1840" t="str">
        <v/>
      </c>
      <c r="W1840" t="str">
        <f ca="1"/>
        <v>Glycerophospholipid biosynthesis</v>
      </c>
      <c r="X1840" t="str">
        <f ca="1"/>
        <v>PAILS_rm</v>
      </c>
      <c r="Y1840">
        <f ca="1"/>
        <v>4.2773681512533052E-3</v>
      </c>
      <c r="Z1840">
        <f ca="1"/>
        <v>0</v>
      </c>
      <c r="AA1840">
        <f ca="1"/>
        <v>1.8295878301356117E-5</v>
      </c>
      <c r="AB1840">
        <f ca="1"/>
        <v>7.6567657060783818E-4</v>
      </c>
      <c r="AC1840">
        <f ca="1"/>
        <v>1</v>
      </c>
      <c r="AD1840" t="str">
        <f ca="1"/>
        <v>MDLDH_x</v>
      </c>
      <c r="AE1840">
        <f ca="1"/>
        <v>0</v>
      </c>
    </row>
    <row r="1841" spans="1:31" x14ac:dyDescent="0.2">
      <c r="A1841" t="s">
        <v>10654</v>
      </c>
      <c r="B1841" s="121" t="s">
        <v>9704</v>
      </c>
      <c r="E1841" s="121">
        <f ca="1"/>
        <v>-7.4228160146969898E-3</v>
      </c>
      <c r="H1841" s="121" t="str">
        <f ca="1"/>
        <v>0</v>
      </c>
      <c r="K1841" s="121" t="str">
        <f ca="1"/>
        <v>0</v>
      </c>
      <c r="L1841">
        <v>0</v>
      </c>
      <c r="M1841">
        <v>5.2629997548084799E-17</v>
      </c>
      <c r="N1841" s="105" t="str">
        <v/>
      </c>
      <c r="O1841" s="131" t="str">
        <v/>
      </c>
      <c r="P1841" s="121" t="str">
        <v/>
      </c>
      <c r="Q1841">
        <v>0</v>
      </c>
      <c r="R1841" t="str">
        <v/>
      </c>
      <c r="T1841">
        <v>0</v>
      </c>
      <c r="U1841" t="str">
        <v/>
      </c>
      <c r="W1841" t="str">
        <f ca="1"/>
        <v>Transport</v>
      </c>
      <c r="X1841" t="str">
        <f ca="1"/>
        <v>PAILt_c_rm</v>
      </c>
      <c r="Y1841">
        <f ca="1"/>
        <v>-3.542027725982532E-3</v>
      </c>
      <c r="Z1841">
        <f ca="1"/>
        <v>0</v>
      </c>
      <c r="AA1841">
        <f ca="1"/>
        <v>1.2545960411628987E-5</v>
      </c>
      <c r="AB1841">
        <f ca="1"/>
        <v>5.2504437254842051E-4</v>
      </c>
      <c r="AC1841">
        <f ca="1"/>
        <v>1</v>
      </c>
      <c r="AD1841" t="str">
        <f ca="1"/>
        <v>ME2_c</v>
      </c>
      <c r="AE1841">
        <f ca="1"/>
        <v>0</v>
      </c>
    </row>
    <row r="1842" spans="1:31" x14ac:dyDescent="0.2">
      <c r="A1842" t="s">
        <v>10654</v>
      </c>
      <c r="B1842" s="121" t="s">
        <v>9705</v>
      </c>
      <c r="E1842" s="121" t="str">
        <f ca="1"/>
        <v>0</v>
      </c>
      <c r="H1842" s="121" t="str">
        <f ca="1"/>
        <v>0</v>
      </c>
      <c r="K1842" s="121" t="str">
        <f ca="1"/>
        <v>0</v>
      </c>
      <c r="L1842">
        <v>-0.32308007474603001</v>
      </c>
      <c r="M1842">
        <v>2.9804232382338699E-2</v>
      </c>
      <c r="N1842" s="105" t="str">
        <v>ACPCS_c, ALATA_L_c</v>
      </c>
      <c r="O1842" s="131" t="str">
        <v/>
      </c>
      <c r="P1842" s="121" t="str">
        <v/>
      </c>
      <c r="Q1842">
        <v>-0.102068149459317</v>
      </c>
      <c r="R1842" t="str">
        <v>ACPCS_c, ALATA_L_c</v>
      </c>
      <c r="T1842">
        <v>-0.157106054930261</v>
      </c>
      <c r="U1842" t="str">
        <v>ACPCS_c, ALATA_L_c</v>
      </c>
      <c r="W1842" t="str">
        <f ca="1"/>
        <v>Transport</v>
      </c>
      <c r="X1842" t="str">
        <f ca="1"/>
        <v>PAILt_en_rm</v>
      </c>
      <c r="Y1842">
        <f ca="1"/>
        <v>0</v>
      </c>
      <c r="Z1842">
        <f ca="1"/>
        <v>0</v>
      </c>
      <c r="AA1842">
        <f ca="1"/>
        <v>0</v>
      </c>
      <c r="AB1842">
        <f ca="1"/>
        <v>0</v>
      </c>
      <c r="AC1842">
        <f ca="1"/>
        <v>0</v>
      </c>
      <c r="AD1842" t="str">
        <f ca="1"/>
        <v>MERLACOR_c</v>
      </c>
      <c r="AE1842">
        <f ca="1"/>
        <v>0</v>
      </c>
    </row>
    <row r="1843" spans="1:31" x14ac:dyDescent="0.2">
      <c r="A1843" t="s">
        <v>10654</v>
      </c>
      <c r="B1843" s="121" t="s">
        <v>9706</v>
      </c>
      <c r="E1843" s="121">
        <f ca="1"/>
        <v>-1.54100902285848E-3</v>
      </c>
      <c r="H1843" s="121" t="str">
        <f ca="1"/>
        <v>0</v>
      </c>
      <c r="K1843" s="121" t="str">
        <f ca="1"/>
        <v>0</v>
      </c>
      <c r="L1843">
        <v>0</v>
      </c>
      <c r="M1843">
        <v>0</v>
      </c>
      <c r="N1843" s="105" t="str">
        <v>GNK_c</v>
      </c>
      <c r="O1843" s="131" t="str">
        <v/>
      </c>
      <c r="P1843" s="121" t="str">
        <v/>
      </c>
      <c r="Q1843">
        <v>0</v>
      </c>
      <c r="R1843" t="str">
        <v>GNK_c</v>
      </c>
      <c r="T1843">
        <v>0</v>
      </c>
      <c r="U1843" t="str">
        <v>GNK_c</v>
      </c>
      <c r="W1843" t="str">
        <f ca="1"/>
        <v>Transport</v>
      </c>
      <c r="X1843" t="str">
        <f ca="1"/>
        <v>PAILt_gm_rm</v>
      </c>
      <c r="Y1843">
        <f ca="1"/>
        <v>-7.353404252707725E-4</v>
      </c>
      <c r="Z1843">
        <f ca="1"/>
        <v>0</v>
      </c>
      <c r="AA1843">
        <f ca="1"/>
        <v>5.407255410374006E-7</v>
      </c>
      <c r="AB1843">
        <f ca="1"/>
        <v>2.2629188447919273E-5</v>
      </c>
      <c r="AC1843">
        <f ca="1"/>
        <v>1</v>
      </c>
      <c r="AD1843" t="str">
        <f ca="1"/>
        <v>METB1_c</v>
      </c>
      <c r="AE1843">
        <f ca="1"/>
        <v>0</v>
      </c>
    </row>
    <row r="1844" spans="1:31" x14ac:dyDescent="0.2">
      <c r="A1844" t="s">
        <v>10654</v>
      </c>
      <c r="B1844" s="121" t="s">
        <v>9707</v>
      </c>
      <c r="E1844" s="121" t="str">
        <f ca="1"/>
        <v>0</v>
      </c>
      <c r="H1844" s="121" t="str">
        <f ca="1"/>
        <v>0</v>
      </c>
      <c r="K1844" s="121" t="str">
        <f ca="1"/>
        <v>0</v>
      </c>
      <c r="L1844">
        <v>0</v>
      </c>
      <c r="M1844">
        <v>3.8847911781739897E-20</v>
      </c>
      <c r="N1844" s="105" t="str">
        <v/>
      </c>
      <c r="O1844" s="131" t="str">
        <v/>
      </c>
      <c r="P1844" s="121" t="str">
        <v/>
      </c>
      <c r="Q1844">
        <v>0</v>
      </c>
      <c r="R1844" t="str">
        <v/>
      </c>
      <c r="T1844">
        <v>0</v>
      </c>
      <c r="U1844" t="str">
        <v/>
      </c>
      <c r="W1844" t="str">
        <f ca="1"/>
        <v>Transport</v>
      </c>
      <c r="X1844" t="str">
        <f ca="1"/>
        <v>PAILt_n_rm</v>
      </c>
      <c r="Y1844">
        <f ca="1"/>
        <v>0</v>
      </c>
      <c r="Z1844">
        <f ca="1"/>
        <v>0</v>
      </c>
      <c r="AA1844">
        <f ca="1"/>
        <v>0</v>
      </c>
      <c r="AB1844">
        <f ca="1"/>
        <v>0</v>
      </c>
      <c r="AC1844">
        <f ca="1"/>
        <v>0</v>
      </c>
      <c r="AD1844" t="str">
        <f ca="1"/>
        <v>METt_c_m</v>
      </c>
      <c r="AE1844">
        <f ca="1"/>
        <v>0</v>
      </c>
    </row>
    <row r="1845" spans="1:31" x14ac:dyDescent="0.2">
      <c r="A1845" t="s">
        <v>10654</v>
      </c>
      <c r="B1845" s="121" t="s">
        <v>9708</v>
      </c>
      <c r="E1845" s="121" t="str">
        <f ca="1"/>
        <v>0</v>
      </c>
      <c r="H1845" s="121" t="str">
        <f ca="1"/>
        <v>0</v>
      </c>
      <c r="K1845" s="121" t="str">
        <f ca="1"/>
        <v>0</v>
      </c>
      <c r="L1845">
        <v>0</v>
      </c>
      <c r="M1845">
        <v>2.1975427609852E-3</v>
      </c>
      <c r="N1845" s="105" t="str">
        <v/>
      </c>
      <c r="O1845" s="131" t="str">
        <v/>
      </c>
      <c r="P1845" s="121" t="str">
        <v/>
      </c>
      <c r="Q1845">
        <v>0</v>
      </c>
      <c r="R1845" t="str">
        <v/>
      </c>
      <c r="T1845">
        <v>0</v>
      </c>
      <c r="U1845" t="str">
        <v/>
      </c>
      <c r="W1845" t="str">
        <f ca="1"/>
        <v>Transport</v>
      </c>
      <c r="X1845" t="str">
        <f ca="1"/>
        <v>PAILt_rm_vm</v>
      </c>
      <c r="Y1845">
        <f ca="1"/>
        <v>0</v>
      </c>
      <c r="Z1845">
        <f ca="1"/>
        <v>0</v>
      </c>
      <c r="AA1845">
        <f ca="1"/>
        <v>0</v>
      </c>
      <c r="AB1845">
        <f ca="1"/>
        <v>0</v>
      </c>
      <c r="AC1845">
        <f ca="1"/>
        <v>0</v>
      </c>
      <c r="AD1845" t="str">
        <f ca="1"/>
        <v>METtps_e</v>
      </c>
      <c r="AE1845">
        <f ca="1"/>
        <v>0</v>
      </c>
    </row>
    <row r="1846" spans="1:31" x14ac:dyDescent="0.2">
      <c r="A1846" t="s">
        <v>10654</v>
      </c>
      <c r="B1846" s="121" t="s">
        <v>9709</v>
      </c>
      <c r="E1846" s="121" t="str">
        <f ca="1"/>
        <v>0</v>
      </c>
      <c r="H1846" s="121" t="str">
        <f ca="1"/>
        <v>0</v>
      </c>
      <c r="K1846" s="121" t="str">
        <f ca="1"/>
        <v>0</v>
      </c>
      <c r="L1846">
        <v>0</v>
      </c>
      <c r="M1846">
        <v>0</v>
      </c>
      <c r="N1846" s="105" t="str">
        <v/>
      </c>
      <c r="O1846" s="131" t="str">
        <v/>
      </c>
      <c r="P1846" s="121" t="str">
        <v/>
      </c>
      <c r="Q1846">
        <v>0</v>
      </c>
      <c r="R1846" t="str">
        <v/>
      </c>
      <c r="T1846">
        <v>0</v>
      </c>
      <c r="U1846" t="str">
        <v/>
      </c>
      <c r="W1846" t="str">
        <f ca="1"/>
        <v>Transport</v>
      </c>
      <c r="X1846" t="str">
        <f ca="1"/>
        <v>PAN4Pt_c_m</v>
      </c>
      <c r="Y1846">
        <f ca="1"/>
        <v>0</v>
      </c>
      <c r="Z1846">
        <f ca="1"/>
        <v>0</v>
      </c>
      <c r="AA1846">
        <f ca="1"/>
        <v>0</v>
      </c>
      <c r="AB1846">
        <f ca="1"/>
        <v>0</v>
      </c>
      <c r="AC1846">
        <f ca="1"/>
        <v>0</v>
      </c>
      <c r="AD1846" t="str">
        <f ca="1"/>
        <v>METTRS_m</v>
      </c>
      <c r="AE1846">
        <f ca="1"/>
        <v>0</v>
      </c>
    </row>
    <row r="1847" spans="1:31" x14ac:dyDescent="0.2">
      <c r="A1847" t="s">
        <v>10717</v>
      </c>
      <c r="B1847" s="121" t="s">
        <v>9711</v>
      </c>
      <c r="E1847" s="121" t="str">
        <f ca="1"/>
        <v>0</v>
      </c>
      <c r="H1847" s="121" t="str">
        <f ca="1"/>
        <v>0</v>
      </c>
      <c r="K1847" s="121" t="str">
        <f ca="1"/>
        <v>0</v>
      </c>
      <c r="L1847">
        <v>0</v>
      </c>
      <c r="M1847">
        <v>0</v>
      </c>
      <c r="N1847" s="105" t="str">
        <v/>
      </c>
      <c r="O1847" s="131" t="str">
        <v/>
      </c>
      <c r="P1847" s="121" t="str">
        <v/>
      </c>
      <c r="Q1847">
        <v>0</v>
      </c>
      <c r="R1847" t="str">
        <v/>
      </c>
      <c r="T1847">
        <v>0</v>
      </c>
      <c r="U1847" t="str">
        <v/>
      </c>
      <c r="W1847" t="str">
        <f ca="1"/>
        <v>Triacylglycerol biosynthesis</v>
      </c>
      <c r="X1847" t="str">
        <f ca="1"/>
        <v>PAP_rm</v>
      </c>
      <c r="Y1847">
        <f ca="1"/>
        <v>0</v>
      </c>
      <c r="Z1847">
        <f ca="1"/>
        <v>0</v>
      </c>
      <c r="AA1847">
        <f ca="1"/>
        <v>0</v>
      </c>
      <c r="AB1847">
        <f ca="1"/>
        <v>0</v>
      </c>
      <c r="AC1847">
        <f ca="1"/>
        <v>0</v>
      </c>
      <c r="AD1847" t="str">
        <f ca="1"/>
        <v>MEVK2_c</v>
      </c>
      <c r="AE1847">
        <f ca="1"/>
        <v>0</v>
      </c>
    </row>
    <row r="1848" spans="1:31" x14ac:dyDescent="0.2">
      <c r="A1848" t="s">
        <v>10717</v>
      </c>
      <c r="B1848" s="121" t="s">
        <v>9712</v>
      </c>
      <c r="E1848" s="121" t="str">
        <f ca="1"/>
        <v>0</v>
      </c>
      <c r="H1848" s="121" t="str">
        <f ca="1"/>
        <v>0</v>
      </c>
      <c r="K1848" s="121" t="str">
        <f ca="1"/>
        <v>0</v>
      </c>
      <c r="L1848">
        <v>0</v>
      </c>
      <c r="M1848">
        <v>0</v>
      </c>
      <c r="N1848" s="105" t="str">
        <v/>
      </c>
      <c r="O1848" s="131" t="str">
        <v/>
      </c>
      <c r="P1848" s="121" t="str">
        <v/>
      </c>
      <c r="Q1848">
        <v>0</v>
      </c>
      <c r="R1848" t="str">
        <v/>
      </c>
      <c r="T1848">
        <v>0</v>
      </c>
      <c r="U1848" t="str">
        <v/>
      </c>
      <c r="W1848" t="str">
        <f ca="1"/>
        <v>Triacylglycerol biosynthesis</v>
      </c>
      <c r="X1848" t="str">
        <f ca="1"/>
        <v>PAP_vm</v>
      </c>
      <c r="Y1848">
        <f ca="1"/>
        <v>0</v>
      </c>
      <c r="Z1848">
        <f ca="1"/>
        <v>0</v>
      </c>
      <c r="AA1848">
        <f ca="1"/>
        <v>0</v>
      </c>
      <c r="AB1848">
        <f ca="1"/>
        <v>0</v>
      </c>
      <c r="AC1848">
        <f ca="1"/>
        <v>0</v>
      </c>
      <c r="AD1848" t="str">
        <f ca="1"/>
        <v>MEVK3_c</v>
      </c>
      <c r="AE1848">
        <f ca="1"/>
        <v>0</v>
      </c>
    </row>
    <row r="1849" spans="1:31" x14ac:dyDescent="0.2">
      <c r="A1849" t="s">
        <v>10706</v>
      </c>
      <c r="B1849" s="121" t="s">
        <v>9710</v>
      </c>
      <c r="E1849" s="121">
        <f ca="1"/>
        <v>9.6882766249627803E-3</v>
      </c>
      <c r="H1849" s="121" t="str">
        <f ca="1"/>
        <v>0</v>
      </c>
      <c r="K1849" s="121" t="str">
        <f ca="1"/>
        <v>0</v>
      </c>
      <c r="L1849">
        <v>0</v>
      </c>
      <c r="M1849">
        <v>0</v>
      </c>
      <c r="N1849" s="105" t="str">
        <v/>
      </c>
      <c r="O1849" s="131">
        <v>2.7720959564485299E-2</v>
      </c>
      <c r="P1849" s="121">
        <v>1.33997400208114E-2</v>
      </c>
      <c r="Q1849">
        <v>0</v>
      </c>
      <c r="R1849" t="str">
        <v/>
      </c>
      <c r="T1849">
        <v>0</v>
      </c>
      <c r="U1849" t="str">
        <v/>
      </c>
      <c r="W1849" t="str">
        <f ca="1"/>
        <v>Sulfur metabolism</v>
      </c>
      <c r="X1849" t="str">
        <f ca="1"/>
        <v>PAPSR_c</v>
      </c>
      <c r="Y1849">
        <f ca="1"/>
        <v>4.6230627776118298E-3</v>
      </c>
      <c r="Z1849">
        <f ca="1"/>
        <v>0</v>
      </c>
      <c r="AA1849">
        <f ca="1"/>
        <v>2.1372709445740007E-5</v>
      </c>
      <c r="AB1849">
        <f ca="1"/>
        <v>0.11903285137120177</v>
      </c>
      <c r="AC1849">
        <f ca="1"/>
        <v>1</v>
      </c>
      <c r="AD1849" t="str">
        <f ca="1"/>
        <v>MEVK4_c</v>
      </c>
      <c r="AE1849">
        <f ca="1"/>
        <v>0</v>
      </c>
    </row>
    <row r="1850" spans="1:31" x14ac:dyDescent="0.2">
      <c r="A1850" t="s">
        <v>10654</v>
      </c>
      <c r="B1850" s="121" t="s">
        <v>9713</v>
      </c>
      <c r="E1850" s="121" t="str">
        <f ca="1"/>
        <v>0</v>
      </c>
      <c r="H1850" s="121" t="str">
        <f ca="1"/>
        <v>0</v>
      </c>
      <c r="K1850" s="121" t="str">
        <f ca="1"/>
        <v>0</v>
      </c>
      <c r="L1850">
        <v>0</v>
      </c>
      <c r="M1850">
        <v>6.7634220054777805E-17</v>
      </c>
      <c r="N1850" s="105" t="str">
        <v/>
      </c>
      <c r="O1850" s="131" t="str">
        <v/>
      </c>
      <c r="P1850" s="121" t="str">
        <v/>
      </c>
      <c r="Q1850">
        <v>0</v>
      </c>
      <c r="R1850" t="str">
        <v/>
      </c>
      <c r="T1850">
        <v>0</v>
      </c>
      <c r="U1850" t="str">
        <v/>
      </c>
      <c r="W1850" t="str">
        <f ca="1"/>
        <v>Transport</v>
      </c>
      <c r="X1850" t="str">
        <f ca="1"/>
        <v>PAPt_c</v>
      </c>
      <c r="Y1850">
        <f ca="1"/>
        <v>0</v>
      </c>
      <c r="Z1850">
        <f ca="1"/>
        <v>0</v>
      </c>
      <c r="AA1850">
        <f ca="1"/>
        <v>0</v>
      </c>
      <c r="AB1850">
        <f ca="1"/>
        <v>0</v>
      </c>
      <c r="AC1850">
        <f ca="1"/>
        <v>0</v>
      </c>
      <c r="AD1850" t="str">
        <f ca="1"/>
        <v>MEVt_c_e</v>
      </c>
      <c r="AE1850">
        <f ca="1"/>
        <v>0</v>
      </c>
    </row>
    <row r="1851" spans="1:31" x14ac:dyDescent="0.2">
      <c r="A1851" t="s">
        <v>10654</v>
      </c>
      <c r="B1851" s="121" t="s">
        <v>9714</v>
      </c>
      <c r="E1851" s="121" t="str">
        <f ca="1"/>
        <v>0</v>
      </c>
      <c r="H1851" s="121" t="str">
        <f ca="1"/>
        <v>0</v>
      </c>
      <c r="K1851" s="121" t="str">
        <f ca="1"/>
        <v>0</v>
      </c>
      <c r="L1851">
        <v>0</v>
      </c>
      <c r="M1851">
        <v>0</v>
      </c>
      <c r="N1851" s="105" t="str">
        <v/>
      </c>
      <c r="O1851" s="131" t="str">
        <v/>
      </c>
      <c r="P1851" s="121" t="str">
        <v/>
      </c>
      <c r="Q1851">
        <v>0</v>
      </c>
      <c r="R1851" t="str">
        <v/>
      </c>
      <c r="T1851">
        <v>0</v>
      </c>
      <c r="U1851" t="str">
        <v/>
      </c>
      <c r="W1851" t="str">
        <f ca="1"/>
        <v>Transport</v>
      </c>
      <c r="X1851" t="str">
        <f ca="1"/>
        <v>PAPt_c_m</v>
      </c>
      <c r="Y1851">
        <f ca="1"/>
        <v>0</v>
      </c>
      <c r="Z1851">
        <f ca="1"/>
        <v>0</v>
      </c>
      <c r="AA1851">
        <f ca="1"/>
        <v>0</v>
      </c>
      <c r="AB1851">
        <f ca="1"/>
        <v>0</v>
      </c>
      <c r="AC1851">
        <f ca="1"/>
        <v>0</v>
      </c>
      <c r="AD1851" t="str">
        <f ca="1"/>
        <v>MGCH_m</v>
      </c>
      <c r="AE1851">
        <f ca="1"/>
        <v>0</v>
      </c>
    </row>
    <row r="1852" spans="1:31" x14ac:dyDescent="0.2">
      <c r="A1852" t="s">
        <v>10654</v>
      </c>
      <c r="B1852" s="121" t="s">
        <v>9715</v>
      </c>
      <c r="E1852" s="121" t="str">
        <f ca="1"/>
        <v>0</v>
      </c>
      <c r="H1852" s="121" t="str">
        <f ca="1"/>
        <v>0</v>
      </c>
      <c r="K1852" s="121" t="str">
        <f ca="1"/>
        <v>0</v>
      </c>
      <c r="L1852">
        <v>0</v>
      </c>
      <c r="M1852">
        <v>0</v>
      </c>
      <c r="N1852" s="105" t="str">
        <v/>
      </c>
      <c r="O1852" s="131" t="str">
        <v/>
      </c>
      <c r="P1852" s="121" t="str">
        <v/>
      </c>
      <c r="Q1852">
        <v>0</v>
      </c>
      <c r="R1852" t="str">
        <v/>
      </c>
      <c r="T1852">
        <v>0</v>
      </c>
      <c r="U1852" t="str">
        <v/>
      </c>
      <c r="W1852" t="str">
        <f ca="1"/>
        <v>Transport</v>
      </c>
      <c r="X1852" t="str">
        <f ca="1"/>
        <v>PAt_en_rm</v>
      </c>
      <c r="Y1852">
        <f ca="1"/>
        <v>0</v>
      </c>
      <c r="Z1852">
        <f ca="1"/>
        <v>0</v>
      </c>
      <c r="AA1852">
        <f ca="1"/>
        <v>0</v>
      </c>
      <c r="AB1852">
        <f ca="1"/>
        <v>0</v>
      </c>
      <c r="AC1852">
        <f ca="1"/>
        <v>0</v>
      </c>
      <c r="AD1852" t="str">
        <f ca="1"/>
        <v>MGSA_c</v>
      </c>
      <c r="AE1852">
        <f ca="1"/>
        <v>0</v>
      </c>
    </row>
    <row r="1853" spans="1:31" x14ac:dyDescent="0.2">
      <c r="A1853" t="s">
        <v>10654</v>
      </c>
      <c r="B1853" s="121" t="s">
        <v>9716</v>
      </c>
      <c r="E1853" s="121" t="str">
        <f ca="1"/>
        <v>0</v>
      </c>
      <c r="H1853" s="121" t="str">
        <f ca="1"/>
        <v>0</v>
      </c>
      <c r="K1853" s="121" t="str">
        <f ca="1"/>
        <v>0</v>
      </c>
      <c r="L1853">
        <v>0</v>
      </c>
      <c r="M1853">
        <v>0</v>
      </c>
      <c r="N1853" s="105" t="str">
        <v/>
      </c>
      <c r="O1853" s="131" t="str">
        <v/>
      </c>
      <c r="P1853" s="121" t="str">
        <v/>
      </c>
      <c r="Q1853">
        <v>0</v>
      </c>
      <c r="R1853" t="str">
        <v/>
      </c>
      <c r="T1853">
        <v>0</v>
      </c>
      <c r="U1853" t="str">
        <v/>
      </c>
      <c r="W1853" t="str">
        <f ca="1"/>
        <v>Transport</v>
      </c>
      <c r="X1853" t="str">
        <f ca="1"/>
        <v>PAt_gm_rm</v>
      </c>
      <c r="Y1853">
        <f ca="1"/>
        <v>0</v>
      </c>
      <c r="Z1853">
        <f ca="1"/>
        <v>0</v>
      </c>
      <c r="AA1853">
        <f ca="1"/>
        <v>0</v>
      </c>
      <c r="AB1853">
        <f ca="1"/>
        <v>0</v>
      </c>
      <c r="AC1853">
        <f ca="1"/>
        <v>0</v>
      </c>
      <c r="AD1853" t="str">
        <f ca="1"/>
        <v>MHPGLUT_c</v>
      </c>
      <c r="AE1853">
        <f ca="1"/>
        <v>0</v>
      </c>
    </row>
    <row r="1854" spans="1:31" x14ac:dyDescent="0.2">
      <c r="A1854" t="s">
        <v>10654</v>
      </c>
      <c r="B1854" s="121" t="s">
        <v>9717</v>
      </c>
      <c r="E1854" s="121">
        <f ca="1"/>
        <v>1.3359891620729601E-5</v>
      </c>
      <c r="H1854" s="121" t="str">
        <f ca="1"/>
        <v>0</v>
      </c>
      <c r="K1854" s="121" t="str">
        <f ca="1"/>
        <v>0</v>
      </c>
      <c r="L1854">
        <v>0</v>
      </c>
      <c r="M1854">
        <v>0</v>
      </c>
      <c r="N1854" s="105" t="str">
        <v/>
      </c>
      <c r="O1854" s="131" t="str">
        <v/>
      </c>
      <c r="P1854" s="121" t="str">
        <v/>
      </c>
      <c r="Q1854">
        <v>0</v>
      </c>
      <c r="R1854" t="str">
        <v/>
      </c>
      <c r="T1854">
        <v>0</v>
      </c>
      <c r="U1854" t="str">
        <v/>
      </c>
      <c r="W1854" t="str">
        <f ca="1"/>
        <v>Transport</v>
      </c>
      <c r="X1854" t="str">
        <f ca="1"/>
        <v>PAt_l_rm</v>
      </c>
      <c r="Y1854">
        <f ca="1"/>
        <v>6.3750881664116883E-6</v>
      </c>
      <c r="Z1854">
        <f ca="1"/>
        <v>0</v>
      </c>
      <c r="AA1854">
        <f ca="1"/>
        <v>4.0641749129522341E-11</v>
      </c>
      <c r="AB1854">
        <f ca="1"/>
        <v>1.7008440143969592E-9</v>
      </c>
      <c r="AC1854">
        <f ca="1"/>
        <v>1</v>
      </c>
      <c r="AD1854" t="str">
        <f ca="1"/>
        <v>MI13456Pt_c_n</v>
      </c>
      <c r="AE1854">
        <f ca="1"/>
        <v>0</v>
      </c>
    </row>
    <row r="1855" spans="1:31" x14ac:dyDescent="0.2">
      <c r="A1855" t="s">
        <v>10654</v>
      </c>
      <c r="B1855" s="121" t="s">
        <v>9718</v>
      </c>
      <c r="E1855" s="121" t="str">
        <f ca="1"/>
        <v>0</v>
      </c>
      <c r="H1855" s="121" t="str">
        <f ca="1"/>
        <v>0</v>
      </c>
      <c r="K1855" s="121" t="str">
        <f ca="1"/>
        <v>0</v>
      </c>
      <c r="L1855">
        <v>0</v>
      </c>
      <c r="M1855">
        <v>9.9450654161254707E-18</v>
      </c>
      <c r="N1855" s="105" t="str">
        <v>CYSS_m</v>
      </c>
      <c r="O1855" s="131" t="str">
        <v/>
      </c>
      <c r="P1855" s="121" t="str">
        <v/>
      </c>
      <c r="Q1855">
        <v>0</v>
      </c>
      <c r="R1855" t="str">
        <v>CYSS_m</v>
      </c>
      <c r="T1855">
        <v>0</v>
      </c>
      <c r="U1855" t="str">
        <v>CYSS_m</v>
      </c>
      <c r="W1855" t="str">
        <f ca="1"/>
        <v>Transport</v>
      </c>
      <c r="X1855" t="str">
        <f ca="1"/>
        <v>PAt_mm_rm</v>
      </c>
      <c r="Y1855">
        <f ca="1"/>
        <v>0</v>
      </c>
      <c r="Z1855">
        <f ca="1"/>
        <v>0</v>
      </c>
      <c r="AA1855">
        <f ca="1"/>
        <v>0</v>
      </c>
      <c r="AB1855">
        <f ca="1"/>
        <v>0</v>
      </c>
      <c r="AC1855">
        <f ca="1"/>
        <v>0</v>
      </c>
      <c r="AD1855" t="str">
        <f ca="1"/>
        <v>MI134PPH_c</v>
      </c>
      <c r="AE1855">
        <f ca="1"/>
        <v>0</v>
      </c>
    </row>
    <row r="1856" spans="1:31" x14ac:dyDescent="0.2">
      <c r="A1856" t="s">
        <v>10654</v>
      </c>
      <c r="B1856" s="121" t="s">
        <v>9719</v>
      </c>
      <c r="E1856" s="121" t="str">
        <f ca="1"/>
        <v>0</v>
      </c>
      <c r="H1856" s="121" t="str">
        <f ca="1"/>
        <v>0</v>
      </c>
      <c r="K1856" s="121" t="str">
        <f ca="1"/>
        <v>0</v>
      </c>
      <c r="L1856">
        <v>0</v>
      </c>
      <c r="M1856">
        <v>0</v>
      </c>
      <c r="N1856" s="105" t="str">
        <v>CDPDAGS_m</v>
      </c>
      <c r="O1856" s="131" t="str">
        <v/>
      </c>
      <c r="P1856" s="121" t="str">
        <v/>
      </c>
      <c r="Q1856">
        <v>0</v>
      </c>
      <c r="R1856" t="str">
        <v>CDPDAGS_m</v>
      </c>
      <c r="T1856">
        <v>0</v>
      </c>
      <c r="U1856" t="str">
        <v>CDPDAGS_m</v>
      </c>
      <c r="W1856" t="str">
        <f ca="1"/>
        <v>Transport</v>
      </c>
      <c r="X1856" t="str">
        <f ca="1"/>
        <v>PAt_rm_vm</v>
      </c>
      <c r="Y1856">
        <f ca="1"/>
        <v>0</v>
      </c>
      <c r="Z1856">
        <f ca="1"/>
        <v>0</v>
      </c>
      <c r="AA1856">
        <f ca="1"/>
        <v>0</v>
      </c>
      <c r="AB1856">
        <f ca="1"/>
        <v>0</v>
      </c>
      <c r="AC1856">
        <f ca="1"/>
        <v>0</v>
      </c>
      <c r="AD1856" t="str">
        <f ca="1"/>
        <v>MI1PP_c</v>
      </c>
      <c r="AE1856">
        <f ca="1"/>
        <v>0</v>
      </c>
    </row>
    <row r="1857" spans="1:31" x14ac:dyDescent="0.2">
      <c r="A1857" t="s">
        <v>10696</v>
      </c>
      <c r="B1857" s="121" t="s">
        <v>9720</v>
      </c>
      <c r="E1857" s="121" t="str">
        <f ca="1"/>
        <v>0</v>
      </c>
      <c r="H1857" s="121" t="str">
        <f ca="1"/>
        <v>0</v>
      </c>
      <c r="K1857" s="121" t="str">
        <f ca="1"/>
        <v>0</v>
      </c>
      <c r="L1857">
        <v>0</v>
      </c>
      <c r="M1857">
        <v>0</v>
      </c>
      <c r="N1857" s="105" t="str">
        <v/>
      </c>
      <c r="O1857" s="131">
        <v>0</v>
      </c>
      <c r="P1857" s="121">
        <v>1.90223810125473E-4</v>
      </c>
      <c r="Q1857">
        <v>0</v>
      </c>
      <c r="R1857" t="str">
        <v/>
      </c>
      <c r="T1857">
        <v>0</v>
      </c>
      <c r="U1857" t="str">
        <v/>
      </c>
      <c r="W1857" t="str">
        <f ca="1"/>
        <v>beta-Alanine metabolism</v>
      </c>
      <c r="X1857" t="str">
        <f ca="1"/>
        <v>PBAL_c</v>
      </c>
      <c r="Y1857">
        <f ca="1"/>
        <v>0</v>
      </c>
      <c r="Z1857">
        <f ca="1"/>
        <v>0</v>
      </c>
      <c r="AA1857">
        <f ca="1"/>
        <v>0</v>
      </c>
      <c r="AB1857">
        <f ca="1"/>
        <v>0</v>
      </c>
      <c r="AC1857">
        <f ca="1"/>
        <v>0</v>
      </c>
      <c r="AD1857" t="str">
        <f ca="1"/>
        <v>MI1Pt_c_r</v>
      </c>
      <c r="AE1857">
        <f ca="1"/>
        <v>0</v>
      </c>
    </row>
    <row r="1858" spans="1:31" x14ac:dyDescent="0.2">
      <c r="A1858" t="s">
        <v>10677</v>
      </c>
      <c r="B1858" s="121" t="s">
        <v>9725</v>
      </c>
      <c r="E1858" s="121">
        <f ca="1"/>
        <v>0.71077701544601002</v>
      </c>
      <c r="H1858" s="121" t="str">
        <f ca="1"/>
        <v>0</v>
      </c>
      <c r="K1858" s="121" t="str">
        <f ca="1"/>
        <v>0</v>
      </c>
      <c r="L1858">
        <v>0</v>
      </c>
      <c r="M1858">
        <v>0</v>
      </c>
      <c r="N1858" s="105" t="str">
        <v/>
      </c>
      <c r="O1858" s="131">
        <v>0.64768233419999999</v>
      </c>
      <c r="P1858" s="121">
        <v>0.30402790469787899</v>
      </c>
      <c r="Q1858">
        <v>0</v>
      </c>
      <c r="R1858" t="str">
        <v/>
      </c>
      <c r="T1858">
        <v>0</v>
      </c>
      <c r="U1858" t="str">
        <v/>
      </c>
      <c r="W1858" t="str">
        <f ca="1"/>
        <v>Acetyl-CoA synthesis</v>
      </c>
      <c r="X1858" t="str">
        <f ca="1"/>
        <v>PC_c</v>
      </c>
      <c r="Y1858">
        <f ca="1"/>
        <v>0.33916937867193703</v>
      </c>
      <c r="Z1858">
        <f ca="1"/>
        <v>0</v>
      </c>
      <c r="AA1858">
        <f ca="1"/>
        <v>0.11503586742870781</v>
      </c>
      <c r="AB1858">
        <f ca="1"/>
        <v>1.2445328908902968</v>
      </c>
      <c r="AC1858">
        <f ca="1"/>
        <v>1</v>
      </c>
      <c r="AD1858" t="str">
        <f ca="1"/>
        <v>MIP2Ct_g_r</v>
      </c>
      <c r="AE1858">
        <f ca="1"/>
        <v>0</v>
      </c>
    </row>
    <row r="1859" spans="1:31" x14ac:dyDescent="0.2">
      <c r="A1859" t="s">
        <v>10664</v>
      </c>
      <c r="B1859" s="121" t="s">
        <v>9721</v>
      </c>
      <c r="E1859" s="121" t="str">
        <f ca="1"/>
        <v>0</v>
      </c>
      <c r="H1859" s="121" t="str">
        <f ca="1"/>
        <v>0</v>
      </c>
      <c r="K1859" s="121" t="str">
        <f ca="1"/>
        <v>0</v>
      </c>
      <c r="L1859">
        <v>0</v>
      </c>
      <c r="M1859">
        <v>0</v>
      </c>
      <c r="N1859" s="105" t="str">
        <v/>
      </c>
      <c r="O1859" s="131" t="str">
        <v/>
      </c>
      <c r="P1859" s="121" t="str">
        <v/>
      </c>
      <c r="Q1859">
        <v>0</v>
      </c>
      <c r="R1859" t="str">
        <v/>
      </c>
      <c r="T1859">
        <v>0</v>
      </c>
      <c r="U1859" t="str">
        <v/>
      </c>
      <c r="W1859" t="str">
        <f ca="1"/>
        <v>Tryptophan metabolism</v>
      </c>
      <c r="X1859" t="str">
        <f ca="1"/>
        <v>PCLAD_c</v>
      </c>
      <c r="Y1859">
        <f ca="1"/>
        <v>0</v>
      </c>
      <c r="Z1859">
        <f ca="1"/>
        <v>0</v>
      </c>
      <c r="AA1859">
        <f ca="1"/>
        <v>0</v>
      </c>
      <c r="AB1859">
        <f ca="1"/>
        <v>0</v>
      </c>
      <c r="AC1859">
        <f ca="1"/>
        <v>0</v>
      </c>
      <c r="AD1859" t="str">
        <f ca="1"/>
        <v>MIPCS_g</v>
      </c>
      <c r="AE1859">
        <f ca="1"/>
        <v>0</v>
      </c>
    </row>
    <row r="1860" spans="1:31" x14ac:dyDescent="0.2">
      <c r="A1860" t="s">
        <v>10663</v>
      </c>
      <c r="B1860" s="121" t="s">
        <v>9722</v>
      </c>
      <c r="E1860" s="121" t="str">
        <f ca="1"/>
        <v>0</v>
      </c>
      <c r="H1860" s="121" t="str">
        <f ca="1"/>
        <v>0</v>
      </c>
      <c r="K1860" s="121" t="str">
        <f ca="1"/>
        <v>0</v>
      </c>
      <c r="L1860">
        <v>0</v>
      </c>
      <c r="M1860">
        <v>0</v>
      </c>
      <c r="N1860" s="105" t="str">
        <v/>
      </c>
      <c r="O1860" s="131" t="str">
        <v/>
      </c>
      <c r="P1860" s="121" t="str">
        <v/>
      </c>
      <c r="Q1860">
        <v>0</v>
      </c>
      <c r="R1860" t="str">
        <v/>
      </c>
      <c r="T1860">
        <v>0</v>
      </c>
      <c r="U1860" t="str">
        <v/>
      </c>
      <c r="W1860" t="str">
        <f ca="1"/>
        <v>Fatty acid biosynthesis</v>
      </c>
      <c r="X1860" t="str">
        <f ca="1"/>
        <v>PCOATA140_c</v>
      </c>
      <c r="Y1860">
        <f ca="1"/>
        <v>0</v>
      </c>
      <c r="Z1860">
        <f ca="1"/>
        <v>0</v>
      </c>
      <c r="AA1860">
        <f ca="1"/>
        <v>0</v>
      </c>
      <c r="AB1860">
        <f ca="1"/>
        <v>0</v>
      </c>
      <c r="AC1860">
        <f ca="1"/>
        <v>0</v>
      </c>
      <c r="AD1860" t="str">
        <f ca="1"/>
        <v>MIPCt_g_r</v>
      </c>
      <c r="AE1860">
        <f ca="1"/>
        <v>0</v>
      </c>
    </row>
    <row r="1861" spans="1:31" x14ac:dyDescent="0.2">
      <c r="A1861" t="s">
        <v>10663</v>
      </c>
      <c r="B1861" s="121" t="s">
        <v>9723</v>
      </c>
      <c r="E1861" s="121">
        <f ca="1"/>
        <v>1.225879218534E-2</v>
      </c>
      <c r="H1861" s="121" t="str">
        <f ca="1"/>
        <v>0</v>
      </c>
      <c r="K1861" s="121" t="str">
        <f ca="1"/>
        <v>0</v>
      </c>
      <c r="L1861">
        <v>0</v>
      </c>
      <c r="M1861">
        <v>0</v>
      </c>
      <c r="N1861" s="105" t="str">
        <v/>
      </c>
      <c r="O1861" s="131" t="str">
        <v/>
      </c>
      <c r="P1861" s="121" t="str">
        <v/>
      </c>
      <c r="Q1861">
        <v>0</v>
      </c>
      <c r="R1861" t="str">
        <v/>
      </c>
      <c r="T1861">
        <v>0</v>
      </c>
      <c r="U1861" t="str">
        <v/>
      </c>
      <c r="W1861" t="str">
        <f ca="1"/>
        <v>Fatty acid biosynthesis</v>
      </c>
      <c r="X1861" t="str">
        <f ca="1"/>
        <v>PCOATA160_c</v>
      </c>
      <c r="Y1861">
        <f ca="1"/>
        <v>5.8496642947312473E-3</v>
      </c>
      <c r="Z1861">
        <f ca="1"/>
        <v>0</v>
      </c>
      <c r="AA1861">
        <f ca="1"/>
        <v>3.4218572361053623E-5</v>
      </c>
      <c r="AB1861">
        <f ca="1"/>
        <v>1.4320361507086372E-3</v>
      </c>
      <c r="AC1861">
        <f ca="1"/>
        <v>1</v>
      </c>
      <c r="AD1861" t="str">
        <f ca="1"/>
        <v>MOBDt_c_e</v>
      </c>
      <c r="AE1861">
        <f ca="1"/>
        <v>0</v>
      </c>
    </row>
    <row r="1862" spans="1:31" x14ac:dyDescent="0.2">
      <c r="A1862" t="s">
        <v>10663</v>
      </c>
      <c r="B1862" s="121" t="s">
        <v>9724</v>
      </c>
      <c r="E1862" s="121">
        <f ca="1"/>
        <v>3.8283100082747101E-2</v>
      </c>
      <c r="H1862" s="121" t="str">
        <f ca="1"/>
        <v>0</v>
      </c>
      <c r="K1862" s="121" t="str">
        <f ca="1"/>
        <v>0</v>
      </c>
      <c r="L1862">
        <v>0</v>
      </c>
      <c r="M1862">
        <v>3.1168189193692499E-15</v>
      </c>
      <c r="N1862" s="105" t="str">
        <v/>
      </c>
      <c r="O1862" s="131" t="str">
        <v/>
      </c>
      <c r="P1862" s="121" t="str">
        <v/>
      </c>
      <c r="Q1862">
        <v>0</v>
      </c>
      <c r="R1862" t="str">
        <v/>
      </c>
      <c r="T1862">
        <v>0</v>
      </c>
      <c r="U1862" t="str">
        <v/>
      </c>
      <c r="W1862" t="str">
        <f ca="1"/>
        <v>Fatty acid biosynthesis</v>
      </c>
      <c r="X1862" t="str">
        <f ca="1"/>
        <v>PCOATA180_c</v>
      </c>
      <c r="Y1862">
        <f ca="1"/>
        <v>1.8267972917713465E-2</v>
      </c>
      <c r="Z1862">
        <f ca="1"/>
        <v>0</v>
      </c>
      <c r="AA1862">
        <f ca="1"/>
        <v>3.3371883452231257E-4</v>
      </c>
      <c r="AB1862">
        <f ca="1"/>
        <v>1.3966024945921801E-2</v>
      </c>
      <c r="AC1862">
        <f ca="1"/>
        <v>1</v>
      </c>
      <c r="AD1862" t="str">
        <f ca="1"/>
        <v>MPYRCNST_c</v>
      </c>
      <c r="AE1862">
        <f ca="1"/>
        <v>0</v>
      </c>
    </row>
    <row r="1863" spans="1:31" x14ac:dyDescent="0.2">
      <c r="A1863" t="s">
        <v>10654</v>
      </c>
      <c r="B1863" s="121" t="s">
        <v>9726</v>
      </c>
      <c r="E1863" s="121">
        <f ca="1"/>
        <v>-7.8501642661789692E-3</v>
      </c>
      <c r="H1863" s="121" t="str">
        <f ca="1"/>
        <v>0</v>
      </c>
      <c r="K1863" s="121" t="str">
        <f ca="1"/>
        <v>0</v>
      </c>
      <c r="L1863">
        <v>0</v>
      </c>
      <c r="M1863">
        <v>0</v>
      </c>
      <c r="N1863" s="105" t="str">
        <v/>
      </c>
      <c r="O1863" s="131" t="str">
        <v/>
      </c>
      <c r="P1863" s="121" t="str">
        <v/>
      </c>
      <c r="Q1863">
        <v>0</v>
      </c>
      <c r="R1863" t="str">
        <v/>
      </c>
      <c r="T1863">
        <v>0</v>
      </c>
      <c r="U1863" t="str">
        <v/>
      </c>
      <c r="W1863" t="str">
        <f ca="1"/>
        <v>Transport</v>
      </c>
      <c r="X1863" t="str">
        <f ca="1"/>
        <v>PCt_c_rm</v>
      </c>
      <c r="Y1863">
        <f ca="1"/>
        <v>-3.7459502470853427E-3</v>
      </c>
      <c r="Z1863">
        <f ca="1"/>
        <v>0</v>
      </c>
      <c r="AA1863">
        <f ca="1"/>
        <v>1.4032143253638741E-5</v>
      </c>
      <c r="AB1863">
        <f ca="1"/>
        <v>5.8724064227775588E-4</v>
      </c>
      <c r="AC1863">
        <f ca="1"/>
        <v>1</v>
      </c>
      <c r="AD1863" t="str">
        <f ca="1"/>
        <v>MTHFC_m</v>
      </c>
      <c r="AE1863">
        <f ca="1"/>
        <v>0</v>
      </c>
    </row>
    <row r="1864" spans="1:31" x14ac:dyDescent="0.2">
      <c r="A1864" t="s">
        <v>10654</v>
      </c>
      <c r="B1864" s="121" t="s">
        <v>9727</v>
      </c>
      <c r="E1864" s="121" t="str">
        <f ca="1"/>
        <v>0</v>
      </c>
      <c r="H1864" s="121" t="str">
        <f ca="1"/>
        <v>0</v>
      </c>
      <c r="K1864" s="121" t="str">
        <f ca="1"/>
        <v>0</v>
      </c>
      <c r="L1864">
        <v>0</v>
      </c>
      <c r="M1864">
        <v>0</v>
      </c>
      <c r="N1864" s="105" t="str">
        <v>G00006t_c_r</v>
      </c>
      <c r="O1864" s="131" t="str">
        <v/>
      </c>
      <c r="P1864" s="121" t="str">
        <v/>
      </c>
      <c r="Q1864">
        <v>0</v>
      </c>
      <c r="R1864" t="str">
        <v>G00006t_c_r</v>
      </c>
      <c r="T1864">
        <v>0</v>
      </c>
      <c r="U1864" t="str">
        <v>G00006t_c_r</v>
      </c>
      <c r="W1864" t="str">
        <f ca="1"/>
        <v>Transport</v>
      </c>
      <c r="X1864" t="str">
        <f ca="1"/>
        <v>PCt_en_rm</v>
      </c>
      <c r="Y1864">
        <f ca="1"/>
        <v>0</v>
      </c>
      <c r="Z1864">
        <f ca="1"/>
        <v>0</v>
      </c>
      <c r="AA1864">
        <f ca="1"/>
        <v>0</v>
      </c>
      <c r="AB1864">
        <f ca="1"/>
        <v>0</v>
      </c>
      <c r="AC1864">
        <f ca="1"/>
        <v>0</v>
      </c>
      <c r="AD1864" t="str">
        <f ca="1"/>
        <v>MTHFD_m</v>
      </c>
      <c r="AE1864">
        <f ca="1"/>
        <v>0</v>
      </c>
    </row>
    <row r="1865" spans="1:31" x14ac:dyDescent="0.2">
      <c r="A1865" t="s">
        <v>10654</v>
      </c>
      <c r="B1865" s="121" t="s">
        <v>9728</v>
      </c>
      <c r="E1865" s="121" t="str">
        <f ca="1"/>
        <v>0</v>
      </c>
      <c r="H1865" s="121" t="str">
        <f ca="1"/>
        <v>0</v>
      </c>
      <c r="K1865" s="121" t="str">
        <f ca="1"/>
        <v>0</v>
      </c>
      <c r="L1865">
        <v>0</v>
      </c>
      <c r="M1865">
        <v>0</v>
      </c>
      <c r="N1865" s="105" t="str">
        <v/>
      </c>
      <c r="O1865" s="131" t="str">
        <v/>
      </c>
      <c r="P1865" s="121" t="str">
        <v/>
      </c>
      <c r="Q1865">
        <v>0</v>
      </c>
      <c r="R1865" t="str">
        <v/>
      </c>
      <c r="T1865">
        <v>0</v>
      </c>
      <c r="U1865" t="str">
        <v/>
      </c>
      <c r="W1865" t="str">
        <f ca="1"/>
        <v>Transport</v>
      </c>
      <c r="X1865" t="str">
        <f ca="1"/>
        <v>PCt_l_rm</v>
      </c>
      <c r="Y1865">
        <f ca="1"/>
        <v>0</v>
      </c>
      <c r="Z1865">
        <f ca="1"/>
        <v>0</v>
      </c>
      <c r="AA1865">
        <f ca="1"/>
        <v>0</v>
      </c>
      <c r="AB1865">
        <f ca="1"/>
        <v>0</v>
      </c>
      <c r="AC1865">
        <f ca="1"/>
        <v>0</v>
      </c>
      <c r="AD1865" t="str">
        <f ca="1"/>
        <v>MTHFD2i_c</v>
      </c>
      <c r="AE1865">
        <f ca="1"/>
        <v>0</v>
      </c>
    </row>
    <row r="1866" spans="1:31" x14ac:dyDescent="0.2">
      <c r="A1866" t="s">
        <v>10654</v>
      </c>
      <c r="B1866" s="121" t="s">
        <v>9729</v>
      </c>
      <c r="E1866" s="121" t="str">
        <f ca="1"/>
        <v>0</v>
      </c>
      <c r="H1866" s="121" t="str">
        <f ca="1"/>
        <v>0</v>
      </c>
      <c r="K1866" s="121" t="str">
        <f ca="1"/>
        <v>0</v>
      </c>
      <c r="L1866">
        <v>0</v>
      </c>
      <c r="M1866">
        <v>4.0472676163409098E-2</v>
      </c>
      <c r="N1866" s="105" t="str">
        <v/>
      </c>
      <c r="O1866" s="131" t="str">
        <v/>
      </c>
      <c r="P1866" s="121" t="str">
        <v/>
      </c>
      <c r="Q1866">
        <v>0</v>
      </c>
      <c r="R1866" t="str">
        <v/>
      </c>
      <c r="T1866">
        <v>0</v>
      </c>
      <c r="U1866" t="str">
        <v/>
      </c>
      <c r="W1866" t="str">
        <f ca="1"/>
        <v>Transport</v>
      </c>
      <c r="X1866" t="str">
        <f ca="1"/>
        <v>PCt_mm_rm</v>
      </c>
      <c r="Y1866">
        <f ca="1"/>
        <v>0</v>
      </c>
      <c r="Z1866">
        <f ca="1"/>
        <v>0</v>
      </c>
      <c r="AA1866">
        <f ca="1"/>
        <v>0</v>
      </c>
      <c r="AB1866">
        <f ca="1"/>
        <v>0</v>
      </c>
      <c r="AC1866">
        <f ca="1"/>
        <v>0</v>
      </c>
      <c r="AD1866" t="str">
        <f ca="1"/>
        <v>MTMOHT_m</v>
      </c>
      <c r="AE1866">
        <f ca="1"/>
        <v>0</v>
      </c>
    </row>
    <row r="1867" spans="1:31" x14ac:dyDescent="0.2">
      <c r="A1867" t="s">
        <v>10681</v>
      </c>
      <c r="B1867" s="121" t="s">
        <v>9730</v>
      </c>
      <c r="E1867" s="121" t="str">
        <f ca="1"/>
        <v>0</v>
      </c>
      <c r="H1867" s="121" t="str">
        <f ca="1"/>
        <v>0</v>
      </c>
      <c r="K1867" s="121" t="str">
        <f ca="1"/>
        <v>0</v>
      </c>
      <c r="L1867">
        <v>0</v>
      </c>
      <c r="M1867">
        <v>2.48884208749033E-2</v>
      </c>
      <c r="N1867" s="105" t="str">
        <v/>
      </c>
      <c r="O1867" s="131" t="str">
        <v/>
      </c>
      <c r="P1867" s="121" t="str">
        <v/>
      </c>
      <c r="Q1867">
        <v>0</v>
      </c>
      <c r="R1867" t="str">
        <v/>
      </c>
      <c r="T1867">
        <v>0</v>
      </c>
      <c r="U1867" t="str">
        <v/>
      </c>
      <c r="W1867" t="str">
        <f ca="1"/>
        <v>Glycerophospholipid metabolism</v>
      </c>
      <c r="X1867" t="str">
        <f ca="1"/>
        <v>PDAGATpc_rm</v>
      </c>
      <c r="Y1867">
        <f ca="1"/>
        <v>0</v>
      </c>
      <c r="Z1867">
        <f ca="1"/>
        <v>0</v>
      </c>
      <c r="AA1867">
        <f ca="1"/>
        <v>0</v>
      </c>
      <c r="AB1867">
        <f ca="1"/>
        <v>0</v>
      </c>
      <c r="AC1867">
        <f ca="1"/>
        <v>0</v>
      </c>
      <c r="AD1867" t="str">
        <f ca="1"/>
        <v>MUCOCI_c</v>
      </c>
      <c r="AE1867">
        <f ca="1"/>
        <v>0</v>
      </c>
    </row>
    <row r="1868" spans="1:31" x14ac:dyDescent="0.2">
      <c r="A1868" t="s">
        <v>10681</v>
      </c>
      <c r="B1868" s="121" t="s">
        <v>9731</v>
      </c>
      <c r="E1868" s="121" t="str">
        <f ca="1"/>
        <v>0</v>
      </c>
      <c r="H1868" s="121" t="str">
        <f ca="1"/>
        <v>0</v>
      </c>
      <c r="K1868" s="121" t="str">
        <f ca="1"/>
        <v>0</v>
      </c>
      <c r="L1868">
        <v>0</v>
      </c>
      <c r="M1868">
        <v>8.4538809970786805E-3</v>
      </c>
      <c r="N1868" s="105" t="str">
        <v/>
      </c>
      <c r="O1868" s="131" t="str">
        <v/>
      </c>
      <c r="P1868" s="121" t="str">
        <v/>
      </c>
      <c r="Q1868">
        <v>0</v>
      </c>
      <c r="R1868" t="str">
        <v/>
      </c>
      <c r="T1868">
        <v>0</v>
      </c>
      <c r="U1868" t="str">
        <v/>
      </c>
      <c r="W1868" t="str">
        <f ca="1"/>
        <v>Glycerophospholipid metabolism</v>
      </c>
      <c r="X1868" t="str">
        <f ca="1"/>
        <v>PDAGATpe_rm</v>
      </c>
      <c r="Y1868">
        <f ca="1"/>
        <v>0</v>
      </c>
      <c r="Z1868">
        <f ca="1"/>
        <v>0</v>
      </c>
      <c r="AA1868">
        <f ca="1"/>
        <v>0</v>
      </c>
      <c r="AB1868">
        <f ca="1"/>
        <v>0</v>
      </c>
      <c r="AC1868">
        <f ca="1"/>
        <v>0</v>
      </c>
      <c r="AD1868" t="str">
        <f ca="1"/>
        <v>MUCOCI_e</v>
      </c>
      <c r="AE1868">
        <f ca="1"/>
        <v>0</v>
      </c>
    </row>
    <row r="1869" spans="1:31" x14ac:dyDescent="0.2">
      <c r="A1869" t="s">
        <v>10690</v>
      </c>
      <c r="B1869" s="121" t="s">
        <v>9732</v>
      </c>
      <c r="E1869" s="121" t="str">
        <f ca="1"/>
        <v>0</v>
      </c>
      <c r="H1869" s="121" t="str">
        <f ca="1"/>
        <v>0</v>
      </c>
      <c r="K1869" s="121" t="str">
        <f ca="1"/>
        <v>0</v>
      </c>
      <c r="L1869">
        <v>0</v>
      </c>
      <c r="M1869">
        <v>1.2431331770157E-18</v>
      </c>
      <c r="N1869" s="105" t="str">
        <v/>
      </c>
      <c r="O1869" s="131">
        <v>0</v>
      </c>
      <c r="P1869" s="121">
        <v>7.8936513469874195E-2</v>
      </c>
      <c r="Q1869">
        <v>0</v>
      </c>
      <c r="R1869" t="str">
        <v/>
      </c>
      <c r="T1869">
        <v>0</v>
      </c>
      <c r="U1869" t="str">
        <v/>
      </c>
      <c r="W1869" t="str">
        <f ca="1"/>
        <v>Purine metabolism</v>
      </c>
      <c r="X1869" t="str">
        <f ca="1"/>
        <v>PDE1_c</v>
      </c>
      <c r="Y1869">
        <f ca="1"/>
        <v>0</v>
      </c>
      <c r="Z1869">
        <f ca="1"/>
        <v>0</v>
      </c>
      <c r="AA1869">
        <f ca="1"/>
        <v>0</v>
      </c>
      <c r="AB1869">
        <f ca="1"/>
        <v>0</v>
      </c>
      <c r="AC1869">
        <f ca="1"/>
        <v>0</v>
      </c>
      <c r="AD1869" t="str">
        <f ca="1"/>
        <v>NADDP_x</v>
      </c>
      <c r="AE1869">
        <f ca="1"/>
        <v>0</v>
      </c>
    </row>
    <row r="1870" spans="1:31" x14ac:dyDescent="0.2">
      <c r="A1870" t="s">
        <v>10690</v>
      </c>
      <c r="B1870" s="121" t="s">
        <v>9733</v>
      </c>
      <c r="E1870" s="121" t="str">
        <f ca="1"/>
        <v>0</v>
      </c>
      <c r="H1870" s="121" t="str">
        <f ca="1"/>
        <v>0</v>
      </c>
      <c r="K1870" s="121" t="str">
        <f ca="1"/>
        <v>0</v>
      </c>
      <c r="L1870">
        <v>0</v>
      </c>
      <c r="M1870">
        <v>0</v>
      </c>
      <c r="N1870" s="105" t="str">
        <v/>
      </c>
      <c r="O1870" s="131" t="str">
        <v/>
      </c>
      <c r="P1870" s="121" t="str">
        <v/>
      </c>
      <c r="Q1870">
        <v>0</v>
      </c>
      <c r="R1870" t="str">
        <v/>
      </c>
      <c r="T1870">
        <v>0</v>
      </c>
      <c r="U1870" t="str">
        <v/>
      </c>
      <c r="W1870" t="str">
        <f ca="1"/>
        <v>Purine metabolism</v>
      </c>
      <c r="X1870" t="str">
        <f ca="1"/>
        <v>PDE2_c</v>
      </c>
      <c r="Y1870">
        <f ca="1"/>
        <v>0</v>
      </c>
      <c r="Z1870">
        <f ca="1"/>
        <v>0</v>
      </c>
      <c r="AA1870">
        <f ca="1"/>
        <v>0</v>
      </c>
      <c r="AB1870">
        <f ca="1"/>
        <v>0</v>
      </c>
      <c r="AC1870">
        <f ca="1"/>
        <v>0</v>
      </c>
      <c r="AD1870" t="str">
        <f ca="1"/>
        <v>NADHK1_m</v>
      </c>
      <c r="AE1870">
        <f ca="1"/>
        <v>0</v>
      </c>
    </row>
    <row r="1871" spans="1:31" x14ac:dyDescent="0.2">
      <c r="A1871" t="s">
        <v>10690</v>
      </c>
      <c r="B1871" s="121" t="s">
        <v>9734</v>
      </c>
      <c r="E1871" s="121" t="str">
        <f ca="1"/>
        <v>0</v>
      </c>
      <c r="H1871" s="121" t="str">
        <f ca="1"/>
        <v>0</v>
      </c>
      <c r="K1871" s="121" t="str">
        <f ca="1"/>
        <v>0</v>
      </c>
      <c r="L1871">
        <v>0</v>
      </c>
      <c r="M1871">
        <v>0</v>
      </c>
      <c r="N1871" s="105" t="str">
        <v/>
      </c>
      <c r="O1871" s="131" t="str">
        <v/>
      </c>
      <c r="P1871" s="121" t="str">
        <v/>
      </c>
      <c r="Q1871">
        <v>0</v>
      </c>
      <c r="R1871" t="str">
        <v/>
      </c>
      <c r="T1871">
        <v>0</v>
      </c>
      <c r="U1871" t="str">
        <v/>
      </c>
      <c r="W1871" t="str">
        <f ca="1"/>
        <v>Purine metabolism</v>
      </c>
      <c r="X1871" t="str">
        <f ca="1"/>
        <v>PDE3_c</v>
      </c>
      <c r="Y1871">
        <f ca="1"/>
        <v>0</v>
      </c>
      <c r="Z1871">
        <f ca="1"/>
        <v>0</v>
      </c>
      <c r="AA1871">
        <f ca="1"/>
        <v>0</v>
      </c>
      <c r="AB1871">
        <f ca="1"/>
        <v>0</v>
      </c>
      <c r="AC1871">
        <f ca="1"/>
        <v>0</v>
      </c>
      <c r="AD1871" t="str">
        <f ca="1"/>
        <v>NADHq9_c</v>
      </c>
      <c r="AE1871">
        <f ca="1"/>
        <v>0</v>
      </c>
    </row>
    <row r="1872" spans="1:31" x14ac:dyDescent="0.2">
      <c r="A1872" t="s">
        <v>10690</v>
      </c>
      <c r="B1872" s="121" t="s">
        <v>9735</v>
      </c>
      <c r="E1872" s="121" t="str">
        <f ca="1"/>
        <v>0</v>
      </c>
      <c r="H1872" s="121" t="str">
        <f ca="1"/>
        <v>0</v>
      </c>
      <c r="K1872" s="121" t="str">
        <f ca="1"/>
        <v>0</v>
      </c>
      <c r="L1872">
        <v>0</v>
      </c>
      <c r="M1872">
        <v>3.30172603068748E-3</v>
      </c>
      <c r="N1872" s="105" t="str">
        <v>METB1_c</v>
      </c>
      <c r="O1872" s="131" t="str">
        <v/>
      </c>
      <c r="P1872" s="121" t="str">
        <v/>
      </c>
      <c r="Q1872">
        <v>0</v>
      </c>
      <c r="R1872" t="str">
        <v>METB1_c</v>
      </c>
      <c r="T1872">
        <v>0</v>
      </c>
      <c r="U1872" t="str">
        <v>METB1_c</v>
      </c>
      <c r="W1872" t="str">
        <f ca="1"/>
        <v>Purine metabolism</v>
      </c>
      <c r="X1872" t="str">
        <f ca="1"/>
        <v>PDE4_c</v>
      </c>
      <c r="Y1872">
        <f ca="1"/>
        <v>0</v>
      </c>
      <c r="Z1872">
        <f ca="1"/>
        <v>0</v>
      </c>
      <c r="AA1872">
        <f ca="1"/>
        <v>0</v>
      </c>
      <c r="AB1872">
        <f ca="1"/>
        <v>0</v>
      </c>
      <c r="AC1872">
        <f ca="1"/>
        <v>0</v>
      </c>
      <c r="AD1872" t="str">
        <f ca="1"/>
        <v>NADK_c</v>
      </c>
      <c r="AE1872">
        <f ca="1"/>
        <v>0</v>
      </c>
    </row>
    <row r="1873" spans="1:31" x14ac:dyDescent="0.2">
      <c r="A1873" t="s">
        <v>10690</v>
      </c>
      <c r="B1873" s="121" t="s">
        <v>9736</v>
      </c>
      <c r="E1873" s="121" t="str">
        <f ca="1"/>
        <v>0</v>
      </c>
      <c r="H1873" s="121" t="str">
        <f ca="1"/>
        <v>0</v>
      </c>
      <c r="K1873" s="121" t="str">
        <f ca="1"/>
        <v>0</v>
      </c>
      <c r="L1873">
        <v>0</v>
      </c>
      <c r="M1873">
        <v>0</v>
      </c>
      <c r="N1873" s="105" t="str">
        <v>FER_c</v>
      </c>
      <c r="O1873" s="131" t="str">
        <v/>
      </c>
      <c r="P1873" s="121" t="str">
        <v/>
      </c>
      <c r="Q1873">
        <v>0</v>
      </c>
      <c r="R1873" t="str">
        <v>FER_c</v>
      </c>
      <c r="T1873">
        <v>0</v>
      </c>
      <c r="U1873" t="str">
        <v>FER_c</v>
      </c>
      <c r="W1873" t="str">
        <f ca="1"/>
        <v>Purine metabolism</v>
      </c>
      <c r="X1873" t="str">
        <f ca="1"/>
        <v>PDE5_c</v>
      </c>
      <c r="Y1873">
        <f ca="1"/>
        <v>0</v>
      </c>
      <c r="Z1873">
        <f ca="1"/>
        <v>0</v>
      </c>
      <c r="AA1873">
        <f ca="1"/>
        <v>0</v>
      </c>
      <c r="AB1873">
        <f ca="1"/>
        <v>0</v>
      </c>
      <c r="AC1873">
        <f ca="1"/>
        <v>0</v>
      </c>
      <c r="AD1873" t="str">
        <f ca="1"/>
        <v>NADK_m</v>
      </c>
      <c r="AE1873">
        <f ca="1"/>
        <v>0</v>
      </c>
    </row>
    <row r="1874" spans="1:31" x14ac:dyDescent="0.2">
      <c r="A1874" t="s">
        <v>10677</v>
      </c>
      <c r="B1874" s="121" t="s">
        <v>9737</v>
      </c>
      <c r="E1874" s="121">
        <f ca="1"/>
        <v>0.27687532799202302</v>
      </c>
      <c r="H1874" s="121" t="str">
        <f ca="1"/>
        <v>0</v>
      </c>
      <c r="K1874" s="121" t="str">
        <f ca="1"/>
        <v>0</v>
      </c>
      <c r="L1874">
        <v>0</v>
      </c>
      <c r="M1874">
        <v>1.09850917861274E-19</v>
      </c>
      <c r="N1874" s="105" t="str">
        <v>FER_c</v>
      </c>
      <c r="O1874" s="131">
        <v>1.6887642481609799</v>
      </c>
      <c r="P1874" s="121">
        <v>0.144049546844081</v>
      </c>
      <c r="Q1874">
        <v>0</v>
      </c>
      <c r="R1874" t="str">
        <v>FER_c</v>
      </c>
      <c r="T1874">
        <v>0</v>
      </c>
      <c r="U1874" t="str">
        <v>FER_c</v>
      </c>
      <c r="W1874" t="str">
        <f ca="1"/>
        <v>Acetyl-CoA synthesis</v>
      </c>
      <c r="X1874" t="str">
        <f ca="1"/>
        <v>PDH_m</v>
      </c>
      <c r="Y1874">
        <f ca="1"/>
        <v>0.13211968159341297</v>
      </c>
      <c r="Z1874">
        <f ca="1"/>
        <v>0</v>
      </c>
      <c r="AA1874">
        <f ca="1"/>
        <v>1.7455610264344827E-2</v>
      </c>
      <c r="AB1874">
        <f ca="1"/>
        <v>0.84122320467815681</v>
      </c>
      <c r="AC1874">
        <f ca="1"/>
        <v>1</v>
      </c>
      <c r="AD1874" t="str">
        <f ca="1"/>
        <v>NADN_n</v>
      </c>
      <c r="AE1874">
        <f ca="1"/>
        <v>0</v>
      </c>
    </row>
    <row r="1875" spans="1:31" x14ac:dyDescent="0.2">
      <c r="A1875" t="s">
        <v>10681</v>
      </c>
      <c r="B1875" s="121" t="s">
        <v>9738</v>
      </c>
      <c r="E1875" s="121">
        <f ca="1"/>
        <v>7.8501642661789692E-3</v>
      </c>
      <c r="H1875" s="121" t="str">
        <f ca="1"/>
        <v>0</v>
      </c>
      <c r="K1875" s="121" t="str">
        <f ca="1"/>
        <v>0</v>
      </c>
      <c r="L1875">
        <v>0</v>
      </c>
      <c r="M1875">
        <v>0</v>
      </c>
      <c r="N1875" s="105" t="str">
        <v/>
      </c>
      <c r="O1875" s="131" t="str">
        <v/>
      </c>
      <c r="P1875" s="121" t="str">
        <v/>
      </c>
      <c r="Q1875">
        <v>0</v>
      </c>
      <c r="R1875" t="str">
        <v/>
      </c>
      <c r="T1875">
        <v>0</v>
      </c>
      <c r="U1875" t="str">
        <v/>
      </c>
      <c r="W1875" t="str">
        <f ca="1"/>
        <v>Glycerophospholipid metabolism</v>
      </c>
      <c r="X1875" t="str">
        <f ca="1"/>
        <v>PDMEMT_rm</v>
      </c>
      <c r="Y1875">
        <f ca="1"/>
        <v>3.7459502470853427E-3</v>
      </c>
      <c r="Z1875">
        <f ca="1"/>
        <v>0</v>
      </c>
      <c r="AA1875">
        <f ca="1"/>
        <v>1.4032143253638741E-5</v>
      </c>
      <c r="AB1875">
        <f ca="1"/>
        <v>5.8724064227775588E-4</v>
      </c>
      <c r="AC1875">
        <f ca="1"/>
        <v>1</v>
      </c>
      <c r="AD1875" t="str">
        <f ca="1"/>
        <v>NADPHt_c_l</v>
      </c>
      <c r="AE1875">
        <f ca="1"/>
        <v>0</v>
      </c>
    </row>
    <row r="1876" spans="1:31" x14ac:dyDescent="0.2">
      <c r="A1876" t="s">
        <v>10736</v>
      </c>
      <c r="B1876" s="121" t="s">
        <v>9739</v>
      </c>
      <c r="E1876" s="121" t="str">
        <f ca="1"/>
        <v>0</v>
      </c>
      <c r="H1876" s="121" t="str">
        <f ca="1"/>
        <v>0</v>
      </c>
      <c r="K1876" s="121" t="str">
        <f ca="1"/>
        <v>0</v>
      </c>
      <c r="L1876">
        <v>0</v>
      </c>
      <c r="M1876">
        <v>0</v>
      </c>
      <c r="N1876" s="105" t="str">
        <v/>
      </c>
      <c r="O1876" s="131">
        <v>0</v>
      </c>
      <c r="P1876" s="121">
        <v>0</v>
      </c>
      <c r="Q1876">
        <v>0</v>
      </c>
      <c r="R1876" t="str">
        <v/>
      </c>
      <c r="T1876">
        <v>0</v>
      </c>
      <c r="U1876" t="str">
        <v/>
      </c>
      <c r="W1876" t="str">
        <f ca="1"/>
        <v>Vitamin B6 metabolism</v>
      </c>
      <c r="X1876" t="str">
        <f ca="1"/>
        <v>PDX5POi_c</v>
      </c>
      <c r="Y1876">
        <f ca="1"/>
        <v>0</v>
      </c>
      <c r="Z1876">
        <f ca="1"/>
        <v>0</v>
      </c>
      <c r="AA1876">
        <f ca="1"/>
        <v>0</v>
      </c>
      <c r="AB1876">
        <f ca="1"/>
        <v>0</v>
      </c>
      <c r="AC1876">
        <f ca="1"/>
        <v>0</v>
      </c>
      <c r="AD1876" t="str">
        <f ca="1"/>
        <v>NADPHt_c_x</v>
      </c>
      <c r="AE1876">
        <f ca="1"/>
        <v>0</v>
      </c>
    </row>
    <row r="1877" spans="1:31" x14ac:dyDescent="0.2">
      <c r="A1877" t="s">
        <v>10681</v>
      </c>
      <c r="B1877" s="121" t="s">
        <v>9740</v>
      </c>
      <c r="E1877" s="121">
        <f ca="1"/>
        <v>7.8501642661789692E-3</v>
      </c>
      <c r="H1877" s="121" t="str">
        <f ca="1"/>
        <v>0</v>
      </c>
      <c r="K1877" s="121" t="str">
        <f ca="1"/>
        <v>0</v>
      </c>
      <c r="L1877">
        <v>0</v>
      </c>
      <c r="M1877">
        <v>6.8691281293401395E-21</v>
      </c>
      <c r="N1877" s="105" t="str">
        <v/>
      </c>
      <c r="O1877" s="131" t="str">
        <v/>
      </c>
      <c r="P1877" s="121" t="str">
        <v/>
      </c>
      <c r="Q1877">
        <v>0</v>
      </c>
      <c r="R1877" t="str">
        <v/>
      </c>
      <c r="T1877">
        <v>0</v>
      </c>
      <c r="U1877" t="str">
        <v/>
      </c>
      <c r="W1877" t="str">
        <f ca="1"/>
        <v>Glycerophospholipid metabolism</v>
      </c>
      <c r="X1877" t="str">
        <f ca="1"/>
        <v>PEMT_rm</v>
      </c>
      <c r="Y1877">
        <f ca="1"/>
        <v>3.7459502470853427E-3</v>
      </c>
      <c r="Z1877">
        <f ca="1"/>
        <v>0</v>
      </c>
      <c r="AA1877">
        <f ca="1"/>
        <v>1.4032143253638741E-5</v>
      </c>
      <c r="AB1877">
        <f ca="1"/>
        <v>5.8724064227775588E-4</v>
      </c>
      <c r="AC1877">
        <f ca="1"/>
        <v>1</v>
      </c>
      <c r="AD1877" t="str">
        <f ca="1"/>
        <v>NADPt_c_e</v>
      </c>
      <c r="AE1877">
        <f ca="1"/>
        <v>0</v>
      </c>
    </row>
    <row r="1878" spans="1:31" x14ac:dyDescent="0.2">
      <c r="A1878" t="s">
        <v>10654</v>
      </c>
      <c r="B1878" s="121" t="s">
        <v>9741</v>
      </c>
      <c r="E1878" s="121" t="str">
        <f ca="1"/>
        <v>0</v>
      </c>
      <c r="H1878" s="121" t="str">
        <f ca="1"/>
        <v>0</v>
      </c>
      <c r="K1878" s="121" t="str">
        <f ca="1"/>
        <v>0</v>
      </c>
      <c r="L1878">
        <v>0</v>
      </c>
      <c r="M1878">
        <v>0</v>
      </c>
      <c r="N1878" s="105" t="str">
        <v/>
      </c>
      <c r="O1878" s="131" t="str">
        <v/>
      </c>
      <c r="P1878" s="121" t="str">
        <v/>
      </c>
      <c r="Q1878">
        <v>0</v>
      </c>
      <c r="R1878" t="str">
        <v/>
      </c>
      <c r="T1878">
        <v>0</v>
      </c>
      <c r="U1878" t="str">
        <v/>
      </c>
      <c r="W1878" t="str">
        <f ca="1"/>
        <v>Transport</v>
      </c>
      <c r="X1878" t="str">
        <f ca="1"/>
        <v>PENDPt_c_m</v>
      </c>
      <c r="Y1878">
        <f ca="1"/>
        <v>0</v>
      </c>
      <c r="Z1878">
        <f ca="1"/>
        <v>0</v>
      </c>
      <c r="AA1878">
        <f ca="1"/>
        <v>0</v>
      </c>
      <c r="AB1878">
        <f ca="1"/>
        <v>0</v>
      </c>
      <c r="AC1878">
        <f ca="1"/>
        <v>0</v>
      </c>
      <c r="AD1878" t="str">
        <f ca="1"/>
        <v>NADPt_c_l</v>
      </c>
      <c r="AE1878">
        <f ca="1"/>
        <v>0</v>
      </c>
    </row>
    <row r="1879" spans="1:31" x14ac:dyDescent="0.2">
      <c r="A1879" t="s">
        <v>10654</v>
      </c>
      <c r="B1879" s="121" t="s">
        <v>9742</v>
      </c>
      <c r="E1879" s="121">
        <f ca="1"/>
        <v>9.7191692696483398E-3</v>
      </c>
      <c r="H1879" s="121" t="str">
        <f ca="1"/>
        <v>0</v>
      </c>
      <c r="K1879" s="121" t="str">
        <f ca="1"/>
        <v>0</v>
      </c>
      <c r="L1879">
        <v>0</v>
      </c>
      <c r="M1879">
        <v>0</v>
      </c>
      <c r="N1879" s="105" t="str">
        <v/>
      </c>
      <c r="O1879" s="131" t="str">
        <v/>
      </c>
      <c r="P1879" s="121" t="str">
        <v/>
      </c>
      <c r="Q1879">
        <v>0</v>
      </c>
      <c r="R1879" t="str">
        <v/>
      </c>
      <c r="T1879">
        <v>0</v>
      </c>
      <c r="U1879" t="str">
        <v/>
      </c>
      <c r="W1879" t="str">
        <f ca="1"/>
        <v>Transport</v>
      </c>
      <c r="X1879" t="str">
        <f ca="1"/>
        <v>PEt_c_r</v>
      </c>
      <c r="Y1879">
        <f ca="1"/>
        <v>4.6378041646795579E-3</v>
      </c>
      <c r="Z1879">
        <f ca="1"/>
        <v>0</v>
      </c>
      <c r="AA1879">
        <f ca="1"/>
        <v>2.150922746991905E-5</v>
      </c>
      <c r="AB1879">
        <f ca="1"/>
        <v>9.0015419070484364E-4</v>
      </c>
      <c r="AC1879">
        <f ca="1"/>
        <v>1</v>
      </c>
      <c r="AD1879" t="str">
        <f ca="1"/>
        <v>NADPt_c_x</v>
      </c>
      <c r="AE1879">
        <f ca="1"/>
        <v>0</v>
      </c>
    </row>
    <row r="1880" spans="1:31" x14ac:dyDescent="0.2">
      <c r="A1880" t="s">
        <v>10654</v>
      </c>
      <c r="B1880" s="121" t="s">
        <v>9743</v>
      </c>
      <c r="E1880" s="121">
        <f ca="1"/>
        <v>-1.1615253011051801E-2</v>
      </c>
      <c r="H1880" s="121" t="str">
        <f ca="1"/>
        <v>0</v>
      </c>
      <c r="K1880" s="121" t="str">
        <f ca="1"/>
        <v>0</v>
      </c>
      <c r="L1880">
        <v>0</v>
      </c>
      <c r="M1880">
        <v>0</v>
      </c>
      <c r="N1880" s="105" t="str">
        <v>G00006t_c_c</v>
      </c>
      <c r="O1880" s="131" t="str">
        <v/>
      </c>
      <c r="P1880" s="121" t="str">
        <v/>
      </c>
      <c r="Q1880">
        <v>0</v>
      </c>
      <c r="R1880" t="str">
        <v>G00006t_c_c</v>
      </c>
      <c r="T1880">
        <v>0</v>
      </c>
      <c r="U1880" t="str">
        <v>G00006t_c_c</v>
      </c>
      <c r="W1880" t="str">
        <f ca="1"/>
        <v>Transport</v>
      </c>
      <c r="X1880" t="str">
        <f ca="1"/>
        <v>PEt_c_rm</v>
      </c>
      <c r="Y1880">
        <f ca="1"/>
        <v>-5.5425795450120725E-3</v>
      </c>
      <c r="Z1880">
        <f ca="1"/>
        <v>0</v>
      </c>
      <c r="AA1880">
        <f ca="1"/>
        <v>3.0720188012786232E-5</v>
      </c>
      <c r="AB1880">
        <f ca="1"/>
        <v>1.2856299008238766E-3</v>
      </c>
      <c r="AC1880">
        <f ca="1"/>
        <v>1</v>
      </c>
      <c r="AD1880" t="str">
        <f ca="1"/>
        <v>NADS2_n</v>
      </c>
      <c r="AE1880">
        <f ca="1"/>
        <v>0</v>
      </c>
    </row>
    <row r="1881" spans="1:31" x14ac:dyDescent="0.2">
      <c r="A1881" t="s">
        <v>10654</v>
      </c>
      <c r="B1881" s="121" t="s">
        <v>9744</v>
      </c>
      <c r="E1881" s="121" t="str">
        <f ca="1"/>
        <v>0</v>
      </c>
      <c r="H1881" s="121" t="str">
        <f ca="1"/>
        <v>0</v>
      </c>
      <c r="K1881" s="121" t="str">
        <f ca="1"/>
        <v>0</v>
      </c>
      <c r="L1881">
        <v>-0.51106386668429304</v>
      </c>
      <c r="M1881">
        <v>1.38394201464955</v>
      </c>
      <c r="N1881" s="105" t="str">
        <v>G00006t_c_c</v>
      </c>
      <c r="O1881" s="131" t="str">
        <v/>
      </c>
      <c r="P1881" s="121" t="str">
        <v/>
      </c>
      <c r="Q1881">
        <v>0</v>
      </c>
      <c r="R1881" t="str">
        <v>G00006t_c_c</v>
      </c>
      <c r="T1881">
        <v>0</v>
      </c>
      <c r="U1881" t="str">
        <v>G00006t_c_c</v>
      </c>
      <c r="W1881" t="str">
        <f ca="1"/>
        <v>Transport</v>
      </c>
      <c r="X1881" t="str">
        <f ca="1"/>
        <v>PEt_en_rm</v>
      </c>
      <c r="Y1881">
        <f ca="1"/>
        <v>0</v>
      </c>
      <c r="Z1881">
        <f ca="1"/>
        <v>0</v>
      </c>
      <c r="AA1881">
        <f ca="1"/>
        <v>0</v>
      </c>
      <c r="AB1881">
        <f ca="1"/>
        <v>0</v>
      </c>
      <c r="AC1881">
        <f ca="1"/>
        <v>0</v>
      </c>
      <c r="AD1881" t="str">
        <f ca="1"/>
        <v>NADt_c_e</v>
      </c>
      <c r="AE1881">
        <f ca="1"/>
        <v>0</v>
      </c>
    </row>
    <row r="1882" spans="1:31" x14ac:dyDescent="0.2">
      <c r="A1882" t="s">
        <v>10654</v>
      </c>
      <c r="B1882" s="121" t="s">
        <v>9745</v>
      </c>
      <c r="E1882" s="121" t="str">
        <f ca="1"/>
        <v>0</v>
      </c>
      <c r="H1882" s="121" t="str">
        <f ca="1"/>
        <v>0</v>
      </c>
      <c r="K1882" s="121" t="str">
        <f ca="1"/>
        <v>0</v>
      </c>
      <c r="L1882">
        <v>0</v>
      </c>
      <c r="M1882">
        <v>0.19270585476854901</v>
      </c>
      <c r="N1882" s="105" t="str">
        <v>G00006t_c_c</v>
      </c>
      <c r="O1882" s="131" t="str">
        <v/>
      </c>
      <c r="P1882" s="121" t="str">
        <v/>
      </c>
      <c r="Q1882">
        <v>0</v>
      </c>
      <c r="R1882" t="str">
        <v>G00006t_c_c</v>
      </c>
      <c r="T1882">
        <v>0</v>
      </c>
      <c r="U1882" t="str">
        <v>G00006t_c_c</v>
      </c>
      <c r="W1882" t="str">
        <f ca="1"/>
        <v>Transport</v>
      </c>
      <c r="X1882" t="str">
        <f ca="1"/>
        <v>PEt_gm_rm</v>
      </c>
      <c r="Y1882">
        <f ca="1"/>
        <v>0</v>
      </c>
      <c r="Z1882">
        <f ca="1"/>
        <v>0</v>
      </c>
      <c r="AA1882">
        <f ca="1"/>
        <v>0</v>
      </c>
      <c r="AB1882">
        <f ca="1"/>
        <v>0</v>
      </c>
      <c r="AC1882">
        <f ca="1"/>
        <v>0</v>
      </c>
      <c r="AD1882" t="str">
        <f ca="1"/>
        <v>NADt_c_m</v>
      </c>
      <c r="AE1882">
        <f ca="1"/>
        <v>0</v>
      </c>
    </row>
    <row r="1883" spans="1:31" x14ac:dyDescent="0.2">
      <c r="A1883" t="s">
        <v>10654</v>
      </c>
      <c r="B1883" s="121" t="s">
        <v>9746</v>
      </c>
      <c r="E1883" s="121" t="str">
        <f ca="1"/>
        <v>0</v>
      </c>
      <c r="H1883" s="121" t="str">
        <f ca="1"/>
        <v>0</v>
      </c>
      <c r="K1883" s="121" t="str">
        <f ca="1"/>
        <v>0</v>
      </c>
      <c r="L1883">
        <v>0</v>
      </c>
      <c r="M1883">
        <v>0</v>
      </c>
      <c r="N1883" s="105" t="str">
        <v>G00006t_c_c</v>
      </c>
      <c r="O1883" s="131" t="str">
        <v/>
      </c>
      <c r="P1883" s="121" t="str">
        <v/>
      </c>
      <c r="Q1883">
        <v>0</v>
      </c>
      <c r="R1883" t="str">
        <v>G00006t_c_c</v>
      </c>
      <c r="T1883">
        <v>0</v>
      </c>
      <c r="U1883" t="str">
        <v>G00006t_c_c</v>
      </c>
      <c r="W1883" t="str">
        <f ca="1"/>
        <v>Transport</v>
      </c>
      <c r="X1883" t="str">
        <f ca="1"/>
        <v>PEt_l_rm</v>
      </c>
      <c r="Y1883">
        <f ca="1"/>
        <v>0</v>
      </c>
      <c r="Z1883">
        <f ca="1"/>
        <v>0</v>
      </c>
      <c r="AA1883">
        <f ca="1"/>
        <v>0</v>
      </c>
      <c r="AB1883">
        <f ca="1"/>
        <v>0</v>
      </c>
      <c r="AC1883">
        <f ca="1"/>
        <v>0</v>
      </c>
      <c r="AD1883" t="str">
        <f ca="1"/>
        <v>NADt1_m</v>
      </c>
      <c r="AE1883">
        <f ca="1"/>
        <v>0</v>
      </c>
    </row>
    <row r="1884" spans="1:31" x14ac:dyDescent="0.2">
      <c r="A1884" t="s">
        <v>10654</v>
      </c>
      <c r="B1884" s="121" t="s">
        <v>9747</v>
      </c>
      <c r="E1884" s="121">
        <f ca="1"/>
        <v>1.94654172772308E-2</v>
      </c>
      <c r="H1884" s="121" t="str">
        <f ca="1"/>
        <v>0</v>
      </c>
      <c r="K1884" s="121" t="str">
        <f ca="1"/>
        <v>0</v>
      </c>
      <c r="L1884">
        <v>0</v>
      </c>
      <c r="M1884">
        <v>0</v>
      </c>
      <c r="N1884" s="105" t="str">
        <v>G00006t_c_c</v>
      </c>
      <c r="O1884" s="131" t="str">
        <v/>
      </c>
      <c r="P1884" s="121" t="str">
        <v/>
      </c>
      <c r="Q1884">
        <v>0</v>
      </c>
      <c r="R1884" t="str">
        <v>G00006t_c_c</v>
      </c>
      <c r="T1884">
        <v>0</v>
      </c>
      <c r="U1884" t="str">
        <v>G00006t_c_c</v>
      </c>
      <c r="W1884" t="str">
        <f ca="1"/>
        <v>Transport</v>
      </c>
      <c r="X1884" t="str">
        <f ca="1"/>
        <v>PEt_mm_rm</v>
      </c>
      <c r="Y1884">
        <f ca="1"/>
        <v>9.2885297920974295E-3</v>
      </c>
      <c r="Z1884">
        <f ca="1"/>
        <v>0</v>
      </c>
      <c r="AA1884">
        <f ca="1"/>
        <v>8.6276785698681516E-5</v>
      </c>
      <c r="AB1884">
        <f ca="1"/>
        <v>3.6106554880143342E-3</v>
      </c>
      <c r="AC1884">
        <f ca="1"/>
        <v>1</v>
      </c>
      <c r="AD1884" t="str">
        <f ca="1"/>
        <v>NADt2_m</v>
      </c>
      <c r="AE1884">
        <f ca="1"/>
        <v>0</v>
      </c>
    </row>
    <row r="1885" spans="1:31" x14ac:dyDescent="0.2">
      <c r="A1885" t="s">
        <v>10654</v>
      </c>
      <c r="B1885" s="121" t="s">
        <v>9748</v>
      </c>
      <c r="E1885" s="121" t="str">
        <f ca="1"/>
        <v>0</v>
      </c>
      <c r="H1885" s="121" t="str">
        <f ca="1"/>
        <v>0</v>
      </c>
      <c r="K1885" s="121" t="str">
        <f ca="1"/>
        <v>0</v>
      </c>
      <c r="L1885">
        <v>0</v>
      </c>
      <c r="M1885">
        <v>0</v>
      </c>
      <c r="N1885" s="105" t="str">
        <v>G00006t_c_c</v>
      </c>
      <c r="O1885" s="131" t="str">
        <v/>
      </c>
      <c r="P1885" s="121" t="str">
        <v/>
      </c>
      <c r="Q1885">
        <v>0</v>
      </c>
      <c r="R1885" t="str">
        <v>G00006t_c_c</v>
      </c>
      <c r="T1885">
        <v>0</v>
      </c>
      <c r="U1885" t="str">
        <v>G00006t_c_c</v>
      </c>
      <c r="W1885" t="str">
        <f ca="1"/>
        <v>Transport</v>
      </c>
      <c r="X1885" t="str">
        <f ca="1"/>
        <v>PEt_rm_vm</v>
      </c>
      <c r="Y1885">
        <f ca="1"/>
        <v>0</v>
      </c>
      <c r="Z1885">
        <f ca="1"/>
        <v>0</v>
      </c>
      <c r="AA1885">
        <f ca="1"/>
        <v>0</v>
      </c>
      <c r="AB1885">
        <f ca="1"/>
        <v>0</v>
      </c>
      <c r="AC1885">
        <f ca="1"/>
        <v>0</v>
      </c>
      <c r="AD1885" t="str">
        <f ca="1"/>
        <v>NADt3_m</v>
      </c>
      <c r="AE1885">
        <f ca="1"/>
        <v>0</v>
      </c>
    </row>
    <row r="1886" spans="1:31" x14ac:dyDescent="0.2">
      <c r="A1886" t="s">
        <v>10654</v>
      </c>
      <c r="B1886" s="121" t="s">
        <v>9749</v>
      </c>
      <c r="E1886" s="121" t="str">
        <f ca="1"/>
        <v>0</v>
      </c>
      <c r="H1886" s="121" t="str">
        <f ca="1"/>
        <v>0</v>
      </c>
      <c r="K1886" s="121" t="str">
        <f ca="1"/>
        <v>0</v>
      </c>
      <c r="L1886">
        <v>0</v>
      </c>
      <c r="M1886">
        <v>0</v>
      </c>
      <c r="N1886" s="105" t="str">
        <v>G00006t_c_c</v>
      </c>
      <c r="O1886" s="131" t="str">
        <v/>
      </c>
      <c r="P1886" s="121" t="str">
        <v/>
      </c>
      <c r="Q1886">
        <v>0</v>
      </c>
      <c r="R1886" t="str">
        <v>G00006t_c_c</v>
      </c>
      <c r="T1886">
        <v>0</v>
      </c>
      <c r="U1886" t="str">
        <v>G00006t_c_c</v>
      </c>
      <c r="W1886" t="str">
        <f ca="1"/>
        <v>Transport</v>
      </c>
      <c r="X1886" t="str">
        <f ca="1"/>
        <v>PEtabc_m</v>
      </c>
      <c r="Y1886">
        <f ca="1"/>
        <v>0</v>
      </c>
      <c r="Z1886">
        <f ca="1"/>
        <v>0</v>
      </c>
      <c r="AA1886">
        <f ca="1"/>
        <v>0</v>
      </c>
      <c r="AB1886">
        <f ca="1"/>
        <v>0</v>
      </c>
      <c r="AC1886">
        <f ca="1"/>
        <v>0</v>
      </c>
      <c r="AD1886" t="str">
        <f ca="1"/>
        <v>NAMNPP_m</v>
      </c>
      <c r="AE1886">
        <f ca="1"/>
        <v>0</v>
      </c>
    </row>
    <row r="1887" spans="1:31" x14ac:dyDescent="0.2">
      <c r="A1887" t="s">
        <v>10721</v>
      </c>
      <c r="B1887" s="121" t="s">
        <v>9750</v>
      </c>
      <c r="E1887" s="121">
        <f ca="1"/>
        <v>0.75110027832887005</v>
      </c>
      <c r="H1887" s="121" t="str">
        <f ca="1"/>
        <v>0</v>
      </c>
      <c r="K1887" s="121" t="str">
        <f ca="1"/>
        <v>0</v>
      </c>
      <c r="L1887">
        <v>0</v>
      </c>
      <c r="M1887">
        <v>0</v>
      </c>
      <c r="N1887" s="105" t="str">
        <v>G00006t_c_c</v>
      </c>
      <c r="O1887" s="131" t="str">
        <v/>
      </c>
      <c r="P1887" s="121" t="str">
        <v/>
      </c>
      <c r="Q1887">
        <v>0</v>
      </c>
      <c r="R1887" t="str">
        <v>G00006t_c_c</v>
      </c>
      <c r="T1887">
        <v>0</v>
      </c>
      <c r="U1887" t="str">
        <v>G00006t_c_c</v>
      </c>
      <c r="W1887" t="str">
        <f ca="1"/>
        <v>Glycolysis / Gluconeogenesis</v>
      </c>
      <c r="X1887" t="str">
        <f ca="1"/>
        <v>PFK_c</v>
      </c>
      <c r="Y1887">
        <f ca="1"/>
        <v>0.35841087877787803</v>
      </c>
      <c r="Z1887">
        <f ca="1"/>
        <v>0</v>
      </c>
      <c r="AA1887">
        <f ca="1"/>
        <v>0.12845835802633077</v>
      </c>
      <c r="AB1887">
        <f ca="1"/>
        <v>5.3759406036399131</v>
      </c>
      <c r="AC1887">
        <f ca="1"/>
        <v>1</v>
      </c>
      <c r="AD1887" t="str">
        <f ca="1"/>
        <v>NAtpa_c</v>
      </c>
      <c r="AE1887">
        <f ca="1"/>
        <v>0</v>
      </c>
    </row>
    <row r="1888" spans="1:31" x14ac:dyDescent="0.2">
      <c r="A1888" t="s">
        <v>10679</v>
      </c>
      <c r="B1888" s="121" t="s">
        <v>9751</v>
      </c>
      <c r="E1888" s="121" t="str">
        <f ca="1"/>
        <v>0</v>
      </c>
      <c r="H1888" s="121" t="str">
        <f ca="1"/>
        <v>0</v>
      </c>
      <c r="K1888" s="121" t="str">
        <f ca="1"/>
        <v>0</v>
      </c>
      <c r="L1888">
        <v>0</v>
      </c>
      <c r="M1888">
        <v>0</v>
      </c>
      <c r="N1888" s="105" t="str">
        <v>G00006t_c_c</v>
      </c>
      <c r="O1888" s="131">
        <v>0</v>
      </c>
      <c r="P1888" s="121">
        <v>0</v>
      </c>
      <c r="Q1888">
        <v>0</v>
      </c>
      <c r="R1888" t="str">
        <v>G00006t_c_c</v>
      </c>
      <c r="T1888">
        <v>0</v>
      </c>
      <c r="U1888" t="str">
        <v>G00006t_c_c</v>
      </c>
      <c r="W1888" t="str">
        <f ca="1"/>
        <v>Amino sugar and nucleotide sugar metabolism</v>
      </c>
      <c r="X1888" t="str">
        <f ca="1"/>
        <v>PGAMT_c</v>
      </c>
      <c r="Y1888">
        <f ca="1"/>
        <v>0</v>
      </c>
      <c r="Z1888">
        <f ca="1"/>
        <v>0</v>
      </c>
      <c r="AA1888">
        <f ca="1"/>
        <v>0</v>
      </c>
      <c r="AB1888">
        <f ca="1"/>
        <v>0</v>
      </c>
      <c r="AC1888">
        <f ca="1"/>
        <v>0</v>
      </c>
      <c r="AD1888" t="str">
        <f ca="1"/>
        <v>NCAMt_c_n</v>
      </c>
      <c r="AE1888">
        <f ca="1"/>
        <v>0</v>
      </c>
    </row>
    <row r="1889" spans="1:31" x14ac:dyDescent="0.2">
      <c r="A1889" t="s">
        <v>10671</v>
      </c>
      <c r="B1889" s="121" t="s">
        <v>9752</v>
      </c>
      <c r="E1889" s="121">
        <f ca="1"/>
        <v>1.22072338556885</v>
      </c>
      <c r="H1889" s="121" t="str">
        <f ca="1"/>
        <v>0</v>
      </c>
      <c r="K1889" s="121" t="str">
        <f ca="1"/>
        <v>0</v>
      </c>
      <c r="L1889">
        <v>0</v>
      </c>
      <c r="M1889">
        <v>0</v>
      </c>
      <c r="N1889" s="105" t="str">
        <v>G00006t_c_c</v>
      </c>
      <c r="O1889" s="131">
        <v>1.31201110903706E-2</v>
      </c>
      <c r="P1889" s="121">
        <v>1.90083488784181E-3</v>
      </c>
      <c r="Q1889">
        <v>0</v>
      </c>
      <c r="R1889" t="str">
        <v>G00006t_c_c</v>
      </c>
      <c r="T1889">
        <v>0</v>
      </c>
      <c r="U1889" t="str">
        <v>G00006t_c_c</v>
      </c>
      <c r="W1889" t="str">
        <f ca="1"/>
        <v>Glycine, serine and threonine metabolism</v>
      </c>
      <c r="X1889" t="str">
        <f ca="1"/>
        <v>PGCD_c</v>
      </c>
      <c r="Y1889">
        <f ca="1"/>
        <v>0.58250616327806648</v>
      </c>
      <c r="Z1889">
        <f ca="1"/>
        <v>0</v>
      </c>
      <c r="AA1889">
        <f ca="1"/>
        <v>0.33931343025693345</v>
      </c>
      <c r="AB1889">
        <f ca="1"/>
        <v>93910.090887606275</v>
      </c>
      <c r="AC1889">
        <f ca="1"/>
        <v>1</v>
      </c>
      <c r="AD1889" t="str">
        <f ca="1"/>
        <v>NDP1_c</v>
      </c>
      <c r="AE1889">
        <f ca="1"/>
        <v>0</v>
      </c>
    </row>
    <row r="1890" spans="1:31" x14ac:dyDescent="0.2">
      <c r="A1890" t="s">
        <v>10658</v>
      </c>
      <c r="B1890" s="121" t="s">
        <v>9753</v>
      </c>
      <c r="E1890" s="121" t="str">
        <f ca="1"/>
        <v>0</v>
      </c>
      <c r="H1890" s="121" t="str">
        <f ca="1"/>
        <v>0</v>
      </c>
      <c r="K1890" s="121" t="str">
        <f ca="1"/>
        <v>0</v>
      </c>
      <c r="L1890">
        <v>0</v>
      </c>
      <c r="M1890">
        <v>0</v>
      </c>
      <c r="N1890" s="105" t="str">
        <v>G00006t_c_c</v>
      </c>
      <c r="O1890" s="131" t="str">
        <v/>
      </c>
      <c r="P1890" s="121" t="str">
        <v/>
      </c>
      <c r="Q1890">
        <v>0</v>
      </c>
      <c r="R1890" t="str">
        <v>G00006t_c_c</v>
      </c>
      <c r="T1890">
        <v>0</v>
      </c>
      <c r="U1890" t="str">
        <v>G00006t_c_c</v>
      </c>
      <c r="W1890" t="str">
        <f ca="1"/>
        <v>Alternative carbon metabolism</v>
      </c>
      <c r="X1890" t="str">
        <f ca="1"/>
        <v>PGCPH_c</v>
      </c>
      <c r="Y1890">
        <f ca="1"/>
        <v>0</v>
      </c>
      <c r="Z1890">
        <f ca="1"/>
        <v>0</v>
      </c>
      <c r="AA1890">
        <f ca="1"/>
        <v>0</v>
      </c>
      <c r="AB1890">
        <f ca="1"/>
        <v>0</v>
      </c>
      <c r="AC1890">
        <f ca="1"/>
        <v>0</v>
      </c>
      <c r="AD1890" t="str">
        <f ca="1"/>
        <v>NDP10_c</v>
      </c>
      <c r="AE1890">
        <f ca="1"/>
        <v>0</v>
      </c>
    </row>
    <row r="1891" spans="1:31" x14ac:dyDescent="0.2">
      <c r="A1891" t="s">
        <v>10721</v>
      </c>
      <c r="B1891" s="121" t="s">
        <v>9754</v>
      </c>
      <c r="E1891" s="121">
        <f ca="1"/>
        <v>1.0335371267412401</v>
      </c>
      <c r="H1891" s="121" t="str">
        <f ca="1"/>
        <v>0</v>
      </c>
      <c r="K1891" s="121" t="str">
        <f ca="1"/>
        <v>0</v>
      </c>
      <c r="L1891">
        <v>0</v>
      </c>
      <c r="M1891">
        <v>0</v>
      </c>
      <c r="N1891" s="105" t="str">
        <v>G00006t_c_c</v>
      </c>
      <c r="O1891" s="131">
        <v>0.491745722863207</v>
      </c>
      <c r="P1891" s="121">
        <v>0.74916459940858704</v>
      </c>
      <c r="Q1891">
        <v>0</v>
      </c>
      <c r="R1891" t="str">
        <v>G00006t_c_c</v>
      </c>
      <c r="T1891">
        <v>0</v>
      </c>
      <c r="U1891" t="str">
        <v>G00006t_c_c</v>
      </c>
      <c r="W1891" t="str">
        <f ca="1"/>
        <v>Glycolysis / Gluconeogenesis</v>
      </c>
      <c r="X1891" t="str">
        <f ca="1"/>
        <v>PGI_c</v>
      </c>
      <c r="Y1891">
        <f ca="1"/>
        <v>0.49318441296422655</v>
      </c>
      <c r="Z1891">
        <f ca="1"/>
        <v>0</v>
      </c>
      <c r="AA1891">
        <f ca="1"/>
        <v>0.24323086519086876</v>
      </c>
      <c r="AB1891">
        <f ca="1"/>
        <v>0.43337533467929079</v>
      </c>
      <c r="AC1891">
        <f ca="1"/>
        <v>1</v>
      </c>
      <c r="AD1891" t="str">
        <f ca="1"/>
        <v>NDP3_c</v>
      </c>
      <c r="AE1891">
        <f ca="1"/>
        <v>0</v>
      </c>
    </row>
    <row r="1892" spans="1:31" x14ac:dyDescent="0.2">
      <c r="A1892" t="s">
        <v>10721</v>
      </c>
      <c r="B1892" s="121" t="s">
        <v>9755</v>
      </c>
      <c r="E1892" s="121">
        <f ca="1"/>
        <v>2.3543907675893201</v>
      </c>
      <c r="H1892" s="121" t="str">
        <f ca="1"/>
        <v>0</v>
      </c>
      <c r="K1892" s="121" t="str">
        <f ca="1"/>
        <v>0</v>
      </c>
      <c r="L1892">
        <v>0</v>
      </c>
      <c r="M1892">
        <v>0</v>
      </c>
      <c r="N1892" s="105" t="str">
        <v>G00006t_c_c</v>
      </c>
      <c r="O1892" s="131">
        <v>3.38555136982546</v>
      </c>
      <c r="P1892" s="121">
        <v>0.29106118129876202</v>
      </c>
      <c r="Q1892">
        <v>0</v>
      </c>
      <c r="R1892" t="str">
        <v>G00006t_c_c</v>
      </c>
      <c r="T1892">
        <v>0</v>
      </c>
      <c r="U1892" t="str">
        <v>G00006t_c_c</v>
      </c>
      <c r="W1892" t="str">
        <f ca="1"/>
        <v>Glycolysis / Gluconeogenesis</v>
      </c>
      <c r="X1892" t="str">
        <f ca="1"/>
        <v>PGK_c</v>
      </c>
      <c r="Y1892">
        <f ca="1"/>
        <v>1.123470844499854</v>
      </c>
      <c r="Z1892">
        <f ca="1"/>
        <v>0</v>
      </c>
      <c r="AA1892">
        <f ca="1"/>
        <v>1.2621867384412151</v>
      </c>
      <c r="AB1892">
        <f ca="1"/>
        <v>14.898928553479713</v>
      </c>
      <c r="AC1892">
        <f ca="1"/>
        <v>1</v>
      </c>
      <c r="AD1892" t="str">
        <f ca="1"/>
        <v>NDP3_g</v>
      </c>
      <c r="AE1892">
        <f ca="1"/>
        <v>0</v>
      </c>
    </row>
    <row r="1893" spans="1:31" x14ac:dyDescent="0.2">
      <c r="A1893" t="s">
        <v>10722</v>
      </c>
      <c r="B1893" s="121" t="s">
        <v>9757</v>
      </c>
      <c r="E1893" s="121">
        <f ca="1"/>
        <v>0.82095422644904603</v>
      </c>
      <c r="H1893" s="121" t="str">
        <f ca="1"/>
        <v>0</v>
      </c>
      <c r="K1893" s="121" t="str">
        <f ca="1"/>
        <v>0</v>
      </c>
      <c r="L1893">
        <v>0</v>
      </c>
      <c r="M1893">
        <v>0</v>
      </c>
      <c r="N1893" s="105" t="str">
        <v>G00006t_c_c</v>
      </c>
      <c r="O1893" s="131">
        <v>1.7779040629979701</v>
      </c>
      <c r="P1893" s="121">
        <v>0.74088683143987399</v>
      </c>
      <c r="Q1893">
        <v>0</v>
      </c>
      <c r="R1893" t="str">
        <v>G00006t_c_c</v>
      </c>
      <c r="T1893">
        <v>0</v>
      </c>
      <c r="U1893" t="str">
        <v>G00006t_c_c</v>
      </c>
      <c r="W1893" t="str">
        <f ca="1"/>
        <v>Pentose phosphate pathway</v>
      </c>
      <c r="X1893" t="str">
        <f ca="1"/>
        <v>PGL_c</v>
      </c>
      <c r="Y1893">
        <f ca="1"/>
        <v>0.39174386460443145</v>
      </c>
      <c r="Z1893">
        <f ca="1"/>
        <v>0</v>
      </c>
      <c r="AA1893">
        <f ca="1"/>
        <v>0.15346325545521511</v>
      </c>
      <c r="AB1893">
        <f ca="1"/>
        <v>0.27957649467349488</v>
      </c>
      <c r="AC1893">
        <f ca="1"/>
        <v>1</v>
      </c>
      <c r="AD1893" t="str">
        <f ca="1"/>
        <v>NDP4_c</v>
      </c>
      <c r="AE1893">
        <f ca="1"/>
        <v>0</v>
      </c>
    </row>
    <row r="1894" spans="1:31" x14ac:dyDescent="0.2">
      <c r="A1894" t="s">
        <v>10743</v>
      </c>
      <c r="B1894" s="121" t="s">
        <v>9756</v>
      </c>
      <c r="E1894" s="121" t="str">
        <f ca="1"/>
        <v>0</v>
      </c>
      <c r="H1894" s="121" t="str">
        <f ca="1"/>
        <v>0</v>
      </c>
      <c r="K1894" s="121" t="str">
        <f ca="1"/>
        <v>0</v>
      </c>
      <c r="L1894">
        <v>0</v>
      </c>
      <c r="M1894">
        <v>0</v>
      </c>
      <c r="N1894" s="105" t="str">
        <v>G00006t_c_c</v>
      </c>
      <c r="O1894" s="131" t="str">
        <v/>
      </c>
      <c r="P1894" s="121" t="str">
        <v/>
      </c>
      <c r="Q1894">
        <v>0</v>
      </c>
      <c r="R1894" t="str">
        <v>G00006t_c_c</v>
      </c>
      <c r="T1894">
        <v>0</v>
      </c>
      <c r="U1894" t="str">
        <v>G00006t_c_c</v>
      </c>
      <c r="W1894" t="str">
        <f ca="1"/>
        <v>Glyoxylate and dicarboxylate metabolism</v>
      </c>
      <c r="X1894" t="str">
        <f ca="1"/>
        <v>PGLYCP_c</v>
      </c>
      <c r="Y1894">
        <f ca="1"/>
        <v>0</v>
      </c>
      <c r="Z1894">
        <f ca="1"/>
        <v>0</v>
      </c>
      <c r="AA1894">
        <f ca="1"/>
        <v>0</v>
      </c>
      <c r="AB1894">
        <f ca="1"/>
        <v>0</v>
      </c>
      <c r="AC1894">
        <f ca="1"/>
        <v>0</v>
      </c>
      <c r="AD1894" t="str">
        <f ca="1"/>
        <v>NDP5_c</v>
      </c>
      <c r="AE1894">
        <f ca="1"/>
        <v>0</v>
      </c>
    </row>
    <row r="1895" spans="1:31" x14ac:dyDescent="0.2">
      <c r="A1895" t="s">
        <v>10721</v>
      </c>
      <c r="B1895" s="121" t="s">
        <v>9759</v>
      </c>
      <c r="E1895" s="121">
        <f ca="1"/>
        <v>1.1336673820204699</v>
      </c>
      <c r="H1895" s="121" t="str">
        <f ca="1"/>
        <v>0</v>
      </c>
      <c r="K1895" s="121" t="str">
        <f ca="1"/>
        <v>0</v>
      </c>
      <c r="L1895">
        <v>0</v>
      </c>
      <c r="M1895">
        <v>0</v>
      </c>
      <c r="N1895" s="105" t="str">
        <v>G00006t_c_c</v>
      </c>
      <c r="O1895" s="131">
        <v>3.37243125873509</v>
      </c>
      <c r="P1895" s="121">
        <v>0.29112926619040502</v>
      </c>
      <c r="Q1895">
        <v>0</v>
      </c>
      <c r="R1895" t="str">
        <v>G00006t_c_c</v>
      </c>
      <c r="T1895">
        <v>0</v>
      </c>
      <c r="U1895" t="str">
        <v>G00006t_c_c</v>
      </c>
      <c r="W1895" t="str">
        <f ca="1"/>
        <v>Glycolysis / Gluconeogenesis</v>
      </c>
      <c r="X1895" t="str">
        <f ca="1"/>
        <v>PGM_c</v>
      </c>
      <c r="Y1895">
        <f ca="1"/>
        <v>0.54096468122178742</v>
      </c>
      <c r="Z1895">
        <f ca="1"/>
        <v>0</v>
      </c>
      <c r="AA1895">
        <f ca="1"/>
        <v>0.29264278632939011</v>
      </c>
      <c r="AB1895">
        <f ca="1"/>
        <v>3.4527576149022474</v>
      </c>
      <c r="AC1895">
        <f ca="1"/>
        <v>1</v>
      </c>
      <c r="AD1895" t="str">
        <f ca="1"/>
        <v>NDP7_c</v>
      </c>
      <c r="AE1895">
        <f ca="1"/>
        <v>0</v>
      </c>
    </row>
    <row r="1896" spans="1:31" x14ac:dyDescent="0.2">
      <c r="A1896" t="s">
        <v>10656</v>
      </c>
      <c r="B1896" s="121" t="s">
        <v>9758</v>
      </c>
      <c r="E1896" s="121">
        <f ca="1"/>
        <v>0.24114893789126399</v>
      </c>
      <c r="H1896" s="121" t="str">
        <f ca="1"/>
        <v>0</v>
      </c>
      <c r="K1896" s="121" t="str">
        <f ca="1"/>
        <v>0</v>
      </c>
      <c r="L1896">
        <v>0</v>
      </c>
      <c r="M1896">
        <v>0</v>
      </c>
      <c r="N1896" s="105" t="str">
        <v>G00006t_c_c</v>
      </c>
      <c r="O1896" s="131">
        <v>0.16835517930911001</v>
      </c>
      <c r="P1896" s="121">
        <v>3.0245662710120899E-2</v>
      </c>
      <c r="Q1896">
        <v>0</v>
      </c>
      <c r="R1896" t="str">
        <v>G00006t_c_c</v>
      </c>
      <c r="T1896">
        <v>0</v>
      </c>
      <c r="U1896" t="str">
        <v>G00006t_c_c</v>
      </c>
      <c r="W1896" t="str">
        <f ca="1"/>
        <v>Cell wall biosynthesis</v>
      </c>
      <c r="X1896" t="str">
        <f ca="1"/>
        <v>PGMT_c</v>
      </c>
      <c r="Y1896">
        <f ca="1"/>
        <v>0.1150717224313372</v>
      </c>
      <c r="Z1896">
        <f ca="1"/>
        <v>0</v>
      </c>
      <c r="AA1896">
        <f ca="1"/>
        <v>1.3241501303314713E-2</v>
      </c>
      <c r="AB1896">
        <f ca="1"/>
        <v>14.474748219210426</v>
      </c>
      <c r="AC1896">
        <f ca="1"/>
        <v>1</v>
      </c>
      <c r="AD1896" t="str">
        <f ca="1"/>
        <v>NDP7_g</v>
      </c>
      <c r="AE1896">
        <f ca="1"/>
        <v>0</v>
      </c>
    </row>
    <row r="1897" spans="1:31" x14ac:dyDescent="0.2">
      <c r="A1897" t="s">
        <v>10657</v>
      </c>
      <c r="B1897" s="121" t="s">
        <v>9760</v>
      </c>
      <c r="E1897" s="121" t="str">
        <f ca="1"/>
        <v>0</v>
      </c>
      <c r="H1897" s="121" t="str">
        <f ca="1"/>
        <v>0</v>
      </c>
      <c r="K1897" s="121" t="str">
        <f ca="1"/>
        <v>0</v>
      </c>
      <c r="L1897">
        <v>0</v>
      </c>
      <c r="M1897">
        <v>0</v>
      </c>
      <c r="N1897" s="105" t="str">
        <v/>
      </c>
      <c r="O1897" s="131" t="str">
        <v/>
      </c>
      <c r="P1897" s="121" t="str">
        <v/>
      </c>
      <c r="Q1897">
        <v>0</v>
      </c>
      <c r="R1897" t="str">
        <v/>
      </c>
      <c r="T1897">
        <v>0</v>
      </c>
      <c r="U1897" t="str">
        <v/>
      </c>
      <c r="W1897" t="str">
        <f ca="1"/>
        <v>Glycerophospholipid biosynthesis</v>
      </c>
      <c r="X1897" t="str">
        <f ca="1"/>
        <v>PGPP_mm</v>
      </c>
      <c r="Y1897">
        <f ca="1"/>
        <v>0</v>
      </c>
      <c r="Z1897">
        <f ca="1"/>
        <v>0</v>
      </c>
      <c r="AA1897">
        <f ca="1"/>
        <v>0</v>
      </c>
      <c r="AB1897">
        <f ca="1"/>
        <v>0</v>
      </c>
      <c r="AC1897">
        <f ca="1"/>
        <v>0</v>
      </c>
      <c r="AD1897" t="str">
        <f ca="1"/>
        <v>NDPDA1_c</v>
      </c>
      <c r="AE1897">
        <f ca="1"/>
        <v>0</v>
      </c>
    </row>
    <row r="1898" spans="1:31" x14ac:dyDescent="0.2">
      <c r="A1898" t="s">
        <v>10657</v>
      </c>
      <c r="B1898" s="121" t="s">
        <v>9761</v>
      </c>
      <c r="E1898" s="121" t="str">
        <f ca="1"/>
        <v>0</v>
      </c>
      <c r="H1898" s="121" t="str">
        <f ca="1"/>
        <v>0</v>
      </c>
      <c r="K1898" s="121" t="str">
        <f ca="1"/>
        <v>0</v>
      </c>
      <c r="L1898">
        <v>0</v>
      </c>
      <c r="M1898">
        <v>0</v>
      </c>
      <c r="N1898" s="105" t="str">
        <v>G00006t_c_c</v>
      </c>
      <c r="O1898" s="131" t="str">
        <v/>
      </c>
      <c r="P1898" s="121" t="str">
        <v/>
      </c>
      <c r="Q1898">
        <v>0</v>
      </c>
      <c r="R1898" t="str">
        <v>G00006t_c_c</v>
      </c>
      <c r="T1898">
        <v>0</v>
      </c>
      <c r="U1898" t="str">
        <v>G00006t_c_c</v>
      </c>
      <c r="W1898" t="str">
        <f ca="1"/>
        <v>Glycerophospholipid biosynthesis</v>
      </c>
      <c r="X1898" t="str">
        <f ca="1"/>
        <v>PGPS_mm</v>
      </c>
      <c r="Y1898">
        <f ca="1"/>
        <v>0</v>
      </c>
      <c r="Z1898">
        <f ca="1"/>
        <v>0</v>
      </c>
      <c r="AA1898">
        <f ca="1"/>
        <v>0</v>
      </c>
      <c r="AB1898">
        <f ca="1"/>
        <v>0</v>
      </c>
      <c r="AC1898">
        <f ca="1"/>
        <v>0</v>
      </c>
      <c r="AD1898" t="str">
        <f ca="1"/>
        <v>NDPDA2_c</v>
      </c>
      <c r="AE1898">
        <f ca="1"/>
        <v>0</v>
      </c>
    </row>
    <row r="1899" spans="1:31" x14ac:dyDescent="0.2">
      <c r="A1899" t="s">
        <v>10738</v>
      </c>
      <c r="B1899" s="121" t="s">
        <v>9762</v>
      </c>
      <c r="E1899" s="121" t="str">
        <f ca="1"/>
        <v>0</v>
      </c>
      <c r="H1899" s="121" t="str">
        <f ca="1"/>
        <v>0</v>
      </c>
      <c r="K1899" s="121" t="str">
        <f ca="1"/>
        <v>0</v>
      </c>
      <c r="L1899">
        <v>0</v>
      </c>
      <c r="M1899">
        <v>0</v>
      </c>
      <c r="N1899" s="105" t="str">
        <v/>
      </c>
      <c r="O1899" s="131" t="str">
        <v/>
      </c>
      <c r="P1899" s="121" t="str">
        <v/>
      </c>
      <c r="Q1899">
        <v>0</v>
      </c>
      <c r="R1899" t="str">
        <v/>
      </c>
      <c r="T1899">
        <v>0</v>
      </c>
      <c r="U1899" t="str">
        <v/>
      </c>
      <c r="W1899" t="str">
        <f ca="1"/>
        <v>Arachidonic acid metabolism</v>
      </c>
      <c r="X1899" t="str">
        <f ca="1"/>
        <v>PGS_x</v>
      </c>
      <c r="Y1899">
        <f ca="1"/>
        <v>0</v>
      </c>
      <c r="Z1899">
        <f ca="1"/>
        <v>0</v>
      </c>
      <c r="AA1899">
        <f ca="1"/>
        <v>0</v>
      </c>
      <c r="AB1899">
        <f ca="1"/>
        <v>0</v>
      </c>
      <c r="AC1899">
        <f ca="1"/>
        <v>0</v>
      </c>
      <c r="AD1899" t="str">
        <f ca="1"/>
        <v>NDPK10_c</v>
      </c>
      <c r="AE1899">
        <f ca="1"/>
        <v>0</v>
      </c>
    </row>
    <row r="1900" spans="1:31" x14ac:dyDescent="0.2">
      <c r="A1900" t="s">
        <v>10654</v>
      </c>
      <c r="B1900" s="121" t="s">
        <v>9763</v>
      </c>
      <c r="E1900" s="121" t="str">
        <f ca="1"/>
        <v>0</v>
      </c>
      <c r="H1900" s="121" t="str">
        <f ca="1"/>
        <v>0</v>
      </c>
      <c r="K1900" s="121" t="str">
        <f ca="1"/>
        <v>0</v>
      </c>
      <c r="L1900">
        <v>0</v>
      </c>
      <c r="M1900">
        <v>9.9450654161255E-18</v>
      </c>
      <c r="N1900" s="105" t="str">
        <v/>
      </c>
      <c r="O1900" s="131" t="str">
        <v/>
      </c>
      <c r="P1900" s="121" t="str">
        <v/>
      </c>
      <c r="Q1900">
        <v>0</v>
      </c>
      <c r="R1900" t="str">
        <v/>
      </c>
      <c r="T1900">
        <v>0</v>
      </c>
      <c r="U1900" t="str">
        <v/>
      </c>
      <c r="W1900" t="str">
        <f ca="1"/>
        <v>Transport</v>
      </c>
      <c r="X1900" t="str">
        <f ca="1"/>
        <v>PGt_c_m</v>
      </c>
      <c r="Y1900">
        <f ca="1"/>
        <v>0</v>
      </c>
      <c r="Z1900">
        <f ca="1"/>
        <v>0</v>
      </c>
      <c r="AA1900">
        <f ca="1"/>
        <v>0</v>
      </c>
      <c r="AB1900">
        <f ca="1"/>
        <v>0</v>
      </c>
      <c r="AC1900">
        <f ca="1"/>
        <v>0</v>
      </c>
      <c r="AD1900" t="str">
        <f ca="1"/>
        <v>NDPK9_c</v>
      </c>
      <c r="AE1900">
        <f ca="1"/>
        <v>0</v>
      </c>
    </row>
    <row r="1901" spans="1:31" x14ac:dyDescent="0.2">
      <c r="A1901" t="s">
        <v>10744</v>
      </c>
      <c r="B1901" s="121" t="s">
        <v>9764</v>
      </c>
      <c r="E1901" s="121" t="str">
        <f ca="1"/>
        <v>0</v>
      </c>
      <c r="H1901" s="121" t="str">
        <f ca="1"/>
        <v>0</v>
      </c>
      <c r="K1901" s="121" t="str">
        <f ca="1"/>
        <v>0</v>
      </c>
      <c r="L1901">
        <v>0</v>
      </c>
      <c r="M1901">
        <v>0</v>
      </c>
      <c r="N1901" s="105" t="str">
        <v/>
      </c>
      <c r="O1901" s="131" t="str">
        <v/>
      </c>
      <c r="P1901" s="121" t="str">
        <v/>
      </c>
      <c r="Q1901">
        <v>0</v>
      </c>
      <c r="R1901" t="str">
        <v/>
      </c>
      <c r="T1901">
        <v>0</v>
      </c>
      <c r="U1901" t="str">
        <v/>
      </c>
      <c r="W1901" t="str">
        <f ca="1"/>
        <v>Phenylpropanoid biosynthesis</v>
      </c>
      <c r="X1901" t="str">
        <f ca="1"/>
        <v>PHACRDC1_c</v>
      </c>
      <c r="Y1901">
        <f ca="1"/>
        <v>0</v>
      </c>
      <c r="Z1901">
        <f ca="1"/>
        <v>0</v>
      </c>
      <c r="AA1901">
        <f ca="1"/>
        <v>0</v>
      </c>
      <c r="AB1901">
        <f ca="1"/>
        <v>0</v>
      </c>
      <c r="AC1901">
        <f ca="1"/>
        <v>0</v>
      </c>
      <c r="AD1901" t="str">
        <f ca="1"/>
        <v>NFORTYR2t_c_e</v>
      </c>
      <c r="AE1901">
        <f ca="1"/>
        <v>0</v>
      </c>
    </row>
    <row r="1902" spans="1:31" x14ac:dyDescent="0.2">
      <c r="A1902" t="s">
        <v>10744</v>
      </c>
      <c r="B1902" s="121" t="s">
        <v>9765</v>
      </c>
      <c r="E1902" s="121" t="str">
        <f ca="1"/>
        <v>0</v>
      </c>
      <c r="H1902" s="121" t="str">
        <f ca="1"/>
        <v>0</v>
      </c>
      <c r="K1902" s="121" t="str">
        <f ca="1"/>
        <v>0</v>
      </c>
      <c r="L1902">
        <v>0</v>
      </c>
      <c r="M1902">
        <v>0</v>
      </c>
      <c r="N1902" s="105" t="str">
        <v/>
      </c>
      <c r="O1902" s="131" t="str">
        <v/>
      </c>
      <c r="P1902" s="121" t="str">
        <v/>
      </c>
      <c r="Q1902">
        <v>0</v>
      </c>
      <c r="R1902" t="str">
        <v/>
      </c>
      <c r="T1902">
        <v>0</v>
      </c>
      <c r="U1902" t="str">
        <v/>
      </c>
      <c r="W1902" t="str">
        <f ca="1"/>
        <v>Phenylpropanoid biosynthesis</v>
      </c>
      <c r="X1902" t="str">
        <f ca="1"/>
        <v>PHACRDC2_c</v>
      </c>
      <c r="Y1902">
        <f ca="1"/>
        <v>0</v>
      </c>
      <c r="Z1902">
        <f ca="1"/>
        <v>0</v>
      </c>
      <c r="AA1902">
        <f ca="1"/>
        <v>0</v>
      </c>
      <c r="AB1902">
        <f ca="1"/>
        <v>0</v>
      </c>
      <c r="AC1902">
        <f ca="1"/>
        <v>0</v>
      </c>
      <c r="AD1902" t="str">
        <f ca="1"/>
        <v>NFTYROX_c</v>
      </c>
      <c r="AE1902">
        <f ca="1"/>
        <v>0</v>
      </c>
    </row>
    <row r="1903" spans="1:31" x14ac:dyDescent="0.2">
      <c r="A1903" t="s">
        <v>10744</v>
      </c>
      <c r="B1903" s="121" t="s">
        <v>9766</v>
      </c>
      <c r="E1903" s="121" t="str">
        <f ca="1"/>
        <v>0</v>
      </c>
      <c r="H1903" s="121" t="str">
        <f ca="1"/>
        <v>0</v>
      </c>
      <c r="K1903" s="121" t="str">
        <f ca="1"/>
        <v>0</v>
      </c>
      <c r="L1903">
        <v>0</v>
      </c>
      <c r="M1903">
        <v>0</v>
      </c>
      <c r="N1903" s="105" t="str">
        <v/>
      </c>
      <c r="O1903" s="131" t="str">
        <v/>
      </c>
      <c r="P1903" s="121" t="str">
        <v/>
      </c>
      <c r="Q1903">
        <v>0</v>
      </c>
      <c r="R1903" t="str">
        <v/>
      </c>
      <c r="T1903">
        <v>0</v>
      </c>
      <c r="U1903" t="str">
        <v/>
      </c>
      <c r="W1903" t="str">
        <f ca="1"/>
        <v>Phenylpropanoid biosynthesis</v>
      </c>
      <c r="X1903" t="str">
        <f ca="1"/>
        <v>PHACRDC3_c</v>
      </c>
      <c r="Y1903">
        <f ca="1"/>
        <v>0</v>
      </c>
      <c r="Z1903">
        <f ca="1"/>
        <v>0</v>
      </c>
      <c r="AA1903">
        <f ca="1"/>
        <v>0</v>
      </c>
      <c r="AB1903">
        <f ca="1"/>
        <v>0</v>
      </c>
      <c r="AC1903">
        <f ca="1"/>
        <v>0</v>
      </c>
      <c r="AD1903" t="str">
        <f ca="1"/>
        <v>NGLYCANS10_r</v>
      </c>
      <c r="AE1903">
        <f ca="1"/>
        <v>0</v>
      </c>
    </row>
    <row r="1904" spans="1:31" x14ac:dyDescent="0.2">
      <c r="A1904" t="s">
        <v>10744</v>
      </c>
      <c r="B1904" s="121" t="s">
        <v>9767</v>
      </c>
      <c r="E1904" s="121" t="str">
        <f ca="1"/>
        <v>0</v>
      </c>
      <c r="H1904" s="121" t="str">
        <f ca="1"/>
        <v>0</v>
      </c>
      <c r="K1904" s="121" t="str">
        <f ca="1"/>
        <v>0</v>
      </c>
      <c r="L1904">
        <v>0</v>
      </c>
      <c r="M1904">
        <v>0</v>
      </c>
      <c r="N1904" s="105" t="str">
        <v/>
      </c>
      <c r="O1904" s="131" t="str">
        <v/>
      </c>
      <c r="P1904" s="121" t="str">
        <v/>
      </c>
      <c r="Q1904">
        <v>0</v>
      </c>
      <c r="R1904" t="str">
        <v/>
      </c>
      <c r="T1904">
        <v>0</v>
      </c>
      <c r="U1904" t="str">
        <v/>
      </c>
      <c r="W1904" t="str">
        <f ca="1"/>
        <v>Phenylpropanoid biosynthesis</v>
      </c>
      <c r="X1904" t="str">
        <f ca="1"/>
        <v>PHACRDC4_c</v>
      </c>
      <c r="Y1904">
        <f ca="1"/>
        <v>0</v>
      </c>
      <c r="Z1904">
        <f ca="1"/>
        <v>0</v>
      </c>
      <c r="AA1904">
        <f ca="1"/>
        <v>0</v>
      </c>
      <c r="AB1904">
        <f ca="1"/>
        <v>0</v>
      </c>
      <c r="AC1904">
        <f ca="1"/>
        <v>0</v>
      </c>
      <c r="AD1904" t="str">
        <f ca="1"/>
        <v>NGLYCANS11_r</v>
      </c>
      <c r="AE1904">
        <f ca="1"/>
        <v>0</v>
      </c>
    </row>
    <row r="1905" spans="1:31" x14ac:dyDescent="0.2">
      <c r="A1905" t="s">
        <v>10674</v>
      </c>
      <c r="B1905" s="121" t="s">
        <v>9768</v>
      </c>
      <c r="E1905" s="121" t="str">
        <f ca="1"/>
        <v>0</v>
      </c>
      <c r="H1905" s="121" t="str">
        <f ca="1"/>
        <v>0</v>
      </c>
      <c r="K1905" s="121" t="str">
        <f ca="1"/>
        <v>0</v>
      </c>
      <c r="L1905">
        <v>0</v>
      </c>
      <c r="M1905">
        <v>0</v>
      </c>
      <c r="N1905" s="105" t="str">
        <v/>
      </c>
      <c r="O1905" s="131">
        <v>0</v>
      </c>
      <c r="P1905" s="121">
        <v>0</v>
      </c>
      <c r="Q1905">
        <v>0</v>
      </c>
      <c r="R1905" t="str">
        <v/>
      </c>
      <c r="T1905">
        <v>0</v>
      </c>
      <c r="U1905" t="str">
        <v/>
      </c>
      <c r="W1905" t="str">
        <f ca="1"/>
        <v>Arginine and proline metabolism</v>
      </c>
      <c r="X1905" t="str">
        <f ca="1"/>
        <v>PHCD_m</v>
      </c>
      <c r="Y1905">
        <f ca="1"/>
        <v>0</v>
      </c>
      <c r="Z1905">
        <f ca="1"/>
        <v>0</v>
      </c>
      <c r="AA1905">
        <f ca="1"/>
        <v>0</v>
      </c>
      <c r="AB1905">
        <f ca="1"/>
        <v>0</v>
      </c>
      <c r="AC1905">
        <f ca="1"/>
        <v>0</v>
      </c>
      <c r="AD1905" t="str">
        <f ca="1"/>
        <v>NGLYCANS12_r</v>
      </c>
      <c r="AE1905">
        <f ca="1"/>
        <v>0</v>
      </c>
    </row>
    <row r="1906" spans="1:31" x14ac:dyDescent="0.2">
      <c r="A1906" t="s">
        <v>10674</v>
      </c>
      <c r="B1906" s="121" t="s">
        <v>9769</v>
      </c>
      <c r="E1906" s="121" t="str">
        <f ca="1"/>
        <v>0</v>
      </c>
      <c r="H1906" s="121" t="str">
        <f ca="1"/>
        <v>0</v>
      </c>
      <c r="K1906" s="121" t="str">
        <f ca="1"/>
        <v>0</v>
      </c>
      <c r="L1906">
        <v>0</v>
      </c>
      <c r="M1906">
        <v>0</v>
      </c>
      <c r="N1906" s="105" t="str">
        <v/>
      </c>
      <c r="O1906" s="131" t="str">
        <v/>
      </c>
      <c r="P1906" s="121" t="str">
        <v/>
      </c>
      <c r="Q1906">
        <v>0</v>
      </c>
      <c r="R1906" t="str">
        <v/>
      </c>
      <c r="T1906">
        <v>0</v>
      </c>
      <c r="U1906" t="str">
        <v/>
      </c>
      <c r="W1906" t="str">
        <f ca="1"/>
        <v>Arginine and proline metabolism</v>
      </c>
      <c r="X1906" t="str">
        <f ca="1"/>
        <v>PHCHGS_m</v>
      </c>
      <c r="Y1906">
        <f ca="1"/>
        <v>0</v>
      </c>
      <c r="Z1906">
        <f ca="1"/>
        <v>0</v>
      </c>
      <c r="AA1906">
        <f ca="1"/>
        <v>0</v>
      </c>
      <c r="AB1906">
        <f ca="1"/>
        <v>0</v>
      </c>
      <c r="AC1906">
        <f ca="1"/>
        <v>0</v>
      </c>
      <c r="AD1906" t="str">
        <f ca="1"/>
        <v>NGLYCANS13_r</v>
      </c>
      <c r="AE1906">
        <f ca="1"/>
        <v>0</v>
      </c>
    </row>
    <row r="1907" spans="1:31" x14ac:dyDescent="0.2">
      <c r="A1907" t="s">
        <v>10654</v>
      </c>
      <c r="B1907" s="121" t="s">
        <v>9770</v>
      </c>
      <c r="E1907" s="121" t="str">
        <f ca="1"/>
        <v>0</v>
      </c>
      <c r="H1907" s="121" t="str">
        <f ca="1"/>
        <v>0</v>
      </c>
      <c r="K1907" s="121" t="str">
        <f ca="1"/>
        <v>0</v>
      </c>
      <c r="L1907">
        <v>0</v>
      </c>
      <c r="M1907">
        <v>3.1824209331601802E-16</v>
      </c>
      <c r="N1907" s="105" t="str">
        <v/>
      </c>
      <c r="O1907" s="131" t="str">
        <v/>
      </c>
      <c r="P1907" s="121" t="str">
        <v/>
      </c>
      <c r="Q1907">
        <v>0</v>
      </c>
      <c r="R1907" t="str">
        <v/>
      </c>
      <c r="T1907">
        <v>0</v>
      </c>
      <c r="U1907" t="str">
        <v/>
      </c>
      <c r="W1907" t="str">
        <f ca="1"/>
        <v>Transport</v>
      </c>
      <c r="X1907" t="str">
        <f ca="1"/>
        <v>PHEACt_c_e</v>
      </c>
      <c r="Y1907">
        <f ca="1"/>
        <v>0</v>
      </c>
      <c r="Z1907">
        <f ca="1"/>
        <v>0</v>
      </c>
      <c r="AA1907">
        <f ca="1"/>
        <v>0</v>
      </c>
      <c r="AB1907">
        <f ca="1"/>
        <v>0</v>
      </c>
      <c r="AC1907">
        <f ca="1"/>
        <v>0</v>
      </c>
      <c r="AD1907" t="str">
        <f ca="1"/>
        <v>NGLYCANS14_r</v>
      </c>
      <c r="AE1907">
        <f ca="1"/>
        <v>0</v>
      </c>
    </row>
    <row r="1908" spans="1:31" x14ac:dyDescent="0.2">
      <c r="A1908" t="s">
        <v>10740</v>
      </c>
      <c r="B1908" s="121" t="s">
        <v>9771</v>
      </c>
      <c r="E1908" s="121" t="str">
        <f ca="1"/>
        <v>0</v>
      </c>
      <c r="H1908" s="121" t="str">
        <f ca="1"/>
        <v>0</v>
      </c>
      <c r="K1908" s="121" t="str">
        <f ca="1"/>
        <v>0</v>
      </c>
      <c r="L1908">
        <v>0</v>
      </c>
      <c r="M1908">
        <v>0</v>
      </c>
      <c r="N1908" s="105" t="str">
        <v/>
      </c>
      <c r="O1908" s="131" t="str">
        <v/>
      </c>
      <c r="P1908" s="121" t="str">
        <v/>
      </c>
      <c r="Q1908">
        <v>0</v>
      </c>
      <c r="R1908" t="str">
        <v/>
      </c>
      <c r="T1908">
        <v>0</v>
      </c>
      <c r="U1908" t="str">
        <v/>
      </c>
      <c r="W1908" t="str">
        <f ca="1"/>
        <v>Aminobenzoate degradation</v>
      </c>
      <c r="X1908" t="str">
        <f ca="1"/>
        <v>PHEN2MOXy_c</v>
      </c>
      <c r="Y1908">
        <f ca="1"/>
        <v>0</v>
      </c>
      <c r="Z1908">
        <f ca="1"/>
        <v>0</v>
      </c>
      <c r="AA1908">
        <f ca="1"/>
        <v>0</v>
      </c>
      <c r="AB1908">
        <f ca="1"/>
        <v>0</v>
      </c>
      <c r="AC1908">
        <f ca="1"/>
        <v>0</v>
      </c>
      <c r="AD1908" t="str">
        <f ca="1"/>
        <v>NGLYCANS15_r</v>
      </c>
      <c r="AE1908">
        <f ca="1"/>
        <v>0</v>
      </c>
    </row>
    <row r="1909" spans="1:31" x14ac:dyDescent="0.2">
      <c r="A1909" t="s">
        <v>10654</v>
      </c>
      <c r="B1909" s="121" t="s">
        <v>9776</v>
      </c>
      <c r="E1909" s="121" t="str">
        <f ca="1"/>
        <v>0</v>
      </c>
      <c r="H1909" s="121" t="str">
        <f ca="1"/>
        <v>0</v>
      </c>
      <c r="K1909" s="121" t="str">
        <f ca="1"/>
        <v>0</v>
      </c>
      <c r="L1909">
        <v>0</v>
      </c>
      <c r="M1909">
        <v>0</v>
      </c>
      <c r="N1909" s="105" t="str">
        <v/>
      </c>
      <c r="O1909" s="131" t="str">
        <v/>
      </c>
      <c r="P1909" s="121" t="str">
        <v/>
      </c>
      <c r="Q1909">
        <v>0</v>
      </c>
      <c r="R1909" t="str">
        <v/>
      </c>
      <c r="T1909">
        <v>0</v>
      </c>
      <c r="U1909" t="str">
        <v/>
      </c>
      <c r="W1909" t="str">
        <f ca="1"/>
        <v>Transport</v>
      </c>
      <c r="X1909" t="str">
        <f ca="1"/>
        <v>PHEt_c_m</v>
      </c>
      <c r="Y1909">
        <f ca="1"/>
        <v>0</v>
      </c>
      <c r="Z1909">
        <f ca="1"/>
        <v>0</v>
      </c>
      <c r="AA1909">
        <f ca="1"/>
        <v>0</v>
      </c>
      <c r="AB1909">
        <f ca="1"/>
        <v>0</v>
      </c>
      <c r="AC1909">
        <f ca="1"/>
        <v>0</v>
      </c>
      <c r="AD1909" t="str">
        <f ca="1"/>
        <v>NGLYCANS16_r</v>
      </c>
      <c r="AE1909">
        <f ca="1"/>
        <v>0</v>
      </c>
    </row>
    <row r="1910" spans="1:31" x14ac:dyDescent="0.2">
      <c r="A1910" t="s">
        <v>10660</v>
      </c>
      <c r="B1910" s="121" t="s">
        <v>9772</v>
      </c>
      <c r="E1910" s="121">
        <f ca="1"/>
        <v>-2.8347052624296001E-2</v>
      </c>
      <c r="H1910" s="121" t="str">
        <f ca="1"/>
        <v>0</v>
      </c>
      <c r="K1910" s="121" t="str">
        <f ca="1"/>
        <v>0</v>
      </c>
      <c r="L1910">
        <v>0</v>
      </c>
      <c r="M1910">
        <v>0</v>
      </c>
      <c r="N1910" s="105" t="str">
        <v>G00006t_c_m</v>
      </c>
      <c r="O1910" s="131">
        <v>-3.5012201399999998E-2</v>
      </c>
      <c r="P1910" s="121">
        <v>1.8841714502441001E-2</v>
      </c>
      <c r="Q1910">
        <v>0</v>
      </c>
      <c r="R1910" t="str">
        <v>G00006t_c_m</v>
      </c>
      <c r="T1910">
        <v>0</v>
      </c>
      <c r="U1910" t="str">
        <v>G00006t_c_m</v>
      </c>
      <c r="W1910" t="str">
        <f ca="1"/>
        <v>Phenylalanine, tyrosine and tryptophan metabolism</v>
      </c>
      <c r="X1910" t="str">
        <f ca="1"/>
        <v>PHETA1_c</v>
      </c>
      <c r="Y1910">
        <f ca="1"/>
        <v>-1.3526678574053414E-2</v>
      </c>
      <c r="Z1910">
        <f ca="1"/>
        <v>0</v>
      </c>
      <c r="AA1910">
        <f ca="1"/>
        <v>1.8297103324575571E-4</v>
      </c>
      <c r="AB1910">
        <f ca="1"/>
        <v>0.51539654485138042</v>
      </c>
      <c r="AC1910">
        <f ca="1"/>
        <v>1</v>
      </c>
      <c r="AD1910" t="str">
        <f ca="1"/>
        <v>NGLYCANS17_r</v>
      </c>
      <c r="AE1910">
        <f ca="1"/>
        <v>0</v>
      </c>
    </row>
    <row r="1911" spans="1:31" x14ac:dyDescent="0.2">
      <c r="A1911" t="s">
        <v>10660</v>
      </c>
      <c r="B1911" s="121" t="s">
        <v>9773</v>
      </c>
      <c r="E1911" s="121" t="str">
        <f ca="1"/>
        <v>0</v>
      </c>
      <c r="H1911" s="121" t="str">
        <f ca="1"/>
        <v>0</v>
      </c>
      <c r="K1911" s="121" t="str">
        <f ca="1"/>
        <v>0</v>
      </c>
      <c r="L1911">
        <v>0</v>
      </c>
      <c r="M1911">
        <v>2.8135948817777199E-17</v>
      </c>
      <c r="N1911" s="105" t="str">
        <v/>
      </c>
      <c r="O1911" s="131" t="str">
        <v/>
      </c>
      <c r="P1911" s="121" t="str">
        <v/>
      </c>
      <c r="Q1911">
        <v>0</v>
      </c>
      <c r="R1911" t="str">
        <v/>
      </c>
      <c r="T1911">
        <v>0</v>
      </c>
      <c r="U1911" t="str">
        <v/>
      </c>
      <c r="W1911" t="str">
        <f ca="1"/>
        <v>Phenylalanine, tyrosine and tryptophan metabolism</v>
      </c>
      <c r="X1911" t="str">
        <f ca="1"/>
        <v>PHETA1_m</v>
      </c>
      <c r="Y1911">
        <f ca="1"/>
        <v>0</v>
      </c>
      <c r="Z1911">
        <f ca="1"/>
        <v>0</v>
      </c>
      <c r="AA1911">
        <f ca="1"/>
        <v>0</v>
      </c>
      <c r="AB1911">
        <f ca="1"/>
        <v>0</v>
      </c>
      <c r="AC1911">
        <f ca="1"/>
        <v>0</v>
      </c>
      <c r="AD1911" t="str">
        <f ca="1"/>
        <v>NGLYCANS18_r</v>
      </c>
      <c r="AE1911">
        <f ca="1"/>
        <v>0</v>
      </c>
    </row>
    <row r="1912" spans="1:31" x14ac:dyDescent="0.2">
      <c r="A1912" t="s">
        <v>10654</v>
      </c>
      <c r="B1912" s="121" t="s">
        <v>9777</v>
      </c>
      <c r="E1912" s="121" t="str">
        <f ca="1"/>
        <v>0</v>
      </c>
      <c r="H1912" s="121" t="str">
        <f ca="1"/>
        <v>0</v>
      </c>
      <c r="K1912" s="121" t="str">
        <f ca="1"/>
        <v>0</v>
      </c>
      <c r="L1912">
        <v>0</v>
      </c>
      <c r="M1912">
        <v>0</v>
      </c>
      <c r="N1912" s="105" t="str">
        <v>G00006t_c_r</v>
      </c>
      <c r="O1912" s="131" t="str">
        <v/>
      </c>
      <c r="P1912" s="121" t="str">
        <v/>
      </c>
      <c r="Q1912">
        <v>0</v>
      </c>
      <c r="R1912" t="str">
        <v>G00006t_c_r</v>
      </c>
      <c r="T1912">
        <v>0</v>
      </c>
      <c r="U1912" t="str">
        <v>G00006t_c_r</v>
      </c>
      <c r="W1912" t="str">
        <f ca="1"/>
        <v>Transport</v>
      </c>
      <c r="X1912" t="str">
        <f ca="1"/>
        <v>PHEtps_e</v>
      </c>
      <c r="Y1912">
        <f ca="1"/>
        <v>0</v>
      </c>
      <c r="Z1912">
        <f ca="1"/>
        <v>0</v>
      </c>
      <c r="AA1912">
        <f ca="1"/>
        <v>0</v>
      </c>
      <c r="AB1912">
        <f ca="1"/>
        <v>0</v>
      </c>
      <c r="AC1912">
        <f ca="1"/>
        <v>0</v>
      </c>
      <c r="AD1912" t="str">
        <f ca="1"/>
        <v>NGLYCANS19_g</v>
      </c>
      <c r="AE1912">
        <f ca="1"/>
        <v>0</v>
      </c>
    </row>
    <row r="1913" spans="1:31" x14ac:dyDescent="0.2">
      <c r="A1913" t="s">
        <v>10694</v>
      </c>
      <c r="B1913" s="121" t="s">
        <v>9774</v>
      </c>
      <c r="E1913" s="121">
        <f ca="1"/>
        <v>2.8347052624296001E-2</v>
      </c>
      <c r="H1913" s="121" t="str">
        <f ca="1"/>
        <v>0</v>
      </c>
      <c r="K1913" s="121" t="str">
        <f ca="1"/>
        <v>0</v>
      </c>
      <c r="L1913">
        <v>0</v>
      </c>
      <c r="M1913">
        <v>2.9773039589525501E-16</v>
      </c>
      <c r="N1913" s="105" t="str">
        <v/>
      </c>
      <c r="O1913" s="131">
        <v>3.5012201399999998E-2</v>
      </c>
      <c r="P1913" s="121">
        <v>3.80799225917468E-5</v>
      </c>
      <c r="Q1913">
        <v>0</v>
      </c>
      <c r="R1913" t="str">
        <v/>
      </c>
      <c r="T1913">
        <v>0</v>
      </c>
      <c r="U1913" t="str">
        <v/>
      </c>
      <c r="W1913" t="str">
        <f ca="1"/>
        <v>Aminoacyl-tRNA biosynthesis</v>
      </c>
      <c r="X1913" t="str">
        <f ca="1"/>
        <v>PHETRS_c</v>
      </c>
      <c r="Y1913">
        <f ca="1"/>
        <v>1.3526678574053414E-2</v>
      </c>
      <c r="Z1913">
        <f ca="1"/>
        <v>0</v>
      </c>
      <c r="AA1913">
        <f ca="1"/>
        <v>1.8297103324575571E-4</v>
      </c>
      <c r="AB1913">
        <f ca="1"/>
        <v>126179.91391937023</v>
      </c>
      <c r="AC1913">
        <f ca="1"/>
        <v>1</v>
      </c>
      <c r="AD1913" t="str">
        <f ca="1"/>
        <v>NGLYCANS8_r</v>
      </c>
      <c r="AE1913">
        <f ca="1"/>
        <v>0</v>
      </c>
    </row>
    <row r="1914" spans="1:31" x14ac:dyDescent="0.2">
      <c r="A1914" t="s">
        <v>10694</v>
      </c>
      <c r="B1914" s="121" t="s">
        <v>9775</v>
      </c>
      <c r="E1914" s="121" t="str">
        <f ca="1"/>
        <v>0</v>
      </c>
      <c r="H1914" s="121" t="str">
        <f ca="1"/>
        <v>0</v>
      </c>
      <c r="K1914" s="121" t="str">
        <f ca="1"/>
        <v>0</v>
      </c>
      <c r="L1914">
        <v>0</v>
      </c>
      <c r="M1914">
        <v>0</v>
      </c>
      <c r="N1914" s="105" t="str">
        <v>G00006t_c_r</v>
      </c>
      <c r="O1914" s="131">
        <v>0</v>
      </c>
      <c r="P1914" s="121">
        <v>0</v>
      </c>
      <c r="Q1914">
        <v>0</v>
      </c>
      <c r="R1914" t="str">
        <v>G00006t_c_r</v>
      </c>
      <c r="T1914">
        <v>0</v>
      </c>
      <c r="U1914" t="str">
        <v>G00006t_c_r</v>
      </c>
      <c r="W1914" t="str">
        <f ca="1"/>
        <v>Aminoacyl-tRNA biosynthesis</v>
      </c>
      <c r="X1914" t="str">
        <f ca="1"/>
        <v>PHETRS_m</v>
      </c>
      <c r="Y1914">
        <f ca="1"/>
        <v>0</v>
      </c>
      <c r="Z1914">
        <f ca="1"/>
        <v>0</v>
      </c>
      <c r="AA1914">
        <f ca="1"/>
        <v>0</v>
      </c>
      <c r="AB1914">
        <f ca="1"/>
        <v>0</v>
      </c>
      <c r="AC1914">
        <f ca="1"/>
        <v>0</v>
      </c>
      <c r="AD1914" t="str">
        <f ca="1"/>
        <v>NGLYCANS9_r</v>
      </c>
      <c r="AE1914">
        <f ca="1"/>
        <v>0</v>
      </c>
    </row>
    <row r="1915" spans="1:31" x14ac:dyDescent="0.2">
      <c r="A1915" t="s">
        <v>10708</v>
      </c>
      <c r="B1915" s="121" t="s">
        <v>9778</v>
      </c>
      <c r="E1915" s="121" t="str">
        <f ca="1"/>
        <v>0</v>
      </c>
      <c r="H1915" s="121" t="str">
        <f ca="1"/>
        <v>0</v>
      </c>
      <c r="K1915" s="121" t="str">
        <f ca="1"/>
        <v>0</v>
      </c>
      <c r="L1915">
        <v>0</v>
      </c>
      <c r="M1915">
        <v>3.13720862037132E-2</v>
      </c>
      <c r="N1915" s="105" t="str">
        <v>PYDXNOR_c</v>
      </c>
      <c r="O1915" s="131" t="str">
        <v/>
      </c>
      <c r="P1915" s="121" t="str">
        <v/>
      </c>
      <c r="Q1915">
        <v>0</v>
      </c>
      <c r="R1915" t="str">
        <v>PYDXNOR_c</v>
      </c>
      <c r="T1915">
        <v>0</v>
      </c>
      <c r="U1915" t="str">
        <v>PYDXNOR_c</v>
      </c>
      <c r="W1915" t="str">
        <f ca="1"/>
        <v>Carotenoid biosynthesis</v>
      </c>
      <c r="X1915" t="str">
        <f ca="1"/>
        <v>PHYTOED1_c</v>
      </c>
      <c r="Y1915">
        <f ca="1"/>
        <v>0</v>
      </c>
      <c r="Z1915">
        <f ca="1"/>
        <v>0</v>
      </c>
      <c r="AA1915">
        <f ca="1"/>
        <v>0</v>
      </c>
      <c r="AB1915">
        <f ca="1"/>
        <v>0</v>
      </c>
      <c r="AC1915">
        <f ca="1"/>
        <v>0</v>
      </c>
      <c r="AD1915" t="str">
        <f ca="1"/>
        <v>NH4t_c_e</v>
      </c>
      <c r="AE1915">
        <f ca="1"/>
        <v>0</v>
      </c>
    </row>
    <row r="1916" spans="1:31" x14ac:dyDescent="0.2">
      <c r="A1916" t="s">
        <v>10708</v>
      </c>
      <c r="B1916" s="121" t="s">
        <v>9779</v>
      </c>
      <c r="E1916" s="121" t="str">
        <f ca="1"/>
        <v>0</v>
      </c>
      <c r="H1916" s="121" t="str">
        <f ca="1"/>
        <v>0</v>
      </c>
      <c r="K1916" s="121" t="str">
        <f ca="1"/>
        <v>0</v>
      </c>
      <c r="L1916">
        <v>2.2840261566942999E-4</v>
      </c>
      <c r="M1916">
        <v>4.5473126323583801E-2</v>
      </c>
      <c r="N1916" s="105" t="str">
        <v>G00006t_c_r</v>
      </c>
      <c r="O1916" s="131" t="str">
        <v/>
      </c>
      <c r="P1916" s="121" t="str">
        <v/>
      </c>
      <c r="Q1916">
        <v>0</v>
      </c>
      <c r="R1916" t="str">
        <v>G00006t_c_r</v>
      </c>
      <c r="T1916">
        <v>2.2862359343553901E-5</v>
      </c>
      <c r="U1916" t="str">
        <v>G00006t_c_r</v>
      </c>
      <c r="W1916" t="str">
        <f ca="1"/>
        <v>Carotenoid biosynthesis</v>
      </c>
      <c r="X1916" t="str">
        <f ca="1"/>
        <v>PHYTOED2_c</v>
      </c>
      <c r="Y1916">
        <f ca="1"/>
        <v>0</v>
      </c>
      <c r="Z1916">
        <f ca="1"/>
        <v>0</v>
      </c>
      <c r="AA1916">
        <f ca="1"/>
        <v>0</v>
      </c>
      <c r="AB1916">
        <f ca="1"/>
        <v>0</v>
      </c>
      <c r="AC1916">
        <f ca="1"/>
        <v>0</v>
      </c>
      <c r="AD1916" t="str">
        <f ca="1"/>
        <v>NI2t_c_e</v>
      </c>
      <c r="AE1916">
        <f ca="1"/>
        <v>0</v>
      </c>
    </row>
    <row r="1917" spans="1:31" x14ac:dyDescent="0.2">
      <c r="A1917" t="s">
        <v>10708</v>
      </c>
      <c r="B1917" s="121" t="s">
        <v>9780</v>
      </c>
      <c r="E1917" s="121" t="str">
        <f ca="1"/>
        <v>0</v>
      </c>
      <c r="H1917" s="121" t="str">
        <f ca="1"/>
        <v>0</v>
      </c>
      <c r="K1917" s="121" t="str">
        <f ca="1"/>
        <v>0</v>
      </c>
      <c r="L1917">
        <v>0</v>
      </c>
      <c r="M1917">
        <v>6.2156658850784096E-19</v>
      </c>
      <c r="N1917" s="105" t="str">
        <v/>
      </c>
      <c r="O1917" s="131" t="str">
        <v/>
      </c>
      <c r="P1917" s="121" t="str">
        <v/>
      </c>
      <c r="Q1917">
        <v>0</v>
      </c>
      <c r="R1917" t="str">
        <v/>
      </c>
      <c r="T1917">
        <v>0</v>
      </c>
      <c r="U1917" t="str">
        <v/>
      </c>
      <c r="W1917" t="str">
        <f ca="1"/>
        <v>Carotenoid biosynthesis</v>
      </c>
      <c r="X1917" t="str">
        <f ca="1"/>
        <v>PHYTOED3_c</v>
      </c>
      <c r="Y1917">
        <f ca="1"/>
        <v>0</v>
      </c>
      <c r="Z1917">
        <f ca="1"/>
        <v>0</v>
      </c>
      <c r="AA1917">
        <f ca="1"/>
        <v>0</v>
      </c>
      <c r="AB1917">
        <f ca="1"/>
        <v>0</v>
      </c>
      <c r="AC1917">
        <f ca="1"/>
        <v>0</v>
      </c>
      <c r="AD1917" t="str">
        <f ca="1"/>
        <v>NITROPP_c</v>
      </c>
      <c r="AE1917">
        <f ca="1"/>
        <v>0</v>
      </c>
    </row>
    <row r="1918" spans="1:31" x14ac:dyDescent="0.2">
      <c r="A1918" t="s">
        <v>10708</v>
      </c>
      <c r="B1918" s="121" t="s">
        <v>9781</v>
      </c>
      <c r="E1918" s="121" t="str">
        <f ca="1"/>
        <v>0</v>
      </c>
      <c r="H1918" s="121" t="str">
        <f ca="1"/>
        <v>0</v>
      </c>
      <c r="K1918" s="121" t="str">
        <f ca="1"/>
        <v>0</v>
      </c>
      <c r="L1918">
        <v>0</v>
      </c>
      <c r="M1918">
        <v>0</v>
      </c>
      <c r="N1918" s="105" t="str">
        <v/>
      </c>
      <c r="O1918" s="131" t="str">
        <v/>
      </c>
      <c r="P1918" s="121" t="str">
        <v/>
      </c>
      <c r="Q1918">
        <v>0</v>
      </c>
      <c r="R1918" t="str">
        <v/>
      </c>
      <c r="T1918">
        <v>0</v>
      </c>
      <c r="U1918" t="str">
        <v/>
      </c>
      <c r="W1918" t="str">
        <f ca="1"/>
        <v>Carotenoid biosynthesis</v>
      </c>
      <c r="X1918" t="str">
        <f ca="1"/>
        <v>PHYTOED4_c</v>
      </c>
      <c r="Y1918">
        <f ca="1"/>
        <v>0</v>
      </c>
      <c r="Z1918">
        <f ca="1"/>
        <v>0</v>
      </c>
      <c r="AA1918">
        <f ca="1"/>
        <v>0</v>
      </c>
      <c r="AB1918">
        <f ca="1"/>
        <v>0</v>
      </c>
      <c r="AC1918">
        <f ca="1"/>
        <v>0</v>
      </c>
      <c r="AD1918" t="str">
        <f ca="1"/>
        <v>NITRx_c</v>
      </c>
      <c r="AE1918">
        <f ca="1"/>
        <v>0</v>
      </c>
    </row>
    <row r="1919" spans="1:31" x14ac:dyDescent="0.2">
      <c r="A1919" t="s">
        <v>10708</v>
      </c>
      <c r="B1919" s="121" t="s">
        <v>9782</v>
      </c>
      <c r="E1919" s="121" t="str">
        <f ca="1"/>
        <v>0</v>
      </c>
      <c r="H1919" s="121" t="str">
        <f ca="1"/>
        <v>0</v>
      </c>
      <c r="K1919" s="121" t="str">
        <f ca="1"/>
        <v>0</v>
      </c>
      <c r="L1919">
        <v>0</v>
      </c>
      <c r="M1919">
        <v>1.2431331770157E-18</v>
      </c>
      <c r="N1919" s="105" t="str">
        <v/>
      </c>
      <c r="O1919" s="131" t="str">
        <v/>
      </c>
      <c r="P1919" s="121" t="str">
        <v/>
      </c>
      <c r="Q1919">
        <v>0</v>
      </c>
      <c r="R1919" t="str">
        <v/>
      </c>
      <c r="T1919">
        <v>0</v>
      </c>
      <c r="U1919" t="str">
        <v/>
      </c>
      <c r="W1919" t="str">
        <f ca="1"/>
        <v>Carotenoid biosynthesis</v>
      </c>
      <c r="X1919" t="str">
        <f ca="1"/>
        <v>PHYTOED5_c</v>
      </c>
      <c r="Y1919">
        <f ca="1"/>
        <v>0</v>
      </c>
      <c r="Z1919">
        <f ca="1"/>
        <v>0</v>
      </c>
      <c r="AA1919">
        <f ca="1"/>
        <v>0</v>
      </c>
      <c r="AB1919">
        <f ca="1"/>
        <v>0</v>
      </c>
      <c r="AC1919">
        <f ca="1"/>
        <v>0</v>
      </c>
      <c r="AD1919" t="str">
        <f ca="1"/>
        <v>NITRy_c</v>
      </c>
      <c r="AE1919">
        <f ca="1"/>
        <v>0</v>
      </c>
    </row>
    <row r="1920" spans="1:31" x14ac:dyDescent="0.2">
      <c r="A1920" t="s">
        <v>10708</v>
      </c>
      <c r="B1920" s="121" t="s">
        <v>9783</v>
      </c>
      <c r="E1920" s="121" t="str">
        <f ca="1"/>
        <v>0</v>
      </c>
      <c r="H1920" s="121" t="str">
        <f ca="1"/>
        <v>0</v>
      </c>
      <c r="K1920" s="121" t="str">
        <f ca="1"/>
        <v>0</v>
      </c>
      <c r="L1920">
        <v>0</v>
      </c>
      <c r="M1920">
        <v>0</v>
      </c>
      <c r="N1920" s="105" t="str">
        <v>G00006t_c_r</v>
      </c>
      <c r="O1920" s="131">
        <v>0</v>
      </c>
      <c r="P1920" s="121">
        <v>0</v>
      </c>
      <c r="Q1920">
        <v>0</v>
      </c>
      <c r="R1920" t="str">
        <v>G00006t_c_r</v>
      </c>
      <c r="T1920">
        <v>0</v>
      </c>
      <c r="U1920" t="str">
        <v>G00006t_c_r</v>
      </c>
      <c r="W1920" t="str">
        <f ca="1"/>
        <v>Carotenoid biosynthesis</v>
      </c>
      <c r="X1920" t="str">
        <f ca="1"/>
        <v>PHYTOES_c</v>
      </c>
      <c r="Y1920">
        <f ca="1"/>
        <v>0</v>
      </c>
      <c r="Z1920">
        <f ca="1"/>
        <v>0</v>
      </c>
      <c r="AA1920">
        <f ca="1"/>
        <v>0</v>
      </c>
      <c r="AB1920">
        <f ca="1"/>
        <v>0</v>
      </c>
      <c r="AC1920">
        <f ca="1"/>
        <v>0</v>
      </c>
      <c r="AD1920" t="str">
        <f ca="1"/>
        <v>NMNt_c_e</v>
      </c>
      <c r="AE1920">
        <f ca="1"/>
        <v>0</v>
      </c>
    </row>
    <row r="1921" spans="1:31" x14ac:dyDescent="0.2">
      <c r="A1921" t="s">
        <v>10737</v>
      </c>
      <c r="B1921" s="121" t="s">
        <v>9784</v>
      </c>
      <c r="E1921" s="121" t="str">
        <f ca="1"/>
        <v>0</v>
      </c>
      <c r="H1921" s="121" t="str">
        <f ca="1"/>
        <v>0</v>
      </c>
      <c r="K1921" s="121" t="str">
        <f ca="1"/>
        <v>0</v>
      </c>
      <c r="L1921">
        <v>0</v>
      </c>
      <c r="M1921">
        <v>1.5912104665800699E-16</v>
      </c>
      <c r="N1921" s="105" t="str">
        <v/>
      </c>
      <c r="O1921" s="131" t="str">
        <v/>
      </c>
      <c r="P1921" s="121" t="str">
        <v/>
      </c>
      <c r="Q1921">
        <v>0</v>
      </c>
      <c r="R1921" t="str">
        <v/>
      </c>
      <c r="T1921">
        <v>0</v>
      </c>
      <c r="U1921" t="str">
        <v/>
      </c>
      <c r="W1921" t="str">
        <f ca="1"/>
        <v>Inositol phosphate metabolism</v>
      </c>
      <c r="X1921" t="str">
        <f ca="1"/>
        <v>PI35P5P_c</v>
      </c>
      <c r="Y1921">
        <f ca="1"/>
        <v>0</v>
      </c>
      <c r="Z1921">
        <f ca="1"/>
        <v>0</v>
      </c>
      <c r="AA1921">
        <f ca="1"/>
        <v>0</v>
      </c>
      <c r="AB1921">
        <f ca="1"/>
        <v>0</v>
      </c>
      <c r="AC1921">
        <f ca="1"/>
        <v>0</v>
      </c>
      <c r="AD1921" t="str">
        <f ca="1"/>
        <v>NMNt_c_n</v>
      </c>
      <c r="AE1921">
        <f ca="1"/>
        <v>0</v>
      </c>
    </row>
    <row r="1922" spans="1:31" x14ac:dyDescent="0.2">
      <c r="A1922" t="s">
        <v>10737</v>
      </c>
      <c r="B1922" s="121" t="s">
        <v>9785</v>
      </c>
      <c r="E1922" s="121" t="str">
        <f ca="1"/>
        <v>0</v>
      </c>
      <c r="H1922" s="121" t="str">
        <f ca="1"/>
        <v>0</v>
      </c>
      <c r="K1922" s="121" t="str">
        <f ca="1"/>
        <v>0</v>
      </c>
      <c r="L1922">
        <v>0</v>
      </c>
      <c r="M1922">
        <v>0</v>
      </c>
      <c r="N1922" s="105" t="str">
        <v>ABTDt_c_e, G00006t_c_r</v>
      </c>
      <c r="O1922" s="131" t="str">
        <v/>
      </c>
      <c r="P1922" s="121" t="str">
        <v/>
      </c>
      <c r="Q1922">
        <v>0.34865000000000002</v>
      </c>
      <c r="R1922" t="str">
        <v>ABTDt_c_e, G00006t_c_r</v>
      </c>
      <c r="T1922">
        <v>0</v>
      </c>
      <c r="U1922" t="str">
        <v>ABTDt_c_e, G00006t_c_r</v>
      </c>
      <c r="W1922" t="str">
        <f ca="1"/>
        <v>Inositol phosphate metabolism</v>
      </c>
      <c r="X1922" t="str">
        <f ca="1"/>
        <v>PI35P5P_en</v>
      </c>
      <c r="Y1922">
        <f ca="1"/>
        <v>0</v>
      </c>
      <c r="Z1922">
        <f ca="1"/>
        <v>0</v>
      </c>
      <c r="AA1922">
        <f ca="1"/>
        <v>0</v>
      </c>
      <c r="AB1922">
        <f ca="1"/>
        <v>0</v>
      </c>
      <c r="AC1922">
        <f ca="1"/>
        <v>0</v>
      </c>
      <c r="AD1922" t="str">
        <f ca="1"/>
        <v>NMNt_c_x</v>
      </c>
      <c r="AE1922">
        <f ca="1"/>
        <v>0</v>
      </c>
    </row>
    <row r="1923" spans="1:31" x14ac:dyDescent="0.2">
      <c r="A1923" t="s">
        <v>10737</v>
      </c>
      <c r="B1923" s="121" t="s">
        <v>9786</v>
      </c>
      <c r="E1923" s="121" t="str">
        <f ca="1"/>
        <v>0</v>
      </c>
      <c r="H1923" s="121" t="str">
        <f ca="1"/>
        <v>0</v>
      </c>
      <c r="K1923" s="121" t="str">
        <f ca="1"/>
        <v>0</v>
      </c>
      <c r="L1923">
        <v>0</v>
      </c>
      <c r="M1923">
        <v>0</v>
      </c>
      <c r="N1923" s="105" t="str">
        <v>EX_abt__D_e, G00006t_c_e</v>
      </c>
      <c r="O1923" s="131" t="str">
        <v/>
      </c>
      <c r="P1923" s="121" t="str">
        <v/>
      </c>
      <c r="Q1923">
        <v>0.34865000000000002</v>
      </c>
      <c r="R1923" t="str">
        <v>EX_abt__D_e, G00006t_c_e</v>
      </c>
      <c r="T1923">
        <v>0</v>
      </c>
      <c r="U1923" t="str">
        <v>EX_abt__D_e, G00006t_c_e</v>
      </c>
      <c r="W1923" t="str">
        <f ca="1"/>
        <v>Inositol phosphate metabolism</v>
      </c>
      <c r="X1923" t="str">
        <f ca="1"/>
        <v>PI35P5P_vm</v>
      </c>
      <c r="Y1923">
        <f ca="1"/>
        <v>0</v>
      </c>
      <c r="Z1923">
        <f ca="1"/>
        <v>0</v>
      </c>
      <c r="AA1923">
        <f ca="1"/>
        <v>0</v>
      </c>
      <c r="AB1923">
        <f ca="1"/>
        <v>0</v>
      </c>
      <c r="AC1923">
        <f ca="1"/>
        <v>0</v>
      </c>
      <c r="AD1923" t="str">
        <f ca="1"/>
        <v>NNAM_c</v>
      </c>
      <c r="AE1923">
        <f ca="1"/>
        <v>0</v>
      </c>
    </row>
    <row r="1924" spans="1:31" x14ac:dyDescent="0.2">
      <c r="A1924" t="s">
        <v>10737</v>
      </c>
      <c r="B1924" s="121" t="s">
        <v>9787</v>
      </c>
      <c r="E1924" s="121" t="str">
        <f ca="1"/>
        <v>0</v>
      </c>
      <c r="H1924" s="121" t="str">
        <f ca="1"/>
        <v>0</v>
      </c>
      <c r="K1924" s="121" t="str">
        <f ca="1"/>
        <v>0</v>
      </c>
      <c r="L1924">
        <v>10.292337374842599</v>
      </c>
      <c r="M1924">
        <v>0.407096176877627</v>
      </c>
      <c r="N1924" s="105" t="str">
        <v/>
      </c>
      <c r="O1924" s="131" t="str">
        <v/>
      </c>
      <c r="P1924" s="121" t="str">
        <v/>
      </c>
      <c r="Q1924">
        <v>3.7745190017205998</v>
      </c>
      <c r="R1924" t="str">
        <v/>
      </c>
      <c r="T1924">
        <v>8.8607390127051193</v>
      </c>
      <c r="U1924" t="str">
        <v/>
      </c>
      <c r="W1924" t="str">
        <f ca="1"/>
        <v>Inositol phosphate metabolism</v>
      </c>
      <c r="X1924" t="str">
        <f ca="1"/>
        <v>PI3P5K_vm</v>
      </c>
      <c r="Y1924">
        <f ca="1"/>
        <v>0</v>
      </c>
      <c r="Z1924">
        <f ca="1"/>
        <v>0</v>
      </c>
      <c r="AA1924">
        <f ca="1"/>
        <v>0</v>
      </c>
      <c r="AB1924">
        <f ca="1"/>
        <v>0</v>
      </c>
      <c r="AC1924">
        <f ca="1"/>
        <v>0</v>
      </c>
      <c r="AD1924" t="str">
        <f ca="1"/>
        <v>NNDPR_c</v>
      </c>
      <c r="AE1924">
        <f ca="1"/>
        <v>0</v>
      </c>
    </row>
    <row r="1925" spans="1:31" x14ac:dyDescent="0.2">
      <c r="A1925" t="s">
        <v>10737</v>
      </c>
      <c r="B1925" s="121" t="s">
        <v>9788</v>
      </c>
      <c r="E1925" s="121" t="str">
        <f ca="1"/>
        <v>0</v>
      </c>
      <c r="H1925" s="121" t="str">
        <f ca="1"/>
        <v>0</v>
      </c>
      <c r="K1925" s="121" t="str">
        <f ca="1"/>
        <v>0</v>
      </c>
      <c r="L1925">
        <v>0</v>
      </c>
      <c r="M1925">
        <v>0</v>
      </c>
      <c r="N1925" s="105" t="str">
        <v>PHYTOES_c</v>
      </c>
      <c r="O1925" s="131" t="str">
        <v/>
      </c>
      <c r="P1925" s="121" t="str">
        <v/>
      </c>
      <c r="Q1925">
        <v>0</v>
      </c>
      <c r="R1925" t="str">
        <v>PHYTOES_c</v>
      </c>
      <c r="T1925">
        <v>0</v>
      </c>
      <c r="U1925" t="str">
        <v>PHYTOES_c</v>
      </c>
      <c r="W1925" t="str">
        <f ca="1"/>
        <v>Inositol phosphate metabolism</v>
      </c>
      <c r="X1925" t="str">
        <f ca="1"/>
        <v>PI3PP_c</v>
      </c>
      <c r="Y1925">
        <f ca="1"/>
        <v>0</v>
      </c>
      <c r="Z1925">
        <f ca="1"/>
        <v>0</v>
      </c>
      <c r="AA1925">
        <f ca="1"/>
        <v>0</v>
      </c>
      <c r="AB1925">
        <f ca="1"/>
        <v>0</v>
      </c>
      <c r="AC1925">
        <f ca="1"/>
        <v>0</v>
      </c>
      <c r="AD1925" t="str">
        <f ca="1"/>
        <v>NNDPR_m</v>
      </c>
      <c r="AE1925">
        <f ca="1"/>
        <v>0</v>
      </c>
    </row>
    <row r="1926" spans="1:31" x14ac:dyDescent="0.2">
      <c r="A1926" t="s">
        <v>10737</v>
      </c>
      <c r="B1926" s="121" t="s">
        <v>9789</v>
      </c>
      <c r="E1926" s="121" t="str">
        <f ca="1"/>
        <v>0</v>
      </c>
      <c r="H1926" s="121" t="str">
        <f ca="1"/>
        <v>0</v>
      </c>
      <c r="K1926" s="121" t="str">
        <f ca="1"/>
        <v>0</v>
      </c>
      <c r="L1926">
        <v>0</v>
      </c>
      <c r="M1926">
        <v>0</v>
      </c>
      <c r="N1926" s="105" t="str">
        <v/>
      </c>
      <c r="O1926" s="131" t="str">
        <v/>
      </c>
      <c r="P1926" s="121" t="str">
        <v/>
      </c>
      <c r="Q1926">
        <v>0</v>
      </c>
      <c r="R1926" t="str">
        <v/>
      </c>
      <c r="T1926">
        <v>0</v>
      </c>
      <c r="U1926" t="str">
        <v/>
      </c>
      <c r="W1926" t="str">
        <f ca="1"/>
        <v>Inositol phosphate metabolism</v>
      </c>
      <c r="X1926" t="str">
        <f ca="1"/>
        <v>PI3PP_en</v>
      </c>
      <c r="Y1926">
        <f ca="1"/>
        <v>0</v>
      </c>
      <c r="Z1926">
        <f ca="1"/>
        <v>0</v>
      </c>
      <c r="AA1926">
        <f ca="1"/>
        <v>0</v>
      </c>
      <c r="AB1926">
        <f ca="1"/>
        <v>0</v>
      </c>
      <c r="AC1926">
        <f ca="1"/>
        <v>0</v>
      </c>
      <c r="AD1926" t="str">
        <f ca="1"/>
        <v>NNMT_c</v>
      </c>
      <c r="AE1926">
        <f ca="1"/>
        <v>0</v>
      </c>
    </row>
    <row r="1927" spans="1:31" x14ac:dyDescent="0.2">
      <c r="A1927" t="s">
        <v>10737</v>
      </c>
      <c r="B1927" s="121" t="s">
        <v>9790</v>
      </c>
      <c r="E1927" s="121" t="str">
        <f ca="1"/>
        <v>0</v>
      </c>
      <c r="H1927" s="121" t="str">
        <f ca="1"/>
        <v>0</v>
      </c>
      <c r="K1927" s="121" t="str">
        <f ca="1"/>
        <v>0</v>
      </c>
      <c r="L1927">
        <v>0</v>
      </c>
      <c r="M1927">
        <v>2.48626635403139E-18</v>
      </c>
      <c r="N1927" s="105" t="str">
        <v/>
      </c>
      <c r="O1927" s="131" t="str">
        <v/>
      </c>
      <c r="P1927" s="121" t="str">
        <v/>
      </c>
      <c r="Q1927">
        <v>0</v>
      </c>
      <c r="R1927" t="str">
        <v/>
      </c>
      <c r="T1927">
        <v>0</v>
      </c>
      <c r="U1927" t="str">
        <v/>
      </c>
      <c r="W1927" t="str">
        <f ca="1"/>
        <v>Inositol phosphate metabolism</v>
      </c>
      <c r="X1927" t="str">
        <f ca="1"/>
        <v>PI3PP_gm</v>
      </c>
      <c r="Y1927">
        <f ca="1"/>
        <v>0</v>
      </c>
      <c r="Z1927">
        <f ca="1"/>
        <v>0</v>
      </c>
      <c r="AA1927">
        <f ca="1"/>
        <v>0</v>
      </c>
      <c r="AB1927">
        <f ca="1"/>
        <v>0</v>
      </c>
      <c r="AC1927">
        <f ca="1"/>
        <v>0</v>
      </c>
      <c r="AD1927" t="str">
        <f ca="1"/>
        <v>NO3t_c_e</v>
      </c>
      <c r="AE1927">
        <f ca="1"/>
        <v>0</v>
      </c>
    </row>
    <row r="1928" spans="1:31" x14ac:dyDescent="0.2">
      <c r="A1928" t="s">
        <v>10737</v>
      </c>
      <c r="B1928" s="121" t="s">
        <v>9791</v>
      </c>
      <c r="E1928" s="121" t="str">
        <f ca="1"/>
        <v>0</v>
      </c>
      <c r="H1928" s="121" t="str">
        <f ca="1"/>
        <v>0</v>
      </c>
      <c r="K1928" s="121" t="str">
        <f ca="1"/>
        <v>0</v>
      </c>
      <c r="L1928">
        <v>0</v>
      </c>
      <c r="M1928">
        <v>0</v>
      </c>
      <c r="N1928" s="105" t="str">
        <v>PHYTOES_c</v>
      </c>
      <c r="O1928" s="131" t="str">
        <v/>
      </c>
      <c r="P1928" s="121" t="str">
        <v/>
      </c>
      <c r="Q1928">
        <v>0</v>
      </c>
      <c r="R1928" t="str">
        <v>PHYTOES_c</v>
      </c>
      <c r="T1928">
        <v>0</v>
      </c>
      <c r="U1928" t="str">
        <v>PHYTOES_c</v>
      </c>
      <c r="W1928" t="str">
        <f ca="1"/>
        <v>Inositol phosphate metabolism</v>
      </c>
      <c r="X1928" t="str">
        <f ca="1"/>
        <v>PI3PP_rm</v>
      </c>
      <c r="Y1928">
        <f ca="1"/>
        <v>0</v>
      </c>
      <c r="Z1928">
        <f ca="1"/>
        <v>0</v>
      </c>
      <c r="AA1928">
        <f ca="1"/>
        <v>0</v>
      </c>
      <c r="AB1928">
        <f ca="1"/>
        <v>0</v>
      </c>
      <c r="AC1928">
        <f ca="1"/>
        <v>0</v>
      </c>
      <c r="AD1928" t="str">
        <f ca="1"/>
        <v>NOX_c</v>
      </c>
      <c r="AE1928">
        <f ca="1"/>
        <v>0</v>
      </c>
    </row>
    <row r="1929" spans="1:31" x14ac:dyDescent="0.2">
      <c r="A1929" t="s">
        <v>10737</v>
      </c>
      <c r="B1929" s="121" t="s">
        <v>9792</v>
      </c>
      <c r="E1929" s="121" t="str">
        <f ca="1"/>
        <v>0</v>
      </c>
      <c r="H1929" s="121" t="str">
        <f ca="1"/>
        <v>0</v>
      </c>
      <c r="K1929" s="121" t="str">
        <f ca="1"/>
        <v>0</v>
      </c>
      <c r="L1929">
        <v>0</v>
      </c>
      <c r="M1929">
        <v>0</v>
      </c>
      <c r="N1929" s="105" t="str">
        <v>PHYTOES_c</v>
      </c>
      <c r="O1929" s="131" t="str">
        <v/>
      </c>
      <c r="P1929" s="121" t="str">
        <v/>
      </c>
      <c r="Q1929">
        <v>0</v>
      </c>
      <c r="R1929" t="str">
        <v>PHYTOES_c</v>
      </c>
      <c r="T1929">
        <v>0</v>
      </c>
      <c r="U1929" t="str">
        <v>PHYTOES_c</v>
      </c>
      <c r="W1929" t="str">
        <f ca="1"/>
        <v>Inositol phosphate metabolism</v>
      </c>
      <c r="X1929" t="str">
        <f ca="1"/>
        <v>PI45P5P_c</v>
      </c>
      <c r="Y1929">
        <f ca="1"/>
        <v>0</v>
      </c>
      <c r="Z1929">
        <f ca="1"/>
        <v>0</v>
      </c>
      <c r="AA1929">
        <f ca="1"/>
        <v>0</v>
      </c>
      <c r="AB1929">
        <f ca="1"/>
        <v>0</v>
      </c>
      <c r="AC1929">
        <f ca="1"/>
        <v>0</v>
      </c>
      <c r="AD1929" t="str">
        <f ca="1"/>
        <v>NTD10pp_c</v>
      </c>
      <c r="AE1929">
        <f ca="1"/>
        <v>0</v>
      </c>
    </row>
    <row r="1930" spans="1:31" x14ac:dyDescent="0.2">
      <c r="A1930" t="s">
        <v>10737</v>
      </c>
      <c r="B1930" s="121" t="s">
        <v>9793</v>
      </c>
      <c r="E1930" s="121" t="str">
        <f ca="1"/>
        <v>0</v>
      </c>
      <c r="H1930" s="121" t="str">
        <f ca="1"/>
        <v>0</v>
      </c>
      <c r="K1930" s="121" t="str">
        <f ca="1"/>
        <v>0</v>
      </c>
      <c r="L1930">
        <v>0</v>
      </c>
      <c r="M1930">
        <v>0</v>
      </c>
      <c r="N1930" s="105" t="str">
        <v>PHYTOES_c</v>
      </c>
      <c r="O1930" s="131" t="str">
        <v/>
      </c>
      <c r="P1930" s="121" t="str">
        <v/>
      </c>
      <c r="Q1930">
        <v>0</v>
      </c>
      <c r="R1930" t="str">
        <v>PHYTOES_c</v>
      </c>
      <c r="T1930">
        <v>0</v>
      </c>
      <c r="U1930" t="str">
        <v>PHYTOES_c</v>
      </c>
      <c r="W1930" t="str">
        <f ca="1"/>
        <v>Inositol phosphate metabolism</v>
      </c>
      <c r="X1930" t="str">
        <f ca="1"/>
        <v>PI45P5P_en</v>
      </c>
      <c r="Y1930">
        <f ca="1"/>
        <v>0</v>
      </c>
      <c r="Z1930">
        <f ca="1"/>
        <v>0</v>
      </c>
      <c r="AA1930">
        <f ca="1"/>
        <v>0</v>
      </c>
      <c r="AB1930">
        <f ca="1"/>
        <v>0</v>
      </c>
      <c r="AC1930">
        <f ca="1"/>
        <v>0</v>
      </c>
      <c r="AD1930" t="str">
        <f ca="1"/>
        <v>NTD1pp_c</v>
      </c>
      <c r="AE1930">
        <f ca="1"/>
        <v>0</v>
      </c>
    </row>
    <row r="1931" spans="1:31" x14ac:dyDescent="0.2">
      <c r="A1931" t="s">
        <v>10737</v>
      </c>
      <c r="B1931" s="121" t="s">
        <v>9794</v>
      </c>
      <c r="E1931" s="121" t="str">
        <f ca="1"/>
        <v>0</v>
      </c>
      <c r="H1931" s="121" t="str">
        <f ca="1"/>
        <v>0</v>
      </c>
      <c r="K1931" s="121" t="str">
        <f ca="1"/>
        <v>0</v>
      </c>
      <c r="L1931">
        <v>0</v>
      </c>
      <c r="M1931">
        <v>0</v>
      </c>
      <c r="N1931" s="105" t="str">
        <v>G00006t_c_c</v>
      </c>
      <c r="O1931" s="131" t="str">
        <v/>
      </c>
      <c r="P1931" s="121" t="str">
        <v/>
      </c>
      <c r="Q1931">
        <v>0</v>
      </c>
      <c r="R1931" t="str">
        <v>G00006t_c_c</v>
      </c>
      <c r="T1931">
        <v>0</v>
      </c>
      <c r="U1931" t="str">
        <v>G00006t_c_c</v>
      </c>
      <c r="W1931" t="str">
        <f ca="1"/>
        <v>Inositol phosphate metabolism</v>
      </c>
      <c r="X1931" t="str">
        <f ca="1"/>
        <v>PI4P5K_en</v>
      </c>
      <c r="Y1931">
        <f ca="1"/>
        <v>0</v>
      </c>
      <c r="Z1931">
        <f ca="1"/>
        <v>0</v>
      </c>
      <c r="AA1931">
        <f ca="1"/>
        <v>0</v>
      </c>
      <c r="AB1931">
        <f ca="1"/>
        <v>0</v>
      </c>
      <c r="AC1931">
        <f ca="1"/>
        <v>0</v>
      </c>
      <c r="AD1931" t="str">
        <f ca="1"/>
        <v>NTD2pp_c</v>
      </c>
      <c r="AE1931">
        <f ca="1"/>
        <v>0</v>
      </c>
    </row>
    <row r="1932" spans="1:31" x14ac:dyDescent="0.2">
      <c r="A1932" t="s">
        <v>10737</v>
      </c>
      <c r="B1932" s="121" t="s">
        <v>9795</v>
      </c>
      <c r="E1932" s="121" t="str">
        <f ca="1"/>
        <v>0</v>
      </c>
      <c r="H1932" s="121" t="str">
        <f ca="1"/>
        <v>0</v>
      </c>
      <c r="K1932" s="121" t="str">
        <f ca="1"/>
        <v>0</v>
      </c>
      <c r="L1932">
        <v>0</v>
      </c>
      <c r="M1932">
        <v>1.6341022060503299E-3</v>
      </c>
      <c r="N1932" s="105" t="str">
        <v>CRNOAT_c</v>
      </c>
      <c r="O1932" s="131" t="str">
        <v/>
      </c>
      <c r="P1932" s="121" t="str">
        <v/>
      </c>
      <c r="Q1932">
        <v>0</v>
      </c>
      <c r="R1932" t="str">
        <v>CRNOAT_c</v>
      </c>
      <c r="T1932">
        <v>0</v>
      </c>
      <c r="U1932" t="str">
        <v>CRNOAT_c</v>
      </c>
      <c r="W1932" t="str">
        <f ca="1"/>
        <v>Inositol phosphate metabolism</v>
      </c>
      <c r="X1932" t="str">
        <f ca="1"/>
        <v>PI4P5K_n</v>
      </c>
      <c r="Y1932">
        <f ca="1"/>
        <v>0</v>
      </c>
      <c r="Z1932">
        <f ca="1"/>
        <v>0</v>
      </c>
      <c r="AA1932">
        <f ca="1"/>
        <v>0</v>
      </c>
      <c r="AB1932">
        <f ca="1"/>
        <v>0</v>
      </c>
      <c r="AC1932">
        <f ca="1"/>
        <v>0</v>
      </c>
      <c r="AD1932" t="str">
        <f ca="1"/>
        <v>NTD3pp_c</v>
      </c>
      <c r="AE1932">
        <f ca="1"/>
        <v>0</v>
      </c>
    </row>
    <row r="1933" spans="1:31" x14ac:dyDescent="0.2">
      <c r="A1933" t="s">
        <v>10737</v>
      </c>
      <c r="B1933" s="121" t="s">
        <v>9796</v>
      </c>
      <c r="E1933" s="121" t="str">
        <f ca="1"/>
        <v>0</v>
      </c>
      <c r="H1933" s="121" t="str">
        <f ca="1"/>
        <v>0</v>
      </c>
      <c r="K1933" s="121" t="str">
        <f ca="1"/>
        <v>0</v>
      </c>
      <c r="L1933">
        <v>0</v>
      </c>
      <c r="M1933">
        <v>1.2482898738290201E-3</v>
      </c>
      <c r="N1933" s="105" t="str">
        <v>CRNOAT_c</v>
      </c>
      <c r="O1933" s="131" t="str">
        <v/>
      </c>
      <c r="P1933" s="121" t="str">
        <v/>
      </c>
      <c r="Q1933">
        <v>0</v>
      </c>
      <c r="R1933" t="str">
        <v>CRNOAT_c</v>
      </c>
      <c r="T1933">
        <v>0</v>
      </c>
      <c r="U1933" t="str">
        <v>CRNOAT_c</v>
      </c>
      <c r="W1933" t="str">
        <f ca="1"/>
        <v>Inositol phosphate metabolism</v>
      </c>
      <c r="X1933" t="str">
        <f ca="1"/>
        <v>PI4PP_c</v>
      </c>
      <c r="Y1933">
        <f ca="1"/>
        <v>0</v>
      </c>
      <c r="Z1933">
        <f ca="1"/>
        <v>0</v>
      </c>
      <c r="AA1933">
        <f ca="1"/>
        <v>0</v>
      </c>
      <c r="AB1933">
        <f ca="1"/>
        <v>0</v>
      </c>
      <c r="AC1933">
        <f ca="1"/>
        <v>0</v>
      </c>
      <c r="AD1933" t="str">
        <f ca="1"/>
        <v>NTD4pp_c</v>
      </c>
      <c r="AE1933">
        <f ca="1"/>
        <v>0</v>
      </c>
    </row>
    <row r="1934" spans="1:31" x14ac:dyDescent="0.2">
      <c r="A1934" t="s">
        <v>10737</v>
      </c>
      <c r="B1934" s="121" t="s">
        <v>9797</v>
      </c>
      <c r="E1934" s="121" t="str">
        <f ca="1"/>
        <v>0</v>
      </c>
      <c r="H1934" s="121" t="str">
        <f ca="1"/>
        <v>0</v>
      </c>
      <c r="K1934" s="121" t="str">
        <f ca="1"/>
        <v>0</v>
      </c>
      <c r="L1934">
        <v>0</v>
      </c>
      <c r="M1934">
        <v>9.5457224003361505E-4</v>
      </c>
      <c r="N1934" s="105" t="str">
        <v>CRNOAT_c</v>
      </c>
      <c r="O1934" s="131" t="str">
        <v/>
      </c>
      <c r="P1934" s="121" t="str">
        <v/>
      </c>
      <c r="Q1934">
        <v>0</v>
      </c>
      <c r="R1934" t="str">
        <v>CRNOAT_c</v>
      </c>
      <c r="T1934">
        <v>0</v>
      </c>
      <c r="U1934" t="str">
        <v>CRNOAT_c</v>
      </c>
      <c r="W1934" t="str">
        <f ca="1"/>
        <v>Inositol phosphate metabolism</v>
      </c>
      <c r="X1934" t="str">
        <f ca="1"/>
        <v>PI4PP_en</v>
      </c>
      <c r="Y1934">
        <f ca="1"/>
        <v>0</v>
      </c>
      <c r="Z1934">
        <f ca="1"/>
        <v>0</v>
      </c>
      <c r="AA1934">
        <f ca="1"/>
        <v>0</v>
      </c>
      <c r="AB1934">
        <f ca="1"/>
        <v>0</v>
      </c>
      <c r="AC1934">
        <f ca="1"/>
        <v>0</v>
      </c>
      <c r="AD1934" t="str">
        <f ca="1"/>
        <v>NTD5_c</v>
      </c>
      <c r="AE1934">
        <f ca="1"/>
        <v>0</v>
      </c>
    </row>
    <row r="1935" spans="1:31" x14ac:dyDescent="0.2">
      <c r="A1935" t="s">
        <v>10737</v>
      </c>
      <c r="B1935" s="121" t="s">
        <v>9798</v>
      </c>
      <c r="E1935" s="121" t="str">
        <f ca="1"/>
        <v>0</v>
      </c>
      <c r="H1935" s="121" t="str">
        <f ca="1"/>
        <v>0</v>
      </c>
      <c r="K1935" s="121" t="str">
        <f ca="1"/>
        <v>0</v>
      </c>
      <c r="L1935">
        <v>0</v>
      </c>
      <c r="M1935">
        <v>9.5114132238644498E-4</v>
      </c>
      <c r="N1935" s="105" t="str">
        <v>CRNOAT_c</v>
      </c>
      <c r="O1935" s="131" t="str">
        <v/>
      </c>
      <c r="P1935" s="121" t="str">
        <v/>
      </c>
      <c r="Q1935">
        <v>0</v>
      </c>
      <c r="R1935" t="str">
        <v>CRNOAT_c</v>
      </c>
      <c r="T1935">
        <v>0</v>
      </c>
      <c r="U1935" t="str">
        <v>CRNOAT_c</v>
      </c>
      <c r="W1935" t="str">
        <f ca="1"/>
        <v>Inositol phosphate metabolism</v>
      </c>
      <c r="X1935" t="str">
        <f ca="1"/>
        <v>PI4PP_gm</v>
      </c>
      <c r="Y1935">
        <f ca="1"/>
        <v>0</v>
      </c>
      <c r="Z1935">
        <f ca="1"/>
        <v>0</v>
      </c>
      <c r="AA1935">
        <f ca="1"/>
        <v>0</v>
      </c>
      <c r="AB1935">
        <f ca="1"/>
        <v>0</v>
      </c>
      <c r="AC1935">
        <f ca="1"/>
        <v>0</v>
      </c>
      <c r="AD1935" t="str">
        <f ca="1"/>
        <v>NTD6pp_c</v>
      </c>
      <c r="AE1935">
        <f ca="1"/>
        <v>0</v>
      </c>
    </row>
    <row r="1936" spans="1:31" x14ac:dyDescent="0.2">
      <c r="A1936" t="s">
        <v>10737</v>
      </c>
      <c r="B1936" s="121" t="s">
        <v>9799</v>
      </c>
      <c r="E1936" s="121" t="str">
        <f ca="1"/>
        <v>0</v>
      </c>
      <c r="H1936" s="121" t="str">
        <f ca="1"/>
        <v>0</v>
      </c>
      <c r="K1936" s="121" t="str">
        <f ca="1"/>
        <v>0</v>
      </c>
      <c r="L1936">
        <v>0</v>
      </c>
      <c r="M1936">
        <v>9.73506718361899E-4</v>
      </c>
      <c r="N1936" s="105" t="str">
        <v>CRNOAT_c</v>
      </c>
      <c r="O1936" s="131" t="str">
        <v/>
      </c>
      <c r="P1936" s="121" t="str">
        <v/>
      </c>
      <c r="Q1936">
        <v>0</v>
      </c>
      <c r="R1936" t="str">
        <v>CRNOAT_c</v>
      </c>
      <c r="T1936">
        <v>0</v>
      </c>
      <c r="U1936" t="str">
        <v>CRNOAT_c</v>
      </c>
      <c r="W1936" t="str">
        <f ca="1"/>
        <v>Inositol phosphate metabolism</v>
      </c>
      <c r="X1936" t="str">
        <f ca="1"/>
        <v>PI4PP_rm</v>
      </c>
      <c r="Y1936">
        <f ca="1"/>
        <v>0</v>
      </c>
      <c r="Z1936">
        <f ca="1"/>
        <v>0</v>
      </c>
      <c r="AA1936">
        <f ca="1"/>
        <v>0</v>
      </c>
      <c r="AB1936">
        <f ca="1"/>
        <v>0</v>
      </c>
      <c r="AC1936">
        <f ca="1"/>
        <v>0</v>
      </c>
      <c r="AD1936" t="str">
        <f ca="1"/>
        <v>NTD7pp_c</v>
      </c>
      <c r="AE1936">
        <f ca="1"/>
        <v>0</v>
      </c>
    </row>
    <row r="1937" spans="1:31" x14ac:dyDescent="0.2">
      <c r="A1937" t="s">
        <v>10654</v>
      </c>
      <c r="B1937" s="121" t="s">
        <v>9800</v>
      </c>
      <c r="E1937" s="121" t="str">
        <f ca="1"/>
        <v>0</v>
      </c>
      <c r="H1937" s="121" t="str">
        <f ca="1"/>
        <v>0</v>
      </c>
      <c r="K1937" s="121" t="str">
        <f ca="1"/>
        <v>0</v>
      </c>
      <c r="L1937">
        <v>0</v>
      </c>
      <c r="M1937">
        <v>1.7661025606902699E-3</v>
      </c>
      <c r="N1937" s="105" t="str">
        <v>CRNOAT_c</v>
      </c>
      <c r="O1937" s="131" t="str">
        <v/>
      </c>
      <c r="P1937" s="121" t="str">
        <v/>
      </c>
      <c r="Q1937">
        <v>0</v>
      </c>
      <c r="R1937" t="str">
        <v>CRNOAT_c</v>
      </c>
      <c r="T1937">
        <v>4.9395872019766897E-2</v>
      </c>
      <c r="U1937" t="str">
        <v>CRNOAT_c</v>
      </c>
      <c r="W1937" t="str">
        <f ca="1"/>
        <v>Transport</v>
      </c>
      <c r="X1937" t="str">
        <f ca="1"/>
        <v>PIt_c_en</v>
      </c>
      <c r="Y1937">
        <f ca="1"/>
        <v>0</v>
      </c>
      <c r="Z1937">
        <f ca="1"/>
        <v>0</v>
      </c>
      <c r="AA1937">
        <f ca="1"/>
        <v>0</v>
      </c>
      <c r="AB1937">
        <f ca="1"/>
        <v>0</v>
      </c>
      <c r="AC1937">
        <f ca="1"/>
        <v>0</v>
      </c>
      <c r="AD1937" t="str">
        <f ca="1"/>
        <v>NTD8_c</v>
      </c>
      <c r="AE1937">
        <f ca="1"/>
        <v>0</v>
      </c>
    </row>
    <row r="1938" spans="1:31" x14ac:dyDescent="0.2">
      <c r="A1938" t="s">
        <v>10654</v>
      </c>
      <c r="B1938" s="121" t="s">
        <v>9801</v>
      </c>
      <c r="E1938" s="121" t="str">
        <f ca="1"/>
        <v>0</v>
      </c>
      <c r="H1938" s="121" t="str">
        <f ca="1"/>
        <v>0</v>
      </c>
      <c r="K1938" s="121" t="str">
        <f ca="1"/>
        <v>0</v>
      </c>
      <c r="L1938">
        <v>0</v>
      </c>
      <c r="M1938">
        <v>1.6341022060503299E-3</v>
      </c>
      <c r="N1938" s="105" t="str">
        <v/>
      </c>
      <c r="O1938" s="131" t="str">
        <v/>
      </c>
      <c r="P1938" s="121" t="str">
        <v/>
      </c>
      <c r="Q1938">
        <v>0</v>
      </c>
      <c r="R1938" t="str">
        <v/>
      </c>
      <c r="T1938">
        <v>0</v>
      </c>
      <c r="U1938" t="str">
        <v/>
      </c>
      <c r="W1938" t="str">
        <f ca="1"/>
        <v>Transport</v>
      </c>
      <c r="X1938" t="str">
        <f ca="1"/>
        <v>PIt_c_gm</v>
      </c>
      <c r="Y1938">
        <f ca="1"/>
        <v>0</v>
      </c>
      <c r="Z1938">
        <f ca="1"/>
        <v>0</v>
      </c>
      <c r="AA1938">
        <f ca="1"/>
        <v>0</v>
      </c>
      <c r="AB1938">
        <f ca="1"/>
        <v>0</v>
      </c>
      <c r="AC1938">
        <f ca="1"/>
        <v>0</v>
      </c>
      <c r="AD1938" t="str">
        <f ca="1"/>
        <v>NTP10_c</v>
      </c>
      <c r="AE1938">
        <f ca="1"/>
        <v>0</v>
      </c>
    </row>
    <row r="1939" spans="1:31" x14ac:dyDescent="0.2">
      <c r="A1939" t="s">
        <v>10654</v>
      </c>
      <c r="B1939" s="121" t="s">
        <v>9802</v>
      </c>
      <c r="E1939" s="121" t="str">
        <f ca="1"/>
        <v>0</v>
      </c>
      <c r="H1939" s="121" t="str">
        <f ca="1"/>
        <v>0</v>
      </c>
      <c r="K1939" s="121" t="str">
        <f ca="1"/>
        <v>0</v>
      </c>
      <c r="L1939">
        <v>0</v>
      </c>
      <c r="M1939">
        <v>1.2482898738290201E-3</v>
      </c>
      <c r="N1939" s="105" t="str">
        <v/>
      </c>
      <c r="O1939" s="131" t="str">
        <v/>
      </c>
      <c r="P1939" s="121" t="str">
        <v/>
      </c>
      <c r="Q1939">
        <v>0</v>
      </c>
      <c r="R1939" t="str">
        <v/>
      </c>
      <c r="T1939">
        <v>0</v>
      </c>
      <c r="U1939" t="str">
        <v/>
      </c>
      <c r="W1939" t="str">
        <f ca="1"/>
        <v>Transport</v>
      </c>
      <c r="X1939" t="str">
        <f ca="1"/>
        <v>PIt_c_rm</v>
      </c>
      <c r="Y1939">
        <f ca="1"/>
        <v>0</v>
      </c>
      <c r="Z1939">
        <f ca="1"/>
        <v>0</v>
      </c>
      <c r="AA1939">
        <f ca="1"/>
        <v>0</v>
      </c>
      <c r="AB1939">
        <f ca="1"/>
        <v>0</v>
      </c>
      <c r="AC1939">
        <f ca="1"/>
        <v>0</v>
      </c>
      <c r="AD1939" t="str">
        <f ca="1"/>
        <v>NTP3_c</v>
      </c>
      <c r="AE1939">
        <f ca="1"/>
        <v>0</v>
      </c>
    </row>
    <row r="1940" spans="1:31" x14ac:dyDescent="0.2">
      <c r="A1940" t="s">
        <v>10654</v>
      </c>
      <c r="B1940" s="121" t="s">
        <v>9803</v>
      </c>
      <c r="E1940" s="121" t="str">
        <f ca="1"/>
        <v>0</v>
      </c>
      <c r="H1940" s="121" t="str">
        <f ca="1"/>
        <v>0</v>
      </c>
      <c r="K1940" s="121" t="str">
        <f ca="1"/>
        <v>0</v>
      </c>
      <c r="L1940">
        <v>0</v>
      </c>
      <c r="M1940">
        <v>9.54572240033711E-4</v>
      </c>
      <c r="N1940" s="105" t="str">
        <v/>
      </c>
      <c r="O1940" s="131" t="str">
        <v/>
      </c>
      <c r="P1940" s="121" t="str">
        <v/>
      </c>
      <c r="Q1940">
        <v>0</v>
      </c>
      <c r="R1940" t="str">
        <v/>
      </c>
      <c r="T1940">
        <v>0</v>
      </c>
      <c r="U1940" t="str">
        <v/>
      </c>
      <c r="W1940" t="str">
        <f ca="1"/>
        <v>Transport</v>
      </c>
      <c r="X1940" t="str">
        <f ca="1"/>
        <v>PIt_c_v</v>
      </c>
      <c r="Y1940">
        <f ca="1"/>
        <v>0</v>
      </c>
      <c r="Z1940">
        <f ca="1"/>
        <v>0</v>
      </c>
      <c r="AA1940">
        <f ca="1"/>
        <v>0</v>
      </c>
      <c r="AB1940">
        <f ca="1"/>
        <v>0</v>
      </c>
      <c r="AC1940">
        <f ca="1"/>
        <v>0</v>
      </c>
      <c r="AD1940" t="str">
        <f ca="1"/>
        <v>NTP4_c</v>
      </c>
      <c r="AE1940">
        <f ca="1"/>
        <v>0</v>
      </c>
    </row>
    <row r="1941" spans="1:31" x14ac:dyDescent="0.2">
      <c r="A1941" t="s">
        <v>10654</v>
      </c>
      <c r="B1941" s="121" t="s">
        <v>9804</v>
      </c>
      <c r="E1941" s="121" t="str">
        <f ca="1"/>
        <v>0</v>
      </c>
      <c r="H1941" s="121" t="str">
        <f ca="1"/>
        <v>0</v>
      </c>
      <c r="K1941" s="121" t="str">
        <f ca="1"/>
        <v>0</v>
      </c>
      <c r="L1941">
        <v>0</v>
      </c>
      <c r="M1941">
        <v>9.5114132238648499E-4</v>
      </c>
      <c r="N1941" s="105" t="str">
        <v/>
      </c>
      <c r="O1941" s="131" t="str">
        <v/>
      </c>
      <c r="P1941" s="121" t="str">
        <v/>
      </c>
      <c r="Q1941">
        <v>0</v>
      </c>
      <c r="R1941" t="str">
        <v/>
      </c>
      <c r="T1941">
        <v>0</v>
      </c>
      <c r="U1941" t="str">
        <v/>
      </c>
      <c r="W1941" t="str">
        <f ca="1"/>
        <v>Transport</v>
      </c>
      <c r="X1941" t="str">
        <f ca="1"/>
        <v>PIt_c_vm</v>
      </c>
      <c r="Y1941">
        <f ca="1"/>
        <v>0</v>
      </c>
      <c r="Z1941">
        <f ca="1"/>
        <v>0</v>
      </c>
      <c r="AA1941">
        <f ca="1"/>
        <v>0</v>
      </c>
      <c r="AB1941">
        <f ca="1"/>
        <v>0</v>
      </c>
      <c r="AC1941">
        <f ca="1"/>
        <v>0</v>
      </c>
      <c r="AD1941" t="str">
        <f ca="1"/>
        <v>NTP5_c</v>
      </c>
      <c r="AE1941">
        <f ca="1"/>
        <v>0</v>
      </c>
    </row>
    <row r="1942" spans="1:31" x14ac:dyDescent="0.2">
      <c r="A1942" t="s">
        <v>10654</v>
      </c>
      <c r="B1942" s="121" t="s">
        <v>9805</v>
      </c>
      <c r="E1942" s="121" t="str">
        <f ca="1"/>
        <v>0</v>
      </c>
      <c r="H1942" s="121" t="str">
        <f ca="1"/>
        <v>0</v>
      </c>
      <c r="K1942" s="121" t="str">
        <f ca="1"/>
        <v>0</v>
      </c>
      <c r="L1942">
        <v>0</v>
      </c>
      <c r="M1942">
        <v>9.73506718361899E-4</v>
      </c>
      <c r="N1942" s="105" t="str">
        <v/>
      </c>
      <c r="O1942" s="131" t="str">
        <v/>
      </c>
      <c r="P1942" s="121" t="str">
        <v/>
      </c>
      <c r="Q1942">
        <v>0</v>
      </c>
      <c r="R1942" t="str">
        <v/>
      </c>
      <c r="T1942">
        <v>0</v>
      </c>
      <c r="U1942" t="str">
        <v/>
      </c>
      <c r="W1942" t="str">
        <f ca="1"/>
        <v>Transport</v>
      </c>
      <c r="X1942" t="str">
        <f ca="1"/>
        <v>PIt_m_mm</v>
      </c>
      <c r="Y1942">
        <f ca="1"/>
        <v>0</v>
      </c>
      <c r="Z1942">
        <f ca="1"/>
        <v>0</v>
      </c>
      <c r="AA1942">
        <f ca="1"/>
        <v>0</v>
      </c>
      <c r="AB1942">
        <f ca="1"/>
        <v>0</v>
      </c>
      <c r="AC1942">
        <f ca="1"/>
        <v>0</v>
      </c>
      <c r="AD1942" t="str">
        <f ca="1"/>
        <v>NTP7_c</v>
      </c>
      <c r="AE1942">
        <f ca="1"/>
        <v>0</v>
      </c>
    </row>
    <row r="1943" spans="1:31" x14ac:dyDescent="0.2">
      <c r="A1943" t="s">
        <v>10654</v>
      </c>
      <c r="B1943" s="121" t="s">
        <v>9806</v>
      </c>
      <c r="E1943" s="121" t="str">
        <f ca="1"/>
        <v>0</v>
      </c>
      <c r="H1943" s="121" t="str">
        <f ca="1"/>
        <v>0</v>
      </c>
      <c r="K1943" s="121" t="str">
        <f ca="1"/>
        <v>0</v>
      </c>
      <c r="L1943">
        <v>0</v>
      </c>
      <c r="M1943">
        <v>1.7661025606903E-3</v>
      </c>
      <c r="N1943" s="105" t="str">
        <v/>
      </c>
      <c r="O1943" s="131" t="str">
        <v/>
      </c>
      <c r="P1943" s="121" t="str">
        <v/>
      </c>
      <c r="Q1943">
        <v>0</v>
      </c>
      <c r="R1943" t="str">
        <v/>
      </c>
      <c r="T1943">
        <v>4.9395872019766897E-2</v>
      </c>
      <c r="U1943" t="str">
        <v/>
      </c>
      <c r="W1943" t="str">
        <f ca="1"/>
        <v>Transport</v>
      </c>
      <c r="X1943" t="str">
        <f ca="1"/>
        <v>PIt_r_rm</v>
      </c>
      <c r="Y1943">
        <f ca="1"/>
        <v>0</v>
      </c>
      <c r="Z1943">
        <f ca="1"/>
        <v>0</v>
      </c>
      <c r="AA1943">
        <f ca="1"/>
        <v>0</v>
      </c>
      <c r="AB1943">
        <f ca="1"/>
        <v>0</v>
      </c>
      <c r="AC1943">
        <f ca="1"/>
        <v>0</v>
      </c>
      <c r="AD1943" t="str">
        <f ca="1"/>
        <v>NTPDA2_c</v>
      </c>
      <c r="AE1943">
        <f ca="1"/>
        <v>0</v>
      </c>
    </row>
    <row r="1944" spans="1:31" x14ac:dyDescent="0.2">
      <c r="A1944" t="s">
        <v>10654</v>
      </c>
      <c r="B1944" s="121" t="s">
        <v>9807</v>
      </c>
      <c r="E1944" s="121">
        <f ca="1"/>
        <v>1.6147318403607301E-2</v>
      </c>
      <c r="H1944" s="121" t="str">
        <f ca="1"/>
        <v>0</v>
      </c>
      <c r="K1944" s="121" t="str">
        <f ca="1"/>
        <v>0</v>
      </c>
      <c r="L1944">
        <v>0</v>
      </c>
      <c r="M1944">
        <v>1.6341022060503299E-3</v>
      </c>
      <c r="N1944" s="105" t="str">
        <v>CRNOAT_m</v>
      </c>
      <c r="O1944" s="131" t="str">
        <v/>
      </c>
      <c r="P1944" s="121" t="str">
        <v/>
      </c>
      <c r="Q1944">
        <v>0</v>
      </c>
      <c r="R1944" t="str">
        <v>CRNOAT_m</v>
      </c>
      <c r="T1944">
        <v>0</v>
      </c>
      <c r="U1944" t="str">
        <v>CRNOAT_m</v>
      </c>
      <c r="W1944" t="str">
        <f ca="1"/>
        <v>Transport</v>
      </c>
      <c r="X1944" t="str">
        <f ca="1"/>
        <v>PItps_e</v>
      </c>
      <c r="Y1944">
        <f ca="1"/>
        <v>7.7051956255687701E-3</v>
      </c>
      <c r="Z1944">
        <f ca="1"/>
        <v>0</v>
      </c>
      <c r="AA1944">
        <f ca="1"/>
        <v>5.9370039628284109E-5</v>
      </c>
      <c r="AB1944">
        <f ca="1"/>
        <v>2.484616895165213E-3</v>
      </c>
      <c r="AC1944">
        <f ca="1"/>
        <v>1</v>
      </c>
      <c r="AD1944" t="str">
        <f ca="1"/>
        <v>O2t_c_x</v>
      </c>
      <c r="AE1944">
        <f ca="1"/>
        <v>0</v>
      </c>
    </row>
    <row r="1945" spans="1:31" x14ac:dyDescent="0.2">
      <c r="A1945" t="s">
        <v>10654</v>
      </c>
      <c r="B1945" s="121" t="s">
        <v>9808</v>
      </c>
      <c r="E1945" s="121">
        <f ca="1"/>
        <v>19.5123305389405</v>
      </c>
      <c r="H1945" s="121" t="str">
        <f ca="1"/>
        <v>0</v>
      </c>
      <c r="K1945" s="121" t="str">
        <f ca="1"/>
        <v>0</v>
      </c>
      <c r="L1945">
        <v>0</v>
      </c>
      <c r="M1945">
        <v>1.2482898738290201E-3</v>
      </c>
      <c r="N1945" s="105" t="str">
        <v>CRNOAT_m</v>
      </c>
      <c r="O1945" s="131" t="str">
        <v/>
      </c>
      <c r="P1945" s="121" t="str">
        <v/>
      </c>
      <c r="Q1945">
        <v>0</v>
      </c>
      <c r="R1945" t="str">
        <v>CRNOAT_m</v>
      </c>
      <c r="T1945">
        <v>0</v>
      </c>
      <c r="U1945" t="str">
        <v>CRNOAT_m</v>
      </c>
      <c r="W1945" t="str">
        <f ca="1"/>
        <v>Transport</v>
      </c>
      <c r="X1945" t="str">
        <f ca="1"/>
        <v>PItps_m</v>
      </c>
      <c r="Y1945">
        <f ca="1"/>
        <v>9.3109159152834309</v>
      </c>
      <c r="Z1945">
        <f ca="1"/>
        <v>0</v>
      </c>
      <c r="AA1945">
        <f ca="1"/>
        <v>86.693155181478289</v>
      </c>
      <c r="AB1945">
        <f ca="1"/>
        <v>3628.0804157736079</v>
      </c>
      <c r="AC1945">
        <f ca="1"/>
        <v>1</v>
      </c>
      <c r="AD1945" t="str">
        <f ca="1"/>
        <v>OAADC_c</v>
      </c>
      <c r="AE1945">
        <f ca="1"/>
        <v>0</v>
      </c>
    </row>
    <row r="1946" spans="1:31" x14ac:dyDescent="0.2">
      <c r="A1946" t="s">
        <v>10721</v>
      </c>
      <c r="B1946" s="121" t="s">
        <v>9809</v>
      </c>
      <c r="E1946" s="121" t="str">
        <f ca="1"/>
        <v>0</v>
      </c>
      <c r="H1946" s="121" t="str">
        <f ca="1"/>
        <v>0</v>
      </c>
      <c r="K1946" s="121" t="str">
        <f ca="1"/>
        <v>0</v>
      </c>
      <c r="L1946">
        <v>0</v>
      </c>
      <c r="M1946">
        <v>9.5457224003361505E-4</v>
      </c>
      <c r="N1946" s="105" t="str">
        <v>CRNOAT_m</v>
      </c>
      <c r="O1946" s="131" t="str">
        <v/>
      </c>
      <c r="P1946" s="121" t="str">
        <v/>
      </c>
      <c r="Q1946">
        <v>0</v>
      </c>
      <c r="R1946" t="str">
        <v>CRNOAT_m</v>
      </c>
      <c r="T1946">
        <v>0</v>
      </c>
      <c r="U1946" t="str">
        <v>CRNOAT_m</v>
      </c>
      <c r="W1946" t="str">
        <f ca="1"/>
        <v>Glycolysis / Gluconeogenesis</v>
      </c>
      <c r="X1946" t="str">
        <f ca="1"/>
        <v>PKETF_c</v>
      </c>
      <c r="Y1946">
        <f ca="1"/>
        <v>0</v>
      </c>
      <c r="Z1946">
        <f ca="1"/>
        <v>0</v>
      </c>
      <c r="AA1946">
        <f ca="1"/>
        <v>0</v>
      </c>
      <c r="AB1946">
        <f ca="1"/>
        <v>0</v>
      </c>
      <c r="AC1946">
        <f ca="1"/>
        <v>0</v>
      </c>
      <c r="AD1946" t="str">
        <f ca="1"/>
        <v>OAAt_c_e</v>
      </c>
      <c r="AE1946">
        <f ca="1"/>
        <v>0</v>
      </c>
    </row>
    <row r="1947" spans="1:31" x14ac:dyDescent="0.2">
      <c r="A1947" t="s">
        <v>10721</v>
      </c>
      <c r="B1947" s="121" t="s">
        <v>9810</v>
      </c>
      <c r="E1947" s="121">
        <f ca="1"/>
        <v>1.03887516440146</v>
      </c>
      <c r="H1947" s="121" t="str">
        <f ca="1"/>
        <v>0</v>
      </c>
      <c r="K1947" s="121" t="str">
        <f ca="1"/>
        <v>0</v>
      </c>
      <c r="L1947">
        <v>0</v>
      </c>
      <c r="M1947">
        <v>9.5114132238644498E-4</v>
      </c>
      <c r="N1947" s="105" t="str">
        <v>CRNOAT_m</v>
      </c>
      <c r="O1947" s="131">
        <v>0.357619303125226</v>
      </c>
      <c r="P1947" s="121">
        <v>0.196614851336265</v>
      </c>
      <c r="Q1947">
        <v>0</v>
      </c>
      <c r="R1947" t="str">
        <v>CRNOAT_m</v>
      </c>
      <c r="T1947">
        <v>0</v>
      </c>
      <c r="U1947" t="str">
        <v>CRNOAT_m</v>
      </c>
      <c r="W1947" t="str">
        <f ca="1"/>
        <v>Glycolysis / Gluconeogenesis</v>
      </c>
      <c r="X1947" t="str">
        <f ca="1"/>
        <v>PKETX_c</v>
      </c>
      <c r="Y1947">
        <f ca="1"/>
        <v>0.49573162380138075</v>
      </c>
      <c r="Z1947">
        <f ca="1"/>
        <v>0</v>
      </c>
      <c r="AA1947">
        <f ca="1"/>
        <v>0.24574984283675369</v>
      </c>
      <c r="AB1947">
        <f ca="1"/>
        <v>6.3571229395778692</v>
      </c>
      <c r="AC1947">
        <f ca="1"/>
        <v>1</v>
      </c>
      <c r="AD1947" t="str">
        <f ca="1"/>
        <v>OAAtps_m</v>
      </c>
      <c r="AE1947">
        <f ca="1"/>
        <v>0</v>
      </c>
    </row>
    <row r="1948" spans="1:31" x14ac:dyDescent="0.2">
      <c r="A1948" t="s">
        <v>10681</v>
      </c>
      <c r="B1948" s="121" t="s">
        <v>9811</v>
      </c>
      <c r="E1948" s="121" t="str">
        <f ca="1"/>
        <v>0</v>
      </c>
      <c r="H1948" s="121" t="str">
        <f ca="1"/>
        <v>0</v>
      </c>
      <c r="K1948" s="121" t="str">
        <f ca="1"/>
        <v>0</v>
      </c>
      <c r="L1948">
        <v>0</v>
      </c>
      <c r="M1948">
        <v>9.73506718361899E-4</v>
      </c>
      <c r="N1948" s="105" t="str">
        <v>CRNOAT_m</v>
      </c>
      <c r="O1948" s="131" t="str">
        <v/>
      </c>
      <c r="P1948" s="121" t="str">
        <v/>
      </c>
      <c r="Q1948">
        <v>0</v>
      </c>
      <c r="R1948" t="str">
        <v>CRNOAT_m</v>
      </c>
      <c r="T1948">
        <v>0</v>
      </c>
      <c r="U1948" t="str">
        <v>CRNOAT_m</v>
      </c>
      <c r="W1948" t="str">
        <f ca="1"/>
        <v>Glycerophospholipid metabolism</v>
      </c>
      <c r="X1948" t="str">
        <f ca="1"/>
        <v>PLAA1lpc_en</v>
      </c>
      <c r="Y1948">
        <f ca="1"/>
        <v>0</v>
      </c>
      <c r="Z1948">
        <f ca="1"/>
        <v>0</v>
      </c>
      <c r="AA1948">
        <f ca="1"/>
        <v>0</v>
      </c>
      <c r="AB1948">
        <f ca="1"/>
        <v>0</v>
      </c>
      <c r="AC1948">
        <f ca="1"/>
        <v>0</v>
      </c>
      <c r="AD1948" t="str">
        <f ca="1"/>
        <v>OAR1_c</v>
      </c>
      <c r="AE1948">
        <f ca="1"/>
        <v>0</v>
      </c>
    </row>
    <row r="1949" spans="1:31" x14ac:dyDescent="0.2">
      <c r="A1949" t="s">
        <v>10681</v>
      </c>
      <c r="B1949" s="121" t="s">
        <v>9812</v>
      </c>
      <c r="E1949" s="121" t="str">
        <f ca="1"/>
        <v>0</v>
      </c>
      <c r="H1949" s="121" t="str">
        <f ca="1"/>
        <v>0</v>
      </c>
      <c r="K1949" s="121" t="str">
        <f ca="1"/>
        <v>0</v>
      </c>
      <c r="L1949">
        <v>0</v>
      </c>
      <c r="M1949">
        <v>1.7661025606902699E-3</v>
      </c>
      <c r="N1949" s="105" t="str">
        <v>CRNOAT_m</v>
      </c>
      <c r="O1949" s="131" t="str">
        <v/>
      </c>
      <c r="P1949" s="121" t="str">
        <v/>
      </c>
      <c r="Q1949">
        <v>0</v>
      </c>
      <c r="R1949" t="str">
        <v>CRNOAT_m</v>
      </c>
      <c r="T1949">
        <v>4.9395872019766897E-2</v>
      </c>
      <c r="U1949" t="str">
        <v>CRNOAT_m</v>
      </c>
      <c r="W1949" t="str">
        <f ca="1"/>
        <v>Glycerophospholipid metabolism</v>
      </c>
      <c r="X1949" t="str">
        <f ca="1"/>
        <v>PLAA1lpc_mm</v>
      </c>
      <c r="Y1949">
        <f ca="1"/>
        <v>0</v>
      </c>
      <c r="Z1949">
        <f ca="1"/>
        <v>0</v>
      </c>
      <c r="AA1949">
        <f ca="1"/>
        <v>0</v>
      </c>
      <c r="AB1949">
        <f ca="1"/>
        <v>0</v>
      </c>
      <c r="AC1949">
        <f ca="1"/>
        <v>0</v>
      </c>
      <c r="AD1949" t="str">
        <f ca="1"/>
        <v>OAR2_c</v>
      </c>
      <c r="AE1949">
        <f ca="1"/>
        <v>0</v>
      </c>
    </row>
    <row r="1950" spans="1:31" x14ac:dyDescent="0.2">
      <c r="A1950" t="s">
        <v>10681</v>
      </c>
      <c r="B1950" s="121" t="s">
        <v>9813</v>
      </c>
      <c r="E1950" s="121" t="str">
        <f ca="1"/>
        <v>0</v>
      </c>
      <c r="H1950" s="121" t="str">
        <f ca="1"/>
        <v>0</v>
      </c>
      <c r="K1950" s="121" t="str">
        <f ca="1"/>
        <v>0</v>
      </c>
      <c r="L1950">
        <v>0</v>
      </c>
      <c r="M1950">
        <v>0.132942738181168</v>
      </c>
      <c r="N1950" s="105" t="str">
        <v>ME2_c</v>
      </c>
      <c r="O1950" s="131" t="str">
        <v/>
      </c>
      <c r="P1950" s="121" t="str">
        <v/>
      </c>
      <c r="Q1950">
        <v>0</v>
      </c>
      <c r="R1950" t="str">
        <v>ME2_c</v>
      </c>
      <c r="T1950">
        <v>1.06952699825001</v>
      </c>
      <c r="U1950" t="str">
        <v>ME2_c</v>
      </c>
      <c r="W1950" t="str">
        <f ca="1"/>
        <v>Glycerophospholipid metabolism</v>
      </c>
      <c r="X1950" t="str">
        <f ca="1"/>
        <v>PLAA1lpc_rm</v>
      </c>
      <c r="Y1950">
        <f ca="1"/>
        <v>0</v>
      </c>
      <c r="Z1950">
        <f ca="1"/>
        <v>0</v>
      </c>
      <c r="AA1950">
        <f ca="1"/>
        <v>0</v>
      </c>
      <c r="AB1950">
        <f ca="1"/>
        <v>0</v>
      </c>
      <c r="AC1950">
        <f ca="1"/>
        <v>0</v>
      </c>
      <c r="AD1950" t="str">
        <f ca="1"/>
        <v>OAR3_m</v>
      </c>
      <c r="AE1950">
        <f ca="1"/>
        <v>0</v>
      </c>
    </row>
    <row r="1951" spans="1:31" x14ac:dyDescent="0.2">
      <c r="A1951" t="s">
        <v>10681</v>
      </c>
      <c r="B1951" s="121" t="s">
        <v>9814</v>
      </c>
      <c r="E1951" s="121" t="str">
        <f ca="1"/>
        <v>0</v>
      </c>
      <c r="H1951" s="121" t="str">
        <f ca="1"/>
        <v>0</v>
      </c>
      <c r="K1951" s="121" t="str">
        <f ca="1"/>
        <v>0</v>
      </c>
      <c r="L1951">
        <v>0</v>
      </c>
      <c r="M1951">
        <v>3.14661366502033E-3</v>
      </c>
      <c r="N1951" s="105" t="str">
        <v/>
      </c>
      <c r="O1951" s="131" t="str">
        <v/>
      </c>
      <c r="P1951" s="121" t="str">
        <v/>
      </c>
      <c r="Q1951">
        <v>0</v>
      </c>
      <c r="R1951" t="str">
        <v/>
      </c>
      <c r="T1951">
        <v>5.5854852628139801E-2</v>
      </c>
      <c r="U1951" t="str">
        <v/>
      </c>
      <c r="W1951" t="str">
        <f ca="1"/>
        <v>Glycerophospholipid metabolism</v>
      </c>
      <c r="X1951" t="str">
        <f ca="1"/>
        <v>PLAA1lpe_en</v>
      </c>
      <c r="Y1951">
        <f ca="1"/>
        <v>0</v>
      </c>
      <c r="Z1951">
        <f ca="1"/>
        <v>0</v>
      </c>
      <c r="AA1951">
        <f ca="1"/>
        <v>0</v>
      </c>
      <c r="AB1951">
        <f ca="1"/>
        <v>0</v>
      </c>
      <c r="AC1951">
        <f ca="1"/>
        <v>0</v>
      </c>
      <c r="AD1951" t="str">
        <f ca="1"/>
        <v>OCDCAt_c_e</v>
      </c>
      <c r="AE1951">
        <f ca="1"/>
        <v>0</v>
      </c>
    </row>
    <row r="1952" spans="1:31" x14ac:dyDescent="0.2">
      <c r="A1952" t="s">
        <v>10681</v>
      </c>
      <c r="B1952" s="121" t="s">
        <v>9815</v>
      </c>
      <c r="E1952" s="121" t="str">
        <f ca="1"/>
        <v>0</v>
      </c>
      <c r="H1952" s="121" t="str">
        <f ca="1"/>
        <v>0</v>
      </c>
      <c r="K1952" s="121" t="str">
        <f ca="1"/>
        <v>0</v>
      </c>
      <c r="L1952">
        <v>0</v>
      </c>
      <c r="M1952">
        <v>3.14661366502033E-3</v>
      </c>
      <c r="N1952" s="105" t="str">
        <v/>
      </c>
      <c r="O1952" s="131" t="str">
        <v/>
      </c>
      <c r="P1952" s="121" t="str">
        <v/>
      </c>
      <c r="Q1952">
        <v>0</v>
      </c>
      <c r="R1952" t="str">
        <v/>
      </c>
      <c r="T1952">
        <v>5.5854852628139801E-2</v>
      </c>
      <c r="U1952" t="str">
        <v/>
      </c>
      <c r="W1952" t="str">
        <f ca="1"/>
        <v>Glycerophospholipid metabolism</v>
      </c>
      <c r="X1952" t="str">
        <f ca="1"/>
        <v>PLAA1lpe_mm</v>
      </c>
      <c r="Y1952">
        <f ca="1"/>
        <v>0</v>
      </c>
      <c r="Z1952">
        <f ca="1"/>
        <v>0</v>
      </c>
      <c r="AA1952">
        <f ca="1"/>
        <v>0</v>
      </c>
      <c r="AB1952">
        <f ca="1"/>
        <v>0</v>
      </c>
      <c r="AC1952">
        <f ca="1"/>
        <v>0</v>
      </c>
      <c r="AD1952" t="str">
        <f ca="1"/>
        <v>OCDCAt_c_en</v>
      </c>
      <c r="AE1952">
        <f ca="1"/>
        <v>0</v>
      </c>
    </row>
    <row r="1953" spans="1:31" x14ac:dyDescent="0.2">
      <c r="A1953" t="s">
        <v>10681</v>
      </c>
      <c r="B1953" s="121" t="s">
        <v>9816</v>
      </c>
      <c r="E1953" s="121" t="str">
        <f ca="1"/>
        <v>0</v>
      </c>
      <c r="H1953" s="121" t="str">
        <f ca="1"/>
        <v>0</v>
      </c>
      <c r="K1953" s="121" t="str">
        <f ca="1"/>
        <v>0</v>
      </c>
      <c r="L1953">
        <v>0</v>
      </c>
      <c r="M1953">
        <v>2.2213260089362901E-3</v>
      </c>
      <c r="N1953" s="105" t="str">
        <v>ECOAH220_m</v>
      </c>
      <c r="O1953" s="131" t="str">
        <v/>
      </c>
      <c r="P1953" s="121" t="str">
        <v/>
      </c>
      <c r="Q1953">
        <v>0</v>
      </c>
      <c r="R1953" t="str">
        <v>ECOAH220_m</v>
      </c>
      <c r="T1953">
        <v>4.9567582214803799E-2</v>
      </c>
      <c r="U1953" t="str">
        <v>ECOAH220_m</v>
      </c>
      <c r="W1953" t="str">
        <f ca="1"/>
        <v>Glycerophospholipid metabolism</v>
      </c>
      <c r="X1953" t="str">
        <f ca="1"/>
        <v>PLAA2pc_en</v>
      </c>
      <c r="Y1953">
        <f ca="1"/>
        <v>0</v>
      </c>
      <c r="Z1953">
        <f ca="1"/>
        <v>0</v>
      </c>
      <c r="AA1953">
        <f ca="1"/>
        <v>0</v>
      </c>
      <c r="AB1953">
        <f ca="1"/>
        <v>0</v>
      </c>
      <c r="AC1953">
        <f ca="1"/>
        <v>0</v>
      </c>
      <c r="AD1953" t="str">
        <f ca="1"/>
        <v>OCDCAt_c_l</v>
      </c>
      <c r="AE1953">
        <f ca="1"/>
        <v>0</v>
      </c>
    </row>
    <row r="1954" spans="1:31" x14ac:dyDescent="0.2">
      <c r="A1954" t="s">
        <v>10681</v>
      </c>
      <c r="B1954" s="121" t="s">
        <v>9817</v>
      </c>
      <c r="E1954" s="121" t="str">
        <f ca="1"/>
        <v>0</v>
      </c>
      <c r="H1954" s="121" t="str">
        <f ca="1"/>
        <v>0</v>
      </c>
      <c r="K1954" s="121" t="str">
        <f ca="1"/>
        <v>0</v>
      </c>
      <c r="L1954">
        <v>0</v>
      </c>
      <c r="M1954">
        <v>3.14661366502033E-3</v>
      </c>
      <c r="N1954" s="105" t="str">
        <v/>
      </c>
      <c r="O1954" s="131" t="str">
        <v/>
      </c>
      <c r="P1954" s="121" t="str">
        <v/>
      </c>
      <c r="Q1954">
        <v>0</v>
      </c>
      <c r="R1954" t="str">
        <v/>
      </c>
      <c r="T1954">
        <v>5.5854852628139801E-2</v>
      </c>
      <c r="U1954" t="str">
        <v/>
      </c>
      <c r="W1954" t="str">
        <f ca="1"/>
        <v>Glycerophospholipid metabolism</v>
      </c>
      <c r="X1954" t="str">
        <f ca="1"/>
        <v>PLAA2pc_mm</v>
      </c>
      <c r="Y1954">
        <f ca="1"/>
        <v>0</v>
      </c>
      <c r="Z1954">
        <f ca="1"/>
        <v>0</v>
      </c>
      <c r="AA1954">
        <f ca="1"/>
        <v>0</v>
      </c>
      <c r="AB1954">
        <f ca="1"/>
        <v>0</v>
      </c>
      <c r="AC1954">
        <f ca="1"/>
        <v>0</v>
      </c>
      <c r="AD1954" t="str">
        <f ca="1"/>
        <v>OCDCAt_c_mm</v>
      </c>
      <c r="AE1954">
        <f ca="1"/>
        <v>0</v>
      </c>
    </row>
    <row r="1955" spans="1:31" x14ac:dyDescent="0.2">
      <c r="A1955" t="s">
        <v>10681</v>
      </c>
      <c r="B1955" s="121" t="s">
        <v>9818</v>
      </c>
      <c r="E1955" s="121" t="str">
        <f ca="1"/>
        <v>0</v>
      </c>
      <c r="H1955" s="121" t="str">
        <f ca="1"/>
        <v>0</v>
      </c>
      <c r="K1955" s="121" t="str">
        <f ca="1"/>
        <v>0</v>
      </c>
      <c r="L1955">
        <v>0</v>
      </c>
      <c r="M1955">
        <v>1.7661025606902699E-3</v>
      </c>
      <c r="N1955" s="105" t="str">
        <v>ECOAH260_m</v>
      </c>
      <c r="O1955" s="131" t="str">
        <v/>
      </c>
      <c r="P1955" s="121" t="str">
        <v/>
      </c>
      <c r="Q1955">
        <v>0</v>
      </c>
      <c r="R1955" t="str">
        <v>ECOAH260_m</v>
      </c>
      <c r="T1955">
        <v>4.9395872019766897E-2</v>
      </c>
      <c r="U1955" t="str">
        <v>ECOAH260_m</v>
      </c>
      <c r="W1955" t="str">
        <f ca="1"/>
        <v>Glycerophospholipid metabolism</v>
      </c>
      <c r="X1955" t="str">
        <f ca="1"/>
        <v>PLAA2pc_rm</v>
      </c>
      <c r="Y1955">
        <f ca="1"/>
        <v>0</v>
      </c>
      <c r="Z1955">
        <f ca="1"/>
        <v>0</v>
      </c>
      <c r="AA1955">
        <f ca="1"/>
        <v>0</v>
      </c>
      <c r="AB1955">
        <f ca="1"/>
        <v>0</v>
      </c>
      <c r="AC1955">
        <f ca="1"/>
        <v>0</v>
      </c>
      <c r="AD1955" t="str">
        <f ca="1"/>
        <v>OCDCEAt_c_e</v>
      </c>
      <c r="AE1955">
        <f ca="1"/>
        <v>0</v>
      </c>
    </row>
    <row r="1956" spans="1:31" x14ac:dyDescent="0.2">
      <c r="A1956" t="s">
        <v>10681</v>
      </c>
      <c r="B1956" s="121" t="s">
        <v>9819</v>
      </c>
      <c r="E1956" s="121" t="str">
        <f ca="1"/>
        <v>0</v>
      </c>
      <c r="H1956" s="121" t="str">
        <f ca="1"/>
        <v>0</v>
      </c>
      <c r="K1956" s="121" t="str">
        <f ca="1"/>
        <v>0</v>
      </c>
      <c r="L1956">
        <v>0</v>
      </c>
      <c r="M1956">
        <v>3.1466136650203499E-3</v>
      </c>
      <c r="N1956" s="105" t="str">
        <v/>
      </c>
      <c r="O1956" s="131" t="str">
        <v/>
      </c>
      <c r="P1956" s="121" t="str">
        <v/>
      </c>
      <c r="Q1956">
        <v>0</v>
      </c>
      <c r="R1956" t="str">
        <v/>
      </c>
      <c r="T1956">
        <v>5.5854852628139801E-2</v>
      </c>
      <c r="U1956" t="str">
        <v/>
      </c>
      <c r="W1956" t="str">
        <f ca="1"/>
        <v>Glycerophospholipid metabolism</v>
      </c>
      <c r="X1956" t="str">
        <f ca="1"/>
        <v>PLAA2pe_en</v>
      </c>
      <c r="Y1956">
        <f ca="1"/>
        <v>0</v>
      </c>
      <c r="Z1956">
        <f ca="1"/>
        <v>0</v>
      </c>
      <c r="AA1956">
        <f ca="1"/>
        <v>0</v>
      </c>
      <c r="AB1956">
        <f ca="1"/>
        <v>0</v>
      </c>
      <c r="AC1956">
        <f ca="1"/>
        <v>0</v>
      </c>
      <c r="AD1956" t="str">
        <f ca="1"/>
        <v>OCDCEAt_c_en</v>
      </c>
      <c r="AE1956">
        <f ca="1"/>
        <v>0</v>
      </c>
    </row>
    <row r="1957" spans="1:31" x14ac:dyDescent="0.2">
      <c r="A1957" t="s">
        <v>10681</v>
      </c>
      <c r="B1957" s="121" t="s">
        <v>9820</v>
      </c>
      <c r="E1957" s="121" t="str">
        <f ca="1"/>
        <v>0</v>
      </c>
      <c r="H1957" s="121" t="str">
        <f ca="1"/>
        <v>0</v>
      </c>
      <c r="K1957" s="121" t="str">
        <f ca="1"/>
        <v>0</v>
      </c>
      <c r="L1957">
        <v>0</v>
      </c>
      <c r="M1957">
        <v>3.14661366502033E-3</v>
      </c>
      <c r="N1957" s="105" t="str">
        <v/>
      </c>
      <c r="O1957" s="131" t="str">
        <v/>
      </c>
      <c r="P1957" s="121" t="str">
        <v/>
      </c>
      <c r="Q1957">
        <v>0</v>
      </c>
      <c r="R1957" t="str">
        <v/>
      </c>
      <c r="T1957">
        <v>5.5854852628139801E-2</v>
      </c>
      <c r="U1957" t="str">
        <v/>
      </c>
      <c r="W1957" t="str">
        <f ca="1"/>
        <v>Glycerophospholipid metabolism</v>
      </c>
      <c r="X1957" t="str">
        <f ca="1"/>
        <v>PLAA2pe_mm</v>
      </c>
      <c r="Y1957">
        <f ca="1"/>
        <v>0</v>
      </c>
      <c r="Z1957">
        <f ca="1"/>
        <v>0</v>
      </c>
      <c r="AA1957">
        <f ca="1"/>
        <v>0</v>
      </c>
      <c r="AB1957">
        <f ca="1"/>
        <v>0</v>
      </c>
      <c r="AC1957">
        <f ca="1"/>
        <v>0</v>
      </c>
      <c r="AD1957" t="str">
        <f ca="1"/>
        <v>OCOAT1_m</v>
      </c>
      <c r="AE1957">
        <f ca="1"/>
        <v>0</v>
      </c>
    </row>
    <row r="1958" spans="1:31" x14ac:dyDescent="0.2">
      <c r="A1958" t="s">
        <v>10745</v>
      </c>
      <c r="B1958" s="121" t="s">
        <v>9821</v>
      </c>
      <c r="E1958" s="121" t="str">
        <f ca="1"/>
        <v>0</v>
      </c>
      <c r="H1958" s="121" t="str">
        <f ca="1"/>
        <v>0</v>
      </c>
      <c r="K1958" s="121" t="str">
        <f ca="1"/>
        <v>0</v>
      </c>
      <c r="L1958">
        <v>0</v>
      </c>
      <c r="M1958">
        <v>2.4130233745207901E-3</v>
      </c>
      <c r="N1958" s="105" t="str">
        <v>ECOAH200_m</v>
      </c>
      <c r="O1958" s="131" t="str">
        <v/>
      </c>
      <c r="P1958" s="121" t="str">
        <v/>
      </c>
      <c r="Q1958">
        <v>0</v>
      </c>
      <c r="R1958" t="str">
        <v>ECOAH200_m</v>
      </c>
      <c r="T1958">
        <v>4.9737512324596299E-2</v>
      </c>
      <c r="U1958" t="str">
        <v>ECOAH200_m</v>
      </c>
      <c r="W1958" t="str">
        <f ca="1"/>
        <v>Sphingolipid metabolism</v>
      </c>
      <c r="X1958" t="str">
        <f ca="1"/>
        <v>PLACipc_m</v>
      </c>
      <c r="Y1958">
        <f ca="1"/>
        <v>0</v>
      </c>
      <c r="Z1958">
        <f ca="1"/>
        <v>0</v>
      </c>
      <c r="AA1958">
        <f ca="1"/>
        <v>0</v>
      </c>
      <c r="AB1958">
        <f ca="1"/>
        <v>0</v>
      </c>
      <c r="AC1958">
        <f ca="1"/>
        <v>0</v>
      </c>
      <c r="AD1958" t="str">
        <f ca="1"/>
        <v>OCTAt_c_e</v>
      </c>
      <c r="AE1958">
        <f ca="1"/>
        <v>0</v>
      </c>
    </row>
    <row r="1959" spans="1:31" x14ac:dyDescent="0.2">
      <c r="A1959" t="s">
        <v>10745</v>
      </c>
      <c r="B1959" s="121" t="s">
        <v>9822</v>
      </c>
      <c r="E1959" s="121" t="str">
        <f ca="1"/>
        <v>0</v>
      </c>
      <c r="H1959" s="121" t="str">
        <f ca="1"/>
        <v>0</v>
      </c>
      <c r="K1959" s="121" t="str">
        <f ca="1"/>
        <v>0</v>
      </c>
      <c r="L1959">
        <v>0</v>
      </c>
      <c r="M1959">
        <v>2.7085426706555601E-3</v>
      </c>
      <c r="N1959" s="105" t="str">
        <v>ECOAH180_m</v>
      </c>
      <c r="O1959" s="131" t="str">
        <v/>
      </c>
      <c r="P1959" s="121" t="str">
        <v/>
      </c>
      <c r="Q1959">
        <v>0</v>
      </c>
      <c r="R1959" t="str">
        <v>ECOAH180_m</v>
      </c>
      <c r="T1959">
        <v>5.5854570349079598E-2</v>
      </c>
      <c r="U1959" t="str">
        <v>ECOAH180_m</v>
      </c>
      <c r="W1959" t="str">
        <f ca="1"/>
        <v>Sphingolipid metabolism</v>
      </c>
      <c r="X1959" t="str">
        <f ca="1"/>
        <v>PLACipc_r</v>
      </c>
      <c r="Y1959">
        <f ca="1"/>
        <v>0</v>
      </c>
      <c r="Z1959">
        <f ca="1"/>
        <v>0</v>
      </c>
      <c r="AA1959">
        <f ca="1"/>
        <v>0</v>
      </c>
      <c r="AB1959">
        <f ca="1"/>
        <v>0</v>
      </c>
      <c r="AC1959">
        <f ca="1"/>
        <v>0</v>
      </c>
      <c r="AD1959" t="str">
        <f ca="1"/>
        <v>OCTAt_c_x</v>
      </c>
      <c r="AE1959">
        <f ca="1"/>
        <v>0</v>
      </c>
    </row>
    <row r="1960" spans="1:31" x14ac:dyDescent="0.2">
      <c r="A1960" t="s">
        <v>10745</v>
      </c>
      <c r="B1960" s="121" t="s">
        <v>9823</v>
      </c>
      <c r="E1960" s="121" t="str">
        <f ca="1"/>
        <v>0</v>
      </c>
      <c r="H1960" s="121" t="str">
        <f ca="1"/>
        <v>0</v>
      </c>
      <c r="K1960" s="121" t="str">
        <f ca="1"/>
        <v>0</v>
      </c>
      <c r="L1960">
        <v>0</v>
      </c>
      <c r="M1960">
        <v>3.14661366502033E-3</v>
      </c>
      <c r="N1960" s="105" t="str">
        <v/>
      </c>
      <c r="O1960" s="131" t="str">
        <v/>
      </c>
      <c r="P1960" s="121" t="str">
        <v/>
      </c>
      <c r="Q1960">
        <v>0</v>
      </c>
      <c r="R1960" t="str">
        <v/>
      </c>
      <c r="T1960">
        <v>5.5854852628139801E-2</v>
      </c>
      <c r="U1960" t="str">
        <v/>
      </c>
      <c r="W1960" t="str">
        <f ca="1"/>
        <v>Sphingolipid metabolism</v>
      </c>
      <c r="X1960" t="str">
        <f ca="1"/>
        <v>PLACmip2c_m</v>
      </c>
      <c r="Y1960">
        <f ca="1"/>
        <v>0</v>
      </c>
      <c r="Z1960">
        <f ca="1"/>
        <v>0</v>
      </c>
      <c r="AA1960">
        <f ca="1"/>
        <v>0</v>
      </c>
      <c r="AB1960">
        <f ca="1"/>
        <v>0</v>
      </c>
      <c r="AC1960">
        <f ca="1"/>
        <v>0</v>
      </c>
      <c r="AD1960" t="str">
        <f ca="1"/>
        <v>ODECOAt_c_l</v>
      </c>
      <c r="AE1960">
        <f ca="1"/>
        <v>0</v>
      </c>
    </row>
    <row r="1961" spans="1:31" x14ac:dyDescent="0.2">
      <c r="A1961" t="s">
        <v>10665</v>
      </c>
      <c r="B1961" s="121" t="s">
        <v>9824</v>
      </c>
      <c r="E1961" s="121" t="str">
        <f ca="1"/>
        <v>0</v>
      </c>
      <c r="H1961" s="121" t="str">
        <f ca="1"/>
        <v>0</v>
      </c>
      <c r="K1961" s="121" t="str">
        <f ca="1"/>
        <v>0</v>
      </c>
      <c r="L1961">
        <v>0</v>
      </c>
      <c r="M1961">
        <v>2.0125541244083401E-3</v>
      </c>
      <c r="N1961" s="105" t="str">
        <v>ECOAH240_m</v>
      </c>
      <c r="O1961" s="131" t="str">
        <v/>
      </c>
      <c r="P1961" s="121" t="str">
        <v/>
      </c>
      <c r="Q1961">
        <v>0</v>
      </c>
      <c r="R1961" t="str">
        <v>ECOAH240_m</v>
      </c>
      <c r="T1961">
        <v>4.9539418702541499E-2</v>
      </c>
      <c r="U1961" t="str">
        <v>ECOAH240_m</v>
      </c>
      <c r="W1961" t="str">
        <f ca="1"/>
        <v>Unassigned</v>
      </c>
      <c r="X1961" t="str">
        <f ca="1"/>
        <v>PLACmip2c_r</v>
      </c>
      <c r="Y1961">
        <f ca="1"/>
        <v>0</v>
      </c>
      <c r="Z1961">
        <f ca="1"/>
        <v>0</v>
      </c>
      <c r="AA1961">
        <f ca="1"/>
        <v>0</v>
      </c>
      <c r="AB1961">
        <f ca="1"/>
        <v>0</v>
      </c>
      <c r="AC1961">
        <f ca="1"/>
        <v>0</v>
      </c>
      <c r="AD1961" t="str">
        <f ca="1"/>
        <v>ODECOAt_c_mm</v>
      </c>
      <c r="AE1961">
        <f ca="1"/>
        <v>0</v>
      </c>
    </row>
    <row r="1962" spans="1:31" x14ac:dyDescent="0.2">
      <c r="A1962" t="s">
        <v>10745</v>
      </c>
      <c r="B1962" s="121" t="s">
        <v>9825</v>
      </c>
      <c r="E1962" s="121" t="str">
        <f ca="1"/>
        <v>0</v>
      </c>
      <c r="H1962" s="121" t="str">
        <f ca="1"/>
        <v>0</v>
      </c>
      <c r="K1962" s="121" t="str">
        <f ca="1"/>
        <v>0</v>
      </c>
      <c r="L1962">
        <v>0</v>
      </c>
      <c r="M1962">
        <v>3.14661366502033E-3</v>
      </c>
      <c r="N1962" s="105" t="str">
        <v/>
      </c>
      <c r="O1962" s="131" t="str">
        <v/>
      </c>
      <c r="P1962" s="121" t="str">
        <v/>
      </c>
      <c r="Q1962">
        <v>0</v>
      </c>
      <c r="R1962" t="str">
        <v/>
      </c>
      <c r="T1962">
        <v>5.5854852628139801E-2</v>
      </c>
      <c r="U1962" t="str">
        <v/>
      </c>
      <c r="W1962" t="str">
        <f ca="1"/>
        <v>Sphingolipid metabolism</v>
      </c>
      <c r="X1962" t="str">
        <f ca="1"/>
        <v>PLACmipc_m</v>
      </c>
      <c r="Y1962">
        <f ca="1"/>
        <v>0</v>
      </c>
      <c r="Z1962">
        <f ca="1"/>
        <v>0</v>
      </c>
      <c r="AA1962">
        <f ca="1"/>
        <v>0</v>
      </c>
      <c r="AB1962">
        <f ca="1"/>
        <v>0</v>
      </c>
      <c r="AC1962">
        <f ca="1"/>
        <v>0</v>
      </c>
      <c r="AD1962" t="str">
        <f ca="1"/>
        <v>ODECOAt_c_rm</v>
      </c>
      <c r="AE1962">
        <f ca="1"/>
        <v>0</v>
      </c>
    </row>
    <row r="1963" spans="1:31" x14ac:dyDescent="0.2">
      <c r="A1963" t="s">
        <v>10745</v>
      </c>
      <c r="B1963" s="121" t="s">
        <v>9826</v>
      </c>
      <c r="E1963" s="121" t="str">
        <f ca="1"/>
        <v>0</v>
      </c>
      <c r="H1963" s="121" t="str">
        <f ca="1"/>
        <v>0</v>
      </c>
      <c r="K1963" s="121" t="str">
        <f ca="1"/>
        <v>0</v>
      </c>
      <c r="L1963">
        <v>0</v>
      </c>
      <c r="M1963">
        <v>3.14661366502033E-3</v>
      </c>
      <c r="N1963" s="105" t="str">
        <v>HACD40i_m</v>
      </c>
      <c r="O1963" s="131" t="str">
        <v/>
      </c>
      <c r="P1963" s="121" t="str">
        <v/>
      </c>
      <c r="Q1963">
        <v>0</v>
      </c>
      <c r="R1963" t="str">
        <v>HACD40i_m</v>
      </c>
      <c r="T1963">
        <v>5.5854852628139801E-2</v>
      </c>
      <c r="U1963" t="str">
        <v>HACD40i_m</v>
      </c>
      <c r="W1963" t="str">
        <f ca="1"/>
        <v>Sphingolipid metabolism</v>
      </c>
      <c r="X1963" t="str">
        <f ca="1"/>
        <v>PLACmipc_r</v>
      </c>
      <c r="Y1963">
        <f ca="1"/>
        <v>0</v>
      </c>
      <c r="Z1963">
        <f ca="1"/>
        <v>0</v>
      </c>
      <c r="AA1963">
        <f ca="1"/>
        <v>0</v>
      </c>
      <c r="AB1963">
        <f ca="1"/>
        <v>0</v>
      </c>
      <c r="AC1963">
        <f ca="1"/>
        <v>0</v>
      </c>
      <c r="AD1963" t="str">
        <f ca="1"/>
        <v>OGLYCANS_B3GAT1_r</v>
      </c>
      <c r="AE1963">
        <f ca="1"/>
        <v>0</v>
      </c>
    </row>
    <row r="1964" spans="1:31" x14ac:dyDescent="0.2">
      <c r="A1964" t="s">
        <v>10681</v>
      </c>
      <c r="B1964" s="121" t="s">
        <v>9829</v>
      </c>
      <c r="E1964" s="121" t="str">
        <f ca="1"/>
        <v>0</v>
      </c>
      <c r="H1964" s="121" t="str">
        <f ca="1"/>
        <v>0</v>
      </c>
      <c r="K1964" s="121" t="str">
        <f ca="1"/>
        <v>0</v>
      </c>
      <c r="L1964">
        <v>0</v>
      </c>
      <c r="M1964">
        <v>3.14661366502033E-3</v>
      </c>
      <c r="N1964" s="105" t="str">
        <v>HACD100i_m</v>
      </c>
      <c r="O1964" s="131" t="str">
        <v/>
      </c>
      <c r="P1964" s="121" t="str">
        <v/>
      </c>
      <c r="Q1964">
        <v>0</v>
      </c>
      <c r="R1964" t="str">
        <v>HACD100i_m</v>
      </c>
      <c r="T1964">
        <v>5.5854852628139801E-2</v>
      </c>
      <c r="U1964" t="str">
        <v>HACD100i_m</v>
      </c>
      <c r="W1964" t="str">
        <f ca="1"/>
        <v>Glycerophospholipid metabolism</v>
      </c>
      <c r="X1964" t="str">
        <f ca="1"/>
        <v>PLACpail_c</v>
      </c>
      <c r="Y1964">
        <f ca="1"/>
        <v>0</v>
      </c>
      <c r="Z1964">
        <f ca="1"/>
        <v>0</v>
      </c>
      <c r="AA1964">
        <f ca="1"/>
        <v>0</v>
      </c>
      <c r="AB1964">
        <f ca="1"/>
        <v>0</v>
      </c>
      <c r="AC1964">
        <f ca="1"/>
        <v>0</v>
      </c>
      <c r="AD1964" t="str">
        <f ca="1"/>
        <v>OMCDC_m</v>
      </c>
      <c r="AE1964">
        <f ca="1"/>
        <v>0</v>
      </c>
    </row>
    <row r="1965" spans="1:31" x14ac:dyDescent="0.2">
      <c r="A1965" t="s">
        <v>10681</v>
      </c>
      <c r="B1965" s="121" t="s">
        <v>9827</v>
      </c>
      <c r="E1965" s="121" t="str">
        <f ca="1"/>
        <v>0</v>
      </c>
      <c r="H1965" s="121" t="str">
        <f ca="1"/>
        <v>0</v>
      </c>
      <c r="K1965" s="121" t="str">
        <f ca="1"/>
        <v>0</v>
      </c>
      <c r="L1965">
        <v>0</v>
      </c>
      <c r="M1965">
        <v>2.2213260089362901E-3</v>
      </c>
      <c r="N1965" s="105" t="str">
        <v>HACD220i_m</v>
      </c>
      <c r="O1965" s="131" t="str">
        <v/>
      </c>
      <c r="P1965" s="121" t="str">
        <v/>
      </c>
      <c r="Q1965">
        <v>0</v>
      </c>
      <c r="R1965" t="str">
        <v>HACD220i_m</v>
      </c>
      <c r="T1965">
        <v>4.9567582214803799E-2</v>
      </c>
      <c r="U1965" t="str">
        <v>HACD220i_m</v>
      </c>
      <c r="W1965" t="str">
        <f ca="1"/>
        <v>Glycerophospholipid metabolism</v>
      </c>
      <c r="X1965" t="str">
        <f ca="1"/>
        <v>PLACpail45p_c</v>
      </c>
      <c r="Y1965">
        <f ca="1"/>
        <v>0</v>
      </c>
      <c r="Z1965">
        <f ca="1"/>
        <v>0</v>
      </c>
      <c r="AA1965">
        <f ca="1"/>
        <v>0</v>
      </c>
      <c r="AB1965">
        <f ca="1"/>
        <v>0</v>
      </c>
      <c r="AC1965">
        <f ca="1"/>
        <v>0</v>
      </c>
      <c r="AD1965" t="str">
        <f ca="1"/>
        <v>OPAH_c</v>
      </c>
      <c r="AE1965">
        <f ca="1"/>
        <v>0</v>
      </c>
    </row>
    <row r="1966" spans="1:31" x14ac:dyDescent="0.2">
      <c r="A1966" t="s">
        <v>10681</v>
      </c>
      <c r="B1966" s="121" t="s">
        <v>9828</v>
      </c>
      <c r="E1966" s="121" t="str">
        <f ca="1"/>
        <v>0</v>
      </c>
      <c r="H1966" s="121" t="str">
        <f ca="1"/>
        <v>0</v>
      </c>
      <c r="K1966" s="121" t="str">
        <f ca="1"/>
        <v>0</v>
      </c>
      <c r="L1966">
        <v>0</v>
      </c>
      <c r="M1966">
        <v>3.14661366502033E-3</v>
      </c>
      <c r="N1966" s="105" t="str">
        <v>HACD120i_m</v>
      </c>
      <c r="O1966" s="131" t="str">
        <v/>
      </c>
      <c r="P1966" s="121" t="str">
        <v/>
      </c>
      <c r="Q1966">
        <v>0</v>
      </c>
      <c r="R1966" t="str">
        <v>HACD120i_m</v>
      </c>
      <c r="T1966">
        <v>5.5854852628139801E-2</v>
      </c>
      <c r="U1966" t="str">
        <v>HACD120i_m</v>
      </c>
      <c r="W1966" t="str">
        <f ca="1"/>
        <v>Glycerophospholipid metabolism</v>
      </c>
      <c r="X1966" t="str">
        <f ca="1"/>
        <v>PLACpail45p_n</v>
      </c>
      <c r="Y1966">
        <f ca="1"/>
        <v>0</v>
      </c>
      <c r="Z1966">
        <f ca="1"/>
        <v>0</v>
      </c>
      <c r="AA1966">
        <f ca="1"/>
        <v>0</v>
      </c>
      <c r="AB1966">
        <f ca="1"/>
        <v>0</v>
      </c>
      <c r="AC1966">
        <f ca="1"/>
        <v>0</v>
      </c>
      <c r="AD1966" t="str">
        <f ca="1"/>
        <v>ORNN5MOX_c</v>
      </c>
      <c r="AE1966">
        <f ca="1"/>
        <v>0</v>
      </c>
    </row>
    <row r="1967" spans="1:31" x14ac:dyDescent="0.2">
      <c r="A1967" t="s">
        <v>10681</v>
      </c>
      <c r="B1967" s="121" t="s">
        <v>9830</v>
      </c>
      <c r="E1967" s="121" t="str">
        <f ca="1"/>
        <v>0</v>
      </c>
      <c r="H1967" s="121" t="str">
        <f ca="1"/>
        <v>0</v>
      </c>
      <c r="K1967" s="121" t="str">
        <f ca="1"/>
        <v>0</v>
      </c>
      <c r="L1967">
        <v>0</v>
      </c>
      <c r="M1967">
        <v>1.7661025606902599E-3</v>
      </c>
      <c r="N1967" s="105" t="str">
        <v>HACD260i_m</v>
      </c>
      <c r="O1967" s="131" t="str">
        <v/>
      </c>
      <c r="P1967" s="121" t="str">
        <v/>
      </c>
      <c r="Q1967">
        <v>0</v>
      </c>
      <c r="R1967" t="str">
        <v>HACD260i_m</v>
      </c>
      <c r="T1967">
        <v>4.9395872019766897E-2</v>
      </c>
      <c r="U1967" t="str">
        <v>HACD260i_m</v>
      </c>
      <c r="W1967" t="str">
        <f ca="1"/>
        <v>Glycerophospholipid metabolism</v>
      </c>
      <c r="X1967" t="str">
        <f ca="1"/>
        <v>PLACpg_mm</v>
      </c>
      <c r="Y1967">
        <f ca="1"/>
        <v>0</v>
      </c>
      <c r="Z1967">
        <f ca="1"/>
        <v>0</v>
      </c>
      <c r="AA1967">
        <f ca="1"/>
        <v>0</v>
      </c>
      <c r="AB1967">
        <f ca="1"/>
        <v>0</v>
      </c>
      <c r="AC1967">
        <f ca="1"/>
        <v>0</v>
      </c>
      <c r="AD1967" t="str">
        <f ca="1"/>
        <v>ORNTA_c</v>
      </c>
      <c r="AE1967">
        <f ca="1"/>
        <v>0</v>
      </c>
    </row>
    <row r="1968" spans="1:31" x14ac:dyDescent="0.2">
      <c r="A1968" t="s">
        <v>10681</v>
      </c>
      <c r="B1968" s="121" t="s">
        <v>9831</v>
      </c>
      <c r="E1968" s="121" t="str">
        <f ca="1"/>
        <v>0</v>
      </c>
      <c r="H1968" s="121" t="str">
        <f ca="1"/>
        <v>0</v>
      </c>
      <c r="K1968" s="121" t="str">
        <f ca="1"/>
        <v>0</v>
      </c>
      <c r="L1968">
        <v>0</v>
      </c>
      <c r="M1968">
        <v>3.14661366497017E-3</v>
      </c>
      <c r="N1968" s="105" t="str">
        <v>HACD160i_m</v>
      </c>
      <c r="O1968" s="131">
        <v>0</v>
      </c>
      <c r="P1968" s="121">
        <v>3.0055852977778699E-3</v>
      </c>
      <c r="Q1968">
        <v>0</v>
      </c>
      <c r="R1968" t="str">
        <v>HACD160i_m</v>
      </c>
      <c r="T1968">
        <v>5.5854852628139801E-2</v>
      </c>
      <c r="U1968" t="str">
        <v>HACD160i_m</v>
      </c>
      <c r="W1968" t="str">
        <f ca="1"/>
        <v>Glycerophospholipid metabolism</v>
      </c>
      <c r="X1968" t="str">
        <f ca="1"/>
        <v>PLADpc_en</v>
      </c>
      <c r="Y1968">
        <f ca="1"/>
        <v>0</v>
      </c>
      <c r="Z1968">
        <f ca="1"/>
        <v>0</v>
      </c>
      <c r="AA1968">
        <f ca="1"/>
        <v>0</v>
      </c>
      <c r="AB1968">
        <f ca="1"/>
        <v>0</v>
      </c>
      <c r="AC1968">
        <f ca="1"/>
        <v>0</v>
      </c>
      <c r="AD1968" t="str">
        <f ca="1"/>
        <v>ORNtps_e</v>
      </c>
      <c r="AE1968">
        <f ca="1"/>
        <v>0</v>
      </c>
    </row>
    <row r="1969" spans="1:31" x14ac:dyDescent="0.2">
      <c r="A1969" t="s">
        <v>10726</v>
      </c>
      <c r="B1969" s="121" t="s">
        <v>9832</v>
      </c>
      <c r="E1969" s="121">
        <f ca="1"/>
        <v>-7.3305385408495405E-2</v>
      </c>
      <c r="H1969" s="121" t="str">
        <f ca="1"/>
        <v>0</v>
      </c>
      <c r="K1969" s="121" t="str">
        <f ca="1"/>
        <v>0</v>
      </c>
      <c r="L1969">
        <v>0</v>
      </c>
      <c r="M1969">
        <v>3.14661366502033E-3</v>
      </c>
      <c r="N1969" s="105" t="str">
        <v>HACD60i_m</v>
      </c>
      <c r="O1969" s="131">
        <v>-8.4103272000000007E-2</v>
      </c>
      <c r="P1969" s="121">
        <v>9.1472285643464402E-5</v>
      </c>
      <c r="Q1969">
        <v>0</v>
      </c>
      <c r="R1969" t="str">
        <v>HACD60i_m</v>
      </c>
      <c r="T1969">
        <v>5.5854852628139801E-2</v>
      </c>
      <c r="U1969" t="str">
        <v>HACD60i_m</v>
      </c>
      <c r="W1969" t="str">
        <f ca="1"/>
        <v>Fructose and mannose metabolism</v>
      </c>
      <c r="X1969" t="str">
        <f ca="1"/>
        <v>PMANM_c</v>
      </c>
      <c r="Y1969">
        <f ca="1"/>
        <v>-3.4979946568340928E-2</v>
      </c>
      <c r="Z1969">
        <f ca="1"/>
        <v>0</v>
      </c>
      <c r="AA1969">
        <f ca="1"/>
        <v>1.2235966619239863E-3</v>
      </c>
      <c r="AB1969">
        <f ca="1"/>
        <v>146237.65739345449</v>
      </c>
      <c r="AC1969">
        <f ca="1"/>
        <v>1</v>
      </c>
      <c r="AD1969" t="str">
        <f ca="1"/>
        <v>P5CD2_m</v>
      </c>
      <c r="AE1969">
        <f ca="1"/>
        <v>0</v>
      </c>
    </row>
    <row r="1970" spans="1:31" x14ac:dyDescent="0.2">
      <c r="A1970" t="s">
        <v>10687</v>
      </c>
      <c r="B1970" s="121" t="s">
        <v>9833</v>
      </c>
      <c r="E1970" s="121">
        <f ca="1"/>
        <v>3.8139067512894E-5</v>
      </c>
      <c r="H1970" s="121" t="str">
        <f ca="1"/>
        <v>0</v>
      </c>
      <c r="K1970" s="121" t="str">
        <f ca="1"/>
        <v>0</v>
      </c>
      <c r="L1970">
        <v>0</v>
      </c>
      <c r="M1970">
        <v>2.4130233745207901E-3</v>
      </c>
      <c r="N1970" s="105" t="str">
        <v>HACD200i_m</v>
      </c>
      <c r="O1970" s="131" t="str">
        <v/>
      </c>
      <c r="P1970" s="121" t="str">
        <v/>
      </c>
      <c r="Q1970">
        <v>0</v>
      </c>
      <c r="R1970" t="str">
        <v>HACD200i_m</v>
      </c>
      <c r="T1970">
        <v>4.9737512324596299E-2</v>
      </c>
      <c r="U1970" t="str">
        <v>HACD200i_m</v>
      </c>
      <c r="W1970" t="str">
        <f ca="1"/>
        <v>Riboflavin metabolism</v>
      </c>
      <c r="X1970" t="str">
        <f ca="1"/>
        <v>PMDPHT_c</v>
      </c>
      <c r="Y1970">
        <f ca="1"/>
        <v>1.8199243293423425E-5</v>
      </c>
      <c r="Z1970">
        <f ca="1"/>
        <v>0</v>
      </c>
      <c r="AA1970">
        <f ca="1"/>
        <v>3.3121245645321754E-10</v>
      </c>
      <c r="AB1970">
        <f ca="1"/>
        <v>1.3861133836952786E-8</v>
      </c>
      <c r="AC1970">
        <f ca="1"/>
        <v>1</v>
      </c>
      <c r="AD1970" t="str">
        <f ca="1"/>
        <v>P5CR_c</v>
      </c>
      <c r="AE1970">
        <f ca="1"/>
        <v>0</v>
      </c>
    </row>
    <row r="1971" spans="1:31" x14ac:dyDescent="0.2">
      <c r="A1971" t="s">
        <v>10681</v>
      </c>
      <c r="B1971" s="121" t="s">
        <v>9834</v>
      </c>
      <c r="E1971" s="121">
        <f ca="1"/>
        <v>7.8501642661789692E-3</v>
      </c>
      <c r="H1971" s="121" t="str">
        <f ca="1"/>
        <v>0</v>
      </c>
      <c r="K1971" s="121" t="str">
        <f ca="1"/>
        <v>0</v>
      </c>
      <c r="L1971">
        <v>0</v>
      </c>
      <c r="M1971">
        <v>2.7085426706555601E-3</v>
      </c>
      <c r="N1971" s="105" t="str">
        <v>HACD180i_m</v>
      </c>
      <c r="O1971" s="131" t="str">
        <v/>
      </c>
      <c r="P1971" s="121" t="str">
        <v/>
      </c>
      <c r="Q1971">
        <v>0</v>
      </c>
      <c r="R1971" t="str">
        <v>HACD180i_m</v>
      </c>
      <c r="T1971">
        <v>5.5854570349079598E-2</v>
      </c>
      <c r="U1971" t="str">
        <v>HACD180i_m</v>
      </c>
      <c r="W1971" t="str">
        <f ca="1"/>
        <v>Glycerophospholipid metabolism</v>
      </c>
      <c r="X1971" t="str">
        <f ca="1"/>
        <v>PMEMT_rm</v>
      </c>
      <c r="Y1971">
        <f ca="1"/>
        <v>3.7459502470853427E-3</v>
      </c>
      <c r="Z1971">
        <f ca="1"/>
        <v>0</v>
      </c>
      <c r="AA1971">
        <f ca="1"/>
        <v>1.4032143253638741E-5</v>
      </c>
      <c r="AB1971">
        <f ca="1"/>
        <v>5.8724064227775588E-4</v>
      </c>
      <c r="AC1971">
        <f ca="1"/>
        <v>1</v>
      </c>
      <c r="AD1971" t="str">
        <f ca="1"/>
        <v>PACALDt_c_e</v>
      </c>
      <c r="AE1971">
        <f ca="1"/>
        <v>0</v>
      </c>
    </row>
    <row r="1972" spans="1:31" x14ac:dyDescent="0.2">
      <c r="A1972" t="s">
        <v>10676</v>
      </c>
      <c r="B1972" s="121" t="s">
        <v>9835</v>
      </c>
      <c r="E1972" s="121">
        <f ca="1"/>
        <v>0.17063037414593599</v>
      </c>
      <c r="H1972" s="121" t="str">
        <f ca="1"/>
        <v>0</v>
      </c>
      <c r="K1972" s="121" t="str">
        <f ca="1"/>
        <v>0</v>
      </c>
      <c r="L1972">
        <v>0</v>
      </c>
      <c r="M1972">
        <v>3.14661366502033E-3</v>
      </c>
      <c r="N1972" s="105" t="str">
        <v>HACD80i_m</v>
      </c>
      <c r="O1972" s="131">
        <v>8.6298553439999991E-3</v>
      </c>
      <c r="P1972" s="121">
        <v>1.4320954688046901E-5</v>
      </c>
      <c r="Q1972">
        <v>0</v>
      </c>
      <c r="R1972" t="str">
        <v>HACD80i_m</v>
      </c>
      <c r="T1972">
        <v>5.5854852628139801E-2</v>
      </c>
      <c r="U1972" t="str">
        <v>HACD80i_m</v>
      </c>
      <c r="W1972" t="str">
        <f ca="1"/>
        <v>Terpenoid backbone biosynthesis</v>
      </c>
      <c r="X1972" t="str">
        <f ca="1"/>
        <v>PMEVK_c</v>
      </c>
      <c r="Y1972">
        <f ca="1"/>
        <v>8.1421594570446842E-2</v>
      </c>
      <c r="Z1972">
        <f ca="1"/>
        <v>0</v>
      </c>
      <c r="AA1972">
        <f ca="1"/>
        <v>6.6294760623942187E-3</v>
      </c>
      <c r="AB1972">
        <f ca="1"/>
        <v>32324756.761091396</v>
      </c>
      <c r="AC1972">
        <f ca="1"/>
        <v>1</v>
      </c>
      <c r="AD1972" t="str">
        <f ca="1"/>
        <v>PACALDt_c_m</v>
      </c>
      <c r="AE1972">
        <f ca="1"/>
        <v>0</v>
      </c>
    </row>
    <row r="1973" spans="1:31" x14ac:dyDescent="0.2">
      <c r="A1973" t="s">
        <v>10665</v>
      </c>
      <c r="B1973" s="121" t="s">
        <v>9836</v>
      </c>
      <c r="E1973" s="121" t="str">
        <f ca="1"/>
        <v>0</v>
      </c>
      <c r="H1973" s="121" t="str">
        <f ca="1"/>
        <v>0</v>
      </c>
      <c r="K1973" s="121" t="str">
        <f ca="1"/>
        <v>0</v>
      </c>
      <c r="L1973">
        <v>0</v>
      </c>
      <c r="M1973">
        <v>2.0125541244083401E-3</v>
      </c>
      <c r="N1973" s="105" t="str">
        <v>HACD240i_m</v>
      </c>
      <c r="O1973" s="131" t="str">
        <v/>
      </c>
      <c r="P1973" s="121" t="str">
        <v/>
      </c>
      <c r="Q1973">
        <v>0</v>
      </c>
      <c r="R1973" t="str">
        <v>HACD240i_m</v>
      </c>
      <c r="T1973">
        <v>4.9539418702541499E-2</v>
      </c>
      <c r="U1973" t="str">
        <v>HACD240i_m</v>
      </c>
      <c r="W1973" t="str">
        <f ca="1"/>
        <v>Unassigned</v>
      </c>
      <c r="X1973" t="str">
        <f ca="1"/>
        <v>PMI12346PS_c</v>
      </c>
      <c r="Y1973">
        <f ca="1"/>
        <v>0</v>
      </c>
      <c r="Z1973">
        <f ca="1"/>
        <v>0</v>
      </c>
      <c r="AA1973">
        <f ca="1"/>
        <v>0</v>
      </c>
      <c r="AB1973">
        <f ca="1"/>
        <v>0</v>
      </c>
      <c r="AC1973">
        <f ca="1"/>
        <v>0</v>
      </c>
      <c r="AD1973" t="str">
        <f ca="1"/>
        <v>PACCOAE_c</v>
      </c>
      <c r="AE1973">
        <f ca="1"/>
        <v>0</v>
      </c>
    </row>
    <row r="1974" spans="1:31" x14ac:dyDescent="0.2">
      <c r="A1974" t="s">
        <v>10665</v>
      </c>
      <c r="B1974" s="121" t="s">
        <v>9837</v>
      </c>
      <c r="E1974" s="121" t="str">
        <f ca="1"/>
        <v>0</v>
      </c>
      <c r="H1974" s="121" t="str">
        <f ca="1"/>
        <v>0</v>
      </c>
      <c r="K1974" s="121" t="str">
        <f ca="1"/>
        <v>0</v>
      </c>
      <c r="L1974">
        <v>0</v>
      </c>
      <c r="M1974">
        <v>3.14661366502033E-3</v>
      </c>
      <c r="N1974" s="105" t="str">
        <v>HACD140i_m</v>
      </c>
      <c r="O1974" s="131" t="str">
        <v/>
      </c>
      <c r="P1974" s="121" t="str">
        <v/>
      </c>
      <c r="Q1974">
        <v>0</v>
      </c>
      <c r="R1974" t="str">
        <v>HACD140i_m</v>
      </c>
      <c r="T1974">
        <v>5.5854852628139801E-2</v>
      </c>
      <c r="U1974" t="str">
        <v>HACD140i_m</v>
      </c>
      <c r="W1974" t="str">
        <f ca="1"/>
        <v>Unassigned</v>
      </c>
      <c r="X1974" t="str">
        <f ca="1"/>
        <v>PMI1346PS_c</v>
      </c>
      <c r="Y1974">
        <f ca="1"/>
        <v>0</v>
      </c>
      <c r="Z1974">
        <f ca="1"/>
        <v>0</v>
      </c>
      <c r="AA1974">
        <f ca="1"/>
        <v>0</v>
      </c>
      <c r="AB1974">
        <f ca="1"/>
        <v>0</v>
      </c>
      <c r="AC1974">
        <f ca="1"/>
        <v>0</v>
      </c>
      <c r="AD1974" t="str">
        <f ca="1"/>
        <v>PACCOAE_x</v>
      </c>
      <c r="AE1974">
        <f ca="1"/>
        <v>0</v>
      </c>
    </row>
    <row r="1975" spans="1:31" x14ac:dyDescent="0.2">
      <c r="A1975" t="s">
        <v>10669</v>
      </c>
      <c r="B1975" s="121" t="s">
        <v>9838</v>
      </c>
      <c r="E1975" s="121" t="str">
        <f ca="1"/>
        <v>0</v>
      </c>
      <c r="H1975" s="121" t="str">
        <f ca="1"/>
        <v>0</v>
      </c>
      <c r="K1975" s="121" t="str">
        <f ca="1"/>
        <v>0</v>
      </c>
      <c r="L1975">
        <v>1.3917388269326801E-3</v>
      </c>
      <c r="M1975">
        <v>4.6107352238113604E-3</v>
      </c>
      <c r="N1975" s="105" t="str">
        <v>ACACT40i_x, ACACT40ir_m</v>
      </c>
      <c r="O1975" s="131">
        <v>0</v>
      </c>
      <c r="P1975" s="121">
        <v>0</v>
      </c>
      <c r="Q1975">
        <v>6.0716941616627404E-3</v>
      </c>
      <c r="R1975" t="str">
        <v>ACACT40i_x, ACACT40ir_m</v>
      </c>
      <c r="T1975">
        <v>8.5787342629758095E-2</v>
      </c>
      <c r="U1975" t="str">
        <v>ACACT40i_x, ACACT40ir_m</v>
      </c>
      <c r="W1975" t="str">
        <f ca="1"/>
        <v>Thiamine metabolism</v>
      </c>
      <c r="X1975" t="str">
        <f ca="1"/>
        <v>PMPK_c</v>
      </c>
      <c r="Y1975">
        <f ca="1"/>
        <v>0</v>
      </c>
      <c r="Z1975">
        <f ca="1"/>
        <v>0</v>
      </c>
      <c r="AA1975">
        <f ca="1"/>
        <v>0</v>
      </c>
      <c r="AB1975">
        <f ca="1"/>
        <v>0</v>
      </c>
      <c r="AC1975">
        <f ca="1"/>
        <v>0</v>
      </c>
      <c r="AD1975" t="str">
        <f ca="1"/>
        <v>PACCOAL_x</v>
      </c>
      <c r="AE1975">
        <f ca="1"/>
        <v>0</v>
      </c>
    </row>
    <row r="1976" spans="1:31" x14ac:dyDescent="0.2">
      <c r="A1976" t="s">
        <v>10654</v>
      </c>
      <c r="B1976" s="121" t="s">
        <v>9839</v>
      </c>
      <c r="E1976" s="121">
        <f ca="1"/>
        <v>4.5263312811026803E-6</v>
      </c>
      <c r="H1976" s="121" t="str">
        <f ca="1"/>
        <v>0</v>
      </c>
      <c r="K1976" s="121" t="str">
        <f ca="1"/>
        <v>0</v>
      </c>
      <c r="L1976">
        <v>0</v>
      </c>
      <c r="M1976">
        <v>3.14661366502033E-3</v>
      </c>
      <c r="N1976" s="105" t="str">
        <v>ACACT100i_x, ACACT40ir_m</v>
      </c>
      <c r="O1976" s="131" t="str">
        <v/>
      </c>
      <c r="P1976" s="121" t="str">
        <v/>
      </c>
      <c r="Q1976">
        <v>0</v>
      </c>
      <c r="R1976" t="str">
        <v>ACACT100i_x, ACACT40ir_m</v>
      </c>
      <c r="T1976">
        <v>5.5854852628139801E-2</v>
      </c>
      <c r="U1976" t="str">
        <v>ACACT100i_x, ACACT40ir_m</v>
      </c>
      <c r="W1976" t="str">
        <f ca="1"/>
        <v>Transport</v>
      </c>
      <c r="X1976" t="str">
        <f ca="1"/>
        <v>PMTCOAt_c_l</v>
      </c>
      <c r="Y1976">
        <f ca="1"/>
        <v>2.1598798707800376E-6</v>
      </c>
      <c r="Z1976">
        <f ca="1"/>
        <v>0</v>
      </c>
      <c r="AA1976">
        <f ca="1"/>
        <v>4.6650810562007922E-12</v>
      </c>
      <c r="AB1976">
        <f ca="1"/>
        <v>1.9523212856387749E-10</v>
      </c>
      <c r="AC1976">
        <f ca="1"/>
        <v>1</v>
      </c>
      <c r="AD1976" t="str">
        <f ca="1"/>
        <v>PACt_c_x</v>
      </c>
      <c r="AE1976">
        <f ca="1"/>
        <v>0</v>
      </c>
    </row>
    <row r="1977" spans="1:31" x14ac:dyDescent="0.2">
      <c r="A1977" t="s">
        <v>10654</v>
      </c>
      <c r="B1977" s="121" t="s">
        <v>9840</v>
      </c>
      <c r="E1977" s="121">
        <f ca="1"/>
        <v>4.7807321127412601E-3</v>
      </c>
      <c r="H1977" s="121" t="str">
        <f ca="1"/>
        <v>0</v>
      </c>
      <c r="K1977" s="121" t="str">
        <f ca="1"/>
        <v>0</v>
      </c>
      <c r="L1977">
        <v>0</v>
      </c>
      <c r="M1977">
        <v>3.14661366502033E-3</v>
      </c>
      <c r="N1977" s="105" t="str">
        <v>ACACT60i_x, ACACT40ir_m</v>
      </c>
      <c r="O1977" s="131" t="str">
        <v/>
      </c>
      <c r="P1977" s="121" t="str">
        <v/>
      </c>
      <c r="Q1977">
        <v>0</v>
      </c>
      <c r="R1977" t="str">
        <v>ACACT60i_x, ACACT40ir_m</v>
      </c>
      <c r="T1977">
        <v>5.5854852628139801E-2</v>
      </c>
      <c r="U1977" t="str">
        <v>ACACT60i_x, ACACT40ir_m</v>
      </c>
      <c r="W1977" t="str">
        <f ca="1"/>
        <v>Transport</v>
      </c>
      <c r="X1977" t="str">
        <f ca="1"/>
        <v>PMTCOAt_c_r</v>
      </c>
      <c r="Y1977">
        <f ca="1"/>
        <v>2.2812751468306251E-3</v>
      </c>
      <c r="Z1977">
        <f ca="1"/>
        <v>0</v>
      </c>
      <c r="AA1977">
        <f ca="1"/>
        <v>5.2042162955470897E-6</v>
      </c>
      <c r="AB1977">
        <f ca="1"/>
        <v>2.177947634020154E-4</v>
      </c>
      <c r="AC1977">
        <f ca="1"/>
        <v>1</v>
      </c>
      <c r="AD1977" t="str">
        <f ca="1"/>
        <v>PADAH_c</v>
      </c>
      <c r="AE1977">
        <f ca="1"/>
        <v>0</v>
      </c>
    </row>
    <row r="1978" spans="1:31" x14ac:dyDescent="0.2">
      <c r="A1978" t="s">
        <v>10654</v>
      </c>
      <c r="B1978" s="121" t="s">
        <v>9841</v>
      </c>
      <c r="E1978" s="121">
        <f ca="1"/>
        <v>7.4735337413176402E-3</v>
      </c>
      <c r="H1978" s="121" t="str">
        <f ca="1"/>
        <v>0</v>
      </c>
      <c r="K1978" s="121" t="str">
        <f ca="1"/>
        <v>0</v>
      </c>
      <c r="L1978">
        <v>0</v>
      </c>
      <c r="M1978">
        <v>3.14661366502033E-3</v>
      </c>
      <c r="N1978" s="105" t="str">
        <v>ACACT120i_x, ACACT40ir_m</v>
      </c>
      <c r="O1978" s="131" t="str">
        <v/>
      </c>
      <c r="P1978" s="121" t="str">
        <v/>
      </c>
      <c r="Q1978">
        <v>0</v>
      </c>
      <c r="R1978" t="str">
        <v>ACACT120i_x, ACACT40ir_m</v>
      </c>
      <c r="T1978">
        <v>5.5854852628139801E-2</v>
      </c>
      <c r="U1978" t="str">
        <v>ACACT120i_x, ACACT40ir_m</v>
      </c>
      <c r="W1978" t="str">
        <f ca="1"/>
        <v>Transport</v>
      </c>
      <c r="X1978" t="str">
        <f ca="1"/>
        <v>PMTCOAt_c_rm</v>
      </c>
      <c r="Y1978">
        <f ca="1"/>
        <v>3.5662292680298433E-3</v>
      </c>
      <c r="Z1978">
        <f ca="1"/>
        <v>0</v>
      </c>
      <c r="AA1978">
        <f ca="1"/>
        <v>1.2717991192152671E-5</v>
      </c>
      <c r="AB1978">
        <f ca="1"/>
        <v>5.3224380489601112E-4</v>
      </c>
      <c r="AC1978">
        <f ca="1"/>
        <v>1</v>
      </c>
      <c r="AD1978" t="str">
        <f ca="1"/>
        <v>PAFH_c</v>
      </c>
      <c r="AE1978">
        <f ca="1"/>
        <v>0</v>
      </c>
    </row>
    <row r="1979" spans="1:31" x14ac:dyDescent="0.2">
      <c r="A1979" t="s">
        <v>10702</v>
      </c>
      <c r="B1979" s="121" t="s">
        <v>9842</v>
      </c>
      <c r="E1979" s="121" t="str">
        <f ca="1"/>
        <v>0</v>
      </c>
      <c r="H1979" s="121" t="str">
        <f ca="1"/>
        <v>0</v>
      </c>
      <c r="K1979" s="121" t="str">
        <f ca="1"/>
        <v>0</v>
      </c>
      <c r="L1979">
        <v>0</v>
      </c>
      <c r="M1979">
        <v>2.0125541244083401E-3</v>
      </c>
      <c r="N1979" s="105" t="str">
        <v>ACACT240i_x, ACACT40ir_m</v>
      </c>
      <c r="O1979" s="131">
        <v>0</v>
      </c>
      <c r="P1979" s="121">
        <v>0</v>
      </c>
      <c r="Q1979">
        <v>0</v>
      </c>
      <c r="R1979" t="str">
        <v>ACACT240i_x, ACACT40ir_m</v>
      </c>
      <c r="T1979">
        <v>4.9539418702541499E-2</v>
      </c>
      <c r="U1979" t="str">
        <v>ACACT240i_x, ACACT40ir_m</v>
      </c>
      <c r="W1979" t="str">
        <f ca="1"/>
        <v>Pyrimidine metabolism</v>
      </c>
      <c r="X1979" t="str">
        <f ca="1"/>
        <v>PNP_c</v>
      </c>
      <c r="Y1979">
        <f ca="1"/>
        <v>0</v>
      </c>
      <c r="Z1979">
        <f ca="1"/>
        <v>0</v>
      </c>
      <c r="AA1979">
        <f ca="1"/>
        <v>0</v>
      </c>
      <c r="AB1979">
        <f ca="1"/>
        <v>0</v>
      </c>
      <c r="AC1979">
        <f ca="1"/>
        <v>0</v>
      </c>
      <c r="AD1979" t="str">
        <f ca="1"/>
        <v>PAIL35Pt_c_vm</v>
      </c>
      <c r="AE1979">
        <f ca="1"/>
        <v>0</v>
      </c>
    </row>
    <row r="1980" spans="1:31" x14ac:dyDescent="0.2">
      <c r="A1980" t="s">
        <v>10720</v>
      </c>
      <c r="B1980" s="121" t="s">
        <v>9843</v>
      </c>
      <c r="E1980" s="121">
        <f ca="1"/>
        <v>1.9069533756341199E-5</v>
      </c>
      <c r="H1980" s="121" t="str">
        <f ca="1"/>
        <v>0</v>
      </c>
      <c r="K1980" s="121" t="str">
        <f ca="1"/>
        <v>0</v>
      </c>
      <c r="L1980">
        <v>0</v>
      </c>
      <c r="M1980">
        <v>3.1466136649701501E-3</v>
      </c>
      <c r="N1980" s="105" t="str">
        <v>ACACT80i_x, ACACT40ir_m</v>
      </c>
      <c r="O1980" s="131">
        <v>0</v>
      </c>
      <c r="P1980" s="121">
        <v>0</v>
      </c>
      <c r="Q1980">
        <v>0</v>
      </c>
      <c r="R1980" t="str">
        <v>ACACT80i_x, ACACT40ir_m</v>
      </c>
      <c r="T1980">
        <v>5.5854852628139801E-2</v>
      </c>
      <c r="U1980" t="str">
        <v>ACACT80i_x, ACACT40ir_m</v>
      </c>
      <c r="W1980" t="str">
        <f ca="1"/>
        <v>Pantothenate and CoA biosynthesis</v>
      </c>
      <c r="X1980" t="str">
        <f ca="1"/>
        <v>PNTK_c</v>
      </c>
      <c r="Y1980">
        <f ca="1"/>
        <v>9.0996216466612262E-6</v>
      </c>
      <c r="Z1980">
        <f ca="1"/>
        <v>0</v>
      </c>
      <c r="AA1980">
        <f ca="1"/>
        <v>8.2803114112385568E-11</v>
      </c>
      <c r="AB1980">
        <f ca="1"/>
        <v>3.4652834591997445E-9</v>
      </c>
      <c r="AC1980">
        <f ca="1"/>
        <v>1</v>
      </c>
      <c r="AD1980" t="str">
        <f ca="1"/>
        <v>PAIL35Pt_en_vm</v>
      </c>
      <c r="AE1980">
        <f ca="1"/>
        <v>0</v>
      </c>
    </row>
    <row r="1981" spans="1:31" x14ac:dyDescent="0.2">
      <c r="A1981" t="s">
        <v>10654</v>
      </c>
      <c r="B1981" s="121" t="s">
        <v>9844</v>
      </c>
      <c r="E1981" s="121">
        <f ca="1"/>
        <v>1.9069533756341199E-5</v>
      </c>
      <c r="H1981" s="121" t="str">
        <f ca="1"/>
        <v>0</v>
      </c>
      <c r="K1981" s="121" t="str">
        <f ca="1"/>
        <v>0</v>
      </c>
      <c r="L1981">
        <v>0</v>
      </c>
      <c r="M1981">
        <v>2.2213260089362901E-3</v>
      </c>
      <c r="N1981" s="105" t="str">
        <v>ACACT220i_x, ACACT40ir_m</v>
      </c>
      <c r="O1981" s="131" t="str">
        <v/>
      </c>
      <c r="P1981" s="121" t="str">
        <v/>
      </c>
      <c r="Q1981">
        <v>0</v>
      </c>
      <c r="R1981" t="str">
        <v>ACACT220i_x, ACACT40ir_m</v>
      </c>
      <c r="T1981">
        <v>4.9567582214803799E-2</v>
      </c>
      <c r="U1981" t="str">
        <v>ACACT220i_x, ACACT40ir_m</v>
      </c>
      <c r="W1981" t="str">
        <f ca="1"/>
        <v>Transport</v>
      </c>
      <c r="X1981" t="str">
        <f ca="1"/>
        <v>PNTOtps_e</v>
      </c>
      <c r="Y1981">
        <f ca="1"/>
        <v>9.0996216466612262E-6</v>
      </c>
      <c r="Z1981">
        <f ca="1"/>
        <v>0</v>
      </c>
      <c r="AA1981">
        <f ca="1"/>
        <v>8.2803114112385568E-11</v>
      </c>
      <c r="AB1981">
        <f ca="1"/>
        <v>3.4652834591997445E-9</v>
      </c>
      <c r="AC1981">
        <f ca="1"/>
        <v>1</v>
      </c>
      <c r="AD1981" t="str">
        <f ca="1"/>
        <v>PAIL3K_vm</v>
      </c>
      <c r="AE1981">
        <f ca="1"/>
        <v>0</v>
      </c>
    </row>
    <row r="1982" spans="1:31" x14ac:dyDescent="0.2">
      <c r="A1982" t="s">
        <v>10665</v>
      </c>
      <c r="B1982" s="121" t="s">
        <v>9845</v>
      </c>
      <c r="E1982" s="121" t="str">
        <f ca="1"/>
        <v>0</v>
      </c>
      <c r="H1982" s="121" t="str">
        <f ca="1"/>
        <v>0</v>
      </c>
      <c r="K1982" s="121" t="str">
        <f ca="1"/>
        <v>0</v>
      </c>
      <c r="L1982">
        <v>0</v>
      </c>
      <c r="M1982">
        <v>3.14661366502033E-3</v>
      </c>
      <c r="N1982" s="105" t="str">
        <v>ACACT140i_x, ACACT40ir_m</v>
      </c>
      <c r="O1982" s="131" t="str">
        <v/>
      </c>
      <c r="P1982" s="121" t="str">
        <v/>
      </c>
      <c r="Q1982">
        <v>0</v>
      </c>
      <c r="R1982" t="str">
        <v>ACACT140i_x, ACACT40ir_m</v>
      </c>
      <c r="T1982">
        <v>5.5854852628139801E-2</v>
      </c>
      <c r="U1982" t="str">
        <v>ACACT140i_x, ACACT40ir_m</v>
      </c>
      <c r="W1982" t="str">
        <f ca="1"/>
        <v>Unassigned</v>
      </c>
      <c r="X1982" t="str">
        <f ca="1"/>
        <v>POLYAO1_c</v>
      </c>
      <c r="Y1982">
        <f ca="1"/>
        <v>0</v>
      </c>
      <c r="Z1982">
        <f ca="1"/>
        <v>0</v>
      </c>
      <c r="AA1982">
        <f ca="1"/>
        <v>0</v>
      </c>
      <c r="AB1982">
        <f ca="1"/>
        <v>0</v>
      </c>
      <c r="AC1982">
        <f ca="1"/>
        <v>0</v>
      </c>
      <c r="AD1982" t="str">
        <f ca="1"/>
        <v>PAIL3Pt_gm_vm</v>
      </c>
      <c r="AE1982">
        <f ca="1"/>
        <v>0</v>
      </c>
    </row>
    <row r="1983" spans="1:31" x14ac:dyDescent="0.2">
      <c r="A1983" t="s">
        <v>10665</v>
      </c>
      <c r="B1983" s="121" t="s">
        <v>9846</v>
      </c>
      <c r="E1983" s="121" t="str">
        <f ca="1"/>
        <v>0</v>
      </c>
      <c r="H1983" s="121" t="str">
        <f ca="1"/>
        <v>0</v>
      </c>
      <c r="K1983" s="121" t="str">
        <f ca="1"/>
        <v>0</v>
      </c>
      <c r="L1983">
        <v>0</v>
      </c>
      <c r="M1983">
        <v>3.14661366497017E-3</v>
      </c>
      <c r="N1983" s="105" t="str">
        <v>ACACT160i_x, ACACT40ir_m</v>
      </c>
      <c r="O1983" s="131">
        <v>0</v>
      </c>
      <c r="P1983" s="121">
        <v>7.8176826968388805E-5</v>
      </c>
      <c r="Q1983">
        <v>0</v>
      </c>
      <c r="R1983" t="str">
        <v>ACACT160i_x, ACACT40ir_m</v>
      </c>
      <c r="T1983">
        <v>5.5854852628139801E-2</v>
      </c>
      <c r="U1983" t="str">
        <v>ACACT160i_x, ACACT40ir_m</v>
      </c>
      <c r="W1983" t="str">
        <f ca="1"/>
        <v>Unassigned</v>
      </c>
      <c r="X1983" t="str">
        <f ca="1"/>
        <v>POLYAO2_c</v>
      </c>
      <c r="Y1983">
        <f ca="1"/>
        <v>0</v>
      </c>
      <c r="Z1983">
        <f ca="1"/>
        <v>0</v>
      </c>
      <c r="AA1983">
        <f ca="1"/>
        <v>0</v>
      </c>
      <c r="AB1983">
        <f ca="1"/>
        <v>0</v>
      </c>
      <c r="AC1983">
        <f ca="1"/>
        <v>0</v>
      </c>
      <c r="AD1983" t="str">
        <f ca="1"/>
        <v>PAIL3Pt_rm_vm</v>
      </c>
      <c r="AE1983">
        <f ca="1"/>
        <v>0</v>
      </c>
    </row>
    <row r="1984" spans="1:31" x14ac:dyDescent="0.2">
      <c r="A1984" t="s">
        <v>10674</v>
      </c>
      <c r="B1984" s="121" t="s">
        <v>9847</v>
      </c>
      <c r="E1984" s="121" t="str">
        <f ca="1"/>
        <v>0</v>
      </c>
      <c r="H1984" s="121" t="str">
        <f ca="1"/>
        <v>0</v>
      </c>
      <c r="K1984" s="121" t="str">
        <f ca="1"/>
        <v>0</v>
      </c>
      <c r="L1984">
        <v>0</v>
      </c>
      <c r="M1984">
        <v>2.7085426706555601E-3</v>
      </c>
      <c r="N1984" s="105" t="str">
        <v>ACACT180i_x, ACACT40ir_m</v>
      </c>
      <c r="O1984" s="131" t="str">
        <v/>
      </c>
      <c r="P1984" s="121" t="str">
        <v/>
      </c>
      <c r="Q1984">
        <v>0</v>
      </c>
      <c r="R1984" t="str">
        <v>ACACT180i_x, ACACT40ir_m</v>
      </c>
      <c r="T1984">
        <v>5.5854570349079598E-2</v>
      </c>
      <c r="U1984" t="str">
        <v>ACACT180i_x, ACACT40ir_m</v>
      </c>
      <c r="W1984" t="str">
        <f ca="1"/>
        <v>Arginine and proline metabolism</v>
      </c>
      <c r="X1984" t="str">
        <f ca="1"/>
        <v>POLYAO3_c</v>
      </c>
      <c r="Y1984">
        <f ca="1"/>
        <v>0</v>
      </c>
      <c r="Z1984">
        <f ca="1"/>
        <v>0</v>
      </c>
      <c r="AA1984">
        <f ca="1"/>
        <v>0</v>
      </c>
      <c r="AB1984">
        <f ca="1"/>
        <v>0</v>
      </c>
      <c r="AC1984">
        <f ca="1"/>
        <v>0</v>
      </c>
      <c r="AD1984" t="str">
        <f ca="1"/>
        <v>PAIL45Pt_c_en</v>
      </c>
      <c r="AE1984">
        <f ca="1"/>
        <v>0</v>
      </c>
    </row>
    <row r="1985" spans="1:31" x14ac:dyDescent="0.2">
      <c r="A1985" t="s">
        <v>10703</v>
      </c>
      <c r="B1985" s="121" t="s">
        <v>9848</v>
      </c>
      <c r="E1985" s="121">
        <f ca="1"/>
        <v>2.6242374489956002</v>
      </c>
      <c r="H1985" s="121" t="str">
        <f ca="1"/>
        <v>0</v>
      </c>
      <c r="K1985" s="121" t="str">
        <f ca="1"/>
        <v>0</v>
      </c>
      <c r="L1985">
        <v>0</v>
      </c>
      <c r="M1985">
        <v>2.4130233745207901E-3</v>
      </c>
      <c r="N1985" s="105" t="str">
        <v>ACACT200i_x, ACACT40ir_m</v>
      </c>
      <c r="O1985" s="131">
        <v>0</v>
      </c>
      <c r="P1985" s="121">
        <v>0.149689192695909</v>
      </c>
      <c r="Q1985">
        <v>0</v>
      </c>
      <c r="R1985" t="str">
        <v>ACACT200i_x, ACACT40ir_m</v>
      </c>
      <c r="T1985">
        <v>4.9737512324596299E-2</v>
      </c>
      <c r="U1985" t="str">
        <v>ACACT200i_x, ACACT40ir_m</v>
      </c>
      <c r="W1985" t="str">
        <f ca="1"/>
        <v>Oxidative phosphorylation</v>
      </c>
      <c r="X1985" t="str">
        <f ca="1"/>
        <v>PPA_c</v>
      </c>
      <c r="Y1985">
        <f ca="1"/>
        <v>1.2522365885803957</v>
      </c>
      <c r="Z1985">
        <f ca="1"/>
        <v>0</v>
      </c>
      <c r="AA1985">
        <f ca="1"/>
        <v>1.5680964737794671</v>
      </c>
      <c r="AB1985">
        <f ca="1"/>
        <v>69.982892069086205</v>
      </c>
      <c r="AC1985">
        <f ca="1"/>
        <v>1</v>
      </c>
      <c r="AD1985" t="str">
        <f ca="1"/>
        <v>PAIL45Pt_c_n</v>
      </c>
      <c r="AE1985">
        <f ca="1"/>
        <v>0</v>
      </c>
    </row>
    <row r="1986" spans="1:31" x14ac:dyDescent="0.2">
      <c r="A1986" t="s">
        <v>10654</v>
      </c>
      <c r="B1986" s="121" t="s">
        <v>9849</v>
      </c>
      <c r="E1986" s="121" t="str">
        <f ca="1"/>
        <v>0</v>
      </c>
      <c r="H1986" s="121" t="str">
        <f ca="1"/>
        <v>0</v>
      </c>
      <c r="K1986" s="121" t="str">
        <f ca="1"/>
        <v>0</v>
      </c>
      <c r="L1986">
        <v>0</v>
      </c>
      <c r="M1986">
        <v>1.7661025606902699E-3</v>
      </c>
      <c r="N1986" s="105" t="str">
        <v>ACACT260i_x, ACACT40ir_m</v>
      </c>
      <c r="O1986" s="131" t="str">
        <v/>
      </c>
      <c r="P1986" s="121" t="str">
        <v/>
      </c>
      <c r="Q1986">
        <v>0</v>
      </c>
      <c r="R1986" t="str">
        <v>ACACT260i_x, ACACT40ir_m</v>
      </c>
      <c r="T1986">
        <v>4.9395872019766897E-2</v>
      </c>
      <c r="U1986" t="str">
        <v>ACACT260i_x, ACACT40ir_m</v>
      </c>
      <c r="W1986" t="str">
        <f ca="1"/>
        <v>Transport</v>
      </c>
      <c r="X1986" t="str">
        <f ca="1"/>
        <v>PPAt_c_e</v>
      </c>
      <c r="Y1986">
        <f ca="1"/>
        <v>0</v>
      </c>
      <c r="Z1986">
        <f ca="1"/>
        <v>0</v>
      </c>
      <c r="AA1986">
        <f ca="1"/>
        <v>0</v>
      </c>
      <c r="AB1986">
        <f ca="1"/>
        <v>0</v>
      </c>
      <c r="AC1986">
        <f ca="1"/>
        <v>0</v>
      </c>
      <c r="AD1986" t="str">
        <f ca="1"/>
        <v>PAIL45Pt_en_rm</v>
      </c>
      <c r="AE1986">
        <f ca="1"/>
        <v>0</v>
      </c>
    </row>
    <row r="1987" spans="1:31" x14ac:dyDescent="0.2">
      <c r="A1987" t="s">
        <v>10654</v>
      </c>
      <c r="B1987" s="121" t="s">
        <v>9850</v>
      </c>
      <c r="E1987" s="121" t="str">
        <f ca="1"/>
        <v>0</v>
      </c>
      <c r="H1987" s="121" t="str">
        <f ca="1"/>
        <v>0</v>
      </c>
      <c r="K1987" s="121" t="str">
        <f ca="1"/>
        <v>0</v>
      </c>
      <c r="L1987">
        <v>0</v>
      </c>
      <c r="M1987">
        <v>3.14661366502033E-3</v>
      </c>
      <c r="N1987" s="105" t="str">
        <v>ACOAO40_m</v>
      </c>
      <c r="O1987" s="131" t="str">
        <v/>
      </c>
      <c r="P1987" s="121" t="str">
        <v/>
      </c>
      <c r="Q1987">
        <v>0</v>
      </c>
      <c r="R1987" t="str">
        <v>ACOAO40_m</v>
      </c>
      <c r="T1987">
        <v>5.5854852628139801E-2</v>
      </c>
      <c r="U1987" t="str">
        <v>ACOAO40_m</v>
      </c>
      <c r="W1987" t="str">
        <f ca="1"/>
        <v>Transport</v>
      </c>
      <c r="X1987" t="str">
        <f ca="1"/>
        <v>PPAt_c_m</v>
      </c>
      <c r="Y1987">
        <f ca="1"/>
        <v>0</v>
      </c>
      <c r="Z1987">
        <f ca="1"/>
        <v>0</v>
      </c>
      <c r="AA1987">
        <f ca="1"/>
        <v>0</v>
      </c>
      <c r="AB1987">
        <f ca="1"/>
        <v>0</v>
      </c>
      <c r="AC1987">
        <f ca="1"/>
        <v>0</v>
      </c>
      <c r="AD1987" t="str">
        <f ca="1"/>
        <v>PAIL4K_en</v>
      </c>
      <c r="AE1987">
        <f ca="1"/>
        <v>0</v>
      </c>
    </row>
    <row r="1988" spans="1:31" x14ac:dyDescent="0.2">
      <c r="A1988" t="s">
        <v>10714</v>
      </c>
      <c r="B1988" s="121" t="s">
        <v>9851</v>
      </c>
      <c r="E1988" s="121">
        <f ca="1"/>
        <v>1.9069533756447E-5</v>
      </c>
      <c r="H1988" s="121" t="str">
        <f ca="1"/>
        <v>0</v>
      </c>
      <c r="K1988" s="121" t="str">
        <f ca="1"/>
        <v>0</v>
      </c>
      <c r="L1988">
        <v>0</v>
      </c>
      <c r="M1988">
        <v>3.14661366502032E-3</v>
      </c>
      <c r="N1988" s="105" t="str">
        <v>ACOAO100_m</v>
      </c>
      <c r="O1988" s="131">
        <v>1.7819999999999999E-7</v>
      </c>
      <c r="P1988" s="121">
        <v>1.9381364543857499E-10</v>
      </c>
      <c r="Q1988">
        <v>0</v>
      </c>
      <c r="R1988" t="str">
        <v>ACOAO100_m</v>
      </c>
      <c r="T1988">
        <v>5.5854852628139801E-2</v>
      </c>
      <c r="U1988" t="str">
        <v>ACOAO100_m</v>
      </c>
      <c r="W1988" t="str">
        <f ca="1"/>
        <v>Heme metabolism</v>
      </c>
      <c r="X1988" t="str">
        <f ca="1"/>
        <v>PPBNGD_c</v>
      </c>
      <c r="Y1988">
        <f ca="1"/>
        <v>9.0996216467117127E-6</v>
      </c>
      <c r="Z1988">
        <f ca="1"/>
        <v>0</v>
      </c>
      <c r="AA1988">
        <f ca="1"/>
        <v>8.2803114113304385E-11</v>
      </c>
      <c r="AB1988">
        <f ca="1"/>
        <v>2204336895.4291272</v>
      </c>
      <c r="AC1988">
        <f ca="1"/>
        <v>1</v>
      </c>
      <c r="AD1988" t="str">
        <f ca="1"/>
        <v>PAIL4K_gm</v>
      </c>
      <c r="AE1988">
        <f ca="1"/>
        <v>0</v>
      </c>
    </row>
    <row r="1989" spans="1:31" x14ac:dyDescent="0.2">
      <c r="A1989" t="s">
        <v>10714</v>
      </c>
      <c r="B1989" s="121" t="s">
        <v>9852</v>
      </c>
      <c r="E1989" s="121">
        <f ca="1"/>
        <v>7.6278135025787999E-5</v>
      </c>
      <c r="H1989" s="121" t="str">
        <f ca="1"/>
        <v>0</v>
      </c>
      <c r="K1989" s="121" t="str">
        <f ca="1"/>
        <v>0</v>
      </c>
      <c r="L1989">
        <v>0</v>
      </c>
      <c r="M1989">
        <v>2.2213260089362901E-3</v>
      </c>
      <c r="N1989" s="105" t="str">
        <v>ACOAO220_m</v>
      </c>
      <c r="O1989" s="131">
        <v>7.1279999999999998E-7</v>
      </c>
      <c r="P1989" s="121">
        <v>7.75254581754301E-10</v>
      </c>
      <c r="Q1989">
        <v>0</v>
      </c>
      <c r="R1989" t="str">
        <v>ACOAO220_m</v>
      </c>
      <c r="T1989">
        <v>4.9567582214803799E-2</v>
      </c>
      <c r="U1989" t="str">
        <v>ACOAO220_m</v>
      </c>
      <c r="W1989" t="str">
        <f ca="1"/>
        <v>Heme metabolism</v>
      </c>
      <c r="X1989" t="str">
        <f ca="1"/>
        <v>PPBNGS_1_c</v>
      </c>
      <c r="Y1989">
        <f ca="1"/>
        <v>3.6398486586846851E-5</v>
      </c>
      <c r="Z1989">
        <f ca="1"/>
        <v>0</v>
      </c>
      <c r="AA1989">
        <f ca="1"/>
        <v>1.3248498258128702E-9</v>
      </c>
      <c r="AB1989">
        <f ca="1"/>
        <v>2204336895.4291215</v>
      </c>
      <c r="AC1989">
        <f ca="1"/>
        <v>1</v>
      </c>
      <c r="AD1989" t="str">
        <f ca="1"/>
        <v>PAIL4K_n</v>
      </c>
      <c r="AE1989">
        <f ca="1"/>
        <v>0</v>
      </c>
    </row>
    <row r="1990" spans="1:31" x14ac:dyDescent="0.2">
      <c r="A1990" t="s">
        <v>10720</v>
      </c>
      <c r="B1990" s="121" t="s">
        <v>9853</v>
      </c>
      <c r="E1990" s="121">
        <f ca="1"/>
        <v>1.9069533756341199E-5</v>
      </c>
      <c r="H1990" s="121" t="str">
        <f ca="1"/>
        <v>0</v>
      </c>
      <c r="K1990" s="121" t="str">
        <f ca="1"/>
        <v>0</v>
      </c>
      <c r="L1990">
        <v>0</v>
      </c>
      <c r="M1990">
        <v>3.14661366502033E-3</v>
      </c>
      <c r="N1990" s="105" t="str">
        <v/>
      </c>
      <c r="O1990" s="131">
        <v>0</v>
      </c>
      <c r="P1990" s="121">
        <v>0</v>
      </c>
      <c r="Q1990">
        <v>0</v>
      </c>
      <c r="R1990" t="str">
        <v/>
      </c>
      <c r="T1990">
        <v>5.5854852628139801E-2</v>
      </c>
      <c r="U1990" t="str">
        <v/>
      </c>
      <c r="W1990" t="str">
        <f ca="1"/>
        <v>Pantothenate and CoA biosynthesis</v>
      </c>
      <c r="X1990" t="str">
        <f ca="1"/>
        <v>PPCDC_c</v>
      </c>
      <c r="Y1990">
        <f ca="1"/>
        <v>9.0996216466612262E-6</v>
      </c>
      <c r="Z1990">
        <f ca="1"/>
        <v>0</v>
      </c>
      <c r="AA1990">
        <f ca="1"/>
        <v>8.2803114112385568E-11</v>
      </c>
      <c r="AB1990">
        <f ca="1"/>
        <v>3.4652834591997445E-9</v>
      </c>
      <c r="AC1990">
        <f ca="1"/>
        <v>1</v>
      </c>
      <c r="AD1990" t="str">
        <f ca="1"/>
        <v>PAIL4K_vm</v>
      </c>
      <c r="AE1990">
        <f ca="1"/>
        <v>0</v>
      </c>
    </row>
    <row r="1991" spans="1:31" x14ac:dyDescent="0.2">
      <c r="A1991" t="s">
        <v>10683</v>
      </c>
      <c r="B1991" s="121" t="s">
        <v>9854</v>
      </c>
      <c r="E1991" s="121" t="str">
        <f ca="1"/>
        <v>0</v>
      </c>
      <c r="H1991" s="121" t="str">
        <f ca="1"/>
        <v>0</v>
      </c>
      <c r="K1991" s="121" t="str">
        <f ca="1"/>
        <v>0</v>
      </c>
      <c r="L1991">
        <v>0</v>
      </c>
      <c r="M1991">
        <v>1.7661025606902699E-3</v>
      </c>
      <c r="N1991" s="105" t="str">
        <v>ACOAO260_m</v>
      </c>
      <c r="O1991" s="131">
        <v>0</v>
      </c>
      <c r="P1991" s="121">
        <v>4.4408275712947698E-3</v>
      </c>
      <c r="Q1991">
        <v>0</v>
      </c>
      <c r="R1991" t="str">
        <v>ACOAO260_m</v>
      </c>
      <c r="T1991">
        <v>4.9395872019766897E-2</v>
      </c>
      <c r="U1991" t="str">
        <v>ACOAO260_m</v>
      </c>
      <c r="W1991" t="str">
        <f ca="1"/>
        <v>Pyruvate metabolism</v>
      </c>
      <c r="X1991" t="str">
        <f ca="1"/>
        <v>PPCK_c</v>
      </c>
      <c r="Y1991">
        <f ca="1"/>
        <v>0</v>
      </c>
      <c r="Z1991">
        <f ca="1"/>
        <v>0</v>
      </c>
      <c r="AA1991">
        <f ca="1"/>
        <v>0</v>
      </c>
      <c r="AB1991">
        <f ca="1"/>
        <v>0</v>
      </c>
      <c r="AC1991">
        <f ca="1"/>
        <v>0</v>
      </c>
      <c r="AD1991" t="str">
        <f ca="1"/>
        <v>PAIL4Pt_c_en</v>
      </c>
      <c r="AE1991">
        <f ca="1"/>
        <v>0</v>
      </c>
    </row>
    <row r="1992" spans="1:31" x14ac:dyDescent="0.2">
      <c r="A1992" t="s">
        <v>10690</v>
      </c>
      <c r="B1992" s="121" t="s">
        <v>9855</v>
      </c>
      <c r="E1992" s="121" t="str">
        <f ca="1"/>
        <v>0</v>
      </c>
      <c r="H1992" s="121" t="str">
        <f ca="1"/>
        <v>0</v>
      </c>
      <c r="K1992" s="121" t="str">
        <f ca="1"/>
        <v>0</v>
      </c>
      <c r="L1992">
        <v>0</v>
      </c>
      <c r="M1992">
        <v>3.1466136650203499E-3</v>
      </c>
      <c r="N1992" s="105" t="str">
        <v/>
      </c>
      <c r="O1992" s="131" t="str">
        <v/>
      </c>
      <c r="P1992" s="121" t="str">
        <v/>
      </c>
      <c r="Q1992">
        <v>0</v>
      </c>
      <c r="R1992" t="str">
        <v/>
      </c>
      <c r="T1992">
        <v>5.5854852628139703E-2</v>
      </c>
      <c r="U1992" t="str">
        <v/>
      </c>
      <c r="W1992" t="str">
        <f ca="1"/>
        <v>Purine metabolism</v>
      </c>
      <c r="X1992" t="str">
        <f ca="1"/>
        <v>PPGPPDP_c</v>
      </c>
      <c r="Y1992">
        <f ca="1"/>
        <v>0</v>
      </c>
      <c r="Z1992">
        <f ca="1"/>
        <v>0</v>
      </c>
      <c r="AA1992">
        <f ca="1"/>
        <v>0</v>
      </c>
      <c r="AB1992">
        <f ca="1"/>
        <v>0</v>
      </c>
      <c r="AC1992">
        <f ca="1"/>
        <v>0</v>
      </c>
      <c r="AD1992" t="str">
        <f ca="1"/>
        <v>PAIL4Pt_en_rm</v>
      </c>
      <c r="AE1992">
        <f ca="1"/>
        <v>0</v>
      </c>
    </row>
    <row r="1993" spans="1:31" x14ac:dyDescent="0.2">
      <c r="A1993" t="s">
        <v>10654</v>
      </c>
      <c r="B1993" s="121" t="s">
        <v>9856</v>
      </c>
      <c r="E1993" s="121">
        <f ca="1"/>
        <v>-4.4371967057171099E-2</v>
      </c>
      <c r="H1993" s="121" t="str">
        <f ca="1"/>
        <v>0</v>
      </c>
      <c r="K1993" s="121" t="str">
        <f ca="1"/>
        <v>0</v>
      </c>
      <c r="L1993">
        <v>0</v>
      </c>
      <c r="M1993">
        <v>3.14661366502033E-3</v>
      </c>
      <c r="N1993" s="105" t="str">
        <v>ACOAO60_m</v>
      </c>
      <c r="O1993" s="131" t="str">
        <v/>
      </c>
      <c r="P1993" s="121" t="str">
        <v/>
      </c>
      <c r="Q1993">
        <v>0</v>
      </c>
      <c r="R1993" t="str">
        <v>ACOAO60_m</v>
      </c>
      <c r="T1993">
        <v>5.5854852628139801E-2</v>
      </c>
      <c r="U1993" t="str">
        <v>ACOAO60_m</v>
      </c>
      <c r="W1993" t="str">
        <f ca="1"/>
        <v>Transport</v>
      </c>
      <c r="X1993" t="str">
        <f ca="1"/>
        <v>PPIt_c_l</v>
      </c>
      <c r="Y1993">
        <f ca="1"/>
        <v>-2.1173465334678558E-2</v>
      </c>
      <c r="Z1993">
        <f ca="1"/>
        <v>0</v>
      </c>
      <c r="AA1993">
        <f ca="1"/>
        <v>4.4831563427883461E-4</v>
      </c>
      <c r="AB1993">
        <f ca="1"/>
        <v>1.8761863833509022E-2</v>
      </c>
      <c r="AC1993">
        <f ca="1"/>
        <v>1</v>
      </c>
      <c r="AD1993" t="str">
        <f ca="1"/>
        <v>PAILt_en_rm</v>
      </c>
      <c r="AE1993">
        <f ca="1"/>
        <v>0</v>
      </c>
    </row>
    <row r="1994" spans="1:31" x14ac:dyDescent="0.2">
      <c r="A1994" t="s">
        <v>10654</v>
      </c>
      <c r="B1994" s="121" t="s">
        <v>9857</v>
      </c>
      <c r="E1994" s="121">
        <f ca="1"/>
        <v>-1.9069533756447E-5</v>
      </c>
      <c r="H1994" s="121" t="str">
        <f ca="1"/>
        <v>0</v>
      </c>
      <c r="K1994" s="121" t="str">
        <f ca="1"/>
        <v>0</v>
      </c>
      <c r="L1994">
        <v>0</v>
      </c>
      <c r="M1994">
        <v>2.4130233745208E-3</v>
      </c>
      <c r="N1994" s="105" t="str">
        <v>ACOAO200_m</v>
      </c>
      <c r="O1994" s="131" t="str">
        <v/>
      </c>
      <c r="P1994" s="121" t="str">
        <v/>
      </c>
      <c r="Q1994">
        <v>0</v>
      </c>
      <c r="R1994" t="str">
        <v>ACOAO200_m</v>
      </c>
      <c r="T1994">
        <v>4.9737512324596299E-2</v>
      </c>
      <c r="U1994" t="str">
        <v>ACOAO200_m</v>
      </c>
      <c r="W1994" t="str">
        <f ca="1"/>
        <v>Transport</v>
      </c>
      <c r="X1994" t="str">
        <f ca="1"/>
        <v>PPIt_c_m</v>
      </c>
      <c r="Y1994">
        <f ca="1"/>
        <v>-9.0996216467117127E-6</v>
      </c>
      <c r="Z1994">
        <f ca="1"/>
        <v>0</v>
      </c>
      <c r="AA1994">
        <f ca="1"/>
        <v>8.2803114113304385E-11</v>
      </c>
      <c r="AB1994">
        <f ca="1"/>
        <v>3.4652834592381964E-9</v>
      </c>
      <c r="AC1994">
        <f ca="1"/>
        <v>1</v>
      </c>
      <c r="AD1994" t="str">
        <f ca="1"/>
        <v>PAILt_n_rm</v>
      </c>
      <c r="AE1994">
        <f ca="1"/>
        <v>0</v>
      </c>
    </row>
    <row r="1995" spans="1:31" x14ac:dyDescent="0.2">
      <c r="A1995" t="s">
        <v>10654</v>
      </c>
      <c r="B1995" s="121" t="s">
        <v>9858</v>
      </c>
      <c r="E1995" s="121">
        <f ca="1"/>
        <v>-2.9793459581299801E-2</v>
      </c>
      <c r="H1995" s="121" t="str">
        <f ca="1"/>
        <v>0</v>
      </c>
      <c r="K1995" s="121" t="str">
        <f ca="1"/>
        <v>0</v>
      </c>
      <c r="L1995">
        <v>0</v>
      </c>
      <c r="M1995">
        <v>2.7085426706555601E-3</v>
      </c>
      <c r="N1995" s="105" t="str">
        <v/>
      </c>
      <c r="O1995" s="131" t="str">
        <v/>
      </c>
      <c r="P1995" s="121" t="str">
        <v/>
      </c>
      <c r="Q1995">
        <v>0</v>
      </c>
      <c r="R1995" t="str">
        <v/>
      </c>
      <c r="T1995">
        <v>5.5854570349079598E-2</v>
      </c>
      <c r="U1995" t="str">
        <v/>
      </c>
      <c r="W1995" t="str">
        <f ca="1"/>
        <v>Transport</v>
      </c>
      <c r="X1995" t="str">
        <f ca="1"/>
        <v>PPIt_c_rm</v>
      </c>
      <c r="Y1995">
        <f ca="1"/>
        <v>-1.4216876678737358E-2</v>
      </c>
      <c r="Z1995">
        <f ca="1"/>
        <v>0</v>
      </c>
      <c r="AA1995">
        <f ca="1"/>
        <v>2.0211958249842616E-4</v>
      </c>
      <c r="AB1995">
        <f ca="1"/>
        <v>8.4586389475826401E-3</v>
      </c>
      <c r="AC1995">
        <f ca="1"/>
        <v>1</v>
      </c>
      <c r="AD1995" t="str">
        <f ca="1"/>
        <v>PAILt_rm_vm</v>
      </c>
      <c r="AE1995">
        <f ca="1"/>
        <v>0</v>
      </c>
    </row>
    <row r="1996" spans="1:31" x14ac:dyDescent="0.2">
      <c r="A1996" t="s">
        <v>10654</v>
      </c>
      <c r="B1996" s="121" t="s">
        <v>9859</v>
      </c>
      <c r="E1996" s="121" t="str">
        <f ca="1"/>
        <v>0</v>
      </c>
      <c r="H1996" s="121" t="str">
        <f ca="1"/>
        <v>0</v>
      </c>
      <c r="K1996" s="121" t="str">
        <f ca="1"/>
        <v>0</v>
      </c>
      <c r="L1996">
        <v>0</v>
      </c>
      <c r="M1996">
        <v>3.14661366502033E-3</v>
      </c>
      <c r="N1996" s="105" t="str">
        <v>ACOAO80_m</v>
      </c>
      <c r="O1996" s="131" t="str">
        <v/>
      </c>
      <c r="P1996" s="121" t="str">
        <v/>
      </c>
      <c r="Q1996">
        <v>0</v>
      </c>
      <c r="R1996" t="str">
        <v>ACOAO80_m</v>
      </c>
      <c r="T1996">
        <v>5.5854852628139801E-2</v>
      </c>
      <c r="U1996" t="str">
        <v>ACOAO80_m</v>
      </c>
      <c r="W1996" t="str">
        <f ca="1"/>
        <v>Transport</v>
      </c>
      <c r="X1996" t="str">
        <f ca="1"/>
        <v>PPIt_c_x</v>
      </c>
      <c r="Y1996">
        <f ca="1"/>
        <v>0</v>
      </c>
      <c r="Z1996">
        <f ca="1"/>
        <v>0</v>
      </c>
      <c r="AA1996">
        <f ca="1"/>
        <v>0</v>
      </c>
      <c r="AB1996">
        <f ca="1"/>
        <v>0</v>
      </c>
      <c r="AC1996">
        <f ca="1"/>
        <v>0</v>
      </c>
      <c r="AD1996" t="str">
        <f ca="1"/>
        <v>PAN4Pt_c_m</v>
      </c>
      <c r="AE1996">
        <f ca="1"/>
        <v>0</v>
      </c>
    </row>
    <row r="1997" spans="1:31" x14ac:dyDescent="0.2">
      <c r="A1997" t="s">
        <v>10654</v>
      </c>
      <c r="B1997" s="121" t="s">
        <v>9860</v>
      </c>
      <c r="E1997" s="121" t="str">
        <f ca="1"/>
        <v>0</v>
      </c>
      <c r="H1997" s="121" t="str">
        <f ca="1"/>
        <v>0</v>
      </c>
      <c r="K1997" s="121" t="str">
        <f ca="1"/>
        <v>0</v>
      </c>
      <c r="L1997">
        <v>0</v>
      </c>
      <c r="M1997">
        <v>2.0125541244083401E-3</v>
      </c>
      <c r="N1997" s="105" t="str">
        <v>ACOAO240_m</v>
      </c>
      <c r="O1997" s="131" t="str">
        <v/>
      </c>
      <c r="P1997" s="121" t="str">
        <v/>
      </c>
      <c r="Q1997">
        <v>0</v>
      </c>
      <c r="R1997" t="str">
        <v>ACOAO240_m</v>
      </c>
      <c r="T1997">
        <v>4.9539418702541499E-2</v>
      </c>
      <c r="U1997" t="str">
        <v>ACOAO240_m</v>
      </c>
      <c r="W1997" t="str">
        <f ca="1"/>
        <v>Transport</v>
      </c>
      <c r="X1997" t="str">
        <f ca="1"/>
        <v>PPIt_m_mm</v>
      </c>
      <c r="Y1997">
        <f ca="1"/>
        <v>0</v>
      </c>
      <c r="Z1997">
        <f ca="1"/>
        <v>0</v>
      </c>
      <c r="AA1997">
        <f ca="1"/>
        <v>0</v>
      </c>
      <c r="AB1997">
        <f ca="1"/>
        <v>0</v>
      </c>
      <c r="AC1997">
        <f ca="1"/>
        <v>0</v>
      </c>
      <c r="AD1997" t="str">
        <f ca="1"/>
        <v>PAP_rm</v>
      </c>
      <c r="AE1997">
        <f ca="1"/>
        <v>0</v>
      </c>
    </row>
    <row r="1998" spans="1:31" x14ac:dyDescent="0.2">
      <c r="A1998" t="s">
        <v>10721</v>
      </c>
      <c r="B1998" s="121" t="s">
        <v>9861</v>
      </c>
      <c r="E1998" s="121" t="str">
        <f ca="1"/>
        <v>0</v>
      </c>
      <c r="H1998" s="121" t="str">
        <f ca="1"/>
        <v>0</v>
      </c>
      <c r="K1998" s="121" t="str">
        <f ca="1"/>
        <v>0</v>
      </c>
      <c r="L1998">
        <v>0</v>
      </c>
      <c r="M1998">
        <v>3.14661366497017E-3</v>
      </c>
      <c r="N1998" s="105" t="str">
        <v>ACOAO140_m</v>
      </c>
      <c r="O1998" s="131" t="str">
        <v/>
      </c>
      <c r="P1998" s="121" t="str">
        <v/>
      </c>
      <c r="Q1998">
        <v>0</v>
      </c>
      <c r="R1998" t="str">
        <v>ACOAO140_m</v>
      </c>
      <c r="T1998">
        <v>5.5854852628139801E-2</v>
      </c>
      <c r="U1998" t="str">
        <v>ACOAO140_m</v>
      </c>
      <c r="W1998" t="str">
        <f ca="1"/>
        <v>Glycolysis / Gluconeogenesis</v>
      </c>
      <c r="X1998" t="str">
        <f ca="1"/>
        <v>PPM_c</v>
      </c>
      <c r="Y1998">
        <f ca="1"/>
        <v>0</v>
      </c>
      <c r="Z1998">
        <f ca="1"/>
        <v>0</v>
      </c>
      <c r="AA1998">
        <f ca="1"/>
        <v>0</v>
      </c>
      <c r="AB1998">
        <f ca="1"/>
        <v>0</v>
      </c>
      <c r="AC1998">
        <f ca="1"/>
        <v>0</v>
      </c>
      <c r="AD1998" t="str">
        <f ca="1"/>
        <v>PAP_vm</v>
      </c>
      <c r="AE1998">
        <f ca="1"/>
        <v>0</v>
      </c>
    </row>
    <row r="1999" spans="1:31" x14ac:dyDescent="0.2">
      <c r="A1999" t="s">
        <v>10720</v>
      </c>
      <c r="B1999" s="121" t="s">
        <v>9862</v>
      </c>
      <c r="E1999" s="121">
        <f ca="1"/>
        <v>1.9069533756341199E-5</v>
      </c>
      <c r="H1999" s="121" t="str">
        <f ca="1"/>
        <v>0</v>
      </c>
      <c r="K1999" s="121" t="str">
        <f ca="1"/>
        <v>0</v>
      </c>
      <c r="L1999">
        <v>0</v>
      </c>
      <c r="M1999">
        <v>0</v>
      </c>
      <c r="N1999" s="105" t="str">
        <v/>
      </c>
      <c r="O1999" s="131">
        <v>0</v>
      </c>
      <c r="P1999" s="121">
        <v>0</v>
      </c>
      <c r="Q1999">
        <v>0</v>
      </c>
      <c r="R1999" t="str">
        <v/>
      </c>
      <c r="T1999">
        <v>0</v>
      </c>
      <c r="U1999" t="str">
        <v/>
      </c>
      <c r="W1999" t="str">
        <f ca="1"/>
        <v>Pantothenate and CoA biosynthesis</v>
      </c>
      <c r="X1999" t="str">
        <f ca="1"/>
        <v>PPNCL2_c</v>
      </c>
      <c r="Y1999">
        <f ca="1"/>
        <v>9.0996216466612262E-6</v>
      </c>
      <c r="Z1999">
        <f ca="1"/>
        <v>0</v>
      </c>
      <c r="AA1999">
        <f ca="1"/>
        <v>8.2803114112385568E-11</v>
      </c>
      <c r="AB1999">
        <f ca="1"/>
        <v>3.4652834591997445E-9</v>
      </c>
      <c r="AC1999">
        <f ca="1"/>
        <v>1</v>
      </c>
      <c r="AD1999" t="str">
        <f ca="1"/>
        <v>PAPt_c</v>
      </c>
      <c r="AE1999">
        <f ca="1"/>
        <v>0</v>
      </c>
    </row>
    <row r="2000" spans="1:31" x14ac:dyDescent="0.2">
      <c r="A2000" t="s">
        <v>10660</v>
      </c>
      <c r="B2000" s="121" t="s">
        <v>9863</v>
      </c>
      <c r="E2000" s="121">
        <f ca="1"/>
        <v>1.47766003171956E-2</v>
      </c>
      <c r="H2000" s="121" t="str">
        <f ca="1"/>
        <v>0</v>
      </c>
      <c r="K2000" s="121" t="str">
        <f ca="1"/>
        <v>0</v>
      </c>
      <c r="L2000">
        <v>3.3033209783428501E-3</v>
      </c>
      <c r="M2000">
        <v>3.5927534436836E-6</v>
      </c>
      <c r="N2000" s="105" t="str">
        <v>G00006t_c_rm</v>
      </c>
      <c r="O2000" s="131">
        <v>2.3437398599999999E-2</v>
      </c>
      <c r="P2000" s="121">
        <v>6.5562525324951799E-5</v>
      </c>
      <c r="Q2000">
        <v>1.00499155047947E-3</v>
      </c>
      <c r="R2000" t="str">
        <v>G00006t_c_rm</v>
      </c>
      <c r="T2000">
        <v>2.3943866285960598E-3</v>
      </c>
      <c r="U2000" t="str">
        <v>G00006t_c_rm</v>
      </c>
      <c r="W2000" t="str">
        <f ca="1"/>
        <v>Phenylalanine, tyrosine and tryptophan metabolism</v>
      </c>
      <c r="X2000" t="str">
        <f ca="1"/>
        <v>PPND2_c</v>
      </c>
      <c r="Y2000">
        <f ca="1"/>
        <v>7.0511148216039479E-3</v>
      </c>
      <c r="Z2000">
        <f ca="1"/>
        <v>0</v>
      </c>
      <c r="AA2000">
        <f ca="1"/>
        <v>4.9718220227442877E-5</v>
      </c>
      <c r="AB2000">
        <f ca="1"/>
        <v>11566.56032246265</v>
      </c>
      <c r="AC2000">
        <f ca="1"/>
        <v>1</v>
      </c>
      <c r="AD2000" t="str">
        <f ca="1"/>
        <v>PAPt_c_m</v>
      </c>
      <c r="AE2000">
        <f ca="1"/>
        <v>0</v>
      </c>
    </row>
    <row r="2001" spans="1:31" x14ac:dyDescent="0.2">
      <c r="A2001" t="s">
        <v>10660</v>
      </c>
      <c r="B2001" s="121" t="s">
        <v>9864</v>
      </c>
      <c r="E2001" s="121">
        <f ca="1"/>
        <v>2.8347052624296001E-2</v>
      </c>
      <c r="H2001" s="121" t="str">
        <f ca="1"/>
        <v>0</v>
      </c>
      <c r="K2001" s="121" t="str">
        <f ca="1"/>
        <v>0</v>
      </c>
      <c r="L2001">
        <v>0</v>
      </c>
      <c r="M2001">
        <v>5.4440669101985799E-2</v>
      </c>
      <c r="N2001" s="105" t="str">
        <v>G00006t_c_x</v>
      </c>
      <c r="O2001" s="131">
        <v>3.5012201399999998E-2</v>
      </c>
      <c r="P2001" s="121">
        <v>6.2002859264164901E-5</v>
      </c>
      <c r="Q2001">
        <v>0</v>
      </c>
      <c r="R2001" t="str">
        <v>G00006t_c_x</v>
      </c>
      <c r="T2001">
        <v>0</v>
      </c>
      <c r="U2001" t="str">
        <v>G00006t_c_x</v>
      </c>
      <c r="W2001" t="str">
        <f ca="1"/>
        <v>Phenylalanine, tyrosine and tryptophan metabolism</v>
      </c>
      <c r="X2001" t="str">
        <f ca="1"/>
        <v>PPNDH_c</v>
      </c>
      <c r="Y2001">
        <f ca="1"/>
        <v>1.3526678574053414E-2</v>
      </c>
      <c r="Z2001">
        <f ca="1"/>
        <v>0</v>
      </c>
      <c r="AA2001">
        <f ca="1"/>
        <v>1.8297103324575571E-4</v>
      </c>
      <c r="AB2001">
        <f ca="1"/>
        <v>47594.734183879234</v>
      </c>
      <c r="AC2001">
        <f ca="1"/>
        <v>1</v>
      </c>
      <c r="AD2001" t="str">
        <f ca="1"/>
        <v>PAt_en_rm</v>
      </c>
      <c r="AE2001">
        <f ca="1"/>
        <v>0</v>
      </c>
    </row>
    <row r="2002" spans="1:31" x14ac:dyDescent="0.2">
      <c r="A2002" t="s">
        <v>10654</v>
      </c>
      <c r="B2002" s="121" t="s">
        <v>9865</v>
      </c>
      <c r="E2002" s="121">
        <f ca="1"/>
        <v>1.9069533756447E-5</v>
      </c>
      <c r="H2002" s="121" t="str">
        <f ca="1"/>
        <v>0</v>
      </c>
      <c r="K2002" s="121" t="str">
        <f ca="1"/>
        <v>0</v>
      </c>
      <c r="L2002">
        <v>0</v>
      </c>
      <c r="M2002">
        <v>4.6876576448079202E-2</v>
      </c>
      <c r="N2002" s="105" t="str">
        <v>G00006t_c_x</v>
      </c>
      <c r="O2002" s="131" t="str">
        <v/>
      </c>
      <c r="P2002" s="121" t="str">
        <v/>
      </c>
      <c r="Q2002">
        <v>0</v>
      </c>
      <c r="R2002" t="str">
        <v>G00006t_c_x</v>
      </c>
      <c r="T2002">
        <v>0</v>
      </c>
      <c r="U2002" t="str">
        <v>G00006t_c_x</v>
      </c>
      <c r="W2002" t="str">
        <f ca="1"/>
        <v>Transport</v>
      </c>
      <c r="X2002" t="str">
        <f ca="1"/>
        <v>PPPG9t_c_m</v>
      </c>
      <c r="Y2002">
        <f ca="1"/>
        <v>9.0996216467117127E-6</v>
      </c>
      <c r="Z2002">
        <f ca="1"/>
        <v>0</v>
      </c>
      <c r="AA2002">
        <f ca="1"/>
        <v>8.2803114113304385E-11</v>
      </c>
      <c r="AB2002">
        <f ca="1"/>
        <v>3.4652834592381964E-9</v>
      </c>
      <c r="AC2002">
        <f ca="1"/>
        <v>1</v>
      </c>
      <c r="AD2002" t="str">
        <f ca="1"/>
        <v>PAt_gm_rm</v>
      </c>
      <c r="AE2002">
        <f ca="1"/>
        <v>0</v>
      </c>
    </row>
    <row r="2003" spans="1:31" x14ac:dyDescent="0.2">
      <c r="A2003" t="s">
        <v>10714</v>
      </c>
      <c r="B2003" s="121" t="s">
        <v>9866</v>
      </c>
      <c r="E2003" s="121">
        <f ca="1"/>
        <v>9.5347668782234999E-6</v>
      </c>
      <c r="H2003" s="121" t="str">
        <f ca="1"/>
        <v>0</v>
      </c>
      <c r="K2003" s="121" t="str">
        <f ca="1"/>
        <v>0</v>
      </c>
      <c r="L2003">
        <v>0</v>
      </c>
      <c r="M2003">
        <v>0</v>
      </c>
      <c r="N2003" s="105" t="str">
        <v>FACOA183tabc_x, G00006t_c_r</v>
      </c>
      <c r="O2003" s="131">
        <v>8.9099999999999997E-8</v>
      </c>
      <c r="P2003" s="121">
        <v>9.6906822719287599E-11</v>
      </c>
      <c r="Q2003">
        <v>0</v>
      </c>
      <c r="R2003" t="str">
        <v>FACOA183tabc_x, G00006t_c_r</v>
      </c>
      <c r="T2003">
        <v>0</v>
      </c>
      <c r="U2003" t="str">
        <v>FACOA183tabc_x, G00006t_c_r</v>
      </c>
      <c r="W2003" t="str">
        <f ca="1"/>
        <v>Heme metabolism</v>
      </c>
      <c r="X2003" t="str">
        <f ca="1"/>
        <v>PPPGO_m</v>
      </c>
      <c r="Y2003">
        <f ca="1"/>
        <v>4.5498108233558564E-6</v>
      </c>
      <c r="Z2003">
        <f ca="1"/>
        <v>0</v>
      </c>
      <c r="AA2003">
        <f ca="1"/>
        <v>2.0700778528326096E-11</v>
      </c>
      <c r="AB2003">
        <f ca="1"/>
        <v>2204336895.4291229</v>
      </c>
      <c r="AC2003">
        <f ca="1"/>
        <v>1</v>
      </c>
      <c r="AD2003" t="str">
        <f ca="1"/>
        <v>PAt_mm_rm</v>
      </c>
      <c r="AE2003">
        <f ca="1"/>
        <v>0</v>
      </c>
    </row>
    <row r="2004" spans="1:31" x14ac:dyDescent="0.2">
      <c r="A2004" t="s">
        <v>10676</v>
      </c>
      <c r="B2004" s="121" t="s">
        <v>9867</v>
      </c>
      <c r="E2004" s="121">
        <f ca="1"/>
        <v>2.9563498182619699E-3</v>
      </c>
      <c r="H2004" s="121" t="str">
        <f ca="1"/>
        <v>0</v>
      </c>
      <c r="K2004" s="121" t="str">
        <f ca="1"/>
        <v>0</v>
      </c>
      <c r="L2004">
        <v>0.357619303125226</v>
      </c>
      <c r="M2004">
        <v>0.196614851336265</v>
      </c>
      <c r="N2004" s="105" t="str">
        <v>PKETX_c</v>
      </c>
      <c r="O2004" s="131" t="str">
        <v/>
      </c>
      <c r="P2004" s="121" t="str">
        <v/>
      </c>
      <c r="Q2004">
        <v>0.24401355739736899</v>
      </c>
      <c r="R2004" t="str">
        <v>PKETX_c</v>
      </c>
      <c r="T2004">
        <v>0</v>
      </c>
      <c r="U2004" t="str">
        <v>PKETX_c</v>
      </c>
      <c r="W2004" t="str">
        <f ca="1"/>
        <v>Terpenoid backbone biosynthesis</v>
      </c>
      <c r="X2004" t="str">
        <f ca="1"/>
        <v>PPTT_l</v>
      </c>
      <c r="Y2004">
        <f ca="1"/>
        <v>1.4107143438897129E-3</v>
      </c>
      <c r="Z2004">
        <f ca="1"/>
        <v>0</v>
      </c>
      <c r="AA2004">
        <f ca="1"/>
        <v>1.9901149600561831E-6</v>
      </c>
      <c r="AB2004">
        <f ca="1"/>
        <v>8.3285665363123227E-5</v>
      </c>
      <c r="AC2004">
        <f ca="1"/>
        <v>1</v>
      </c>
      <c r="AD2004" t="str">
        <f ca="1"/>
        <v>PAt_rm_vm</v>
      </c>
      <c r="AE2004">
        <f ca="1"/>
        <v>0</v>
      </c>
    </row>
    <row r="2005" spans="1:31" x14ac:dyDescent="0.2">
      <c r="A2005" t="s">
        <v>10676</v>
      </c>
      <c r="B2005" s="121" t="s">
        <v>9868</v>
      </c>
      <c r="E2005" s="121" t="str">
        <f ca="1"/>
        <v>0</v>
      </c>
      <c r="H2005" s="121" t="str">
        <f ca="1"/>
        <v>0</v>
      </c>
      <c r="K2005" s="121" t="str">
        <f ca="1"/>
        <v>0</v>
      </c>
      <c r="L2005">
        <v>-0.357619303125226</v>
      </c>
      <c r="M2005">
        <v>0.196614851336265</v>
      </c>
      <c r="N2005" s="105" t="str">
        <v>G00006t_c_c</v>
      </c>
      <c r="O2005" s="131">
        <v>0</v>
      </c>
      <c r="P2005" s="121">
        <v>0</v>
      </c>
      <c r="Q2005">
        <v>-0.24401355739736899</v>
      </c>
      <c r="R2005" t="str">
        <v>G00006t_c_c</v>
      </c>
      <c r="T2005">
        <v>0</v>
      </c>
      <c r="U2005" t="str">
        <v>G00006t_c_c</v>
      </c>
      <c r="W2005" t="str">
        <f ca="1"/>
        <v>Terpenoid backbone biosynthesis</v>
      </c>
      <c r="X2005" t="str">
        <f ca="1"/>
        <v>PPTT_m</v>
      </c>
      <c r="Y2005">
        <f ca="1"/>
        <v>0</v>
      </c>
      <c r="Z2005">
        <f ca="1"/>
        <v>0</v>
      </c>
      <c r="AA2005">
        <f ca="1"/>
        <v>0</v>
      </c>
      <c r="AB2005">
        <f ca="1"/>
        <v>0</v>
      </c>
      <c r="AC2005">
        <f ca="1"/>
        <v>0</v>
      </c>
      <c r="AD2005" t="str">
        <f ca="1"/>
        <v>PBAL_c</v>
      </c>
      <c r="AE2005">
        <f ca="1"/>
        <v>0</v>
      </c>
    </row>
    <row r="2006" spans="1:31" x14ac:dyDescent="0.2">
      <c r="A2006" t="s">
        <v>10690</v>
      </c>
      <c r="B2006" s="121" t="s">
        <v>9869</v>
      </c>
      <c r="E2006" s="121">
        <f ca="1"/>
        <v>7.6970359101125102E-3</v>
      </c>
      <c r="H2006" s="121" t="str">
        <f ca="1"/>
        <v>0</v>
      </c>
      <c r="K2006" s="121" t="str">
        <f ca="1"/>
        <v>0</v>
      </c>
      <c r="L2006">
        <v>0</v>
      </c>
      <c r="M2006">
        <v>1.5982327694205901E-5</v>
      </c>
      <c r="N2006" s="105" t="str">
        <v/>
      </c>
      <c r="O2006" s="131">
        <v>1.6659917999994899E-2</v>
      </c>
      <c r="P2006" s="121">
        <v>2.7994225261264401E-5</v>
      </c>
      <c r="Q2006">
        <v>0</v>
      </c>
      <c r="R2006" t="str">
        <v/>
      </c>
      <c r="T2006">
        <v>0</v>
      </c>
      <c r="U2006" t="str">
        <v/>
      </c>
      <c r="W2006" t="str">
        <f ca="1"/>
        <v>Purine metabolism</v>
      </c>
      <c r="X2006" t="str">
        <f ca="1"/>
        <v>PRAGSi_c</v>
      </c>
      <c r="Y2006">
        <f ca="1"/>
        <v>3.6728802852612026E-3</v>
      </c>
      <c r="Z2006">
        <f ca="1"/>
        <v>0</v>
      </c>
      <c r="AA2006">
        <f ca="1"/>
        <v>1.3490049589860412E-5</v>
      </c>
      <c r="AB2006">
        <f ca="1"/>
        <v>17213.795542663651</v>
      </c>
      <c r="AC2006">
        <f ca="1"/>
        <v>1</v>
      </c>
      <c r="AD2006" t="str">
        <f ca="1"/>
        <v>PCLAD_c</v>
      </c>
      <c r="AE2006">
        <f ca="1"/>
        <v>0</v>
      </c>
    </row>
    <row r="2007" spans="1:31" x14ac:dyDescent="0.2">
      <c r="A2007" t="s">
        <v>10660</v>
      </c>
      <c r="B2007" s="121" t="s">
        <v>9871</v>
      </c>
      <c r="E2007" s="121">
        <f ca="1"/>
        <v>4.9004887847317498E-3</v>
      </c>
      <c r="H2007" s="121" t="str">
        <f ca="1"/>
        <v>0</v>
      </c>
      <c r="K2007" s="121" t="str">
        <f ca="1"/>
        <v>0</v>
      </c>
      <c r="L2007">
        <v>5.3879504964881603E-3</v>
      </c>
      <c r="M2007">
        <v>2.5660124311710302E-3</v>
      </c>
      <c r="N2007" s="105" t="str">
        <v/>
      </c>
      <c r="O2007" s="131">
        <v>1.342881342E-2</v>
      </c>
      <c r="P2007" s="121">
        <v>2.17267911063731E-5</v>
      </c>
      <c r="Q2007">
        <v>3.9824493952173899E-3</v>
      </c>
      <c r="R2007" t="str">
        <v/>
      </c>
      <c r="T2007">
        <v>3.89977175998518E-3</v>
      </c>
      <c r="U2007" t="str">
        <v/>
      </c>
      <c r="W2007" t="str">
        <f ca="1"/>
        <v>Phenylalanine, tyrosine and tryptophan metabolism</v>
      </c>
      <c r="X2007" t="str">
        <f ca="1"/>
        <v>PRAIi_c</v>
      </c>
      <c r="Y2007">
        <f ca="1"/>
        <v>2.3384207707719761E-3</v>
      </c>
      <c r="Z2007">
        <f ca="1"/>
        <v>0</v>
      </c>
      <c r="AA2007">
        <f ca="1"/>
        <v>5.4682117011778028E-6</v>
      </c>
      <c r="AB2007">
        <f ca="1"/>
        <v>11583.882461951716</v>
      </c>
      <c r="AC2007">
        <f ca="1"/>
        <v>1</v>
      </c>
      <c r="AD2007" t="str">
        <f ca="1"/>
        <v>PCOATA140_c</v>
      </c>
      <c r="AE2007">
        <f ca="1"/>
        <v>0</v>
      </c>
    </row>
    <row r="2008" spans="1:31" x14ac:dyDescent="0.2">
      <c r="A2008" t="s">
        <v>10690</v>
      </c>
      <c r="B2008" s="121" t="s">
        <v>9870</v>
      </c>
      <c r="E2008" s="121">
        <f ca="1"/>
        <v>7.6970359101125102E-3</v>
      </c>
      <c r="H2008" s="121" t="str">
        <f ca="1"/>
        <v>0</v>
      </c>
      <c r="K2008" s="121" t="str">
        <f ca="1"/>
        <v>0</v>
      </c>
      <c r="L2008">
        <v>3.1072402688369599E-3</v>
      </c>
      <c r="M2008">
        <v>4.3585241314285801E-4</v>
      </c>
      <c r="N2008" s="105" t="str">
        <v/>
      </c>
      <c r="O2008" s="131">
        <v>1.6659917999994899E-2</v>
      </c>
      <c r="P2008" s="121">
        <v>2.7994225261264401E-5</v>
      </c>
      <c r="Q2008">
        <v>9.4075883745524998E-4</v>
      </c>
      <c r="R2008" t="str">
        <v/>
      </c>
      <c r="T2008">
        <v>2.3688319088761602E-3</v>
      </c>
      <c r="U2008" t="str">
        <v/>
      </c>
      <c r="W2008" t="str">
        <f ca="1"/>
        <v>Purine metabolism</v>
      </c>
      <c r="X2008" t="str">
        <f ca="1"/>
        <v>PRAIS_c</v>
      </c>
      <c r="Y2008">
        <f ca="1"/>
        <v>3.6728802852612026E-3</v>
      </c>
      <c r="Z2008">
        <f ca="1"/>
        <v>0</v>
      </c>
      <c r="AA2008">
        <f ca="1"/>
        <v>1.3490049589860412E-5</v>
      </c>
      <c r="AB2008">
        <f ca="1"/>
        <v>17213.795542663651</v>
      </c>
      <c r="AC2008">
        <f ca="1"/>
        <v>1</v>
      </c>
      <c r="AD2008" t="str">
        <f ca="1"/>
        <v>PCt_en_rm</v>
      </c>
      <c r="AE2008">
        <f ca="1"/>
        <v>0</v>
      </c>
    </row>
    <row r="2009" spans="1:31" x14ac:dyDescent="0.2">
      <c r="A2009" t="s">
        <v>10699</v>
      </c>
      <c r="B2009" s="121" t="s">
        <v>9872</v>
      </c>
      <c r="E2009" s="121">
        <f ca="1"/>
        <v>1.45504356468441E-2</v>
      </c>
      <c r="H2009" s="121" t="str">
        <f ca="1"/>
        <v>0</v>
      </c>
      <c r="K2009" s="121" t="str">
        <f ca="1"/>
        <v>0</v>
      </c>
      <c r="L2009">
        <v>0</v>
      </c>
      <c r="M2009">
        <v>1.7130283117500401E-5</v>
      </c>
      <c r="N2009" s="105" t="str">
        <v/>
      </c>
      <c r="O2009" s="131">
        <v>2.3002946999999999E-2</v>
      </c>
      <c r="P2009" s="121">
        <v>3.1037415712457298E-5</v>
      </c>
      <c r="Q2009">
        <v>0</v>
      </c>
      <c r="R2009" t="str">
        <v/>
      </c>
      <c r="T2009">
        <v>0</v>
      </c>
      <c r="U2009" t="str">
        <v/>
      </c>
      <c r="W2009" t="str">
        <f ca="1"/>
        <v>Histidine metabolism</v>
      </c>
      <c r="X2009" t="str">
        <f ca="1"/>
        <v>PRAMPC_c</v>
      </c>
      <c r="Y2009">
        <f ca="1"/>
        <v>6.9431933088739285E-3</v>
      </c>
      <c r="Z2009">
        <f ca="1"/>
        <v>0</v>
      </c>
      <c r="AA2009">
        <f ca="1"/>
        <v>4.8207933324391691E-5</v>
      </c>
      <c r="AB2009">
        <f ca="1"/>
        <v>50043.469011294088</v>
      </c>
      <c r="AC2009">
        <f ca="1"/>
        <v>1</v>
      </c>
      <c r="AD2009" t="str">
        <f ca="1"/>
        <v>PCt_l_rm</v>
      </c>
      <c r="AE2009">
        <f ca="1"/>
        <v>0</v>
      </c>
    </row>
    <row r="2010" spans="1:31" x14ac:dyDescent="0.2">
      <c r="A2010" t="s">
        <v>10690</v>
      </c>
      <c r="B2010" s="121" t="s">
        <v>9873</v>
      </c>
      <c r="E2010" s="121">
        <f ca="1"/>
        <v>7.6970359101125102E-3</v>
      </c>
      <c r="H2010" s="121" t="str">
        <f ca="1"/>
        <v>0</v>
      </c>
      <c r="K2010" s="121" t="str">
        <f ca="1"/>
        <v>0</v>
      </c>
      <c r="L2010">
        <v>4.4759570773244203E-3</v>
      </c>
      <c r="M2010">
        <v>2.5655194187609301E-3</v>
      </c>
      <c r="N2010" s="105" t="str">
        <v/>
      </c>
      <c r="O2010" s="131">
        <v>1.6659917999994899E-2</v>
      </c>
      <c r="P2010" s="121">
        <v>2.7994225261264401E-5</v>
      </c>
      <c r="Q2010">
        <v>2.10321023251047E-3</v>
      </c>
      <c r="R2010" t="str">
        <v/>
      </c>
      <c r="T2010">
        <v>4.6338556148543602E-3</v>
      </c>
      <c r="U2010" t="str">
        <v/>
      </c>
      <c r="W2010" t="str">
        <f ca="1"/>
        <v>Purine metabolism</v>
      </c>
      <c r="X2010" t="str">
        <f ca="1"/>
        <v>PRASCSi_c</v>
      </c>
      <c r="Y2010">
        <f ca="1"/>
        <v>3.6728802852612026E-3</v>
      </c>
      <c r="Z2010">
        <f ca="1"/>
        <v>0</v>
      </c>
      <c r="AA2010">
        <f ca="1"/>
        <v>1.3490049589860412E-5</v>
      </c>
      <c r="AB2010">
        <f ca="1"/>
        <v>17213.795542663651</v>
      </c>
      <c r="AC2010">
        <f ca="1"/>
        <v>1</v>
      </c>
      <c r="AD2010" t="str">
        <f ca="1"/>
        <v>PCt_mm_rm</v>
      </c>
      <c r="AE2010">
        <f ca="1"/>
        <v>0</v>
      </c>
    </row>
    <row r="2011" spans="1:31" x14ac:dyDescent="0.2">
      <c r="A2011" t="s">
        <v>10699</v>
      </c>
      <c r="B2011" s="121" t="s">
        <v>9874</v>
      </c>
      <c r="E2011" s="121">
        <f ca="1"/>
        <v>1.45504356468441E-2</v>
      </c>
      <c r="H2011" s="121" t="str">
        <f ca="1"/>
        <v>0</v>
      </c>
      <c r="K2011" s="121" t="str">
        <f ca="1"/>
        <v>0</v>
      </c>
      <c r="L2011">
        <v>1.9608070950589599E-4</v>
      </c>
      <c r="M2011">
        <v>4.4062112135374198E-4</v>
      </c>
      <c r="N2011" s="105" t="str">
        <v/>
      </c>
      <c r="O2011" s="131">
        <v>2.3002946999999999E-2</v>
      </c>
      <c r="P2011" s="121">
        <v>3.1037415712457298E-5</v>
      </c>
      <c r="Q2011">
        <v>6.45034890899731E-5</v>
      </c>
      <c r="R2011" t="str">
        <v/>
      </c>
      <c r="T2011">
        <v>2.5554719719898001E-5</v>
      </c>
      <c r="U2011" t="str">
        <v/>
      </c>
      <c r="W2011" t="str">
        <f ca="1"/>
        <v>Histidine metabolism</v>
      </c>
      <c r="X2011" t="str">
        <f ca="1"/>
        <v>PRATPP_c</v>
      </c>
      <c r="Y2011">
        <f ca="1"/>
        <v>6.9431933088739285E-3</v>
      </c>
      <c r="Z2011">
        <f ca="1"/>
        <v>0</v>
      </c>
      <c r="AA2011">
        <f ca="1"/>
        <v>4.8207933324391691E-5</v>
      </c>
      <c r="AB2011">
        <f ca="1"/>
        <v>50043.469011294088</v>
      </c>
      <c r="AC2011">
        <f ca="1"/>
        <v>1</v>
      </c>
      <c r="AD2011" t="str">
        <f ca="1"/>
        <v>PDAGATpc_rm</v>
      </c>
      <c r="AE2011">
        <f ca="1"/>
        <v>0</v>
      </c>
    </row>
    <row r="2012" spans="1:31" x14ac:dyDescent="0.2">
      <c r="A2012" t="s">
        <v>10654</v>
      </c>
      <c r="B2012" s="121" t="s">
        <v>9875</v>
      </c>
      <c r="E2012" s="121" t="str">
        <f ca="1"/>
        <v>0</v>
      </c>
      <c r="H2012" s="121" t="str">
        <f ca="1"/>
        <v>0</v>
      </c>
      <c r="K2012" s="121" t="str">
        <f ca="1"/>
        <v>0</v>
      </c>
      <c r="L2012">
        <v>0</v>
      </c>
      <c r="M2012">
        <v>6.5884497473177E-5</v>
      </c>
      <c r="N2012" s="105" t="str">
        <v/>
      </c>
      <c r="O2012" s="131" t="str">
        <v/>
      </c>
      <c r="P2012" s="121" t="str">
        <v/>
      </c>
      <c r="Q2012">
        <v>0</v>
      </c>
      <c r="R2012" t="str">
        <v/>
      </c>
      <c r="T2012">
        <v>0</v>
      </c>
      <c r="U2012" t="str">
        <v/>
      </c>
      <c r="W2012" t="str">
        <f ca="1"/>
        <v>Transport</v>
      </c>
      <c r="X2012" t="str">
        <f ca="1"/>
        <v>PREN9DPt_c_l</v>
      </c>
      <c r="Y2012">
        <f ca="1"/>
        <v>0</v>
      </c>
      <c r="Z2012">
        <f ca="1"/>
        <v>0</v>
      </c>
      <c r="AA2012">
        <f ca="1"/>
        <v>0</v>
      </c>
      <c r="AB2012">
        <f ca="1"/>
        <v>0</v>
      </c>
      <c r="AC2012">
        <f ca="1"/>
        <v>0</v>
      </c>
      <c r="AD2012" t="str">
        <f ca="1"/>
        <v>PDAGATpe_rm</v>
      </c>
      <c r="AE2012">
        <f ca="1"/>
        <v>0</v>
      </c>
    </row>
    <row r="2013" spans="1:31" x14ac:dyDescent="0.2">
      <c r="A2013" t="s">
        <v>10654</v>
      </c>
      <c r="B2013" s="121" t="s">
        <v>9876</v>
      </c>
      <c r="E2013" s="121" t="str">
        <f ca="1"/>
        <v>0</v>
      </c>
      <c r="H2013" s="121" t="str">
        <f ca="1"/>
        <v>0</v>
      </c>
      <c r="K2013" s="121" t="str">
        <f ca="1"/>
        <v>0</v>
      </c>
      <c r="L2013">
        <v>0</v>
      </c>
      <c r="M2013">
        <v>3.7384691139531402E-5</v>
      </c>
      <c r="N2013" s="105" t="str">
        <v/>
      </c>
      <c r="O2013" s="131" t="str">
        <v/>
      </c>
      <c r="P2013" s="121" t="str">
        <v/>
      </c>
      <c r="Q2013">
        <v>0</v>
      </c>
      <c r="R2013" t="str">
        <v/>
      </c>
      <c r="T2013">
        <v>0</v>
      </c>
      <c r="U2013" t="str">
        <v/>
      </c>
      <c r="W2013" t="str">
        <f ca="1"/>
        <v>Transport</v>
      </c>
      <c r="X2013" t="str">
        <f ca="1"/>
        <v>PREN9DPt_c_m</v>
      </c>
      <c r="Y2013">
        <f ca="1"/>
        <v>0</v>
      </c>
      <c r="Z2013">
        <f ca="1"/>
        <v>0</v>
      </c>
      <c r="AA2013">
        <f ca="1"/>
        <v>0</v>
      </c>
      <c r="AB2013">
        <f ca="1"/>
        <v>0</v>
      </c>
      <c r="AC2013">
        <f ca="1"/>
        <v>0</v>
      </c>
      <c r="AD2013" t="str">
        <f ca="1"/>
        <v>PDE1_c</v>
      </c>
      <c r="AE2013">
        <f ca="1"/>
        <v>0</v>
      </c>
    </row>
    <row r="2014" spans="1:31" x14ac:dyDescent="0.2">
      <c r="A2014" t="s">
        <v>10676</v>
      </c>
      <c r="B2014" s="121" t="s">
        <v>9877</v>
      </c>
      <c r="E2014" s="121">
        <f ca="1"/>
        <v>2.9563498182619699E-3</v>
      </c>
      <c r="H2014" s="121" t="str">
        <f ca="1"/>
        <v>0</v>
      </c>
      <c r="K2014" s="121" t="str">
        <f ca="1"/>
        <v>0</v>
      </c>
      <c r="L2014">
        <v>0</v>
      </c>
      <c r="M2014">
        <v>4.6586024712832201E-5</v>
      </c>
      <c r="N2014" s="105" t="str">
        <v/>
      </c>
      <c r="O2014" s="131">
        <v>0</v>
      </c>
      <c r="P2014" s="121">
        <v>0</v>
      </c>
      <c r="Q2014">
        <v>0</v>
      </c>
      <c r="R2014" t="str">
        <v/>
      </c>
      <c r="T2014">
        <v>0</v>
      </c>
      <c r="U2014" t="str">
        <v/>
      </c>
      <c r="W2014" t="str">
        <f ca="1"/>
        <v>Terpenoid backbone biosynthesis</v>
      </c>
      <c r="X2014" t="str">
        <f ca="1"/>
        <v>PRENT10_l</v>
      </c>
      <c r="Y2014">
        <f ca="1"/>
        <v>1.4107143438897129E-3</v>
      </c>
      <c r="Z2014">
        <f ca="1"/>
        <v>0</v>
      </c>
      <c r="AA2014">
        <f ca="1"/>
        <v>1.9901149600561831E-6</v>
      </c>
      <c r="AB2014">
        <f ca="1"/>
        <v>8.3285665363123227E-5</v>
      </c>
      <c r="AC2014">
        <f ca="1"/>
        <v>1</v>
      </c>
      <c r="AD2014" t="str">
        <f ca="1"/>
        <v>PDE2_c</v>
      </c>
      <c r="AE2014">
        <f ca="1"/>
        <v>0</v>
      </c>
    </row>
    <row r="2015" spans="1:31" x14ac:dyDescent="0.2">
      <c r="A2015" t="s">
        <v>10676</v>
      </c>
      <c r="B2015" s="121" t="s">
        <v>9878</v>
      </c>
      <c r="E2015" s="121">
        <f ca="1"/>
        <v>2.9563498182619699E-3</v>
      </c>
      <c r="H2015" s="121" t="str">
        <f ca="1"/>
        <v>0</v>
      </c>
      <c r="K2015" s="121" t="str">
        <f ca="1"/>
        <v>0</v>
      </c>
      <c r="L2015">
        <v>0</v>
      </c>
      <c r="M2015">
        <v>4.2687709947109503E-5</v>
      </c>
      <c r="N2015" s="105" t="str">
        <v/>
      </c>
      <c r="O2015" s="131">
        <v>0</v>
      </c>
      <c r="P2015" s="121">
        <v>0</v>
      </c>
      <c r="Q2015">
        <v>0</v>
      </c>
      <c r="R2015" t="str">
        <v/>
      </c>
      <c r="T2015">
        <v>0</v>
      </c>
      <c r="U2015" t="str">
        <v/>
      </c>
      <c r="W2015" t="str">
        <f ca="1"/>
        <v>Terpenoid backbone biosynthesis</v>
      </c>
      <c r="X2015" t="str">
        <f ca="1"/>
        <v>PRENT11_l</v>
      </c>
      <c r="Y2015">
        <f ca="1"/>
        <v>1.4107143438897129E-3</v>
      </c>
      <c r="Z2015">
        <f ca="1"/>
        <v>0</v>
      </c>
      <c r="AA2015">
        <f ca="1"/>
        <v>1.9901149600561831E-6</v>
      </c>
      <c r="AB2015">
        <f ca="1"/>
        <v>8.3285665363123227E-5</v>
      </c>
      <c r="AC2015">
        <f ca="1"/>
        <v>1</v>
      </c>
      <c r="AD2015" t="str">
        <f ca="1"/>
        <v>PDE3_c</v>
      </c>
      <c r="AE2015">
        <f ca="1"/>
        <v>0</v>
      </c>
    </row>
    <row r="2016" spans="1:31" x14ac:dyDescent="0.2">
      <c r="A2016" t="s">
        <v>10676</v>
      </c>
      <c r="B2016" s="121" t="s">
        <v>9879</v>
      </c>
      <c r="E2016" s="121">
        <f ca="1"/>
        <v>2.9563498182619699E-3</v>
      </c>
      <c r="H2016" s="121" t="str">
        <f ca="1"/>
        <v>0</v>
      </c>
      <c r="K2016" s="121" t="str">
        <f ca="1"/>
        <v>0</v>
      </c>
      <c r="L2016">
        <v>3.1983922892780199E-3</v>
      </c>
      <c r="M2016">
        <v>2.0861086925350299E-3</v>
      </c>
      <c r="N2016" s="105" t="str">
        <v/>
      </c>
      <c r="O2016" s="131">
        <v>0</v>
      </c>
      <c r="P2016" s="121">
        <v>0</v>
      </c>
      <c r="Q2016">
        <v>1.44350152366972E-3</v>
      </c>
      <c r="R2016" t="str">
        <v/>
      </c>
      <c r="T2016">
        <v>0</v>
      </c>
      <c r="U2016" t="str">
        <v/>
      </c>
      <c r="W2016" t="str">
        <f ca="1"/>
        <v>Terpenoid backbone biosynthesis</v>
      </c>
      <c r="X2016" t="str">
        <f ca="1"/>
        <v>PRENT12_l</v>
      </c>
      <c r="Y2016">
        <f ca="1"/>
        <v>1.4107143438897129E-3</v>
      </c>
      <c r="Z2016">
        <f ca="1"/>
        <v>0</v>
      </c>
      <c r="AA2016">
        <f ca="1"/>
        <v>1.9901149600561831E-6</v>
      </c>
      <c r="AB2016">
        <f ca="1"/>
        <v>8.3285665363123227E-5</v>
      </c>
      <c r="AC2016">
        <f ca="1"/>
        <v>1</v>
      </c>
      <c r="AD2016" t="str">
        <f ca="1"/>
        <v>PDE4_c</v>
      </c>
      <c r="AE2016">
        <f ca="1"/>
        <v>0</v>
      </c>
    </row>
    <row r="2017" spans="1:31" x14ac:dyDescent="0.2">
      <c r="A2017" t="s">
        <v>10676</v>
      </c>
      <c r="B2017" s="121" t="s">
        <v>9880</v>
      </c>
      <c r="E2017" s="121">
        <f ca="1"/>
        <v>2.9563498182619699E-3</v>
      </c>
      <c r="H2017" s="121" t="str">
        <f ca="1"/>
        <v>0</v>
      </c>
      <c r="K2017" s="121" t="str">
        <f ca="1"/>
        <v>0</v>
      </c>
      <c r="L2017">
        <v>1.47310663667042E-3</v>
      </c>
      <c r="M2017">
        <v>2.0861924981871701E-3</v>
      </c>
      <c r="N2017" s="105" t="str">
        <v/>
      </c>
      <c r="O2017" s="131">
        <v>0</v>
      </c>
      <c r="P2017" s="121">
        <v>0</v>
      </c>
      <c r="Q2017">
        <v>2.19014692536685E-3</v>
      </c>
      <c r="R2017" t="str">
        <v/>
      </c>
      <c r="T2017">
        <v>1.98780613445896E-3</v>
      </c>
      <c r="U2017" t="str">
        <v/>
      </c>
      <c r="W2017" t="str">
        <f ca="1"/>
        <v>Terpenoid backbone biosynthesis</v>
      </c>
      <c r="X2017" t="str">
        <f ca="1"/>
        <v>PRENT13_l</v>
      </c>
      <c r="Y2017">
        <f ca="1"/>
        <v>1.4107143438897129E-3</v>
      </c>
      <c r="Z2017">
        <f ca="1"/>
        <v>0</v>
      </c>
      <c r="AA2017">
        <f ca="1"/>
        <v>1.9901149600561831E-6</v>
      </c>
      <c r="AB2017">
        <f ca="1"/>
        <v>8.3285665363123227E-5</v>
      </c>
      <c r="AC2017">
        <f ca="1"/>
        <v>1</v>
      </c>
      <c r="AD2017" t="str">
        <f ca="1"/>
        <v>PDE5_c</v>
      </c>
      <c r="AE2017">
        <f ca="1"/>
        <v>0</v>
      </c>
    </row>
    <row r="2018" spans="1:31" x14ac:dyDescent="0.2">
      <c r="A2018" t="s">
        <v>10676</v>
      </c>
      <c r="B2018" s="121" t="s">
        <v>9881</v>
      </c>
      <c r="E2018" s="121">
        <f ca="1"/>
        <v>2.62786650512175E-3</v>
      </c>
      <c r="H2018" s="121" t="str">
        <f ca="1"/>
        <v>0</v>
      </c>
      <c r="K2018" s="121" t="str">
        <f ca="1"/>
        <v>0</v>
      </c>
      <c r="L2018">
        <v>0</v>
      </c>
      <c r="M2018">
        <v>4.2028359323706696E-3</v>
      </c>
      <c r="N2018" s="105" t="str">
        <v/>
      </c>
      <c r="O2018" s="131">
        <v>0</v>
      </c>
      <c r="P2018" s="121">
        <v>0</v>
      </c>
      <c r="Q2018">
        <v>0</v>
      </c>
      <c r="R2018" t="str">
        <v/>
      </c>
      <c r="T2018">
        <v>0</v>
      </c>
      <c r="U2018" t="str">
        <v/>
      </c>
      <c r="W2018" t="str">
        <f ca="1"/>
        <v>Terpenoid backbone biosynthesis</v>
      </c>
      <c r="X2018" t="str">
        <f ca="1"/>
        <v>PRENT14_l</v>
      </c>
      <c r="Y2018">
        <f ca="1"/>
        <v>1.2539683056797442E-3</v>
      </c>
      <c r="Z2018">
        <f ca="1"/>
        <v>0</v>
      </c>
      <c r="AA2018">
        <f ca="1"/>
        <v>1.5724365116493282E-6</v>
      </c>
      <c r="AB2018">
        <f ca="1"/>
        <v>6.5805957817776316E-5</v>
      </c>
      <c r="AC2018">
        <f ca="1"/>
        <v>1</v>
      </c>
      <c r="AD2018" t="str">
        <f ca="1"/>
        <v>PDX5POi_c</v>
      </c>
      <c r="AE2018">
        <f ca="1"/>
        <v>0</v>
      </c>
    </row>
    <row r="2019" spans="1:31" x14ac:dyDescent="0.2">
      <c r="A2019" t="s">
        <v>10676</v>
      </c>
      <c r="B2019" s="121" t="s">
        <v>9882</v>
      </c>
      <c r="E2019" s="121">
        <f ca="1"/>
        <v>2.29938319198153E-3</v>
      </c>
      <c r="H2019" s="121" t="str">
        <f ca="1"/>
        <v>0</v>
      </c>
      <c r="K2019" s="121" t="str">
        <f ca="1"/>
        <v>0</v>
      </c>
      <c r="L2019">
        <v>2.8905355459154501E-3</v>
      </c>
      <c r="M2019">
        <v>4.9068475966970101E-3</v>
      </c>
      <c r="N2019" s="105" t="str">
        <v/>
      </c>
      <c r="O2019" s="131">
        <v>0</v>
      </c>
      <c r="P2019" s="121">
        <v>0</v>
      </c>
      <c r="Q2019">
        <v>7.1335618116919299E-4</v>
      </c>
      <c r="R2019" t="str">
        <v/>
      </c>
      <c r="T2019">
        <v>5.0390357598978396E-4</v>
      </c>
      <c r="U2019" t="str">
        <v/>
      </c>
      <c r="W2019" t="str">
        <f ca="1"/>
        <v>Terpenoid backbone biosynthesis</v>
      </c>
      <c r="X2019" t="str">
        <f ca="1"/>
        <v>PRENT15_l</v>
      </c>
      <c r="Y2019">
        <f ca="1"/>
        <v>1.0972222674697756E-3</v>
      </c>
      <c r="Z2019">
        <f ca="1"/>
        <v>0</v>
      </c>
      <c r="AA2019">
        <f ca="1"/>
        <v>1.2038967042315158E-6</v>
      </c>
      <c r="AB2019">
        <f ca="1"/>
        <v>5.0382686454234946E-5</v>
      </c>
      <c r="AC2019">
        <f ca="1"/>
        <v>1</v>
      </c>
      <c r="AD2019" t="str">
        <f ca="1"/>
        <v>PENDPt_c_m</v>
      </c>
      <c r="AE2019">
        <f ca="1"/>
        <v>0</v>
      </c>
    </row>
    <row r="2020" spans="1:31" x14ac:dyDescent="0.2">
      <c r="A2020" t="s">
        <v>10676</v>
      </c>
      <c r="B2020" s="121" t="s">
        <v>9883</v>
      </c>
      <c r="E2020" s="121">
        <f ca="1"/>
        <v>1.97089987884131E-3</v>
      </c>
      <c r="H2020" s="121" t="str">
        <f ca="1"/>
        <v>0</v>
      </c>
      <c r="K2020" s="121" t="str">
        <f ca="1"/>
        <v>0</v>
      </c>
      <c r="L2020">
        <v>9.9646189954747505E-4</v>
      </c>
      <c r="M2020">
        <v>2.8436050750745802E-3</v>
      </c>
      <c r="N2020" s="105" t="str">
        <v/>
      </c>
      <c r="O2020" s="131">
        <v>0</v>
      </c>
      <c r="P2020" s="121">
        <v>0</v>
      </c>
      <c r="Q2020">
        <v>9.3955472556983197E-4</v>
      </c>
      <c r="R2020" t="str">
        <v/>
      </c>
      <c r="T2020">
        <v>4.19360552832091E-4</v>
      </c>
      <c r="U2020" t="str">
        <v/>
      </c>
      <c r="W2020" t="str">
        <f ca="1"/>
        <v>Terpenoid backbone biosynthesis</v>
      </c>
      <c r="X2020" t="str">
        <f ca="1"/>
        <v>PRENT16_l</v>
      </c>
      <c r="Y2020">
        <f ca="1"/>
        <v>9.4047622925980698E-4</v>
      </c>
      <c r="Z2020">
        <f ca="1"/>
        <v>0</v>
      </c>
      <c r="AA2020">
        <f ca="1"/>
        <v>8.8449553780274506E-7</v>
      </c>
      <c r="AB2020">
        <f ca="1"/>
        <v>3.701585127249909E-5</v>
      </c>
      <c r="AC2020">
        <f ca="1"/>
        <v>1</v>
      </c>
      <c r="AD2020" t="str">
        <f ca="1"/>
        <v>PEt_en_rm</v>
      </c>
      <c r="AE2020">
        <f ca="1"/>
        <v>0</v>
      </c>
    </row>
    <row r="2021" spans="1:31" x14ac:dyDescent="0.2">
      <c r="A2021" t="s">
        <v>10676</v>
      </c>
      <c r="B2021" s="121" t="s">
        <v>9884</v>
      </c>
      <c r="E2021" s="121">
        <f ca="1"/>
        <v>1.64241656570109E-3</v>
      </c>
      <c r="H2021" s="121" t="str">
        <f ca="1"/>
        <v>0</v>
      </c>
      <c r="K2021" s="121" t="str">
        <f ca="1"/>
        <v>0</v>
      </c>
      <c r="L2021">
        <v>0</v>
      </c>
      <c r="M2021">
        <v>3.0399006634260102E-3</v>
      </c>
      <c r="N2021" s="105" t="str">
        <v/>
      </c>
      <c r="O2021" s="131">
        <v>0</v>
      </c>
      <c r="P2021" s="121">
        <v>3.9780261664502598E-17</v>
      </c>
      <c r="Q2021">
        <v>0</v>
      </c>
      <c r="R2021" t="str">
        <v/>
      </c>
      <c r="T2021">
        <v>0</v>
      </c>
      <c r="U2021" t="str">
        <v/>
      </c>
      <c r="W2021" t="str">
        <f ca="1"/>
        <v>Terpenoid backbone biosynthesis</v>
      </c>
      <c r="X2021" t="str">
        <f ca="1"/>
        <v>PRENT17_l</v>
      </c>
      <c r="Y2021">
        <f ca="1"/>
        <v>7.8373019104983834E-4</v>
      </c>
      <c r="Z2021">
        <f ca="1"/>
        <v>0</v>
      </c>
      <c r="AA2021">
        <f ca="1"/>
        <v>6.1423301236301607E-7</v>
      </c>
      <c r="AB2021">
        <f ca="1"/>
        <v>3.881484741307867E+26</v>
      </c>
      <c r="AC2021">
        <f ca="1"/>
        <v>1</v>
      </c>
      <c r="AD2021" t="str">
        <f ca="1"/>
        <v>PEt_gm_rm</v>
      </c>
      <c r="AE2021">
        <f ca="1"/>
        <v>0</v>
      </c>
    </row>
    <row r="2022" spans="1:31" x14ac:dyDescent="0.2">
      <c r="A2022" t="s">
        <v>10676</v>
      </c>
      <c r="B2022" s="121" t="s">
        <v>9885</v>
      </c>
      <c r="E2022" s="121">
        <f ca="1"/>
        <v>1.31393325256087E-3</v>
      </c>
      <c r="H2022" s="121" t="str">
        <f ca="1"/>
        <v>0</v>
      </c>
      <c r="K2022" s="121" t="str">
        <f ca="1"/>
        <v>0</v>
      </c>
      <c r="L2022">
        <v>4.4241170722470096E-3</v>
      </c>
      <c r="M2022">
        <v>4.1106011084305104E-3</v>
      </c>
      <c r="N2022" s="105" t="str">
        <v/>
      </c>
      <c r="O2022" s="131">
        <v>0</v>
      </c>
      <c r="P2022" s="121">
        <v>0</v>
      </c>
      <c r="Q2022">
        <v>4.5759318974291101E-4</v>
      </c>
      <c r="R2022" t="str">
        <v/>
      </c>
      <c r="T2022">
        <v>4.0635686347844403E-3</v>
      </c>
      <c r="U2022" t="str">
        <v/>
      </c>
      <c r="W2022" t="str">
        <f ca="1"/>
        <v>Terpenoid backbone biosynthesis</v>
      </c>
      <c r="X2022" t="str">
        <f ca="1"/>
        <v>PRENT18_l</v>
      </c>
      <c r="Y2022">
        <f ca="1"/>
        <v>6.2698415283986969E-4</v>
      </c>
      <c r="Z2022">
        <f ca="1"/>
        <v>0</v>
      </c>
      <c r="AA2022">
        <f ca="1"/>
        <v>3.9310912791232909E-7</v>
      </c>
      <c r="AB2022">
        <f ca="1"/>
        <v>1.6451489454443954E-5</v>
      </c>
      <c r="AC2022">
        <f ca="1"/>
        <v>1</v>
      </c>
      <c r="AD2022" t="str">
        <f ca="1"/>
        <v>PEt_l_rm</v>
      </c>
      <c r="AE2022">
        <f ca="1"/>
        <v>0</v>
      </c>
    </row>
    <row r="2023" spans="1:31" x14ac:dyDescent="0.2">
      <c r="A2023" t="s">
        <v>10676</v>
      </c>
      <c r="B2023" s="121" t="s">
        <v>9886</v>
      </c>
      <c r="E2023" s="121">
        <f ca="1"/>
        <v>9.8544993942065911E-4</v>
      </c>
      <c r="H2023" s="121" t="str">
        <f ca="1"/>
        <v>0</v>
      </c>
      <c r="K2023" s="121" t="str">
        <f ca="1"/>
        <v>0</v>
      </c>
      <c r="L2023">
        <v>5.8053873085455098E-7</v>
      </c>
      <c r="M2023">
        <v>3.3926177383055999E-3</v>
      </c>
      <c r="N2023" s="105" t="str">
        <v/>
      </c>
      <c r="O2023" s="131">
        <v>0</v>
      </c>
      <c r="P2023" s="121">
        <v>0</v>
      </c>
      <c r="Q2023">
        <v>1.6698539487399901E-5</v>
      </c>
      <c r="R2023" t="str">
        <v/>
      </c>
      <c r="T2023">
        <v>0</v>
      </c>
      <c r="U2023" t="str">
        <v/>
      </c>
      <c r="W2023" t="str">
        <f ca="1"/>
        <v>Terpenoid backbone biosynthesis</v>
      </c>
      <c r="X2023" t="str">
        <f ca="1"/>
        <v>PRENT19_l</v>
      </c>
      <c r="Y2023">
        <f ca="1"/>
        <v>4.7023811462990544E-4</v>
      </c>
      <c r="Z2023">
        <f ca="1"/>
        <v>0</v>
      </c>
      <c r="AA2023">
        <f ca="1"/>
        <v>2.2112388445068809E-7</v>
      </c>
      <c r="AB2023">
        <f ca="1"/>
        <v>9.2539628181248487E-6</v>
      </c>
      <c r="AC2023">
        <f ca="1"/>
        <v>1</v>
      </c>
      <c r="AD2023" t="str">
        <f ca="1"/>
        <v>PEt_rm_vm</v>
      </c>
      <c r="AE2023">
        <f ca="1"/>
        <v>0</v>
      </c>
    </row>
    <row r="2024" spans="1:31" x14ac:dyDescent="0.2">
      <c r="A2024" t="s">
        <v>10676</v>
      </c>
      <c r="B2024" s="121" t="s">
        <v>9887</v>
      </c>
      <c r="E2024" s="121">
        <f ca="1"/>
        <v>6.5696662628043901E-4</v>
      </c>
      <c r="H2024" s="121" t="str">
        <f ca="1"/>
        <v>0</v>
      </c>
      <c r="K2024" s="121" t="str">
        <f ca="1"/>
        <v>0</v>
      </c>
      <c r="L2024">
        <v>0</v>
      </c>
      <c r="M2024">
        <v>2.50767559155924E-3</v>
      </c>
      <c r="N2024" s="105" t="str">
        <v/>
      </c>
      <c r="O2024" s="131">
        <v>0</v>
      </c>
      <c r="P2024" s="121">
        <v>0</v>
      </c>
      <c r="Q2024">
        <v>5.20803870967742E-5</v>
      </c>
      <c r="R2024" t="str">
        <v/>
      </c>
      <c r="T2024">
        <v>0</v>
      </c>
      <c r="U2024" t="str">
        <v/>
      </c>
      <c r="W2024" t="str">
        <f ca="1"/>
        <v>Terpenoid backbone biosynthesis</v>
      </c>
      <c r="X2024" t="str">
        <f ca="1"/>
        <v>PRENT20_l</v>
      </c>
      <c r="Y2024">
        <f ca="1"/>
        <v>3.134920764199368E-4</v>
      </c>
      <c r="Z2024">
        <f ca="1"/>
        <v>0</v>
      </c>
      <c r="AA2024">
        <f ca="1"/>
        <v>9.827728197808349E-8</v>
      </c>
      <c r="AB2024">
        <f ca="1"/>
        <v>4.1128723636110392E-6</v>
      </c>
      <c r="AC2024">
        <f ca="1"/>
        <v>1</v>
      </c>
      <c r="AD2024" t="str">
        <f ca="1"/>
        <v>PEtabc_m</v>
      </c>
      <c r="AE2024">
        <f ca="1"/>
        <v>0</v>
      </c>
    </row>
    <row r="2025" spans="1:31" x14ac:dyDescent="0.2">
      <c r="A2025" t="s">
        <v>10676</v>
      </c>
      <c r="B2025" s="121" t="s">
        <v>9888</v>
      </c>
      <c r="E2025" s="121">
        <f ca="1"/>
        <v>3.2848331314021902E-4</v>
      </c>
      <c r="H2025" s="121" t="str">
        <f ca="1"/>
        <v>0</v>
      </c>
      <c r="K2025" s="121" t="str">
        <f ca="1"/>
        <v>0</v>
      </c>
      <c r="L2025">
        <v>0</v>
      </c>
      <c r="M2025">
        <v>2.49021576625041E-3</v>
      </c>
      <c r="N2025" s="105" t="str">
        <v/>
      </c>
      <c r="O2025" s="131">
        <v>0</v>
      </c>
      <c r="P2025" s="121">
        <v>0</v>
      </c>
      <c r="Q2025">
        <v>0</v>
      </c>
      <c r="R2025" t="str">
        <v/>
      </c>
      <c r="T2025">
        <v>0</v>
      </c>
      <c r="U2025" t="str">
        <v/>
      </c>
      <c r="W2025" t="str">
        <f ca="1"/>
        <v>Terpenoid backbone biosynthesis</v>
      </c>
      <c r="X2025" t="str">
        <f ca="1"/>
        <v>PRENT21_l</v>
      </c>
      <c r="Y2025">
        <f ca="1"/>
        <v>1.5674603820996816E-4</v>
      </c>
      <c r="Z2025">
        <f ca="1"/>
        <v>0</v>
      </c>
      <c r="AA2025">
        <f ca="1"/>
        <v>2.4569320494520796E-8</v>
      </c>
      <c r="AB2025">
        <f ca="1"/>
        <v>1.0282180909027566E-6</v>
      </c>
      <c r="AC2025">
        <f ca="1"/>
        <v>1</v>
      </c>
      <c r="AD2025" t="str">
        <f ca="1"/>
        <v>PGAMT_c</v>
      </c>
      <c r="AE2025">
        <f ca="1"/>
        <v>0</v>
      </c>
    </row>
    <row r="2026" spans="1:31" x14ac:dyDescent="0.2">
      <c r="A2026" t="s">
        <v>10676</v>
      </c>
      <c r="B2026" s="121" t="s">
        <v>9889</v>
      </c>
      <c r="E2026" s="121">
        <f ca="1"/>
        <v>2.9563498182619699E-3</v>
      </c>
      <c r="H2026" s="121" t="str">
        <f ca="1"/>
        <v>0</v>
      </c>
      <c r="K2026" s="121" t="str">
        <f ca="1"/>
        <v>0</v>
      </c>
      <c r="L2026">
        <v>0</v>
      </c>
      <c r="M2026">
        <v>2.4973636096514802E-3</v>
      </c>
      <c r="N2026" s="105" t="str">
        <v/>
      </c>
      <c r="O2026" s="131">
        <v>0</v>
      </c>
      <c r="P2026" s="121">
        <v>0</v>
      </c>
      <c r="Q2026">
        <v>0</v>
      </c>
      <c r="R2026" t="str">
        <v/>
      </c>
      <c r="T2026">
        <v>0</v>
      </c>
      <c r="U2026" t="str">
        <v/>
      </c>
      <c r="W2026" t="str">
        <f ca="1"/>
        <v>Terpenoid backbone biosynthesis</v>
      </c>
      <c r="X2026" t="str">
        <f ca="1"/>
        <v>PRENT6_l</v>
      </c>
      <c r="Y2026">
        <f ca="1"/>
        <v>1.4107143438897129E-3</v>
      </c>
      <c r="Z2026">
        <f ca="1"/>
        <v>0</v>
      </c>
      <c r="AA2026">
        <f ca="1"/>
        <v>1.9901149600561831E-6</v>
      </c>
      <c r="AB2026">
        <f ca="1"/>
        <v>8.3285665363123227E-5</v>
      </c>
      <c r="AC2026">
        <f ca="1"/>
        <v>1</v>
      </c>
      <c r="AD2026" t="str">
        <f ca="1"/>
        <v>PGCPH_c</v>
      </c>
      <c r="AE2026">
        <f ca="1"/>
        <v>0</v>
      </c>
    </row>
    <row r="2027" spans="1:31" x14ac:dyDescent="0.2">
      <c r="A2027" t="s">
        <v>10676</v>
      </c>
      <c r="B2027" s="121" t="s">
        <v>9890</v>
      </c>
      <c r="E2027" s="121">
        <f ca="1"/>
        <v>2.9563498182619699E-3</v>
      </c>
      <c r="H2027" s="121" t="str">
        <f ca="1"/>
        <v>0</v>
      </c>
      <c r="K2027" s="121" t="str">
        <f ca="1"/>
        <v>0</v>
      </c>
      <c r="L2027">
        <v>4.7719702317903597E-5</v>
      </c>
      <c r="M2027">
        <v>2.1449876817000099E-3</v>
      </c>
      <c r="N2027" s="105" t="str">
        <v/>
      </c>
      <c r="O2027" s="131">
        <v>0</v>
      </c>
      <c r="P2027" s="121">
        <v>0</v>
      </c>
      <c r="Q2027">
        <v>0</v>
      </c>
      <c r="R2027" t="str">
        <v/>
      </c>
      <c r="T2027">
        <v>6.2063123832450701E-5</v>
      </c>
      <c r="U2027" t="str">
        <v/>
      </c>
      <c r="W2027" t="str">
        <f ca="1"/>
        <v>Terpenoid backbone biosynthesis</v>
      </c>
      <c r="X2027" t="str">
        <f ca="1"/>
        <v>PRENT7_l</v>
      </c>
      <c r="Y2027">
        <f ca="1"/>
        <v>1.4107143438897129E-3</v>
      </c>
      <c r="Z2027">
        <f ca="1"/>
        <v>0</v>
      </c>
      <c r="AA2027">
        <f ca="1"/>
        <v>1.9901149600561831E-6</v>
      </c>
      <c r="AB2027">
        <f ca="1"/>
        <v>8.3285665363123227E-5</v>
      </c>
      <c r="AC2027">
        <f ca="1"/>
        <v>1</v>
      </c>
      <c r="AD2027" t="str">
        <f ca="1"/>
        <v>PGLYCP_c</v>
      </c>
      <c r="AE2027">
        <f ca="1"/>
        <v>0</v>
      </c>
    </row>
    <row r="2028" spans="1:31" x14ac:dyDescent="0.2">
      <c r="A2028" t="s">
        <v>10676</v>
      </c>
      <c r="B2028" s="121" t="s">
        <v>9891</v>
      </c>
      <c r="E2028" s="121">
        <f ca="1"/>
        <v>2.9563498182619699E-3</v>
      </c>
      <c r="H2028" s="121" t="str">
        <f ca="1"/>
        <v>0</v>
      </c>
      <c r="K2028" s="121" t="str">
        <f ca="1"/>
        <v>0</v>
      </c>
      <c r="L2028">
        <v>0</v>
      </c>
      <c r="M2028">
        <v>2.6456135316787598E-3</v>
      </c>
      <c r="N2028" s="105" t="str">
        <v/>
      </c>
      <c r="O2028" s="131">
        <v>0</v>
      </c>
      <c r="P2028" s="121">
        <v>0</v>
      </c>
      <c r="Q2028">
        <v>0</v>
      </c>
      <c r="R2028" t="str">
        <v/>
      </c>
      <c r="T2028">
        <v>0</v>
      </c>
      <c r="U2028" t="str">
        <v/>
      </c>
      <c r="W2028" t="str">
        <f ca="1"/>
        <v>Terpenoid backbone biosynthesis</v>
      </c>
      <c r="X2028" t="str">
        <f ca="1"/>
        <v>PRENT8_l</v>
      </c>
      <c r="Y2028">
        <f ca="1"/>
        <v>1.4107143438897129E-3</v>
      </c>
      <c r="Z2028">
        <f ca="1"/>
        <v>0</v>
      </c>
      <c r="AA2028">
        <f ca="1"/>
        <v>1.9901149600561831E-6</v>
      </c>
      <c r="AB2028">
        <f ca="1"/>
        <v>8.3285665363123227E-5</v>
      </c>
      <c r="AC2028">
        <f ca="1"/>
        <v>1</v>
      </c>
      <c r="AD2028" t="str">
        <f ca="1"/>
        <v>PGPP_mm</v>
      </c>
      <c r="AE2028">
        <f ca="1"/>
        <v>0</v>
      </c>
    </row>
    <row r="2029" spans="1:31" x14ac:dyDescent="0.2">
      <c r="A2029" t="s">
        <v>10676</v>
      </c>
      <c r="B2029" s="121" t="s">
        <v>9892</v>
      </c>
      <c r="E2029" s="121">
        <f ca="1"/>
        <v>2.9563498182619699E-3</v>
      </c>
      <c r="H2029" s="121" t="str">
        <f ca="1"/>
        <v>0</v>
      </c>
      <c r="K2029" s="121" t="str">
        <f ca="1"/>
        <v>0</v>
      </c>
      <c r="L2029">
        <v>0</v>
      </c>
      <c r="M2029">
        <v>6.9377918192770003E-8</v>
      </c>
      <c r="N2029" s="105" t="str">
        <v/>
      </c>
      <c r="O2029" s="131">
        <v>0</v>
      </c>
      <c r="P2029" s="121">
        <v>0</v>
      </c>
      <c r="Q2029">
        <v>0</v>
      </c>
      <c r="R2029" t="str">
        <v/>
      </c>
      <c r="T2029">
        <v>0</v>
      </c>
      <c r="U2029" t="str">
        <v/>
      </c>
      <c r="W2029" t="str">
        <f ca="1"/>
        <v>Terpenoid backbone biosynthesis</v>
      </c>
      <c r="X2029" t="str">
        <f ca="1"/>
        <v>PRENT9_l</v>
      </c>
      <c r="Y2029">
        <f ca="1"/>
        <v>1.4107143438897129E-3</v>
      </c>
      <c r="Z2029">
        <f ca="1"/>
        <v>0</v>
      </c>
      <c r="AA2029">
        <f ca="1"/>
        <v>1.9901149600561831E-6</v>
      </c>
      <c r="AB2029">
        <f ca="1"/>
        <v>8.3285665363123227E-5</v>
      </c>
      <c r="AC2029">
        <f ca="1"/>
        <v>1</v>
      </c>
      <c r="AD2029" t="str">
        <f ca="1"/>
        <v>PGPS_mm</v>
      </c>
      <c r="AE2029">
        <f ca="1"/>
        <v>0</v>
      </c>
    </row>
    <row r="2030" spans="1:31" x14ac:dyDescent="0.2">
      <c r="A2030" t="s">
        <v>10690</v>
      </c>
      <c r="B2030" s="121" t="s">
        <v>9893</v>
      </c>
      <c r="E2030" s="121">
        <f ca="1"/>
        <v>7.6970359101125102E-3</v>
      </c>
      <c r="H2030" s="121" t="str">
        <f ca="1"/>
        <v>0</v>
      </c>
      <c r="K2030" s="121" t="str">
        <f ca="1"/>
        <v>0</v>
      </c>
      <c r="L2030">
        <v>0</v>
      </c>
      <c r="M2030">
        <v>1.2017445783719801E-7</v>
      </c>
      <c r="N2030" s="105" t="str">
        <v/>
      </c>
      <c r="O2030" s="131">
        <v>1.6659917999994899E-2</v>
      </c>
      <c r="P2030" s="121">
        <v>2.7994225261264401E-5</v>
      </c>
      <c r="Q2030">
        <v>0</v>
      </c>
      <c r="R2030" t="str">
        <v/>
      </c>
      <c r="T2030">
        <v>0</v>
      </c>
      <c r="U2030" t="str">
        <v/>
      </c>
      <c r="W2030" t="str">
        <f ca="1"/>
        <v>Purine metabolism</v>
      </c>
      <c r="X2030" t="str">
        <f ca="1"/>
        <v>PRFGS_c</v>
      </c>
      <c r="Y2030">
        <f ca="1"/>
        <v>3.6728802852612026E-3</v>
      </c>
      <c r="Z2030">
        <f ca="1"/>
        <v>0</v>
      </c>
      <c r="AA2030">
        <f ca="1"/>
        <v>1.3490049589860412E-5</v>
      </c>
      <c r="AB2030">
        <f ca="1"/>
        <v>17213.795542663651</v>
      </c>
      <c r="AC2030">
        <f ca="1"/>
        <v>1</v>
      </c>
      <c r="AD2030" t="str">
        <f ca="1"/>
        <v>PGS_x</v>
      </c>
      <c r="AE2030">
        <f ca="1"/>
        <v>0</v>
      </c>
    </row>
    <row r="2031" spans="1:31" x14ac:dyDescent="0.2">
      <c r="A2031" t="s">
        <v>10699</v>
      </c>
      <c r="B2031" s="121" t="s">
        <v>9894</v>
      </c>
      <c r="E2031" s="121">
        <f ca="1"/>
        <v>1.45504356468441E-2</v>
      </c>
      <c r="H2031" s="121" t="str">
        <f ca="1"/>
        <v>0</v>
      </c>
      <c r="K2031" s="121" t="str">
        <f ca="1"/>
        <v>0</v>
      </c>
      <c r="L2031">
        <v>0</v>
      </c>
      <c r="M2031">
        <v>0</v>
      </c>
      <c r="N2031" s="105" t="str">
        <v/>
      </c>
      <c r="O2031" s="131">
        <v>2.3002946999999999E-2</v>
      </c>
      <c r="P2031" s="121">
        <v>3.1037415712457298E-5</v>
      </c>
      <c r="Q2031">
        <v>0</v>
      </c>
      <c r="R2031" t="str">
        <v/>
      </c>
      <c r="T2031">
        <v>0</v>
      </c>
      <c r="U2031" t="str">
        <v/>
      </c>
      <c r="W2031" t="str">
        <f ca="1"/>
        <v>Histidine metabolism</v>
      </c>
      <c r="X2031" t="str">
        <f ca="1"/>
        <v>PRMICI_c</v>
      </c>
      <c r="Y2031">
        <f ca="1"/>
        <v>6.9431933088739285E-3</v>
      </c>
      <c r="Z2031">
        <f ca="1"/>
        <v>0</v>
      </c>
      <c r="AA2031">
        <f ca="1"/>
        <v>4.8207933324391691E-5</v>
      </c>
      <c r="AB2031">
        <f ca="1"/>
        <v>50043.469011294088</v>
      </c>
      <c r="AC2031">
        <f ca="1"/>
        <v>1</v>
      </c>
      <c r="AD2031" t="str">
        <f ca="1"/>
        <v>PGt_c_m</v>
      </c>
      <c r="AE2031">
        <f ca="1"/>
        <v>0</v>
      </c>
    </row>
    <row r="2032" spans="1:31" x14ac:dyDescent="0.2">
      <c r="A2032" t="s">
        <v>10674</v>
      </c>
      <c r="B2032" s="121" t="s">
        <v>9895</v>
      </c>
      <c r="E2032" s="121" t="str">
        <f ca="1"/>
        <v>0</v>
      </c>
      <c r="H2032" s="121" t="str">
        <f ca="1"/>
        <v>0</v>
      </c>
      <c r="K2032" s="121" t="str">
        <f ca="1"/>
        <v>0</v>
      </c>
      <c r="L2032">
        <v>0</v>
      </c>
      <c r="M2032">
        <v>8.3402710920184806E-8</v>
      </c>
      <c r="N2032" s="105" t="str">
        <v/>
      </c>
      <c r="O2032" s="131" t="str">
        <v/>
      </c>
      <c r="P2032" s="121" t="str">
        <v/>
      </c>
      <c r="Q2032">
        <v>0</v>
      </c>
      <c r="R2032" t="str">
        <v/>
      </c>
      <c r="T2032">
        <v>0</v>
      </c>
      <c r="U2032" t="str">
        <v/>
      </c>
      <c r="W2032" t="str">
        <f ca="1"/>
        <v>Arginine and proline metabolism</v>
      </c>
      <c r="X2032" t="str">
        <f ca="1"/>
        <v>PROD2_m</v>
      </c>
      <c r="Y2032">
        <f ca="1"/>
        <v>0</v>
      </c>
      <c r="Z2032">
        <f ca="1"/>
        <v>0</v>
      </c>
      <c r="AA2032">
        <f ca="1"/>
        <v>0</v>
      </c>
      <c r="AB2032">
        <f ca="1"/>
        <v>0</v>
      </c>
      <c r="AC2032">
        <f ca="1"/>
        <v>0</v>
      </c>
      <c r="AD2032" t="str">
        <f ca="1"/>
        <v>PHACRDC1_c</v>
      </c>
      <c r="AE2032">
        <f ca="1"/>
        <v>0</v>
      </c>
    </row>
    <row r="2033" spans="1:31" x14ac:dyDescent="0.2">
      <c r="A2033" t="s">
        <v>10654</v>
      </c>
      <c r="B2033" s="121" t="s">
        <v>9897</v>
      </c>
      <c r="E2033" s="121">
        <f ca="1"/>
        <v>-3.1815038033243398E-2</v>
      </c>
      <c r="H2033" s="121" t="str">
        <f ca="1"/>
        <v>0</v>
      </c>
      <c r="K2033" s="121" t="str">
        <f ca="1"/>
        <v>0</v>
      </c>
      <c r="L2033">
        <v>0</v>
      </c>
      <c r="M2033">
        <v>0</v>
      </c>
      <c r="N2033" s="105" t="str">
        <v/>
      </c>
      <c r="O2033" s="131" t="str">
        <v/>
      </c>
      <c r="P2033" s="121" t="str">
        <v/>
      </c>
      <c r="Q2033">
        <v>0</v>
      </c>
      <c r="R2033" t="str">
        <v/>
      </c>
      <c r="T2033">
        <v>0</v>
      </c>
      <c r="U2033" t="str">
        <v/>
      </c>
      <c r="W2033" t="str">
        <f ca="1"/>
        <v>Transport</v>
      </c>
      <c r="X2033" t="str">
        <f ca="1"/>
        <v>PROt_c_m</v>
      </c>
      <c r="Y2033">
        <f ca="1"/>
        <v>-1.5181535766724381E-2</v>
      </c>
      <c r="Z2033">
        <f ca="1"/>
        <v>0</v>
      </c>
      <c r="AA2033">
        <f ca="1"/>
        <v>2.3047902823633166E-4</v>
      </c>
      <c r="AB2033">
        <f ca="1"/>
        <v>9.6454725501721947E-3</v>
      </c>
      <c r="AC2033">
        <f ca="1"/>
        <v>1</v>
      </c>
      <c r="AD2033" t="str">
        <f ca="1"/>
        <v>PHACRDC2_c</v>
      </c>
      <c r="AE2033">
        <f ca="1"/>
        <v>0</v>
      </c>
    </row>
    <row r="2034" spans="1:31" x14ac:dyDescent="0.2">
      <c r="A2034" t="s">
        <v>10654</v>
      </c>
      <c r="B2034" s="121" t="s">
        <v>9898</v>
      </c>
      <c r="E2034" s="121" t="str">
        <f ca="1"/>
        <v>0</v>
      </c>
      <c r="H2034" s="121" t="str">
        <f ca="1"/>
        <v>0</v>
      </c>
      <c r="K2034" s="121" t="str">
        <f ca="1"/>
        <v>0</v>
      </c>
      <c r="L2034">
        <v>0</v>
      </c>
      <c r="M2034">
        <v>0</v>
      </c>
      <c r="N2034" s="105" t="str">
        <v/>
      </c>
      <c r="O2034" s="131" t="str">
        <v/>
      </c>
      <c r="P2034" s="121" t="str">
        <v/>
      </c>
      <c r="Q2034">
        <v>0</v>
      </c>
      <c r="R2034" t="str">
        <v/>
      </c>
      <c r="T2034">
        <v>0</v>
      </c>
      <c r="U2034" t="str">
        <v/>
      </c>
      <c r="W2034" t="str">
        <f ca="1"/>
        <v>Transport</v>
      </c>
      <c r="X2034" t="str">
        <f ca="1"/>
        <v>PROtps_e</v>
      </c>
      <c r="Y2034">
        <f ca="1"/>
        <v>0</v>
      </c>
      <c r="Z2034">
        <f ca="1"/>
        <v>0</v>
      </c>
      <c r="AA2034">
        <f ca="1"/>
        <v>0</v>
      </c>
      <c r="AB2034">
        <f ca="1"/>
        <v>0</v>
      </c>
      <c r="AC2034">
        <f ca="1"/>
        <v>0</v>
      </c>
      <c r="AD2034" t="str">
        <f ca="1"/>
        <v>PHACRDC3_c</v>
      </c>
      <c r="AE2034">
        <f ca="1"/>
        <v>0</v>
      </c>
    </row>
    <row r="2035" spans="1:31" x14ac:dyDescent="0.2">
      <c r="A2035" t="s">
        <v>10694</v>
      </c>
      <c r="B2035" s="121" t="s">
        <v>9896</v>
      </c>
      <c r="E2035" s="121">
        <f ca="1"/>
        <v>3.1815038033243398E-2</v>
      </c>
      <c r="H2035" s="121" t="str">
        <f ca="1"/>
        <v>0</v>
      </c>
      <c r="K2035" s="121" t="str">
        <f ca="1"/>
        <v>0</v>
      </c>
      <c r="L2035">
        <v>0</v>
      </c>
      <c r="M2035">
        <v>5.7617327938256798E-7</v>
      </c>
      <c r="N2035" s="105" t="str">
        <v>G00006t_c_mm</v>
      </c>
      <c r="O2035" s="131">
        <v>7.5089381400000002E-2</v>
      </c>
      <c r="P2035" s="121">
        <v>8.1668610279651201E-5</v>
      </c>
      <c r="Q2035">
        <v>0</v>
      </c>
      <c r="R2035" t="str">
        <v>G00006t_c_mm</v>
      </c>
      <c r="T2035">
        <v>0</v>
      </c>
      <c r="U2035" t="str">
        <v>G00006t_c_mm</v>
      </c>
      <c r="W2035" t="str">
        <f ca="1"/>
        <v>Aminoacyl-tRNA biosynthesis</v>
      </c>
      <c r="X2035" t="str">
        <f ca="1"/>
        <v>PROTRS_c</v>
      </c>
      <c r="Y2035">
        <f ca="1"/>
        <v>1.5181535766724381E-2</v>
      </c>
      <c r="Z2035">
        <f ca="1"/>
        <v>0</v>
      </c>
      <c r="AA2035">
        <f ca="1"/>
        <v>2.3047902823633166E-4</v>
      </c>
      <c r="AB2035">
        <f ca="1"/>
        <v>34555.810465021641</v>
      </c>
      <c r="AC2035">
        <f ca="1"/>
        <v>1</v>
      </c>
      <c r="AD2035" t="str">
        <f ca="1"/>
        <v>PHACRDC4_c</v>
      </c>
      <c r="AE2035">
        <f ca="1"/>
        <v>0</v>
      </c>
    </row>
    <row r="2036" spans="1:31" x14ac:dyDescent="0.2">
      <c r="A2036" t="s">
        <v>10699</v>
      </c>
      <c r="B2036" s="121" t="s">
        <v>9899</v>
      </c>
      <c r="E2036" s="121">
        <f ca="1"/>
        <v>5.1169852014684998E-2</v>
      </c>
      <c r="H2036" s="121" t="str">
        <f ca="1"/>
        <v>0</v>
      </c>
      <c r="K2036" s="121" t="str">
        <f ca="1"/>
        <v>0</v>
      </c>
      <c r="L2036">
        <v>0</v>
      </c>
      <c r="M2036">
        <v>1.0688249720566E-6</v>
      </c>
      <c r="N2036" s="105" t="str">
        <v>G00006t_c_mm</v>
      </c>
      <c r="O2036" s="131">
        <v>7.0858218419995206E-2</v>
      </c>
      <c r="P2036" s="121">
        <v>3.7085704114595903E-4</v>
      </c>
      <c r="Q2036">
        <v>0</v>
      </c>
      <c r="R2036" t="str">
        <v>G00006t_c_mm</v>
      </c>
      <c r="T2036">
        <v>0</v>
      </c>
      <c r="U2036" t="str">
        <v>G00006t_c_mm</v>
      </c>
      <c r="W2036" t="str">
        <f ca="1"/>
        <v>Histidine metabolism</v>
      </c>
      <c r="X2036" t="str">
        <f ca="1"/>
        <v>PRPPS_c</v>
      </c>
      <c r="Y2036">
        <f ca="1"/>
        <v>2.4417287753270019E-2</v>
      </c>
      <c r="Z2036">
        <f ca="1"/>
        <v>0</v>
      </c>
      <c r="AA2036">
        <f ca="1"/>
        <v>5.9620394122599006E-4</v>
      </c>
      <c r="AB2036">
        <f ca="1"/>
        <v>4334.9269625019379</v>
      </c>
      <c r="AC2036">
        <f ca="1"/>
        <v>1</v>
      </c>
      <c r="AD2036" t="str">
        <f ca="1"/>
        <v>PHCD_m</v>
      </c>
      <c r="AE2036">
        <f ca="1"/>
        <v>0</v>
      </c>
    </row>
    <row r="2037" spans="1:31" x14ac:dyDescent="0.2">
      <c r="A2037" t="s">
        <v>10654</v>
      </c>
      <c r="B2037" s="121" t="s">
        <v>9900</v>
      </c>
      <c r="E2037" s="121" t="str">
        <f ca="1"/>
        <v>0</v>
      </c>
      <c r="H2037" s="121" t="str">
        <f ca="1"/>
        <v>0</v>
      </c>
      <c r="K2037" s="121" t="str">
        <f ca="1"/>
        <v>0</v>
      </c>
      <c r="L2037">
        <v>0</v>
      </c>
      <c r="M2037">
        <v>1.0643266565871E-5</v>
      </c>
      <c r="N2037" s="105" t="str">
        <v>G00006t_c_mm</v>
      </c>
      <c r="O2037" s="131" t="str">
        <v/>
      </c>
      <c r="P2037" s="121" t="str">
        <v/>
      </c>
      <c r="Q2037">
        <v>2.60401935483871E-5</v>
      </c>
      <c r="R2037" t="str">
        <v>G00006t_c_mm</v>
      </c>
      <c r="T2037">
        <v>0</v>
      </c>
      <c r="U2037" t="str">
        <v>G00006t_c_mm</v>
      </c>
      <c r="W2037" t="str">
        <f ca="1"/>
        <v>Transport</v>
      </c>
      <c r="X2037" t="str">
        <f ca="1"/>
        <v>PRPPt_c_m</v>
      </c>
      <c r="Y2037">
        <f ca="1"/>
        <v>0</v>
      </c>
      <c r="Z2037">
        <f ca="1"/>
        <v>0</v>
      </c>
      <c r="AA2037">
        <f ca="1"/>
        <v>0</v>
      </c>
      <c r="AB2037">
        <f ca="1"/>
        <v>0</v>
      </c>
      <c r="AC2037">
        <f ca="1"/>
        <v>0</v>
      </c>
      <c r="AD2037" t="str">
        <f ca="1"/>
        <v>PHCHGS_m</v>
      </c>
      <c r="AE2037">
        <f ca="1"/>
        <v>0</v>
      </c>
    </row>
    <row r="2038" spans="1:31" x14ac:dyDescent="0.2">
      <c r="A2038" t="s">
        <v>10660</v>
      </c>
      <c r="B2038" s="121" t="s">
        <v>9901</v>
      </c>
      <c r="E2038" s="121">
        <f ca="1"/>
        <v>4.80241417262234E-2</v>
      </c>
      <c r="H2038" s="121" t="str">
        <f ca="1"/>
        <v>0</v>
      </c>
      <c r="K2038" s="121" t="str">
        <f ca="1"/>
        <v>0</v>
      </c>
      <c r="L2038">
        <v>0</v>
      </c>
      <c r="M2038">
        <v>9.2756182212639904E-7</v>
      </c>
      <c r="N2038" s="105" t="str">
        <v>G00006t_c_mm</v>
      </c>
      <c r="O2038" s="131">
        <v>7.1878413419999995E-2</v>
      </c>
      <c r="P2038" s="121">
        <v>1.10107350008336E-4</v>
      </c>
      <c r="Q2038">
        <v>0</v>
      </c>
      <c r="R2038" t="str">
        <v>G00006t_c_mm</v>
      </c>
      <c r="T2038">
        <v>0</v>
      </c>
      <c r="U2038" t="str">
        <v>G00006t_c_mm</v>
      </c>
      <c r="W2038" t="str">
        <f ca="1"/>
        <v>Phenylalanine, tyrosine and tryptophan metabolism</v>
      </c>
      <c r="X2038" t="str">
        <f ca="1"/>
        <v>PSCIT_c</v>
      </c>
      <c r="Y2038">
        <f ca="1"/>
        <v>2.2916214166429361E-2</v>
      </c>
      <c r="Z2038">
        <f ca="1"/>
        <v>0</v>
      </c>
      <c r="AA2038">
        <f ca="1"/>
        <v>5.2515287172165772E-4</v>
      </c>
      <c r="AB2038">
        <f ca="1"/>
        <v>43316.476630867663</v>
      </c>
      <c r="AC2038">
        <f ca="1"/>
        <v>1</v>
      </c>
      <c r="AD2038" t="str">
        <f ca="1"/>
        <v>PHEACt_c_e</v>
      </c>
      <c r="AE2038">
        <f ca="1"/>
        <v>0</v>
      </c>
    </row>
    <row r="2039" spans="1:31" x14ac:dyDescent="0.2">
      <c r="A2039" t="s">
        <v>10681</v>
      </c>
      <c r="B2039" s="121" t="s">
        <v>9902</v>
      </c>
      <c r="E2039" s="121" t="str">
        <f ca="1"/>
        <v>0</v>
      </c>
      <c r="H2039" s="121" t="str">
        <f ca="1"/>
        <v>0</v>
      </c>
      <c r="K2039" s="121" t="str">
        <f ca="1"/>
        <v>0</v>
      </c>
      <c r="L2039">
        <v>0</v>
      </c>
      <c r="M2039">
        <v>1.0604933699306201E-6</v>
      </c>
      <c r="N2039" s="105" t="str">
        <v>G00006t_c_mm</v>
      </c>
      <c r="O2039" s="131" t="str">
        <v/>
      </c>
      <c r="P2039" s="121" t="str">
        <v/>
      </c>
      <c r="Q2039">
        <v>0</v>
      </c>
      <c r="R2039" t="str">
        <v>G00006t_c_mm</v>
      </c>
      <c r="T2039">
        <v>0</v>
      </c>
      <c r="U2039" t="str">
        <v>G00006t_c_mm</v>
      </c>
      <c r="W2039" t="str">
        <f ca="1"/>
        <v>Glycerophospholipid metabolism</v>
      </c>
      <c r="X2039" t="str">
        <f ca="1"/>
        <v>PSD_gm</v>
      </c>
      <c r="Y2039">
        <f ca="1"/>
        <v>0</v>
      </c>
      <c r="Z2039">
        <f ca="1"/>
        <v>0</v>
      </c>
      <c r="AA2039">
        <f ca="1"/>
        <v>0</v>
      </c>
      <c r="AB2039">
        <f ca="1"/>
        <v>0</v>
      </c>
      <c r="AC2039">
        <f ca="1"/>
        <v>0</v>
      </c>
      <c r="AD2039" t="str">
        <f ca="1"/>
        <v>PHEN2MOXy_c</v>
      </c>
      <c r="AE2039">
        <f ca="1"/>
        <v>0</v>
      </c>
    </row>
    <row r="2040" spans="1:31" x14ac:dyDescent="0.2">
      <c r="A2040" t="s">
        <v>10681</v>
      </c>
      <c r="B2040" s="121" t="s">
        <v>9903</v>
      </c>
      <c r="E2040" s="121">
        <f ca="1"/>
        <v>1.94654172772308E-2</v>
      </c>
      <c r="H2040" s="121" t="str">
        <f ca="1"/>
        <v>0</v>
      </c>
      <c r="K2040" s="121" t="str">
        <f ca="1"/>
        <v>0</v>
      </c>
      <c r="L2040">
        <v>0</v>
      </c>
      <c r="M2040">
        <v>1.6819796517174199E-6</v>
      </c>
      <c r="N2040" s="105" t="str">
        <v>G00006t_c_mm</v>
      </c>
      <c r="O2040" s="131" t="str">
        <v/>
      </c>
      <c r="P2040" s="121" t="str">
        <v/>
      </c>
      <c r="Q2040">
        <v>0</v>
      </c>
      <c r="R2040" t="str">
        <v>G00006t_c_mm</v>
      </c>
      <c r="T2040">
        <v>0</v>
      </c>
      <c r="U2040" t="str">
        <v>G00006t_c_mm</v>
      </c>
      <c r="W2040" t="str">
        <f ca="1"/>
        <v>Glycerophospholipid metabolism</v>
      </c>
      <c r="X2040" t="str">
        <f ca="1"/>
        <v>PSD_mm</v>
      </c>
      <c r="Y2040">
        <f ca="1"/>
        <v>9.2885297920974295E-3</v>
      </c>
      <c r="Z2040">
        <f ca="1"/>
        <v>0</v>
      </c>
      <c r="AA2040">
        <f ca="1"/>
        <v>8.6276785698681516E-5</v>
      </c>
      <c r="AB2040">
        <f ca="1"/>
        <v>3.6106554880143342E-3</v>
      </c>
      <c r="AC2040">
        <f ca="1"/>
        <v>1</v>
      </c>
      <c r="AD2040" t="str">
        <f ca="1"/>
        <v>PHEt_c_m</v>
      </c>
      <c r="AE2040">
        <f ca="1"/>
        <v>0</v>
      </c>
    </row>
    <row r="2041" spans="1:31" x14ac:dyDescent="0.2">
      <c r="A2041" t="s">
        <v>10681</v>
      </c>
      <c r="B2041" s="121" t="s">
        <v>9904</v>
      </c>
      <c r="E2041" s="121" t="str">
        <f ca="1"/>
        <v>0</v>
      </c>
      <c r="H2041" s="121" t="str">
        <f ca="1"/>
        <v>0</v>
      </c>
      <c r="K2041" s="121" t="str">
        <f ca="1"/>
        <v>0</v>
      </c>
      <c r="L2041">
        <v>0</v>
      </c>
      <c r="M2041">
        <v>7.6244684628420803E-7</v>
      </c>
      <c r="N2041" s="105" t="str">
        <v>G00006t_c_mm</v>
      </c>
      <c r="O2041" s="131" t="str">
        <v/>
      </c>
      <c r="P2041" s="121" t="str">
        <v/>
      </c>
      <c r="Q2041">
        <v>0</v>
      </c>
      <c r="R2041" t="str">
        <v>G00006t_c_mm</v>
      </c>
      <c r="T2041">
        <v>0</v>
      </c>
      <c r="U2041" t="str">
        <v>G00006t_c_mm</v>
      </c>
      <c r="W2041" t="str">
        <f ca="1"/>
        <v>Glycerophospholipid metabolism</v>
      </c>
      <c r="X2041" t="str">
        <f ca="1"/>
        <v>PSD_vm</v>
      </c>
      <c r="Y2041">
        <f ca="1"/>
        <v>0</v>
      </c>
      <c r="Z2041">
        <f ca="1"/>
        <v>0</v>
      </c>
      <c r="AA2041">
        <f ca="1"/>
        <v>0</v>
      </c>
      <c r="AB2041">
        <f ca="1"/>
        <v>0</v>
      </c>
      <c r="AC2041">
        <f ca="1"/>
        <v>0</v>
      </c>
      <c r="AD2041" t="str">
        <f ca="1"/>
        <v>PHETA1_m</v>
      </c>
      <c r="AE2041">
        <f ca="1"/>
        <v>0</v>
      </c>
    </row>
    <row r="2042" spans="1:31" x14ac:dyDescent="0.2">
      <c r="A2042" t="s">
        <v>10671</v>
      </c>
      <c r="B2042" s="121" t="s">
        <v>9905</v>
      </c>
      <c r="E2042" s="121">
        <f ca="1"/>
        <v>1.22072338556885</v>
      </c>
      <c r="H2042" s="121" t="str">
        <f ca="1"/>
        <v>0</v>
      </c>
      <c r="K2042" s="121" t="str">
        <f ca="1"/>
        <v>0</v>
      </c>
      <c r="L2042">
        <v>0</v>
      </c>
      <c r="M2042">
        <v>5.3649069165021698E-7</v>
      </c>
      <c r="N2042" s="105" t="str">
        <v>G00006t_c_mm</v>
      </c>
      <c r="O2042" s="131">
        <v>1.31201110903706E-2</v>
      </c>
      <c r="P2042" s="121">
        <v>1.90083488784181E-3</v>
      </c>
      <c r="Q2042">
        <v>0</v>
      </c>
      <c r="R2042" t="str">
        <v>G00006t_c_mm</v>
      </c>
      <c r="T2042">
        <v>0</v>
      </c>
      <c r="U2042" t="str">
        <v>G00006t_c_mm</v>
      </c>
      <c r="W2042" t="str">
        <f ca="1"/>
        <v>Glycine, serine and threonine metabolism</v>
      </c>
      <c r="X2042" t="str">
        <f ca="1"/>
        <v>PSERT_c</v>
      </c>
      <c r="Y2042">
        <f ca="1"/>
        <v>0.58250616327806648</v>
      </c>
      <c r="Z2042">
        <f ca="1"/>
        <v>0</v>
      </c>
      <c r="AA2042">
        <f ca="1"/>
        <v>0.33931343025693345</v>
      </c>
      <c r="AB2042">
        <f ca="1"/>
        <v>93910.090887606275</v>
      </c>
      <c r="AC2042">
        <f ca="1"/>
        <v>1</v>
      </c>
      <c r="AD2042" t="str">
        <f ca="1"/>
        <v>PHEtps_e</v>
      </c>
      <c r="AE2042">
        <f ca="1"/>
        <v>0</v>
      </c>
    </row>
    <row r="2043" spans="1:31" x14ac:dyDescent="0.2">
      <c r="A2043" t="s">
        <v>10671</v>
      </c>
      <c r="B2043" s="121" t="s">
        <v>9908</v>
      </c>
      <c r="E2043" s="121">
        <f ca="1"/>
        <v>1.22072338556885</v>
      </c>
      <c r="H2043" s="121" t="str">
        <f ca="1"/>
        <v>0</v>
      </c>
      <c r="K2043" s="121" t="str">
        <f ca="1"/>
        <v>0</v>
      </c>
      <c r="L2043">
        <v>0</v>
      </c>
      <c r="M2043">
        <v>7.84898509922336E-6</v>
      </c>
      <c r="N2043" s="105" t="str">
        <v>G00006t_c_mm</v>
      </c>
      <c r="O2043" s="131">
        <v>1.31201110903706E-2</v>
      </c>
      <c r="P2043" s="121">
        <v>1.90083488784181E-3</v>
      </c>
      <c r="Q2043">
        <v>0</v>
      </c>
      <c r="R2043" t="str">
        <v>G00006t_c_mm</v>
      </c>
      <c r="T2043">
        <v>0</v>
      </c>
      <c r="U2043" t="str">
        <v>G00006t_c_mm</v>
      </c>
      <c r="W2043" t="str">
        <f ca="1"/>
        <v>Glycine, serine and threonine metabolism</v>
      </c>
      <c r="X2043" t="str">
        <f ca="1"/>
        <v>PSP_L_c</v>
      </c>
      <c r="Y2043">
        <f ca="1"/>
        <v>0.58250616327806648</v>
      </c>
      <c r="Z2043">
        <f ca="1"/>
        <v>0</v>
      </c>
      <c r="AA2043">
        <f ca="1"/>
        <v>0.33931343025693345</v>
      </c>
      <c r="AB2043">
        <f ca="1"/>
        <v>93910.090887606275</v>
      </c>
      <c r="AC2043">
        <f ca="1"/>
        <v>1</v>
      </c>
      <c r="AD2043" t="str">
        <f ca="1"/>
        <v>PHETRS_m</v>
      </c>
      <c r="AE2043">
        <f ca="1"/>
        <v>0</v>
      </c>
    </row>
    <row r="2044" spans="1:31" x14ac:dyDescent="0.2">
      <c r="A2044" t="s">
        <v>10745</v>
      </c>
      <c r="B2044" s="121" t="s">
        <v>9906</v>
      </c>
      <c r="E2044" s="121" t="str">
        <f ca="1"/>
        <v>0</v>
      </c>
      <c r="H2044" s="121" t="str">
        <f ca="1"/>
        <v>0</v>
      </c>
      <c r="K2044" s="121" t="str">
        <f ca="1"/>
        <v>0</v>
      </c>
      <c r="L2044">
        <v>0</v>
      </c>
      <c r="M2044">
        <v>0</v>
      </c>
      <c r="N2044" s="105" t="str">
        <v>G00006t_c_mm</v>
      </c>
      <c r="O2044" s="131">
        <v>0</v>
      </c>
      <c r="P2044" s="121">
        <v>0</v>
      </c>
      <c r="Q2044">
        <v>0</v>
      </c>
      <c r="R2044" t="str">
        <v>G00006t_c_mm</v>
      </c>
      <c r="T2044">
        <v>0</v>
      </c>
      <c r="U2044" t="str">
        <v>G00006t_c_mm</v>
      </c>
      <c r="W2044" t="str">
        <f ca="1"/>
        <v>Sphingolipid metabolism</v>
      </c>
      <c r="X2044" t="str">
        <f ca="1"/>
        <v>PSPHPL_r</v>
      </c>
      <c r="Y2044">
        <f ca="1"/>
        <v>0</v>
      </c>
      <c r="Z2044">
        <f ca="1"/>
        <v>0</v>
      </c>
      <c r="AA2044">
        <f ca="1"/>
        <v>0</v>
      </c>
      <c r="AB2044">
        <f ca="1"/>
        <v>0</v>
      </c>
      <c r="AC2044">
        <f ca="1"/>
        <v>0</v>
      </c>
      <c r="AD2044" t="str">
        <f ca="1"/>
        <v>PHYTOED1_c</v>
      </c>
      <c r="AE2044">
        <f ca="1"/>
        <v>0</v>
      </c>
    </row>
    <row r="2045" spans="1:31" x14ac:dyDescent="0.2">
      <c r="A2045" t="s">
        <v>10661</v>
      </c>
      <c r="B2045" s="121" t="s">
        <v>9907</v>
      </c>
      <c r="E2045" s="121">
        <f ca="1"/>
        <v>3.8525225571461999E-4</v>
      </c>
      <c r="H2045" s="121" t="str">
        <f ca="1"/>
        <v>0</v>
      </c>
      <c r="K2045" s="121" t="str">
        <f ca="1"/>
        <v>0</v>
      </c>
      <c r="L2045">
        <v>0</v>
      </c>
      <c r="M2045">
        <v>5.3579868063700604E-7</v>
      </c>
      <c r="N2045" s="105" t="str">
        <v>G00006t_c_mm</v>
      </c>
      <c r="O2045" s="131">
        <v>0</v>
      </c>
      <c r="P2045" s="121">
        <v>0</v>
      </c>
      <c r="Q2045">
        <v>0</v>
      </c>
      <c r="R2045" t="str">
        <v>G00006t_c_mm</v>
      </c>
      <c r="T2045">
        <v>0</v>
      </c>
      <c r="U2045" t="str">
        <v>G00006t_c_mm</v>
      </c>
      <c r="W2045" t="str">
        <f ca="1"/>
        <v>Sphingolipid biosynthesis</v>
      </c>
      <c r="X2045" t="str">
        <f ca="1"/>
        <v>PSPHS_r</v>
      </c>
      <c r="Y2045">
        <f ca="1"/>
        <v>1.8383510631769312E-4</v>
      </c>
      <c r="Z2045">
        <f ca="1"/>
        <v>0</v>
      </c>
      <c r="AA2045">
        <f ca="1"/>
        <v>3.3795346314837538E-8</v>
      </c>
      <c r="AB2045">
        <f ca="1"/>
        <v>1.4143242779949546E-6</v>
      </c>
      <c r="AC2045">
        <f ca="1"/>
        <v>1</v>
      </c>
      <c r="AD2045" t="str">
        <f ca="1"/>
        <v>PHYTOED2_c</v>
      </c>
      <c r="AE2045">
        <f ca="1"/>
        <v>0</v>
      </c>
    </row>
    <row r="2046" spans="1:31" x14ac:dyDescent="0.2">
      <c r="A2046" t="s">
        <v>10657</v>
      </c>
      <c r="B2046" s="121" t="s">
        <v>9909</v>
      </c>
      <c r="E2046" s="121">
        <f ca="1"/>
        <v>2.04822048171245E-2</v>
      </c>
      <c r="H2046" s="121" t="str">
        <f ca="1"/>
        <v>0</v>
      </c>
      <c r="K2046" s="121" t="str">
        <f ca="1"/>
        <v>0</v>
      </c>
      <c r="L2046">
        <v>0</v>
      </c>
      <c r="M2046">
        <v>3.4848484916121798E-6</v>
      </c>
      <c r="N2046" s="105" t="str">
        <v>G00006t_c_mm</v>
      </c>
      <c r="O2046" s="131">
        <v>0</v>
      </c>
      <c r="P2046" s="121">
        <v>2.9811524038599198E-3</v>
      </c>
      <c r="Q2046">
        <v>0</v>
      </c>
      <c r="R2046" t="str">
        <v>G00006t_c_mm</v>
      </c>
      <c r="T2046">
        <v>0</v>
      </c>
      <c r="U2046" t="str">
        <v>G00006t_c_mm</v>
      </c>
      <c r="W2046" t="str">
        <f ca="1"/>
        <v>Glycerophospholipid biosynthesis</v>
      </c>
      <c r="X2046" t="str">
        <f ca="1"/>
        <v>PSSA_rm</v>
      </c>
      <c r="Y2046">
        <f ca="1"/>
        <v>9.7737216183000717E-3</v>
      </c>
      <c r="Z2046">
        <f ca="1"/>
        <v>0</v>
      </c>
      <c r="AA2046">
        <f ca="1"/>
        <v>9.5525634272026168E-5</v>
      </c>
      <c r="AB2046">
        <f ca="1"/>
        <v>10.748591860027071</v>
      </c>
      <c r="AC2046">
        <f ca="1"/>
        <v>1</v>
      </c>
      <c r="AD2046" t="str">
        <f ca="1"/>
        <v>PHYTOED3_c</v>
      </c>
      <c r="AE2046">
        <f ca="1"/>
        <v>0</v>
      </c>
    </row>
    <row r="2047" spans="1:31" x14ac:dyDescent="0.2">
      <c r="A2047" t="s">
        <v>10654</v>
      </c>
      <c r="B2047" s="121" t="s">
        <v>9910</v>
      </c>
      <c r="E2047" s="121" t="str">
        <f ca="1"/>
        <v>0</v>
      </c>
      <c r="H2047" s="121" t="str">
        <f ca="1"/>
        <v>0</v>
      </c>
      <c r="K2047" s="121" t="str">
        <f ca="1"/>
        <v>0</v>
      </c>
      <c r="L2047">
        <v>0</v>
      </c>
      <c r="M2047">
        <v>1.12797902629494E-6</v>
      </c>
      <c r="N2047" s="105" t="str">
        <v>G00006t_c_mm</v>
      </c>
      <c r="O2047" s="131" t="str">
        <v/>
      </c>
      <c r="P2047" s="121" t="str">
        <v/>
      </c>
      <c r="Q2047">
        <v>0</v>
      </c>
      <c r="R2047" t="str">
        <v>G00006t_c_mm</v>
      </c>
      <c r="T2047">
        <v>0</v>
      </c>
      <c r="U2047" t="str">
        <v>G00006t_c_mm</v>
      </c>
      <c r="W2047" t="str">
        <f ca="1"/>
        <v>Transport</v>
      </c>
      <c r="X2047" t="str">
        <f ca="1"/>
        <v>PSt_c_m</v>
      </c>
      <c r="Y2047">
        <f ca="1"/>
        <v>0</v>
      </c>
      <c r="Z2047">
        <f ca="1"/>
        <v>0</v>
      </c>
      <c r="AA2047">
        <f ca="1"/>
        <v>0</v>
      </c>
      <c r="AB2047">
        <f ca="1"/>
        <v>0</v>
      </c>
      <c r="AC2047">
        <f ca="1"/>
        <v>0</v>
      </c>
      <c r="AD2047" t="str">
        <f ca="1"/>
        <v>PHYTOED4_c</v>
      </c>
      <c r="AE2047">
        <f ca="1"/>
        <v>0</v>
      </c>
    </row>
    <row r="2048" spans="1:31" x14ac:dyDescent="0.2">
      <c r="A2048" t="s">
        <v>10654</v>
      </c>
      <c r="B2048" s="121" t="s">
        <v>9911</v>
      </c>
      <c r="E2048" s="121">
        <f ca="1"/>
        <v>-1.01678753989375E-3</v>
      </c>
      <c r="H2048" s="121" t="str">
        <f ca="1"/>
        <v>0</v>
      </c>
      <c r="K2048" s="121" t="str">
        <f ca="1"/>
        <v>0</v>
      </c>
      <c r="L2048">
        <v>0</v>
      </c>
      <c r="M2048">
        <v>7.5652800477321204E-7</v>
      </c>
      <c r="N2048" s="105" t="str">
        <v>G00006t_c_mm</v>
      </c>
      <c r="O2048" s="131" t="str">
        <v/>
      </c>
      <c r="P2048" s="121" t="str">
        <v/>
      </c>
      <c r="Q2048">
        <v>0</v>
      </c>
      <c r="R2048" t="str">
        <v>G00006t_c_mm</v>
      </c>
      <c r="T2048">
        <v>0</v>
      </c>
      <c r="U2048" t="str">
        <v>G00006t_c_mm</v>
      </c>
      <c r="W2048" t="str">
        <f ca="1"/>
        <v>Transport</v>
      </c>
      <c r="X2048" t="str">
        <f ca="1"/>
        <v>PSt_c_rm</v>
      </c>
      <c r="Y2048">
        <f ca="1"/>
        <v>-4.8519182620266666E-4</v>
      </c>
      <c r="Z2048">
        <f ca="1"/>
        <v>0</v>
      </c>
      <c r="AA2048">
        <f ca="1"/>
        <v>2.3541110821387869E-7</v>
      </c>
      <c r="AB2048">
        <f ca="1"/>
        <v>9.8518784969636029E-6</v>
      </c>
      <c r="AC2048">
        <f ca="1"/>
        <v>1</v>
      </c>
      <c r="AD2048" t="str">
        <f ca="1"/>
        <v>PHYTOED5_c</v>
      </c>
      <c r="AE2048">
        <f ca="1"/>
        <v>0</v>
      </c>
    </row>
    <row r="2049" spans="1:31" x14ac:dyDescent="0.2">
      <c r="A2049" t="s">
        <v>10654</v>
      </c>
      <c r="B2049" s="121" t="s">
        <v>9912</v>
      </c>
      <c r="E2049" s="121" t="str">
        <f ca="1"/>
        <v>0</v>
      </c>
      <c r="H2049" s="121" t="str">
        <f ca="1"/>
        <v>0</v>
      </c>
      <c r="K2049" s="121" t="str">
        <f ca="1"/>
        <v>0</v>
      </c>
      <c r="L2049">
        <v>2.3859851158951798E-5</v>
      </c>
      <c r="M2049">
        <v>1.18814404198001E-5</v>
      </c>
      <c r="N2049" s="105" t="str">
        <v>G00006t_c_mm</v>
      </c>
      <c r="O2049" s="131" t="str">
        <v/>
      </c>
      <c r="P2049" s="121" t="str">
        <v/>
      </c>
      <c r="Q2049">
        <v>0</v>
      </c>
      <c r="R2049" t="str">
        <v>G00006t_c_mm</v>
      </c>
      <c r="T2049">
        <v>3.1031561916225303E-5</v>
      </c>
      <c r="U2049" t="str">
        <v>G00006t_c_mm</v>
      </c>
      <c r="W2049" t="str">
        <f ca="1"/>
        <v>Transport</v>
      </c>
      <c r="X2049" t="str">
        <f ca="1"/>
        <v>PSt_en_rm</v>
      </c>
      <c r="Y2049">
        <f ca="1"/>
        <v>0</v>
      </c>
      <c r="Z2049">
        <f ca="1"/>
        <v>0</v>
      </c>
      <c r="AA2049">
        <f ca="1"/>
        <v>0</v>
      </c>
      <c r="AB2049">
        <f ca="1"/>
        <v>0</v>
      </c>
      <c r="AC2049">
        <f ca="1"/>
        <v>0</v>
      </c>
      <c r="AD2049" t="str">
        <f ca="1"/>
        <v>PHYTOES_c</v>
      </c>
      <c r="AE2049">
        <f ca="1"/>
        <v>0</v>
      </c>
    </row>
    <row r="2050" spans="1:31" x14ac:dyDescent="0.2">
      <c r="A2050" t="s">
        <v>10654</v>
      </c>
      <c r="B2050" s="121" t="s">
        <v>9913</v>
      </c>
      <c r="E2050" s="121" t="str">
        <f ca="1"/>
        <v>0</v>
      </c>
      <c r="H2050" s="121" t="str">
        <f ca="1"/>
        <v>0</v>
      </c>
      <c r="K2050" s="121" t="str">
        <f ca="1"/>
        <v>0</v>
      </c>
      <c r="L2050">
        <v>0</v>
      </c>
      <c r="M2050">
        <v>5.3506061509441605E-7</v>
      </c>
      <c r="N2050" s="105" t="str">
        <v>G00006t_c_mm</v>
      </c>
      <c r="O2050" s="131" t="str">
        <v/>
      </c>
      <c r="P2050" s="121" t="str">
        <v/>
      </c>
      <c r="Q2050">
        <v>0</v>
      </c>
      <c r="R2050" t="str">
        <v>G00006t_c_mm</v>
      </c>
      <c r="T2050">
        <v>0</v>
      </c>
      <c r="U2050" t="str">
        <v>G00006t_c_mm</v>
      </c>
      <c r="W2050" t="str">
        <f ca="1"/>
        <v>Transport</v>
      </c>
      <c r="X2050" t="str">
        <f ca="1"/>
        <v>PSt_gm_rm</v>
      </c>
      <c r="Y2050">
        <f ca="1"/>
        <v>0</v>
      </c>
      <c r="Z2050">
        <f ca="1"/>
        <v>0</v>
      </c>
      <c r="AA2050">
        <f ca="1"/>
        <v>0</v>
      </c>
      <c r="AB2050">
        <f ca="1"/>
        <v>0</v>
      </c>
      <c r="AC2050">
        <f ca="1"/>
        <v>0</v>
      </c>
      <c r="AD2050" t="str">
        <f ca="1"/>
        <v>PI35P5P_c</v>
      </c>
      <c r="AE2050">
        <f ca="1"/>
        <v>0</v>
      </c>
    </row>
    <row r="2051" spans="1:31" x14ac:dyDescent="0.2">
      <c r="A2051" t="s">
        <v>10654</v>
      </c>
      <c r="B2051" s="121" t="s">
        <v>9914</v>
      </c>
      <c r="E2051" s="121">
        <f ca="1"/>
        <v>-1.94654172772308E-2</v>
      </c>
      <c r="H2051" s="121" t="str">
        <f ca="1"/>
        <v>0</v>
      </c>
      <c r="K2051" s="121" t="str">
        <f ca="1"/>
        <v>0</v>
      </c>
      <c r="L2051">
        <v>0</v>
      </c>
      <c r="M2051">
        <v>1.5183259876739399E-6</v>
      </c>
      <c r="N2051" s="105" t="str">
        <v>G00006t_c_mm</v>
      </c>
      <c r="O2051" s="131" t="str">
        <v/>
      </c>
      <c r="P2051" s="121" t="str">
        <v/>
      </c>
      <c r="Q2051">
        <v>0</v>
      </c>
      <c r="R2051" t="str">
        <v>G00006t_c_mm</v>
      </c>
      <c r="T2051">
        <v>0</v>
      </c>
      <c r="U2051" t="str">
        <v>G00006t_c_mm</v>
      </c>
      <c r="W2051" t="str">
        <f ca="1"/>
        <v>Transport</v>
      </c>
      <c r="X2051" t="str">
        <f ca="1"/>
        <v>PSt_mm_rm</v>
      </c>
      <c r="Y2051">
        <f ca="1"/>
        <v>-9.2885297920974295E-3</v>
      </c>
      <c r="Z2051">
        <f ca="1"/>
        <v>0</v>
      </c>
      <c r="AA2051">
        <f ca="1"/>
        <v>8.6276785698681516E-5</v>
      </c>
      <c r="AB2051">
        <f ca="1"/>
        <v>3.6106554880143342E-3</v>
      </c>
      <c r="AC2051">
        <f ca="1"/>
        <v>1</v>
      </c>
      <c r="AD2051" t="str">
        <f ca="1"/>
        <v>PI35P5P_en</v>
      </c>
      <c r="AE2051">
        <f ca="1"/>
        <v>0</v>
      </c>
    </row>
    <row r="2052" spans="1:31" x14ac:dyDescent="0.2">
      <c r="A2052" t="s">
        <v>10654</v>
      </c>
      <c r="B2052" s="121" t="s">
        <v>9915</v>
      </c>
      <c r="E2052" s="121" t="str">
        <f ca="1"/>
        <v>0</v>
      </c>
      <c r="H2052" s="121" t="str">
        <f ca="1"/>
        <v>0</v>
      </c>
      <c r="K2052" s="121" t="str">
        <f ca="1"/>
        <v>0</v>
      </c>
      <c r="L2052">
        <v>0</v>
      </c>
      <c r="M2052">
        <v>2.6339302971912401E-6</v>
      </c>
      <c r="N2052" s="105" t="str">
        <v>G00006t_c_mm</v>
      </c>
      <c r="O2052" s="131" t="str">
        <v/>
      </c>
      <c r="P2052" s="121" t="str">
        <v/>
      </c>
      <c r="Q2052">
        <v>0</v>
      </c>
      <c r="R2052" t="str">
        <v>G00006t_c_mm</v>
      </c>
      <c r="T2052">
        <v>0</v>
      </c>
      <c r="U2052" t="str">
        <v>G00006t_c_mm</v>
      </c>
      <c r="W2052" t="str">
        <f ca="1"/>
        <v>Transport</v>
      </c>
      <c r="X2052" t="str">
        <f ca="1"/>
        <v>PSt_rm_vm</v>
      </c>
      <c r="Y2052">
        <f ca="1"/>
        <v>0</v>
      </c>
      <c r="Z2052">
        <f ca="1"/>
        <v>0</v>
      </c>
      <c r="AA2052">
        <f ca="1"/>
        <v>0</v>
      </c>
      <c r="AB2052">
        <f ca="1"/>
        <v>0</v>
      </c>
      <c r="AC2052">
        <f ca="1"/>
        <v>0</v>
      </c>
      <c r="AD2052" t="str">
        <f ca="1"/>
        <v>PI35P5P_vm</v>
      </c>
      <c r="AE2052">
        <f ca="1"/>
        <v>0</v>
      </c>
    </row>
    <row r="2053" spans="1:31" x14ac:dyDescent="0.2">
      <c r="A2053" t="s">
        <v>10720</v>
      </c>
      <c r="B2053" s="121" t="s">
        <v>9916</v>
      </c>
      <c r="E2053" s="121">
        <f ca="1"/>
        <v>1.9069533756341199E-5</v>
      </c>
      <c r="H2053" s="121" t="str">
        <f ca="1"/>
        <v>0</v>
      </c>
      <c r="K2053" s="121" t="str">
        <f ca="1"/>
        <v>0</v>
      </c>
      <c r="L2053">
        <v>0</v>
      </c>
      <c r="M2053">
        <v>5.7617327938256798E-7</v>
      </c>
      <c r="N2053" s="105" t="str">
        <v>G00006t_c_mm</v>
      </c>
      <c r="O2053" s="131">
        <v>0</v>
      </c>
      <c r="P2053" s="121">
        <v>0</v>
      </c>
      <c r="Q2053">
        <v>0</v>
      </c>
      <c r="R2053" t="str">
        <v>G00006t_c_mm</v>
      </c>
      <c r="T2053">
        <v>0</v>
      </c>
      <c r="U2053" t="str">
        <v>G00006t_c_mm</v>
      </c>
      <c r="W2053" t="str">
        <f ca="1"/>
        <v>Pantothenate and CoA biosynthesis</v>
      </c>
      <c r="X2053" t="str">
        <f ca="1"/>
        <v>PTPAT_c</v>
      </c>
      <c r="Y2053">
        <f ca="1"/>
        <v>9.0996216466612262E-6</v>
      </c>
      <c r="Z2053">
        <f ca="1"/>
        <v>0</v>
      </c>
      <c r="AA2053">
        <f ca="1"/>
        <v>8.2803114112385568E-11</v>
      </c>
      <c r="AB2053">
        <f ca="1"/>
        <v>3.4652834591997445E-9</v>
      </c>
      <c r="AC2053">
        <f ca="1"/>
        <v>1</v>
      </c>
      <c r="AD2053" t="str">
        <f ca="1"/>
        <v>PI3P5K_vm</v>
      </c>
      <c r="AE2053">
        <f ca="1"/>
        <v>0</v>
      </c>
    </row>
    <row r="2054" spans="1:31" x14ac:dyDescent="0.2">
      <c r="A2054" t="s">
        <v>10674</v>
      </c>
      <c r="B2054" s="121" t="s">
        <v>9917</v>
      </c>
      <c r="E2054" s="121" t="str">
        <f ca="1"/>
        <v>0</v>
      </c>
      <c r="H2054" s="121" t="str">
        <f ca="1"/>
        <v>0</v>
      </c>
      <c r="K2054" s="121" t="str">
        <f ca="1"/>
        <v>0</v>
      </c>
      <c r="L2054">
        <v>0</v>
      </c>
      <c r="M2054">
        <v>1.0688249720566E-6</v>
      </c>
      <c r="N2054" s="105" t="str">
        <v>G00006t_c_mm</v>
      </c>
      <c r="O2054" s="131" t="str">
        <v/>
      </c>
      <c r="P2054" s="121" t="str">
        <v/>
      </c>
      <c r="Q2054">
        <v>0</v>
      </c>
      <c r="R2054" t="str">
        <v>G00006t_c_mm</v>
      </c>
      <c r="T2054">
        <v>0</v>
      </c>
      <c r="U2054" t="str">
        <v>G00006t_c_mm</v>
      </c>
      <c r="W2054" t="str">
        <f ca="1"/>
        <v>Arginine and proline metabolism</v>
      </c>
      <c r="X2054" t="str">
        <f ca="1"/>
        <v>PTRCAT1_c</v>
      </c>
      <c r="Y2054">
        <f ca="1"/>
        <v>0</v>
      </c>
      <c r="Z2054">
        <f ca="1"/>
        <v>0</v>
      </c>
      <c r="AA2054">
        <f ca="1"/>
        <v>0</v>
      </c>
      <c r="AB2054">
        <f ca="1"/>
        <v>0</v>
      </c>
      <c r="AC2054">
        <f ca="1"/>
        <v>0</v>
      </c>
      <c r="AD2054" t="str">
        <f ca="1"/>
        <v>PI3PP_c</v>
      </c>
      <c r="AE2054">
        <f ca="1"/>
        <v>0</v>
      </c>
    </row>
    <row r="2055" spans="1:31" x14ac:dyDescent="0.2">
      <c r="A2055" t="s">
        <v>10654</v>
      </c>
      <c r="B2055" s="121" t="s">
        <v>9918</v>
      </c>
      <c r="E2055" s="121" t="str">
        <f ca="1"/>
        <v>0</v>
      </c>
      <c r="H2055" s="121" t="str">
        <f ca="1"/>
        <v>0</v>
      </c>
      <c r="K2055" s="121" t="str">
        <f ca="1"/>
        <v>0</v>
      </c>
      <c r="L2055">
        <v>0</v>
      </c>
      <c r="M2055">
        <v>1.0643266565871E-5</v>
      </c>
      <c r="N2055" s="105" t="str">
        <v>G00006t_c_mm</v>
      </c>
      <c r="O2055" s="131" t="str">
        <v/>
      </c>
      <c r="P2055" s="121" t="str">
        <v/>
      </c>
      <c r="Q2055">
        <v>2.60401935483871E-5</v>
      </c>
      <c r="R2055" t="str">
        <v>G00006t_c_mm</v>
      </c>
      <c r="T2055">
        <v>0</v>
      </c>
      <c r="U2055" t="str">
        <v>G00006t_c_mm</v>
      </c>
      <c r="W2055" t="str">
        <f ca="1"/>
        <v>Transport</v>
      </c>
      <c r="X2055" t="str">
        <f ca="1"/>
        <v>PTRCtpa_e</v>
      </c>
      <c r="Y2055">
        <f ca="1"/>
        <v>0</v>
      </c>
      <c r="Z2055">
        <f ca="1"/>
        <v>0</v>
      </c>
      <c r="AA2055">
        <f ca="1"/>
        <v>0</v>
      </c>
      <c r="AB2055">
        <f ca="1"/>
        <v>0</v>
      </c>
      <c r="AC2055">
        <f ca="1"/>
        <v>0</v>
      </c>
      <c r="AD2055" t="str">
        <f ca="1"/>
        <v>PI3PP_en</v>
      </c>
      <c r="AE2055">
        <f ca="1"/>
        <v>0</v>
      </c>
    </row>
    <row r="2056" spans="1:31" x14ac:dyDescent="0.2">
      <c r="A2056" t="s">
        <v>10654</v>
      </c>
      <c r="B2056" s="121" t="s">
        <v>9919</v>
      </c>
      <c r="E2056" s="121" t="str">
        <f ca="1"/>
        <v>0</v>
      </c>
      <c r="H2056" s="121" t="str">
        <f ca="1"/>
        <v>0</v>
      </c>
      <c r="K2056" s="121" t="str">
        <f ca="1"/>
        <v>0</v>
      </c>
      <c r="L2056">
        <v>0</v>
      </c>
      <c r="M2056">
        <v>9.2756182212633403E-7</v>
      </c>
      <c r="N2056" s="105" t="str">
        <v>G00006t_c_mm</v>
      </c>
      <c r="O2056" s="131" t="str">
        <v/>
      </c>
      <c r="P2056" s="121" t="str">
        <v/>
      </c>
      <c r="Q2056">
        <v>0</v>
      </c>
      <c r="R2056" t="str">
        <v>G00006t_c_mm</v>
      </c>
      <c r="T2056">
        <v>0</v>
      </c>
      <c r="U2056" t="str">
        <v>G00006t_c_mm</v>
      </c>
      <c r="W2056" t="str">
        <f ca="1"/>
        <v>Transport</v>
      </c>
      <c r="X2056" t="str">
        <f ca="1"/>
        <v>PTRCtpa_v</v>
      </c>
      <c r="Y2056">
        <f ca="1"/>
        <v>0</v>
      </c>
      <c r="Z2056">
        <f ca="1"/>
        <v>0</v>
      </c>
      <c r="AA2056">
        <f ca="1"/>
        <v>0</v>
      </c>
      <c r="AB2056">
        <f ca="1"/>
        <v>0</v>
      </c>
      <c r="AC2056">
        <f ca="1"/>
        <v>0</v>
      </c>
      <c r="AD2056" t="str">
        <f ca="1"/>
        <v>PI3PP_gm</v>
      </c>
      <c r="AE2056">
        <f ca="1"/>
        <v>0</v>
      </c>
    </row>
    <row r="2057" spans="1:31" x14ac:dyDescent="0.2">
      <c r="A2057" t="s">
        <v>10690</v>
      </c>
      <c r="B2057" s="121" t="s">
        <v>9920</v>
      </c>
      <c r="E2057" s="121" t="str">
        <f ca="1"/>
        <v>0</v>
      </c>
      <c r="H2057" s="121" t="str">
        <f ca="1"/>
        <v>0</v>
      </c>
      <c r="K2057" s="121" t="str">
        <f ca="1"/>
        <v>0</v>
      </c>
      <c r="L2057">
        <v>0</v>
      </c>
      <c r="M2057">
        <v>1.0604933699306201E-6</v>
      </c>
      <c r="N2057" s="105" t="str">
        <v>G00006t_c_mm</v>
      </c>
      <c r="O2057" s="131" t="str">
        <v/>
      </c>
      <c r="P2057" s="121" t="str">
        <v/>
      </c>
      <c r="Q2057">
        <v>0</v>
      </c>
      <c r="R2057" t="str">
        <v>G00006t_c_mm</v>
      </c>
      <c r="T2057">
        <v>0</v>
      </c>
      <c r="U2057" t="str">
        <v>G00006t_c_mm</v>
      </c>
      <c r="W2057" t="str">
        <f ca="1"/>
        <v>Purine metabolism</v>
      </c>
      <c r="X2057" t="str">
        <f ca="1"/>
        <v>PUNP3_c</v>
      </c>
      <c r="Y2057">
        <f ca="1"/>
        <v>0</v>
      </c>
      <c r="Z2057">
        <f ca="1"/>
        <v>0</v>
      </c>
      <c r="AA2057">
        <f ca="1"/>
        <v>0</v>
      </c>
      <c r="AB2057">
        <f ca="1"/>
        <v>0</v>
      </c>
      <c r="AC2057">
        <f ca="1"/>
        <v>0</v>
      </c>
      <c r="AD2057" t="str">
        <f ca="1"/>
        <v>PI3PP_rm</v>
      </c>
      <c r="AE2057">
        <f ca="1"/>
        <v>0</v>
      </c>
    </row>
    <row r="2058" spans="1:31" x14ac:dyDescent="0.2">
      <c r="A2058" t="s">
        <v>10690</v>
      </c>
      <c r="B2058" s="121" t="s">
        <v>9921</v>
      </c>
      <c r="E2058" s="121" t="str">
        <f ca="1"/>
        <v>0</v>
      </c>
      <c r="H2058" s="121" t="str">
        <f ca="1"/>
        <v>0</v>
      </c>
      <c r="K2058" s="121" t="str">
        <f ca="1"/>
        <v>0</v>
      </c>
      <c r="L2058">
        <v>0</v>
      </c>
      <c r="M2058">
        <v>3.8533422538891397E-6</v>
      </c>
      <c r="N2058" s="105" t="str">
        <v>G00006t_c_mm</v>
      </c>
      <c r="O2058" s="131" t="str">
        <v/>
      </c>
      <c r="P2058" s="121" t="str">
        <v/>
      </c>
      <c r="Q2058">
        <v>0</v>
      </c>
      <c r="R2058" t="str">
        <v>G00006t_c_mm</v>
      </c>
      <c r="T2058">
        <v>0</v>
      </c>
      <c r="U2058" t="str">
        <v>G00006t_c_mm</v>
      </c>
      <c r="W2058" t="str">
        <f ca="1"/>
        <v>Purine metabolism</v>
      </c>
      <c r="X2058" t="str">
        <f ca="1"/>
        <v>PUNP3_m</v>
      </c>
      <c r="Y2058">
        <f ca="1"/>
        <v>0</v>
      </c>
      <c r="Z2058">
        <f ca="1"/>
        <v>0</v>
      </c>
      <c r="AA2058">
        <f ca="1"/>
        <v>0</v>
      </c>
      <c r="AB2058">
        <f ca="1"/>
        <v>0</v>
      </c>
      <c r="AC2058">
        <f ca="1"/>
        <v>0</v>
      </c>
      <c r="AD2058" t="str">
        <f ca="1"/>
        <v>PI45P5P_c</v>
      </c>
      <c r="AE2058">
        <f ca="1"/>
        <v>0</v>
      </c>
    </row>
    <row r="2059" spans="1:31" x14ac:dyDescent="0.2">
      <c r="A2059" t="s">
        <v>10690</v>
      </c>
      <c r="B2059" s="121" t="s">
        <v>9922</v>
      </c>
      <c r="E2059" s="121" t="str">
        <f ca="1"/>
        <v>0</v>
      </c>
      <c r="H2059" s="121" t="str">
        <f ca="1"/>
        <v>0</v>
      </c>
      <c r="K2059" s="121" t="str">
        <f ca="1"/>
        <v>0</v>
      </c>
      <c r="L2059">
        <v>0</v>
      </c>
      <c r="M2059">
        <v>1.3603909361477099E-6</v>
      </c>
      <c r="N2059" s="105" t="str">
        <v>G00006t_c_mm</v>
      </c>
      <c r="O2059" s="131" t="str">
        <v/>
      </c>
      <c r="P2059" s="121" t="str">
        <v/>
      </c>
      <c r="Q2059">
        <v>0</v>
      </c>
      <c r="R2059" t="str">
        <v>G00006t_c_mm</v>
      </c>
      <c r="T2059">
        <v>0</v>
      </c>
      <c r="U2059" t="str">
        <v>G00006t_c_mm</v>
      </c>
      <c r="W2059" t="str">
        <f ca="1"/>
        <v>Purine metabolism</v>
      </c>
      <c r="X2059" t="str">
        <f ca="1"/>
        <v>PUNP5_c</v>
      </c>
      <c r="Y2059">
        <f ca="1"/>
        <v>0</v>
      </c>
      <c r="Z2059">
        <f ca="1"/>
        <v>0</v>
      </c>
      <c r="AA2059">
        <f ca="1"/>
        <v>0</v>
      </c>
      <c r="AB2059">
        <f ca="1"/>
        <v>0</v>
      </c>
      <c r="AC2059">
        <f ca="1"/>
        <v>0</v>
      </c>
      <c r="AD2059" t="str">
        <f ca="1"/>
        <v>PI45P5P_en</v>
      </c>
      <c r="AE2059">
        <f ca="1"/>
        <v>0</v>
      </c>
    </row>
    <row r="2060" spans="1:31" x14ac:dyDescent="0.2">
      <c r="A2060" t="s">
        <v>10736</v>
      </c>
      <c r="B2060" s="121" t="s">
        <v>9923</v>
      </c>
      <c r="E2060" s="121" t="str">
        <f ca="1"/>
        <v>0</v>
      </c>
      <c r="H2060" s="121" t="str">
        <f ca="1"/>
        <v>0</v>
      </c>
      <c r="K2060" s="121" t="str">
        <f ca="1"/>
        <v>0</v>
      </c>
      <c r="L2060">
        <v>0</v>
      </c>
      <c r="M2060">
        <v>9.2713577133153604E-7</v>
      </c>
      <c r="N2060" s="105" t="str">
        <v>G00006t_c_mm</v>
      </c>
      <c r="O2060" s="131">
        <v>0</v>
      </c>
      <c r="P2060" s="121">
        <v>0</v>
      </c>
      <c r="Q2060">
        <v>0</v>
      </c>
      <c r="R2060" t="str">
        <v>G00006t_c_mm</v>
      </c>
      <c r="T2060">
        <v>0</v>
      </c>
      <c r="U2060" t="str">
        <v>G00006t_c_mm</v>
      </c>
      <c r="W2060" t="str">
        <f ca="1"/>
        <v>Vitamin B6 metabolism</v>
      </c>
      <c r="X2060" t="str">
        <f ca="1"/>
        <v>PYAM5PO_c</v>
      </c>
      <c r="Y2060">
        <f ca="1"/>
        <v>0</v>
      </c>
      <c r="Z2060">
        <f ca="1"/>
        <v>0</v>
      </c>
      <c r="AA2060">
        <f ca="1"/>
        <v>0</v>
      </c>
      <c r="AB2060">
        <f ca="1"/>
        <v>0</v>
      </c>
      <c r="AC2060">
        <f ca="1"/>
        <v>0</v>
      </c>
      <c r="AD2060" t="str">
        <f ca="1"/>
        <v>PI4P5K_en</v>
      </c>
      <c r="AE2060">
        <f ca="1"/>
        <v>0</v>
      </c>
    </row>
    <row r="2061" spans="1:31" x14ac:dyDescent="0.2">
      <c r="A2061" t="s">
        <v>10736</v>
      </c>
      <c r="B2061" s="121" t="s">
        <v>9924</v>
      </c>
      <c r="E2061" s="121" t="str">
        <f ca="1"/>
        <v>0</v>
      </c>
      <c r="H2061" s="121" t="str">
        <f ca="1"/>
        <v>0</v>
      </c>
      <c r="K2061" s="121" t="str">
        <f ca="1"/>
        <v>0</v>
      </c>
      <c r="L2061">
        <v>2.3859851158951798E-5</v>
      </c>
      <c r="M2061">
        <v>1.1220190748127499E-5</v>
      </c>
      <c r="N2061" s="105" t="str">
        <v>G00006t_c_mm</v>
      </c>
      <c r="O2061" s="131" t="str">
        <v/>
      </c>
      <c r="P2061" s="121" t="str">
        <v/>
      </c>
      <c r="Q2061">
        <v>0</v>
      </c>
      <c r="R2061" t="str">
        <v>G00006t_c_mm</v>
      </c>
      <c r="T2061">
        <v>3.1031561916225303E-5</v>
      </c>
      <c r="U2061" t="str">
        <v>G00006t_c_mm</v>
      </c>
      <c r="W2061" t="str">
        <f ca="1"/>
        <v>Vitamin B6 metabolism</v>
      </c>
      <c r="X2061" t="str">
        <f ca="1"/>
        <v>PYDAMK_c</v>
      </c>
      <c r="Y2061">
        <f ca="1"/>
        <v>0</v>
      </c>
      <c r="Z2061">
        <f ca="1"/>
        <v>0</v>
      </c>
      <c r="AA2061">
        <f ca="1"/>
        <v>0</v>
      </c>
      <c r="AB2061">
        <f ca="1"/>
        <v>0</v>
      </c>
      <c r="AC2061">
        <f ca="1"/>
        <v>0</v>
      </c>
      <c r="AD2061" t="str">
        <f ca="1"/>
        <v>PI4P5K_n</v>
      </c>
      <c r="AE2061">
        <f ca="1"/>
        <v>0</v>
      </c>
    </row>
    <row r="2062" spans="1:31" x14ac:dyDescent="0.2">
      <c r="A2062" t="s">
        <v>10736</v>
      </c>
      <c r="B2062" s="121" t="s">
        <v>9925</v>
      </c>
      <c r="E2062" s="121">
        <f ca="1"/>
        <v>1.9069533756447E-5</v>
      </c>
      <c r="H2062" s="121" t="str">
        <f ca="1"/>
        <v>0</v>
      </c>
      <c r="K2062" s="121" t="str">
        <f ca="1"/>
        <v>0</v>
      </c>
      <c r="L2062">
        <v>0</v>
      </c>
      <c r="M2062">
        <v>5.3506061509441605E-7</v>
      </c>
      <c r="N2062" s="105" t="str">
        <v>G00006t_c_mm</v>
      </c>
      <c r="O2062" s="131" t="str">
        <v/>
      </c>
      <c r="P2062" s="121" t="str">
        <v/>
      </c>
      <c r="Q2062">
        <v>0</v>
      </c>
      <c r="R2062" t="str">
        <v>G00006t_c_mm</v>
      </c>
      <c r="T2062">
        <v>0</v>
      </c>
      <c r="U2062" t="str">
        <v>G00006t_c_mm</v>
      </c>
      <c r="W2062" t="str">
        <f ca="1"/>
        <v>Vitamin B6 metabolism</v>
      </c>
      <c r="X2062" t="str">
        <f ca="1"/>
        <v>PYDX5PS_c</v>
      </c>
      <c r="Y2062">
        <f ca="1"/>
        <v>9.0996216467117127E-6</v>
      </c>
      <c r="Z2062">
        <f ca="1"/>
        <v>0</v>
      </c>
      <c r="AA2062">
        <f ca="1"/>
        <v>8.2803114113304385E-11</v>
      </c>
      <c r="AB2062">
        <f ca="1"/>
        <v>3.4652834592381964E-9</v>
      </c>
      <c r="AC2062">
        <f ca="1"/>
        <v>1</v>
      </c>
      <c r="AD2062" t="str">
        <f ca="1"/>
        <v>PI4PP_c</v>
      </c>
      <c r="AE2062">
        <f ca="1"/>
        <v>0</v>
      </c>
    </row>
    <row r="2063" spans="1:31" x14ac:dyDescent="0.2">
      <c r="A2063" t="s">
        <v>10654</v>
      </c>
      <c r="B2063" s="121" t="s">
        <v>9926</v>
      </c>
      <c r="E2063" s="121" t="str">
        <f ca="1"/>
        <v>0</v>
      </c>
      <c r="H2063" s="121" t="str">
        <f ca="1"/>
        <v>0</v>
      </c>
      <c r="K2063" s="121" t="str">
        <f ca="1"/>
        <v>0</v>
      </c>
      <c r="L2063">
        <v>0</v>
      </c>
      <c r="M2063">
        <v>1.60936441018633E-6</v>
      </c>
      <c r="N2063" s="105" t="str">
        <v>G00006t_c_mm</v>
      </c>
      <c r="O2063" s="131" t="str">
        <v/>
      </c>
      <c r="P2063" s="121" t="str">
        <v/>
      </c>
      <c r="Q2063">
        <v>0</v>
      </c>
      <c r="R2063" t="str">
        <v>G00006t_c_mm</v>
      </c>
      <c r="T2063">
        <v>0</v>
      </c>
      <c r="U2063" t="str">
        <v>G00006t_c_mm</v>
      </c>
      <c r="W2063" t="str">
        <f ca="1"/>
        <v>Transport</v>
      </c>
      <c r="X2063" t="str">
        <f ca="1"/>
        <v>PYDX5Pt_c_e</v>
      </c>
      <c r="Y2063">
        <f ca="1"/>
        <v>0</v>
      </c>
      <c r="Z2063">
        <f ca="1"/>
        <v>0</v>
      </c>
      <c r="AA2063">
        <f ca="1"/>
        <v>0</v>
      </c>
      <c r="AB2063">
        <f ca="1"/>
        <v>0</v>
      </c>
      <c r="AC2063">
        <f ca="1"/>
        <v>0</v>
      </c>
      <c r="AD2063" t="str">
        <f ca="1"/>
        <v>PI4PP_en</v>
      </c>
      <c r="AE2063">
        <f ca="1"/>
        <v>0</v>
      </c>
    </row>
    <row r="2064" spans="1:31" x14ac:dyDescent="0.2">
      <c r="A2064" t="s">
        <v>10736</v>
      </c>
      <c r="B2064" s="121" t="s">
        <v>9927</v>
      </c>
      <c r="E2064" s="121" t="str">
        <f ca="1"/>
        <v>0</v>
      </c>
      <c r="H2064" s="121" t="str">
        <f ca="1"/>
        <v>0</v>
      </c>
      <c r="K2064" s="121" t="str">
        <f ca="1"/>
        <v>0</v>
      </c>
      <c r="L2064">
        <v>0</v>
      </c>
      <c r="M2064">
        <v>5.7617327938256798E-7</v>
      </c>
      <c r="N2064" s="105" t="str">
        <v>CLPNS_mm</v>
      </c>
      <c r="O2064" s="131" t="str">
        <v/>
      </c>
      <c r="P2064" s="121" t="str">
        <v/>
      </c>
      <c r="Q2064">
        <v>0</v>
      </c>
      <c r="R2064" t="str">
        <v>CLPNS_mm</v>
      </c>
      <c r="T2064">
        <v>0</v>
      </c>
      <c r="U2064" t="str">
        <v>CLPNS_mm</v>
      </c>
      <c r="W2064" t="str">
        <f ca="1"/>
        <v>Vitamin B6 metabolism</v>
      </c>
      <c r="X2064" t="str">
        <f ca="1"/>
        <v>PYDXK_c</v>
      </c>
      <c r="Y2064">
        <f ca="1"/>
        <v>0</v>
      </c>
      <c r="Z2064">
        <f ca="1"/>
        <v>0</v>
      </c>
      <c r="AA2064">
        <f ca="1"/>
        <v>0</v>
      </c>
      <c r="AB2064">
        <f ca="1"/>
        <v>0</v>
      </c>
      <c r="AC2064">
        <f ca="1"/>
        <v>0</v>
      </c>
      <c r="AD2064" t="str">
        <f ca="1"/>
        <v>PI4PP_gm</v>
      </c>
      <c r="AE2064">
        <f ca="1"/>
        <v>0</v>
      </c>
    </row>
    <row r="2065" spans="1:31" x14ac:dyDescent="0.2">
      <c r="A2065" t="s">
        <v>10736</v>
      </c>
      <c r="B2065" s="121" t="s">
        <v>9928</v>
      </c>
      <c r="E2065" s="121" t="str">
        <f ca="1"/>
        <v>0</v>
      </c>
      <c r="H2065" s="121" t="str">
        <f ca="1"/>
        <v>0</v>
      </c>
      <c r="K2065" s="121" t="str">
        <f ca="1"/>
        <v>0</v>
      </c>
      <c r="L2065">
        <v>0</v>
      </c>
      <c r="M2065">
        <v>1.0688249720566E-6</v>
      </c>
      <c r="N2065" s="105" t="str">
        <v>CLPNS_mm</v>
      </c>
      <c r="O2065" s="131" t="str">
        <v/>
      </c>
      <c r="P2065" s="121" t="str">
        <v/>
      </c>
      <c r="Q2065">
        <v>0</v>
      </c>
      <c r="R2065" t="str">
        <v>CLPNS_mm</v>
      </c>
      <c r="T2065">
        <v>0</v>
      </c>
      <c r="U2065" t="str">
        <v>CLPNS_mm</v>
      </c>
      <c r="W2065" t="str">
        <f ca="1"/>
        <v>Vitamin B6 metabolism</v>
      </c>
      <c r="X2065" t="str">
        <f ca="1"/>
        <v>PYDXNK_c</v>
      </c>
      <c r="Y2065">
        <f ca="1"/>
        <v>0</v>
      </c>
      <c r="Z2065">
        <f ca="1"/>
        <v>0</v>
      </c>
      <c r="AA2065">
        <f ca="1"/>
        <v>0</v>
      </c>
      <c r="AB2065">
        <f ca="1"/>
        <v>0</v>
      </c>
      <c r="AC2065">
        <f ca="1"/>
        <v>0</v>
      </c>
      <c r="AD2065" t="str">
        <f ca="1"/>
        <v>PI4PP_rm</v>
      </c>
      <c r="AE2065">
        <f ca="1"/>
        <v>0</v>
      </c>
    </row>
    <row r="2066" spans="1:31" x14ac:dyDescent="0.2">
      <c r="A2066" t="s">
        <v>10736</v>
      </c>
      <c r="B2066" s="121" t="s">
        <v>9930</v>
      </c>
      <c r="E2066" s="121" t="str">
        <f ca="1"/>
        <v>0</v>
      </c>
      <c r="H2066" s="121" t="str">
        <f ca="1"/>
        <v>0</v>
      </c>
      <c r="K2066" s="121" t="str">
        <f ca="1"/>
        <v>0</v>
      </c>
      <c r="L2066">
        <v>0</v>
      </c>
      <c r="M2066">
        <v>1.0643266565871E-5</v>
      </c>
      <c r="N2066" s="105" t="str">
        <v>CLPNS_mm</v>
      </c>
      <c r="O2066" s="131">
        <v>0</v>
      </c>
      <c r="P2066" s="121">
        <v>3.13720862037132E-2</v>
      </c>
      <c r="Q2066">
        <v>2.60401935483871E-5</v>
      </c>
      <c r="R2066" t="str">
        <v>CLPNS_mm</v>
      </c>
      <c r="T2066">
        <v>0</v>
      </c>
      <c r="U2066" t="str">
        <v>CLPNS_mm</v>
      </c>
      <c r="W2066" t="str">
        <f ca="1"/>
        <v>Vitamin B6 metabolism</v>
      </c>
      <c r="X2066" t="str">
        <f ca="1"/>
        <v>PYDXNO_c</v>
      </c>
      <c r="Y2066">
        <f ca="1"/>
        <v>0</v>
      </c>
      <c r="Z2066">
        <f ca="1"/>
        <v>0</v>
      </c>
      <c r="AA2066">
        <f ca="1"/>
        <v>0</v>
      </c>
      <c r="AB2066">
        <f ca="1"/>
        <v>0</v>
      </c>
      <c r="AC2066">
        <f ca="1"/>
        <v>0</v>
      </c>
      <c r="AD2066" t="str">
        <f ca="1"/>
        <v>PIt_c_en</v>
      </c>
      <c r="AE2066">
        <f ca="1"/>
        <v>0</v>
      </c>
    </row>
    <row r="2067" spans="1:31" x14ac:dyDescent="0.2">
      <c r="A2067" t="s">
        <v>10736</v>
      </c>
      <c r="B2067" s="121" t="s">
        <v>9929</v>
      </c>
      <c r="E2067" s="121" t="str">
        <f ca="1"/>
        <v>0</v>
      </c>
      <c r="H2067" s="121" t="str">
        <f ca="1"/>
        <v>0</v>
      </c>
      <c r="K2067" s="121" t="str">
        <f ca="1"/>
        <v>0</v>
      </c>
      <c r="L2067">
        <v>0</v>
      </c>
      <c r="M2067">
        <v>9.2756182212636601E-7</v>
      </c>
      <c r="N2067" s="105" t="str">
        <v>CLPNS_mm</v>
      </c>
      <c r="O2067" s="131">
        <v>0</v>
      </c>
      <c r="P2067" s="121">
        <v>3.13720862037132E-2</v>
      </c>
      <c r="Q2067">
        <v>0</v>
      </c>
      <c r="R2067" t="str">
        <v>CLPNS_mm</v>
      </c>
      <c r="T2067">
        <v>0</v>
      </c>
      <c r="U2067" t="str">
        <v>CLPNS_mm</v>
      </c>
      <c r="W2067" t="str">
        <f ca="1"/>
        <v>Vitamin B6 metabolism</v>
      </c>
      <c r="X2067" t="str">
        <f ca="1"/>
        <v>PYDXNOR_c</v>
      </c>
      <c r="Y2067">
        <f ca="1"/>
        <v>0</v>
      </c>
      <c r="Z2067">
        <f ca="1"/>
        <v>0</v>
      </c>
      <c r="AA2067">
        <f ca="1"/>
        <v>0</v>
      </c>
      <c r="AB2067">
        <f ca="1"/>
        <v>0</v>
      </c>
      <c r="AC2067">
        <f ca="1"/>
        <v>0</v>
      </c>
      <c r="AD2067" t="str">
        <f ca="1"/>
        <v>PIt_c_gm</v>
      </c>
      <c r="AE2067">
        <f ca="1"/>
        <v>0</v>
      </c>
    </row>
    <row r="2068" spans="1:31" x14ac:dyDescent="0.2">
      <c r="A2068" t="s">
        <v>10736</v>
      </c>
      <c r="B2068" s="121" t="s">
        <v>9931</v>
      </c>
      <c r="E2068" s="121" t="str">
        <f ca="1"/>
        <v>0</v>
      </c>
      <c r="H2068" s="121" t="str">
        <f ca="1"/>
        <v>0</v>
      </c>
      <c r="K2068" s="121" t="str">
        <f ca="1"/>
        <v>0</v>
      </c>
      <c r="L2068">
        <v>0</v>
      </c>
      <c r="M2068">
        <v>1.0604933699306201E-6</v>
      </c>
      <c r="N2068" s="105" t="str">
        <v>CLPNS_mm</v>
      </c>
      <c r="O2068" s="131">
        <v>0</v>
      </c>
      <c r="P2068" s="121">
        <v>0</v>
      </c>
      <c r="Q2068">
        <v>0</v>
      </c>
      <c r="R2068" t="str">
        <v>CLPNS_mm</v>
      </c>
      <c r="T2068">
        <v>0</v>
      </c>
      <c r="U2068" t="str">
        <v>CLPNS_mm</v>
      </c>
      <c r="W2068" t="str">
        <f ca="1"/>
        <v>Vitamin B6 metabolism</v>
      </c>
      <c r="X2068" t="str">
        <f ca="1"/>
        <v>PYDXO_c</v>
      </c>
      <c r="Y2068">
        <f ca="1"/>
        <v>0</v>
      </c>
      <c r="Z2068">
        <f ca="1"/>
        <v>0</v>
      </c>
      <c r="AA2068">
        <f ca="1"/>
        <v>0</v>
      </c>
      <c r="AB2068">
        <f ca="1"/>
        <v>0</v>
      </c>
      <c r="AC2068">
        <f ca="1"/>
        <v>0</v>
      </c>
      <c r="AD2068" t="str">
        <f ca="1"/>
        <v>PIt_c_rm</v>
      </c>
      <c r="AE2068">
        <f ca="1"/>
        <v>0</v>
      </c>
    </row>
    <row r="2069" spans="1:31" x14ac:dyDescent="0.2">
      <c r="A2069" t="s">
        <v>10721</v>
      </c>
      <c r="B2069" s="121" t="s">
        <v>9932</v>
      </c>
      <c r="E2069" s="121">
        <f ca="1"/>
        <v>1.03761909856802</v>
      </c>
      <c r="H2069" s="121" t="str">
        <f ca="1"/>
        <v>0</v>
      </c>
      <c r="K2069" s="121" t="str">
        <f ca="1"/>
        <v>0</v>
      </c>
      <c r="L2069">
        <v>0</v>
      </c>
      <c r="M2069">
        <v>1.6819796517174199E-6</v>
      </c>
      <c r="N2069" s="105" t="str">
        <v>CLPNS_mm</v>
      </c>
      <c r="O2069" s="131">
        <v>3.2286744318950902</v>
      </c>
      <c r="P2069" s="121">
        <v>0.29162171137070098</v>
      </c>
      <c r="Q2069">
        <v>0</v>
      </c>
      <c r="R2069" t="str">
        <v>CLPNS_mm</v>
      </c>
      <c r="T2069">
        <v>0</v>
      </c>
      <c r="U2069" t="str">
        <v>CLPNS_mm</v>
      </c>
      <c r="W2069" t="str">
        <f ca="1"/>
        <v>Glycolysis / Gluconeogenesis</v>
      </c>
      <c r="X2069" t="str">
        <f ca="1"/>
        <v>PYK_c</v>
      </c>
      <c r="Y2069">
        <f ca="1"/>
        <v>0.4951322528889272</v>
      </c>
      <c r="Z2069">
        <f ca="1"/>
        <v>0</v>
      </c>
      <c r="AA2069">
        <f ca="1"/>
        <v>0.24515594785086456</v>
      </c>
      <c r="AB2069">
        <f ca="1"/>
        <v>2.8827217563110574</v>
      </c>
      <c r="AC2069">
        <f ca="1"/>
        <v>1</v>
      </c>
      <c r="AD2069" t="str">
        <f ca="1"/>
        <v>PIt_c_v</v>
      </c>
      <c r="AE2069">
        <f ca="1"/>
        <v>0</v>
      </c>
    </row>
    <row r="2070" spans="1:31" x14ac:dyDescent="0.2">
      <c r="A2070" t="s">
        <v>10702</v>
      </c>
      <c r="B2070" s="121" t="s">
        <v>9933</v>
      </c>
      <c r="E2070" s="121" t="str">
        <f ca="1"/>
        <v>0</v>
      </c>
      <c r="H2070" s="121" t="str">
        <f ca="1"/>
        <v>0</v>
      </c>
      <c r="K2070" s="121" t="str">
        <f ca="1"/>
        <v>0</v>
      </c>
      <c r="L2070">
        <v>0</v>
      </c>
      <c r="M2070">
        <v>7.6244684628421502E-7</v>
      </c>
      <c r="N2070" s="105" t="str">
        <v>CLPNS_mm</v>
      </c>
      <c r="O2070" s="131" t="str">
        <v/>
      </c>
      <c r="P2070" s="121" t="str">
        <v/>
      </c>
      <c r="Q2070">
        <v>0</v>
      </c>
      <c r="R2070" t="str">
        <v>CLPNS_mm</v>
      </c>
      <c r="T2070">
        <v>0</v>
      </c>
      <c r="U2070" t="str">
        <v>CLPNS_mm</v>
      </c>
      <c r="W2070" t="str">
        <f ca="1"/>
        <v>Pyrimidine metabolism</v>
      </c>
      <c r="X2070" t="str">
        <f ca="1"/>
        <v>PYNP2r_c</v>
      </c>
      <c r="Y2070">
        <f ca="1"/>
        <v>0</v>
      </c>
      <c r="Z2070">
        <f ca="1"/>
        <v>0</v>
      </c>
      <c r="AA2070">
        <f ca="1"/>
        <v>0</v>
      </c>
      <c r="AB2070">
        <f ca="1"/>
        <v>0</v>
      </c>
      <c r="AC2070">
        <f ca="1"/>
        <v>0</v>
      </c>
      <c r="AD2070" t="str">
        <f ca="1"/>
        <v>PIt_c_vm</v>
      </c>
      <c r="AE2070">
        <f ca="1"/>
        <v>0</v>
      </c>
    </row>
    <row r="2071" spans="1:31" x14ac:dyDescent="0.2">
      <c r="A2071" t="s">
        <v>10683</v>
      </c>
      <c r="B2071" s="121" t="s">
        <v>9935</v>
      </c>
      <c r="E2071" s="121" t="str">
        <f ca="1"/>
        <v>0</v>
      </c>
      <c r="H2071" s="121" t="str">
        <f ca="1"/>
        <v>0</v>
      </c>
      <c r="K2071" s="121" t="str">
        <f ca="1"/>
        <v>0</v>
      </c>
      <c r="L2071">
        <v>0</v>
      </c>
      <c r="M2071">
        <v>5.36490691650221E-7</v>
      </c>
      <c r="N2071" s="105" t="str">
        <v>CLPNS_mm</v>
      </c>
      <c r="O2071" s="131">
        <v>0</v>
      </c>
      <c r="P2071" s="121">
        <v>2.7776433913334598E-4</v>
      </c>
      <c r="Q2071">
        <v>0</v>
      </c>
      <c r="R2071" t="str">
        <v>CLPNS_mm</v>
      </c>
      <c r="T2071">
        <v>0</v>
      </c>
      <c r="U2071" t="str">
        <v>CLPNS_mm</v>
      </c>
      <c r="W2071" t="str">
        <f ca="1"/>
        <v>Pyruvate metabolism</v>
      </c>
      <c r="X2071" t="str">
        <f ca="1"/>
        <v>PYRDC_c</v>
      </c>
      <c r="Y2071">
        <f ca="1"/>
        <v>0</v>
      </c>
      <c r="Z2071">
        <f ca="1"/>
        <v>0</v>
      </c>
      <c r="AA2071">
        <f ca="1"/>
        <v>0</v>
      </c>
      <c r="AB2071">
        <f ca="1"/>
        <v>0</v>
      </c>
      <c r="AC2071">
        <f ca="1"/>
        <v>0</v>
      </c>
      <c r="AD2071" t="str">
        <f ca="1"/>
        <v>PIt_m_mm</v>
      </c>
      <c r="AE2071">
        <f ca="1"/>
        <v>0</v>
      </c>
    </row>
    <row r="2072" spans="1:31" x14ac:dyDescent="0.2">
      <c r="A2072" t="s">
        <v>10683</v>
      </c>
      <c r="B2072" s="121" t="s">
        <v>9934</v>
      </c>
      <c r="E2072" s="121" t="str">
        <f ca="1"/>
        <v>0</v>
      </c>
      <c r="H2072" s="121" t="str">
        <f ca="1"/>
        <v>0</v>
      </c>
      <c r="K2072" s="121" t="str">
        <f ca="1"/>
        <v>0</v>
      </c>
      <c r="L2072">
        <v>0</v>
      </c>
      <c r="M2072">
        <v>7.84898509922336E-6</v>
      </c>
      <c r="N2072" s="105" t="str">
        <v>CLPNS_mm</v>
      </c>
      <c r="O2072" s="131" t="str">
        <v/>
      </c>
      <c r="P2072" s="121" t="str">
        <v/>
      </c>
      <c r="Q2072">
        <v>0</v>
      </c>
      <c r="R2072" t="str">
        <v>CLPNS_mm</v>
      </c>
      <c r="T2072">
        <v>0</v>
      </c>
      <c r="U2072" t="str">
        <v>CLPNS_mm</v>
      </c>
      <c r="W2072" t="str">
        <f ca="1"/>
        <v>Pyruvate metabolism</v>
      </c>
      <c r="X2072" t="str">
        <f ca="1"/>
        <v>PYRDC2_c</v>
      </c>
      <c r="Y2072">
        <f ca="1"/>
        <v>0</v>
      </c>
      <c r="Z2072">
        <f ca="1"/>
        <v>0</v>
      </c>
      <c r="AA2072">
        <f ca="1"/>
        <v>0</v>
      </c>
      <c r="AB2072">
        <f ca="1"/>
        <v>0</v>
      </c>
      <c r="AC2072">
        <f ca="1"/>
        <v>0</v>
      </c>
      <c r="AD2072" t="str">
        <f ca="1"/>
        <v>PIt_r_rm</v>
      </c>
      <c r="AE2072">
        <f ca="1"/>
        <v>0</v>
      </c>
    </row>
    <row r="2073" spans="1:31" x14ac:dyDescent="0.2">
      <c r="A2073" t="s">
        <v>10654</v>
      </c>
      <c r="B2073" s="121" t="s">
        <v>9936</v>
      </c>
      <c r="E2073" s="121" t="str">
        <f ca="1"/>
        <v>0</v>
      </c>
      <c r="H2073" s="121" t="str">
        <f ca="1"/>
        <v>0</v>
      </c>
      <c r="K2073" s="121" t="str">
        <f ca="1"/>
        <v>0</v>
      </c>
      <c r="L2073">
        <v>0</v>
      </c>
      <c r="M2073">
        <v>0</v>
      </c>
      <c r="N2073" s="105" t="str">
        <v>CLPNS_mm</v>
      </c>
      <c r="O2073" s="131" t="str">
        <v/>
      </c>
      <c r="P2073" s="121" t="str">
        <v/>
      </c>
      <c r="Q2073">
        <v>0</v>
      </c>
      <c r="R2073" t="str">
        <v>CLPNS_mm</v>
      </c>
      <c r="T2073">
        <v>0</v>
      </c>
      <c r="U2073" t="str">
        <v>CLPNS_mm</v>
      </c>
      <c r="W2073" t="str">
        <f ca="1"/>
        <v>Transport</v>
      </c>
      <c r="X2073" t="str">
        <f ca="1"/>
        <v>PYRtps_e</v>
      </c>
      <c r="Y2073">
        <f ca="1"/>
        <v>0</v>
      </c>
      <c r="Z2073">
        <f ca="1"/>
        <v>0</v>
      </c>
      <c r="AA2073">
        <f ca="1"/>
        <v>0</v>
      </c>
      <c r="AB2073">
        <f ca="1"/>
        <v>0</v>
      </c>
      <c r="AC2073">
        <f ca="1"/>
        <v>0</v>
      </c>
      <c r="AD2073" t="str">
        <f ca="1"/>
        <v>PKETF_c</v>
      </c>
      <c r="AE2073">
        <f ca="1"/>
        <v>0</v>
      </c>
    </row>
    <row r="2074" spans="1:31" x14ac:dyDescent="0.2">
      <c r="A2074" t="s">
        <v>10654</v>
      </c>
      <c r="B2074" s="121" t="s">
        <v>9937</v>
      </c>
      <c r="E2074" s="121">
        <f ca="1"/>
        <v>0.331742571906747</v>
      </c>
      <c r="H2074" s="121" t="str">
        <f ca="1"/>
        <v>0</v>
      </c>
      <c r="K2074" s="121" t="str">
        <f ca="1"/>
        <v>0</v>
      </c>
      <c r="L2074">
        <v>0</v>
      </c>
      <c r="M2074">
        <v>5.3579868063700604E-7</v>
      </c>
      <c r="N2074" s="105" t="str">
        <v>CLPNS_mm</v>
      </c>
      <c r="O2074" s="131" t="str">
        <v/>
      </c>
      <c r="P2074" s="121" t="str">
        <v/>
      </c>
      <c r="Q2074">
        <v>0</v>
      </c>
      <c r="R2074" t="str">
        <v>CLPNS_mm</v>
      </c>
      <c r="T2074">
        <v>0</v>
      </c>
      <c r="U2074" t="str">
        <v>CLPNS_mm</v>
      </c>
      <c r="W2074" t="str">
        <f ca="1"/>
        <v>Transport</v>
      </c>
      <c r="X2074" t="str">
        <f ca="1"/>
        <v>PYRtps_m</v>
      </c>
      <c r="Y2074">
        <f ca="1"/>
        <v>0.15830129498776463</v>
      </c>
      <c r="Z2074">
        <f ca="1"/>
        <v>0</v>
      </c>
      <c r="AA2074">
        <f ca="1"/>
        <v>2.5059299994803275E-2</v>
      </c>
      <c r="AB2074">
        <f ca="1"/>
        <v>1.0487235740102072</v>
      </c>
      <c r="AC2074">
        <f ca="1"/>
        <v>1</v>
      </c>
      <c r="AD2074" t="str">
        <f ca="1"/>
        <v>PLAA1lpc_en</v>
      </c>
      <c r="AE2074">
        <f ca="1"/>
        <v>0</v>
      </c>
    </row>
    <row r="2075" spans="1:31" x14ac:dyDescent="0.2">
      <c r="A2075" t="s">
        <v>10654</v>
      </c>
      <c r="B2075" s="121" t="s">
        <v>9938</v>
      </c>
      <c r="E2075" s="121" t="str">
        <f ca="1"/>
        <v>0</v>
      </c>
      <c r="H2075" s="121" t="str">
        <f ca="1"/>
        <v>0</v>
      </c>
      <c r="K2075" s="121" t="str">
        <f ca="1"/>
        <v>0</v>
      </c>
      <c r="L2075">
        <v>0</v>
      </c>
      <c r="M2075">
        <v>3.4848484916121798E-6</v>
      </c>
      <c r="N2075" s="105" t="str">
        <v>CLPNS_mm</v>
      </c>
      <c r="O2075" s="131" t="str">
        <v/>
      </c>
      <c r="P2075" s="121" t="str">
        <v/>
      </c>
      <c r="Q2075">
        <v>0</v>
      </c>
      <c r="R2075" t="str">
        <v>CLPNS_mm</v>
      </c>
      <c r="T2075">
        <v>0</v>
      </c>
      <c r="U2075" t="str">
        <v>CLPNS_mm</v>
      </c>
      <c r="W2075" t="str">
        <f ca="1"/>
        <v>Transport</v>
      </c>
      <c r="X2075" t="str">
        <f ca="1"/>
        <v>Q9H2t_c_e</v>
      </c>
      <c r="Y2075">
        <f ca="1"/>
        <v>0</v>
      </c>
      <c r="Z2075">
        <f ca="1"/>
        <v>0</v>
      </c>
      <c r="AA2075">
        <f ca="1"/>
        <v>0</v>
      </c>
      <c r="AB2075">
        <f ca="1"/>
        <v>0</v>
      </c>
      <c r="AC2075">
        <f ca="1"/>
        <v>0</v>
      </c>
      <c r="AD2075" t="str">
        <f ca="1"/>
        <v>PLAA1lpc_mm</v>
      </c>
      <c r="AE2075">
        <f ca="1"/>
        <v>0</v>
      </c>
    </row>
    <row r="2076" spans="1:31" x14ac:dyDescent="0.2">
      <c r="A2076" t="s">
        <v>10654</v>
      </c>
      <c r="B2076" s="121" t="s">
        <v>9939</v>
      </c>
      <c r="E2076" s="121" t="str">
        <f ca="1"/>
        <v>0</v>
      </c>
      <c r="H2076" s="121" t="str">
        <f ca="1"/>
        <v>0</v>
      </c>
      <c r="K2076" s="121" t="str">
        <f ca="1"/>
        <v>0</v>
      </c>
      <c r="L2076">
        <v>0</v>
      </c>
      <c r="M2076">
        <v>1.12797902629494E-6</v>
      </c>
      <c r="N2076" s="105" t="str">
        <v>CLPNS_mm</v>
      </c>
      <c r="O2076" s="131" t="str">
        <v/>
      </c>
      <c r="P2076" s="121" t="str">
        <v/>
      </c>
      <c r="Q2076">
        <v>0</v>
      </c>
      <c r="R2076" t="str">
        <v>CLPNS_mm</v>
      </c>
      <c r="T2076">
        <v>0</v>
      </c>
      <c r="U2076" t="str">
        <v>CLPNS_mm</v>
      </c>
      <c r="W2076" t="str">
        <f ca="1"/>
        <v>Transport</v>
      </c>
      <c r="X2076" t="str">
        <f ca="1"/>
        <v>Q9H2t_c_m</v>
      </c>
      <c r="Y2076">
        <f ca="1"/>
        <v>0</v>
      </c>
      <c r="Z2076">
        <f ca="1"/>
        <v>0</v>
      </c>
      <c r="AA2076">
        <f ca="1"/>
        <v>0</v>
      </c>
      <c r="AB2076">
        <f ca="1"/>
        <v>0</v>
      </c>
      <c r="AC2076">
        <f ca="1"/>
        <v>0</v>
      </c>
      <c r="AD2076" t="str">
        <f ca="1"/>
        <v>PLAA1lpc_rm</v>
      </c>
      <c r="AE2076">
        <f ca="1"/>
        <v>0</v>
      </c>
    </row>
    <row r="2077" spans="1:31" x14ac:dyDescent="0.2">
      <c r="A2077" t="s">
        <v>10667</v>
      </c>
      <c r="B2077" s="121" t="s">
        <v>9940</v>
      </c>
      <c r="E2077" s="121" t="str">
        <f ca="1"/>
        <v>0</v>
      </c>
      <c r="H2077" s="121" t="str">
        <f ca="1"/>
        <v>0</v>
      </c>
      <c r="K2077" s="121" t="str">
        <f ca="1"/>
        <v>0</v>
      </c>
      <c r="L2077">
        <v>0</v>
      </c>
      <c r="M2077">
        <v>7.5652800477321204E-7</v>
      </c>
      <c r="N2077" s="105" t="str">
        <v>CLPNS_mm</v>
      </c>
      <c r="O2077" s="131" t="str">
        <v/>
      </c>
      <c r="P2077" s="121" t="str">
        <v/>
      </c>
      <c r="Q2077">
        <v>0</v>
      </c>
      <c r="R2077" t="str">
        <v>CLPNS_mm</v>
      </c>
      <c r="T2077">
        <v>0</v>
      </c>
      <c r="U2077" t="str">
        <v>CLPNS_mm</v>
      </c>
      <c r="W2077" t="str">
        <f ca="1"/>
        <v>Ubiquinone biosynthesis</v>
      </c>
      <c r="X2077" t="str">
        <f ca="1"/>
        <v>Q9MO_m</v>
      </c>
      <c r="Y2077">
        <f ca="1"/>
        <v>0</v>
      </c>
      <c r="Z2077">
        <f ca="1"/>
        <v>0</v>
      </c>
      <c r="AA2077">
        <f ca="1"/>
        <v>0</v>
      </c>
      <c r="AB2077">
        <f ca="1"/>
        <v>0</v>
      </c>
      <c r="AC2077">
        <f ca="1"/>
        <v>0</v>
      </c>
      <c r="AD2077" t="str">
        <f ca="1"/>
        <v>PLAA1lpe_en</v>
      </c>
      <c r="AE2077">
        <f ca="1"/>
        <v>0</v>
      </c>
    </row>
    <row r="2078" spans="1:31" x14ac:dyDescent="0.2">
      <c r="A2078" t="s">
        <v>10667</v>
      </c>
      <c r="B2078" s="121" t="s">
        <v>9941</v>
      </c>
      <c r="E2078" s="121" t="str">
        <f ca="1"/>
        <v>0</v>
      </c>
      <c r="H2078" s="121" t="str">
        <f ca="1"/>
        <v>0</v>
      </c>
      <c r="K2078" s="121" t="str">
        <f ca="1"/>
        <v>0</v>
      </c>
      <c r="L2078">
        <v>2.3859851158951798E-5</v>
      </c>
      <c r="M2078">
        <v>1.18814404198001E-5</v>
      </c>
      <c r="N2078" s="105" t="str">
        <v>CLPNS_mm</v>
      </c>
      <c r="O2078" s="131" t="str">
        <v/>
      </c>
      <c r="P2078" s="121" t="str">
        <v/>
      </c>
      <c r="Q2078">
        <v>0</v>
      </c>
      <c r="R2078" t="str">
        <v>CLPNS_mm</v>
      </c>
      <c r="T2078">
        <v>3.1031561916225303E-5</v>
      </c>
      <c r="U2078" t="str">
        <v>CLPNS_mm</v>
      </c>
      <c r="W2078" t="str">
        <f ca="1"/>
        <v>Ubiquinone biosynthesis</v>
      </c>
      <c r="X2078" t="str">
        <f ca="1"/>
        <v>Q9MT1_m</v>
      </c>
      <c r="Y2078">
        <f ca="1"/>
        <v>0</v>
      </c>
      <c r="Z2078">
        <f ca="1"/>
        <v>0</v>
      </c>
      <c r="AA2078">
        <f ca="1"/>
        <v>0</v>
      </c>
      <c r="AB2078">
        <f ca="1"/>
        <v>0</v>
      </c>
      <c r="AC2078">
        <f ca="1"/>
        <v>0</v>
      </c>
      <c r="AD2078" t="str">
        <f ca="1"/>
        <v>PLAA1lpe_mm</v>
      </c>
      <c r="AE2078">
        <f ca="1"/>
        <v>0</v>
      </c>
    </row>
    <row r="2079" spans="1:31" x14ac:dyDescent="0.2">
      <c r="A2079" t="s">
        <v>10667</v>
      </c>
      <c r="B2079" s="121" t="s">
        <v>9942</v>
      </c>
      <c r="E2079" s="121" t="str">
        <f ca="1"/>
        <v>0</v>
      </c>
      <c r="H2079" s="121" t="str">
        <f ca="1"/>
        <v>0</v>
      </c>
      <c r="K2079" s="121" t="str">
        <f ca="1"/>
        <v>0</v>
      </c>
      <c r="L2079">
        <v>0</v>
      </c>
      <c r="M2079">
        <v>5.3506061509441605E-7</v>
      </c>
      <c r="N2079" s="105" t="str">
        <v>CLPNS_mm</v>
      </c>
      <c r="O2079" s="131" t="str">
        <v/>
      </c>
      <c r="P2079" s="121" t="str">
        <v/>
      </c>
      <c r="Q2079">
        <v>0</v>
      </c>
      <c r="R2079" t="str">
        <v>CLPNS_mm</v>
      </c>
      <c r="T2079">
        <v>0</v>
      </c>
      <c r="U2079" t="str">
        <v>CLPNS_mm</v>
      </c>
      <c r="W2079" t="str">
        <f ca="1"/>
        <v>Ubiquinone biosynthesis</v>
      </c>
      <c r="X2079" t="str">
        <f ca="1"/>
        <v>Q9MT2_m</v>
      </c>
      <c r="Y2079">
        <f ca="1"/>
        <v>0</v>
      </c>
      <c r="Z2079">
        <f ca="1"/>
        <v>0</v>
      </c>
      <c r="AA2079">
        <f ca="1"/>
        <v>0</v>
      </c>
      <c r="AB2079">
        <f ca="1"/>
        <v>0</v>
      </c>
      <c r="AC2079">
        <f ca="1"/>
        <v>0</v>
      </c>
      <c r="AD2079" t="str">
        <f ca="1"/>
        <v>PLAA2pc_en</v>
      </c>
      <c r="AE2079">
        <f ca="1"/>
        <v>0</v>
      </c>
    </row>
    <row r="2080" spans="1:31" x14ac:dyDescent="0.2">
      <c r="A2080" t="s">
        <v>10667</v>
      </c>
      <c r="B2080" s="121" t="s">
        <v>9943</v>
      </c>
      <c r="E2080" s="121" t="str">
        <f ca="1"/>
        <v>0</v>
      </c>
      <c r="H2080" s="121" t="str">
        <f ca="1"/>
        <v>0</v>
      </c>
      <c r="K2080" s="121" t="str">
        <f ca="1"/>
        <v>0</v>
      </c>
      <c r="L2080">
        <v>0</v>
      </c>
      <c r="M2080">
        <v>1.5183259876739399E-6</v>
      </c>
      <c r="N2080" s="105" t="str">
        <v>CLPNS_mm</v>
      </c>
      <c r="O2080" s="131">
        <v>0</v>
      </c>
      <c r="P2080" s="121">
        <v>0</v>
      </c>
      <c r="Q2080">
        <v>0</v>
      </c>
      <c r="R2080" t="str">
        <v>CLPNS_mm</v>
      </c>
      <c r="T2080">
        <v>0</v>
      </c>
      <c r="U2080" t="str">
        <v>CLPNS_mm</v>
      </c>
      <c r="W2080" t="str">
        <f ca="1"/>
        <v>Ubiquinone biosynthesis</v>
      </c>
      <c r="X2080" t="str">
        <f ca="1"/>
        <v>Q9OR_m</v>
      </c>
      <c r="Y2080">
        <f ca="1"/>
        <v>0</v>
      </c>
      <c r="Z2080">
        <f ca="1"/>
        <v>0</v>
      </c>
      <c r="AA2080">
        <f ca="1"/>
        <v>0</v>
      </c>
      <c r="AB2080">
        <f ca="1"/>
        <v>0</v>
      </c>
      <c r="AC2080">
        <f ca="1"/>
        <v>0</v>
      </c>
      <c r="AD2080" t="str">
        <f ca="1"/>
        <v>PLAA2pc_mm</v>
      </c>
      <c r="AE2080">
        <f ca="1"/>
        <v>0</v>
      </c>
    </row>
    <row r="2081" spans="1:31" x14ac:dyDescent="0.2">
      <c r="A2081" t="s">
        <v>10664</v>
      </c>
      <c r="B2081" s="121" t="s">
        <v>9944</v>
      </c>
      <c r="E2081" s="121" t="str">
        <f ca="1"/>
        <v>0</v>
      </c>
      <c r="H2081" s="121" t="str">
        <f ca="1"/>
        <v>0</v>
      </c>
      <c r="K2081" s="121" t="str">
        <f ca="1"/>
        <v>0</v>
      </c>
      <c r="L2081">
        <v>0</v>
      </c>
      <c r="M2081">
        <v>1.55507276774601E-2</v>
      </c>
      <c r="N2081" s="105" t="str">
        <v/>
      </c>
      <c r="O2081" s="131" t="str">
        <v/>
      </c>
      <c r="P2081" s="121" t="str">
        <v/>
      </c>
      <c r="Q2081">
        <v>0</v>
      </c>
      <c r="R2081" t="str">
        <v/>
      </c>
      <c r="T2081">
        <v>0</v>
      </c>
      <c r="U2081" t="str">
        <v/>
      </c>
      <c r="W2081" t="str">
        <f ca="1"/>
        <v>Tryptophan metabolism</v>
      </c>
      <c r="X2081" t="str">
        <f ca="1"/>
        <v>QUILSYN_c</v>
      </c>
      <c r="Y2081">
        <f ca="1"/>
        <v>0</v>
      </c>
      <c r="Z2081">
        <f ca="1"/>
        <v>0</v>
      </c>
      <c r="AA2081">
        <f ca="1"/>
        <v>0</v>
      </c>
      <c r="AB2081">
        <f ca="1"/>
        <v>0</v>
      </c>
      <c r="AC2081">
        <f ca="1"/>
        <v>0</v>
      </c>
      <c r="AD2081" t="str">
        <f ca="1"/>
        <v>PLAA2pc_rm</v>
      </c>
      <c r="AE2081">
        <f ca="1"/>
        <v>0</v>
      </c>
    </row>
    <row r="2082" spans="1:31" x14ac:dyDescent="0.2">
      <c r="A2082" t="s">
        <v>10660</v>
      </c>
      <c r="B2082" s="121" t="s">
        <v>9945</v>
      </c>
      <c r="E2082" s="121" t="str">
        <f ca="1"/>
        <v>0</v>
      </c>
      <c r="H2082" s="121" t="str">
        <f ca="1"/>
        <v>0</v>
      </c>
      <c r="K2082" s="121" t="str">
        <f ca="1"/>
        <v>0</v>
      </c>
      <c r="L2082">
        <v>0</v>
      </c>
      <c r="M2082">
        <v>1.98366545024171E-2</v>
      </c>
      <c r="N2082" s="105" t="str">
        <v/>
      </c>
      <c r="O2082" s="131" t="str">
        <v/>
      </c>
      <c r="P2082" s="121" t="str">
        <v/>
      </c>
      <c r="Q2082">
        <v>0</v>
      </c>
      <c r="R2082" t="str">
        <v/>
      </c>
      <c r="T2082">
        <v>0</v>
      </c>
      <c r="U2082" t="str">
        <v/>
      </c>
      <c r="W2082" t="str">
        <f ca="1"/>
        <v>Phenylalanine, tyrosine and tryptophan metabolism</v>
      </c>
      <c r="X2082" t="str">
        <f ca="1"/>
        <v>QUINDH_c</v>
      </c>
      <c r="Y2082">
        <f ca="1"/>
        <v>0</v>
      </c>
      <c r="Z2082">
        <f ca="1"/>
        <v>0</v>
      </c>
      <c r="AA2082">
        <f ca="1"/>
        <v>0</v>
      </c>
      <c r="AB2082">
        <f ca="1"/>
        <v>0</v>
      </c>
      <c r="AC2082">
        <f ca="1"/>
        <v>0</v>
      </c>
      <c r="AD2082" t="str">
        <f ca="1"/>
        <v>PLAA2pe_en</v>
      </c>
      <c r="AE2082">
        <f ca="1"/>
        <v>0</v>
      </c>
    </row>
    <row r="2083" spans="1:31" x14ac:dyDescent="0.2">
      <c r="A2083" t="s">
        <v>10654</v>
      </c>
      <c r="B2083" s="121" t="s">
        <v>9946</v>
      </c>
      <c r="E2083" s="121" t="str">
        <f ca="1"/>
        <v>0</v>
      </c>
      <c r="H2083" s="121" t="str">
        <f ca="1"/>
        <v>0</v>
      </c>
      <c r="K2083" s="121" t="str">
        <f ca="1"/>
        <v>0</v>
      </c>
      <c r="L2083">
        <v>0</v>
      </c>
      <c r="M2083">
        <v>1.75578397457972E-2</v>
      </c>
      <c r="N2083" s="105" t="str">
        <v/>
      </c>
      <c r="O2083" s="131" t="str">
        <v/>
      </c>
      <c r="P2083" s="121" t="str">
        <v/>
      </c>
      <c r="Q2083">
        <v>0</v>
      </c>
      <c r="R2083" t="str">
        <v/>
      </c>
      <c r="T2083">
        <v>0</v>
      </c>
      <c r="U2083" t="str">
        <v/>
      </c>
      <c r="W2083" t="str">
        <f ca="1"/>
        <v>Transport</v>
      </c>
      <c r="X2083" t="str">
        <f ca="1"/>
        <v>QUINt_c_e</v>
      </c>
      <c r="Y2083">
        <f ca="1"/>
        <v>0</v>
      </c>
      <c r="Z2083">
        <f ca="1"/>
        <v>0</v>
      </c>
      <c r="AA2083">
        <f ca="1"/>
        <v>0</v>
      </c>
      <c r="AB2083">
        <f ca="1"/>
        <v>0</v>
      </c>
      <c r="AC2083">
        <f ca="1"/>
        <v>0</v>
      </c>
      <c r="AD2083" t="str">
        <f ca="1"/>
        <v>PLAA2pe_mm</v>
      </c>
      <c r="AE2083">
        <f ca="1"/>
        <v>0</v>
      </c>
    </row>
    <row r="2084" spans="1:31" x14ac:dyDescent="0.2">
      <c r="A2084" t="s">
        <v>10654</v>
      </c>
      <c r="B2084" s="121" t="s">
        <v>9947</v>
      </c>
      <c r="E2084" s="121" t="str">
        <f ca="1"/>
        <v>0</v>
      </c>
      <c r="H2084" s="121" t="str">
        <f ca="1"/>
        <v>0</v>
      </c>
      <c r="K2084" s="121" t="str">
        <f ca="1"/>
        <v>0</v>
      </c>
      <c r="L2084">
        <v>0</v>
      </c>
      <c r="M2084">
        <v>1.9660220818798702E-2</v>
      </c>
      <c r="N2084" s="105" t="str">
        <v/>
      </c>
      <c r="O2084" s="131" t="str">
        <v/>
      </c>
      <c r="P2084" s="121" t="str">
        <v/>
      </c>
      <c r="Q2084">
        <v>0</v>
      </c>
      <c r="R2084" t="str">
        <v/>
      </c>
      <c r="T2084">
        <v>0</v>
      </c>
      <c r="U2084" t="str">
        <v/>
      </c>
      <c r="W2084" t="str">
        <f ca="1"/>
        <v>Transport</v>
      </c>
      <c r="X2084" t="str">
        <f ca="1"/>
        <v>QULNt_c_m</v>
      </c>
      <c r="Y2084">
        <f ca="1"/>
        <v>0</v>
      </c>
      <c r="Z2084">
        <f ca="1"/>
        <v>0</v>
      </c>
      <c r="AA2084">
        <f ca="1"/>
        <v>0</v>
      </c>
      <c r="AB2084">
        <f ca="1"/>
        <v>0</v>
      </c>
      <c r="AC2084">
        <f ca="1"/>
        <v>0</v>
      </c>
      <c r="AD2084" t="str">
        <f ca="1"/>
        <v>PLACipc_m</v>
      </c>
      <c r="AE2084">
        <f ca="1"/>
        <v>0</v>
      </c>
    </row>
    <row r="2085" spans="1:31" x14ac:dyDescent="0.2">
      <c r="A2085" t="s">
        <v>10746</v>
      </c>
      <c r="B2085" s="121" t="s">
        <v>9948</v>
      </c>
      <c r="E2085" s="121" t="str">
        <f ca="1"/>
        <v>0</v>
      </c>
      <c r="H2085" s="121" t="str">
        <f ca="1"/>
        <v>0</v>
      </c>
      <c r="K2085" s="121" t="str">
        <f ca="1"/>
        <v>0</v>
      </c>
      <c r="L2085">
        <v>0</v>
      </c>
      <c r="M2085">
        <v>1.0668571818898701E-2</v>
      </c>
      <c r="N2085" s="105" t="str">
        <v/>
      </c>
      <c r="O2085" s="131" t="str">
        <v/>
      </c>
      <c r="P2085" s="121" t="str">
        <v/>
      </c>
      <c r="Q2085">
        <v>0</v>
      </c>
      <c r="R2085" t="str">
        <v/>
      </c>
      <c r="T2085">
        <v>0</v>
      </c>
      <c r="U2085" t="str">
        <v/>
      </c>
      <c r="W2085" t="str">
        <f ca="1"/>
        <v>Retinol metabolism</v>
      </c>
      <c r="X2085" t="str">
        <f ca="1"/>
        <v>RADHx_m</v>
      </c>
      <c r="Y2085">
        <f ca="1"/>
        <v>0</v>
      </c>
      <c r="Z2085">
        <f ca="1"/>
        <v>0</v>
      </c>
      <c r="AA2085">
        <f ca="1"/>
        <v>0</v>
      </c>
      <c r="AB2085">
        <f ca="1"/>
        <v>0</v>
      </c>
      <c r="AC2085">
        <f ca="1"/>
        <v>0</v>
      </c>
      <c r="AD2085" t="str">
        <f ca="1"/>
        <v>PLACipc_r</v>
      </c>
      <c r="AE2085">
        <f ca="1"/>
        <v>0</v>
      </c>
    </row>
    <row r="2086" spans="1:31" x14ac:dyDescent="0.2">
      <c r="A2086" t="s">
        <v>10731</v>
      </c>
      <c r="B2086" s="121" t="s">
        <v>9949</v>
      </c>
      <c r="E2086" s="121" t="str">
        <f ca="1"/>
        <v>0</v>
      </c>
      <c r="H2086" s="121" t="str">
        <f ca="1"/>
        <v>0</v>
      </c>
      <c r="K2086" s="121" t="str">
        <f ca="1"/>
        <v>0</v>
      </c>
      <c r="L2086">
        <v>0</v>
      </c>
      <c r="M2086">
        <v>3.62256773027566E-3</v>
      </c>
      <c r="N2086" s="105" t="str">
        <v/>
      </c>
      <c r="O2086" s="131">
        <v>0</v>
      </c>
      <c r="P2086" s="121">
        <v>0</v>
      </c>
      <c r="Q2086">
        <v>0</v>
      </c>
      <c r="R2086" t="str">
        <v/>
      </c>
      <c r="T2086">
        <v>0</v>
      </c>
      <c r="U2086" t="str">
        <v/>
      </c>
      <c r="W2086" t="str">
        <f ca="1"/>
        <v>Galactose metabolism</v>
      </c>
      <c r="X2086" t="str">
        <f ca="1"/>
        <v>RAFH_e</v>
      </c>
      <c r="Y2086">
        <f ca="1"/>
        <v>0</v>
      </c>
      <c r="Z2086">
        <f ca="1"/>
        <v>0</v>
      </c>
      <c r="AA2086">
        <f ca="1"/>
        <v>0</v>
      </c>
      <c r="AB2086">
        <f ca="1"/>
        <v>0</v>
      </c>
      <c r="AC2086">
        <f ca="1"/>
        <v>0</v>
      </c>
      <c r="AD2086" t="str">
        <f ca="1"/>
        <v>PLACmip2c_m</v>
      </c>
      <c r="AE2086">
        <f ca="1"/>
        <v>0</v>
      </c>
    </row>
    <row r="2087" spans="1:31" x14ac:dyDescent="0.2">
      <c r="A2087" t="s">
        <v>10687</v>
      </c>
      <c r="B2087" s="121" t="s">
        <v>9950</v>
      </c>
      <c r="E2087" s="121">
        <f ca="1"/>
        <v>1.9069533756447E-5</v>
      </c>
      <c r="H2087" s="121" t="str">
        <f ca="1"/>
        <v>0</v>
      </c>
      <c r="K2087" s="121" t="str">
        <f ca="1"/>
        <v>0</v>
      </c>
      <c r="L2087">
        <v>0</v>
      </c>
      <c r="M2087">
        <v>4.4824998983470201E-4</v>
      </c>
      <c r="N2087" s="105" t="str">
        <v/>
      </c>
      <c r="O2087" s="131">
        <v>0</v>
      </c>
      <c r="P2087" s="121">
        <v>0</v>
      </c>
      <c r="Q2087">
        <v>0</v>
      </c>
      <c r="R2087" t="str">
        <v/>
      </c>
      <c r="T2087">
        <v>0</v>
      </c>
      <c r="U2087" t="str">
        <v/>
      </c>
      <c r="W2087" t="str">
        <f ca="1"/>
        <v>Riboflavin metabolism</v>
      </c>
      <c r="X2087" t="str">
        <f ca="1"/>
        <v>RBFK_c</v>
      </c>
      <c r="Y2087">
        <f ca="1"/>
        <v>9.0996216467117127E-6</v>
      </c>
      <c r="Z2087">
        <f ca="1"/>
        <v>0</v>
      </c>
      <c r="AA2087">
        <f ca="1"/>
        <v>8.2803114113304385E-11</v>
      </c>
      <c r="AB2087">
        <f ca="1"/>
        <v>3.4652834592381964E-9</v>
      </c>
      <c r="AC2087">
        <f ca="1"/>
        <v>1</v>
      </c>
      <c r="AD2087" t="str">
        <f ca="1"/>
        <v>PLACmip2c_r</v>
      </c>
      <c r="AE2087">
        <f ca="1"/>
        <v>0</v>
      </c>
    </row>
    <row r="2088" spans="1:31" x14ac:dyDescent="0.2">
      <c r="A2088" t="s">
        <v>10687</v>
      </c>
      <c r="B2088" s="121" t="s">
        <v>9951</v>
      </c>
      <c r="E2088" s="121" t="str">
        <f ca="1"/>
        <v>0</v>
      </c>
      <c r="H2088" s="121" t="str">
        <f ca="1"/>
        <v>0</v>
      </c>
      <c r="K2088" s="121" t="str">
        <f ca="1"/>
        <v>0</v>
      </c>
      <c r="L2088">
        <v>0</v>
      </c>
      <c r="M2088">
        <v>1.57648731869346E-4</v>
      </c>
      <c r="N2088" s="105" t="str">
        <v/>
      </c>
      <c r="O2088" s="131">
        <v>0</v>
      </c>
      <c r="P2088" s="121">
        <v>0</v>
      </c>
      <c r="Q2088">
        <v>0</v>
      </c>
      <c r="R2088" t="str">
        <v/>
      </c>
      <c r="T2088">
        <v>0</v>
      </c>
      <c r="U2088" t="str">
        <v/>
      </c>
      <c r="W2088" t="str">
        <f ca="1"/>
        <v>Riboflavin metabolism</v>
      </c>
      <c r="X2088" t="str">
        <f ca="1"/>
        <v>RBFK_m</v>
      </c>
      <c r="Y2088">
        <f ca="1"/>
        <v>0</v>
      </c>
      <c r="Z2088">
        <f ca="1"/>
        <v>0</v>
      </c>
      <c r="AA2088">
        <f ca="1"/>
        <v>0</v>
      </c>
      <c r="AB2088">
        <f ca="1"/>
        <v>0</v>
      </c>
      <c r="AC2088">
        <f ca="1"/>
        <v>0</v>
      </c>
      <c r="AD2088" t="str">
        <f ca="1"/>
        <v>PLACmipc_m</v>
      </c>
      <c r="AE2088">
        <f ca="1"/>
        <v>0</v>
      </c>
    </row>
    <row r="2089" spans="1:31" x14ac:dyDescent="0.2">
      <c r="A2089" t="s">
        <v>10687</v>
      </c>
      <c r="B2089" s="121" t="s">
        <v>9952</v>
      </c>
      <c r="E2089" s="121">
        <f ca="1"/>
        <v>7.6278135025787999E-5</v>
      </c>
      <c r="H2089" s="121" t="str">
        <f ca="1"/>
        <v>0</v>
      </c>
      <c r="K2089" s="121" t="str">
        <f ca="1"/>
        <v>0</v>
      </c>
      <c r="L2089">
        <v>1.97510208822643E-10</v>
      </c>
      <c r="M2089">
        <v>1.91421153409857E-4</v>
      </c>
      <c r="N2089" s="105" t="str">
        <v/>
      </c>
      <c r="O2089" s="131">
        <v>3.5283599999999998E-4</v>
      </c>
      <c r="P2089" s="121">
        <v>3.8375100765761899E-7</v>
      </c>
      <c r="Q2089">
        <v>0</v>
      </c>
      <c r="R2089" t="str">
        <v/>
      </c>
      <c r="T2089">
        <v>5.7983924341925399E-5</v>
      </c>
      <c r="U2089" t="str">
        <v/>
      </c>
      <c r="W2089" t="str">
        <f ca="1"/>
        <v>Riboflavin metabolism</v>
      </c>
      <c r="X2089" t="str">
        <f ca="1"/>
        <v>RBFSa_c</v>
      </c>
      <c r="Y2089">
        <f ca="1"/>
        <v>3.6398486586846851E-5</v>
      </c>
      <c r="Z2089">
        <f ca="1"/>
        <v>0</v>
      </c>
      <c r="AA2089">
        <f ca="1"/>
        <v>1.3248498258128702E-9</v>
      </c>
      <c r="AB2089">
        <f ca="1"/>
        <v>8996.375936671584</v>
      </c>
      <c r="AC2089">
        <f ca="1"/>
        <v>1</v>
      </c>
      <c r="AD2089" t="str">
        <f ca="1"/>
        <v>PLACmipc_r</v>
      </c>
      <c r="AE2089">
        <f ca="1"/>
        <v>0</v>
      </c>
    </row>
    <row r="2090" spans="1:31" x14ac:dyDescent="0.2">
      <c r="A2090" t="s">
        <v>10687</v>
      </c>
      <c r="B2090" s="121" t="s">
        <v>9953</v>
      </c>
      <c r="E2090" s="121">
        <f ca="1"/>
        <v>3.8139067512894E-5</v>
      </c>
      <c r="H2090" s="121" t="str">
        <f ca="1"/>
        <v>0</v>
      </c>
      <c r="K2090" s="121" t="str">
        <f ca="1"/>
        <v>0</v>
      </c>
      <c r="L2090">
        <v>0</v>
      </c>
      <c r="M2090">
        <v>1.36379938178432E-4</v>
      </c>
      <c r="N2090" s="105" t="str">
        <v/>
      </c>
      <c r="O2090" s="131" t="str">
        <v/>
      </c>
      <c r="P2090" s="121" t="str">
        <v/>
      </c>
      <c r="Q2090">
        <v>0</v>
      </c>
      <c r="R2090" t="str">
        <v/>
      </c>
      <c r="T2090">
        <v>5.7983924341924701E-5</v>
      </c>
      <c r="U2090" t="str">
        <v/>
      </c>
      <c r="W2090" t="str">
        <f ca="1"/>
        <v>Riboflavin metabolism</v>
      </c>
      <c r="X2090" t="str">
        <f ca="1"/>
        <v>RBFSb_c</v>
      </c>
      <c r="Y2090">
        <f ca="1"/>
        <v>1.8199243293423425E-5</v>
      </c>
      <c r="Z2090">
        <f ca="1"/>
        <v>0</v>
      </c>
      <c r="AA2090">
        <f ca="1"/>
        <v>3.3121245645321754E-10</v>
      </c>
      <c r="AB2090">
        <f ca="1"/>
        <v>1.3861133836952786E-8</v>
      </c>
      <c r="AC2090">
        <f ca="1"/>
        <v>1</v>
      </c>
      <c r="AD2090" t="str">
        <f ca="1"/>
        <v>PLACpail_c</v>
      </c>
      <c r="AE2090">
        <f ca="1"/>
        <v>0</v>
      </c>
    </row>
    <row r="2091" spans="1:31" x14ac:dyDescent="0.2">
      <c r="A2091" t="s">
        <v>10722</v>
      </c>
      <c r="B2091" s="121" t="s">
        <v>9955</v>
      </c>
      <c r="E2091" s="121" t="str">
        <f ca="1"/>
        <v>0</v>
      </c>
      <c r="H2091" s="121" t="str">
        <f ca="1"/>
        <v>0</v>
      </c>
      <c r="K2091" s="121" t="str">
        <f ca="1"/>
        <v>0</v>
      </c>
      <c r="L2091">
        <v>0</v>
      </c>
      <c r="M2091">
        <v>0</v>
      </c>
      <c r="N2091" s="105" t="str">
        <v>G00006t_c_vm</v>
      </c>
      <c r="O2091" s="131">
        <v>0</v>
      </c>
      <c r="P2091" s="121">
        <v>2.1124657604797999E-4</v>
      </c>
      <c r="Q2091">
        <v>0</v>
      </c>
      <c r="R2091" t="str">
        <v>G00006t_c_vm</v>
      </c>
      <c r="T2091">
        <v>0</v>
      </c>
      <c r="U2091" t="str">
        <v>G00006t_c_vm</v>
      </c>
      <c r="W2091" t="str">
        <f ca="1"/>
        <v>Pentose phosphate pathway</v>
      </c>
      <c r="X2091" t="str">
        <f ca="1"/>
        <v>RBK_c</v>
      </c>
      <c r="Y2091">
        <f ca="1"/>
        <v>0</v>
      </c>
      <c r="Z2091">
        <f ca="1"/>
        <v>0</v>
      </c>
      <c r="AA2091">
        <f ca="1"/>
        <v>0</v>
      </c>
      <c r="AB2091">
        <f ca="1"/>
        <v>0</v>
      </c>
      <c r="AC2091">
        <f ca="1"/>
        <v>0</v>
      </c>
      <c r="AD2091" t="str">
        <f ca="1"/>
        <v>PLACpail45p_c</v>
      </c>
      <c r="AE2091">
        <f ca="1"/>
        <v>0</v>
      </c>
    </row>
    <row r="2092" spans="1:31" x14ac:dyDescent="0.2">
      <c r="A2092" t="s">
        <v>10658</v>
      </c>
      <c r="B2092" s="121" t="s">
        <v>9954</v>
      </c>
      <c r="E2092" s="121" t="str">
        <f ca="1"/>
        <v>0</v>
      </c>
      <c r="H2092" s="121" t="str">
        <f ca="1"/>
        <v>0</v>
      </c>
      <c r="K2092" s="121" t="str">
        <f ca="1"/>
        <v>0</v>
      </c>
      <c r="L2092">
        <v>0</v>
      </c>
      <c r="M2092">
        <v>5.7540859045065701E-2</v>
      </c>
      <c r="N2092" s="105" t="str">
        <v>G00006t_c_vm</v>
      </c>
      <c r="O2092" s="131" t="str">
        <v/>
      </c>
      <c r="P2092" s="121" t="str">
        <v/>
      </c>
      <c r="Q2092">
        <v>0</v>
      </c>
      <c r="R2092" t="str">
        <v>G00006t_c_vm</v>
      </c>
      <c r="T2092">
        <v>0</v>
      </c>
      <c r="U2092" t="str">
        <v>G00006t_c_vm</v>
      </c>
      <c r="W2092" t="str">
        <f ca="1"/>
        <v>Alternative carbon metabolism</v>
      </c>
      <c r="X2092" t="str">
        <f ca="1"/>
        <v>RBK_D_c</v>
      </c>
      <c r="Y2092">
        <f ca="1"/>
        <v>0</v>
      </c>
      <c r="Z2092">
        <f ca="1"/>
        <v>0</v>
      </c>
      <c r="AA2092">
        <f ca="1"/>
        <v>0</v>
      </c>
      <c r="AB2092">
        <f ca="1"/>
        <v>0</v>
      </c>
      <c r="AC2092">
        <f ca="1"/>
        <v>0</v>
      </c>
      <c r="AD2092" t="str">
        <f ca="1"/>
        <v>PLACpail45p_n</v>
      </c>
      <c r="AE2092">
        <f ca="1"/>
        <v>0</v>
      </c>
    </row>
    <row r="2093" spans="1:31" x14ac:dyDescent="0.2">
      <c r="A2093" t="s">
        <v>10658</v>
      </c>
      <c r="B2093" s="121" t="s">
        <v>9956</v>
      </c>
      <c r="E2093" s="121" t="str">
        <f ca="1"/>
        <v>0</v>
      </c>
      <c r="H2093" s="121" t="str">
        <f ca="1"/>
        <v>0</v>
      </c>
      <c r="K2093" s="121" t="str">
        <f ca="1"/>
        <v>0</v>
      </c>
      <c r="L2093">
        <v>0</v>
      </c>
      <c r="M2093">
        <v>0</v>
      </c>
      <c r="N2093" s="105" t="str">
        <v>G00006t_c_vm</v>
      </c>
      <c r="O2093" s="131" t="str">
        <v/>
      </c>
      <c r="P2093" s="121" t="str">
        <v/>
      </c>
      <c r="Q2093">
        <v>0</v>
      </c>
      <c r="R2093" t="str">
        <v>G00006t_c_vm</v>
      </c>
      <c r="T2093">
        <v>0</v>
      </c>
      <c r="U2093" t="str">
        <v>G00006t_c_vm</v>
      </c>
      <c r="W2093" t="str">
        <f ca="1"/>
        <v>Alternative carbon metabolism</v>
      </c>
      <c r="X2093" t="str">
        <f ca="1"/>
        <v>RDH_c</v>
      </c>
      <c r="Y2093">
        <f ca="1"/>
        <v>0</v>
      </c>
      <c r="Z2093">
        <f ca="1"/>
        <v>0</v>
      </c>
      <c r="AA2093">
        <f ca="1"/>
        <v>0</v>
      </c>
      <c r="AB2093">
        <f ca="1"/>
        <v>0</v>
      </c>
      <c r="AC2093">
        <f ca="1"/>
        <v>0</v>
      </c>
      <c r="AD2093" t="str">
        <f ca="1"/>
        <v>PLACpg_mm</v>
      </c>
      <c r="AE2093">
        <f ca="1"/>
        <v>0</v>
      </c>
    </row>
    <row r="2094" spans="1:31" x14ac:dyDescent="0.2">
      <c r="A2094" t="s">
        <v>10658</v>
      </c>
      <c r="B2094" s="121" t="s">
        <v>9957</v>
      </c>
      <c r="E2094" s="121" t="str">
        <f ca="1"/>
        <v>0</v>
      </c>
      <c r="H2094" s="121" t="str">
        <f ca="1"/>
        <v>0</v>
      </c>
      <c r="K2094" s="121" t="str">
        <f ca="1"/>
        <v>0</v>
      </c>
      <c r="L2094">
        <v>0</v>
      </c>
      <c r="M2094">
        <v>6.3151366412925694E-2</v>
      </c>
      <c r="N2094" s="105" t="str">
        <v>G00006t_c_vm</v>
      </c>
      <c r="O2094" s="131" t="str">
        <v/>
      </c>
      <c r="P2094" s="121" t="str">
        <v/>
      </c>
      <c r="Q2094">
        <v>0</v>
      </c>
      <c r="R2094" t="str">
        <v>G00006t_c_vm</v>
      </c>
      <c r="T2094">
        <v>0</v>
      </c>
      <c r="U2094" t="str">
        <v>G00006t_c_vm</v>
      </c>
      <c r="W2094" t="str">
        <f ca="1"/>
        <v>Alternative carbon metabolism</v>
      </c>
      <c r="X2094" t="str">
        <f ca="1"/>
        <v>RHMND2_c</v>
      </c>
      <c r="Y2094">
        <f ca="1"/>
        <v>0</v>
      </c>
      <c r="Z2094">
        <f ca="1"/>
        <v>0</v>
      </c>
      <c r="AA2094">
        <f ca="1"/>
        <v>0</v>
      </c>
      <c r="AB2094">
        <f ca="1"/>
        <v>0</v>
      </c>
      <c r="AC2094">
        <f ca="1"/>
        <v>0</v>
      </c>
      <c r="AD2094" t="str">
        <f ca="1"/>
        <v>PLADpc_en</v>
      </c>
      <c r="AE2094">
        <f ca="1"/>
        <v>0</v>
      </c>
    </row>
    <row r="2095" spans="1:31" x14ac:dyDescent="0.2">
      <c r="A2095" t="s">
        <v>10654</v>
      </c>
      <c r="B2095" s="121" t="s">
        <v>9958</v>
      </c>
      <c r="E2095" s="121" t="str">
        <f ca="1"/>
        <v>0</v>
      </c>
      <c r="H2095" s="121" t="str">
        <f ca="1"/>
        <v>0</v>
      </c>
      <c r="K2095" s="121" t="str">
        <f ca="1"/>
        <v>0</v>
      </c>
      <c r="L2095">
        <v>0</v>
      </c>
      <c r="M2095">
        <v>7.5958324210224498E-2</v>
      </c>
      <c r="N2095" s="105" t="str">
        <v/>
      </c>
      <c r="O2095" s="131" t="str">
        <v/>
      </c>
      <c r="P2095" s="121" t="str">
        <v/>
      </c>
      <c r="Q2095">
        <v>0</v>
      </c>
      <c r="R2095" t="str">
        <v/>
      </c>
      <c r="T2095">
        <v>0</v>
      </c>
      <c r="U2095" t="str">
        <v/>
      </c>
      <c r="W2095" t="str">
        <f ca="1"/>
        <v>Transport</v>
      </c>
      <c r="X2095" t="str">
        <f ca="1"/>
        <v>RIBFLVt_c_m</v>
      </c>
      <c r="Y2095">
        <f ca="1"/>
        <v>0</v>
      </c>
      <c r="Z2095">
        <f ca="1"/>
        <v>0</v>
      </c>
      <c r="AA2095">
        <f ca="1"/>
        <v>0</v>
      </c>
      <c r="AB2095">
        <f ca="1"/>
        <v>0</v>
      </c>
      <c r="AC2095">
        <f ca="1"/>
        <v>0</v>
      </c>
      <c r="AD2095" t="str">
        <f ca="1"/>
        <v>PMI12346PS_c</v>
      </c>
      <c r="AE2095">
        <f ca="1"/>
        <v>0</v>
      </c>
    </row>
    <row r="2096" spans="1:31" x14ac:dyDescent="0.2">
      <c r="A2096" t="s">
        <v>10654</v>
      </c>
      <c r="B2096" s="121" t="s">
        <v>9959</v>
      </c>
      <c r="E2096" s="121" t="str">
        <f ca="1"/>
        <v>0</v>
      </c>
      <c r="H2096" s="121" t="str">
        <f ca="1"/>
        <v>0</v>
      </c>
      <c r="K2096" s="121" t="str">
        <f ca="1"/>
        <v>0</v>
      </c>
      <c r="L2096">
        <v>0</v>
      </c>
      <c r="M2096">
        <v>5.3270447105514797E-2</v>
      </c>
      <c r="N2096" s="105" t="str">
        <v/>
      </c>
      <c r="O2096" s="131" t="str">
        <v/>
      </c>
      <c r="P2096" s="121" t="str">
        <v/>
      </c>
      <c r="Q2096">
        <v>0</v>
      </c>
      <c r="R2096" t="str">
        <v/>
      </c>
      <c r="T2096">
        <v>0</v>
      </c>
      <c r="U2096" t="str">
        <v/>
      </c>
      <c r="W2096" t="str">
        <f ca="1"/>
        <v>Transport</v>
      </c>
      <c r="X2096" t="str">
        <f ca="1"/>
        <v>RIBt_c_e</v>
      </c>
      <c r="Y2096">
        <f ca="1"/>
        <v>0</v>
      </c>
      <c r="Z2096">
        <f ca="1"/>
        <v>0</v>
      </c>
      <c r="AA2096">
        <f ca="1"/>
        <v>0</v>
      </c>
      <c r="AB2096">
        <f ca="1"/>
        <v>0</v>
      </c>
      <c r="AC2096">
        <f ca="1"/>
        <v>0</v>
      </c>
      <c r="AD2096" t="str">
        <f ca="1"/>
        <v>PMI1346PS_c</v>
      </c>
      <c r="AE2096">
        <f ca="1"/>
        <v>0</v>
      </c>
    </row>
    <row r="2097" spans="1:31" x14ac:dyDescent="0.2">
      <c r="A2097" t="s">
        <v>10672</v>
      </c>
      <c r="B2097" s="121" t="s">
        <v>9960</v>
      </c>
      <c r="E2097" s="121" t="str">
        <f ca="1"/>
        <v>0</v>
      </c>
      <c r="H2097" s="121" t="str">
        <f ca="1"/>
        <v>0</v>
      </c>
      <c r="K2097" s="121" t="str">
        <f ca="1"/>
        <v>0</v>
      </c>
      <c r="L2097">
        <v>0</v>
      </c>
      <c r="M2097">
        <v>4.7309571802160298E-2</v>
      </c>
      <c r="N2097" s="105" t="str">
        <v/>
      </c>
      <c r="O2097" s="131">
        <v>0</v>
      </c>
      <c r="P2097" s="121">
        <v>0</v>
      </c>
      <c r="Q2097">
        <v>0</v>
      </c>
      <c r="R2097" t="str">
        <v/>
      </c>
      <c r="T2097">
        <v>0</v>
      </c>
      <c r="U2097" t="str">
        <v/>
      </c>
      <c r="W2097" t="str">
        <f ca="1"/>
        <v>Methylglyoxal metabolism</v>
      </c>
      <c r="X2097" t="str">
        <f ca="1"/>
        <v>RLFC2O_c</v>
      </c>
      <c r="Y2097">
        <f ca="1"/>
        <v>0</v>
      </c>
      <c r="Z2097">
        <f ca="1"/>
        <v>0</v>
      </c>
      <c r="AA2097">
        <f ca="1"/>
        <v>0</v>
      </c>
      <c r="AB2097">
        <f ca="1"/>
        <v>0</v>
      </c>
      <c r="AC2097">
        <f ca="1"/>
        <v>0</v>
      </c>
      <c r="AD2097" t="str">
        <f ca="1"/>
        <v>PMPK_c</v>
      </c>
      <c r="AE2097">
        <f ca="1"/>
        <v>0</v>
      </c>
    </row>
    <row r="2098" spans="1:31" x14ac:dyDescent="0.2">
      <c r="A2098" t="s">
        <v>10683</v>
      </c>
      <c r="B2098" s="121" t="s">
        <v>9961</v>
      </c>
      <c r="E2098" s="121" t="str">
        <f ca="1"/>
        <v>0</v>
      </c>
      <c r="H2098" s="121" t="str">
        <f ca="1"/>
        <v>0</v>
      </c>
      <c r="K2098" s="121" t="str">
        <f ca="1"/>
        <v>0</v>
      </c>
      <c r="L2098">
        <v>0</v>
      </c>
      <c r="M2098">
        <v>5.4620461525944498E-2</v>
      </c>
      <c r="N2098" s="105" t="str">
        <v/>
      </c>
      <c r="O2098" s="131">
        <v>0</v>
      </c>
      <c r="P2098" s="121">
        <v>0</v>
      </c>
      <c r="Q2098">
        <v>0</v>
      </c>
      <c r="R2098" t="str">
        <v/>
      </c>
      <c r="T2098">
        <v>0</v>
      </c>
      <c r="U2098" t="str">
        <v/>
      </c>
      <c r="W2098" t="str">
        <f ca="1"/>
        <v>Pyruvate metabolism</v>
      </c>
      <c r="X2098" t="str">
        <f ca="1"/>
        <v>RLFC2O_m</v>
      </c>
      <c r="Y2098">
        <f ca="1"/>
        <v>0</v>
      </c>
      <c r="Z2098">
        <f ca="1"/>
        <v>0</v>
      </c>
      <c r="AA2098">
        <f ca="1"/>
        <v>0</v>
      </c>
      <c r="AB2098">
        <f ca="1"/>
        <v>0</v>
      </c>
      <c r="AC2098">
        <f ca="1"/>
        <v>0</v>
      </c>
      <c r="AD2098" t="str">
        <f ca="1"/>
        <v>PNP_c</v>
      </c>
      <c r="AE2098">
        <f ca="1"/>
        <v>0</v>
      </c>
    </row>
    <row r="2099" spans="1:31" x14ac:dyDescent="0.2">
      <c r="A2099" t="s">
        <v>10690</v>
      </c>
      <c r="B2099" s="121" t="s">
        <v>9962</v>
      </c>
      <c r="E2099" s="121">
        <f ca="1"/>
        <v>1.35298342001991E-3</v>
      </c>
      <c r="H2099" s="121" t="str">
        <f ca="1"/>
        <v>0</v>
      </c>
      <c r="K2099" s="121" t="str">
        <f ca="1"/>
        <v>0</v>
      </c>
      <c r="L2099">
        <v>0</v>
      </c>
      <c r="M2099">
        <v>6.6044431177054594E-2</v>
      </c>
      <c r="N2099" s="105" t="str">
        <v/>
      </c>
      <c r="O2099" s="131" t="str">
        <v/>
      </c>
      <c r="P2099" s="121" t="str">
        <v/>
      </c>
      <c r="Q2099">
        <v>0</v>
      </c>
      <c r="R2099" t="str">
        <v/>
      </c>
      <c r="T2099">
        <v>0</v>
      </c>
      <c r="U2099" t="str">
        <v/>
      </c>
      <c r="W2099" t="str">
        <f ca="1"/>
        <v>Purine metabolism</v>
      </c>
      <c r="X2099" t="str">
        <f ca="1"/>
        <v>RNDR1_c</v>
      </c>
      <c r="Y2099">
        <f ca="1"/>
        <v>6.4561815583419379E-4</v>
      </c>
      <c r="Z2099">
        <f ca="1"/>
        <v>0</v>
      </c>
      <c r="AA2099">
        <f ca="1"/>
        <v>4.1682280314274533E-7</v>
      </c>
      <c r="AB2099">
        <f ca="1"/>
        <v>1.7443899068667685E-5</v>
      </c>
      <c r="AC2099">
        <f ca="1"/>
        <v>1</v>
      </c>
      <c r="AD2099" t="str">
        <f ca="1"/>
        <v>POLYAO1_c</v>
      </c>
      <c r="AE2099">
        <f ca="1"/>
        <v>0</v>
      </c>
    </row>
    <row r="2100" spans="1:31" x14ac:dyDescent="0.2">
      <c r="A2100" t="s">
        <v>10690</v>
      </c>
      <c r="B2100" s="121" t="s">
        <v>9963</v>
      </c>
      <c r="E2100" s="121" t="str">
        <f ca="1"/>
        <v>0</v>
      </c>
      <c r="H2100" s="121" t="str">
        <f ca="1"/>
        <v>0</v>
      </c>
      <c r="K2100" s="121" t="str">
        <f ca="1"/>
        <v>0</v>
      </c>
      <c r="L2100">
        <v>2.4502341091366801E-3</v>
      </c>
      <c r="M2100">
        <v>4.6770620728218901E-2</v>
      </c>
      <c r="N2100" s="105" t="str">
        <v/>
      </c>
      <c r="O2100" s="131" t="str">
        <v/>
      </c>
      <c r="P2100" s="121" t="str">
        <v/>
      </c>
      <c r="Q2100">
        <v>3.1837756143402998E-3</v>
      </c>
      <c r="R2100" t="str">
        <v/>
      </c>
      <c r="T2100">
        <v>3.4214229037153199E-3</v>
      </c>
      <c r="U2100" t="str">
        <v/>
      </c>
      <c r="W2100" t="str">
        <f ca="1"/>
        <v>Purine metabolism</v>
      </c>
      <c r="X2100" t="str">
        <f ca="1"/>
        <v>RNDR1_n</v>
      </c>
      <c r="Y2100">
        <f ca="1"/>
        <v>0</v>
      </c>
      <c r="Z2100">
        <f ca="1"/>
        <v>0</v>
      </c>
      <c r="AA2100">
        <f ca="1"/>
        <v>0</v>
      </c>
      <c r="AB2100">
        <f ca="1"/>
        <v>0</v>
      </c>
      <c r="AC2100">
        <f ca="1"/>
        <v>0</v>
      </c>
      <c r="AD2100" t="str">
        <f ca="1"/>
        <v>POLYAO2_c</v>
      </c>
      <c r="AE2100">
        <f ca="1"/>
        <v>0</v>
      </c>
    </row>
    <row r="2101" spans="1:31" x14ac:dyDescent="0.2">
      <c r="A2101" t="s">
        <v>10702</v>
      </c>
      <c r="B2101" s="121" t="s">
        <v>9964</v>
      </c>
      <c r="E2101" s="121">
        <f ca="1"/>
        <v>2.1117601681889401E-3</v>
      </c>
      <c r="H2101" s="121" t="str">
        <f ca="1"/>
        <v>0</v>
      </c>
      <c r="K2101" s="121" t="str">
        <f ca="1"/>
        <v>0</v>
      </c>
      <c r="L2101">
        <v>0</v>
      </c>
      <c r="M2101">
        <v>2.6497546905579501E-2</v>
      </c>
      <c r="N2101" s="105" t="str">
        <v/>
      </c>
      <c r="O2101" s="131" t="str">
        <v/>
      </c>
      <c r="P2101" s="121" t="str">
        <v/>
      </c>
      <c r="Q2101">
        <v>0</v>
      </c>
      <c r="R2101" t="str">
        <v/>
      </c>
      <c r="T2101">
        <v>0</v>
      </c>
      <c r="U2101" t="str">
        <v/>
      </c>
      <c r="W2101" t="str">
        <f ca="1"/>
        <v>Pyrimidine metabolism</v>
      </c>
      <c r="X2101" t="str">
        <f ca="1"/>
        <v>RNDR2_c</v>
      </c>
      <c r="Y2101">
        <f ca="1"/>
        <v>1.0076921011568547E-3</v>
      </c>
      <c r="Z2101">
        <f ca="1"/>
        <v>0</v>
      </c>
      <c r="AA2101">
        <f ca="1"/>
        <v>1.0154433707339168E-6</v>
      </c>
      <c r="AB2101">
        <f ca="1"/>
        <v>4.2495975593168411E-5</v>
      </c>
      <c r="AC2101">
        <f ca="1"/>
        <v>1</v>
      </c>
      <c r="AD2101" t="str">
        <f ca="1"/>
        <v>POLYAO3_c</v>
      </c>
      <c r="AE2101">
        <f ca="1"/>
        <v>0</v>
      </c>
    </row>
    <row r="2102" spans="1:31" x14ac:dyDescent="0.2">
      <c r="A2102" t="s">
        <v>10690</v>
      </c>
      <c r="B2102" s="121" t="s">
        <v>9965</v>
      </c>
      <c r="E2102" s="121" t="str">
        <f ca="1"/>
        <v>0</v>
      </c>
      <c r="H2102" s="121" t="str">
        <f ca="1"/>
        <v>0</v>
      </c>
      <c r="K2102" s="121" t="str">
        <f ca="1"/>
        <v>0</v>
      </c>
      <c r="L2102">
        <v>0</v>
      </c>
      <c r="M2102">
        <v>3.8762704172263497E-2</v>
      </c>
      <c r="N2102" s="105" t="str">
        <v/>
      </c>
      <c r="O2102" s="131" t="str">
        <v/>
      </c>
      <c r="P2102" s="121" t="str">
        <v/>
      </c>
      <c r="Q2102">
        <v>0</v>
      </c>
      <c r="R2102" t="str">
        <v/>
      </c>
      <c r="T2102">
        <v>0</v>
      </c>
      <c r="U2102" t="str">
        <v/>
      </c>
      <c r="W2102" t="str">
        <f ca="1"/>
        <v>Purine metabolism</v>
      </c>
      <c r="X2102" t="str">
        <f ca="1"/>
        <v>RNDR2_n</v>
      </c>
      <c r="Y2102">
        <f ca="1"/>
        <v>0</v>
      </c>
      <c r="Z2102">
        <f ca="1"/>
        <v>0</v>
      </c>
      <c r="AA2102">
        <f ca="1"/>
        <v>0</v>
      </c>
      <c r="AB2102">
        <f ca="1"/>
        <v>0</v>
      </c>
      <c r="AC2102">
        <f ca="1"/>
        <v>0</v>
      </c>
      <c r="AD2102" t="str">
        <f ca="1"/>
        <v>PPAt_c_e</v>
      </c>
      <c r="AE2102">
        <f ca="1"/>
        <v>0</v>
      </c>
    </row>
    <row r="2103" spans="1:31" x14ac:dyDescent="0.2">
      <c r="A2103" t="s">
        <v>10690</v>
      </c>
      <c r="B2103" s="121" t="s">
        <v>9966</v>
      </c>
      <c r="E2103" s="121">
        <f ca="1"/>
        <v>2.1117601681889401E-3</v>
      </c>
      <c r="H2103" s="121" t="str">
        <f ca="1"/>
        <v>0</v>
      </c>
      <c r="K2103" s="121" t="str">
        <f ca="1"/>
        <v>0</v>
      </c>
      <c r="L2103">
        <v>5.4254919272219598E-4</v>
      </c>
      <c r="M2103">
        <v>5.3926429028681402E-2</v>
      </c>
      <c r="N2103" s="105" t="str">
        <v/>
      </c>
      <c r="O2103" s="131" t="str">
        <v/>
      </c>
      <c r="P2103" s="121" t="str">
        <v/>
      </c>
      <c r="Q2103">
        <v>0</v>
      </c>
      <c r="R2103" t="str">
        <v/>
      </c>
      <c r="T2103">
        <v>0</v>
      </c>
      <c r="U2103" t="str">
        <v/>
      </c>
      <c r="W2103" t="str">
        <f ca="1"/>
        <v>Purine metabolism</v>
      </c>
      <c r="X2103" t="str">
        <f ca="1"/>
        <v>RNDR3_c</v>
      </c>
      <c r="Y2103">
        <f ca="1"/>
        <v>1.0076921011568547E-3</v>
      </c>
      <c r="Z2103">
        <f ca="1"/>
        <v>0</v>
      </c>
      <c r="AA2103">
        <f ca="1"/>
        <v>1.0154433707339168E-6</v>
      </c>
      <c r="AB2103">
        <f ca="1"/>
        <v>4.2495975593168411E-5</v>
      </c>
      <c r="AC2103">
        <f ca="1"/>
        <v>1</v>
      </c>
      <c r="AD2103" t="str">
        <f ca="1"/>
        <v>PPAt_c_m</v>
      </c>
      <c r="AE2103">
        <f ca="1"/>
        <v>0</v>
      </c>
    </row>
    <row r="2104" spans="1:31" x14ac:dyDescent="0.2">
      <c r="A2104" t="s">
        <v>10690</v>
      </c>
      <c r="B2104" s="121" t="s">
        <v>9967</v>
      </c>
      <c r="E2104" s="121" t="str">
        <f ca="1"/>
        <v>0</v>
      </c>
      <c r="H2104" s="121" t="str">
        <f ca="1"/>
        <v>0</v>
      </c>
      <c r="K2104" s="121" t="str">
        <f ca="1"/>
        <v>0</v>
      </c>
      <c r="L2104">
        <v>0</v>
      </c>
      <c r="M2104">
        <v>5.9985236399316098E-2</v>
      </c>
      <c r="N2104" s="105" t="str">
        <v/>
      </c>
      <c r="O2104" s="131" t="str">
        <v/>
      </c>
      <c r="P2104" s="121" t="str">
        <v/>
      </c>
      <c r="Q2104">
        <v>1.5446007566034299E-4</v>
      </c>
      <c r="R2104" t="str">
        <v/>
      </c>
      <c r="T2104">
        <v>0</v>
      </c>
      <c r="U2104" t="str">
        <v/>
      </c>
      <c r="W2104" t="str">
        <f ca="1"/>
        <v>Purine metabolism</v>
      </c>
      <c r="X2104" t="str">
        <f ca="1"/>
        <v>RNDR3_n</v>
      </c>
      <c r="Y2104">
        <f ca="1"/>
        <v>0</v>
      </c>
      <c r="Z2104">
        <f ca="1"/>
        <v>0</v>
      </c>
      <c r="AA2104">
        <f ca="1"/>
        <v>0</v>
      </c>
      <c r="AB2104">
        <f ca="1"/>
        <v>0</v>
      </c>
      <c r="AC2104">
        <f ca="1"/>
        <v>0</v>
      </c>
      <c r="AD2104" t="str">
        <f ca="1"/>
        <v>PPCK_c</v>
      </c>
      <c r="AE2104">
        <f ca="1"/>
        <v>0</v>
      </c>
    </row>
    <row r="2105" spans="1:31" x14ac:dyDescent="0.2">
      <c r="A2105" t="s">
        <v>10702</v>
      </c>
      <c r="B2105" s="121" t="s">
        <v>9968</v>
      </c>
      <c r="E2105" s="121">
        <f ca="1"/>
        <v>1.35298342001991E-3</v>
      </c>
      <c r="H2105" s="121" t="str">
        <f ca="1"/>
        <v>0</v>
      </c>
      <c r="K2105" s="121" t="str">
        <f ca="1"/>
        <v>0</v>
      </c>
      <c r="L2105">
        <v>0</v>
      </c>
      <c r="M2105">
        <v>7.5625289192392295E-2</v>
      </c>
      <c r="N2105" s="105" t="str">
        <v/>
      </c>
      <c r="O2105" s="131" t="str">
        <v/>
      </c>
      <c r="P2105" s="121" t="str">
        <v/>
      </c>
      <c r="Q2105">
        <v>0</v>
      </c>
      <c r="R2105" t="str">
        <v/>
      </c>
      <c r="T2105">
        <v>5.00758815797475E-5</v>
      </c>
      <c r="U2105" t="str">
        <v/>
      </c>
      <c r="W2105" t="str">
        <f ca="1"/>
        <v>Pyrimidine metabolism</v>
      </c>
      <c r="X2105" t="str">
        <f ca="1"/>
        <v>RNDR4_c</v>
      </c>
      <c r="Y2105">
        <f ca="1"/>
        <v>6.4561815583419379E-4</v>
      </c>
      <c r="Z2105">
        <f ca="1"/>
        <v>0</v>
      </c>
      <c r="AA2105">
        <f ca="1"/>
        <v>4.1682280314274533E-7</v>
      </c>
      <c r="AB2105">
        <f ca="1"/>
        <v>1.7443899068667685E-5</v>
      </c>
      <c r="AC2105">
        <f ca="1"/>
        <v>1</v>
      </c>
      <c r="AD2105" t="str">
        <f ca="1"/>
        <v>PPGPPDP_c</v>
      </c>
      <c r="AE2105">
        <f ca="1"/>
        <v>0</v>
      </c>
    </row>
    <row r="2106" spans="1:31" x14ac:dyDescent="0.2">
      <c r="A2106" t="s">
        <v>10702</v>
      </c>
      <c r="B2106" s="121" t="s">
        <v>9969</v>
      </c>
      <c r="E2106" s="121" t="str">
        <f ca="1"/>
        <v>0</v>
      </c>
      <c r="H2106" s="121" t="str">
        <f ca="1"/>
        <v>0</v>
      </c>
      <c r="K2106" s="121" t="str">
        <f ca="1"/>
        <v>0</v>
      </c>
      <c r="L2106">
        <v>0</v>
      </c>
      <c r="M2106">
        <v>4.6166915852577898E-4</v>
      </c>
      <c r="N2106" s="105" t="str">
        <v/>
      </c>
      <c r="O2106" s="131" t="str">
        <v/>
      </c>
      <c r="P2106" s="121" t="str">
        <v/>
      </c>
      <c r="Q2106">
        <v>0</v>
      </c>
      <c r="R2106" t="str">
        <v/>
      </c>
      <c r="T2106">
        <v>2.2862359343553901E-5</v>
      </c>
      <c r="U2106" t="str">
        <v/>
      </c>
      <c r="W2106" t="str">
        <f ca="1"/>
        <v>Pyrimidine metabolism</v>
      </c>
      <c r="X2106" t="str">
        <f ca="1"/>
        <v>RNDR4_n</v>
      </c>
      <c r="Y2106">
        <f ca="1"/>
        <v>0</v>
      </c>
      <c r="Z2106">
        <f ca="1"/>
        <v>0</v>
      </c>
      <c r="AA2106">
        <f ca="1"/>
        <v>0</v>
      </c>
      <c r="AB2106">
        <f ca="1"/>
        <v>0</v>
      </c>
      <c r="AC2106">
        <f ca="1"/>
        <v>0</v>
      </c>
      <c r="AD2106" t="str">
        <f ca="1"/>
        <v>PPIt_c_x</v>
      </c>
      <c r="AE2106">
        <f ca="1"/>
        <v>0</v>
      </c>
    </row>
    <row r="2107" spans="1:31" x14ac:dyDescent="0.2">
      <c r="A2107" t="s">
        <v>10698</v>
      </c>
      <c r="B2107" s="121" t="s">
        <v>9970</v>
      </c>
      <c r="E2107" s="121" t="str">
        <f ca="1"/>
        <v>0</v>
      </c>
      <c r="H2107" s="121" t="str">
        <f ca="1"/>
        <v>0</v>
      </c>
      <c r="K2107" s="121" t="str">
        <f ca="1"/>
        <v>0</v>
      </c>
      <c r="L2107">
        <v>0</v>
      </c>
      <c r="M2107">
        <v>4.64712824913108E-2</v>
      </c>
      <c r="N2107" s="105" t="str">
        <v/>
      </c>
      <c r="O2107" s="131">
        <v>0</v>
      </c>
      <c r="P2107" s="121">
        <v>0</v>
      </c>
      <c r="Q2107">
        <v>0</v>
      </c>
      <c r="R2107" t="str">
        <v/>
      </c>
      <c r="T2107">
        <v>0</v>
      </c>
      <c r="U2107" t="str">
        <v/>
      </c>
      <c r="W2107" t="str">
        <f ca="1"/>
        <v>Nicotinate and nicotinamide metabolism</v>
      </c>
      <c r="X2107" t="str">
        <f ca="1"/>
        <v>RNMK_c</v>
      </c>
      <c r="Y2107">
        <f ca="1"/>
        <v>0</v>
      </c>
      <c r="Z2107">
        <f ca="1"/>
        <v>0</v>
      </c>
      <c r="AA2107">
        <f ca="1"/>
        <v>0</v>
      </c>
      <c r="AB2107">
        <f ca="1"/>
        <v>0</v>
      </c>
      <c r="AC2107">
        <f ca="1"/>
        <v>0</v>
      </c>
      <c r="AD2107" t="str">
        <f ca="1"/>
        <v>PPIt_m_mm</v>
      </c>
      <c r="AE2107">
        <f ca="1"/>
        <v>0</v>
      </c>
    </row>
    <row r="2108" spans="1:31" x14ac:dyDescent="0.2">
      <c r="A2108" t="s">
        <v>10722</v>
      </c>
      <c r="B2108" s="121" t="s">
        <v>9971</v>
      </c>
      <c r="E2108" s="121">
        <f ca="1"/>
        <v>0.84340969206879801</v>
      </c>
      <c r="H2108" s="121" t="str">
        <f ca="1"/>
        <v>0</v>
      </c>
      <c r="K2108" s="121" t="str">
        <f ca="1"/>
        <v>0</v>
      </c>
      <c r="L2108">
        <v>0</v>
      </c>
      <c r="M2108">
        <v>4.7162647838660601E-2</v>
      </c>
      <c r="N2108" s="105" t="str">
        <v/>
      </c>
      <c r="O2108" s="131">
        <v>1.1535753125025701</v>
      </c>
      <c r="P2108" s="121">
        <v>0.49304542513258598</v>
      </c>
      <c r="Q2108">
        <v>0</v>
      </c>
      <c r="R2108" t="str">
        <v/>
      </c>
      <c r="T2108">
        <v>0</v>
      </c>
      <c r="U2108" t="str">
        <v/>
      </c>
      <c r="W2108" t="str">
        <f ca="1"/>
        <v>Pentose phosphate pathway</v>
      </c>
      <c r="X2108" t="str">
        <f ca="1"/>
        <v>RPE_c</v>
      </c>
      <c r="Y2108">
        <f ca="1"/>
        <v>0.40245918904026901</v>
      </c>
      <c r="Z2108">
        <f ca="1"/>
        <v>0</v>
      </c>
      <c r="AA2108">
        <f ca="1"/>
        <v>0.16197339884295098</v>
      </c>
      <c r="AB2108">
        <f ca="1"/>
        <v>0.66630002359977547</v>
      </c>
      <c r="AC2108">
        <f ca="1"/>
        <v>1</v>
      </c>
      <c r="AD2108" t="str">
        <f ca="1"/>
        <v>PPM_c</v>
      </c>
      <c r="AE2108">
        <f ca="1"/>
        <v>0</v>
      </c>
    </row>
    <row r="2109" spans="1:31" x14ac:dyDescent="0.2">
      <c r="A2109" t="s">
        <v>10722</v>
      </c>
      <c r="B2109" s="121" t="s">
        <v>9972</v>
      </c>
      <c r="E2109" s="121">
        <f ca="1"/>
        <v>-2.2531743754778E-2</v>
      </c>
      <c r="H2109" s="121" t="str">
        <f ca="1"/>
        <v>0</v>
      </c>
      <c r="K2109" s="121" t="str">
        <f ca="1"/>
        <v>0</v>
      </c>
      <c r="L2109">
        <v>1.7906886379201399E-4</v>
      </c>
      <c r="M2109">
        <v>4.7471590623763098E-2</v>
      </c>
      <c r="N2109" s="105" t="str">
        <v/>
      </c>
      <c r="O2109" s="131">
        <v>0.63720038743364804</v>
      </c>
      <c r="P2109" s="121">
        <v>0.260506791725376</v>
      </c>
      <c r="Q2109">
        <v>8.8933951524652796E-5</v>
      </c>
      <c r="R2109" t="str">
        <v/>
      </c>
      <c r="T2109">
        <v>5.0822385623739699E-4</v>
      </c>
      <c r="U2109" t="str">
        <v/>
      </c>
      <c r="W2109" t="str">
        <f ca="1"/>
        <v>Pentose phosphate pathway</v>
      </c>
      <c r="X2109" t="str">
        <f ca="1"/>
        <v>RPI_c</v>
      </c>
      <c r="Y2109">
        <f ca="1"/>
        <v>-1.0751722922424519E-2</v>
      </c>
      <c r="Z2109">
        <f ca="1"/>
        <v>0</v>
      </c>
      <c r="AA2109">
        <f ca="1"/>
        <v>1.1559954580058884E-4</v>
      </c>
      <c r="AB2109">
        <f ca="1"/>
        <v>1.7034054286681497E-3</v>
      </c>
      <c r="AC2109">
        <f ca="1"/>
        <v>1</v>
      </c>
      <c r="AD2109" t="str">
        <f ca="1"/>
        <v>PPTT_m</v>
      </c>
      <c r="AE2109">
        <f ca="1"/>
        <v>0</v>
      </c>
    </row>
    <row r="2110" spans="1:31" x14ac:dyDescent="0.2">
      <c r="A2110" t="s">
        <v>10673</v>
      </c>
      <c r="B2110" s="121" t="s">
        <v>9973</v>
      </c>
      <c r="E2110" s="121">
        <f ca="1"/>
        <v>4.9531779065008101E-2</v>
      </c>
      <c r="H2110" s="121" t="str">
        <f ca="1"/>
        <v>0</v>
      </c>
      <c r="K2110" s="121" t="str">
        <f ca="1"/>
        <v>0</v>
      </c>
      <c r="L2110">
        <v>0</v>
      </c>
      <c r="M2110">
        <v>6.5651736625217505E-2</v>
      </c>
      <c r="N2110" s="105" t="str">
        <v/>
      </c>
      <c r="O2110" s="131">
        <v>4.5681391799999999E-2</v>
      </c>
      <c r="P2110" s="121">
        <v>1.3335515173621101E-3</v>
      </c>
      <c r="Q2110">
        <v>3.0907361307747597E-5</v>
      </c>
      <c r="R2110" t="str">
        <v/>
      </c>
      <c r="T2110">
        <v>0</v>
      </c>
      <c r="U2110" t="str">
        <v/>
      </c>
      <c r="W2110" t="str">
        <f ca="1"/>
        <v>Lysine metabolism</v>
      </c>
      <c r="X2110" t="str">
        <f ca="1"/>
        <v>SACCD1_c</v>
      </c>
      <c r="Y2110">
        <f ca="1"/>
        <v>2.3635630253818391E-2</v>
      </c>
      <c r="Z2110">
        <f ca="1"/>
        <v>0</v>
      </c>
      <c r="AA2110">
        <f ca="1"/>
        <v>5.5864301749521518E-4</v>
      </c>
      <c r="AB2110">
        <f ca="1"/>
        <v>314.13388043595614</v>
      </c>
      <c r="AC2110">
        <f ca="1"/>
        <v>1</v>
      </c>
      <c r="AD2110" t="str">
        <f ca="1"/>
        <v>PREN9DPt_c_l</v>
      </c>
      <c r="AE2110">
        <f ca="1"/>
        <v>0</v>
      </c>
    </row>
    <row r="2111" spans="1:31" x14ac:dyDescent="0.2">
      <c r="A2111" t="s">
        <v>10673</v>
      </c>
      <c r="B2111" s="121" t="s">
        <v>9974</v>
      </c>
      <c r="E2111" s="121">
        <f ca="1"/>
        <v>4.9531779065008101E-2</v>
      </c>
      <c r="H2111" s="121" t="str">
        <f ca="1"/>
        <v>0</v>
      </c>
      <c r="K2111" s="121" t="str">
        <f ca="1"/>
        <v>0</v>
      </c>
      <c r="L2111">
        <v>0</v>
      </c>
      <c r="M2111">
        <v>7.8984021023730394E-2</v>
      </c>
      <c r="N2111" s="105" t="str">
        <v/>
      </c>
      <c r="O2111" s="131">
        <v>4.5681391799999999E-2</v>
      </c>
      <c r="P2111" s="121">
        <v>1.3335515173621101E-3</v>
      </c>
      <c r="Q2111">
        <v>0</v>
      </c>
      <c r="R2111" t="str">
        <v/>
      </c>
      <c r="T2111">
        <v>0</v>
      </c>
      <c r="U2111" t="str">
        <v/>
      </c>
      <c r="W2111" t="str">
        <f ca="1"/>
        <v>Lysine metabolism</v>
      </c>
      <c r="X2111" t="str">
        <f ca="1"/>
        <v>SACCD2_c</v>
      </c>
      <c r="Y2111">
        <f ca="1"/>
        <v>2.3635630253818391E-2</v>
      </c>
      <c r="Z2111">
        <f ca="1"/>
        <v>0</v>
      </c>
      <c r="AA2111">
        <f ca="1"/>
        <v>5.5864301749521518E-4</v>
      </c>
      <c r="AB2111">
        <f ca="1"/>
        <v>314.13388043595614</v>
      </c>
      <c r="AC2111">
        <f ca="1"/>
        <v>1</v>
      </c>
      <c r="AD2111" t="str">
        <f ca="1"/>
        <v>PREN9DPt_c_m</v>
      </c>
      <c r="AE2111">
        <f ca="1"/>
        <v>0</v>
      </c>
    </row>
    <row r="2112" spans="1:31" x14ac:dyDescent="0.2">
      <c r="A2112" t="s">
        <v>10690</v>
      </c>
      <c r="B2112" s="121" t="s">
        <v>9975</v>
      </c>
      <c r="E2112" s="121">
        <f ca="1"/>
        <v>9.6882766249627803E-3</v>
      </c>
      <c r="H2112" s="121" t="str">
        <f ca="1"/>
        <v>0</v>
      </c>
      <c r="K2112" s="121" t="str">
        <f ca="1"/>
        <v>0</v>
      </c>
      <c r="L2112">
        <v>1.79176320470413E-4</v>
      </c>
      <c r="M2112">
        <v>4.7471120280560601E-2</v>
      </c>
      <c r="N2112" s="105" t="str">
        <v/>
      </c>
      <c r="O2112" s="131">
        <v>3.1130721866659099E-3</v>
      </c>
      <c r="P2112" s="121">
        <v>2.66296415996852E-2</v>
      </c>
      <c r="Q2112">
        <v>0</v>
      </c>
      <c r="R2112" t="str">
        <v/>
      </c>
      <c r="T2112">
        <v>0</v>
      </c>
      <c r="U2112" t="str">
        <v/>
      </c>
      <c r="W2112" t="str">
        <f ca="1"/>
        <v>Purine metabolism</v>
      </c>
      <c r="X2112" t="str">
        <f ca="1"/>
        <v>SADT_c</v>
      </c>
      <c r="Y2112">
        <f ca="1"/>
        <v>4.6230627776118298E-3</v>
      </c>
      <c r="Z2112">
        <f ca="1"/>
        <v>0</v>
      </c>
      <c r="AA2112">
        <f ca="1"/>
        <v>2.1372709445740007E-5</v>
      </c>
      <c r="AB2112">
        <f ca="1"/>
        <v>3.013900696349742E-2</v>
      </c>
      <c r="AC2112">
        <f ca="1"/>
        <v>1</v>
      </c>
      <c r="AD2112" t="str">
        <f ca="1"/>
        <v>PROD2_m</v>
      </c>
      <c r="AE2112">
        <f ca="1"/>
        <v>0</v>
      </c>
    </row>
    <row r="2113" spans="1:31" x14ac:dyDescent="0.2">
      <c r="A2113" t="s">
        <v>10747</v>
      </c>
      <c r="B2113" s="121" t="s">
        <v>9976</v>
      </c>
      <c r="E2113" s="121" t="str">
        <f ca="1"/>
        <v>0</v>
      </c>
      <c r="H2113" s="121" t="str">
        <f ca="1"/>
        <v>0</v>
      </c>
      <c r="K2113" s="121" t="str">
        <f ca="1"/>
        <v>0</v>
      </c>
      <c r="L2113">
        <v>0</v>
      </c>
      <c r="M2113">
        <v>3.3118969088074297E-5</v>
      </c>
      <c r="N2113" s="105" t="str">
        <v/>
      </c>
      <c r="O2113" s="131" t="str">
        <v/>
      </c>
      <c r="P2113" s="121" t="str">
        <v/>
      </c>
      <c r="Q2113">
        <v>0</v>
      </c>
      <c r="R2113" t="str">
        <v/>
      </c>
      <c r="T2113">
        <v>0</v>
      </c>
      <c r="U2113" t="str">
        <v/>
      </c>
      <c r="W2113" t="str">
        <f ca="1"/>
        <v>Dioxin degradation</v>
      </c>
      <c r="X2113" t="str">
        <f ca="1"/>
        <v>SALCMOX_x</v>
      </c>
      <c r="Y2113">
        <f ca="1"/>
        <v>0</v>
      </c>
      <c r="Z2113">
        <f ca="1"/>
        <v>0</v>
      </c>
      <c r="AA2113">
        <f ca="1"/>
        <v>0</v>
      </c>
      <c r="AB2113">
        <f ca="1"/>
        <v>0</v>
      </c>
      <c r="AC2113">
        <f ca="1"/>
        <v>0</v>
      </c>
      <c r="AD2113" t="str">
        <f ca="1"/>
        <v>PROtps_e</v>
      </c>
      <c r="AE2113">
        <f ca="1"/>
        <v>0</v>
      </c>
    </row>
    <row r="2114" spans="1:31" x14ac:dyDescent="0.2">
      <c r="A2114" t="s">
        <v>10707</v>
      </c>
      <c r="B2114" s="121" t="s">
        <v>9977</v>
      </c>
      <c r="E2114" s="121">
        <f ca="1"/>
        <v>1.95598114693252E-2</v>
      </c>
      <c r="H2114" s="121" t="str">
        <f ca="1"/>
        <v>0</v>
      </c>
      <c r="K2114" s="121" t="str">
        <f ca="1"/>
        <v>0</v>
      </c>
      <c r="L2114">
        <v>0</v>
      </c>
      <c r="M2114">
        <v>4.4231021016100497E-12</v>
      </c>
      <c r="N2114" s="105" t="str">
        <v/>
      </c>
      <c r="O2114" s="131">
        <v>1.438220124E-3</v>
      </c>
      <c r="P2114" s="121">
        <v>1.77665665015996E-6</v>
      </c>
      <c r="Q2114">
        <v>0</v>
      </c>
      <c r="R2114" t="str">
        <v/>
      </c>
      <c r="T2114">
        <v>0</v>
      </c>
      <c r="U2114" t="str">
        <v/>
      </c>
      <c r="W2114" t="str">
        <f ca="1"/>
        <v>Ergosterol biosynthesis</v>
      </c>
      <c r="X2114" t="str">
        <f ca="1"/>
        <v>SAM24MT_c</v>
      </c>
      <c r="Y2114">
        <f ca="1"/>
        <v>9.333572919248646E-3</v>
      </c>
      <c r="Z2114">
        <f ca="1"/>
        <v>0</v>
      </c>
      <c r="AA2114">
        <f ca="1"/>
        <v>8.7115583438931697E-5</v>
      </c>
      <c r="AB2114">
        <f ca="1"/>
        <v>27598713.486371163</v>
      </c>
      <c r="AC2114">
        <f ca="1"/>
        <v>1</v>
      </c>
      <c r="AD2114" t="str">
        <f ca="1"/>
        <v>PRPPt_c_m</v>
      </c>
      <c r="AE2114">
        <f ca="1"/>
        <v>0</v>
      </c>
    </row>
    <row r="2115" spans="1:31" x14ac:dyDescent="0.2">
      <c r="A2115" t="s">
        <v>10722</v>
      </c>
      <c r="B2115" s="121" t="s">
        <v>9980</v>
      </c>
      <c r="E2115" s="121" t="str">
        <f ca="1"/>
        <v>0</v>
      </c>
      <c r="H2115" s="121" t="str">
        <f ca="1"/>
        <v>0</v>
      </c>
      <c r="K2115" s="121" t="str">
        <f ca="1"/>
        <v>0</v>
      </c>
      <c r="L2115">
        <v>0</v>
      </c>
      <c r="M2115">
        <v>4.4231021562398499E-12</v>
      </c>
      <c r="N2115" s="105" t="str">
        <v/>
      </c>
      <c r="O2115" s="131" t="str">
        <v/>
      </c>
      <c r="P2115" s="121" t="str">
        <v/>
      </c>
      <c r="Q2115">
        <v>0</v>
      </c>
      <c r="R2115" t="str">
        <v/>
      </c>
      <c r="T2115">
        <v>0</v>
      </c>
      <c r="U2115" t="str">
        <v/>
      </c>
      <c r="W2115" t="str">
        <f ca="1"/>
        <v>Pentose phosphate pathway</v>
      </c>
      <c r="X2115" t="str">
        <f ca="1"/>
        <v>SBP_c</v>
      </c>
      <c r="Y2115">
        <f ca="1"/>
        <v>0</v>
      </c>
      <c r="Z2115">
        <f ca="1"/>
        <v>0</v>
      </c>
      <c r="AA2115">
        <f ca="1"/>
        <v>0</v>
      </c>
      <c r="AB2115">
        <f ca="1"/>
        <v>0</v>
      </c>
      <c r="AC2115">
        <f ca="1"/>
        <v>0</v>
      </c>
      <c r="AD2115" t="str">
        <f ca="1"/>
        <v>PSD_gm</v>
      </c>
      <c r="AE2115">
        <f ca="1"/>
        <v>0</v>
      </c>
    </row>
    <row r="2116" spans="1:31" x14ac:dyDescent="0.2">
      <c r="A2116" t="s">
        <v>10718</v>
      </c>
      <c r="B2116" s="121" t="s">
        <v>9978</v>
      </c>
      <c r="E2116" s="121" t="str">
        <f ca="1"/>
        <v>0</v>
      </c>
      <c r="H2116" s="121" t="str">
        <f ca="1"/>
        <v>0</v>
      </c>
      <c r="K2116" s="121" t="str">
        <f ca="1"/>
        <v>0</v>
      </c>
      <c r="L2116">
        <v>0</v>
      </c>
      <c r="M2116">
        <v>2.7423914639301101E-4</v>
      </c>
      <c r="N2116" s="105" t="str">
        <v/>
      </c>
      <c r="O2116" s="131">
        <v>0</v>
      </c>
      <c r="P2116" s="121">
        <v>2.0726862334320502E-5</v>
      </c>
      <c r="Q2116">
        <v>0</v>
      </c>
      <c r="R2116" t="str">
        <v/>
      </c>
      <c r="T2116">
        <v>0</v>
      </c>
      <c r="U2116" t="str">
        <v/>
      </c>
      <c r="W2116" t="str">
        <f ca="1"/>
        <v>Glycerolipid metabolism</v>
      </c>
      <c r="X2116" t="str">
        <f ca="1"/>
        <v>SBPP1_r</v>
      </c>
      <c r="Y2116">
        <f ca="1"/>
        <v>0</v>
      </c>
      <c r="Z2116">
        <f ca="1"/>
        <v>0</v>
      </c>
      <c r="AA2116">
        <f ca="1"/>
        <v>0</v>
      </c>
      <c r="AB2116">
        <f ca="1"/>
        <v>0</v>
      </c>
      <c r="AC2116">
        <f ca="1"/>
        <v>0</v>
      </c>
      <c r="AD2116" t="str">
        <f ca="1"/>
        <v>PSD_vm</v>
      </c>
      <c r="AE2116">
        <f ca="1"/>
        <v>0</v>
      </c>
    </row>
    <row r="2117" spans="1:31" x14ac:dyDescent="0.2">
      <c r="A2117" t="s">
        <v>10748</v>
      </c>
      <c r="B2117" s="121" t="s">
        <v>9979</v>
      </c>
      <c r="E2117" s="121" t="str">
        <f ca="1"/>
        <v>0</v>
      </c>
      <c r="H2117" s="121" t="str">
        <f ca="1"/>
        <v>0</v>
      </c>
      <c r="K2117" s="121" t="str">
        <f ca="1"/>
        <v>0</v>
      </c>
      <c r="L2117">
        <v>0</v>
      </c>
      <c r="M2117">
        <v>0</v>
      </c>
      <c r="N2117" s="105" t="str">
        <v/>
      </c>
      <c r="O2117" s="131">
        <v>0</v>
      </c>
      <c r="P2117" s="121">
        <v>1.8460581594673699E-5</v>
      </c>
      <c r="Q2117">
        <v>0</v>
      </c>
      <c r="R2117" t="str">
        <v/>
      </c>
      <c r="T2117">
        <v>0</v>
      </c>
      <c r="U2117" t="str">
        <v/>
      </c>
      <c r="W2117" t="str">
        <f ca="1"/>
        <v>Lipid metabolism</v>
      </c>
      <c r="X2117" t="str">
        <f ca="1"/>
        <v>SBPP2_r</v>
      </c>
      <c r="Y2117">
        <f ca="1"/>
        <v>0</v>
      </c>
      <c r="Z2117">
        <f ca="1"/>
        <v>0</v>
      </c>
      <c r="AA2117">
        <f ca="1"/>
        <v>0</v>
      </c>
      <c r="AB2117">
        <f ca="1"/>
        <v>0</v>
      </c>
      <c r="AC2117">
        <f ca="1"/>
        <v>0</v>
      </c>
      <c r="AD2117" t="str">
        <f ca="1"/>
        <v>PSPHPL_r</v>
      </c>
      <c r="AE2117">
        <f ca="1"/>
        <v>0</v>
      </c>
    </row>
    <row r="2118" spans="1:31" x14ac:dyDescent="0.2">
      <c r="A2118" t="s">
        <v>10695</v>
      </c>
      <c r="B2118" s="121" t="s">
        <v>9981</v>
      </c>
      <c r="E2118" s="121" t="str">
        <f ca="1"/>
        <v>0</v>
      </c>
      <c r="H2118" s="121" t="str">
        <f ca="1"/>
        <v>0</v>
      </c>
      <c r="K2118" s="121" t="str">
        <f ca="1"/>
        <v>0</v>
      </c>
      <c r="L2118">
        <v>0</v>
      </c>
      <c r="M2118">
        <v>3.8779120248657098E-4</v>
      </c>
      <c r="N2118" s="105" t="str">
        <v/>
      </c>
      <c r="O2118" s="131">
        <v>0</v>
      </c>
      <c r="P2118" s="121">
        <v>0</v>
      </c>
      <c r="Q2118">
        <v>0</v>
      </c>
      <c r="R2118" t="str">
        <v/>
      </c>
      <c r="T2118">
        <v>0</v>
      </c>
      <c r="U2118" t="str">
        <v/>
      </c>
      <c r="W2118" t="str">
        <f ca="1"/>
        <v>Pentose and glucuronate interconversions</v>
      </c>
      <c r="X2118" t="str">
        <f ca="1"/>
        <v>SBTD_D2_c</v>
      </c>
      <c r="Y2118">
        <f ca="1"/>
        <v>0</v>
      </c>
      <c r="Z2118">
        <f ca="1"/>
        <v>0</v>
      </c>
      <c r="AA2118">
        <f ca="1"/>
        <v>0</v>
      </c>
      <c r="AB2118">
        <f ca="1"/>
        <v>0</v>
      </c>
      <c r="AC2118">
        <f ca="1"/>
        <v>0</v>
      </c>
      <c r="AD2118" t="str">
        <f ca="1"/>
        <v>PSt_c_m</v>
      </c>
      <c r="AE2118">
        <f ca="1"/>
        <v>0</v>
      </c>
    </row>
    <row r="2119" spans="1:31" x14ac:dyDescent="0.2">
      <c r="A2119" t="s">
        <v>10695</v>
      </c>
      <c r="B2119" s="121" t="s">
        <v>9982</v>
      </c>
      <c r="E2119" s="121" t="str">
        <f ca="1"/>
        <v>0</v>
      </c>
      <c r="H2119" s="121" t="str">
        <f ca="1"/>
        <v>0</v>
      </c>
      <c r="K2119" s="121" t="str">
        <f ca="1"/>
        <v>0</v>
      </c>
      <c r="L2119">
        <v>0</v>
      </c>
      <c r="M2119">
        <v>2.7423913317621101E-4</v>
      </c>
      <c r="N2119" s="105" t="str">
        <v/>
      </c>
      <c r="O2119" s="131">
        <v>0</v>
      </c>
      <c r="P2119" s="121">
        <v>0</v>
      </c>
      <c r="Q2119">
        <v>0</v>
      </c>
      <c r="R2119" t="str">
        <v/>
      </c>
      <c r="T2119">
        <v>0</v>
      </c>
      <c r="U2119" t="str">
        <v/>
      </c>
      <c r="W2119" t="str">
        <f ca="1"/>
        <v>Pentose and glucuronate interconversions</v>
      </c>
      <c r="X2119" t="str">
        <f ca="1"/>
        <v>SBTD_L_c</v>
      </c>
      <c r="Y2119">
        <f ca="1"/>
        <v>0</v>
      </c>
      <c r="Z2119">
        <f ca="1"/>
        <v>0</v>
      </c>
      <c r="AA2119">
        <f ca="1"/>
        <v>0</v>
      </c>
      <c r="AB2119">
        <f ca="1"/>
        <v>0</v>
      </c>
      <c r="AC2119">
        <f ca="1"/>
        <v>0</v>
      </c>
      <c r="AD2119" t="str">
        <f ca="1"/>
        <v>PSt_en_rm</v>
      </c>
      <c r="AE2119">
        <f ca="1"/>
        <v>0</v>
      </c>
    </row>
    <row r="2120" spans="1:31" x14ac:dyDescent="0.2">
      <c r="A2120" t="s">
        <v>10654</v>
      </c>
      <c r="B2120" s="121" t="s">
        <v>9983</v>
      </c>
      <c r="E2120" s="121" t="str">
        <f ca="1"/>
        <v>0</v>
      </c>
      <c r="H2120" s="121" t="str">
        <f ca="1"/>
        <v>0</v>
      </c>
      <c r="K2120" s="121" t="str">
        <f ca="1"/>
        <v>0</v>
      </c>
      <c r="L2120">
        <v>0</v>
      </c>
      <c r="M2120">
        <v>0</v>
      </c>
      <c r="N2120" s="105" t="str">
        <v/>
      </c>
      <c r="O2120" s="131" t="str">
        <v/>
      </c>
      <c r="P2120" s="121" t="str">
        <v/>
      </c>
      <c r="Q2120">
        <v>0</v>
      </c>
      <c r="R2120" t="str">
        <v/>
      </c>
      <c r="T2120">
        <v>0</v>
      </c>
      <c r="U2120" t="str">
        <v/>
      </c>
      <c r="W2120" t="str">
        <f ca="1"/>
        <v>Transport</v>
      </c>
      <c r="X2120" t="str">
        <f ca="1"/>
        <v>SBTDt_c</v>
      </c>
      <c r="Y2120">
        <f ca="1"/>
        <v>0</v>
      </c>
      <c r="Z2120">
        <f ca="1"/>
        <v>0</v>
      </c>
      <c r="AA2120">
        <f ca="1"/>
        <v>0</v>
      </c>
      <c r="AB2120">
        <f ca="1"/>
        <v>0</v>
      </c>
      <c r="AC2120">
        <f ca="1"/>
        <v>0</v>
      </c>
      <c r="AD2120" t="str">
        <f ca="1"/>
        <v>PSt_gm_rm</v>
      </c>
      <c r="AE2120">
        <f ca="1"/>
        <v>0</v>
      </c>
    </row>
    <row r="2121" spans="1:31" x14ac:dyDescent="0.2">
      <c r="A2121" t="s">
        <v>10654</v>
      </c>
      <c r="B2121" s="121" t="s">
        <v>9984</v>
      </c>
      <c r="E2121" s="121" t="str">
        <f ca="1"/>
        <v>0</v>
      </c>
      <c r="H2121" s="121" t="str">
        <f ca="1"/>
        <v>0</v>
      </c>
      <c r="K2121" s="121" t="str">
        <f ca="1"/>
        <v>0</v>
      </c>
      <c r="L2121">
        <v>0</v>
      </c>
      <c r="M2121">
        <v>3.8776494104114401E-4</v>
      </c>
      <c r="N2121" s="105" t="str">
        <v/>
      </c>
      <c r="O2121" s="131" t="str">
        <v/>
      </c>
      <c r="P2121" s="121" t="str">
        <v/>
      </c>
      <c r="Q2121">
        <v>0</v>
      </c>
      <c r="R2121" t="str">
        <v/>
      </c>
      <c r="T2121">
        <v>0</v>
      </c>
      <c r="U2121" t="str">
        <v/>
      </c>
      <c r="W2121" t="str">
        <f ca="1"/>
        <v>Transport</v>
      </c>
      <c r="X2121" t="str">
        <f ca="1"/>
        <v>SBTLt_c</v>
      </c>
      <c r="Y2121">
        <f ca="1"/>
        <v>0</v>
      </c>
      <c r="Z2121">
        <f ca="1"/>
        <v>0</v>
      </c>
      <c r="AA2121">
        <f ca="1"/>
        <v>0</v>
      </c>
      <c r="AB2121">
        <f ca="1"/>
        <v>0</v>
      </c>
      <c r="AC2121">
        <f ca="1"/>
        <v>0</v>
      </c>
      <c r="AD2121" t="str">
        <f ca="1"/>
        <v>PSt_rm_vm</v>
      </c>
      <c r="AE2121">
        <f ca="1"/>
        <v>0</v>
      </c>
    </row>
    <row r="2122" spans="1:31" x14ac:dyDescent="0.2">
      <c r="A2122" t="s">
        <v>10673</v>
      </c>
      <c r="B2122" s="121" t="s">
        <v>9985</v>
      </c>
      <c r="E2122" s="121" t="str">
        <f ca="1"/>
        <v>0</v>
      </c>
      <c r="H2122" s="121" t="str">
        <f ca="1"/>
        <v>0</v>
      </c>
      <c r="K2122" s="121" t="str">
        <f ca="1"/>
        <v>0</v>
      </c>
      <c r="L2122">
        <v>0</v>
      </c>
      <c r="M2122">
        <v>3.8773498958499201E-4</v>
      </c>
      <c r="N2122" s="105" t="str">
        <v/>
      </c>
      <c r="O2122" s="131" t="str">
        <v/>
      </c>
      <c r="P2122" s="121" t="str">
        <v/>
      </c>
      <c r="Q2122">
        <v>0</v>
      </c>
      <c r="R2122" t="str">
        <v/>
      </c>
      <c r="T2122">
        <v>0</v>
      </c>
      <c r="U2122" t="str">
        <v/>
      </c>
      <c r="W2122" t="str">
        <f ca="1"/>
        <v>Lysine metabolism</v>
      </c>
      <c r="X2122" t="str">
        <f ca="1"/>
        <v>SDPDS_c</v>
      </c>
      <c r="Y2122">
        <f ca="1"/>
        <v>0</v>
      </c>
      <c r="Z2122">
        <f ca="1"/>
        <v>0</v>
      </c>
      <c r="AA2122">
        <f ca="1"/>
        <v>0</v>
      </c>
      <c r="AB2122">
        <f ca="1"/>
        <v>0</v>
      </c>
      <c r="AC2122">
        <f ca="1"/>
        <v>0</v>
      </c>
      <c r="AD2122" t="str">
        <f ca="1"/>
        <v>PTRCAT1_c</v>
      </c>
      <c r="AE2122">
        <f ca="1"/>
        <v>0</v>
      </c>
    </row>
    <row r="2123" spans="1:31" x14ac:dyDescent="0.2">
      <c r="A2123" t="s">
        <v>10688</v>
      </c>
      <c r="B2123" s="121" t="s">
        <v>9986</v>
      </c>
      <c r="E2123" s="121" t="str">
        <f ca="1"/>
        <v>0</v>
      </c>
      <c r="H2123" s="121" t="str">
        <f ca="1"/>
        <v>0</v>
      </c>
      <c r="K2123" s="121" t="str">
        <f ca="1"/>
        <v>0</v>
      </c>
      <c r="L2123">
        <v>0</v>
      </c>
      <c r="M2123">
        <v>2.4479486204547602E-4</v>
      </c>
      <c r="N2123" s="105" t="str">
        <v/>
      </c>
      <c r="O2123" s="131" t="str">
        <v/>
      </c>
      <c r="P2123" s="121" t="str">
        <v/>
      </c>
      <c r="Q2123">
        <v>0</v>
      </c>
      <c r="R2123" t="str">
        <v/>
      </c>
      <c r="T2123">
        <v>0</v>
      </c>
      <c r="U2123" t="str">
        <v/>
      </c>
      <c r="W2123" t="str">
        <f ca="1"/>
        <v>Cysteine and methionine metabolism</v>
      </c>
      <c r="X2123" t="str">
        <f ca="1"/>
        <v>SERAT_c</v>
      </c>
      <c r="Y2123">
        <f ca="1"/>
        <v>0</v>
      </c>
      <c r="Z2123">
        <f ca="1"/>
        <v>0</v>
      </c>
      <c r="AA2123">
        <f ca="1"/>
        <v>0</v>
      </c>
      <c r="AB2123">
        <f ca="1"/>
        <v>0</v>
      </c>
      <c r="AC2123">
        <f ca="1"/>
        <v>0</v>
      </c>
      <c r="AD2123" t="str">
        <f ca="1"/>
        <v>PTRCtpa_e</v>
      </c>
      <c r="AE2123">
        <f ca="1"/>
        <v>0</v>
      </c>
    </row>
    <row r="2124" spans="1:31" x14ac:dyDescent="0.2">
      <c r="A2124" t="s">
        <v>10671</v>
      </c>
      <c r="B2124" s="121" t="s">
        <v>9987</v>
      </c>
      <c r="E2124" s="121" t="str">
        <f ca="1"/>
        <v>0</v>
      </c>
      <c r="H2124" s="121" t="str">
        <f ca="1"/>
        <v>0</v>
      </c>
      <c r="K2124" s="121" t="str">
        <f ca="1"/>
        <v>0</v>
      </c>
      <c r="L2124">
        <v>0</v>
      </c>
      <c r="M2124">
        <v>3.8766672140280397E-4</v>
      </c>
      <c r="N2124" s="105" t="str">
        <v/>
      </c>
      <c r="O2124" s="131">
        <v>0</v>
      </c>
      <c r="P2124" s="121">
        <v>2.7253135345012301E-2</v>
      </c>
      <c r="Q2124">
        <v>0</v>
      </c>
      <c r="R2124" t="str">
        <v/>
      </c>
      <c r="T2124">
        <v>0</v>
      </c>
      <c r="U2124" t="str">
        <v/>
      </c>
      <c r="W2124" t="str">
        <f ca="1"/>
        <v>Glycine, serine and threonine metabolism</v>
      </c>
      <c r="X2124" t="str">
        <f ca="1"/>
        <v>SERD_L_c</v>
      </c>
      <c r="Y2124">
        <f ca="1"/>
        <v>0</v>
      </c>
      <c r="Z2124">
        <f ca="1"/>
        <v>0</v>
      </c>
      <c r="AA2124">
        <f ca="1"/>
        <v>0</v>
      </c>
      <c r="AB2124">
        <f ca="1"/>
        <v>0</v>
      </c>
      <c r="AC2124">
        <f ca="1"/>
        <v>0</v>
      </c>
      <c r="AD2124" t="str">
        <f ca="1"/>
        <v>PTRCtpa_v</v>
      </c>
      <c r="AE2124">
        <f ca="1"/>
        <v>0</v>
      </c>
    </row>
    <row r="2125" spans="1:31" x14ac:dyDescent="0.2">
      <c r="A2125" t="s">
        <v>10661</v>
      </c>
      <c r="B2125" s="121" t="s">
        <v>9988</v>
      </c>
      <c r="E2125" s="121">
        <f ca="1"/>
        <v>1.54100902285848E-3</v>
      </c>
      <c r="H2125" s="121" t="str">
        <f ca="1"/>
        <v>0</v>
      </c>
      <c r="K2125" s="121" t="str">
        <f ca="1"/>
        <v>0</v>
      </c>
      <c r="L2125">
        <v>3.1983922892780199E-3</v>
      </c>
      <c r="M2125">
        <v>2.0861086925350299E-3</v>
      </c>
      <c r="N2125" s="105" t="str">
        <v>DHAPAT_rm</v>
      </c>
      <c r="O2125" s="131">
        <v>0</v>
      </c>
      <c r="P2125" s="121">
        <v>0</v>
      </c>
      <c r="Q2125">
        <v>1.44350152366972E-3</v>
      </c>
      <c r="R2125" t="str">
        <v>DHAPAT_rm</v>
      </c>
      <c r="T2125">
        <v>0</v>
      </c>
      <c r="U2125" t="str">
        <v>DHAPAT_rm</v>
      </c>
      <c r="W2125" t="str">
        <f ca="1"/>
        <v>Sphingolipid biosynthesis</v>
      </c>
      <c r="X2125" t="str">
        <f ca="1"/>
        <v>SERPT_r</v>
      </c>
      <c r="Y2125">
        <f ca="1"/>
        <v>7.353404252707725E-4</v>
      </c>
      <c r="Z2125">
        <f ca="1"/>
        <v>0</v>
      </c>
      <c r="AA2125">
        <f ca="1"/>
        <v>5.407255410374006E-7</v>
      </c>
      <c r="AB2125">
        <f ca="1"/>
        <v>2.2629188447919273E-5</v>
      </c>
      <c r="AC2125">
        <f ca="1"/>
        <v>1</v>
      </c>
      <c r="AD2125" t="str">
        <f ca="1"/>
        <v>PUNP3_c</v>
      </c>
      <c r="AE2125">
        <f ca="1"/>
        <v>0</v>
      </c>
    </row>
    <row r="2126" spans="1:31" x14ac:dyDescent="0.2">
      <c r="A2126" t="s">
        <v>10654</v>
      </c>
      <c r="B2126" s="121" t="s">
        <v>9990</v>
      </c>
      <c r="E2126" s="121">
        <f ca="1"/>
        <v>-1.0776696548834499</v>
      </c>
      <c r="H2126" s="121" t="str">
        <f ca="1"/>
        <v>0</v>
      </c>
      <c r="K2126" s="121" t="str">
        <f ca="1"/>
        <v>0</v>
      </c>
      <c r="L2126">
        <v>1.47310663667042E-3</v>
      </c>
      <c r="M2126">
        <v>2.0861924981871701E-3</v>
      </c>
      <c r="N2126" s="105" t="str">
        <v>DHAPAT_rm</v>
      </c>
      <c r="O2126" s="131" t="str">
        <v/>
      </c>
      <c r="P2126" s="121" t="str">
        <v/>
      </c>
      <c r="Q2126">
        <v>2.19014692536685E-3</v>
      </c>
      <c r="R2126" t="str">
        <v>DHAPAT_rm</v>
      </c>
      <c r="T2126">
        <v>1.98780613445896E-3</v>
      </c>
      <c r="U2126" t="str">
        <v>DHAPAT_rm</v>
      </c>
      <c r="W2126" t="str">
        <f ca="1"/>
        <v>Transport</v>
      </c>
      <c r="X2126" t="str">
        <f ca="1"/>
        <v>SERt_c_m</v>
      </c>
      <c r="Y2126">
        <f ca="1"/>
        <v>-0.51424362256714606</v>
      </c>
      <c r="Z2126">
        <f ca="1"/>
        <v>0</v>
      </c>
      <c r="AA2126">
        <f ca="1"/>
        <v>0.26444650335098135</v>
      </c>
      <c r="AB2126">
        <f ca="1"/>
        <v>11.067000362590159</v>
      </c>
      <c r="AC2126">
        <f ca="1"/>
        <v>1</v>
      </c>
      <c r="AD2126" t="str">
        <f ca="1"/>
        <v>PUNP3_m</v>
      </c>
      <c r="AE2126">
        <f ca="1"/>
        <v>0</v>
      </c>
    </row>
    <row r="2127" spans="1:31" x14ac:dyDescent="0.2">
      <c r="A2127" t="s">
        <v>10654</v>
      </c>
      <c r="B2127" s="121" t="s">
        <v>9991</v>
      </c>
      <c r="E2127" s="121">
        <f ca="1"/>
        <v>1.54100902285848E-3</v>
      </c>
      <c r="H2127" s="121" t="str">
        <f ca="1"/>
        <v>0</v>
      </c>
      <c r="K2127" s="121" t="str">
        <f ca="1"/>
        <v>0</v>
      </c>
      <c r="L2127">
        <v>0</v>
      </c>
      <c r="M2127">
        <v>0</v>
      </c>
      <c r="N2127" s="105" t="str">
        <v>ETHAPT_rm</v>
      </c>
      <c r="O2127" s="131" t="str">
        <v/>
      </c>
      <c r="P2127" s="121" t="str">
        <v/>
      </c>
      <c r="Q2127">
        <v>0</v>
      </c>
      <c r="R2127" t="str">
        <v>ETHAPT_rm</v>
      </c>
      <c r="T2127">
        <v>0</v>
      </c>
      <c r="U2127" t="str">
        <v>ETHAPT_rm</v>
      </c>
      <c r="W2127" t="str">
        <f ca="1"/>
        <v>Transport</v>
      </c>
      <c r="X2127" t="str">
        <f ca="1"/>
        <v>SERt_c_r</v>
      </c>
      <c r="Y2127">
        <f ca="1"/>
        <v>7.353404252707725E-4</v>
      </c>
      <c r="Z2127">
        <f ca="1"/>
        <v>0</v>
      </c>
      <c r="AA2127">
        <f ca="1"/>
        <v>5.407255410374006E-7</v>
      </c>
      <c r="AB2127">
        <f ca="1"/>
        <v>2.2629188447919273E-5</v>
      </c>
      <c r="AC2127">
        <f ca="1"/>
        <v>1</v>
      </c>
      <c r="AD2127" t="str">
        <f ca="1"/>
        <v>PUNP5_c</v>
      </c>
      <c r="AE2127">
        <f ca="1"/>
        <v>0</v>
      </c>
    </row>
    <row r="2128" spans="1:31" x14ac:dyDescent="0.2">
      <c r="A2128" t="s">
        <v>10654</v>
      </c>
      <c r="B2128" s="121" t="s">
        <v>9992</v>
      </c>
      <c r="E2128" s="121">
        <f ca="1"/>
        <v>2.04822048171245E-2</v>
      </c>
      <c r="H2128" s="121" t="str">
        <f ca="1"/>
        <v>0</v>
      </c>
      <c r="K2128" s="121" t="str">
        <f ca="1"/>
        <v>0</v>
      </c>
      <c r="L2128">
        <v>0</v>
      </c>
      <c r="M2128">
        <v>0</v>
      </c>
      <c r="N2128" s="105" t="str">
        <v>ETHAPT_rm</v>
      </c>
      <c r="O2128" s="131" t="str">
        <v/>
      </c>
      <c r="P2128" s="121" t="str">
        <v/>
      </c>
      <c r="Q2128">
        <v>0</v>
      </c>
      <c r="R2128" t="str">
        <v>ETHAPT_rm</v>
      </c>
      <c r="T2128">
        <v>0</v>
      </c>
      <c r="U2128" t="str">
        <v>ETHAPT_rm</v>
      </c>
      <c r="W2128" t="str">
        <f ca="1"/>
        <v>Transport</v>
      </c>
      <c r="X2128" t="str">
        <f ca="1"/>
        <v>SERt_c_rm</v>
      </c>
      <c r="Y2128">
        <f ca="1"/>
        <v>9.7737216183000717E-3</v>
      </c>
      <c r="Z2128">
        <f ca="1"/>
        <v>0</v>
      </c>
      <c r="AA2128">
        <f ca="1"/>
        <v>9.5525634272026168E-5</v>
      </c>
      <c r="AB2128">
        <f ca="1"/>
        <v>3.9977167999156503E-3</v>
      </c>
      <c r="AC2128">
        <f ca="1"/>
        <v>1</v>
      </c>
      <c r="AD2128" t="str">
        <f ca="1"/>
        <v>PYAM5PO_c</v>
      </c>
      <c r="AE2128">
        <f ca="1"/>
        <v>0</v>
      </c>
    </row>
    <row r="2129" spans="1:31" x14ac:dyDescent="0.2">
      <c r="A2129" t="s">
        <v>10654</v>
      </c>
      <c r="B2129" s="121" t="s">
        <v>9993</v>
      </c>
      <c r="E2129" s="121" t="str">
        <f ca="1"/>
        <v>0</v>
      </c>
      <c r="H2129" s="121" t="str">
        <f ca="1"/>
        <v>0</v>
      </c>
      <c r="K2129" s="121" t="str">
        <f ca="1"/>
        <v>0</v>
      </c>
      <c r="L2129">
        <v>0</v>
      </c>
      <c r="M2129">
        <v>0</v>
      </c>
      <c r="N2129" s="105" t="str">
        <v>ETHAPT_rm</v>
      </c>
      <c r="O2129" s="131" t="str">
        <v/>
      </c>
      <c r="P2129" s="121" t="str">
        <v/>
      </c>
      <c r="Q2129">
        <v>0</v>
      </c>
      <c r="R2129" t="str">
        <v>ETHAPT_rm</v>
      </c>
      <c r="T2129">
        <v>0</v>
      </c>
      <c r="U2129" t="str">
        <v>ETHAPT_rm</v>
      </c>
      <c r="W2129" t="str">
        <f ca="1"/>
        <v>Transport</v>
      </c>
      <c r="X2129" t="str">
        <f ca="1"/>
        <v>SERtps_e</v>
      </c>
      <c r="Y2129">
        <f ca="1"/>
        <v>0</v>
      </c>
      <c r="Z2129">
        <f ca="1"/>
        <v>0</v>
      </c>
      <c r="AA2129">
        <f ca="1"/>
        <v>0</v>
      </c>
      <c r="AB2129">
        <f ca="1"/>
        <v>0</v>
      </c>
      <c r="AC2129">
        <f ca="1"/>
        <v>0</v>
      </c>
      <c r="AD2129" t="str">
        <f ca="1"/>
        <v>PYDAMK_c</v>
      </c>
      <c r="AE2129">
        <f ca="1"/>
        <v>0</v>
      </c>
    </row>
    <row r="2130" spans="1:31" x14ac:dyDescent="0.2">
      <c r="A2130" t="s">
        <v>10694</v>
      </c>
      <c r="B2130" s="121" t="s">
        <v>9989</v>
      </c>
      <c r="E2130" s="121">
        <f ca="1"/>
        <v>4.0183321531585103E-2</v>
      </c>
      <c r="H2130" s="121" t="str">
        <f ca="1"/>
        <v>0</v>
      </c>
      <c r="K2130" s="121" t="str">
        <f ca="1"/>
        <v>0</v>
      </c>
      <c r="L2130">
        <v>0</v>
      </c>
      <c r="M2130">
        <v>0</v>
      </c>
      <c r="N2130" s="105" t="str">
        <v>ETHAPT_rm</v>
      </c>
      <c r="O2130" s="131">
        <v>9.47770956E-2</v>
      </c>
      <c r="P2130" s="121">
        <v>1.03081335066025E-4</v>
      </c>
      <c r="Q2130">
        <v>0</v>
      </c>
      <c r="R2130" t="str">
        <v>ETHAPT_rm</v>
      </c>
      <c r="T2130">
        <v>0</v>
      </c>
      <c r="U2130" t="str">
        <v>ETHAPT_rm</v>
      </c>
      <c r="W2130" t="str">
        <f ca="1"/>
        <v>Aminoacyl-tRNA biosynthesis</v>
      </c>
      <c r="X2130" t="str">
        <f ca="1"/>
        <v>SERTRS_c</v>
      </c>
      <c r="Y2130">
        <f ca="1"/>
        <v>1.9174722733950916E-2</v>
      </c>
      <c r="Z2130">
        <f ca="1"/>
        <v>0</v>
      </c>
      <c r="AA2130">
        <f ca="1"/>
        <v>3.6766999192389409E-4</v>
      </c>
      <c r="AB2130">
        <f ca="1"/>
        <v>34601.754153286231</v>
      </c>
      <c r="AC2130">
        <f ca="1"/>
        <v>1</v>
      </c>
      <c r="AD2130" t="str">
        <f ca="1"/>
        <v>PYDX5Pt_c_e</v>
      </c>
      <c r="AE2130">
        <f ca="1"/>
        <v>0</v>
      </c>
    </row>
    <row r="2131" spans="1:31" x14ac:dyDescent="0.2">
      <c r="A2131" t="s">
        <v>10725</v>
      </c>
      <c r="B2131" s="121" t="s">
        <v>9994</v>
      </c>
      <c r="E2131" s="121" t="str">
        <f ca="1"/>
        <v>0</v>
      </c>
      <c r="H2131" s="121" t="str">
        <f ca="1"/>
        <v>0</v>
      </c>
      <c r="K2131" s="121" t="str">
        <f ca="1"/>
        <v>0</v>
      </c>
      <c r="L2131">
        <v>0</v>
      </c>
      <c r="M2131">
        <v>0</v>
      </c>
      <c r="N2131" s="105" t="str">
        <v>ETHAPT_rm</v>
      </c>
      <c r="O2131" s="131">
        <v>0</v>
      </c>
      <c r="P2131" s="121">
        <v>1.24313317701568E-18</v>
      </c>
      <c r="Q2131">
        <v>0</v>
      </c>
      <c r="R2131" t="str">
        <v>ETHAPT_rm</v>
      </c>
      <c r="T2131">
        <v>0</v>
      </c>
      <c r="U2131" t="str">
        <v>ETHAPT_rm</v>
      </c>
      <c r="W2131" t="str">
        <f ca="1"/>
        <v>Detoxification</v>
      </c>
      <c r="X2131" t="str">
        <f ca="1"/>
        <v>SFGTHi_c</v>
      </c>
      <c r="Y2131">
        <f ca="1"/>
        <v>0</v>
      </c>
      <c r="Z2131">
        <f ca="1"/>
        <v>0</v>
      </c>
      <c r="AA2131">
        <f ca="1"/>
        <v>0</v>
      </c>
      <c r="AB2131">
        <f ca="1"/>
        <v>0</v>
      </c>
      <c r="AC2131">
        <f ca="1"/>
        <v>0</v>
      </c>
      <c r="AD2131" t="str">
        <f ca="1"/>
        <v>PYDXK_c</v>
      </c>
      <c r="AE2131">
        <f ca="1"/>
        <v>0</v>
      </c>
    </row>
    <row r="2132" spans="1:31" x14ac:dyDescent="0.2">
      <c r="A2132" t="s">
        <v>10714</v>
      </c>
      <c r="B2132" s="121" t="s">
        <v>9995</v>
      </c>
      <c r="E2132" s="121" t="str">
        <f ca="1"/>
        <v>0</v>
      </c>
      <c r="H2132" s="121" t="str">
        <f ca="1"/>
        <v>0</v>
      </c>
      <c r="K2132" s="121" t="str">
        <f ca="1"/>
        <v>0</v>
      </c>
      <c r="L2132">
        <v>0</v>
      </c>
      <c r="M2132">
        <v>0</v>
      </c>
      <c r="N2132" s="105" t="str">
        <v>ETHAPT_rm</v>
      </c>
      <c r="O2132" s="131">
        <v>0</v>
      </c>
      <c r="P2132" s="121">
        <v>0</v>
      </c>
      <c r="Q2132">
        <v>0</v>
      </c>
      <c r="R2132" t="str">
        <v>ETHAPT_rm</v>
      </c>
      <c r="T2132">
        <v>0</v>
      </c>
      <c r="U2132" t="str">
        <v>ETHAPT_rm</v>
      </c>
      <c r="W2132" t="str">
        <f ca="1"/>
        <v>Heme metabolism</v>
      </c>
      <c r="X2132" t="str">
        <f ca="1"/>
        <v>SHCHD2_c</v>
      </c>
      <c r="Y2132">
        <f ca="1"/>
        <v>0</v>
      </c>
      <c r="Z2132">
        <f ca="1"/>
        <v>0</v>
      </c>
      <c r="AA2132">
        <f ca="1"/>
        <v>0</v>
      </c>
      <c r="AB2132">
        <f ca="1"/>
        <v>0</v>
      </c>
      <c r="AC2132">
        <f ca="1"/>
        <v>0</v>
      </c>
      <c r="AD2132" t="str">
        <f ca="1"/>
        <v>PYDXNK_c</v>
      </c>
      <c r="AE2132">
        <f ca="1"/>
        <v>0</v>
      </c>
    </row>
    <row r="2133" spans="1:31" x14ac:dyDescent="0.2">
      <c r="A2133" t="s">
        <v>10714</v>
      </c>
      <c r="B2133" s="121" t="s">
        <v>9996</v>
      </c>
      <c r="E2133" s="121" t="str">
        <f ca="1"/>
        <v>0</v>
      </c>
      <c r="H2133" s="121" t="str">
        <f ca="1"/>
        <v>0</v>
      </c>
      <c r="K2133" s="121" t="str">
        <f ca="1"/>
        <v>0</v>
      </c>
      <c r="L2133">
        <v>2.93825524823335E-3</v>
      </c>
      <c r="M2133">
        <v>0.13883209719547801</v>
      </c>
      <c r="N2133" s="105" t="str">
        <v/>
      </c>
      <c r="O2133" s="131">
        <v>0</v>
      </c>
      <c r="P2133" s="121">
        <v>0</v>
      </c>
      <c r="Q2133">
        <v>0</v>
      </c>
      <c r="R2133" t="str">
        <v/>
      </c>
      <c r="T2133">
        <v>0</v>
      </c>
      <c r="U2133" t="str">
        <v/>
      </c>
      <c r="W2133" t="str">
        <f ca="1"/>
        <v>Heme metabolism</v>
      </c>
      <c r="X2133" t="str">
        <f ca="1"/>
        <v>SHCHF_c</v>
      </c>
      <c r="Y2133">
        <f ca="1"/>
        <v>0</v>
      </c>
      <c r="Z2133">
        <f ca="1"/>
        <v>0</v>
      </c>
      <c r="AA2133">
        <f ca="1"/>
        <v>0</v>
      </c>
      <c r="AB2133">
        <f ca="1"/>
        <v>0</v>
      </c>
      <c r="AC2133">
        <f ca="1"/>
        <v>0</v>
      </c>
      <c r="AD2133" t="str">
        <f ca="1"/>
        <v>PYDXNO_c</v>
      </c>
      <c r="AE2133">
        <f ca="1"/>
        <v>0</v>
      </c>
    </row>
    <row r="2134" spans="1:31" x14ac:dyDescent="0.2">
      <c r="A2134" t="s">
        <v>10660</v>
      </c>
      <c r="B2134" s="121" t="s">
        <v>9997</v>
      </c>
      <c r="E2134" s="121">
        <f ca="1"/>
        <v>4.80241417262234E-2</v>
      </c>
      <c r="H2134" s="121" t="str">
        <f ca="1"/>
        <v>0</v>
      </c>
      <c r="K2134" s="121" t="str">
        <f ca="1"/>
        <v>0</v>
      </c>
      <c r="L2134">
        <v>3.1983922892780199E-3</v>
      </c>
      <c r="M2134">
        <v>0.147752202534602</v>
      </c>
      <c r="N2134" s="105" t="str">
        <v/>
      </c>
      <c r="O2134" s="131">
        <v>7.1878413419999995E-2</v>
      </c>
      <c r="P2134" s="121">
        <v>1.10107350008336E-4</v>
      </c>
      <c r="Q2134">
        <v>0</v>
      </c>
      <c r="R2134" t="str">
        <v/>
      </c>
      <c r="T2134">
        <v>0</v>
      </c>
      <c r="U2134" t="str">
        <v/>
      </c>
      <c r="W2134" t="str">
        <f ca="1"/>
        <v>Phenylalanine, tyrosine and tryptophan metabolism</v>
      </c>
      <c r="X2134" t="str">
        <f ca="1"/>
        <v>SHK3Di_c</v>
      </c>
      <c r="Y2134">
        <f ca="1"/>
        <v>2.2916214166429361E-2</v>
      </c>
      <c r="Z2134">
        <f ca="1"/>
        <v>0</v>
      </c>
      <c r="AA2134">
        <f ca="1"/>
        <v>5.2515287172165772E-4</v>
      </c>
      <c r="AB2134">
        <f ca="1"/>
        <v>43316.476630867663</v>
      </c>
      <c r="AC2134">
        <f ca="1"/>
        <v>1</v>
      </c>
      <c r="AD2134" t="str">
        <f ca="1"/>
        <v>PYDXNOR_c</v>
      </c>
      <c r="AE2134">
        <f ca="1"/>
        <v>0</v>
      </c>
    </row>
    <row r="2135" spans="1:31" x14ac:dyDescent="0.2">
      <c r="A2135" t="s">
        <v>10660</v>
      </c>
      <c r="B2135" s="121" t="s">
        <v>9998</v>
      </c>
      <c r="E2135" s="121">
        <f ca="1"/>
        <v>4.80241417262234E-2</v>
      </c>
      <c r="H2135" s="121" t="str">
        <f ca="1"/>
        <v>0</v>
      </c>
      <c r="K2135" s="121" t="str">
        <f ca="1"/>
        <v>0</v>
      </c>
      <c r="L2135">
        <v>0</v>
      </c>
      <c r="M2135">
        <v>0.140351758225887</v>
      </c>
      <c r="N2135" s="105" t="str">
        <v/>
      </c>
      <c r="O2135" s="131">
        <v>7.1878413419999995E-2</v>
      </c>
      <c r="P2135" s="121">
        <v>1.10107350008336E-4</v>
      </c>
      <c r="Q2135">
        <v>0</v>
      </c>
      <c r="R2135" t="str">
        <v/>
      </c>
      <c r="T2135">
        <v>0</v>
      </c>
      <c r="U2135" t="str">
        <v/>
      </c>
      <c r="W2135" t="str">
        <f ca="1"/>
        <v>Phenylalanine, tyrosine and tryptophan metabolism</v>
      </c>
      <c r="X2135" t="str">
        <f ca="1"/>
        <v>SHKK_c</v>
      </c>
      <c r="Y2135">
        <f ca="1"/>
        <v>2.2916214166429361E-2</v>
      </c>
      <c r="Z2135">
        <f ca="1"/>
        <v>0</v>
      </c>
      <c r="AA2135">
        <f ca="1"/>
        <v>5.2515287172165772E-4</v>
      </c>
      <c r="AB2135">
        <f ca="1"/>
        <v>43316.476630867663</v>
      </c>
      <c r="AC2135">
        <f ca="1"/>
        <v>1</v>
      </c>
      <c r="AD2135" t="str">
        <f ca="1"/>
        <v>PYDXO_c</v>
      </c>
      <c r="AE2135">
        <f ca="1"/>
        <v>0</v>
      </c>
    </row>
    <row r="2136" spans="1:31" x14ac:dyDescent="0.2">
      <c r="A2136" t="s">
        <v>10688</v>
      </c>
      <c r="B2136" s="121" t="s">
        <v>9999</v>
      </c>
      <c r="E2136" s="121" t="str">
        <f ca="1"/>
        <v>0</v>
      </c>
      <c r="H2136" s="121" t="str">
        <f ca="1"/>
        <v>0</v>
      </c>
      <c r="K2136" s="121" t="str">
        <f ca="1"/>
        <v>0</v>
      </c>
      <c r="L2136">
        <v>0</v>
      </c>
      <c r="M2136">
        <v>3.2890038080614303E-5</v>
      </c>
      <c r="N2136" s="105" t="str">
        <v/>
      </c>
      <c r="O2136" s="131">
        <v>0</v>
      </c>
      <c r="P2136" s="121">
        <v>3.30172603068747E-3</v>
      </c>
      <c r="Q2136">
        <v>0</v>
      </c>
      <c r="R2136" t="str">
        <v/>
      </c>
      <c r="T2136">
        <v>0</v>
      </c>
      <c r="U2136" t="str">
        <v/>
      </c>
      <c r="W2136" t="str">
        <f ca="1"/>
        <v>Cysteine and methionine metabolism</v>
      </c>
      <c r="X2136" t="str">
        <f ca="1"/>
        <v>SHSL1_c</v>
      </c>
      <c r="Y2136">
        <f ca="1"/>
        <v>0</v>
      </c>
      <c r="Z2136">
        <f ca="1"/>
        <v>0</v>
      </c>
      <c r="AA2136">
        <f ca="1"/>
        <v>0</v>
      </c>
      <c r="AB2136">
        <f ca="1"/>
        <v>0</v>
      </c>
      <c r="AC2136">
        <f ca="1"/>
        <v>0</v>
      </c>
      <c r="AD2136" t="str">
        <f ca="1"/>
        <v>PYNP2r_c</v>
      </c>
      <c r="AE2136">
        <f ca="1"/>
        <v>0</v>
      </c>
    </row>
    <row r="2137" spans="1:31" x14ac:dyDescent="0.2">
      <c r="A2137" t="s">
        <v>10745</v>
      </c>
      <c r="B2137" s="121" t="s">
        <v>10000</v>
      </c>
      <c r="E2137" s="121" t="str">
        <f ca="1"/>
        <v>0</v>
      </c>
      <c r="H2137" s="121" t="str">
        <f ca="1"/>
        <v>0</v>
      </c>
      <c r="K2137" s="121" t="str">
        <f ca="1"/>
        <v>0</v>
      </c>
      <c r="L2137">
        <v>0</v>
      </c>
      <c r="M2137">
        <v>3.4490335045166297E-5</v>
      </c>
      <c r="N2137" s="105" t="str">
        <v/>
      </c>
      <c r="O2137" s="131">
        <v>0</v>
      </c>
      <c r="P2137" s="121">
        <v>2.0726862334320502E-5</v>
      </c>
      <c r="Q2137">
        <v>0</v>
      </c>
      <c r="R2137" t="str">
        <v/>
      </c>
      <c r="T2137">
        <v>0</v>
      </c>
      <c r="U2137" t="str">
        <v/>
      </c>
      <c r="W2137" t="str">
        <f ca="1"/>
        <v>Sphingolipid metabolism</v>
      </c>
      <c r="X2137" t="str">
        <f ca="1"/>
        <v>SLCBK1_r</v>
      </c>
      <c r="Y2137">
        <f ca="1"/>
        <v>0</v>
      </c>
      <c r="Z2137">
        <f ca="1"/>
        <v>0</v>
      </c>
      <c r="AA2137">
        <f ca="1"/>
        <v>0</v>
      </c>
      <c r="AB2137">
        <f ca="1"/>
        <v>0</v>
      </c>
      <c r="AC2137">
        <f ca="1"/>
        <v>0</v>
      </c>
      <c r="AD2137" t="str">
        <f ca="1"/>
        <v>PYRDC_c</v>
      </c>
      <c r="AE2137">
        <f ca="1"/>
        <v>0</v>
      </c>
    </row>
    <row r="2138" spans="1:31" x14ac:dyDescent="0.2">
      <c r="A2138" t="s">
        <v>10706</v>
      </c>
      <c r="B2138" s="121" t="s">
        <v>10001</v>
      </c>
      <c r="E2138" s="121">
        <f ca="1"/>
        <v>9.6882766249627803E-3</v>
      </c>
      <c r="H2138" s="121" t="str">
        <f ca="1"/>
        <v>0</v>
      </c>
      <c r="K2138" s="121" t="str">
        <f ca="1"/>
        <v>0</v>
      </c>
      <c r="L2138">
        <v>0</v>
      </c>
      <c r="M2138">
        <v>8.0427932510445908E-3</v>
      </c>
      <c r="N2138" s="105" t="str">
        <v/>
      </c>
      <c r="O2138" s="131">
        <v>2.77209591559862E-2</v>
      </c>
      <c r="P2138" s="121">
        <v>1.33672199503446E-2</v>
      </c>
      <c r="Q2138">
        <v>0</v>
      </c>
      <c r="R2138" t="str">
        <v/>
      </c>
      <c r="T2138">
        <v>0</v>
      </c>
      <c r="U2138" t="str">
        <v/>
      </c>
      <c r="W2138" t="str">
        <f ca="1"/>
        <v>Sulfur metabolism</v>
      </c>
      <c r="X2138" t="str">
        <f ca="1"/>
        <v>SO3R_c</v>
      </c>
      <c r="Y2138">
        <f ca="1"/>
        <v>4.6230627776118298E-3</v>
      </c>
      <c r="Z2138">
        <f ca="1"/>
        <v>0</v>
      </c>
      <c r="AA2138">
        <f ca="1"/>
        <v>2.1372709445740007E-5</v>
      </c>
      <c r="AB2138">
        <f ca="1"/>
        <v>0.11961272742676385</v>
      </c>
      <c r="AC2138">
        <f ca="1"/>
        <v>1</v>
      </c>
      <c r="AD2138" t="str">
        <f ca="1"/>
        <v>PYRDC2_c</v>
      </c>
      <c r="AE2138">
        <f ca="1"/>
        <v>0</v>
      </c>
    </row>
    <row r="2139" spans="1:31" x14ac:dyDescent="0.2">
      <c r="A2139" t="s">
        <v>10654</v>
      </c>
      <c r="B2139" s="121" t="s">
        <v>10002</v>
      </c>
      <c r="E2139" s="121" t="str">
        <f ca="1"/>
        <v>0</v>
      </c>
      <c r="H2139" s="121" t="str">
        <f ca="1"/>
        <v>0</v>
      </c>
      <c r="K2139" s="121" t="str">
        <f ca="1"/>
        <v>0</v>
      </c>
      <c r="L2139">
        <v>0</v>
      </c>
      <c r="M2139">
        <v>2.81648369558988E-2</v>
      </c>
      <c r="N2139" s="105" t="str">
        <v/>
      </c>
      <c r="O2139" s="131" t="str">
        <v/>
      </c>
      <c r="P2139" s="121" t="str">
        <v/>
      </c>
      <c r="Q2139">
        <v>0</v>
      </c>
      <c r="R2139" t="str">
        <v/>
      </c>
      <c r="T2139">
        <v>0</v>
      </c>
      <c r="U2139" t="str">
        <v/>
      </c>
      <c r="W2139" t="str">
        <f ca="1"/>
        <v>Transport</v>
      </c>
      <c r="X2139" t="str">
        <f ca="1"/>
        <v>SO3t_c_e</v>
      </c>
      <c r="Y2139">
        <f ca="1"/>
        <v>0</v>
      </c>
      <c r="Z2139">
        <f ca="1"/>
        <v>0</v>
      </c>
      <c r="AA2139">
        <f ca="1"/>
        <v>0</v>
      </c>
      <c r="AB2139">
        <f ca="1"/>
        <v>0</v>
      </c>
      <c r="AC2139">
        <f ca="1"/>
        <v>0</v>
      </c>
      <c r="AD2139" t="str">
        <f ca="1"/>
        <v>PYRtps_e</v>
      </c>
      <c r="AE2139">
        <f ca="1"/>
        <v>0</v>
      </c>
    </row>
    <row r="2140" spans="1:31" x14ac:dyDescent="0.2">
      <c r="A2140" t="s">
        <v>10654</v>
      </c>
      <c r="B2140" s="121" t="s">
        <v>10003</v>
      </c>
      <c r="E2140" s="121">
        <f ca="1"/>
        <v>1.56423571497382E-2</v>
      </c>
      <c r="H2140" s="121" t="str">
        <f ca="1"/>
        <v>0</v>
      </c>
      <c r="K2140" s="121" t="str">
        <f ca="1"/>
        <v>0</v>
      </c>
      <c r="L2140">
        <v>0</v>
      </c>
      <c r="M2140">
        <v>7.0589119879379297E-2</v>
      </c>
      <c r="N2140" s="105" t="str">
        <v/>
      </c>
      <c r="O2140" s="131" t="str">
        <v/>
      </c>
      <c r="P2140" s="121" t="str">
        <v/>
      </c>
      <c r="Q2140">
        <v>0</v>
      </c>
      <c r="R2140" t="str">
        <v/>
      </c>
      <c r="T2140">
        <v>0</v>
      </c>
      <c r="U2140" t="str">
        <v/>
      </c>
      <c r="W2140" t="str">
        <f ca="1"/>
        <v>Transport</v>
      </c>
      <c r="X2140" t="str">
        <f ca="1"/>
        <v>SO4t_c_e</v>
      </c>
      <c r="Y2140">
        <f ca="1"/>
        <v>7.4642376443646149E-3</v>
      </c>
      <c r="Z2140">
        <f ca="1"/>
        <v>0</v>
      </c>
      <c r="AA2140">
        <f ca="1"/>
        <v>5.5714843611549814E-5</v>
      </c>
      <c r="AB2140">
        <f ca="1"/>
        <v>2.3316481278344257E-3</v>
      </c>
      <c r="AC2140">
        <f ca="1"/>
        <v>1</v>
      </c>
      <c r="AD2140" t="str">
        <f ca="1"/>
        <v>Q9H2t_c_e</v>
      </c>
      <c r="AE2140">
        <f ca="1"/>
        <v>0</v>
      </c>
    </row>
    <row r="2141" spans="1:31" x14ac:dyDescent="0.2">
      <c r="A2141" t="s">
        <v>10748</v>
      </c>
      <c r="B2141" s="121" t="s">
        <v>10004</v>
      </c>
      <c r="E2141" s="121" t="str">
        <f ca="1"/>
        <v>0</v>
      </c>
      <c r="H2141" s="121" t="str">
        <f ca="1"/>
        <v>0</v>
      </c>
      <c r="K2141" s="121" t="str">
        <f ca="1"/>
        <v>0</v>
      </c>
      <c r="L2141">
        <v>1.57631711847975E-4</v>
      </c>
      <c r="M2141">
        <v>6.5401410257336298E-2</v>
      </c>
      <c r="N2141" s="105" t="str">
        <v/>
      </c>
      <c r="O2141" s="131" t="str">
        <v/>
      </c>
      <c r="P2141" s="121" t="str">
        <v/>
      </c>
      <c r="Q2141">
        <v>0</v>
      </c>
      <c r="R2141" t="str">
        <v/>
      </c>
      <c r="T2141">
        <v>5.8552915440116497E-5</v>
      </c>
      <c r="U2141" t="str">
        <v/>
      </c>
      <c r="W2141" t="str">
        <f ca="1"/>
        <v>Lipid metabolism</v>
      </c>
      <c r="X2141" t="str">
        <f ca="1"/>
        <v>SPHGAT181_c</v>
      </c>
      <c r="Y2141">
        <f ca="1"/>
        <v>0</v>
      </c>
      <c r="Z2141">
        <f ca="1"/>
        <v>0</v>
      </c>
      <c r="AA2141">
        <f ca="1"/>
        <v>0</v>
      </c>
      <c r="AB2141">
        <f ca="1"/>
        <v>0</v>
      </c>
      <c r="AC2141">
        <f ca="1"/>
        <v>0</v>
      </c>
      <c r="AD2141" t="str">
        <f ca="1"/>
        <v>Q9H2t_c_m</v>
      </c>
      <c r="AE2141">
        <f ca="1"/>
        <v>0</v>
      </c>
    </row>
    <row r="2142" spans="1:31" x14ac:dyDescent="0.2">
      <c r="A2142" t="s">
        <v>10745</v>
      </c>
      <c r="B2142" s="121" t="s">
        <v>10005</v>
      </c>
      <c r="E2142" s="121" t="str">
        <f ca="1"/>
        <v>0</v>
      </c>
      <c r="H2142" s="121" t="str">
        <f ca="1"/>
        <v>0</v>
      </c>
      <c r="K2142" s="121" t="str">
        <f ca="1"/>
        <v>0</v>
      </c>
      <c r="L2142">
        <v>0</v>
      </c>
      <c r="M2142">
        <v>8.4406329156656398E-2</v>
      </c>
      <c r="N2142" s="105" t="str">
        <v/>
      </c>
      <c r="O2142" s="131">
        <v>0</v>
      </c>
      <c r="P2142" s="121">
        <v>1.8460581594673699E-5</v>
      </c>
      <c r="Q2142">
        <v>0</v>
      </c>
      <c r="R2142" t="str">
        <v/>
      </c>
      <c r="T2142">
        <v>5.85454210914347E-5</v>
      </c>
      <c r="U2142" t="str">
        <v/>
      </c>
      <c r="W2142" t="str">
        <f ca="1"/>
        <v>Sphingolipid metabolism</v>
      </c>
      <c r="X2142" t="str">
        <f ca="1"/>
        <v>SPHGLpK_r</v>
      </c>
      <c r="Y2142">
        <f ca="1"/>
        <v>0</v>
      </c>
      <c r="Z2142">
        <f ca="1"/>
        <v>0</v>
      </c>
      <c r="AA2142">
        <f ca="1"/>
        <v>0</v>
      </c>
      <c r="AB2142">
        <f ca="1"/>
        <v>0</v>
      </c>
      <c r="AC2142">
        <f ca="1"/>
        <v>0</v>
      </c>
      <c r="AD2142" t="str">
        <f ca="1"/>
        <v>Q9MO_m</v>
      </c>
      <c r="AE2142">
        <f ca="1"/>
        <v>0</v>
      </c>
    </row>
    <row r="2143" spans="1:31" x14ac:dyDescent="0.2">
      <c r="A2143" t="s">
        <v>10654</v>
      </c>
      <c r="B2143" s="121" t="s">
        <v>10006</v>
      </c>
      <c r="E2143" s="121" t="str">
        <f ca="1"/>
        <v>0</v>
      </c>
      <c r="H2143" s="121" t="str">
        <f ca="1"/>
        <v>0</v>
      </c>
      <c r="K2143" s="121" t="str">
        <f ca="1"/>
        <v>0</v>
      </c>
      <c r="L2143">
        <v>0</v>
      </c>
      <c r="M2143">
        <v>1.6448406451162699E-3</v>
      </c>
      <c r="N2143" s="105" t="str">
        <v>FACOAL100_x</v>
      </c>
      <c r="O2143" s="131" t="str">
        <v/>
      </c>
      <c r="P2143" s="121" t="str">
        <v/>
      </c>
      <c r="Q2143">
        <v>0</v>
      </c>
      <c r="R2143" t="str">
        <v>FACOAL100_x</v>
      </c>
      <c r="T2143">
        <v>0</v>
      </c>
      <c r="U2143" t="str">
        <v>FACOAL100_x</v>
      </c>
      <c r="W2143" t="str">
        <f ca="1"/>
        <v>Transport</v>
      </c>
      <c r="X2143" t="str">
        <f ca="1"/>
        <v>SPHINGSt_c_e</v>
      </c>
      <c r="Y2143">
        <f ca="1"/>
        <v>0</v>
      </c>
      <c r="Z2143">
        <f ca="1"/>
        <v>0</v>
      </c>
      <c r="AA2143">
        <f ca="1"/>
        <v>0</v>
      </c>
      <c r="AB2143">
        <f ca="1"/>
        <v>0</v>
      </c>
      <c r="AC2143">
        <f ca="1"/>
        <v>0</v>
      </c>
      <c r="AD2143" t="str">
        <f ca="1"/>
        <v>Q9MT1_m</v>
      </c>
      <c r="AE2143">
        <f ca="1"/>
        <v>0</v>
      </c>
    </row>
    <row r="2144" spans="1:31" x14ac:dyDescent="0.2">
      <c r="A2144" t="s">
        <v>10745</v>
      </c>
      <c r="B2144" s="121" t="s">
        <v>10007</v>
      </c>
      <c r="E2144" s="121" t="str">
        <f ca="1"/>
        <v>0</v>
      </c>
      <c r="H2144" s="121" t="str">
        <f ca="1"/>
        <v>0</v>
      </c>
      <c r="K2144" s="121" t="str">
        <f ca="1"/>
        <v>0</v>
      </c>
      <c r="L2144">
        <v>0</v>
      </c>
      <c r="M2144">
        <v>8.4316145250591201E-4</v>
      </c>
      <c r="N2144" s="105" t="str">
        <v>FACOAL100_x</v>
      </c>
      <c r="O2144" s="131" t="str">
        <v/>
      </c>
      <c r="P2144" s="121" t="str">
        <v/>
      </c>
      <c r="Q2144">
        <v>0</v>
      </c>
      <c r="R2144" t="str">
        <v>FACOAL100_x</v>
      </c>
      <c r="T2144">
        <v>0</v>
      </c>
      <c r="U2144" t="str">
        <v>FACOAL100_x</v>
      </c>
      <c r="W2144" t="str">
        <f ca="1"/>
        <v>Sphingolipid metabolism</v>
      </c>
      <c r="X2144" t="str">
        <f ca="1"/>
        <v>SPHPL_r</v>
      </c>
      <c r="Y2144">
        <f ca="1"/>
        <v>0</v>
      </c>
      <c r="Z2144">
        <f ca="1"/>
        <v>0</v>
      </c>
      <c r="AA2144">
        <f ca="1"/>
        <v>0</v>
      </c>
      <c r="AB2144">
        <f ca="1"/>
        <v>0</v>
      </c>
      <c r="AC2144">
        <f ca="1"/>
        <v>0</v>
      </c>
      <c r="AD2144" t="str">
        <f ca="1"/>
        <v>Q9MT2_m</v>
      </c>
      <c r="AE2144">
        <f ca="1"/>
        <v>0</v>
      </c>
    </row>
    <row r="2145" spans="1:31" x14ac:dyDescent="0.2">
      <c r="A2145" t="s">
        <v>10674</v>
      </c>
      <c r="B2145" s="121" t="s">
        <v>10008</v>
      </c>
      <c r="E2145" s="121" t="str">
        <f ca="1"/>
        <v>0</v>
      </c>
      <c r="H2145" s="121" t="str">
        <f ca="1"/>
        <v>0</v>
      </c>
      <c r="K2145" s="121" t="str">
        <f ca="1"/>
        <v>0</v>
      </c>
      <c r="L2145">
        <v>0</v>
      </c>
      <c r="M2145">
        <v>8.1189286384156299E-4</v>
      </c>
      <c r="N2145" s="105" t="str">
        <v>FACOAL100_x</v>
      </c>
      <c r="O2145" s="131" t="str">
        <v/>
      </c>
      <c r="P2145" s="121" t="str">
        <v/>
      </c>
      <c r="Q2145">
        <v>0</v>
      </c>
      <c r="R2145" t="str">
        <v>FACOAL100_x</v>
      </c>
      <c r="T2145">
        <v>0</v>
      </c>
      <c r="U2145" t="str">
        <v>FACOAL100_x</v>
      </c>
      <c r="W2145" t="str">
        <f ca="1"/>
        <v>Arginine and proline metabolism</v>
      </c>
      <c r="X2145" t="str">
        <f ca="1"/>
        <v>SPMDAT_c</v>
      </c>
      <c r="Y2145">
        <f ca="1"/>
        <v>0</v>
      </c>
      <c r="Z2145">
        <f ca="1"/>
        <v>0</v>
      </c>
      <c r="AA2145">
        <f ca="1"/>
        <v>0</v>
      </c>
      <c r="AB2145">
        <f ca="1"/>
        <v>0</v>
      </c>
      <c r="AC2145">
        <f ca="1"/>
        <v>0</v>
      </c>
      <c r="AD2145" t="str">
        <f ca="1"/>
        <v>Q9OR_m</v>
      </c>
      <c r="AE2145">
        <f ca="1"/>
        <v>0</v>
      </c>
    </row>
    <row r="2146" spans="1:31" x14ac:dyDescent="0.2">
      <c r="A2146" t="s">
        <v>10654</v>
      </c>
      <c r="B2146" s="121" t="s">
        <v>10009</v>
      </c>
      <c r="E2146" s="121" t="str">
        <f ca="1"/>
        <v>0</v>
      </c>
      <c r="H2146" s="121" t="str">
        <f ca="1"/>
        <v>0</v>
      </c>
      <c r="K2146" s="121" t="str">
        <f ca="1"/>
        <v>0</v>
      </c>
      <c r="L2146">
        <v>0</v>
      </c>
      <c r="M2146">
        <v>4.6876576448079202E-2</v>
      </c>
      <c r="N2146" s="105" t="str">
        <v>FACOAL100_x</v>
      </c>
      <c r="O2146" s="131" t="str">
        <v/>
      </c>
      <c r="P2146" s="121" t="str">
        <v/>
      </c>
      <c r="Q2146">
        <v>0</v>
      </c>
      <c r="R2146" t="str">
        <v>FACOAL100_x</v>
      </c>
      <c r="T2146">
        <v>0</v>
      </c>
      <c r="U2146" t="str">
        <v>FACOAL100_x</v>
      </c>
      <c r="W2146" t="str">
        <f ca="1"/>
        <v>Transport</v>
      </c>
      <c r="X2146" t="str">
        <f ca="1"/>
        <v>SPMDtpa_e</v>
      </c>
      <c r="Y2146">
        <f ca="1"/>
        <v>0</v>
      </c>
      <c r="Z2146">
        <f ca="1"/>
        <v>0</v>
      </c>
      <c r="AA2146">
        <f ca="1"/>
        <v>0</v>
      </c>
      <c r="AB2146">
        <f ca="1"/>
        <v>0</v>
      </c>
      <c r="AC2146">
        <f ca="1"/>
        <v>0</v>
      </c>
      <c r="AD2146" t="str">
        <f ca="1"/>
        <v>QUILSYN_c</v>
      </c>
      <c r="AE2146">
        <f ca="1"/>
        <v>0</v>
      </c>
    </row>
    <row r="2147" spans="1:31" x14ac:dyDescent="0.2">
      <c r="A2147" t="s">
        <v>10654</v>
      </c>
      <c r="B2147" s="121" t="s">
        <v>10010</v>
      </c>
      <c r="E2147" s="121" t="str">
        <f ca="1"/>
        <v>0</v>
      </c>
      <c r="H2147" s="121" t="str">
        <f ca="1"/>
        <v>0</v>
      </c>
      <c r="K2147" s="121" t="str">
        <f ca="1"/>
        <v>0</v>
      </c>
      <c r="L2147">
        <v>0</v>
      </c>
      <c r="M2147">
        <v>5.4440669101985799E-2</v>
      </c>
      <c r="N2147" s="105" t="str">
        <v>FACOAL100_x</v>
      </c>
      <c r="O2147" s="131" t="str">
        <v/>
      </c>
      <c r="P2147" s="121" t="str">
        <v/>
      </c>
      <c r="Q2147">
        <v>0</v>
      </c>
      <c r="R2147" t="str">
        <v>FACOAL100_x</v>
      </c>
      <c r="T2147">
        <v>0</v>
      </c>
      <c r="U2147" t="str">
        <v>FACOAL100_x</v>
      </c>
      <c r="W2147" t="str">
        <f ca="1"/>
        <v>Transport</v>
      </c>
      <c r="X2147" t="str">
        <f ca="1"/>
        <v>SPMDtpa_v</v>
      </c>
      <c r="Y2147">
        <f ca="1"/>
        <v>0</v>
      </c>
      <c r="Z2147">
        <f ca="1"/>
        <v>0</v>
      </c>
      <c r="AA2147">
        <f ca="1"/>
        <v>0</v>
      </c>
      <c r="AB2147">
        <f ca="1"/>
        <v>0</v>
      </c>
      <c r="AC2147">
        <f ca="1"/>
        <v>0</v>
      </c>
      <c r="AD2147" t="str">
        <f ca="1"/>
        <v>QUINDH_c</v>
      </c>
      <c r="AE2147">
        <f ca="1"/>
        <v>0</v>
      </c>
    </row>
    <row r="2148" spans="1:31" x14ac:dyDescent="0.2">
      <c r="A2148" t="s">
        <v>10727</v>
      </c>
      <c r="B2148" s="121" t="s">
        <v>10011</v>
      </c>
      <c r="E2148" s="121">
        <f ca="1"/>
        <v>1.9069533756447E-5</v>
      </c>
      <c r="H2148" s="121" t="str">
        <f ca="1"/>
        <v>0</v>
      </c>
      <c r="K2148" s="121" t="str">
        <f ca="1"/>
        <v>0</v>
      </c>
      <c r="L2148">
        <v>7.0226229895365699E-3</v>
      </c>
      <c r="M2148">
        <v>2.8477932372420502E-3</v>
      </c>
      <c r="N2148" s="105" t="str">
        <v/>
      </c>
      <c r="O2148" s="131">
        <v>0</v>
      </c>
      <c r="P2148" s="121">
        <v>6.9558654384375301E-5</v>
      </c>
      <c r="Q2148">
        <v>3.45700272917076E-3</v>
      </c>
      <c r="R2148" t="str">
        <v/>
      </c>
      <c r="T2148">
        <v>5.8862116886463202E-3</v>
      </c>
      <c r="U2148" t="str">
        <v/>
      </c>
      <c r="W2148" t="str">
        <f ca="1"/>
        <v>Cofactors and prosthetic groups biosynthesis</v>
      </c>
      <c r="X2148" t="str">
        <f ca="1"/>
        <v>SPMS_c</v>
      </c>
      <c r="Y2148">
        <f ca="1"/>
        <v>9.0996216467117127E-6</v>
      </c>
      <c r="Z2148">
        <f ca="1"/>
        <v>0</v>
      </c>
      <c r="AA2148">
        <f ca="1"/>
        <v>8.2803114113304385E-11</v>
      </c>
      <c r="AB2148">
        <f ca="1"/>
        <v>1.7113716226343983E-2</v>
      </c>
      <c r="AC2148">
        <f ca="1"/>
        <v>1</v>
      </c>
      <c r="AD2148" t="str">
        <f ca="1"/>
        <v>QUINt_c_e</v>
      </c>
      <c r="AE2148">
        <f ca="1"/>
        <v>0</v>
      </c>
    </row>
    <row r="2149" spans="1:31" x14ac:dyDescent="0.2">
      <c r="A2149" t="s">
        <v>10674</v>
      </c>
      <c r="B2149" s="121" t="s">
        <v>10012</v>
      </c>
      <c r="E2149" s="121" t="str">
        <f ca="1"/>
        <v>0</v>
      </c>
      <c r="H2149" s="121" t="str">
        <f ca="1"/>
        <v>0</v>
      </c>
      <c r="K2149" s="121" t="str">
        <f ca="1"/>
        <v>0</v>
      </c>
      <c r="L2149">
        <v>1.47310663667042E-3</v>
      </c>
      <c r="M2149">
        <v>2.8491847975657598E-3</v>
      </c>
      <c r="N2149" s="105" t="str">
        <v/>
      </c>
      <c r="O2149" s="131" t="str">
        <v/>
      </c>
      <c r="P2149" s="121" t="str">
        <v/>
      </c>
      <c r="Q2149">
        <v>0</v>
      </c>
      <c r="R2149" t="str">
        <v/>
      </c>
      <c r="T2149">
        <v>3.0539961803303099E-3</v>
      </c>
      <c r="U2149" t="str">
        <v/>
      </c>
      <c r="W2149" t="str">
        <f ca="1"/>
        <v>Arginine and proline metabolism</v>
      </c>
      <c r="X2149" t="str">
        <f ca="1"/>
        <v>SPRMAT_c</v>
      </c>
      <c r="Y2149">
        <f ca="1"/>
        <v>0</v>
      </c>
      <c r="Z2149">
        <f ca="1"/>
        <v>0</v>
      </c>
      <c r="AA2149">
        <f ca="1"/>
        <v>0</v>
      </c>
      <c r="AB2149">
        <f ca="1"/>
        <v>0</v>
      </c>
      <c r="AC2149">
        <f ca="1"/>
        <v>0</v>
      </c>
      <c r="AD2149" t="str">
        <f ca="1"/>
        <v>QULNt_c_m</v>
      </c>
      <c r="AE2149">
        <f ca="1"/>
        <v>0</v>
      </c>
    </row>
    <row r="2150" spans="1:31" x14ac:dyDescent="0.2">
      <c r="A2150" t="s">
        <v>10727</v>
      </c>
      <c r="B2150" s="121" t="s">
        <v>10013</v>
      </c>
      <c r="E2150" s="121" t="str">
        <f ca="1"/>
        <v>0</v>
      </c>
      <c r="H2150" s="121" t="str">
        <f ca="1"/>
        <v>0</v>
      </c>
      <c r="K2150" s="121" t="str">
        <f ca="1"/>
        <v>0</v>
      </c>
      <c r="L2150">
        <v>0</v>
      </c>
      <c r="M2150">
        <v>1.7957230986035699E-3</v>
      </c>
      <c r="N2150" s="105" t="str">
        <v>G00006t_c_r</v>
      </c>
      <c r="O2150" s="131">
        <v>0</v>
      </c>
      <c r="P2150" s="121">
        <v>1.05468735574239E-4</v>
      </c>
      <c r="Q2150">
        <v>0</v>
      </c>
      <c r="R2150" t="str">
        <v>G00006t_c_r</v>
      </c>
      <c r="T2150">
        <v>0</v>
      </c>
      <c r="U2150" t="str">
        <v>G00006t_c_r</v>
      </c>
      <c r="W2150" t="str">
        <f ca="1"/>
        <v>Cofactors and prosthetic groups biosynthesis</v>
      </c>
      <c r="X2150" t="str">
        <f ca="1"/>
        <v>SPRMS_c</v>
      </c>
      <c r="Y2150">
        <f ca="1"/>
        <v>0</v>
      </c>
      <c r="Z2150">
        <f ca="1"/>
        <v>0</v>
      </c>
      <c r="AA2150">
        <f ca="1"/>
        <v>0</v>
      </c>
      <c r="AB2150">
        <f ca="1"/>
        <v>0</v>
      </c>
      <c r="AC2150">
        <f ca="1"/>
        <v>0</v>
      </c>
      <c r="AD2150" t="str">
        <f ca="1"/>
        <v>RADHx_m</v>
      </c>
      <c r="AE2150">
        <f ca="1"/>
        <v>0</v>
      </c>
    </row>
    <row r="2151" spans="1:31" x14ac:dyDescent="0.2">
      <c r="A2151" t="s">
        <v>10654</v>
      </c>
      <c r="B2151" s="121" t="s">
        <v>10014</v>
      </c>
      <c r="E2151" s="121" t="str">
        <f ca="1"/>
        <v>0</v>
      </c>
      <c r="H2151" s="121" t="str">
        <f ca="1"/>
        <v>0</v>
      </c>
      <c r="K2151" s="121" t="str">
        <f ca="1"/>
        <v>0</v>
      </c>
      <c r="L2151">
        <v>0</v>
      </c>
      <c r="M2151">
        <v>7.69387990294581E-4</v>
      </c>
      <c r="N2151" s="105" t="str">
        <v>G00006t_c_r</v>
      </c>
      <c r="O2151" s="131" t="str">
        <v/>
      </c>
      <c r="P2151" s="121" t="str">
        <v/>
      </c>
      <c r="Q2151">
        <v>0</v>
      </c>
      <c r="R2151" t="str">
        <v>G00006t_c_r</v>
      </c>
      <c r="T2151">
        <v>0</v>
      </c>
      <c r="U2151" t="str">
        <v>G00006t_c_r</v>
      </c>
      <c r="W2151" t="str">
        <f ca="1"/>
        <v>Transport</v>
      </c>
      <c r="X2151" t="str">
        <f ca="1"/>
        <v>SPRMtpa_e</v>
      </c>
      <c r="Y2151">
        <f ca="1"/>
        <v>0</v>
      </c>
      <c r="Z2151">
        <f ca="1"/>
        <v>0</v>
      </c>
      <c r="AA2151">
        <f ca="1"/>
        <v>0</v>
      </c>
      <c r="AB2151">
        <f ca="1"/>
        <v>0</v>
      </c>
      <c r="AC2151">
        <f ca="1"/>
        <v>0</v>
      </c>
      <c r="AD2151" t="str">
        <f ca="1"/>
        <v>RAFH_e</v>
      </c>
      <c r="AE2151">
        <f ca="1"/>
        <v>0</v>
      </c>
    </row>
    <row r="2152" spans="1:31" x14ac:dyDescent="0.2">
      <c r="A2152" t="s">
        <v>10654</v>
      </c>
      <c r="B2152" s="121" t="s">
        <v>10015</v>
      </c>
      <c r="E2152" s="121" t="str">
        <f ca="1"/>
        <v>0</v>
      </c>
      <c r="H2152" s="121" t="str">
        <f ca="1"/>
        <v>0</v>
      </c>
      <c r="K2152" s="121" t="str">
        <f ca="1"/>
        <v>0</v>
      </c>
      <c r="L2152">
        <v>0</v>
      </c>
      <c r="M2152">
        <v>1.7500416808233E-3</v>
      </c>
      <c r="N2152" s="105" t="str">
        <v>G00006t_c_r</v>
      </c>
      <c r="O2152" s="131" t="str">
        <v/>
      </c>
      <c r="P2152" s="121" t="str">
        <v/>
      </c>
      <c r="Q2152">
        <v>0</v>
      </c>
      <c r="R2152" t="str">
        <v>G00006t_c_r</v>
      </c>
      <c r="T2152">
        <v>0</v>
      </c>
      <c r="U2152" t="str">
        <v>G00006t_c_r</v>
      </c>
      <c r="W2152" t="str">
        <f ca="1"/>
        <v>Transport</v>
      </c>
      <c r="X2152" t="str">
        <f ca="1"/>
        <v>SPRMtpa_v</v>
      </c>
      <c r="Y2152">
        <f ca="1"/>
        <v>0</v>
      </c>
      <c r="Z2152">
        <f ca="1"/>
        <v>0</v>
      </c>
      <c r="AA2152">
        <f ca="1"/>
        <v>0</v>
      </c>
      <c r="AB2152">
        <f ca="1"/>
        <v>0</v>
      </c>
      <c r="AC2152">
        <f ca="1"/>
        <v>0</v>
      </c>
      <c r="AD2152" t="str">
        <f ca="1"/>
        <v>RBFK_m</v>
      </c>
      <c r="AE2152">
        <f ca="1"/>
        <v>0</v>
      </c>
    </row>
    <row r="2153" spans="1:31" x14ac:dyDescent="0.2">
      <c r="A2153" t="s">
        <v>10707</v>
      </c>
      <c r="B2153" s="121" t="s">
        <v>10016</v>
      </c>
      <c r="E2153" s="121" t="str">
        <f ca="1"/>
        <v>0</v>
      </c>
      <c r="H2153" s="121" t="str">
        <f ca="1"/>
        <v>0</v>
      </c>
      <c r="K2153" s="121" t="str">
        <f ca="1"/>
        <v>0</v>
      </c>
      <c r="L2153">
        <v>0</v>
      </c>
      <c r="M2153">
        <v>1.2378771951506999E-3</v>
      </c>
      <c r="N2153" s="105" t="str">
        <v>G00006t_c_r</v>
      </c>
      <c r="O2153" s="131">
        <v>0</v>
      </c>
      <c r="P2153" s="121">
        <v>0</v>
      </c>
      <c r="Q2153">
        <v>0</v>
      </c>
      <c r="R2153" t="str">
        <v>G00006t_c_r</v>
      </c>
      <c r="T2153">
        <v>0</v>
      </c>
      <c r="U2153" t="str">
        <v>G00006t_c_r</v>
      </c>
      <c r="W2153" t="str">
        <f ca="1"/>
        <v>Ergosterol biosynthesis</v>
      </c>
      <c r="X2153" t="str">
        <f ca="1"/>
        <v>SQLEx_r</v>
      </c>
      <c r="Y2153">
        <f ca="1"/>
        <v>0</v>
      </c>
      <c r="Z2153">
        <f ca="1"/>
        <v>0</v>
      </c>
      <c r="AA2153">
        <f ca="1"/>
        <v>0</v>
      </c>
      <c r="AB2153">
        <f ca="1"/>
        <v>0</v>
      </c>
      <c r="AC2153">
        <f ca="1"/>
        <v>0</v>
      </c>
      <c r="AD2153" t="str">
        <f ca="1"/>
        <v>RBK_c</v>
      </c>
      <c r="AE2153">
        <f ca="1"/>
        <v>0</v>
      </c>
    </row>
    <row r="2154" spans="1:31" x14ac:dyDescent="0.2">
      <c r="A2154" t="s">
        <v>10707</v>
      </c>
      <c r="B2154" s="121" t="s">
        <v>10017</v>
      </c>
      <c r="E2154" s="121">
        <f ca="1"/>
        <v>1.95598114693252E-2</v>
      </c>
      <c r="H2154" s="121" t="str">
        <f ca="1"/>
        <v>0</v>
      </c>
      <c r="K2154" s="121" t="str">
        <f ca="1"/>
        <v>0</v>
      </c>
      <c r="L2154">
        <v>0</v>
      </c>
      <c r="M2154">
        <v>2.1149593332425898E-3</v>
      </c>
      <c r="N2154" s="105" t="str">
        <v>G00006t_c_r</v>
      </c>
      <c r="O2154" s="131">
        <v>1.438220124E-3</v>
      </c>
      <c r="P2154" s="121">
        <v>2.3867596660504401E-6</v>
      </c>
      <c r="Q2154">
        <v>0</v>
      </c>
      <c r="R2154" t="str">
        <v>G00006t_c_r</v>
      </c>
      <c r="T2154">
        <v>0</v>
      </c>
      <c r="U2154" t="str">
        <v>G00006t_c_r</v>
      </c>
      <c r="W2154" t="str">
        <f ca="1"/>
        <v>Ergosterol biosynthesis</v>
      </c>
      <c r="X2154" t="str">
        <f ca="1"/>
        <v>SQLEy_r</v>
      </c>
      <c r="Y2154">
        <f ca="1"/>
        <v>9.333572919248646E-3</v>
      </c>
      <c r="Z2154">
        <f ca="1"/>
        <v>0</v>
      </c>
      <c r="AA2154">
        <f ca="1"/>
        <v>8.7115583438931697E-5</v>
      </c>
      <c r="AB2154">
        <f ca="1"/>
        <v>15292499.304567503</v>
      </c>
      <c r="AC2154">
        <f ca="1"/>
        <v>1</v>
      </c>
      <c r="AD2154" t="str">
        <f ca="1"/>
        <v>RBK_D_c</v>
      </c>
      <c r="AE2154">
        <f ca="1"/>
        <v>0</v>
      </c>
    </row>
    <row r="2155" spans="1:31" x14ac:dyDescent="0.2">
      <c r="A2155" t="s">
        <v>10707</v>
      </c>
      <c r="B2155" s="121" t="s">
        <v>10018</v>
      </c>
      <c r="E2155" s="121">
        <f ca="1"/>
        <v>1.95598114693252E-2</v>
      </c>
      <c r="H2155" s="121" t="str">
        <f ca="1"/>
        <v>0</v>
      </c>
      <c r="K2155" s="121" t="str">
        <f ca="1"/>
        <v>0</v>
      </c>
      <c r="L2155">
        <v>0</v>
      </c>
      <c r="M2155">
        <v>1.9574210277855999E-4</v>
      </c>
      <c r="N2155" s="105" t="str">
        <v>G00006t_c_r</v>
      </c>
      <c r="O2155" s="131">
        <v>1.438220124E-3</v>
      </c>
      <c r="P2155" s="121">
        <v>2.3867596660503199E-6</v>
      </c>
      <c r="Q2155">
        <v>0</v>
      </c>
      <c r="R2155" t="str">
        <v>G00006t_c_r</v>
      </c>
      <c r="T2155">
        <v>0</v>
      </c>
      <c r="U2155" t="str">
        <v>G00006t_c_r</v>
      </c>
      <c r="W2155" t="str">
        <f ca="1"/>
        <v>Ergosterol biosynthesis</v>
      </c>
      <c r="X2155" t="str">
        <f ca="1"/>
        <v>SQLS_c</v>
      </c>
      <c r="Y2155">
        <f ca="1"/>
        <v>9.333572919248646E-3</v>
      </c>
      <c r="Z2155">
        <f ca="1"/>
        <v>0</v>
      </c>
      <c r="AA2155">
        <f ca="1"/>
        <v>8.7115583438931697E-5</v>
      </c>
      <c r="AB2155">
        <f ca="1"/>
        <v>15292499.304569045</v>
      </c>
      <c r="AC2155">
        <f ca="1"/>
        <v>1</v>
      </c>
      <c r="AD2155" t="str">
        <f ca="1"/>
        <v>RDH_c</v>
      </c>
      <c r="AE2155">
        <f ca="1"/>
        <v>0</v>
      </c>
    </row>
    <row r="2156" spans="1:31" x14ac:dyDescent="0.2">
      <c r="A2156" t="s">
        <v>10654</v>
      </c>
      <c r="B2156" s="121" t="s">
        <v>10019</v>
      </c>
      <c r="E2156" s="121">
        <f ca="1"/>
        <v>1.95598114693252E-2</v>
      </c>
      <c r="H2156" s="121" t="str">
        <f ca="1"/>
        <v>0</v>
      </c>
      <c r="K2156" s="121" t="str">
        <f ca="1"/>
        <v>0</v>
      </c>
      <c r="L2156">
        <v>0</v>
      </c>
      <c r="M2156">
        <v>1.23798043031837E-3</v>
      </c>
      <c r="N2156" s="105" t="str">
        <v>G00006t_c_r</v>
      </c>
      <c r="O2156" s="131" t="str">
        <v/>
      </c>
      <c r="P2156" s="121" t="str">
        <v/>
      </c>
      <c r="Q2156">
        <v>0</v>
      </c>
      <c r="R2156" t="str">
        <v>G00006t_c_r</v>
      </c>
      <c r="T2156">
        <v>0</v>
      </c>
      <c r="U2156" t="str">
        <v>G00006t_c_r</v>
      </c>
      <c r="W2156" t="str">
        <f ca="1"/>
        <v>Transport</v>
      </c>
      <c r="X2156" t="str">
        <f ca="1"/>
        <v>SQLt_c_r</v>
      </c>
      <c r="Y2156">
        <f ca="1"/>
        <v>9.333572919248646E-3</v>
      </c>
      <c r="Z2156">
        <f ca="1"/>
        <v>0</v>
      </c>
      <c r="AA2156">
        <f ca="1"/>
        <v>8.7115583438931697E-5</v>
      </c>
      <c r="AB2156">
        <f ca="1"/>
        <v>3.6457589012864238E-3</v>
      </c>
      <c r="AC2156">
        <f ca="1"/>
        <v>1</v>
      </c>
      <c r="AD2156" t="str">
        <f ca="1"/>
        <v>RHMND2_c</v>
      </c>
      <c r="AE2156">
        <f ca="1"/>
        <v>0</v>
      </c>
    </row>
    <row r="2157" spans="1:31" x14ac:dyDescent="0.2">
      <c r="A2157" t="s">
        <v>10654</v>
      </c>
      <c r="B2157" s="121" t="s">
        <v>10020</v>
      </c>
      <c r="E2157" s="121" t="str">
        <f ca="1"/>
        <v>0</v>
      </c>
      <c r="H2157" s="121" t="str">
        <f ca="1"/>
        <v>0</v>
      </c>
      <c r="K2157" s="121" t="str">
        <f ca="1"/>
        <v>0</v>
      </c>
      <c r="L2157">
        <v>0</v>
      </c>
      <c r="M2157">
        <v>2.2709828205351901E-3</v>
      </c>
      <c r="N2157" s="105" t="str">
        <v>G00006t_c_r</v>
      </c>
      <c r="O2157" s="131" t="str">
        <v/>
      </c>
      <c r="P2157" s="121" t="str">
        <v/>
      </c>
      <c r="Q2157">
        <v>0</v>
      </c>
      <c r="R2157" t="str">
        <v>G00006t_c_r</v>
      </c>
      <c r="T2157">
        <v>0</v>
      </c>
      <c r="U2157" t="str">
        <v>G00006t_c_r</v>
      </c>
      <c r="W2157" t="str">
        <f ca="1"/>
        <v>Transport</v>
      </c>
      <c r="X2157" t="str">
        <f ca="1"/>
        <v>SRBt_c_e</v>
      </c>
      <c r="Y2157">
        <f ca="1"/>
        <v>0</v>
      </c>
      <c r="Z2157">
        <f ca="1"/>
        <v>0</v>
      </c>
      <c r="AA2157">
        <f ca="1"/>
        <v>0</v>
      </c>
      <c r="AB2157">
        <f ca="1"/>
        <v>0</v>
      </c>
      <c r="AC2157">
        <f ca="1"/>
        <v>0</v>
      </c>
      <c r="AD2157" t="str">
        <f ca="1"/>
        <v>RIBFLVt_c_m</v>
      </c>
      <c r="AE2157">
        <f ca="1"/>
        <v>0</v>
      </c>
    </row>
    <row r="2158" spans="1:31" x14ac:dyDescent="0.2">
      <c r="A2158" t="s">
        <v>10659</v>
      </c>
      <c r="B2158" s="121" t="s">
        <v>10021</v>
      </c>
      <c r="E2158" s="121" t="str">
        <f ca="1"/>
        <v>0</v>
      </c>
      <c r="H2158" s="121" t="str">
        <f ca="1"/>
        <v>0</v>
      </c>
      <c r="K2158" s="121" t="str">
        <f ca="1"/>
        <v>0</v>
      </c>
      <c r="L2158">
        <v>0</v>
      </c>
      <c r="M2158">
        <v>1.7382675909423601E-3</v>
      </c>
      <c r="N2158" s="105" t="str">
        <v/>
      </c>
      <c r="O2158" s="131">
        <v>0</v>
      </c>
      <c r="P2158" s="121">
        <v>2.6079811860185301E-3</v>
      </c>
      <c r="Q2158">
        <v>0</v>
      </c>
      <c r="R2158" t="str">
        <v/>
      </c>
      <c r="T2158">
        <v>0</v>
      </c>
      <c r="U2158" t="str">
        <v/>
      </c>
      <c r="W2158" t="str">
        <f ca="1"/>
        <v>Alanine, aspartate and glutamate metabolism</v>
      </c>
      <c r="X2158" t="str">
        <f ca="1"/>
        <v>SSALy_c</v>
      </c>
      <c r="Y2158">
        <f ca="1"/>
        <v>0</v>
      </c>
      <c r="Z2158">
        <f ca="1"/>
        <v>0</v>
      </c>
      <c r="AA2158">
        <f ca="1"/>
        <v>0</v>
      </c>
      <c r="AB2158">
        <f ca="1"/>
        <v>0</v>
      </c>
      <c r="AC2158">
        <f ca="1"/>
        <v>0</v>
      </c>
      <c r="AD2158" t="str">
        <f ca="1"/>
        <v>RIBt_c_e</v>
      </c>
      <c r="AE2158">
        <f ca="1"/>
        <v>0</v>
      </c>
    </row>
    <row r="2159" spans="1:31" x14ac:dyDescent="0.2">
      <c r="A2159" t="s">
        <v>10654</v>
      </c>
      <c r="B2159" s="121" t="s">
        <v>10022</v>
      </c>
      <c r="E2159" s="121">
        <f ca="1"/>
        <v>1.95598114693252E-2</v>
      </c>
      <c r="H2159" s="121" t="str">
        <f ca="1"/>
        <v>0</v>
      </c>
      <c r="K2159" s="121" t="str">
        <f ca="1"/>
        <v>0</v>
      </c>
      <c r="L2159">
        <v>0</v>
      </c>
      <c r="M2159">
        <v>2.0681404879395698E-3</v>
      </c>
      <c r="N2159" s="105" t="str">
        <v/>
      </c>
      <c r="O2159" s="131" t="str">
        <v/>
      </c>
      <c r="P2159" s="121" t="str">
        <v/>
      </c>
      <c r="Q2159">
        <v>0</v>
      </c>
      <c r="R2159" t="str">
        <v/>
      </c>
      <c r="T2159">
        <v>2.02757347770982E-5</v>
      </c>
      <c r="U2159" t="str">
        <v/>
      </c>
      <c r="W2159" t="str">
        <f ca="1"/>
        <v>Transport</v>
      </c>
      <c r="X2159" t="str">
        <f ca="1"/>
        <v>SSQ23EPXt_c_r</v>
      </c>
      <c r="Y2159">
        <f ca="1"/>
        <v>9.333572919248646E-3</v>
      </c>
      <c r="Z2159">
        <f ca="1"/>
        <v>0</v>
      </c>
      <c r="AA2159">
        <f ca="1"/>
        <v>8.7115583438931697E-5</v>
      </c>
      <c r="AB2159">
        <f ca="1"/>
        <v>3.6457589012864238E-3</v>
      </c>
      <c r="AC2159">
        <f ca="1"/>
        <v>1</v>
      </c>
      <c r="AD2159" t="str">
        <f ca="1"/>
        <v>RLFC2O_c</v>
      </c>
      <c r="AE2159">
        <f ca="1"/>
        <v>0</v>
      </c>
    </row>
    <row r="2160" spans="1:31" x14ac:dyDescent="0.2">
      <c r="A2160" t="s">
        <v>10707</v>
      </c>
      <c r="B2160" s="121" t="s">
        <v>10023</v>
      </c>
      <c r="E2160" s="121" t="str">
        <f ca="1"/>
        <v>0</v>
      </c>
      <c r="H2160" s="121" t="str">
        <f ca="1"/>
        <v>0</v>
      </c>
      <c r="K2160" s="121" t="str">
        <f ca="1"/>
        <v>0</v>
      </c>
      <c r="L2160">
        <v>0</v>
      </c>
      <c r="M2160">
        <v>0</v>
      </c>
      <c r="N2160" s="105" t="str">
        <v>G00006t_c_mm</v>
      </c>
      <c r="O2160" s="131" t="str">
        <v/>
      </c>
      <c r="P2160" s="121" t="str">
        <v/>
      </c>
      <c r="Q2160">
        <v>0</v>
      </c>
      <c r="R2160" t="str">
        <v>G00006t_c_mm</v>
      </c>
      <c r="T2160">
        <v>0</v>
      </c>
      <c r="U2160" t="str">
        <v>G00006t_c_mm</v>
      </c>
      <c r="W2160" t="str">
        <f ca="1"/>
        <v>Ergosterol biosynthesis</v>
      </c>
      <c r="X2160" t="str">
        <f ca="1"/>
        <v>STATg_rm</v>
      </c>
      <c r="Y2160">
        <f ca="1"/>
        <v>0</v>
      </c>
      <c r="Z2160">
        <f ca="1"/>
        <v>0</v>
      </c>
      <c r="AA2160">
        <f ca="1"/>
        <v>0</v>
      </c>
      <c r="AB2160">
        <f ca="1"/>
        <v>0</v>
      </c>
      <c r="AC2160">
        <f ca="1"/>
        <v>0</v>
      </c>
      <c r="AD2160" t="str">
        <f ca="1"/>
        <v>RLFC2O_m</v>
      </c>
      <c r="AE2160">
        <f ca="1"/>
        <v>0</v>
      </c>
    </row>
    <row r="2161" spans="1:31" x14ac:dyDescent="0.2">
      <c r="A2161" t="s">
        <v>10654</v>
      </c>
      <c r="B2161" s="121" t="s">
        <v>10024</v>
      </c>
      <c r="E2161" s="121">
        <f ca="1"/>
        <v>3.0141518683357098E-6</v>
      </c>
      <c r="H2161" s="121" t="str">
        <f ca="1"/>
        <v>0</v>
      </c>
      <c r="K2161" s="121" t="str">
        <f ca="1"/>
        <v>0</v>
      </c>
      <c r="L2161">
        <v>0</v>
      </c>
      <c r="M2161">
        <v>0</v>
      </c>
      <c r="N2161" s="105" t="str">
        <v>G00006t_c_mm</v>
      </c>
      <c r="O2161" s="131" t="str">
        <v/>
      </c>
      <c r="P2161" s="121" t="str">
        <v/>
      </c>
      <c r="Q2161">
        <v>0</v>
      </c>
      <c r="R2161" t="str">
        <v>G00006t_c_mm</v>
      </c>
      <c r="T2161">
        <v>0</v>
      </c>
      <c r="U2161" t="str">
        <v>G00006t_c_mm</v>
      </c>
      <c r="W2161" t="str">
        <f ca="1"/>
        <v>Transport</v>
      </c>
      <c r="X2161" t="str">
        <f ca="1"/>
        <v>STCOAt_c_l</v>
      </c>
      <c r="Y2161">
        <f ca="1"/>
        <v>1.4382963914003133E-6</v>
      </c>
      <c r="Z2161">
        <f ca="1"/>
        <v>0</v>
      </c>
      <c r="AA2161">
        <f ca="1"/>
        <v>2.0686965095151631E-12</v>
      </c>
      <c r="AB2161">
        <f ca="1"/>
        <v>8.6574277711312175E-11</v>
      </c>
      <c r="AC2161">
        <f ca="1"/>
        <v>1</v>
      </c>
      <c r="AD2161" t="str">
        <f ca="1"/>
        <v>RNDR1_n</v>
      </c>
      <c r="AE2161">
        <f ca="1"/>
        <v>0</v>
      </c>
    </row>
    <row r="2162" spans="1:31" x14ac:dyDescent="0.2">
      <c r="A2162" t="s">
        <v>10654</v>
      </c>
      <c r="B2162" s="121" t="s">
        <v>10025</v>
      </c>
      <c r="E2162" s="121">
        <f ca="1"/>
        <v>3.8280085930878699E-2</v>
      </c>
      <c r="H2162" s="121" t="str">
        <f ca="1"/>
        <v>0</v>
      </c>
      <c r="K2162" s="121" t="str">
        <f ca="1"/>
        <v>0</v>
      </c>
      <c r="L2162">
        <v>0</v>
      </c>
      <c r="M2162">
        <v>0</v>
      </c>
      <c r="N2162" s="105" t="str">
        <v>G00006t_c_mm</v>
      </c>
      <c r="O2162" s="131" t="str">
        <v/>
      </c>
      <c r="P2162" s="121" t="str">
        <v/>
      </c>
      <c r="Q2162">
        <v>0</v>
      </c>
      <c r="R2162" t="str">
        <v>G00006t_c_mm</v>
      </c>
      <c r="T2162">
        <v>0</v>
      </c>
      <c r="U2162" t="str">
        <v>G00006t_c_mm</v>
      </c>
      <c r="W2162" t="str">
        <f ca="1"/>
        <v>Transport</v>
      </c>
      <c r="X2162" t="str">
        <f ca="1"/>
        <v>STCOAt_c_rm</v>
      </c>
      <c r="Y2162">
        <f ca="1"/>
        <v>1.8266534621322033E-2</v>
      </c>
      <c r="Z2162">
        <f ca="1"/>
        <v>0</v>
      </c>
      <c r="AA2162">
        <f ca="1"/>
        <v>3.3366628707195647E-4</v>
      </c>
      <c r="AB2162">
        <f ca="1"/>
        <v>1.3963825852174011E-2</v>
      </c>
      <c r="AC2162">
        <f ca="1"/>
        <v>1</v>
      </c>
      <c r="AD2162" t="str">
        <f ca="1"/>
        <v>RNDR2_n</v>
      </c>
      <c r="AE2162">
        <f ca="1"/>
        <v>0</v>
      </c>
    </row>
    <row r="2163" spans="1:31" x14ac:dyDescent="0.2">
      <c r="A2163" t="s">
        <v>10711</v>
      </c>
      <c r="B2163" s="121" t="s">
        <v>10026</v>
      </c>
      <c r="E2163" s="121" t="str">
        <f ca="1"/>
        <v>0</v>
      </c>
      <c r="H2163" s="121" t="str">
        <f ca="1"/>
        <v>0</v>
      </c>
      <c r="K2163" s="121" t="str">
        <f ca="1"/>
        <v>0</v>
      </c>
      <c r="L2163">
        <v>0</v>
      </c>
      <c r="M2163">
        <v>0</v>
      </c>
      <c r="N2163" s="105" t="str">
        <v>G00006t_c_mm</v>
      </c>
      <c r="O2163" s="131" t="str">
        <v/>
      </c>
      <c r="P2163" s="121" t="str">
        <v/>
      </c>
      <c r="Q2163">
        <v>0</v>
      </c>
      <c r="R2163" t="str">
        <v>G00006t_c_mm</v>
      </c>
      <c r="T2163">
        <v>0</v>
      </c>
      <c r="U2163" t="str">
        <v>G00006t_c_mm</v>
      </c>
      <c r="W2163" t="str">
        <f ca="1"/>
        <v>Steroid biosynthesis</v>
      </c>
      <c r="X2163" t="str">
        <f ca="1"/>
        <v>STEHz161_en</v>
      </c>
      <c r="Y2163">
        <f ca="1"/>
        <v>0</v>
      </c>
      <c r="Z2163">
        <f ca="1"/>
        <v>0</v>
      </c>
      <c r="AA2163">
        <f ca="1"/>
        <v>0</v>
      </c>
      <c r="AB2163">
        <f ca="1"/>
        <v>0</v>
      </c>
      <c r="AC2163">
        <f ca="1"/>
        <v>0</v>
      </c>
      <c r="AD2163" t="str">
        <f ca="1"/>
        <v>RNDR3_n</v>
      </c>
      <c r="AE2163">
        <f ca="1"/>
        <v>0</v>
      </c>
    </row>
    <row r="2164" spans="1:31" x14ac:dyDescent="0.2">
      <c r="A2164" t="s">
        <v>10748</v>
      </c>
      <c r="B2164" s="121" t="s">
        <v>10027</v>
      </c>
      <c r="E2164" s="121" t="str">
        <f ca="1"/>
        <v>0</v>
      </c>
      <c r="H2164" s="121" t="str">
        <f ca="1"/>
        <v>0</v>
      </c>
      <c r="K2164" s="121" t="str">
        <f ca="1"/>
        <v>0</v>
      </c>
      <c r="L2164">
        <v>0</v>
      </c>
      <c r="M2164">
        <v>4.6322774938349902E-2</v>
      </c>
      <c r="N2164" s="105" t="str">
        <v>G00006t_c_l</v>
      </c>
      <c r="O2164" s="131" t="str">
        <v/>
      </c>
      <c r="P2164" s="121" t="str">
        <v/>
      </c>
      <c r="Q2164">
        <v>0</v>
      </c>
      <c r="R2164" t="str">
        <v>G00006t_c_l</v>
      </c>
      <c r="T2164">
        <v>0</v>
      </c>
      <c r="U2164" t="str">
        <v>G00006t_c_l</v>
      </c>
      <c r="W2164" t="str">
        <f ca="1"/>
        <v>Lipid metabolism</v>
      </c>
      <c r="X2164" t="str">
        <f ca="1"/>
        <v>STEHz161_rm</v>
      </c>
      <c r="Y2164">
        <f ca="1"/>
        <v>0</v>
      </c>
      <c r="Z2164">
        <f ca="1"/>
        <v>0</v>
      </c>
      <c r="AA2164">
        <f ca="1"/>
        <v>0</v>
      </c>
      <c r="AB2164">
        <f ca="1"/>
        <v>0</v>
      </c>
      <c r="AC2164">
        <f ca="1"/>
        <v>0</v>
      </c>
      <c r="AD2164" t="str">
        <f ca="1"/>
        <v>RNDR4_n</v>
      </c>
      <c r="AE2164">
        <f ca="1"/>
        <v>0</v>
      </c>
    </row>
    <row r="2165" spans="1:31" x14ac:dyDescent="0.2">
      <c r="A2165" t="s">
        <v>10711</v>
      </c>
      <c r="B2165" s="121" t="s">
        <v>10028</v>
      </c>
      <c r="E2165" s="121" t="str">
        <f ca="1"/>
        <v>0</v>
      </c>
      <c r="H2165" s="121" t="str">
        <f ca="1"/>
        <v>0</v>
      </c>
      <c r="K2165" s="121" t="str">
        <f ca="1"/>
        <v>0</v>
      </c>
      <c r="L2165">
        <v>0</v>
      </c>
      <c r="M2165">
        <v>6.5599467878335205E-2</v>
      </c>
      <c r="N2165" s="105" t="str">
        <v>G00006t_c_l</v>
      </c>
      <c r="O2165" s="131" t="str">
        <v/>
      </c>
      <c r="P2165" s="121" t="str">
        <v/>
      </c>
      <c r="Q2165">
        <v>0</v>
      </c>
      <c r="R2165" t="str">
        <v>G00006t_c_l</v>
      </c>
      <c r="T2165">
        <v>0</v>
      </c>
      <c r="U2165" t="str">
        <v>G00006t_c_l</v>
      </c>
      <c r="W2165" t="str">
        <f ca="1"/>
        <v>Steroid biosynthesis</v>
      </c>
      <c r="X2165" t="str">
        <f ca="1"/>
        <v>STEHz181_en</v>
      </c>
      <c r="Y2165">
        <f ca="1"/>
        <v>0</v>
      </c>
      <c r="Z2165">
        <f ca="1"/>
        <v>0</v>
      </c>
      <c r="AA2165">
        <f ca="1"/>
        <v>0</v>
      </c>
      <c r="AB2165">
        <f ca="1"/>
        <v>0</v>
      </c>
      <c r="AC2165">
        <f ca="1"/>
        <v>0</v>
      </c>
      <c r="AD2165" t="str">
        <f ca="1"/>
        <v>RNMK_c</v>
      </c>
      <c r="AE2165">
        <f ca="1"/>
        <v>0</v>
      </c>
    </row>
    <row r="2166" spans="1:31" x14ac:dyDescent="0.2">
      <c r="A2166" t="s">
        <v>10748</v>
      </c>
      <c r="B2166" s="121" t="s">
        <v>10029</v>
      </c>
      <c r="E2166" s="121" t="str">
        <f ca="1"/>
        <v>0</v>
      </c>
      <c r="H2166" s="121" t="str">
        <f ca="1"/>
        <v>0</v>
      </c>
      <c r="K2166" s="121" t="str">
        <f ca="1"/>
        <v>0</v>
      </c>
      <c r="L2166">
        <v>0</v>
      </c>
      <c r="M2166">
        <v>4.6245910893797301E-2</v>
      </c>
      <c r="N2166" s="105" t="str">
        <v>G00006t_c_l</v>
      </c>
      <c r="O2166" s="131" t="str">
        <v/>
      </c>
      <c r="P2166" s="121" t="str">
        <v/>
      </c>
      <c r="Q2166">
        <v>0</v>
      </c>
      <c r="R2166" t="str">
        <v>G00006t_c_l</v>
      </c>
      <c r="T2166">
        <v>0</v>
      </c>
      <c r="U2166" t="str">
        <v>G00006t_c_l</v>
      </c>
      <c r="W2166" t="str">
        <f ca="1"/>
        <v>Lipid metabolism</v>
      </c>
      <c r="X2166" t="str">
        <f ca="1"/>
        <v>STEHz181_rm</v>
      </c>
      <c r="Y2166">
        <f ca="1"/>
        <v>0</v>
      </c>
      <c r="Z2166">
        <f ca="1"/>
        <v>0</v>
      </c>
      <c r="AA2166">
        <f ca="1"/>
        <v>0</v>
      </c>
      <c r="AB2166">
        <f ca="1"/>
        <v>0</v>
      </c>
      <c r="AC2166">
        <f ca="1"/>
        <v>0</v>
      </c>
      <c r="AD2166" t="str">
        <f ca="1"/>
        <v>SALCMOX_x</v>
      </c>
      <c r="AE2166">
        <f ca="1"/>
        <v>0</v>
      </c>
    </row>
    <row r="2167" spans="1:31" x14ac:dyDescent="0.2">
      <c r="A2167" t="s">
        <v>10654</v>
      </c>
      <c r="B2167" s="121" t="s">
        <v>10031</v>
      </c>
      <c r="E2167" s="121" t="str">
        <f ca="1"/>
        <v>0</v>
      </c>
      <c r="H2167" s="121" t="str">
        <f ca="1"/>
        <v>0</v>
      </c>
      <c r="K2167" s="121" t="str">
        <f ca="1"/>
        <v>0</v>
      </c>
      <c r="L2167">
        <v>0</v>
      </c>
      <c r="M2167">
        <v>5.3284866365500401E-2</v>
      </c>
      <c r="N2167" s="105" t="str">
        <v>G00006t_c_l</v>
      </c>
      <c r="O2167" s="131" t="str">
        <v/>
      </c>
      <c r="P2167" s="121" t="str">
        <v/>
      </c>
      <c r="Q2167">
        <v>0</v>
      </c>
      <c r="R2167" t="str">
        <v>G00006t_c_l</v>
      </c>
      <c r="T2167">
        <v>0</v>
      </c>
      <c r="U2167" t="str">
        <v>G00006t_c_l</v>
      </c>
      <c r="W2167" t="str">
        <f ca="1"/>
        <v>Transport</v>
      </c>
      <c r="X2167" t="str">
        <f ca="1"/>
        <v>SUCCt_c_e</v>
      </c>
      <c r="Y2167">
        <f ca="1"/>
        <v>0</v>
      </c>
      <c r="Z2167">
        <f ca="1"/>
        <v>0</v>
      </c>
      <c r="AA2167">
        <f ca="1"/>
        <v>0</v>
      </c>
      <c r="AB2167">
        <f ca="1"/>
        <v>0</v>
      </c>
      <c r="AC2167">
        <f ca="1"/>
        <v>0</v>
      </c>
      <c r="AD2167" t="str">
        <f ca="1"/>
        <v>SBP_c</v>
      </c>
      <c r="AE2167">
        <f ca="1"/>
        <v>0</v>
      </c>
    </row>
    <row r="2168" spans="1:31" x14ac:dyDescent="0.2">
      <c r="A2168" t="s">
        <v>10654</v>
      </c>
      <c r="B2168" s="121" t="s">
        <v>10030</v>
      </c>
      <c r="E2168" s="121" t="str">
        <f ca="1"/>
        <v>0</v>
      </c>
      <c r="H2168" s="121" t="str">
        <f ca="1"/>
        <v>0</v>
      </c>
      <c r="K2168" s="121" t="str">
        <f ca="1"/>
        <v>0</v>
      </c>
      <c r="L2168">
        <v>0</v>
      </c>
      <c r="M2168">
        <v>8.7880734289019007E-19</v>
      </c>
      <c r="N2168" s="105" t="str">
        <v/>
      </c>
      <c r="O2168" s="131" t="str">
        <v/>
      </c>
      <c r="P2168" s="121" t="str">
        <v/>
      </c>
      <c r="Q2168">
        <v>0</v>
      </c>
      <c r="R2168" t="str">
        <v/>
      </c>
      <c r="T2168">
        <v>0</v>
      </c>
      <c r="U2168" t="str">
        <v/>
      </c>
      <c r="W2168" t="str">
        <f ca="1"/>
        <v>Transport</v>
      </c>
      <c r="X2168" t="str">
        <f ca="1"/>
        <v>SUCCt2_m</v>
      </c>
      <c r="Y2168">
        <f ca="1"/>
        <v>0</v>
      </c>
      <c r="Z2168">
        <f ca="1"/>
        <v>0</v>
      </c>
      <c r="AA2168">
        <f ca="1"/>
        <v>0</v>
      </c>
      <c r="AB2168">
        <f ca="1"/>
        <v>0</v>
      </c>
      <c r="AC2168">
        <f ca="1"/>
        <v>0</v>
      </c>
      <c r="AD2168" t="str">
        <f ca="1"/>
        <v>SBPP1_r</v>
      </c>
      <c r="AE2168">
        <f ca="1"/>
        <v>0</v>
      </c>
    </row>
    <row r="2169" spans="1:31" x14ac:dyDescent="0.2">
      <c r="A2169" t="s">
        <v>10686</v>
      </c>
      <c r="B2169" s="121" t="s">
        <v>10032</v>
      </c>
      <c r="E2169" s="121">
        <f ca="1"/>
        <v>2.3964683071726899E-2</v>
      </c>
      <c r="H2169" s="121" t="str">
        <f ca="1"/>
        <v>0</v>
      </c>
      <c r="K2169" s="121" t="str">
        <f ca="1"/>
        <v>0</v>
      </c>
      <c r="L2169">
        <v>0</v>
      </c>
      <c r="M2169">
        <v>6.2156658850784202E-19</v>
      </c>
      <c r="N2169" s="105" t="str">
        <v/>
      </c>
      <c r="O2169" s="131" t="str">
        <v/>
      </c>
      <c r="P2169" s="121" t="str">
        <v/>
      </c>
      <c r="Q2169">
        <v>0</v>
      </c>
      <c r="R2169" t="str">
        <v/>
      </c>
      <c r="T2169">
        <v>0</v>
      </c>
      <c r="U2169" t="str">
        <v/>
      </c>
      <c r="W2169" t="str">
        <f ca="1"/>
        <v>Citric acid cycle</v>
      </c>
      <c r="X2169" t="str">
        <f ca="1"/>
        <v>SUCDq9_m</v>
      </c>
      <c r="Y2169">
        <f ca="1"/>
        <v>1.1435494523422587E-2</v>
      </c>
      <c r="Z2169">
        <f ca="1"/>
        <v>0</v>
      </c>
      <c r="AA2169">
        <f ca="1"/>
        <v>1.3077053499522799E-4</v>
      </c>
      <c r="AB2169">
        <f ca="1"/>
        <v>5.4727044595763857E-3</v>
      </c>
      <c r="AC2169">
        <f ca="1"/>
        <v>1</v>
      </c>
      <c r="AD2169" t="str">
        <f ca="1"/>
        <v>SBPP2_r</v>
      </c>
      <c r="AE2169">
        <f ca="1"/>
        <v>0</v>
      </c>
    </row>
    <row r="2170" spans="1:31" x14ac:dyDescent="0.2">
      <c r="A2170" t="s">
        <v>10654</v>
      </c>
      <c r="B2170" s="121" t="s">
        <v>10033</v>
      </c>
      <c r="E2170" s="121">
        <f ca="1"/>
        <v>2.3964683071726899E-2</v>
      </c>
      <c r="H2170" s="121" t="str">
        <f ca="1"/>
        <v>0</v>
      </c>
      <c r="K2170" s="121" t="str">
        <f ca="1"/>
        <v>0</v>
      </c>
      <c r="L2170">
        <v>0</v>
      </c>
      <c r="M2170">
        <v>6.2156658850784702E-19</v>
      </c>
      <c r="N2170" s="105" t="str">
        <v/>
      </c>
      <c r="O2170" s="131">
        <v>0.50403575440090498</v>
      </c>
      <c r="P2170" s="121">
        <v>0.263512943501237</v>
      </c>
      <c r="Q2170">
        <v>0</v>
      </c>
      <c r="R2170" t="str">
        <v/>
      </c>
      <c r="T2170">
        <v>0</v>
      </c>
      <c r="U2170" t="str">
        <v/>
      </c>
      <c r="W2170" t="str">
        <f ca="1"/>
        <v>Transport</v>
      </c>
      <c r="X2170" t="str">
        <f ca="1"/>
        <v>SUCFUMt_c_m</v>
      </c>
      <c r="Y2170">
        <f ca="1"/>
        <v>1.1435494523422587E-2</v>
      </c>
      <c r="Z2170">
        <f ca="1"/>
        <v>0</v>
      </c>
      <c r="AA2170">
        <f ca="1"/>
        <v>1.3077053499522799E-4</v>
      </c>
      <c r="AB2170">
        <f ca="1"/>
        <v>1.8832414139829897E-3</v>
      </c>
      <c r="AC2170">
        <f ca="1"/>
        <v>1</v>
      </c>
      <c r="AD2170" t="str">
        <f ca="1"/>
        <v>SBTD_D2_c</v>
      </c>
      <c r="AE2170">
        <f ca="1"/>
        <v>0</v>
      </c>
    </row>
    <row r="2171" spans="1:31" x14ac:dyDescent="0.2">
      <c r="A2171" t="s">
        <v>10686</v>
      </c>
      <c r="B2171" s="121" t="s">
        <v>10034</v>
      </c>
      <c r="E2171" s="121" t="str">
        <f ca="1"/>
        <v>0</v>
      </c>
      <c r="H2171" s="121" t="str">
        <f ca="1"/>
        <v>0</v>
      </c>
      <c r="K2171" s="121" t="str">
        <f ca="1"/>
        <v>0</v>
      </c>
      <c r="L2171">
        <v>0</v>
      </c>
      <c r="M2171">
        <v>0</v>
      </c>
      <c r="N2171" s="105" t="str">
        <v/>
      </c>
      <c r="O2171" s="131">
        <v>0.91197817651767499</v>
      </c>
      <c r="P2171" s="121">
        <v>0.397141097841331</v>
      </c>
      <c r="Q2171">
        <v>0</v>
      </c>
      <c r="R2171" t="str">
        <v/>
      </c>
      <c r="T2171">
        <v>0</v>
      </c>
      <c r="U2171" t="str">
        <v/>
      </c>
      <c r="W2171" t="str">
        <f ca="1"/>
        <v>Citric acid cycle</v>
      </c>
      <c r="X2171" t="str">
        <f ca="1"/>
        <v>SUCOAS_m</v>
      </c>
      <c r="Y2171">
        <f ca="1"/>
        <v>0</v>
      </c>
      <c r="Z2171">
        <f ca="1"/>
        <v>0</v>
      </c>
      <c r="AA2171">
        <f ca="1"/>
        <v>0</v>
      </c>
      <c r="AB2171">
        <f ca="1"/>
        <v>0</v>
      </c>
      <c r="AC2171">
        <f ca="1"/>
        <v>0</v>
      </c>
      <c r="AD2171" t="str">
        <f ca="1"/>
        <v>SBTD_L_c</v>
      </c>
      <c r="AE2171">
        <f ca="1"/>
        <v>0</v>
      </c>
    </row>
    <row r="2172" spans="1:31" x14ac:dyDescent="0.2">
      <c r="A2172" t="s">
        <v>10731</v>
      </c>
      <c r="B2172" s="121" t="s">
        <v>10035</v>
      </c>
      <c r="E2172" s="121" t="str">
        <f ca="1"/>
        <v>0</v>
      </c>
      <c r="H2172" s="121" t="str">
        <f ca="1"/>
        <v>0</v>
      </c>
      <c r="K2172" s="121" t="str">
        <f ca="1"/>
        <v>0</v>
      </c>
      <c r="L2172">
        <v>0</v>
      </c>
      <c r="M2172">
        <v>6.2156658850785097E-19</v>
      </c>
      <c r="N2172" s="105" t="str">
        <v/>
      </c>
      <c r="O2172" s="131">
        <v>0</v>
      </c>
      <c r="P2172" s="121">
        <v>0</v>
      </c>
      <c r="Q2172">
        <v>0</v>
      </c>
      <c r="R2172" t="str">
        <v/>
      </c>
      <c r="T2172">
        <v>0</v>
      </c>
      <c r="U2172" t="str">
        <v/>
      </c>
      <c r="W2172" t="str">
        <f ca="1"/>
        <v>Galactose metabolism</v>
      </c>
      <c r="X2172" t="str">
        <f ca="1"/>
        <v>SUCR_e</v>
      </c>
      <c r="Y2172">
        <f ca="1"/>
        <v>0</v>
      </c>
      <c r="Z2172">
        <f ca="1"/>
        <v>0</v>
      </c>
      <c r="AA2172">
        <f ca="1"/>
        <v>0</v>
      </c>
      <c r="AB2172">
        <f ca="1"/>
        <v>0</v>
      </c>
      <c r="AC2172">
        <f ca="1"/>
        <v>0</v>
      </c>
      <c r="AD2172" t="str">
        <f ca="1"/>
        <v>SBTDt_c</v>
      </c>
      <c r="AE2172">
        <f ca="1"/>
        <v>0</v>
      </c>
    </row>
    <row r="2173" spans="1:31" x14ac:dyDescent="0.2">
      <c r="A2173" t="s">
        <v>10706</v>
      </c>
      <c r="B2173" s="121" t="s">
        <v>10036</v>
      </c>
      <c r="E2173" s="121" t="str">
        <f ca="1"/>
        <v>0</v>
      </c>
      <c r="H2173" s="121" t="str">
        <f ca="1"/>
        <v>0</v>
      </c>
      <c r="K2173" s="121" t="str">
        <f ca="1"/>
        <v>0</v>
      </c>
      <c r="L2173">
        <v>0</v>
      </c>
      <c r="M2173">
        <v>6.2156658850785502E-19</v>
      </c>
      <c r="N2173" s="105" t="str">
        <v/>
      </c>
      <c r="O2173" s="131" t="str">
        <v/>
      </c>
      <c r="P2173" s="121" t="str">
        <v/>
      </c>
      <c r="Q2173">
        <v>0</v>
      </c>
      <c r="R2173" t="str">
        <v/>
      </c>
      <c r="T2173">
        <v>0</v>
      </c>
      <c r="U2173" t="str">
        <v/>
      </c>
      <c r="W2173" t="str">
        <f ca="1"/>
        <v>Sulfur metabolism</v>
      </c>
      <c r="X2173" t="str">
        <f ca="1"/>
        <v>SULFOX2_c</v>
      </c>
      <c r="Y2173">
        <f ca="1"/>
        <v>0</v>
      </c>
      <c r="Z2173">
        <f ca="1"/>
        <v>0</v>
      </c>
      <c r="AA2173">
        <f ca="1"/>
        <v>0</v>
      </c>
      <c r="AB2173">
        <f ca="1"/>
        <v>0</v>
      </c>
      <c r="AC2173">
        <f ca="1"/>
        <v>0</v>
      </c>
      <c r="AD2173" t="str">
        <f ca="1"/>
        <v>SBTLt_c</v>
      </c>
      <c r="AE2173">
        <f ca="1"/>
        <v>0</v>
      </c>
    </row>
    <row r="2174" spans="1:31" x14ac:dyDescent="0.2">
      <c r="A2174" t="s">
        <v>10715</v>
      </c>
      <c r="B2174" s="121" t="s">
        <v>10037</v>
      </c>
      <c r="E2174" s="121" t="str">
        <f ca="1"/>
        <v>0</v>
      </c>
      <c r="H2174" s="121" t="str">
        <f ca="1"/>
        <v>0</v>
      </c>
      <c r="K2174" s="121" t="str">
        <f ca="1"/>
        <v>0</v>
      </c>
      <c r="L2174">
        <v>0</v>
      </c>
      <c r="M2174">
        <v>5.0060042717929804E-4</v>
      </c>
      <c r="N2174" s="105" t="str">
        <v>MAGL_l</v>
      </c>
      <c r="O2174" s="131" t="str">
        <v/>
      </c>
      <c r="P2174" s="121" t="str">
        <v/>
      </c>
      <c r="Q2174">
        <v>0</v>
      </c>
      <c r="R2174" t="str">
        <v>MAGL_l</v>
      </c>
      <c r="T2174">
        <v>0</v>
      </c>
      <c r="U2174" t="str">
        <v>MAGL_l</v>
      </c>
      <c r="W2174" t="str">
        <f ca="1"/>
        <v>Triacylglycerol degradation</v>
      </c>
      <c r="X2174" t="str">
        <f ca="1"/>
        <v>TAGL_l</v>
      </c>
      <c r="Y2174">
        <f ca="1"/>
        <v>0</v>
      </c>
      <c r="Z2174">
        <f ca="1"/>
        <v>0</v>
      </c>
      <c r="AA2174">
        <f ca="1"/>
        <v>0</v>
      </c>
      <c r="AB2174">
        <f ca="1"/>
        <v>0</v>
      </c>
      <c r="AC2174">
        <f ca="1"/>
        <v>0</v>
      </c>
      <c r="AD2174" t="str">
        <f ca="1"/>
        <v>SDPDS_c</v>
      </c>
      <c r="AE2174">
        <f ca="1"/>
        <v>0</v>
      </c>
    </row>
    <row r="2175" spans="1:31" x14ac:dyDescent="0.2">
      <c r="A2175" t="s">
        <v>10715</v>
      </c>
      <c r="B2175" s="121" t="s">
        <v>10038</v>
      </c>
      <c r="E2175" s="121" t="str">
        <f ca="1"/>
        <v>0</v>
      </c>
      <c r="H2175" s="121" t="str">
        <f ca="1"/>
        <v>0</v>
      </c>
      <c r="K2175" s="121" t="str">
        <f ca="1"/>
        <v>0</v>
      </c>
      <c r="L2175">
        <v>0</v>
      </c>
      <c r="M2175">
        <v>1.17844498089207E-4</v>
      </c>
      <c r="N2175" s="105" t="str">
        <v>MAGL_l</v>
      </c>
      <c r="O2175" s="131" t="str">
        <v/>
      </c>
      <c r="P2175" s="121" t="str">
        <v/>
      </c>
      <c r="Q2175">
        <v>0</v>
      </c>
      <c r="R2175" t="str">
        <v>MAGL_l</v>
      </c>
      <c r="T2175">
        <v>0</v>
      </c>
      <c r="U2175" t="str">
        <v>MAGL_l</v>
      </c>
      <c r="W2175" t="str">
        <f ca="1"/>
        <v>Triacylglycerol degradation</v>
      </c>
      <c r="X2175" t="str">
        <f ca="1"/>
        <v>TAGL_m</v>
      </c>
      <c r="Y2175">
        <f ca="1"/>
        <v>0</v>
      </c>
      <c r="Z2175">
        <f ca="1"/>
        <v>0</v>
      </c>
      <c r="AA2175">
        <f ca="1"/>
        <v>0</v>
      </c>
      <c r="AB2175">
        <f ca="1"/>
        <v>0</v>
      </c>
      <c r="AC2175">
        <f ca="1"/>
        <v>0</v>
      </c>
      <c r="AD2175" t="str">
        <f ca="1"/>
        <v>SERAT_c</v>
      </c>
      <c r="AE2175">
        <f ca="1"/>
        <v>0</v>
      </c>
    </row>
    <row r="2176" spans="1:31" x14ac:dyDescent="0.2">
      <c r="A2176" t="s">
        <v>10654</v>
      </c>
      <c r="B2176" s="121" t="s">
        <v>10039</v>
      </c>
      <c r="E2176" s="121" t="str">
        <f ca="1"/>
        <v>0</v>
      </c>
      <c r="H2176" s="121" t="str">
        <f ca="1"/>
        <v>0</v>
      </c>
      <c r="K2176" s="121" t="str">
        <f ca="1"/>
        <v>0</v>
      </c>
      <c r="L2176">
        <v>0</v>
      </c>
      <c r="M2176">
        <v>4.6265033568388603E-6</v>
      </c>
      <c r="N2176" s="105" t="str">
        <v>G00006t_c_mm</v>
      </c>
      <c r="O2176" s="131" t="str">
        <v/>
      </c>
      <c r="P2176" s="121" t="str">
        <v/>
      </c>
      <c r="Q2176">
        <v>0</v>
      </c>
      <c r="R2176" t="str">
        <v>G00006t_c_mm</v>
      </c>
      <c r="T2176">
        <v>0</v>
      </c>
      <c r="U2176" t="str">
        <v>G00006t_c_mm</v>
      </c>
      <c r="W2176" t="str">
        <f ca="1"/>
        <v>Transport</v>
      </c>
      <c r="X2176" t="str">
        <f ca="1"/>
        <v>TAGt_c_m</v>
      </c>
      <c r="Y2176">
        <f ca="1"/>
        <v>0</v>
      </c>
      <c r="Z2176">
        <f ca="1"/>
        <v>0</v>
      </c>
      <c r="AA2176">
        <f ca="1"/>
        <v>0</v>
      </c>
      <c r="AB2176">
        <f ca="1"/>
        <v>0</v>
      </c>
      <c r="AC2176">
        <f ca="1"/>
        <v>0</v>
      </c>
      <c r="AD2176" t="str">
        <f ca="1"/>
        <v>SERD_L_c</v>
      </c>
      <c r="AE2176">
        <f ca="1"/>
        <v>0</v>
      </c>
    </row>
    <row r="2177" spans="1:31" x14ac:dyDescent="0.2">
      <c r="A2177" t="s">
        <v>10654</v>
      </c>
      <c r="B2177" s="121" t="s">
        <v>10040</v>
      </c>
      <c r="E2177" s="121">
        <f ca="1"/>
        <v>-2.41153323884028E-3</v>
      </c>
      <c r="H2177" s="121" t="str">
        <f ca="1"/>
        <v>0</v>
      </c>
      <c r="K2177" s="121" t="str">
        <f ca="1"/>
        <v>0</v>
      </c>
      <c r="L2177">
        <v>0</v>
      </c>
      <c r="M2177">
        <v>1.4764219027330501E-6</v>
      </c>
      <c r="N2177" s="105" t="str">
        <v>G00006t_c_mm</v>
      </c>
      <c r="O2177" s="131" t="str">
        <v/>
      </c>
      <c r="P2177" s="121" t="str">
        <v/>
      </c>
      <c r="Q2177">
        <v>0</v>
      </c>
      <c r="R2177" t="str">
        <v>G00006t_c_mm</v>
      </c>
      <c r="T2177">
        <v>0</v>
      </c>
      <c r="U2177" t="str">
        <v>G00006t_c_mm</v>
      </c>
      <c r="W2177" t="str">
        <f ca="1"/>
        <v>Transport</v>
      </c>
      <c r="X2177" t="str">
        <f ca="1"/>
        <v>TAGt_c_rm</v>
      </c>
      <c r="Y2177">
        <f ca="1"/>
        <v>-1.1507381534431595E-3</v>
      </c>
      <c r="Z2177">
        <f ca="1"/>
        <v>0</v>
      </c>
      <c r="AA2177">
        <f ca="1"/>
        <v>1.3241982977897727E-6</v>
      </c>
      <c r="AB2177">
        <f ca="1"/>
        <v>5.5417269111440124E-5</v>
      </c>
      <c r="AC2177">
        <f ca="1"/>
        <v>1</v>
      </c>
      <c r="AD2177" t="str">
        <f ca="1"/>
        <v>SERtps_e</v>
      </c>
      <c r="AE2177">
        <f ca="1"/>
        <v>0</v>
      </c>
    </row>
    <row r="2178" spans="1:31" x14ac:dyDescent="0.2">
      <c r="A2178" t="s">
        <v>10654</v>
      </c>
      <c r="B2178" s="121" t="s">
        <v>10041</v>
      </c>
      <c r="E2178" s="121" t="str">
        <f ca="1"/>
        <v>0</v>
      </c>
      <c r="H2178" s="121" t="str">
        <f ca="1"/>
        <v>0</v>
      </c>
      <c r="K2178" s="121" t="str">
        <f ca="1"/>
        <v>0</v>
      </c>
      <c r="L2178">
        <v>0</v>
      </c>
      <c r="M2178">
        <v>1.4136896601151599E-6</v>
      </c>
      <c r="N2178" s="105" t="str">
        <v>G00006t_c_mm</v>
      </c>
      <c r="O2178" s="131" t="str">
        <v/>
      </c>
      <c r="P2178" s="121" t="str">
        <v/>
      </c>
      <c r="Q2178">
        <v>0</v>
      </c>
      <c r="R2178" t="str">
        <v>G00006t_c_mm</v>
      </c>
      <c r="T2178">
        <v>0</v>
      </c>
      <c r="U2178" t="str">
        <v>G00006t_c_mm</v>
      </c>
      <c r="W2178" t="str">
        <f ca="1"/>
        <v>Transport</v>
      </c>
      <c r="X2178" t="str">
        <f ca="1"/>
        <v>TAGt_l_rm</v>
      </c>
      <c r="Y2178">
        <f ca="1"/>
        <v>0</v>
      </c>
      <c r="Z2178">
        <f ca="1"/>
        <v>0</v>
      </c>
      <c r="AA2178">
        <f ca="1"/>
        <v>0</v>
      </c>
      <c r="AB2178">
        <f ca="1"/>
        <v>0</v>
      </c>
      <c r="AC2178">
        <f ca="1"/>
        <v>0</v>
      </c>
      <c r="AD2178" t="str">
        <f ca="1"/>
        <v>SFGTHi_c</v>
      </c>
      <c r="AE2178">
        <f ca="1"/>
        <v>0</v>
      </c>
    </row>
    <row r="2179" spans="1:31" x14ac:dyDescent="0.2">
      <c r="A2179" t="s">
        <v>10722</v>
      </c>
      <c r="B2179" s="121" t="s">
        <v>10042</v>
      </c>
      <c r="E2179" s="121">
        <f ca="1"/>
        <v>-7.3720665303219496E-2</v>
      </c>
      <c r="H2179" s="121" t="str">
        <f ca="1"/>
        <v>0</v>
      </c>
      <c r="K2179" s="121" t="str">
        <f ca="1"/>
        <v>0</v>
      </c>
      <c r="L2179">
        <v>2.3859851158951798E-5</v>
      </c>
      <c r="M2179">
        <v>5.4601962773952601E-6</v>
      </c>
      <c r="N2179" s="105" t="str">
        <v>G00006t_c_mm</v>
      </c>
      <c r="O2179" s="131">
        <v>0</v>
      </c>
      <c r="P2179" s="121">
        <v>0.169347234625353</v>
      </c>
      <c r="Q2179">
        <v>2.60401935483871E-5</v>
      </c>
      <c r="R2179" t="str">
        <v>G00006t_c_mm</v>
      </c>
      <c r="T2179">
        <v>3.1031561916225303E-5</v>
      </c>
      <c r="U2179" t="str">
        <v>G00006t_c_mm</v>
      </c>
      <c r="W2179" t="str">
        <f ca="1"/>
        <v>Pentose phosphate pathway</v>
      </c>
      <c r="X2179" t="str">
        <f ca="1"/>
        <v>TALA_c</v>
      </c>
      <c r="Y2179">
        <f ca="1"/>
        <v>-3.5178110297341275E-2</v>
      </c>
      <c r="Z2179">
        <f ca="1"/>
        <v>0</v>
      </c>
      <c r="AA2179">
        <f ca="1"/>
        <v>1.2374994440919082E-3</v>
      </c>
      <c r="AB2179">
        <f ca="1"/>
        <v>4.3150794273964871E-2</v>
      </c>
      <c r="AC2179">
        <f ca="1"/>
        <v>1</v>
      </c>
      <c r="AD2179" t="str">
        <f ca="1"/>
        <v>SHCHD2_c</v>
      </c>
      <c r="AE2179">
        <f ca="1"/>
        <v>0</v>
      </c>
    </row>
    <row r="2180" spans="1:31" x14ac:dyDescent="0.2">
      <c r="A2180" t="s">
        <v>10735</v>
      </c>
      <c r="B2180" s="121" t="s">
        <v>10043</v>
      </c>
      <c r="E2180" s="121" t="str">
        <f ca="1"/>
        <v>0</v>
      </c>
      <c r="H2180" s="121" t="str">
        <f ca="1"/>
        <v>0</v>
      </c>
      <c r="K2180" s="121" t="str">
        <f ca="1"/>
        <v>0</v>
      </c>
      <c r="L2180">
        <v>0</v>
      </c>
      <c r="M2180">
        <v>1.0704194154583001E-6</v>
      </c>
      <c r="N2180" s="105" t="str">
        <v>G00006t_c_mm</v>
      </c>
      <c r="O2180" s="131">
        <v>0</v>
      </c>
      <c r="P2180" s="121">
        <v>0</v>
      </c>
      <c r="Q2180">
        <v>0</v>
      </c>
      <c r="R2180" t="str">
        <v>G00006t_c_mm</v>
      </c>
      <c r="T2180">
        <v>0</v>
      </c>
      <c r="U2180" t="str">
        <v>G00006t_c_mm</v>
      </c>
      <c r="W2180" t="str">
        <f ca="1"/>
        <v>Taurine and hypotaurine metabolism</v>
      </c>
      <c r="X2180" t="str">
        <f ca="1"/>
        <v>TAUDO_c</v>
      </c>
      <c r="Y2180">
        <f ca="1"/>
        <v>0</v>
      </c>
      <c r="Z2180">
        <f ca="1"/>
        <v>0</v>
      </c>
      <c r="AA2180">
        <f ca="1"/>
        <v>0</v>
      </c>
      <c r="AB2180">
        <f ca="1"/>
        <v>0</v>
      </c>
      <c r="AC2180">
        <f ca="1"/>
        <v>0</v>
      </c>
      <c r="AD2180" t="str">
        <f ca="1"/>
        <v>SHCHF_c</v>
      </c>
      <c r="AE2180">
        <f ca="1"/>
        <v>0</v>
      </c>
    </row>
    <row r="2181" spans="1:31" x14ac:dyDescent="0.2">
      <c r="A2181" t="s">
        <v>10654</v>
      </c>
      <c r="B2181" s="121" t="s">
        <v>10044</v>
      </c>
      <c r="E2181" s="121" t="str">
        <f ca="1"/>
        <v>0</v>
      </c>
      <c r="H2181" s="121" t="str">
        <f ca="1"/>
        <v>0</v>
      </c>
      <c r="K2181" s="121" t="str">
        <f ca="1"/>
        <v>0</v>
      </c>
      <c r="L2181">
        <v>0</v>
      </c>
      <c r="M2181">
        <v>1.9246533154602198E-6</v>
      </c>
      <c r="N2181" s="105" t="str">
        <v>G00006t_c_mm</v>
      </c>
      <c r="O2181" s="131" t="str">
        <v/>
      </c>
      <c r="P2181" s="121" t="str">
        <v/>
      </c>
      <c r="Q2181">
        <v>0</v>
      </c>
      <c r="R2181" t="str">
        <v>G00006t_c_mm</v>
      </c>
      <c r="T2181">
        <v>0</v>
      </c>
      <c r="U2181" t="str">
        <v>G00006t_c_mm</v>
      </c>
      <c r="W2181" t="str">
        <f ca="1"/>
        <v>Transport</v>
      </c>
      <c r="X2181" t="str">
        <f ca="1"/>
        <v>TAURt_c_e</v>
      </c>
      <c r="Y2181">
        <f ca="1"/>
        <v>0</v>
      </c>
      <c r="Z2181">
        <f ca="1"/>
        <v>0</v>
      </c>
      <c r="AA2181">
        <f ca="1"/>
        <v>0</v>
      </c>
      <c r="AB2181">
        <f ca="1"/>
        <v>0</v>
      </c>
      <c r="AC2181">
        <f ca="1"/>
        <v>0</v>
      </c>
      <c r="AD2181" t="str">
        <f ca="1"/>
        <v>SHSL1_c</v>
      </c>
      <c r="AE2181">
        <f ca="1"/>
        <v>0</v>
      </c>
    </row>
    <row r="2182" spans="1:31" x14ac:dyDescent="0.2">
      <c r="A2182" t="s">
        <v>10654</v>
      </c>
      <c r="B2182" s="121" t="s">
        <v>10045</v>
      </c>
      <c r="E2182" s="121" t="str">
        <f ca="1"/>
        <v>0</v>
      </c>
      <c r="H2182" s="121" t="str">
        <f ca="1"/>
        <v>0</v>
      </c>
      <c r="K2182" s="121" t="str">
        <f ca="1"/>
        <v>0</v>
      </c>
      <c r="L2182">
        <v>0</v>
      </c>
      <c r="M2182">
        <v>5.7617327938256798E-7</v>
      </c>
      <c r="N2182" s="105" t="str">
        <v>G00006t_c_mm</v>
      </c>
      <c r="O2182" s="131" t="str">
        <v/>
      </c>
      <c r="P2182" s="121" t="str">
        <v/>
      </c>
      <c r="Q2182">
        <v>0</v>
      </c>
      <c r="R2182" t="str">
        <v>G00006t_c_mm</v>
      </c>
      <c r="T2182">
        <v>0</v>
      </c>
      <c r="U2182" t="str">
        <v>G00006t_c_mm</v>
      </c>
      <c r="W2182" t="str">
        <f ca="1"/>
        <v>Transport</v>
      </c>
      <c r="X2182" t="str">
        <f ca="1"/>
        <v>TCHOLAtabc_v</v>
      </c>
      <c r="Y2182">
        <f ca="1"/>
        <v>0</v>
      </c>
      <c r="Z2182">
        <f ca="1"/>
        <v>0</v>
      </c>
      <c r="AA2182">
        <f ca="1"/>
        <v>0</v>
      </c>
      <c r="AB2182">
        <f ca="1"/>
        <v>0</v>
      </c>
      <c r="AC2182">
        <f ca="1"/>
        <v>0</v>
      </c>
      <c r="AD2182" t="str">
        <f ca="1"/>
        <v>SLCBK1_r</v>
      </c>
      <c r="AE2182">
        <f ca="1"/>
        <v>0</v>
      </c>
    </row>
    <row r="2183" spans="1:31" x14ac:dyDescent="0.2">
      <c r="A2183" t="s">
        <v>10654</v>
      </c>
      <c r="B2183" s="121" t="s">
        <v>10046</v>
      </c>
      <c r="E2183" s="121" t="str">
        <f ca="1"/>
        <v>0</v>
      </c>
      <c r="H2183" s="121" t="str">
        <f ca="1"/>
        <v>0</v>
      </c>
      <c r="K2183" s="121" t="str">
        <f ca="1"/>
        <v>0</v>
      </c>
      <c r="L2183">
        <v>0</v>
      </c>
      <c r="M2183">
        <v>1.0688249720566E-6</v>
      </c>
      <c r="N2183" s="105" t="str">
        <v>G00006t_c_mm</v>
      </c>
      <c r="O2183" s="131" t="str">
        <v/>
      </c>
      <c r="P2183" s="121" t="str">
        <v/>
      </c>
      <c r="Q2183">
        <v>0</v>
      </c>
      <c r="R2183" t="str">
        <v>G00006t_c_mm</v>
      </c>
      <c r="T2183">
        <v>0</v>
      </c>
      <c r="U2183" t="str">
        <v>G00006t_c_mm</v>
      </c>
      <c r="W2183" t="str">
        <f ca="1"/>
        <v>Transport</v>
      </c>
      <c r="X2183" t="str">
        <f ca="1"/>
        <v>TDCOAt_c_l</v>
      </c>
      <c r="Y2183">
        <f ca="1"/>
        <v>0</v>
      </c>
      <c r="Z2183">
        <f ca="1"/>
        <v>0</v>
      </c>
      <c r="AA2183">
        <f ca="1"/>
        <v>0</v>
      </c>
      <c r="AB2183">
        <f ca="1"/>
        <v>0</v>
      </c>
      <c r="AC2183">
        <f ca="1"/>
        <v>0</v>
      </c>
      <c r="AD2183" t="str">
        <f ca="1"/>
        <v>SO3t_c_e</v>
      </c>
      <c r="AE2183">
        <f ca="1"/>
        <v>0</v>
      </c>
    </row>
    <row r="2184" spans="1:31" x14ac:dyDescent="0.2">
      <c r="A2184" t="s">
        <v>10654</v>
      </c>
      <c r="B2184" s="121" t="s">
        <v>10047</v>
      </c>
      <c r="E2184" s="121" t="str">
        <f ca="1"/>
        <v>0</v>
      </c>
      <c r="H2184" s="121" t="str">
        <f ca="1"/>
        <v>0</v>
      </c>
      <c r="K2184" s="121" t="str">
        <f ca="1"/>
        <v>0</v>
      </c>
      <c r="L2184">
        <v>0</v>
      </c>
      <c r="M2184">
        <v>1.0643266565871E-5</v>
      </c>
      <c r="N2184" s="105" t="str">
        <v>G00006t_c_mm</v>
      </c>
      <c r="O2184" s="131" t="str">
        <v/>
      </c>
      <c r="P2184" s="121" t="str">
        <v/>
      </c>
      <c r="Q2184">
        <v>2.60401935483871E-5</v>
      </c>
      <c r="R2184" t="str">
        <v>G00006t_c_mm</v>
      </c>
      <c r="T2184">
        <v>0</v>
      </c>
      <c r="U2184" t="str">
        <v>G00006t_c_mm</v>
      </c>
      <c r="W2184" t="str">
        <f ca="1"/>
        <v>Transport</v>
      </c>
      <c r="X2184" t="str">
        <f ca="1"/>
        <v>TDCOAt_c_rm</v>
      </c>
      <c r="Y2184">
        <f ca="1"/>
        <v>0</v>
      </c>
      <c r="Z2184">
        <f ca="1"/>
        <v>0</v>
      </c>
      <c r="AA2184">
        <f ca="1"/>
        <v>0</v>
      </c>
      <c r="AB2184">
        <f ca="1"/>
        <v>0</v>
      </c>
      <c r="AC2184">
        <f ca="1"/>
        <v>0</v>
      </c>
      <c r="AD2184" t="str">
        <f ca="1"/>
        <v>SPHGAT181_c</v>
      </c>
      <c r="AE2184">
        <f ca="1"/>
        <v>0</v>
      </c>
    </row>
    <row r="2185" spans="1:31" x14ac:dyDescent="0.2">
      <c r="A2185" t="s">
        <v>10749</v>
      </c>
      <c r="B2185" s="121" t="s">
        <v>10048</v>
      </c>
      <c r="E2185" s="121" t="str">
        <f ca="1"/>
        <v>0</v>
      </c>
      <c r="H2185" s="121" t="str">
        <f ca="1"/>
        <v>0</v>
      </c>
      <c r="K2185" s="121" t="str">
        <f ca="1"/>
        <v>0</v>
      </c>
      <c r="L2185">
        <v>0</v>
      </c>
      <c r="M2185">
        <v>9.2756182212633403E-7</v>
      </c>
      <c r="N2185" s="105" t="str">
        <v>G00006t_c_mm</v>
      </c>
      <c r="O2185" s="131" t="str">
        <v/>
      </c>
      <c r="P2185" s="121" t="str">
        <v/>
      </c>
      <c r="Q2185">
        <v>0</v>
      </c>
      <c r="R2185" t="str">
        <v>G00006t_c_mm</v>
      </c>
      <c r="T2185">
        <v>0</v>
      </c>
      <c r="U2185" t="str">
        <v>G00006t_c_mm</v>
      </c>
      <c r="W2185" t="str">
        <f ca="1"/>
        <v>Streptomycin biosynthesis</v>
      </c>
      <c r="X2185" t="str">
        <f ca="1"/>
        <v>TDPDRR_c</v>
      </c>
      <c r="Y2185">
        <f ca="1"/>
        <v>0</v>
      </c>
      <c r="Z2185">
        <f ca="1"/>
        <v>0</v>
      </c>
      <c r="AA2185">
        <f ca="1"/>
        <v>0</v>
      </c>
      <c r="AB2185">
        <f ca="1"/>
        <v>0</v>
      </c>
      <c r="AC2185">
        <f ca="1"/>
        <v>0</v>
      </c>
      <c r="AD2185" t="str">
        <f ca="1"/>
        <v>SPHGLpK_r</v>
      </c>
      <c r="AE2185">
        <f ca="1"/>
        <v>0</v>
      </c>
    </row>
    <row r="2186" spans="1:31" x14ac:dyDescent="0.2">
      <c r="A2186" t="s">
        <v>10691</v>
      </c>
      <c r="B2186" s="121" t="s">
        <v>10049</v>
      </c>
      <c r="E2186" s="121" t="str">
        <f ca="1"/>
        <v>0</v>
      </c>
      <c r="H2186" s="121" t="str">
        <f ca="1"/>
        <v>0</v>
      </c>
      <c r="K2186" s="121" t="str">
        <f ca="1"/>
        <v>0</v>
      </c>
      <c r="L2186">
        <v>0</v>
      </c>
      <c r="M2186">
        <v>1.0604933699306201E-6</v>
      </c>
      <c r="N2186" s="105" t="str">
        <v>G00006t_c_mm</v>
      </c>
      <c r="O2186" s="131">
        <v>0</v>
      </c>
      <c r="P2186" s="121">
        <v>7.7695823563480806E-20</v>
      </c>
      <c r="Q2186">
        <v>0</v>
      </c>
      <c r="R2186" t="str">
        <v>G00006t_c_mm</v>
      </c>
      <c r="T2186">
        <v>0</v>
      </c>
      <c r="U2186" t="str">
        <v>G00006t_c_mm</v>
      </c>
      <c r="W2186" t="str">
        <f ca="1"/>
        <v>Folate metabolism</v>
      </c>
      <c r="X2186" t="str">
        <f ca="1"/>
        <v>THFGLUS_c</v>
      </c>
      <c r="Y2186">
        <f ca="1"/>
        <v>0</v>
      </c>
      <c r="Z2186">
        <f ca="1"/>
        <v>0</v>
      </c>
      <c r="AA2186">
        <f ca="1"/>
        <v>0</v>
      </c>
      <c r="AB2186">
        <f ca="1"/>
        <v>0</v>
      </c>
      <c r="AC2186">
        <f ca="1"/>
        <v>0</v>
      </c>
      <c r="AD2186" t="str">
        <f ca="1"/>
        <v>SPHINGSt_c_e</v>
      </c>
      <c r="AE2186">
        <f ca="1"/>
        <v>0</v>
      </c>
    </row>
    <row r="2187" spans="1:31" x14ac:dyDescent="0.2">
      <c r="A2187" t="s">
        <v>10734</v>
      </c>
      <c r="B2187" s="121" t="s">
        <v>10050</v>
      </c>
      <c r="E2187" s="121" t="str">
        <f ca="1"/>
        <v>0</v>
      </c>
      <c r="H2187" s="121" t="str">
        <f ca="1"/>
        <v>0</v>
      </c>
      <c r="K2187" s="121" t="str">
        <f ca="1"/>
        <v>0</v>
      </c>
      <c r="L2187">
        <v>0</v>
      </c>
      <c r="M2187">
        <v>3.8533422538891498E-6</v>
      </c>
      <c r="N2187" s="105" t="str">
        <v>G00006t_c_mm</v>
      </c>
      <c r="O2187" s="131">
        <v>0</v>
      </c>
      <c r="P2187" s="121">
        <v>0</v>
      </c>
      <c r="Q2187">
        <v>0</v>
      </c>
      <c r="R2187" t="str">
        <v>G00006t_c_mm</v>
      </c>
      <c r="T2187">
        <v>0</v>
      </c>
      <c r="U2187" t="str">
        <v>G00006t_c_mm</v>
      </c>
      <c r="W2187" t="str">
        <f ca="1"/>
        <v>Glutathione metabolism</v>
      </c>
      <c r="X2187" t="str">
        <f ca="1"/>
        <v>THIORDXi_m</v>
      </c>
      <c r="Y2187">
        <f ca="1"/>
        <v>0</v>
      </c>
      <c r="Z2187">
        <f ca="1"/>
        <v>0</v>
      </c>
      <c r="AA2187">
        <f ca="1"/>
        <v>0</v>
      </c>
      <c r="AB2187">
        <f ca="1"/>
        <v>0</v>
      </c>
      <c r="AC2187">
        <f ca="1"/>
        <v>0</v>
      </c>
      <c r="AD2187" t="str">
        <f ca="1"/>
        <v>SPHPL_r</v>
      </c>
      <c r="AE2187">
        <f ca="1"/>
        <v>0</v>
      </c>
    </row>
    <row r="2188" spans="1:31" x14ac:dyDescent="0.2">
      <c r="A2188" t="s">
        <v>10734</v>
      </c>
      <c r="B2188" s="121" t="s">
        <v>10051</v>
      </c>
      <c r="E2188" s="121" t="str">
        <f ca="1"/>
        <v>0</v>
      </c>
      <c r="H2188" s="121" t="str">
        <f ca="1"/>
        <v>0</v>
      </c>
      <c r="K2188" s="121" t="str">
        <f ca="1"/>
        <v>0</v>
      </c>
      <c r="L2188">
        <v>0</v>
      </c>
      <c r="M2188">
        <v>1.3603909361477099E-6</v>
      </c>
      <c r="N2188" s="105" t="str">
        <v>G00006t_c_mm</v>
      </c>
      <c r="O2188" s="131" t="str">
        <v/>
      </c>
      <c r="P2188" s="121" t="str">
        <v/>
      </c>
      <c r="Q2188">
        <v>0</v>
      </c>
      <c r="R2188" t="str">
        <v>G00006t_c_mm</v>
      </c>
      <c r="T2188">
        <v>0</v>
      </c>
      <c r="U2188" t="str">
        <v>G00006t_c_mm</v>
      </c>
      <c r="W2188" t="str">
        <f ca="1"/>
        <v>Glutathione metabolism</v>
      </c>
      <c r="X2188" t="str">
        <f ca="1"/>
        <v>THIORDXi_n</v>
      </c>
      <c r="Y2188">
        <f ca="1"/>
        <v>0</v>
      </c>
      <c r="Z2188">
        <f ca="1"/>
        <v>0</v>
      </c>
      <c r="AA2188">
        <f ca="1"/>
        <v>0</v>
      </c>
      <c r="AB2188">
        <f ca="1"/>
        <v>0</v>
      </c>
      <c r="AC2188">
        <f ca="1"/>
        <v>0</v>
      </c>
      <c r="AD2188" t="str">
        <f ca="1"/>
        <v>SPMDAT_c</v>
      </c>
      <c r="AE2188">
        <f ca="1"/>
        <v>0</v>
      </c>
    </row>
    <row r="2189" spans="1:31" x14ac:dyDescent="0.2">
      <c r="A2189" t="s">
        <v>10734</v>
      </c>
      <c r="B2189" s="121" t="s">
        <v>10052</v>
      </c>
      <c r="E2189" s="121" t="str">
        <f ca="1"/>
        <v>0</v>
      </c>
      <c r="H2189" s="121" t="str">
        <f ca="1"/>
        <v>0</v>
      </c>
      <c r="K2189" s="121" t="str">
        <f ca="1"/>
        <v>0</v>
      </c>
      <c r="L2189">
        <v>0</v>
      </c>
      <c r="M2189">
        <v>9.2713577133153604E-7</v>
      </c>
      <c r="N2189" s="105" t="str">
        <v>G00006t_c_mm</v>
      </c>
      <c r="O2189" s="131">
        <v>0</v>
      </c>
      <c r="P2189" s="121">
        <v>8.8969483727471405E-3</v>
      </c>
      <c r="Q2189">
        <v>0</v>
      </c>
      <c r="R2189" t="str">
        <v>G00006t_c_mm</v>
      </c>
      <c r="T2189">
        <v>0</v>
      </c>
      <c r="U2189" t="str">
        <v>G00006t_c_mm</v>
      </c>
      <c r="W2189" t="str">
        <f ca="1"/>
        <v>Glutathione metabolism</v>
      </c>
      <c r="X2189" t="str">
        <f ca="1"/>
        <v>THIORDXi_x</v>
      </c>
      <c r="Y2189">
        <f ca="1"/>
        <v>0</v>
      </c>
      <c r="Z2189">
        <f ca="1"/>
        <v>0</v>
      </c>
      <c r="AA2189">
        <f ca="1"/>
        <v>0</v>
      </c>
      <c r="AB2189">
        <f ca="1"/>
        <v>0</v>
      </c>
      <c r="AC2189">
        <f ca="1"/>
        <v>0</v>
      </c>
      <c r="AD2189" t="str">
        <f ca="1"/>
        <v>SPMDtpa_e</v>
      </c>
      <c r="AE2189">
        <f ca="1"/>
        <v>0</v>
      </c>
    </row>
    <row r="2190" spans="1:31" x14ac:dyDescent="0.2">
      <c r="A2190" t="s">
        <v>10691</v>
      </c>
      <c r="B2190" s="121" t="s">
        <v>10053</v>
      </c>
      <c r="E2190" s="121" t="str">
        <f ca="1"/>
        <v>0</v>
      </c>
      <c r="H2190" s="121" t="str">
        <f ca="1"/>
        <v>0</v>
      </c>
      <c r="K2190" s="121" t="str">
        <f ca="1"/>
        <v>0</v>
      </c>
      <c r="L2190">
        <v>2.3859851158951798E-5</v>
      </c>
      <c r="M2190">
        <v>1.1220190748127499E-5</v>
      </c>
      <c r="N2190" s="105" t="str">
        <v>G00006t_c_mm</v>
      </c>
      <c r="O2190" s="131" t="str">
        <v/>
      </c>
      <c r="P2190" s="121" t="str">
        <v/>
      </c>
      <c r="Q2190">
        <v>0</v>
      </c>
      <c r="R2190" t="str">
        <v>G00006t_c_mm</v>
      </c>
      <c r="T2190">
        <v>3.1031561916225303E-5</v>
      </c>
      <c r="U2190" t="str">
        <v>G00006t_c_mm</v>
      </c>
      <c r="W2190" t="str">
        <f ca="1"/>
        <v>Folate metabolism</v>
      </c>
      <c r="X2190" t="str">
        <f ca="1"/>
        <v>THMP_c</v>
      </c>
      <c r="Y2190">
        <f ca="1"/>
        <v>0</v>
      </c>
      <c r="Z2190">
        <f ca="1"/>
        <v>0</v>
      </c>
      <c r="AA2190">
        <f ca="1"/>
        <v>0</v>
      </c>
      <c r="AB2190">
        <f ca="1"/>
        <v>0</v>
      </c>
      <c r="AC2190">
        <f ca="1"/>
        <v>0</v>
      </c>
      <c r="AD2190" t="str">
        <f ca="1"/>
        <v>SPMDtpa_v</v>
      </c>
      <c r="AE2190">
        <f ca="1"/>
        <v>0</v>
      </c>
    </row>
    <row r="2191" spans="1:31" x14ac:dyDescent="0.2">
      <c r="A2191" t="s">
        <v>10654</v>
      </c>
      <c r="B2191" s="121" t="s">
        <v>10054</v>
      </c>
      <c r="E2191" s="121">
        <f ca="1"/>
        <v>1.9069533756447E-5</v>
      </c>
      <c r="H2191" s="121" t="str">
        <f ca="1"/>
        <v>0</v>
      </c>
      <c r="K2191" s="121" t="str">
        <f ca="1"/>
        <v>0</v>
      </c>
      <c r="L2191">
        <v>0</v>
      </c>
      <c r="M2191">
        <v>5.3506061509441605E-7</v>
      </c>
      <c r="N2191" s="105" t="str">
        <v>G00006t_c_mm</v>
      </c>
      <c r="O2191" s="131" t="str">
        <v/>
      </c>
      <c r="P2191" s="121" t="str">
        <v/>
      </c>
      <c r="Q2191">
        <v>0</v>
      </c>
      <c r="R2191" t="str">
        <v>G00006t_c_mm</v>
      </c>
      <c r="T2191">
        <v>0</v>
      </c>
      <c r="U2191" t="str">
        <v>G00006t_c_mm</v>
      </c>
      <c r="W2191" t="str">
        <f ca="1"/>
        <v>Transport</v>
      </c>
      <c r="X2191" t="str">
        <f ca="1"/>
        <v>THMtps_e</v>
      </c>
      <c r="Y2191">
        <f ca="1"/>
        <v>9.0996216467117127E-6</v>
      </c>
      <c r="Z2191">
        <f ca="1"/>
        <v>0</v>
      </c>
      <c r="AA2191">
        <f ca="1"/>
        <v>8.2803114113304385E-11</v>
      </c>
      <c r="AB2191">
        <f ca="1"/>
        <v>3.4652834592381964E-9</v>
      </c>
      <c r="AC2191">
        <f ca="1"/>
        <v>1</v>
      </c>
      <c r="AD2191" t="str">
        <f ca="1"/>
        <v>SPRMAT_c</v>
      </c>
      <c r="AE2191">
        <f ca="1"/>
        <v>0</v>
      </c>
    </row>
    <row r="2192" spans="1:31" x14ac:dyDescent="0.2">
      <c r="A2192" t="s">
        <v>10671</v>
      </c>
      <c r="B2192" s="121" t="s">
        <v>10056</v>
      </c>
      <c r="E2192" s="121" t="str">
        <f ca="1"/>
        <v>0</v>
      </c>
      <c r="H2192" s="121" t="str">
        <f ca="1"/>
        <v>0</v>
      </c>
      <c r="K2192" s="121" t="str">
        <f ca="1"/>
        <v>0</v>
      </c>
      <c r="L2192">
        <v>0</v>
      </c>
      <c r="M2192">
        <v>1.60936441018633E-6</v>
      </c>
      <c r="N2192" s="105" t="str">
        <v>G00006t_c_mm</v>
      </c>
      <c r="O2192" s="131">
        <v>0</v>
      </c>
      <c r="P2192" s="121">
        <v>1.23851423146465E-3</v>
      </c>
      <c r="Q2192">
        <v>0</v>
      </c>
      <c r="R2192" t="str">
        <v>G00006t_c_mm</v>
      </c>
      <c r="T2192">
        <v>0</v>
      </c>
      <c r="U2192" t="str">
        <v>G00006t_c_mm</v>
      </c>
      <c r="W2192" t="str">
        <f ca="1"/>
        <v>Glycine, serine and threonine metabolism</v>
      </c>
      <c r="X2192" t="str">
        <f ca="1"/>
        <v>THRA_c</v>
      </c>
      <c r="Y2192">
        <f ca="1"/>
        <v>0</v>
      </c>
      <c r="Z2192">
        <f ca="1"/>
        <v>0</v>
      </c>
      <c r="AA2192">
        <f ca="1"/>
        <v>0</v>
      </c>
      <c r="AB2192">
        <f ca="1"/>
        <v>0</v>
      </c>
      <c r="AC2192">
        <f ca="1"/>
        <v>0</v>
      </c>
      <c r="AD2192" t="str">
        <f ca="1"/>
        <v>SPRMS_c</v>
      </c>
      <c r="AE2192">
        <f ca="1"/>
        <v>0</v>
      </c>
    </row>
    <row r="2193" spans="1:31" x14ac:dyDescent="0.2">
      <c r="A2193" t="s">
        <v>10671</v>
      </c>
      <c r="B2193" s="121" t="s">
        <v>10055</v>
      </c>
      <c r="E2193" s="121" t="str">
        <f ca="1"/>
        <v>0</v>
      </c>
      <c r="H2193" s="121" t="str">
        <f ca="1"/>
        <v>0</v>
      </c>
      <c r="K2193" s="121" t="str">
        <f ca="1"/>
        <v>0</v>
      </c>
      <c r="L2193">
        <v>0</v>
      </c>
      <c r="M2193">
        <v>0</v>
      </c>
      <c r="N2193" s="105" t="str">
        <v>G00006t_c_vm</v>
      </c>
      <c r="O2193" s="131" t="str">
        <v/>
      </c>
      <c r="P2193" s="121" t="str">
        <v/>
      </c>
      <c r="Q2193">
        <v>0</v>
      </c>
      <c r="R2193" t="str">
        <v>G00006t_c_vm</v>
      </c>
      <c r="T2193">
        <v>0</v>
      </c>
      <c r="U2193" t="str">
        <v>G00006t_c_vm</v>
      </c>
      <c r="W2193" t="str">
        <f ca="1"/>
        <v>Glycine, serine and threonine metabolism</v>
      </c>
      <c r="X2193" t="str">
        <f ca="1"/>
        <v>THRA2_c</v>
      </c>
      <c r="Y2193">
        <f ca="1"/>
        <v>0</v>
      </c>
      <c r="Z2193">
        <f ca="1"/>
        <v>0</v>
      </c>
      <c r="AA2193">
        <f ca="1"/>
        <v>0</v>
      </c>
      <c r="AB2193">
        <f ca="1"/>
        <v>0</v>
      </c>
      <c r="AC2193">
        <f ca="1"/>
        <v>0</v>
      </c>
      <c r="AD2193" t="str">
        <f ca="1"/>
        <v>SPRMtpa_e</v>
      </c>
      <c r="AE2193">
        <f ca="1"/>
        <v>0</v>
      </c>
    </row>
    <row r="2194" spans="1:31" x14ac:dyDescent="0.2">
      <c r="A2194" t="s">
        <v>10671</v>
      </c>
      <c r="B2194" s="121" t="s">
        <v>10057</v>
      </c>
      <c r="E2194" s="121">
        <f ca="1"/>
        <v>4.3330748078086803E-2</v>
      </c>
      <c r="H2194" s="121" t="str">
        <f ca="1"/>
        <v>0</v>
      </c>
      <c r="K2194" s="121" t="str">
        <f ca="1"/>
        <v>0</v>
      </c>
      <c r="L2194">
        <v>0</v>
      </c>
      <c r="M2194">
        <v>5.7540859045065701E-2</v>
      </c>
      <c r="N2194" s="105" t="str">
        <v>G00006t_c_vm</v>
      </c>
      <c r="O2194" s="131">
        <v>2.6800175159999998E-2</v>
      </c>
      <c r="P2194" s="121">
        <v>1.3614839120253099E-2</v>
      </c>
      <c r="Q2194">
        <v>0</v>
      </c>
      <c r="R2194" t="str">
        <v>G00006t_c_vm</v>
      </c>
      <c r="T2194">
        <v>0</v>
      </c>
      <c r="U2194" t="str">
        <v>G00006t_c_vm</v>
      </c>
      <c r="W2194" t="str">
        <f ca="1"/>
        <v>Glycine, serine and threonine metabolism</v>
      </c>
      <c r="X2194" t="str">
        <f ca="1"/>
        <v>THRD_L_m</v>
      </c>
      <c r="Y2194">
        <f ca="1"/>
        <v>2.0676615286740741E-2</v>
      </c>
      <c r="Z2194">
        <f ca="1"/>
        <v>0</v>
      </c>
      <c r="AA2194">
        <f ca="1"/>
        <v>4.2752241971588092E-4</v>
      </c>
      <c r="AB2194">
        <f ca="1"/>
        <v>2.3063959500769258</v>
      </c>
      <c r="AC2194">
        <f ca="1"/>
        <v>1</v>
      </c>
      <c r="AD2194" t="str">
        <f ca="1"/>
        <v>SPRMtpa_v</v>
      </c>
      <c r="AE2194">
        <f ca="1"/>
        <v>0</v>
      </c>
    </row>
    <row r="2195" spans="1:31" x14ac:dyDescent="0.2">
      <c r="A2195" t="s">
        <v>10671</v>
      </c>
      <c r="B2195" s="121" t="s">
        <v>10058</v>
      </c>
      <c r="E2195" s="121">
        <f ca="1"/>
        <v>8.5323577667821102E-2</v>
      </c>
      <c r="H2195" s="121" t="str">
        <f ca="1"/>
        <v>0</v>
      </c>
      <c r="K2195" s="121" t="str">
        <f ca="1"/>
        <v>0</v>
      </c>
      <c r="L2195">
        <v>0</v>
      </c>
      <c r="M2195">
        <v>0</v>
      </c>
      <c r="N2195" s="105" t="str">
        <v>G00006t_c_vm</v>
      </c>
      <c r="O2195" s="131" t="str">
        <v/>
      </c>
      <c r="P2195" s="121" t="str">
        <v/>
      </c>
      <c r="Q2195">
        <v>0</v>
      </c>
      <c r="R2195" t="str">
        <v>G00006t_c_vm</v>
      </c>
      <c r="T2195">
        <v>0</v>
      </c>
      <c r="U2195" t="str">
        <v>G00006t_c_vm</v>
      </c>
      <c r="W2195" t="str">
        <f ca="1"/>
        <v>Glycine, serine and threonine metabolism</v>
      </c>
      <c r="X2195" t="str">
        <f ca="1"/>
        <v>THRS_c</v>
      </c>
      <c r="Y2195">
        <f ca="1"/>
        <v>4.0714801118748103E-2</v>
      </c>
      <c r="Z2195">
        <f ca="1"/>
        <v>0</v>
      </c>
      <c r="AA2195">
        <f ca="1"/>
        <v>1.6576950301392119E-3</v>
      </c>
      <c r="AB2195">
        <f ca="1"/>
        <v>6.9373999153490726E-2</v>
      </c>
      <c r="AC2195">
        <f ca="1"/>
        <v>1</v>
      </c>
      <c r="AD2195" t="str">
        <f ca="1"/>
        <v>SQLEx_r</v>
      </c>
      <c r="AE2195">
        <f ca="1"/>
        <v>0</v>
      </c>
    </row>
    <row r="2196" spans="1:31" x14ac:dyDescent="0.2">
      <c r="A2196" t="s">
        <v>10654</v>
      </c>
      <c r="B2196" s="121" t="s">
        <v>10060</v>
      </c>
      <c r="E2196" s="121">
        <f ca="1"/>
        <v>4.3330748078086803E-2</v>
      </c>
      <c r="H2196" s="121" t="str">
        <f ca="1"/>
        <v>0</v>
      </c>
      <c r="K2196" s="121" t="str">
        <f ca="1"/>
        <v>0</v>
      </c>
      <c r="L2196">
        <v>0</v>
      </c>
      <c r="M2196">
        <v>6.3151366412925694E-2</v>
      </c>
      <c r="N2196" s="105" t="str">
        <v>G00006t_c_vm</v>
      </c>
      <c r="O2196" s="131" t="str">
        <v/>
      </c>
      <c r="P2196" s="121" t="str">
        <v/>
      </c>
      <c r="Q2196">
        <v>0</v>
      </c>
      <c r="R2196" t="str">
        <v>G00006t_c_vm</v>
      </c>
      <c r="T2196">
        <v>0</v>
      </c>
      <c r="U2196" t="str">
        <v>G00006t_c_vm</v>
      </c>
      <c r="W2196" t="str">
        <f ca="1"/>
        <v>Transport</v>
      </c>
      <c r="X2196" t="str">
        <f ca="1"/>
        <v>THRt_c_m</v>
      </c>
      <c r="Y2196">
        <f ca="1"/>
        <v>2.0676615286740741E-2</v>
      </c>
      <c r="Z2196">
        <f ca="1"/>
        <v>0</v>
      </c>
      <c r="AA2196">
        <f ca="1"/>
        <v>4.2752241971588092E-4</v>
      </c>
      <c r="AB2196">
        <f ca="1"/>
        <v>1.7891674550642223E-2</v>
      </c>
      <c r="AC2196">
        <f ca="1"/>
        <v>1</v>
      </c>
      <c r="AD2196" t="str">
        <f ca="1"/>
        <v>SRBt_c_e</v>
      </c>
      <c r="AE2196">
        <f ca="1"/>
        <v>0</v>
      </c>
    </row>
    <row r="2197" spans="1:31" x14ac:dyDescent="0.2">
      <c r="A2197" t="s">
        <v>10654</v>
      </c>
      <c r="B2197" s="121" t="s">
        <v>10061</v>
      </c>
      <c r="E2197" s="121" t="str">
        <f ca="1"/>
        <v>0</v>
      </c>
      <c r="H2197" s="121" t="str">
        <f ca="1"/>
        <v>0</v>
      </c>
      <c r="K2197" s="121" t="str">
        <f ca="1"/>
        <v>0</v>
      </c>
      <c r="L2197">
        <v>0</v>
      </c>
      <c r="M2197">
        <v>1.51622118611929E-2</v>
      </c>
      <c r="N2197" s="105" t="str">
        <v>G00006t_c_rm</v>
      </c>
      <c r="O2197" s="131" t="str">
        <v/>
      </c>
      <c r="P2197" s="121" t="str">
        <v/>
      </c>
      <c r="Q2197">
        <v>0</v>
      </c>
      <c r="R2197" t="str">
        <v>G00006t_c_rm</v>
      </c>
      <c r="T2197">
        <v>0</v>
      </c>
      <c r="U2197" t="str">
        <v>G00006t_c_rm</v>
      </c>
      <c r="W2197" t="str">
        <f ca="1"/>
        <v>Transport</v>
      </c>
      <c r="X2197" t="str">
        <f ca="1"/>
        <v>THRtps_e</v>
      </c>
      <c r="Y2197">
        <f ca="1"/>
        <v>0</v>
      </c>
      <c r="Z2197">
        <f ca="1"/>
        <v>0</v>
      </c>
      <c r="AA2197">
        <f ca="1"/>
        <v>0</v>
      </c>
      <c r="AB2197">
        <f ca="1"/>
        <v>0</v>
      </c>
      <c r="AC2197">
        <f ca="1"/>
        <v>0</v>
      </c>
      <c r="AD2197" t="str">
        <f ca="1"/>
        <v>SSALy_c</v>
      </c>
      <c r="AE2197">
        <f ca="1"/>
        <v>0</v>
      </c>
    </row>
    <row r="2198" spans="1:31" x14ac:dyDescent="0.2">
      <c r="A2198" t="s">
        <v>10694</v>
      </c>
      <c r="B2198" s="121" t="s">
        <v>10059</v>
      </c>
      <c r="E2198" s="121">
        <f ca="1"/>
        <v>4.1992829589734298E-2</v>
      </c>
      <c r="H2198" s="121" t="str">
        <f ca="1"/>
        <v>0</v>
      </c>
      <c r="K2198" s="121" t="str">
        <f ca="1"/>
        <v>0</v>
      </c>
      <c r="L2198">
        <v>2.4502341091366801E-3</v>
      </c>
      <c r="M2198">
        <v>1.52055250984481E-2</v>
      </c>
      <c r="N2198" s="105" t="str">
        <v>G00006t_c_rm</v>
      </c>
      <c r="O2198" s="131">
        <v>5.9597742600000003E-2</v>
      </c>
      <c r="P2198" s="121">
        <v>6.4819615279805001E-5</v>
      </c>
      <c r="Q2198">
        <v>3.2161809888734101E-3</v>
      </c>
      <c r="R2198" t="str">
        <v>G00006t_c_rm</v>
      </c>
      <c r="T2198">
        <v>3.4214229037153698E-3</v>
      </c>
      <c r="U2198" t="str">
        <v>G00006t_c_rm</v>
      </c>
      <c r="W2198" t="str">
        <f ca="1"/>
        <v>Aminoacyl-tRNA biosynthesis</v>
      </c>
      <c r="X2198" t="str">
        <f ca="1"/>
        <v>THRTRS_c</v>
      </c>
      <c r="Y2198">
        <f ca="1"/>
        <v>2.0038185832007359E-2</v>
      </c>
      <c r="Z2198">
        <f ca="1"/>
        <v>0</v>
      </c>
      <c r="AA2198">
        <f ca="1"/>
        <v>4.0152889143806048E-4</v>
      </c>
      <c r="AB2198">
        <f ca="1"/>
        <v>95566.10849526625</v>
      </c>
      <c r="AC2198">
        <f ca="1"/>
        <v>1</v>
      </c>
      <c r="AD2198" t="str">
        <f ca="1"/>
        <v>STATg_rm</v>
      </c>
      <c r="AE2198">
        <f ca="1"/>
        <v>0</v>
      </c>
    </row>
    <row r="2199" spans="1:31" x14ac:dyDescent="0.2">
      <c r="A2199" t="s">
        <v>10654</v>
      </c>
      <c r="B2199" s="121" t="s">
        <v>10062</v>
      </c>
      <c r="E2199" s="121" t="str">
        <f ca="1"/>
        <v>0</v>
      </c>
      <c r="H2199" s="121" t="str">
        <f ca="1"/>
        <v>0</v>
      </c>
      <c r="K2199" s="121" t="str">
        <f ca="1"/>
        <v>0</v>
      </c>
      <c r="L2199">
        <v>2.0391585025299002E-3</v>
      </c>
      <c r="M2199">
        <v>1.7445774171786999E-2</v>
      </c>
      <c r="N2199" s="105" t="str">
        <v>G00006t_c_rm</v>
      </c>
      <c r="O2199" s="131" t="str">
        <v/>
      </c>
      <c r="P2199" s="121" t="str">
        <v/>
      </c>
      <c r="Q2199">
        <v>0</v>
      </c>
      <c r="R2199" t="str">
        <v>G00006t_c_rm</v>
      </c>
      <c r="T2199">
        <v>1.94947135604407E-3</v>
      </c>
      <c r="U2199" t="str">
        <v>G00006t_c_rm</v>
      </c>
      <c r="W2199" t="str">
        <f ca="1"/>
        <v>Transport</v>
      </c>
      <c r="X2199" t="str">
        <f ca="1"/>
        <v>THYMDt_c_e</v>
      </c>
      <c r="Y2199">
        <f ca="1"/>
        <v>0</v>
      </c>
      <c r="Z2199">
        <f ca="1"/>
        <v>0</v>
      </c>
      <c r="AA2199">
        <f ca="1"/>
        <v>0</v>
      </c>
      <c r="AB2199">
        <f ca="1"/>
        <v>0</v>
      </c>
      <c r="AC2199">
        <f ca="1"/>
        <v>0</v>
      </c>
      <c r="AD2199" t="str">
        <f ca="1"/>
        <v>STEHz161_en</v>
      </c>
      <c r="AE2199">
        <f ca="1"/>
        <v>0</v>
      </c>
    </row>
    <row r="2200" spans="1:31" x14ac:dyDescent="0.2">
      <c r="A2200" t="s">
        <v>10669</v>
      </c>
      <c r="B2200" s="121" t="s">
        <v>10063</v>
      </c>
      <c r="E2200" s="121" t="str">
        <f ca="1"/>
        <v>0</v>
      </c>
      <c r="H2200" s="121" t="str">
        <f ca="1"/>
        <v>0</v>
      </c>
      <c r="K2200" s="121" t="str">
        <f ca="1"/>
        <v>0</v>
      </c>
      <c r="L2200">
        <v>0</v>
      </c>
      <c r="M2200">
        <v>1.4925245938531E-2</v>
      </c>
      <c r="N2200" s="105" t="str">
        <v>G00006t_c_rm</v>
      </c>
      <c r="O2200" s="131" t="str">
        <v/>
      </c>
      <c r="P2200" s="121" t="str">
        <v/>
      </c>
      <c r="Q2200">
        <v>1.5446007566034299E-4</v>
      </c>
      <c r="R2200" t="str">
        <v>G00006t_c_rm</v>
      </c>
      <c r="T2200">
        <v>7.2938234804045902E-5</v>
      </c>
      <c r="U2200" t="str">
        <v>G00006t_c_rm</v>
      </c>
      <c r="W2200" t="str">
        <f ca="1"/>
        <v>Thiamine metabolism</v>
      </c>
      <c r="X2200" t="str">
        <f ca="1"/>
        <v>THZPSN1_c</v>
      </c>
      <c r="Y2200">
        <f ca="1"/>
        <v>0</v>
      </c>
      <c r="Z2200">
        <f ca="1"/>
        <v>0</v>
      </c>
      <c r="AA2200">
        <f ca="1"/>
        <v>0</v>
      </c>
      <c r="AB2200">
        <f ca="1"/>
        <v>0</v>
      </c>
      <c r="AC2200">
        <f ca="1"/>
        <v>0</v>
      </c>
      <c r="AD2200" t="str">
        <f ca="1"/>
        <v>STEHz161_rm</v>
      </c>
      <c r="AE2200">
        <f ca="1"/>
        <v>0</v>
      </c>
    </row>
    <row r="2201" spans="1:31" x14ac:dyDescent="0.2">
      <c r="A2201" t="s">
        <v>10669</v>
      </c>
      <c r="B2201" s="121" t="s">
        <v>10064</v>
      </c>
      <c r="E2201" s="121" t="str">
        <f ca="1"/>
        <v>0</v>
      </c>
      <c r="H2201" s="121" t="str">
        <f ca="1"/>
        <v>0</v>
      </c>
      <c r="K2201" s="121" t="str">
        <f ca="1"/>
        <v>0</v>
      </c>
      <c r="L2201">
        <v>1.81863391509926E-4</v>
      </c>
      <c r="M2201">
        <v>1.02842307084081E-2</v>
      </c>
      <c r="N2201" s="105" t="str">
        <v>G00006t_c_rm</v>
      </c>
      <c r="O2201" s="131" t="str">
        <v/>
      </c>
      <c r="P2201" s="121" t="str">
        <v/>
      </c>
      <c r="Q2201">
        <v>1.6625522635841899E-3</v>
      </c>
      <c r="R2201" t="str">
        <v>G00006t_c_rm</v>
      </c>
      <c r="T2201">
        <v>5.7672517572433498E-4</v>
      </c>
      <c r="U2201" t="str">
        <v>G00006t_c_rm</v>
      </c>
      <c r="W2201" t="str">
        <f ca="1"/>
        <v>Thiamine metabolism</v>
      </c>
      <c r="X2201" t="str">
        <f ca="1"/>
        <v>THZPSN2_c</v>
      </c>
      <c r="Y2201">
        <f ca="1"/>
        <v>0</v>
      </c>
      <c r="Z2201">
        <f ca="1"/>
        <v>0</v>
      </c>
      <c r="AA2201">
        <f ca="1"/>
        <v>0</v>
      </c>
      <c r="AB2201">
        <f ca="1"/>
        <v>0</v>
      </c>
      <c r="AC2201">
        <f ca="1"/>
        <v>0</v>
      </c>
      <c r="AD2201" t="str">
        <f ca="1"/>
        <v>STEHz181_en</v>
      </c>
      <c r="AE2201">
        <f ca="1"/>
        <v>0</v>
      </c>
    </row>
    <row r="2202" spans="1:31" x14ac:dyDescent="0.2">
      <c r="A2202" t="s">
        <v>10722</v>
      </c>
      <c r="B2202" s="121" t="s">
        <v>10065</v>
      </c>
      <c r="E2202" s="121">
        <f ca="1"/>
        <v>-7.3720665303219496E-2</v>
      </c>
      <c r="H2202" s="121" t="str">
        <f ca="1"/>
        <v>0</v>
      </c>
      <c r="K2202" s="121" t="str">
        <f ca="1"/>
        <v>0</v>
      </c>
      <c r="L2202">
        <v>1.7917632047046499E-4</v>
      </c>
      <c r="M2202">
        <v>1.87852576562682E-4</v>
      </c>
      <c r="N2202" s="105" t="str">
        <v>G00006t_c_rm</v>
      </c>
      <c r="O2202" s="131">
        <v>0.56584696481926999</v>
      </c>
      <c r="P2202" s="121">
        <v>0.26053650876578499</v>
      </c>
      <c r="Q2202">
        <v>0</v>
      </c>
      <c r="R2202" t="str">
        <v>G00006t_c_rm</v>
      </c>
      <c r="T2202">
        <v>8.3538644061822604E-5</v>
      </c>
      <c r="U2202" t="str">
        <v>G00006t_c_rm</v>
      </c>
      <c r="W2202" t="str">
        <f ca="1"/>
        <v>Pentose phosphate pathway</v>
      </c>
      <c r="X2202" t="str">
        <f ca="1"/>
        <v>TKT1_c</v>
      </c>
      <c r="Y2202">
        <f ca="1"/>
        <v>-3.5178110297341275E-2</v>
      </c>
      <c r="Z2202">
        <f ca="1"/>
        <v>0</v>
      </c>
      <c r="AA2202">
        <f ca="1"/>
        <v>1.2374994440919082E-3</v>
      </c>
      <c r="AB2202">
        <f ca="1"/>
        <v>1.8230888463300444E-2</v>
      </c>
      <c r="AC2202">
        <f ca="1"/>
        <v>1</v>
      </c>
      <c r="AD2202" t="str">
        <f ca="1"/>
        <v>STEHz181_rm</v>
      </c>
      <c r="AE2202">
        <f ca="1"/>
        <v>0</v>
      </c>
    </row>
    <row r="2203" spans="1:31" x14ac:dyDescent="0.2">
      <c r="A2203" t="s">
        <v>10722</v>
      </c>
      <c r="B2203" s="121" t="s">
        <v>10066</v>
      </c>
      <c r="E2203" s="121">
        <f ca="1"/>
        <v>-0.121744807029442</v>
      </c>
      <c r="H2203" s="121" t="str">
        <f ca="1"/>
        <v>0</v>
      </c>
      <c r="K2203" s="121" t="str">
        <f ca="1"/>
        <v>0</v>
      </c>
      <c r="L2203">
        <v>0</v>
      </c>
      <c r="M2203">
        <v>1.2520352763566899E-2</v>
      </c>
      <c r="N2203" s="105" t="str">
        <v>G00006t_c_vm</v>
      </c>
      <c r="O2203" s="131">
        <v>0.49396855139927098</v>
      </c>
      <c r="P2203" s="121">
        <v>0.260561050753017</v>
      </c>
      <c r="Q2203">
        <v>0</v>
      </c>
      <c r="R2203" t="str">
        <v>G00006t_c_vm</v>
      </c>
      <c r="T2203">
        <v>0</v>
      </c>
      <c r="U2203" t="str">
        <v>G00006t_c_vm</v>
      </c>
      <c r="W2203" t="str">
        <f ca="1"/>
        <v>Pentose phosphate pathway</v>
      </c>
      <c r="X2203" t="str">
        <f ca="1"/>
        <v>TKT2_c</v>
      </c>
      <c r="Y2203">
        <f ca="1"/>
        <v>-5.8094324463770212E-2</v>
      </c>
      <c r="Z2203">
        <f ca="1"/>
        <v>0</v>
      </c>
      <c r="AA2203">
        <f ca="1"/>
        <v>3.3749505349018102E-3</v>
      </c>
      <c r="AB2203">
        <f ca="1"/>
        <v>4.9710532818779282E-2</v>
      </c>
      <c r="AC2203">
        <f ca="1"/>
        <v>1</v>
      </c>
      <c r="AD2203" t="str">
        <f ca="1"/>
        <v>SUCCt_c_e</v>
      </c>
      <c r="AE2203">
        <f ca="1"/>
        <v>0</v>
      </c>
    </row>
    <row r="2204" spans="1:31" x14ac:dyDescent="0.2">
      <c r="A2204" t="s">
        <v>10704</v>
      </c>
      <c r="B2204" s="121" t="s">
        <v>10067</v>
      </c>
      <c r="E2204" s="121" t="str">
        <f ca="1"/>
        <v>0</v>
      </c>
      <c r="H2204" s="121" t="str">
        <f ca="1"/>
        <v>0</v>
      </c>
      <c r="K2204" s="121" t="str">
        <f ca="1"/>
        <v>0</v>
      </c>
      <c r="L2204">
        <v>0</v>
      </c>
      <c r="M2204">
        <v>0</v>
      </c>
      <c r="N2204" s="105" t="str">
        <v>G00006t_c_vm</v>
      </c>
      <c r="O2204" s="131" t="str">
        <v/>
      </c>
      <c r="P2204" s="121" t="str">
        <v/>
      </c>
      <c r="Q2204">
        <v>0</v>
      </c>
      <c r="R2204" t="str">
        <v>G00006t_c_vm</v>
      </c>
      <c r="T2204">
        <v>0</v>
      </c>
      <c r="U2204" t="str">
        <v>G00006t_c_vm</v>
      </c>
      <c r="W2204" t="str">
        <f ca="1"/>
        <v>Carnitine biosynthesis</v>
      </c>
      <c r="X2204" t="str">
        <f ca="1"/>
        <v>TMABADH_m</v>
      </c>
      <c r="Y2204">
        <f ca="1"/>
        <v>0</v>
      </c>
      <c r="Z2204">
        <f ca="1"/>
        <v>0</v>
      </c>
      <c r="AA2204">
        <f ca="1"/>
        <v>0</v>
      </c>
      <c r="AB2204">
        <f ca="1"/>
        <v>0</v>
      </c>
      <c r="AC2204">
        <f ca="1"/>
        <v>0</v>
      </c>
      <c r="AD2204" t="str">
        <f ca="1"/>
        <v>SUCCt2_m</v>
      </c>
      <c r="AE2204">
        <f ca="1"/>
        <v>0</v>
      </c>
    </row>
    <row r="2205" spans="1:31" x14ac:dyDescent="0.2">
      <c r="A2205" t="s">
        <v>10702</v>
      </c>
      <c r="B2205" s="121" t="s">
        <v>10068</v>
      </c>
      <c r="E2205" s="121" t="str">
        <f ca="1"/>
        <v>0</v>
      </c>
      <c r="H2205" s="121" t="str">
        <f ca="1"/>
        <v>0</v>
      </c>
      <c r="K2205" s="121" t="str">
        <f ca="1"/>
        <v>0</v>
      </c>
      <c r="L2205">
        <v>0</v>
      </c>
      <c r="M2205">
        <v>0</v>
      </c>
      <c r="N2205" s="105" t="str">
        <v>G00006t_c_vm</v>
      </c>
      <c r="O2205" s="131" t="str">
        <v/>
      </c>
      <c r="P2205" s="121" t="str">
        <v/>
      </c>
      <c r="Q2205">
        <v>0</v>
      </c>
      <c r="R2205" t="str">
        <v>G00006t_c_vm</v>
      </c>
      <c r="T2205">
        <v>0</v>
      </c>
      <c r="U2205" t="str">
        <v>G00006t_c_vm</v>
      </c>
      <c r="W2205" t="str">
        <f ca="1"/>
        <v>Pyrimidine metabolism</v>
      </c>
      <c r="X2205" t="str">
        <f ca="1"/>
        <v>TMDK1_c</v>
      </c>
      <c r="Y2205">
        <f ca="1"/>
        <v>0</v>
      </c>
      <c r="Z2205">
        <f ca="1"/>
        <v>0</v>
      </c>
      <c r="AA2205">
        <f ca="1"/>
        <v>0</v>
      </c>
      <c r="AB2205">
        <f ca="1"/>
        <v>0</v>
      </c>
      <c r="AC2205">
        <f ca="1"/>
        <v>0</v>
      </c>
      <c r="AD2205" t="str">
        <f ca="1"/>
        <v>SUCOAS_m</v>
      </c>
      <c r="AE2205">
        <f ca="1"/>
        <v>0</v>
      </c>
    </row>
    <row r="2206" spans="1:31" x14ac:dyDescent="0.2">
      <c r="A2206" t="s">
        <v>10669</v>
      </c>
      <c r="B2206" s="121" t="s">
        <v>10069</v>
      </c>
      <c r="E2206" s="121">
        <f ca="1"/>
        <v>1.9069533756447E-5</v>
      </c>
      <c r="H2206" s="121" t="str">
        <f ca="1"/>
        <v>0</v>
      </c>
      <c r="K2206" s="121" t="str">
        <f ca="1"/>
        <v>0</v>
      </c>
      <c r="L2206">
        <v>0</v>
      </c>
      <c r="M2206">
        <v>4.3790221266870504E-6</v>
      </c>
      <c r="N2206" s="105" t="str">
        <v>G00006t_c_vm</v>
      </c>
      <c r="O2206" s="131">
        <v>0</v>
      </c>
      <c r="P2206" s="121">
        <v>0</v>
      </c>
      <c r="Q2206">
        <v>0</v>
      </c>
      <c r="R2206" t="str">
        <v>G00006t_c_vm</v>
      </c>
      <c r="T2206">
        <v>0</v>
      </c>
      <c r="U2206" t="str">
        <v>G00006t_c_vm</v>
      </c>
      <c r="W2206" t="str">
        <f ca="1"/>
        <v>Thiamine metabolism</v>
      </c>
      <c r="X2206" t="str">
        <f ca="1"/>
        <v>TMDPK_c</v>
      </c>
      <c r="Y2206">
        <f ca="1"/>
        <v>9.0996216467117127E-6</v>
      </c>
      <c r="Z2206">
        <f ca="1"/>
        <v>0</v>
      </c>
      <c r="AA2206">
        <f ca="1"/>
        <v>8.2803114113304385E-11</v>
      </c>
      <c r="AB2206">
        <f ca="1"/>
        <v>3.4652834592381964E-9</v>
      </c>
      <c r="AC2206">
        <f ca="1"/>
        <v>1</v>
      </c>
      <c r="AD2206" t="str">
        <f ca="1"/>
        <v>SUCR_e</v>
      </c>
      <c r="AE2206">
        <f ca="1"/>
        <v>0</v>
      </c>
    </row>
    <row r="2207" spans="1:31" x14ac:dyDescent="0.2">
      <c r="A2207" t="s">
        <v>10669</v>
      </c>
      <c r="B2207" s="121" t="s">
        <v>10070</v>
      </c>
      <c r="E2207" s="121" t="str">
        <f ca="1"/>
        <v>0</v>
      </c>
      <c r="H2207" s="121" t="str">
        <f ca="1"/>
        <v>0</v>
      </c>
      <c r="K2207" s="121" t="str">
        <f ca="1"/>
        <v>0</v>
      </c>
      <c r="L2207">
        <v>0</v>
      </c>
      <c r="M2207">
        <v>1.8725321539169601E-4</v>
      </c>
      <c r="N2207" s="105" t="str">
        <v/>
      </c>
      <c r="O2207" s="131">
        <v>0</v>
      </c>
      <c r="P2207" s="121">
        <v>0</v>
      </c>
      <c r="Q2207">
        <v>0</v>
      </c>
      <c r="R2207" t="str">
        <v/>
      </c>
      <c r="T2207">
        <v>0</v>
      </c>
      <c r="U2207" t="str">
        <v/>
      </c>
      <c r="W2207" t="str">
        <f ca="1"/>
        <v>Thiamine metabolism</v>
      </c>
      <c r="X2207" t="str">
        <f ca="1"/>
        <v>TMDPPK_c</v>
      </c>
      <c r="Y2207">
        <f ca="1"/>
        <v>0</v>
      </c>
      <c r="Z2207">
        <f ca="1"/>
        <v>0</v>
      </c>
      <c r="AA2207">
        <f ca="1"/>
        <v>0</v>
      </c>
      <c r="AB2207">
        <f ca="1"/>
        <v>0</v>
      </c>
      <c r="AC2207">
        <f ca="1"/>
        <v>0</v>
      </c>
      <c r="AD2207" t="str">
        <f ca="1"/>
        <v>SULFOX2_c</v>
      </c>
      <c r="AE2207">
        <f ca="1"/>
        <v>0</v>
      </c>
    </row>
    <row r="2208" spans="1:31" x14ac:dyDescent="0.2">
      <c r="A2208" t="s">
        <v>10702</v>
      </c>
      <c r="B2208" s="121" t="s">
        <v>10071</v>
      </c>
      <c r="E2208" s="121">
        <f ca="1"/>
        <v>1.35298342001991E-3</v>
      </c>
      <c r="H2208" s="121" t="str">
        <f ca="1"/>
        <v>0</v>
      </c>
      <c r="K2208" s="121" t="str">
        <f ca="1"/>
        <v>0</v>
      </c>
      <c r="L2208">
        <v>0</v>
      </c>
      <c r="M2208">
        <v>4.4890392485510597E-4</v>
      </c>
      <c r="N2208" s="105" t="str">
        <v/>
      </c>
      <c r="O2208" s="131">
        <v>4.0986000000000001E-4</v>
      </c>
      <c r="P2208" s="121">
        <v>1.4826017068217199E-5</v>
      </c>
      <c r="Q2208">
        <v>0</v>
      </c>
      <c r="R2208" t="str">
        <v/>
      </c>
      <c r="T2208">
        <v>0</v>
      </c>
      <c r="U2208" t="str">
        <v/>
      </c>
      <c r="W2208" t="str">
        <f ca="1"/>
        <v>Pyrimidine metabolism</v>
      </c>
      <c r="X2208" t="str">
        <f ca="1"/>
        <v>TMDS_c</v>
      </c>
      <c r="Y2208">
        <f ca="1"/>
        <v>6.4561815583419379E-4</v>
      </c>
      <c r="Z2208">
        <f ca="1"/>
        <v>0</v>
      </c>
      <c r="AA2208">
        <f ca="1"/>
        <v>4.1682280314274533E-7</v>
      </c>
      <c r="AB2208">
        <f ca="1"/>
        <v>1896.2800602734535</v>
      </c>
      <c r="AC2208">
        <f ca="1"/>
        <v>1</v>
      </c>
      <c r="AD2208" t="str">
        <f ca="1"/>
        <v>TAGL_l</v>
      </c>
      <c r="AE2208">
        <f ca="1"/>
        <v>0</v>
      </c>
    </row>
    <row r="2209" spans="1:31" x14ac:dyDescent="0.2">
      <c r="A2209" t="s">
        <v>10704</v>
      </c>
      <c r="B2209" s="121" t="s">
        <v>10072</v>
      </c>
      <c r="E2209" s="121" t="str">
        <f ca="1"/>
        <v>0</v>
      </c>
      <c r="H2209" s="121" t="str">
        <f ca="1"/>
        <v>0</v>
      </c>
      <c r="K2209" s="121" t="str">
        <f ca="1"/>
        <v>0</v>
      </c>
      <c r="L2209">
        <v>0</v>
      </c>
      <c r="M2209">
        <v>5.0430692420632397E-5</v>
      </c>
      <c r="N2209" s="105" t="str">
        <v/>
      </c>
      <c r="O2209" s="131" t="str">
        <v/>
      </c>
      <c r="P2209" s="121" t="str">
        <v/>
      </c>
      <c r="Q2209">
        <v>0</v>
      </c>
      <c r="R2209" t="str">
        <v/>
      </c>
      <c r="T2209">
        <v>0</v>
      </c>
      <c r="U2209" t="str">
        <v/>
      </c>
      <c r="W2209" t="str">
        <f ca="1"/>
        <v>Carnitine biosynthesis</v>
      </c>
      <c r="X2209" t="str">
        <f ca="1"/>
        <v>TMLYSOX_m</v>
      </c>
      <c r="Y2209">
        <f ca="1"/>
        <v>0</v>
      </c>
      <c r="Z2209">
        <f ca="1"/>
        <v>0</v>
      </c>
      <c r="AA2209">
        <f ca="1"/>
        <v>0</v>
      </c>
      <c r="AB2209">
        <f ca="1"/>
        <v>0</v>
      </c>
      <c r="AC2209">
        <f ca="1"/>
        <v>0</v>
      </c>
      <c r="AD2209" t="str">
        <f ca="1"/>
        <v>TAGL_m</v>
      </c>
      <c r="AE2209">
        <f ca="1"/>
        <v>0</v>
      </c>
    </row>
    <row r="2210" spans="1:31" x14ac:dyDescent="0.2">
      <c r="A2210" t="s">
        <v>10669</v>
      </c>
      <c r="B2210" s="121" t="s">
        <v>10073</v>
      </c>
      <c r="E2210" s="121" t="str">
        <f ca="1"/>
        <v>0</v>
      </c>
      <c r="H2210" s="121" t="str">
        <f ca="1"/>
        <v>0</v>
      </c>
      <c r="K2210" s="121" t="str">
        <f ca="1"/>
        <v>0</v>
      </c>
      <c r="L2210">
        <v>0</v>
      </c>
      <c r="M2210">
        <v>4.0058657230438002E-4</v>
      </c>
      <c r="N2210" s="105" t="str">
        <v/>
      </c>
      <c r="O2210" s="131" t="str">
        <v/>
      </c>
      <c r="P2210" s="121" t="str">
        <v/>
      </c>
      <c r="Q2210">
        <v>0</v>
      </c>
      <c r="R2210" t="str">
        <v/>
      </c>
      <c r="T2210">
        <v>0</v>
      </c>
      <c r="U2210" t="str">
        <v/>
      </c>
      <c r="W2210" t="str">
        <f ca="1"/>
        <v>Thiamine metabolism</v>
      </c>
      <c r="X2210" t="str">
        <f ca="1"/>
        <v>TMN_c</v>
      </c>
      <c r="Y2210">
        <f ca="1"/>
        <v>0</v>
      </c>
      <c r="Z2210">
        <f ca="1"/>
        <v>0</v>
      </c>
      <c r="AA2210">
        <f ca="1"/>
        <v>0</v>
      </c>
      <c r="AB2210">
        <f ca="1"/>
        <v>0</v>
      </c>
      <c r="AC2210">
        <f ca="1"/>
        <v>0</v>
      </c>
      <c r="AD2210" t="str">
        <f ca="1"/>
        <v>TAGt_c_m</v>
      </c>
      <c r="AE2210">
        <f ca="1"/>
        <v>0</v>
      </c>
    </row>
    <row r="2211" spans="1:31" x14ac:dyDescent="0.2">
      <c r="A2211" t="s">
        <v>10669</v>
      </c>
      <c r="B2211" s="121" t="s">
        <v>10074</v>
      </c>
      <c r="E2211" s="121" t="str">
        <f ca="1"/>
        <v>0</v>
      </c>
      <c r="H2211" s="121" t="str">
        <f ca="1"/>
        <v>0</v>
      </c>
      <c r="K2211" s="121" t="str">
        <f ca="1"/>
        <v>0</v>
      </c>
      <c r="L2211">
        <v>0</v>
      </c>
      <c r="M2211">
        <v>5.5211977410776098E-5</v>
      </c>
      <c r="N2211" s="105" t="str">
        <v/>
      </c>
      <c r="O2211" s="131" t="str">
        <v/>
      </c>
      <c r="P2211" s="121" t="str">
        <v/>
      </c>
      <c r="Q2211">
        <v>0</v>
      </c>
      <c r="R2211" t="str">
        <v/>
      </c>
      <c r="T2211">
        <v>0</v>
      </c>
      <c r="U2211" t="str">
        <v/>
      </c>
      <c r="W2211" t="str">
        <f ca="1"/>
        <v>Thiamine metabolism</v>
      </c>
      <c r="X2211" t="str">
        <f ca="1"/>
        <v>TMPK_c</v>
      </c>
      <c r="Y2211">
        <f ca="1"/>
        <v>0</v>
      </c>
      <c r="Z2211">
        <f ca="1"/>
        <v>0</v>
      </c>
      <c r="AA2211">
        <f ca="1"/>
        <v>0</v>
      </c>
      <c r="AB2211">
        <f ca="1"/>
        <v>0</v>
      </c>
      <c r="AC2211">
        <f ca="1"/>
        <v>0</v>
      </c>
      <c r="AD2211" t="str">
        <f ca="1"/>
        <v>TAGt_l_rm</v>
      </c>
      <c r="AE2211">
        <f ca="1"/>
        <v>0</v>
      </c>
    </row>
    <row r="2212" spans="1:31" x14ac:dyDescent="0.2">
      <c r="A2212" t="s">
        <v>10669</v>
      </c>
      <c r="B2212" s="121" t="s">
        <v>10075</v>
      </c>
      <c r="E2212" s="121" t="str">
        <f ca="1"/>
        <v>0</v>
      </c>
      <c r="H2212" s="121" t="str">
        <f ca="1"/>
        <v>0</v>
      </c>
      <c r="K2212" s="121" t="str">
        <f ca="1"/>
        <v>0</v>
      </c>
      <c r="L2212">
        <v>0</v>
      </c>
      <c r="M2212">
        <v>5.8595097723390297E-5</v>
      </c>
      <c r="N2212" s="105" t="str">
        <v/>
      </c>
      <c r="O2212" s="131">
        <v>0</v>
      </c>
      <c r="P2212" s="121">
        <v>0</v>
      </c>
      <c r="Q2212">
        <v>0</v>
      </c>
      <c r="R2212" t="str">
        <v/>
      </c>
      <c r="T2212">
        <v>0</v>
      </c>
      <c r="U2212" t="str">
        <v/>
      </c>
      <c r="W2212" t="str">
        <f ca="1"/>
        <v>Thiamine metabolism</v>
      </c>
      <c r="X2212" t="str">
        <f ca="1"/>
        <v>TMPPP_c</v>
      </c>
      <c r="Y2212">
        <f ca="1"/>
        <v>0</v>
      </c>
      <c r="Z2212">
        <f ca="1"/>
        <v>0</v>
      </c>
      <c r="AA2212">
        <f ca="1"/>
        <v>0</v>
      </c>
      <c r="AB2212">
        <f ca="1"/>
        <v>0</v>
      </c>
      <c r="AC2212">
        <f ca="1"/>
        <v>0</v>
      </c>
      <c r="AD2212" t="str">
        <f ca="1"/>
        <v>TAUDO_c</v>
      </c>
      <c r="AE2212">
        <f ca="1"/>
        <v>0</v>
      </c>
    </row>
    <row r="2213" spans="1:31" x14ac:dyDescent="0.2">
      <c r="A2213" t="s">
        <v>10721</v>
      </c>
      <c r="B2213" s="121" t="s">
        <v>10076</v>
      </c>
      <c r="E2213" s="121">
        <f ca="1"/>
        <v>0.68127871263746198</v>
      </c>
      <c r="H2213" s="121" t="str">
        <f ca="1"/>
        <v>0</v>
      </c>
      <c r="K2213" s="121" t="str">
        <f ca="1"/>
        <v>0</v>
      </c>
      <c r="L2213">
        <v>0</v>
      </c>
      <c r="M2213">
        <v>1.9637683236542201E-4</v>
      </c>
      <c r="N2213" s="105" t="str">
        <v/>
      </c>
      <c r="O2213" s="131">
        <v>1.34554585138262</v>
      </c>
      <c r="P2213" s="121">
        <v>0.27953274363881703</v>
      </c>
      <c r="Q2213">
        <v>0</v>
      </c>
      <c r="R2213" t="str">
        <v/>
      </c>
      <c r="T2213">
        <v>0</v>
      </c>
      <c r="U2213" t="str">
        <v/>
      </c>
      <c r="W2213" t="str">
        <f ca="1"/>
        <v>Glycolysis / Gluconeogenesis</v>
      </c>
      <c r="X2213" t="str">
        <f ca="1"/>
        <v>TPI_c</v>
      </c>
      <c r="Y2213">
        <f ca="1"/>
        <v>0.32509334523524264</v>
      </c>
      <c r="Z2213">
        <f ca="1"/>
        <v>0</v>
      </c>
      <c r="AA2213">
        <f ca="1"/>
        <v>0.10568568311624066</v>
      </c>
      <c r="AB2213">
        <f ca="1"/>
        <v>1.3525420764743432</v>
      </c>
      <c r="AC2213">
        <f ca="1"/>
        <v>1</v>
      </c>
      <c r="AD2213" t="str">
        <f ca="1"/>
        <v>TAURt_c_e</v>
      </c>
      <c r="AE2213">
        <f ca="1"/>
        <v>0</v>
      </c>
    </row>
    <row r="2214" spans="1:31" x14ac:dyDescent="0.2">
      <c r="A2214" t="s">
        <v>156</v>
      </c>
      <c r="B2214" s="121" t="s">
        <v>10965</v>
      </c>
      <c r="E2214" s="121" t="str">
        <f ca="1"/>
        <v>0</v>
      </c>
      <c r="H2214" s="121" t="str">
        <f ca="1"/>
        <v>0</v>
      </c>
      <c r="K2214" s="121" t="str">
        <f ca="1"/>
        <v>0</v>
      </c>
      <c r="L2214">
        <v>0</v>
      </c>
      <c r="M2214">
        <v>3.0955926061687199E-4</v>
      </c>
      <c r="N2214" s="105" t="str">
        <v/>
      </c>
      <c r="O2214" s="131" t="str">
        <v/>
      </c>
      <c r="P2214" s="121" t="str">
        <v/>
      </c>
      <c r="Q2214">
        <v>0</v>
      </c>
      <c r="R2214" t="str">
        <v/>
      </c>
      <c r="T2214">
        <v>0</v>
      </c>
      <c r="U2214" t="str">
        <v/>
      </c>
      <c r="W2214" t="str">
        <f ca="1"/>
        <v/>
      </c>
      <c r="X2214" t="str">
        <f ca="1"/>
        <v>tpsamp_c_m</v>
      </c>
      <c r="Y2214">
        <f ca="1"/>
        <v>0</v>
      </c>
      <c r="Z2214">
        <f ca="1"/>
        <v>0</v>
      </c>
      <c r="AA2214">
        <f ca="1"/>
        <v>0</v>
      </c>
      <c r="AB2214">
        <f ca="1"/>
        <v>0</v>
      </c>
      <c r="AC2214">
        <f ca="1"/>
        <v>0</v>
      </c>
      <c r="AD2214" t="str">
        <f ca="1"/>
        <v>TCHOLAtabc_v</v>
      </c>
      <c r="AE2214">
        <f ca="1"/>
        <v>0</v>
      </c>
    </row>
    <row r="2215" spans="1:31" x14ac:dyDescent="0.2">
      <c r="A2215" t="s">
        <v>156</v>
      </c>
      <c r="B2215" s="121" t="s">
        <v>10966</v>
      </c>
      <c r="E2215" s="121" t="str">
        <f ca="1"/>
        <v>0</v>
      </c>
      <c r="H2215" s="121" t="str">
        <f ca="1"/>
        <v>0</v>
      </c>
      <c r="K2215" s="121" t="str">
        <f ca="1"/>
        <v>0</v>
      </c>
      <c r="L2215">
        <v>0</v>
      </c>
      <c r="M2215">
        <v>3.9521481085699398E-5</v>
      </c>
      <c r="N2215" s="105" t="str">
        <v/>
      </c>
      <c r="O2215" s="131" t="str">
        <v/>
      </c>
      <c r="P2215" s="121" t="str">
        <v/>
      </c>
      <c r="Q2215">
        <v>0</v>
      </c>
      <c r="R2215" t="str">
        <v/>
      </c>
      <c r="T2215">
        <v>0</v>
      </c>
      <c r="U2215" t="str">
        <v/>
      </c>
      <c r="W2215" t="str">
        <f ca="1"/>
        <v/>
      </c>
      <c r="X2215" t="str">
        <f ca="1"/>
        <v>tpsbtn_c_m</v>
      </c>
      <c r="Y2215">
        <f ca="1"/>
        <v>0</v>
      </c>
      <c r="Z2215">
        <f ca="1"/>
        <v>0</v>
      </c>
      <c r="AA2215">
        <f ca="1"/>
        <v>0</v>
      </c>
      <c r="AB2215">
        <f ca="1"/>
        <v>0</v>
      </c>
      <c r="AC2215">
        <f ca="1"/>
        <v>0</v>
      </c>
      <c r="AD2215" t="str">
        <f ca="1"/>
        <v>TDCOAt_c_l</v>
      </c>
      <c r="AE2215">
        <f ca="1"/>
        <v>0</v>
      </c>
    </row>
    <row r="2216" spans="1:31" x14ac:dyDescent="0.2">
      <c r="A2216" t="s">
        <v>156</v>
      </c>
      <c r="B2216" s="121" t="s">
        <v>10967</v>
      </c>
      <c r="E2216" s="121" t="str">
        <f ca="1"/>
        <v>0</v>
      </c>
      <c r="H2216" s="121" t="str">
        <f ca="1"/>
        <v>0</v>
      </c>
      <c r="K2216" s="121" t="str">
        <f ca="1"/>
        <v>0</v>
      </c>
      <c r="L2216">
        <v>0</v>
      </c>
      <c r="M2216">
        <v>3.0430975377043399E-4</v>
      </c>
      <c r="N2216" s="105" t="str">
        <v/>
      </c>
      <c r="O2216" s="131" t="str">
        <v/>
      </c>
      <c r="P2216" s="121" t="str">
        <v/>
      </c>
      <c r="Q2216">
        <v>0</v>
      </c>
      <c r="R2216" t="str">
        <v/>
      </c>
      <c r="T2216">
        <v>0</v>
      </c>
      <c r="U2216" t="str">
        <v/>
      </c>
      <c r="W2216" t="str">
        <f ca="1"/>
        <v/>
      </c>
      <c r="X2216" t="str">
        <f ca="1"/>
        <v>tpsca2_c_g</v>
      </c>
      <c r="Y2216">
        <f ca="1"/>
        <v>0</v>
      </c>
      <c r="Z2216">
        <f ca="1"/>
        <v>0</v>
      </c>
      <c r="AA2216">
        <f ca="1"/>
        <v>0</v>
      </c>
      <c r="AB2216">
        <f ca="1"/>
        <v>0</v>
      </c>
      <c r="AC2216">
        <f ca="1"/>
        <v>0</v>
      </c>
      <c r="AD2216" t="str">
        <f ca="1"/>
        <v>TDCOAt_c_rm</v>
      </c>
      <c r="AE2216">
        <f ca="1"/>
        <v>0</v>
      </c>
    </row>
    <row r="2217" spans="1:31" x14ac:dyDescent="0.2">
      <c r="A2217" t="s">
        <v>156</v>
      </c>
      <c r="B2217" s="121" t="s">
        <v>10968</v>
      </c>
      <c r="E2217" s="121" t="str">
        <f ca="1"/>
        <v>0</v>
      </c>
      <c r="H2217" s="121" t="str">
        <f ca="1"/>
        <v>0</v>
      </c>
      <c r="K2217" s="121" t="str">
        <f ca="1"/>
        <v>0</v>
      </c>
      <c r="L2217">
        <v>0</v>
      </c>
      <c r="M2217">
        <v>6.6138029600329196E-5</v>
      </c>
      <c r="N2217" s="105" t="str">
        <v/>
      </c>
      <c r="O2217" s="131" t="str">
        <v/>
      </c>
      <c r="P2217" s="121" t="str">
        <v/>
      </c>
      <c r="Q2217">
        <v>0</v>
      </c>
      <c r="R2217" t="str">
        <v/>
      </c>
      <c r="T2217">
        <v>0</v>
      </c>
      <c r="U2217" t="str">
        <v/>
      </c>
      <c r="W2217" t="str">
        <f ca="1"/>
        <v/>
      </c>
      <c r="X2217" t="str">
        <f ca="1"/>
        <v>tpscu2_c_m</v>
      </c>
      <c r="Y2217">
        <f ca="1"/>
        <v>0</v>
      </c>
      <c r="Z2217">
        <f ca="1"/>
        <v>0</v>
      </c>
      <c r="AA2217">
        <f ca="1"/>
        <v>0</v>
      </c>
      <c r="AB2217">
        <f ca="1"/>
        <v>0</v>
      </c>
      <c r="AC2217">
        <f ca="1"/>
        <v>0</v>
      </c>
      <c r="AD2217" t="str">
        <f ca="1"/>
        <v>TDPDRR_c</v>
      </c>
      <c r="AE2217">
        <f ca="1"/>
        <v>0</v>
      </c>
    </row>
    <row r="2218" spans="1:31" x14ac:dyDescent="0.2">
      <c r="A2218" t="s">
        <v>156</v>
      </c>
      <c r="B2218" s="121" t="s">
        <v>10969</v>
      </c>
      <c r="E2218" s="121" t="str">
        <f ca="1"/>
        <v>0</v>
      </c>
      <c r="H2218" s="121" t="str">
        <f ca="1"/>
        <v>0</v>
      </c>
      <c r="K2218" s="121" t="str">
        <f ca="1"/>
        <v>0</v>
      </c>
      <c r="L2218">
        <v>0</v>
      </c>
      <c r="M2218">
        <v>3.4855956612213201E-5</v>
      </c>
      <c r="N2218" s="105" t="str">
        <v/>
      </c>
      <c r="O2218" s="131" t="str">
        <v/>
      </c>
      <c r="P2218" s="121" t="str">
        <v/>
      </c>
      <c r="Q2218">
        <v>0</v>
      </c>
      <c r="R2218" t="str">
        <v/>
      </c>
      <c r="T2218">
        <v>0</v>
      </c>
      <c r="U2218" t="str">
        <v/>
      </c>
      <c r="W2218" t="str">
        <f ca="1"/>
        <v/>
      </c>
      <c r="X2218" t="str">
        <f ca="1"/>
        <v>tpsfad_c_r</v>
      </c>
      <c r="Y2218">
        <f ca="1"/>
        <v>0</v>
      </c>
      <c r="Z2218">
        <f ca="1"/>
        <v>0</v>
      </c>
      <c r="AA2218">
        <f ca="1"/>
        <v>0</v>
      </c>
      <c r="AB2218">
        <f ca="1"/>
        <v>0</v>
      </c>
      <c r="AC2218">
        <f ca="1"/>
        <v>0</v>
      </c>
      <c r="AD2218" t="str">
        <f ca="1"/>
        <v>THFGLUS_c</v>
      </c>
      <c r="AE2218">
        <f ca="1"/>
        <v>0</v>
      </c>
    </row>
    <row r="2219" spans="1:31" x14ac:dyDescent="0.2">
      <c r="A2219" t="s">
        <v>156</v>
      </c>
      <c r="B2219" s="121" t="s">
        <v>10970</v>
      </c>
      <c r="E2219" s="121" t="str">
        <f ca="1"/>
        <v>0</v>
      </c>
      <c r="H2219" s="121" t="str">
        <f ca="1"/>
        <v>0</v>
      </c>
      <c r="K2219" s="121" t="str">
        <f ca="1"/>
        <v>0</v>
      </c>
      <c r="L2219">
        <v>0</v>
      </c>
      <c r="M2219">
        <v>2.1818497929933001E-4</v>
      </c>
      <c r="N2219" s="105" t="str">
        <v/>
      </c>
      <c r="O2219" s="131" t="str">
        <v/>
      </c>
      <c r="P2219" s="121" t="str">
        <v/>
      </c>
      <c r="Q2219">
        <v>0</v>
      </c>
      <c r="R2219" t="str">
        <v/>
      </c>
      <c r="T2219">
        <v>0</v>
      </c>
      <c r="U2219" t="str">
        <v/>
      </c>
      <c r="W2219" t="str">
        <f ca="1"/>
        <v/>
      </c>
      <c r="X2219" t="str">
        <f ca="1"/>
        <v>tpsfad_c_x</v>
      </c>
      <c r="Y2219">
        <f ca="1"/>
        <v>0</v>
      </c>
      <c r="Z2219">
        <f ca="1"/>
        <v>0</v>
      </c>
      <c r="AA2219">
        <f ca="1"/>
        <v>0</v>
      </c>
      <c r="AB2219">
        <f ca="1"/>
        <v>0</v>
      </c>
      <c r="AC2219">
        <f ca="1"/>
        <v>0</v>
      </c>
      <c r="AD2219" t="str">
        <f ca="1"/>
        <v>THIORDXi_m</v>
      </c>
      <c r="AE2219">
        <f ca="1"/>
        <v>0</v>
      </c>
    </row>
    <row r="2220" spans="1:31" x14ac:dyDescent="0.2">
      <c r="A2220" t="s">
        <v>156</v>
      </c>
      <c r="B2220" s="121" t="s">
        <v>10971</v>
      </c>
      <c r="E2220" s="121" t="str">
        <f ca="1"/>
        <v>0</v>
      </c>
      <c r="H2220" s="121" t="str">
        <f ca="1"/>
        <v>0</v>
      </c>
      <c r="K2220" s="121" t="str">
        <f ca="1"/>
        <v>0</v>
      </c>
      <c r="L2220">
        <v>0</v>
      </c>
      <c r="M2220">
        <v>2.2099069491490601E-4</v>
      </c>
      <c r="N2220" s="105" t="str">
        <v/>
      </c>
      <c r="O2220" s="131" t="str">
        <v/>
      </c>
      <c r="P2220" s="121" t="str">
        <v/>
      </c>
      <c r="Q2220">
        <v>0</v>
      </c>
      <c r="R2220" t="str">
        <v/>
      </c>
      <c r="T2220">
        <v>0</v>
      </c>
      <c r="U2220" t="str">
        <v/>
      </c>
      <c r="W2220" t="str">
        <f ca="1"/>
        <v/>
      </c>
      <c r="X2220" t="str">
        <f ca="1"/>
        <v>tpsfe2_c_r</v>
      </c>
      <c r="Y2220">
        <f ca="1"/>
        <v>0</v>
      </c>
      <c r="Z2220">
        <f ca="1"/>
        <v>0</v>
      </c>
      <c r="AA2220">
        <f ca="1"/>
        <v>0</v>
      </c>
      <c r="AB2220">
        <f ca="1"/>
        <v>0</v>
      </c>
      <c r="AC2220">
        <f ca="1"/>
        <v>0</v>
      </c>
      <c r="AD2220" t="str">
        <f ca="1"/>
        <v>THIORDXi_n</v>
      </c>
      <c r="AE2220">
        <f ca="1"/>
        <v>0</v>
      </c>
    </row>
    <row r="2221" spans="1:31" x14ac:dyDescent="0.2">
      <c r="A2221" t="s">
        <v>156</v>
      </c>
      <c r="B2221" s="121" t="s">
        <v>10972</v>
      </c>
      <c r="E2221" s="121" t="str">
        <f ca="1"/>
        <v>0</v>
      </c>
      <c r="H2221" s="121" t="str">
        <f ca="1"/>
        <v>0</v>
      </c>
      <c r="K2221" s="121" t="str">
        <f ca="1"/>
        <v>0</v>
      </c>
      <c r="L2221">
        <v>0</v>
      </c>
      <c r="M2221">
        <v>7.0076500109751799E-5</v>
      </c>
      <c r="N2221" s="105" t="str">
        <v/>
      </c>
      <c r="O2221" s="131" t="str">
        <v/>
      </c>
      <c r="P2221" s="121" t="str">
        <v/>
      </c>
      <c r="Q2221">
        <v>0</v>
      </c>
      <c r="R2221" t="str">
        <v/>
      </c>
      <c r="T2221">
        <v>0</v>
      </c>
      <c r="U2221" t="str">
        <v/>
      </c>
      <c r="W2221" t="str">
        <f ca="1"/>
        <v/>
      </c>
      <c r="X2221" t="str">
        <f ca="1"/>
        <v>tpsfeCATION_c_n</v>
      </c>
      <c r="Y2221">
        <f ca="1"/>
        <v>0</v>
      </c>
      <c r="Z2221">
        <f ca="1"/>
        <v>0</v>
      </c>
      <c r="AA2221">
        <f ca="1"/>
        <v>0</v>
      </c>
      <c r="AB2221">
        <f ca="1"/>
        <v>0</v>
      </c>
      <c r="AC2221">
        <f ca="1"/>
        <v>0</v>
      </c>
      <c r="AD2221" t="str">
        <f ca="1"/>
        <v>THIORDXi_x</v>
      </c>
      <c r="AE2221">
        <f ca="1"/>
        <v>0</v>
      </c>
    </row>
    <row r="2222" spans="1:31" x14ac:dyDescent="0.2">
      <c r="A2222" t="s">
        <v>156</v>
      </c>
      <c r="B2222" s="121" t="s">
        <v>10973</v>
      </c>
      <c r="E2222" s="121" t="str">
        <f ca="1"/>
        <v>0</v>
      </c>
      <c r="H2222" s="121" t="str">
        <f ca="1"/>
        <v>0</v>
      </c>
      <c r="K2222" s="121" t="str">
        <f ca="1"/>
        <v>0</v>
      </c>
      <c r="L2222">
        <v>0</v>
      </c>
      <c r="M2222">
        <v>2.29922217007962E-4</v>
      </c>
      <c r="N2222" s="105" t="str">
        <v/>
      </c>
      <c r="O2222" s="131" t="str">
        <v/>
      </c>
      <c r="P2222" s="121" t="str">
        <v/>
      </c>
      <c r="Q2222">
        <v>0</v>
      </c>
      <c r="R2222" t="str">
        <v/>
      </c>
      <c r="T2222">
        <v>0</v>
      </c>
      <c r="U2222" t="str">
        <v/>
      </c>
      <c r="W2222" t="str">
        <f ca="1"/>
        <v/>
      </c>
      <c r="X2222" t="str">
        <f ca="1"/>
        <v>tpsfmn_c_x</v>
      </c>
      <c r="Y2222">
        <f ca="1"/>
        <v>0</v>
      </c>
      <c r="Z2222">
        <f ca="1"/>
        <v>0</v>
      </c>
      <c r="AA2222">
        <f ca="1"/>
        <v>0</v>
      </c>
      <c r="AB2222">
        <f ca="1"/>
        <v>0</v>
      </c>
      <c r="AC2222">
        <f ca="1"/>
        <v>0</v>
      </c>
      <c r="AD2222" t="str">
        <f ca="1"/>
        <v>THMP_c</v>
      </c>
      <c r="AE2222">
        <f ca="1"/>
        <v>0</v>
      </c>
    </row>
    <row r="2223" spans="1:31" x14ac:dyDescent="0.2">
      <c r="A2223" t="s">
        <v>156</v>
      </c>
      <c r="B2223" s="121" t="s">
        <v>10974</v>
      </c>
      <c r="E2223" s="121" t="str">
        <f ca="1"/>
        <v>0</v>
      </c>
      <c r="H2223" s="121" t="str">
        <f ca="1"/>
        <v>0</v>
      </c>
      <c r="K2223" s="121" t="str">
        <f ca="1"/>
        <v>0</v>
      </c>
      <c r="L2223">
        <v>0</v>
      </c>
      <c r="M2223">
        <v>4.6854699153263498E-5</v>
      </c>
      <c r="N2223" s="105" t="str">
        <v/>
      </c>
      <c r="O2223" s="131" t="str">
        <v/>
      </c>
      <c r="P2223" s="121" t="str">
        <v/>
      </c>
      <c r="Q2223">
        <v>0</v>
      </c>
      <c r="R2223" t="str">
        <v/>
      </c>
      <c r="T2223">
        <v>0</v>
      </c>
      <c r="U2223" t="str">
        <v/>
      </c>
      <c r="W2223" t="str">
        <f ca="1"/>
        <v/>
      </c>
      <c r="X2223" t="str">
        <f ca="1"/>
        <v>tpsheme_c_r</v>
      </c>
      <c r="Y2223">
        <f ca="1"/>
        <v>0</v>
      </c>
      <c r="Z2223">
        <f ca="1"/>
        <v>0</v>
      </c>
      <c r="AA2223">
        <f ca="1"/>
        <v>0</v>
      </c>
      <c r="AB2223">
        <f ca="1"/>
        <v>0</v>
      </c>
      <c r="AC2223">
        <f ca="1"/>
        <v>0</v>
      </c>
      <c r="AD2223" t="str">
        <f ca="1"/>
        <v>THRA_c</v>
      </c>
      <c r="AE2223">
        <f ca="1"/>
        <v>0</v>
      </c>
    </row>
    <row r="2224" spans="1:31" x14ac:dyDescent="0.2">
      <c r="A2224" t="s">
        <v>156</v>
      </c>
      <c r="B2224" s="121" t="s">
        <v>10975</v>
      </c>
      <c r="E2224" s="121" t="str">
        <f ca="1"/>
        <v>0</v>
      </c>
      <c r="H2224" s="121" t="str">
        <f ca="1"/>
        <v>0</v>
      </c>
      <c r="K2224" s="121" t="str">
        <f ca="1"/>
        <v>0</v>
      </c>
      <c r="L2224">
        <v>0</v>
      </c>
      <c r="M2224">
        <v>4.8341478602430599E-5</v>
      </c>
      <c r="N2224" s="105" t="str">
        <v/>
      </c>
      <c r="O2224" s="131" t="str">
        <v/>
      </c>
      <c r="P2224" s="121" t="str">
        <v/>
      </c>
      <c r="Q2224">
        <v>0</v>
      </c>
      <c r="R2224" t="str">
        <v/>
      </c>
      <c r="T2224">
        <v>0</v>
      </c>
      <c r="U2224" t="str">
        <v/>
      </c>
      <c r="W2224" t="str">
        <f ca="1"/>
        <v/>
      </c>
      <c r="X2224" t="str">
        <f ca="1"/>
        <v>tpsheme_c_x</v>
      </c>
      <c r="Y2224">
        <f ca="1"/>
        <v>0</v>
      </c>
      <c r="Z2224">
        <f ca="1"/>
        <v>0</v>
      </c>
      <c r="AA2224">
        <f ca="1"/>
        <v>0</v>
      </c>
      <c r="AB2224">
        <f ca="1"/>
        <v>0</v>
      </c>
      <c r="AC2224">
        <f ca="1"/>
        <v>0</v>
      </c>
      <c r="AD2224" t="str">
        <f ca="1"/>
        <v>THRA2_c</v>
      </c>
      <c r="AE2224">
        <f ca="1"/>
        <v>0</v>
      </c>
    </row>
    <row r="2225" spans="1:31" x14ac:dyDescent="0.2">
      <c r="A2225" t="s">
        <v>156</v>
      </c>
      <c r="B2225" s="121" t="s">
        <v>10976</v>
      </c>
      <c r="E2225" s="121" t="str">
        <f ca="1"/>
        <v>0</v>
      </c>
      <c r="H2225" s="121" t="str">
        <f ca="1"/>
        <v>0</v>
      </c>
      <c r="K2225" s="121" t="str">
        <f ca="1"/>
        <v>0</v>
      </c>
      <c r="L2225">
        <v>0</v>
      </c>
      <c r="M2225">
        <v>5.2278796993593697E-5</v>
      </c>
      <c r="N2225" s="105" t="str">
        <v/>
      </c>
      <c r="O2225" s="131" t="str">
        <v/>
      </c>
      <c r="P2225" s="121" t="str">
        <v/>
      </c>
      <c r="Q2225">
        <v>0</v>
      </c>
      <c r="R2225" t="str">
        <v/>
      </c>
      <c r="T2225">
        <v>0</v>
      </c>
      <c r="U2225" t="str">
        <v/>
      </c>
      <c r="W2225" t="str">
        <f ca="1"/>
        <v/>
      </c>
      <c r="X2225" t="str">
        <f ca="1"/>
        <v>tpsmetal2_c_x</v>
      </c>
      <c r="Y2225">
        <f ca="1"/>
        <v>0</v>
      </c>
      <c r="Z2225">
        <f ca="1"/>
        <v>0</v>
      </c>
      <c r="AA2225">
        <f ca="1"/>
        <v>0</v>
      </c>
      <c r="AB2225">
        <f ca="1"/>
        <v>0</v>
      </c>
      <c r="AC2225">
        <f ca="1"/>
        <v>0</v>
      </c>
      <c r="AD2225" t="str">
        <f ca="1"/>
        <v>THRtps_e</v>
      </c>
      <c r="AE2225">
        <f ca="1"/>
        <v>0</v>
      </c>
    </row>
    <row r="2226" spans="1:31" x14ac:dyDescent="0.2">
      <c r="A2226" t="s">
        <v>156</v>
      </c>
      <c r="B2226" s="121" t="s">
        <v>10977</v>
      </c>
      <c r="E2226" s="121" t="str">
        <f ca="1"/>
        <v>0</v>
      </c>
      <c r="H2226" s="121" t="str">
        <f ca="1"/>
        <v>0</v>
      </c>
      <c r="K2226" s="121" t="str">
        <f ca="1"/>
        <v>0</v>
      </c>
      <c r="L2226">
        <v>0</v>
      </c>
      <c r="M2226">
        <v>1.9789427097398498E-3</v>
      </c>
      <c r="N2226" s="105" t="str">
        <v/>
      </c>
      <c r="O2226" s="131" t="str">
        <v/>
      </c>
      <c r="P2226" s="121" t="str">
        <v/>
      </c>
      <c r="Q2226">
        <v>0</v>
      </c>
      <c r="R2226" t="str">
        <v/>
      </c>
      <c r="T2226">
        <v>0</v>
      </c>
      <c r="U2226" t="str">
        <v/>
      </c>
      <c r="W2226" t="str">
        <f ca="1"/>
        <v/>
      </c>
      <c r="X2226" t="str">
        <f ca="1"/>
        <v>tpsmg2_c_m</v>
      </c>
      <c r="Y2226">
        <f ca="1"/>
        <v>0</v>
      </c>
      <c r="Z2226">
        <f ca="1"/>
        <v>0</v>
      </c>
      <c r="AA2226">
        <f ca="1"/>
        <v>0</v>
      </c>
      <c r="AB2226">
        <f ca="1"/>
        <v>0</v>
      </c>
      <c r="AC2226">
        <f ca="1"/>
        <v>0</v>
      </c>
      <c r="AD2226" t="str">
        <f ca="1"/>
        <v>THYMDt_c_e</v>
      </c>
      <c r="AE2226">
        <f ca="1"/>
        <v>0</v>
      </c>
    </row>
    <row r="2227" spans="1:31" x14ac:dyDescent="0.2">
      <c r="A2227" t="s">
        <v>156</v>
      </c>
      <c r="B2227" s="121" t="s">
        <v>10978</v>
      </c>
      <c r="E2227" s="121" t="str">
        <f ca="1"/>
        <v>0</v>
      </c>
      <c r="H2227" s="121" t="str">
        <f ca="1"/>
        <v>0</v>
      </c>
      <c r="K2227" s="121" t="str">
        <f ca="1"/>
        <v>0</v>
      </c>
      <c r="L2227">
        <v>0</v>
      </c>
      <c r="M2227">
        <v>1.6742596165135199E-4</v>
      </c>
      <c r="N2227" s="105" t="str">
        <v/>
      </c>
      <c r="O2227" s="131" t="str">
        <v/>
      </c>
      <c r="P2227" s="121" t="str">
        <v/>
      </c>
      <c r="Q2227">
        <v>0</v>
      </c>
      <c r="R2227" t="str">
        <v/>
      </c>
      <c r="T2227">
        <v>0</v>
      </c>
      <c r="U2227" t="str">
        <v/>
      </c>
      <c r="W2227" t="str">
        <f ca="1"/>
        <v/>
      </c>
      <c r="X2227" t="str">
        <f ca="1"/>
        <v>tpsmg2_c_n</v>
      </c>
      <c r="Y2227">
        <f ca="1"/>
        <v>0</v>
      </c>
      <c r="Z2227">
        <f ca="1"/>
        <v>0</v>
      </c>
      <c r="AA2227">
        <f ca="1"/>
        <v>0</v>
      </c>
      <c r="AB2227">
        <f ca="1"/>
        <v>0</v>
      </c>
      <c r="AC2227">
        <f ca="1"/>
        <v>0</v>
      </c>
      <c r="AD2227" t="str">
        <f ca="1"/>
        <v>THZPSN1_c</v>
      </c>
      <c r="AE2227">
        <f ca="1"/>
        <v>0</v>
      </c>
    </row>
    <row r="2228" spans="1:31" x14ac:dyDescent="0.2">
      <c r="A2228" t="s">
        <v>156</v>
      </c>
      <c r="B2228" s="121" t="s">
        <v>10979</v>
      </c>
      <c r="E2228" s="121" t="str">
        <f ca="1"/>
        <v>0</v>
      </c>
      <c r="H2228" s="121" t="str">
        <f ca="1"/>
        <v>0</v>
      </c>
      <c r="K2228" s="121" t="str">
        <f ca="1"/>
        <v>0</v>
      </c>
      <c r="L2228">
        <v>0</v>
      </c>
      <c r="M2228">
        <v>6.6197279423197501E-5</v>
      </c>
      <c r="N2228" s="105" t="str">
        <v/>
      </c>
      <c r="O2228" s="131" t="str">
        <v/>
      </c>
      <c r="P2228" s="121" t="str">
        <v/>
      </c>
      <c r="Q2228">
        <v>0</v>
      </c>
      <c r="R2228" t="str">
        <v/>
      </c>
      <c r="T2228">
        <v>0</v>
      </c>
      <c r="U2228" t="str">
        <v/>
      </c>
      <c r="W2228" t="str">
        <f ca="1"/>
        <v/>
      </c>
      <c r="X2228" t="str">
        <f ca="1"/>
        <v>tpsmg2_c_r</v>
      </c>
      <c r="Y2228">
        <f ca="1"/>
        <v>0</v>
      </c>
      <c r="Z2228">
        <f ca="1"/>
        <v>0</v>
      </c>
      <c r="AA2228">
        <f ca="1"/>
        <v>0</v>
      </c>
      <c r="AB2228">
        <f ca="1"/>
        <v>0</v>
      </c>
      <c r="AC2228">
        <f ca="1"/>
        <v>0</v>
      </c>
      <c r="AD2228" t="str">
        <f ca="1"/>
        <v>THZPSN2_c</v>
      </c>
      <c r="AE2228">
        <f ca="1"/>
        <v>0</v>
      </c>
    </row>
    <row r="2229" spans="1:31" x14ac:dyDescent="0.2">
      <c r="A2229" t="s">
        <v>156</v>
      </c>
      <c r="B2229" s="121" t="s">
        <v>10980</v>
      </c>
      <c r="E2229" s="121" t="str">
        <f ca="1"/>
        <v>0</v>
      </c>
      <c r="H2229" s="121" t="str">
        <f ca="1"/>
        <v>0</v>
      </c>
      <c r="K2229" s="121" t="str">
        <f ca="1"/>
        <v>0</v>
      </c>
      <c r="L2229">
        <v>3.6974810240963902E-4</v>
      </c>
      <c r="M2229">
        <v>2.1548650161267E-3</v>
      </c>
      <c r="N2229" s="105" t="str">
        <v/>
      </c>
      <c r="O2229" s="131" t="str">
        <v/>
      </c>
      <c r="P2229" s="121" t="str">
        <v/>
      </c>
      <c r="Q2229">
        <v>0</v>
      </c>
      <c r="R2229" t="str">
        <v/>
      </c>
      <c r="T2229">
        <v>4.0100002027085001E-5</v>
      </c>
      <c r="U2229" t="str">
        <v/>
      </c>
      <c r="W2229" t="str">
        <f ca="1"/>
        <v/>
      </c>
      <c r="X2229" t="str">
        <f ca="1"/>
        <v>tpsmg2_c_rm</v>
      </c>
      <c r="Y2229">
        <f ca="1"/>
        <v>0</v>
      </c>
      <c r="Z2229">
        <f ca="1"/>
        <v>0</v>
      </c>
      <c r="AA2229">
        <f ca="1"/>
        <v>0</v>
      </c>
      <c r="AB2229">
        <f ca="1"/>
        <v>0</v>
      </c>
      <c r="AC2229">
        <f ca="1"/>
        <v>0</v>
      </c>
      <c r="AD2229" t="str">
        <f ca="1"/>
        <v>TMABADH_m</v>
      </c>
      <c r="AE2229">
        <f ca="1"/>
        <v>0</v>
      </c>
    </row>
    <row r="2230" spans="1:31" x14ac:dyDescent="0.2">
      <c r="A2230" t="s">
        <v>156</v>
      </c>
      <c r="B2230" s="121" t="s">
        <v>10981</v>
      </c>
      <c r="E2230" s="121" t="str">
        <f ca="1"/>
        <v>0</v>
      </c>
      <c r="H2230" s="121" t="str">
        <f ca="1"/>
        <v>0</v>
      </c>
      <c r="K2230" s="121" t="str">
        <f ca="1"/>
        <v>0</v>
      </c>
      <c r="L2230">
        <v>0</v>
      </c>
      <c r="M2230">
        <v>1.7009399036210199E-4</v>
      </c>
      <c r="N2230" s="105" t="str">
        <v/>
      </c>
      <c r="O2230" s="131" t="str">
        <v/>
      </c>
      <c r="P2230" s="121" t="str">
        <v/>
      </c>
      <c r="Q2230">
        <v>6.4232713024188701E-5</v>
      </c>
      <c r="R2230" t="str">
        <v/>
      </c>
      <c r="T2230">
        <v>0</v>
      </c>
      <c r="U2230" t="str">
        <v/>
      </c>
      <c r="W2230" t="str">
        <f ca="1"/>
        <v/>
      </c>
      <c r="X2230" t="str">
        <f ca="1"/>
        <v>tpsmg2_c_x</v>
      </c>
      <c r="Y2230">
        <f ca="1"/>
        <v>0</v>
      </c>
      <c r="Z2230">
        <f ca="1"/>
        <v>0</v>
      </c>
      <c r="AA2230">
        <f ca="1"/>
        <v>0</v>
      </c>
      <c r="AB2230">
        <f ca="1"/>
        <v>0</v>
      </c>
      <c r="AC2230">
        <f ca="1"/>
        <v>0</v>
      </c>
      <c r="AD2230" t="str">
        <f ca="1"/>
        <v>TMDK1_c</v>
      </c>
      <c r="AE2230">
        <f ca="1"/>
        <v>0</v>
      </c>
    </row>
    <row r="2231" spans="1:31" x14ac:dyDescent="0.2">
      <c r="A2231" t="s">
        <v>156</v>
      </c>
      <c r="B2231" s="121" t="s">
        <v>10982</v>
      </c>
      <c r="E2231" s="121" t="str">
        <f ca="1"/>
        <v>0</v>
      </c>
      <c r="H2231" s="121" t="str">
        <f ca="1"/>
        <v>0</v>
      </c>
      <c r="K2231" s="121" t="str">
        <f ca="1"/>
        <v>0</v>
      </c>
      <c r="L2231">
        <v>0</v>
      </c>
      <c r="M2231">
        <v>2.5078180340469798E-3</v>
      </c>
      <c r="N2231" s="105" t="str">
        <v/>
      </c>
      <c r="O2231" s="131" t="str">
        <v/>
      </c>
      <c r="P2231" s="121" t="str">
        <v/>
      </c>
      <c r="Q2231">
        <v>0</v>
      </c>
      <c r="R2231" t="str">
        <v/>
      </c>
      <c r="T2231">
        <v>0</v>
      </c>
      <c r="U2231" t="str">
        <v/>
      </c>
      <c r="W2231" t="str">
        <f ca="1"/>
        <v/>
      </c>
      <c r="X2231" t="str">
        <f ca="1"/>
        <v>tpsmg2ormn2_c_en</v>
      </c>
      <c r="Y2231">
        <f ca="1"/>
        <v>0</v>
      </c>
      <c r="Z2231">
        <f ca="1"/>
        <v>0</v>
      </c>
      <c r="AA2231">
        <f ca="1"/>
        <v>0</v>
      </c>
      <c r="AB2231">
        <f ca="1"/>
        <v>0</v>
      </c>
      <c r="AC2231">
        <f ca="1"/>
        <v>0</v>
      </c>
      <c r="AD2231" t="str">
        <f ca="1"/>
        <v>TMDPPK_c</v>
      </c>
      <c r="AE2231">
        <f ca="1"/>
        <v>0</v>
      </c>
    </row>
    <row r="2232" spans="1:31" x14ac:dyDescent="0.2">
      <c r="A2232" t="s">
        <v>156</v>
      </c>
      <c r="B2232" s="121" t="s">
        <v>10983</v>
      </c>
      <c r="E2232" s="121" t="str">
        <f ca="1"/>
        <v>0</v>
      </c>
      <c r="H2232" s="121" t="str">
        <f ca="1"/>
        <v>0</v>
      </c>
      <c r="K2232" s="121" t="str">
        <f ca="1"/>
        <v>0</v>
      </c>
      <c r="L2232">
        <v>0</v>
      </c>
      <c r="M2232">
        <v>2.9635366071002999E-4</v>
      </c>
      <c r="N2232" s="105" t="str">
        <v/>
      </c>
      <c r="O2232" s="131" t="str">
        <v/>
      </c>
      <c r="P2232" s="121" t="str">
        <v/>
      </c>
      <c r="Q2232">
        <v>0</v>
      </c>
      <c r="R2232" t="str">
        <v/>
      </c>
      <c r="T2232">
        <v>0</v>
      </c>
      <c r="U2232" t="str">
        <v/>
      </c>
      <c r="W2232" t="str">
        <f ca="1"/>
        <v/>
      </c>
      <c r="X2232" t="str">
        <f ca="1"/>
        <v>tpsmg2ormn2_c_m</v>
      </c>
      <c r="Y2232">
        <f ca="1"/>
        <v>0</v>
      </c>
      <c r="Z2232">
        <f ca="1"/>
        <v>0</v>
      </c>
      <c r="AA2232">
        <f ca="1"/>
        <v>0</v>
      </c>
      <c r="AB2232">
        <f ca="1"/>
        <v>0</v>
      </c>
      <c r="AC2232">
        <f ca="1"/>
        <v>0</v>
      </c>
      <c r="AD2232" t="str">
        <f ca="1"/>
        <v>TMLYSOX_m</v>
      </c>
      <c r="AE2232">
        <f ca="1"/>
        <v>0</v>
      </c>
    </row>
    <row r="2233" spans="1:31" x14ac:dyDescent="0.2">
      <c r="A2233" t="s">
        <v>156</v>
      </c>
      <c r="B2233" s="121" t="s">
        <v>10984</v>
      </c>
      <c r="E2233" s="121" t="str">
        <f ca="1"/>
        <v>0</v>
      </c>
      <c r="H2233" s="121" t="str">
        <f ca="1"/>
        <v>0</v>
      </c>
      <c r="K2233" s="121" t="str">
        <f ca="1"/>
        <v>0</v>
      </c>
      <c r="L2233">
        <v>1.8703245885490899E-4</v>
      </c>
      <c r="M2233">
        <v>2.61147115010047E-3</v>
      </c>
      <c r="N2233" s="105" t="str">
        <v/>
      </c>
      <c r="O2233" s="131" t="str">
        <v/>
      </c>
      <c r="P2233" s="121" t="str">
        <v/>
      </c>
      <c r="Q2233">
        <v>0</v>
      </c>
      <c r="R2233" t="str">
        <v/>
      </c>
      <c r="T2233">
        <v>2.3928290420540299E-3</v>
      </c>
      <c r="U2233" t="str">
        <v/>
      </c>
      <c r="W2233" t="str">
        <f ca="1"/>
        <v/>
      </c>
      <c r="X2233" t="str">
        <f ca="1"/>
        <v>tpsmg2ormn2_c_vm</v>
      </c>
      <c r="Y2233">
        <f ca="1"/>
        <v>0</v>
      </c>
      <c r="Z2233">
        <f ca="1"/>
        <v>0</v>
      </c>
      <c r="AA2233">
        <f ca="1"/>
        <v>0</v>
      </c>
      <c r="AB2233">
        <f ca="1"/>
        <v>0</v>
      </c>
      <c r="AC2233">
        <f ca="1"/>
        <v>0</v>
      </c>
      <c r="AD2233" t="str">
        <f ca="1"/>
        <v>TMN_c</v>
      </c>
      <c r="AE2233">
        <f ca="1"/>
        <v>0</v>
      </c>
    </row>
    <row r="2234" spans="1:31" x14ac:dyDescent="0.2">
      <c r="A2234" t="s">
        <v>156</v>
      </c>
      <c r="B2234" s="121" t="s">
        <v>10985</v>
      </c>
      <c r="E2234" s="121" t="str">
        <f ca="1"/>
        <v>0</v>
      </c>
      <c r="H2234" s="121" t="str">
        <f ca="1"/>
        <v>0</v>
      </c>
      <c r="K2234" s="121" t="str">
        <f ca="1"/>
        <v>0</v>
      </c>
      <c r="L2234">
        <v>0</v>
      </c>
      <c r="M2234">
        <v>2.8627492259455998E-4</v>
      </c>
      <c r="N2234" s="105" t="str">
        <v/>
      </c>
      <c r="O2234" s="131" t="str">
        <v/>
      </c>
      <c r="P2234" s="121" t="str">
        <v/>
      </c>
      <c r="Q2234">
        <v>0</v>
      </c>
      <c r="R2234" t="str">
        <v/>
      </c>
      <c r="T2234">
        <v>0</v>
      </c>
      <c r="U2234" t="str">
        <v/>
      </c>
      <c r="W2234" t="str">
        <f ca="1"/>
        <v/>
      </c>
      <c r="X2234" t="str">
        <f ca="1"/>
        <v>tpsmn2_c_m</v>
      </c>
      <c r="Y2234">
        <f ca="1"/>
        <v>0</v>
      </c>
      <c r="Z2234">
        <f ca="1"/>
        <v>0</v>
      </c>
      <c r="AA2234">
        <f ca="1"/>
        <v>0</v>
      </c>
      <c r="AB2234">
        <f ca="1"/>
        <v>0</v>
      </c>
      <c r="AC2234">
        <f ca="1"/>
        <v>0</v>
      </c>
      <c r="AD2234" t="str">
        <f ca="1"/>
        <v>TMPK_c</v>
      </c>
      <c r="AE2234">
        <f ca="1"/>
        <v>0</v>
      </c>
    </row>
    <row r="2235" spans="1:31" x14ac:dyDescent="0.2">
      <c r="A2235" t="s">
        <v>156</v>
      </c>
      <c r="B2235" s="121" t="s">
        <v>10986</v>
      </c>
      <c r="E2235" s="121" t="str">
        <f ca="1"/>
        <v>0</v>
      </c>
      <c r="H2235" s="121" t="str">
        <f ca="1"/>
        <v>0</v>
      </c>
      <c r="K2235" s="121" t="str">
        <f ca="1"/>
        <v>0</v>
      </c>
      <c r="L2235">
        <v>0</v>
      </c>
      <c r="M2235">
        <v>2.6818595397962398E-3</v>
      </c>
      <c r="N2235" s="105" t="str">
        <v>PLADpc_en</v>
      </c>
      <c r="O2235" s="131" t="str">
        <v/>
      </c>
      <c r="P2235" s="121" t="str">
        <v/>
      </c>
      <c r="Q2235">
        <v>0</v>
      </c>
      <c r="R2235" t="str">
        <v>PLADpc_en</v>
      </c>
      <c r="T2235">
        <v>0</v>
      </c>
      <c r="U2235" t="str">
        <v>PLADpc_en</v>
      </c>
      <c r="W2235" t="str">
        <f ca="1"/>
        <v/>
      </c>
      <c r="X2235" t="str">
        <f ca="1"/>
        <v>tpsmn2_c_n</v>
      </c>
      <c r="Y2235">
        <f ca="1"/>
        <v>0</v>
      </c>
      <c r="Z2235">
        <f ca="1"/>
        <v>0</v>
      </c>
      <c r="AA2235">
        <f ca="1"/>
        <v>0</v>
      </c>
      <c r="AB2235">
        <f ca="1"/>
        <v>0</v>
      </c>
      <c r="AC2235">
        <f ca="1"/>
        <v>0</v>
      </c>
      <c r="AD2235" t="str">
        <f ca="1"/>
        <v>TMPPP_c</v>
      </c>
      <c r="AE2235">
        <f ca="1"/>
        <v>0</v>
      </c>
    </row>
    <row r="2236" spans="1:31" x14ac:dyDescent="0.2">
      <c r="A2236" t="s">
        <v>156</v>
      </c>
      <c r="B2236" s="121" t="s">
        <v>10987</v>
      </c>
      <c r="E2236" s="121" t="str">
        <f ca="1"/>
        <v>0</v>
      </c>
      <c r="H2236" s="121" t="str">
        <f ca="1"/>
        <v>0</v>
      </c>
      <c r="K2236" s="121" t="str">
        <f ca="1"/>
        <v>0</v>
      </c>
      <c r="L2236">
        <v>0</v>
      </c>
      <c r="M2236">
        <v>2.3673106587433698E-3</v>
      </c>
      <c r="N2236" s="105" t="str">
        <v>PLADpc_en</v>
      </c>
      <c r="O2236" s="131" t="str">
        <v/>
      </c>
      <c r="P2236" s="121" t="str">
        <v/>
      </c>
      <c r="Q2236">
        <v>0</v>
      </c>
      <c r="R2236" t="str">
        <v>PLADpc_en</v>
      </c>
      <c r="T2236">
        <v>0</v>
      </c>
      <c r="U2236" t="str">
        <v>PLADpc_en</v>
      </c>
      <c r="W2236" t="str">
        <f ca="1"/>
        <v/>
      </c>
      <c r="X2236" t="str">
        <f ca="1"/>
        <v>tpsmn2_c_r</v>
      </c>
      <c r="Y2236">
        <f ca="1"/>
        <v>0</v>
      </c>
      <c r="Z2236">
        <f ca="1"/>
        <v>0</v>
      </c>
      <c r="AA2236">
        <f ca="1"/>
        <v>0</v>
      </c>
      <c r="AB2236">
        <f ca="1"/>
        <v>0</v>
      </c>
      <c r="AC2236">
        <f ca="1"/>
        <v>0</v>
      </c>
      <c r="AD2236" t="str">
        <f ca="1"/>
        <v>tpsamp_c_m</v>
      </c>
      <c r="AE2236">
        <f ca="1"/>
        <v>0</v>
      </c>
    </row>
    <row r="2237" spans="1:31" x14ac:dyDescent="0.2">
      <c r="A2237" t="s">
        <v>156</v>
      </c>
      <c r="B2237" s="121" t="s">
        <v>10988</v>
      </c>
      <c r="E2237" s="121" t="str">
        <f ca="1"/>
        <v>0</v>
      </c>
      <c r="H2237" s="121" t="str">
        <f ca="1"/>
        <v>0</v>
      </c>
      <c r="K2237" s="121" t="str">
        <f ca="1"/>
        <v>0</v>
      </c>
      <c r="L2237">
        <v>0</v>
      </c>
      <c r="M2237">
        <v>2.23296289522235E-3</v>
      </c>
      <c r="N2237" s="105" t="str">
        <v>PLADpc_en</v>
      </c>
      <c r="O2237" s="131" t="str">
        <v/>
      </c>
      <c r="P2237" s="121" t="str">
        <v/>
      </c>
      <c r="Q2237">
        <v>0</v>
      </c>
      <c r="R2237" t="str">
        <v>PLADpc_en</v>
      </c>
      <c r="T2237">
        <v>0</v>
      </c>
      <c r="U2237" t="str">
        <v>PLADpc_en</v>
      </c>
      <c r="W2237" t="str">
        <f ca="1"/>
        <v/>
      </c>
      <c r="X2237" t="str">
        <f ca="1"/>
        <v>tpsmn2_c_rm</v>
      </c>
      <c r="Y2237">
        <f ca="1"/>
        <v>0</v>
      </c>
      <c r="Z2237">
        <f ca="1"/>
        <v>0</v>
      </c>
      <c r="AA2237">
        <f ca="1"/>
        <v>0</v>
      </c>
      <c r="AB2237">
        <f ca="1"/>
        <v>0</v>
      </c>
      <c r="AC2237">
        <f ca="1"/>
        <v>0</v>
      </c>
      <c r="AD2237" t="str">
        <f ca="1"/>
        <v>tpsbtn_c_m</v>
      </c>
      <c r="AE2237">
        <f ca="1"/>
        <v>0</v>
      </c>
    </row>
    <row r="2238" spans="1:31" x14ac:dyDescent="0.2">
      <c r="A2238" t="s">
        <v>156</v>
      </c>
      <c r="B2238" s="121" t="s">
        <v>10989</v>
      </c>
      <c r="E2238" s="121" t="str">
        <f ca="1"/>
        <v>0</v>
      </c>
      <c r="H2238" s="121" t="str">
        <f ca="1"/>
        <v>0</v>
      </c>
      <c r="K2238" s="121" t="str">
        <f ca="1"/>
        <v>0</v>
      </c>
      <c r="L2238">
        <v>0</v>
      </c>
      <c r="M2238">
        <v>2.0369965584685198E-3</v>
      </c>
      <c r="N2238" s="105" t="str">
        <v>PLADpc_en</v>
      </c>
      <c r="O2238" s="131" t="str">
        <v/>
      </c>
      <c r="P2238" s="121" t="str">
        <v/>
      </c>
      <c r="Q2238">
        <v>0</v>
      </c>
      <c r="R2238" t="str">
        <v>PLADpc_en</v>
      </c>
      <c r="T2238">
        <v>0</v>
      </c>
      <c r="U2238" t="str">
        <v>PLADpc_en</v>
      </c>
      <c r="W2238" t="str">
        <f ca="1"/>
        <v/>
      </c>
      <c r="X2238" t="str">
        <f ca="1"/>
        <v>tpspydx5p_c_m</v>
      </c>
      <c r="Y2238">
        <f ca="1"/>
        <v>0</v>
      </c>
      <c r="Z2238">
        <f ca="1"/>
        <v>0</v>
      </c>
      <c r="AA2238">
        <f ca="1"/>
        <v>0</v>
      </c>
      <c r="AB2238">
        <f ca="1"/>
        <v>0</v>
      </c>
      <c r="AC2238">
        <f ca="1"/>
        <v>0</v>
      </c>
      <c r="AD2238" t="str">
        <f ca="1"/>
        <v>tpsca2_c_g</v>
      </c>
      <c r="AE2238">
        <f ca="1"/>
        <v>0</v>
      </c>
    </row>
    <row r="2239" spans="1:31" x14ac:dyDescent="0.2">
      <c r="A2239" t="s">
        <v>156</v>
      </c>
      <c r="B2239" s="121" t="s">
        <v>10990</v>
      </c>
      <c r="E2239" s="121" t="str">
        <f ca="1"/>
        <v>0</v>
      </c>
      <c r="H2239" s="121" t="str">
        <f ca="1"/>
        <v>0</v>
      </c>
      <c r="K2239" s="121" t="str">
        <f ca="1"/>
        <v>0</v>
      </c>
      <c r="L2239">
        <v>0</v>
      </c>
      <c r="M2239">
        <v>1.04496003106023E-4</v>
      </c>
      <c r="N2239" s="105" t="str">
        <v/>
      </c>
      <c r="O2239" s="131" t="str">
        <v/>
      </c>
      <c r="P2239" s="121" t="str">
        <v/>
      </c>
      <c r="Q2239">
        <v>0</v>
      </c>
      <c r="R2239" t="str">
        <v/>
      </c>
      <c r="T2239">
        <v>0</v>
      </c>
      <c r="U2239" t="str">
        <v/>
      </c>
      <c r="W2239" t="str">
        <f ca="1"/>
        <v/>
      </c>
      <c r="X2239" t="str">
        <f ca="1"/>
        <v>tpspydx5p_c_r</v>
      </c>
      <c r="Y2239">
        <f ca="1"/>
        <v>0</v>
      </c>
      <c r="Z2239">
        <f ca="1"/>
        <v>0</v>
      </c>
      <c r="AA2239">
        <f ca="1"/>
        <v>0</v>
      </c>
      <c r="AB2239">
        <f ca="1"/>
        <v>0</v>
      </c>
      <c r="AC2239">
        <f ca="1"/>
        <v>0</v>
      </c>
      <c r="AD2239" t="str">
        <f ca="1"/>
        <v>tpscu2_c_m</v>
      </c>
      <c r="AE2239">
        <f ca="1"/>
        <v>0</v>
      </c>
    </row>
    <row r="2240" spans="1:31" x14ac:dyDescent="0.2">
      <c r="A2240" t="s">
        <v>156</v>
      </c>
      <c r="B2240" s="121" t="s">
        <v>10991</v>
      </c>
      <c r="E2240" s="121" t="str">
        <f ca="1"/>
        <v>0</v>
      </c>
      <c r="H2240" s="121" t="str">
        <f ca="1"/>
        <v>0</v>
      </c>
      <c r="K2240" s="121" t="str">
        <f ca="1"/>
        <v>0</v>
      </c>
      <c r="L2240">
        <v>0</v>
      </c>
      <c r="M2240">
        <v>4.5784076066187799E-4</v>
      </c>
      <c r="N2240" s="105" t="str">
        <v/>
      </c>
      <c r="O2240" s="131" t="str">
        <v/>
      </c>
      <c r="P2240" s="121" t="str">
        <v/>
      </c>
      <c r="Q2240">
        <v>0</v>
      </c>
      <c r="R2240" t="str">
        <v/>
      </c>
      <c r="T2240">
        <v>0</v>
      </c>
      <c r="U2240" t="str">
        <v/>
      </c>
      <c r="W2240" t="str">
        <f ca="1"/>
        <v/>
      </c>
      <c r="X2240" t="str">
        <f ca="1"/>
        <v>tpspydx5p_c_x</v>
      </c>
      <c r="Y2240">
        <f ca="1"/>
        <v>0</v>
      </c>
      <c r="Z2240">
        <f ca="1"/>
        <v>0</v>
      </c>
      <c r="AA2240">
        <f ca="1"/>
        <v>0</v>
      </c>
      <c r="AB2240">
        <f ca="1"/>
        <v>0</v>
      </c>
      <c r="AC2240">
        <f ca="1"/>
        <v>0</v>
      </c>
      <c r="AD2240" t="str">
        <f ca="1"/>
        <v>tpsfad_c_r</v>
      </c>
      <c r="AE2240">
        <f ca="1"/>
        <v>0</v>
      </c>
    </row>
    <row r="2241" spans="1:31" x14ac:dyDescent="0.2">
      <c r="A2241" t="s">
        <v>156</v>
      </c>
      <c r="B2241" s="121" t="s">
        <v>10992</v>
      </c>
      <c r="E2241" s="121" t="str">
        <f ca="1"/>
        <v>0</v>
      </c>
      <c r="H2241" s="121" t="str">
        <f ca="1"/>
        <v>0</v>
      </c>
      <c r="K2241" s="121" t="str">
        <f ca="1"/>
        <v>0</v>
      </c>
      <c r="L2241">
        <v>0</v>
      </c>
      <c r="M2241">
        <v>3.6423730412273402E-5</v>
      </c>
      <c r="N2241" s="105" t="str">
        <v/>
      </c>
      <c r="O2241" s="131" t="str">
        <v/>
      </c>
      <c r="P2241" s="121" t="str">
        <v/>
      </c>
      <c r="Q2241">
        <v>0</v>
      </c>
      <c r="R2241" t="str">
        <v/>
      </c>
      <c r="T2241">
        <v>0</v>
      </c>
      <c r="U2241" t="str">
        <v/>
      </c>
      <c r="W2241" t="str">
        <f ca="1"/>
        <v/>
      </c>
      <c r="X2241" t="str">
        <f ca="1"/>
        <v>tpspyr_c_gm</v>
      </c>
      <c r="Y2241">
        <f ca="1"/>
        <v>0</v>
      </c>
      <c r="Z2241">
        <f ca="1"/>
        <v>0</v>
      </c>
      <c r="AA2241">
        <f ca="1"/>
        <v>0</v>
      </c>
      <c r="AB2241">
        <f ca="1"/>
        <v>0</v>
      </c>
      <c r="AC2241">
        <f ca="1"/>
        <v>0</v>
      </c>
      <c r="AD2241" t="str">
        <f ca="1"/>
        <v>tpsfad_c_x</v>
      </c>
      <c r="AE2241">
        <f ca="1"/>
        <v>0</v>
      </c>
    </row>
    <row r="2242" spans="1:31" x14ac:dyDescent="0.2">
      <c r="A2242" t="s">
        <v>156</v>
      </c>
      <c r="B2242" s="121" t="s">
        <v>10993</v>
      </c>
      <c r="E2242" s="121" t="str">
        <f ca="1"/>
        <v>0</v>
      </c>
      <c r="H2242" s="121" t="str">
        <f ca="1"/>
        <v>0</v>
      </c>
      <c r="K2242" s="121" t="str">
        <f ca="1"/>
        <v>0</v>
      </c>
      <c r="L2242">
        <v>0</v>
      </c>
      <c r="M2242">
        <v>4.1442089947972901E-4</v>
      </c>
      <c r="N2242" s="105" t="str">
        <v/>
      </c>
      <c r="O2242" s="131" t="str">
        <v/>
      </c>
      <c r="P2242" s="121" t="str">
        <v/>
      </c>
      <c r="Q2242">
        <v>0</v>
      </c>
      <c r="R2242" t="str">
        <v/>
      </c>
      <c r="T2242">
        <v>0</v>
      </c>
      <c r="U2242" t="str">
        <v/>
      </c>
      <c r="W2242" t="str">
        <f ca="1"/>
        <v/>
      </c>
      <c r="X2242" t="str">
        <f ca="1"/>
        <v>tpspyr_c_mm</v>
      </c>
      <c r="Y2242">
        <f ca="1"/>
        <v>0</v>
      </c>
      <c r="Z2242">
        <f ca="1"/>
        <v>0</v>
      </c>
      <c r="AA2242">
        <f ca="1"/>
        <v>0</v>
      </c>
      <c r="AB2242">
        <f ca="1"/>
        <v>0</v>
      </c>
      <c r="AC2242">
        <f ca="1"/>
        <v>0</v>
      </c>
      <c r="AD2242" t="str">
        <f ca="1"/>
        <v>tpsfe2_c_r</v>
      </c>
      <c r="AE2242">
        <f ca="1"/>
        <v>0</v>
      </c>
    </row>
    <row r="2243" spans="1:31" x14ac:dyDescent="0.2">
      <c r="A2243" t="s">
        <v>156</v>
      </c>
      <c r="B2243" s="121" t="s">
        <v>10994</v>
      </c>
      <c r="E2243" s="121" t="str">
        <f ca="1"/>
        <v>0</v>
      </c>
      <c r="H2243" s="121" t="str">
        <f ca="1"/>
        <v>0</v>
      </c>
      <c r="K2243" s="121" t="str">
        <f ca="1"/>
        <v>0</v>
      </c>
      <c r="L2243">
        <v>0</v>
      </c>
      <c r="M2243">
        <v>4.7171248204814503E-5</v>
      </c>
      <c r="N2243" s="105" t="str">
        <v/>
      </c>
      <c r="O2243" s="131" t="str">
        <v/>
      </c>
      <c r="P2243" s="121" t="str">
        <v/>
      </c>
      <c r="Q2243">
        <v>0</v>
      </c>
      <c r="R2243" t="str">
        <v/>
      </c>
      <c r="T2243">
        <v>0</v>
      </c>
      <c r="U2243" t="str">
        <v/>
      </c>
      <c r="W2243" t="str">
        <f ca="1"/>
        <v/>
      </c>
      <c r="X2243" t="str">
        <f ca="1"/>
        <v>tpspyr_c_vm</v>
      </c>
      <c r="Y2243">
        <f ca="1"/>
        <v>0</v>
      </c>
      <c r="Z2243">
        <f ca="1"/>
        <v>0</v>
      </c>
      <c r="AA2243">
        <f ca="1"/>
        <v>0</v>
      </c>
      <c r="AB2243">
        <f ca="1"/>
        <v>0</v>
      </c>
      <c r="AC2243">
        <f ca="1"/>
        <v>0</v>
      </c>
      <c r="AD2243" t="str">
        <f ca="1"/>
        <v>tpsfeCATION_c_n</v>
      </c>
      <c r="AE2243">
        <f ca="1"/>
        <v>0</v>
      </c>
    </row>
    <row r="2244" spans="1:31" x14ac:dyDescent="0.2">
      <c r="A2244" t="s">
        <v>156</v>
      </c>
      <c r="B2244" s="121" t="s">
        <v>10995</v>
      </c>
      <c r="E2244" s="121" t="str">
        <f ca="1"/>
        <v>0</v>
      </c>
      <c r="H2244" s="121" t="str">
        <f ca="1"/>
        <v>0</v>
      </c>
      <c r="K2244" s="121" t="str">
        <f ca="1"/>
        <v>0</v>
      </c>
      <c r="L2244">
        <v>0</v>
      </c>
      <c r="M2244">
        <v>2.4975492178681298E-5</v>
      </c>
      <c r="N2244" s="105" t="str">
        <v/>
      </c>
      <c r="O2244" s="131" t="str">
        <v/>
      </c>
      <c r="P2244" s="121" t="str">
        <v/>
      </c>
      <c r="Q2244">
        <v>0</v>
      </c>
      <c r="R2244" t="str">
        <v/>
      </c>
      <c r="T2244">
        <v>0</v>
      </c>
      <c r="U2244" t="str">
        <v/>
      </c>
      <c r="W2244" t="str">
        <f ca="1"/>
        <v/>
      </c>
      <c r="X2244" t="str">
        <f ca="1"/>
        <v>tpsthmpp_c_m</v>
      </c>
      <c r="Y2244">
        <f ca="1"/>
        <v>0</v>
      </c>
      <c r="Z2244">
        <f ca="1"/>
        <v>0</v>
      </c>
      <c r="AA2244">
        <f ca="1"/>
        <v>0</v>
      </c>
      <c r="AB2244">
        <f ca="1"/>
        <v>0</v>
      </c>
      <c r="AC2244">
        <f ca="1"/>
        <v>0</v>
      </c>
      <c r="AD2244" t="str">
        <f ca="1"/>
        <v>tpsfmn_c_x</v>
      </c>
      <c r="AE2244">
        <f ca="1"/>
        <v>0</v>
      </c>
    </row>
    <row r="2245" spans="1:31" x14ac:dyDescent="0.2">
      <c r="A2245" t="s">
        <v>156</v>
      </c>
      <c r="B2245" s="121" t="s">
        <v>10996</v>
      </c>
      <c r="E2245" s="121" t="str">
        <f ca="1"/>
        <v>0</v>
      </c>
      <c r="H2245" s="121" t="str">
        <f ca="1"/>
        <v>0</v>
      </c>
      <c r="K2245" s="121" t="str">
        <f ca="1"/>
        <v>0</v>
      </c>
      <c r="L2245">
        <v>0</v>
      </c>
      <c r="M2245">
        <v>8.5245525965854299E-5</v>
      </c>
      <c r="N2245" s="105" t="str">
        <v/>
      </c>
      <c r="O2245" s="131" t="str">
        <v/>
      </c>
      <c r="P2245" s="121" t="str">
        <v/>
      </c>
      <c r="Q2245">
        <v>0</v>
      </c>
      <c r="R2245" t="str">
        <v/>
      </c>
      <c r="T2245">
        <v>0</v>
      </c>
      <c r="U2245" t="str">
        <v/>
      </c>
      <c r="W2245" t="str">
        <f ca="1"/>
        <v/>
      </c>
      <c r="X2245" t="str">
        <f ca="1"/>
        <v>tpsthmpp_c_x</v>
      </c>
      <c r="Y2245">
        <f ca="1"/>
        <v>0</v>
      </c>
      <c r="Z2245">
        <f ca="1"/>
        <v>0</v>
      </c>
      <c r="AA2245">
        <f ca="1"/>
        <v>0</v>
      </c>
      <c r="AB2245">
        <f ca="1"/>
        <v>0</v>
      </c>
      <c r="AC2245">
        <f ca="1"/>
        <v>0</v>
      </c>
      <c r="AD2245" t="str">
        <f ca="1"/>
        <v>tpsheme_c_r</v>
      </c>
      <c r="AE2245">
        <f ca="1"/>
        <v>0</v>
      </c>
    </row>
    <row r="2246" spans="1:31" x14ac:dyDescent="0.2">
      <c r="A2246" t="s">
        <v>156</v>
      </c>
      <c r="B2246" s="121" t="s">
        <v>10997</v>
      </c>
      <c r="E2246" s="121" t="str">
        <f ca="1"/>
        <v>0</v>
      </c>
      <c r="H2246" s="121" t="str">
        <f ca="1"/>
        <v>0</v>
      </c>
      <c r="K2246" s="121" t="str">
        <f ca="1"/>
        <v>0</v>
      </c>
      <c r="L2246">
        <v>0</v>
      </c>
      <c r="M2246">
        <v>2.4851441624563201E-4</v>
      </c>
      <c r="N2246" s="105" t="str">
        <v/>
      </c>
      <c r="O2246" s="131" t="str">
        <v/>
      </c>
      <c r="P2246" s="121" t="str">
        <v/>
      </c>
      <c r="Q2246">
        <v>0</v>
      </c>
      <c r="R2246" t="str">
        <v/>
      </c>
      <c r="T2246">
        <v>0</v>
      </c>
      <c r="U2246" t="str">
        <v/>
      </c>
      <c r="W2246" t="str">
        <f ca="1"/>
        <v/>
      </c>
      <c r="X2246" t="str">
        <f ca="1"/>
        <v>tpszn2_c_n</v>
      </c>
      <c r="Y2246">
        <f ca="1"/>
        <v>0</v>
      </c>
      <c r="Z2246">
        <f ca="1"/>
        <v>0</v>
      </c>
      <c r="AA2246">
        <f ca="1"/>
        <v>0</v>
      </c>
      <c r="AB2246">
        <f ca="1"/>
        <v>0</v>
      </c>
      <c r="AC2246">
        <f ca="1"/>
        <v>0</v>
      </c>
      <c r="AD2246" t="str">
        <f ca="1"/>
        <v>tpsheme_c_x</v>
      </c>
      <c r="AE2246">
        <f ca="1"/>
        <v>0</v>
      </c>
    </row>
    <row r="2247" spans="1:31" x14ac:dyDescent="0.2">
      <c r="A2247" t="s">
        <v>156</v>
      </c>
      <c r="B2247" s="121" t="s">
        <v>10998</v>
      </c>
      <c r="E2247" s="121" t="str">
        <f ca="1"/>
        <v>0</v>
      </c>
      <c r="H2247" s="121" t="str">
        <f ca="1"/>
        <v>0</v>
      </c>
      <c r="K2247" s="121" t="str">
        <f ca="1"/>
        <v>0</v>
      </c>
      <c r="L2247">
        <v>0</v>
      </c>
      <c r="M2247">
        <v>6.0693788322102403E-5</v>
      </c>
      <c r="N2247" s="105" t="str">
        <v/>
      </c>
      <c r="O2247" s="131" t="str">
        <v/>
      </c>
      <c r="P2247" s="121" t="str">
        <v/>
      </c>
      <c r="Q2247">
        <v>0</v>
      </c>
      <c r="R2247" t="str">
        <v/>
      </c>
      <c r="T2247">
        <v>0</v>
      </c>
      <c r="U2247" t="str">
        <v/>
      </c>
      <c r="W2247" t="str">
        <f ca="1"/>
        <v/>
      </c>
      <c r="X2247" t="str">
        <f ca="1"/>
        <v>tpszn2_c_r</v>
      </c>
      <c r="Y2247">
        <f ca="1"/>
        <v>0</v>
      </c>
      <c r="Z2247">
        <f ca="1"/>
        <v>0</v>
      </c>
      <c r="AA2247">
        <f ca="1"/>
        <v>0</v>
      </c>
      <c r="AB2247">
        <f ca="1"/>
        <v>0</v>
      </c>
      <c r="AC2247">
        <f ca="1"/>
        <v>0</v>
      </c>
      <c r="AD2247" t="str">
        <f ca="1"/>
        <v>tpsmetal2_c_x</v>
      </c>
      <c r="AE2247">
        <f ca="1"/>
        <v>0</v>
      </c>
    </row>
    <row r="2248" spans="1:31" x14ac:dyDescent="0.2">
      <c r="A2248" t="s">
        <v>10654</v>
      </c>
      <c r="B2248" s="121" t="s">
        <v>10077</v>
      </c>
      <c r="E2248" s="121" t="str">
        <f ca="1"/>
        <v>0</v>
      </c>
      <c r="H2248" s="121" t="str">
        <f ca="1"/>
        <v>0</v>
      </c>
      <c r="K2248" s="121" t="str">
        <f ca="1"/>
        <v>0</v>
      </c>
      <c r="L2248">
        <v>0</v>
      </c>
      <c r="M2248">
        <v>2.5385189873179198E-4</v>
      </c>
      <c r="N2248" s="105" t="str">
        <v/>
      </c>
      <c r="O2248" s="131" t="str">
        <v/>
      </c>
      <c r="P2248" s="121" t="str">
        <v/>
      </c>
      <c r="Q2248">
        <v>0</v>
      </c>
      <c r="R2248" t="str">
        <v/>
      </c>
      <c r="T2248">
        <v>0</v>
      </c>
      <c r="U2248" t="str">
        <v/>
      </c>
      <c r="W2248" t="str">
        <f ca="1"/>
        <v>Transport</v>
      </c>
      <c r="X2248" t="str">
        <f ca="1"/>
        <v>TRDOXt_c_x</v>
      </c>
      <c r="Y2248">
        <f ca="1"/>
        <v>0</v>
      </c>
      <c r="Z2248">
        <f ca="1"/>
        <v>0</v>
      </c>
      <c r="AA2248">
        <f ca="1"/>
        <v>0</v>
      </c>
      <c r="AB2248">
        <f ca="1"/>
        <v>0</v>
      </c>
      <c r="AC2248">
        <f ca="1"/>
        <v>0</v>
      </c>
      <c r="AD2248" t="str">
        <f ca="1"/>
        <v>tpsmg2_c_m</v>
      </c>
      <c r="AE2248">
        <f ca="1"/>
        <v>0</v>
      </c>
    </row>
    <row r="2249" spans="1:31" x14ac:dyDescent="0.2">
      <c r="A2249" t="s">
        <v>10665</v>
      </c>
      <c r="B2249" s="121" t="s">
        <v>10079</v>
      </c>
      <c r="E2249" s="121">
        <f ca="1"/>
        <v>1.66177638013804E-2</v>
      </c>
      <c r="H2249" s="121" t="str">
        <f ca="1"/>
        <v>0</v>
      </c>
      <c r="K2249" s="121" t="str">
        <f ca="1"/>
        <v>0</v>
      </c>
      <c r="L2249">
        <v>0</v>
      </c>
      <c r="M2249">
        <v>7.6086585990762102E-5</v>
      </c>
      <c r="N2249" s="105" t="str">
        <v/>
      </c>
      <c r="O2249" s="131">
        <v>2.9868176405363201E-2</v>
      </c>
      <c r="P2249" s="121">
        <v>1.8070668539372399E-2</v>
      </c>
      <c r="Q2249">
        <v>0</v>
      </c>
      <c r="R2249" t="str">
        <v/>
      </c>
      <c r="T2249">
        <v>0</v>
      </c>
      <c r="U2249" t="str">
        <v/>
      </c>
      <c r="W2249" t="str">
        <f ca="1"/>
        <v>Unassigned</v>
      </c>
      <c r="X2249" t="str">
        <f ca="1"/>
        <v>TRDR_c</v>
      </c>
      <c r="Y2249">
        <f ca="1"/>
        <v>7.9296832915938878E-3</v>
      </c>
      <c r="Z2249">
        <f ca="1"/>
        <v>0</v>
      </c>
      <c r="AA2249">
        <f ca="1"/>
        <v>6.2879877104983281E-5</v>
      </c>
      <c r="AB2249">
        <f ca="1"/>
        <v>0.19255874392617703</v>
      </c>
      <c r="AC2249">
        <f ca="1"/>
        <v>1</v>
      </c>
      <c r="AD2249" t="str">
        <f ca="1"/>
        <v>tpsmg2_c_n</v>
      </c>
      <c r="AE2249">
        <f ca="1"/>
        <v>0</v>
      </c>
    </row>
    <row r="2250" spans="1:31" x14ac:dyDescent="0.2">
      <c r="A2250" t="s">
        <v>10665</v>
      </c>
      <c r="B2250" s="121" t="s">
        <v>10080</v>
      </c>
      <c r="E2250" s="121" t="str">
        <f ca="1"/>
        <v>0</v>
      </c>
      <c r="H2250" s="121" t="str">
        <f ca="1"/>
        <v>0</v>
      </c>
      <c r="K2250" s="121" t="str">
        <f ca="1"/>
        <v>0</v>
      </c>
      <c r="L2250">
        <v>0</v>
      </c>
      <c r="M2250">
        <v>5.9147909998603599E-5</v>
      </c>
      <c r="N2250" s="105" t="str">
        <v/>
      </c>
      <c r="O2250" s="131">
        <v>0</v>
      </c>
      <c r="P2250" s="121">
        <v>0</v>
      </c>
      <c r="Q2250">
        <v>0</v>
      </c>
      <c r="R2250" t="str">
        <v/>
      </c>
      <c r="T2250">
        <v>0</v>
      </c>
      <c r="U2250" t="str">
        <v/>
      </c>
      <c r="W2250" t="str">
        <f ca="1"/>
        <v>Unassigned</v>
      </c>
      <c r="X2250" t="str">
        <f ca="1"/>
        <v>TRDR_m</v>
      </c>
      <c r="Y2250">
        <f ca="1"/>
        <v>0</v>
      </c>
      <c r="Z2250">
        <f ca="1"/>
        <v>0</v>
      </c>
      <c r="AA2250">
        <f ca="1"/>
        <v>0</v>
      </c>
      <c r="AB2250">
        <f ca="1"/>
        <v>0</v>
      </c>
      <c r="AC2250">
        <f ca="1"/>
        <v>0</v>
      </c>
      <c r="AD2250" t="str">
        <f ca="1"/>
        <v>tpsmg2_c_r</v>
      </c>
      <c r="AE2250">
        <f ca="1"/>
        <v>0</v>
      </c>
    </row>
    <row r="2251" spans="1:31" x14ac:dyDescent="0.2">
      <c r="A2251" t="s">
        <v>10654</v>
      </c>
      <c r="B2251" s="121" t="s">
        <v>10078</v>
      </c>
      <c r="E2251" s="121" t="str">
        <f ca="1"/>
        <v>0</v>
      </c>
      <c r="H2251" s="121" t="str">
        <f ca="1"/>
        <v>0</v>
      </c>
      <c r="K2251" s="121" t="str">
        <f ca="1"/>
        <v>0</v>
      </c>
      <c r="L2251">
        <v>0</v>
      </c>
      <c r="M2251">
        <v>0</v>
      </c>
      <c r="N2251" s="105" t="str">
        <v/>
      </c>
      <c r="O2251" s="131" t="str">
        <v/>
      </c>
      <c r="P2251" s="121" t="str">
        <v/>
      </c>
      <c r="Q2251">
        <v>0</v>
      </c>
      <c r="R2251" t="str">
        <v/>
      </c>
      <c r="T2251">
        <v>0</v>
      </c>
      <c r="U2251" t="str">
        <v/>
      </c>
      <c r="W2251" t="str">
        <f ca="1"/>
        <v>Transport</v>
      </c>
      <c r="X2251" t="str">
        <f ca="1"/>
        <v>TRDRDt_c_x</v>
      </c>
      <c r="Y2251">
        <f ca="1"/>
        <v>0</v>
      </c>
      <c r="Z2251">
        <f ca="1"/>
        <v>0</v>
      </c>
      <c r="AA2251">
        <f ca="1"/>
        <v>0</v>
      </c>
      <c r="AB2251">
        <f ca="1"/>
        <v>0</v>
      </c>
      <c r="AC2251">
        <f ca="1"/>
        <v>0</v>
      </c>
      <c r="AD2251" t="str">
        <f ca="1"/>
        <v>tpsmg2_c_rm</v>
      </c>
      <c r="AE2251">
        <f ca="1"/>
        <v>0</v>
      </c>
    </row>
    <row r="2252" spans="1:31" x14ac:dyDescent="0.2">
      <c r="A2252" t="s">
        <v>10655</v>
      </c>
      <c r="B2252" s="121" t="s">
        <v>10081</v>
      </c>
      <c r="E2252" s="121" t="str">
        <f ca="1"/>
        <v>0</v>
      </c>
      <c r="H2252" s="121" t="str">
        <f ca="1"/>
        <v>0</v>
      </c>
      <c r="K2252" s="121" t="str">
        <f ca="1"/>
        <v>0</v>
      </c>
      <c r="L2252">
        <v>0</v>
      </c>
      <c r="M2252">
        <v>2.2099069491490601E-4</v>
      </c>
      <c r="N2252" s="105" t="str">
        <v/>
      </c>
      <c r="O2252" s="131">
        <v>1.4284208893228701E-2</v>
      </c>
      <c r="P2252" s="121">
        <v>1.11787227709064E-2</v>
      </c>
      <c r="Q2252">
        <v>0</v>
      </c>
      <c r="R2252" t="str">
        <v/>
      </c>
      <c r="T2252">
        <v>0</v>
      </c>
      <c r="U2252" t="str">
        <v/>
      </c>
      <c r="W2252" t="str">
        <f ca="1"/>
        <v>Starch and sucrose metabolism</v>
      </c>
      <c r="X2252" t="str">
        <f ca="1"/>
        <v>TRE6PP_c</v>
      </c>
      <c r="Y2252">
        <f ca="1"/>
        <v>0</v>
      </c>
      <c r="Z2252">
        <f ca="1"/>
        <v>0</v>
      </c>
      <c r="AA2252">
        <f ca="1"/>
        <v>0</v>
      </c>
      <c r="AB2252">
        <f ca="1"/>
        <v>0</v>
      </c>
      <c r="AC2252">
        <f ca="1"/>
        <v>0</v>
      </c>
      <c r="AD2252" t="str">
        <f ca="1"/>
        <v>tpsmg2_c_x</v>
      </c>
      <c r="AE2252">
        <f ca="1"/>
        <v>0</v>
      </c>
    </row>
    <row r="2253" spans="1:31" x14ac:dyDescent="0.2">
      <c r="A2253" t="s">
        <v>10655</v>
      </c>
      <c r="B2253" s="121" t="s">
        <v>10082</v>
      </c>
      <c r="E2253" s="121" t="str">
        <f ca="1"/>
        <v>0</v>
      </c>
      <c r="H2253" s="121" t="str">
        <f ca="1"/>
        <v>0</v>
      </c>
      <c r="K2253" s="121" t="str">
        <f ca="1"/>
        <v>0</v>
      </c>
      <c r="L2253">
        <v>0</v>
      </c>
      <c r="M2253">
        <v>7.0076500109751799E-5</v>
      </c>
      <c r="N2253" s="105" t="str">
        <v/>
      </c>
      <c r="O2253" s="131">
        <v>1.4284208893228701E-2</v>
      </c>
      <c r="P2253" s="121">
        <v>1.11787227709064E-2</v>
      </c>
      <c r="Q2253">
        <v>0</v>
      </c>
      <c r="R2253" t="str">
        <v/>
      </c>
      <c r="T2253">
        <v>0</v>
      </c>
      <c r="U2253" t="str">
        <v/>
      </c>
      <c r="W2253" t="str">
        <f ca="1"/>
        <v>Starch and sucrose metabolism</v>
      </c>
      <c r="X2253" t="str">
        <f ca="1"/>
        <v>TRE6PS_c</v>
      </c>
      <c r="Y2253">
        <f ca="1"/>
        <v>0</v>
      </c>
      <c r="Z2253">
        <f ca="1"/>
        <v>0</v>
      </c>
      <c r="AA2253">
        <f ca="1"/>
        <v>0</v>
      </c>
      <c r="AB2253">
        <f ca="1"/>
        <v>0</v>
      </c>
      <c r="AC2253">
        <f ca="1"/>
        <v>0</v>
      </c>
      <c r="AD2253" t="str">
        <f ca="1"/>
        <v>tpsmg2ormn2_c_en</v>
      </c>
      <c r="AE2253">
        <f ca="1"/>
        <v>0</v>
      </c>
    </row>
    <row r="2254" spans="1:31" x14ac:dyDescent="0.2">
      <c r="A2254" t="s">
        <v>10655</v>
      </c>
      <c r="B2254" s="121" t="s">
        <v>10083</v>
      </c>
      <c r="E2254" s="121" t="str">
        <f ca="1"/>
        <v>0</v>
      </c>
      <c r="H2254" s="121" t="str">
        <f ca="1"/>
        <v>0</v>
      </c>
      <c r="K2254" s="121" t="str">
        <f ca="1"/>
        <v>0</v>
      </c>
      <c r="L2254">
        <v>0</v>
      </c>
      <c r="M2254">
        <v>2.29922217007962E-4</v>
      </c>
      <c r="N2254" s="105" t="str">
        <v/>
      </c>
      <c r="O2254" s="131">
        <v>0</v>
      </c>
      <c r="P2254" s="121">
        <v>2.4673951094819802E-3</v>
      </c>
      <c r="Q2254">
        <v>0</v>
      </c>
      <c r="R2254" t="str">
        <v/>
      </c>
      <c r="T2254">
        <v>0</v>
      </c>
      <c r="U2254" t="str">
        <v/>
      </c>
      <c r="W2254" t="str">
        <f ca="1"/>
        <v>Starch and sucrose metabolism</v>
      </c>
      <c r="X2254" t="str">
        <f ca="1"/>
        <v>TREH_v</v>
      </c>
      <c r="Y2254">
        <f ca="1"/>
        <v>0</v>
      </c>
      <c r="Z2254">
        <f ca="1"/>
        <v>0</v>
      </c>
      <c r="AA2254">
        <f ca="1"/>
        <v>0</v>
      </c>
      <c r="AB2254">
        <f ca="1"/>
        <v>0</v>
      </c>
      <c r="AC2254">
        <f ca="1"/>
        <v>0</v>
      </c>
      <c r="AD2254" t="str">
        <f ca="1"/>
        <v>tpsmg2ormn2_c_m</v>
      </c>
      <c r="AE2254">
        <f ca="1"/>
        <v>0</v>
      </c>
    </row>
    <row r="2255" spans="1:31" x14ac:dyDescent="0.2">
      <c r="A2255" t="s">
        <v>10654</v>
      </c>
      <c r="B2255" s="121" t="s">
        <v>10084</v>
      </c>
      <c r="E2255" s="121" t="str">
        <f ca="1"/>
        <v>0</v>
      </c>
      <c r="H2255" s="121" t="str">
        <f ca="1"/>
        <v>0</v>
      </c>
      <c r="K2255" s="121" t="str">
        <f ca="1"/>
        <v>0</v>
      </c>
      <c r="L2255">
        <v>0</v>
      </c>
      <c r="M2255">
        <v>4.6854699153263498E-5</v>
      </c>
      <c r="N2255" s="105" t="str">
        <v/>
      </c>
      <c r="O2255" s="131" t="str">
        <v/>
      </c>
      <c r="P2255" s="121" t="str">
        <v/>
      </c>
      <c r="Q2255">
        <v>0</v>
      </c>
      <c r="R2255" t="str">
        <v/>
      </c>
      <c r="T2255">
        <v>0</v>
      </c>
      <c r="U2255" t="str">
        <v/>
      </c>
      <c r="W2255" t="str">
        <f ca="1"/>
        <v>Transport</v>
      </c>
      <c r="X2255" t="str">
        <f ca="1"/>
        <v>TREt_c_v</v>
      </c>
      <c r="Y2255">
        <f ca="1"/>
        <v>0</v>
      </c>
      <c r="Z2255">
        <f ca="1"/>
        <v>0</v>
      </c>
      <c r="AA2255">
        <f ca="1"/>
        <v>0</v>
      </c>
      <c r="AB2255">
        <f ca="1"/>
        <v>0</v>
      </c>
      <c r="AC2255">
        <f ca="1"/>
        <v>0</v>
      </c>
      <c r="AD2255" t="str">
        <f ca="1"/>
        <v>tpsmg2ormn2_c_vm</v>
      </c>
      <c r="AE2255">
        <f ca="1"/>
        <v>0</v>
      </c>
    </row>
    <row r="2256" spans="1:31" x14ac:dyDescent="0.2">
      <c r="A2256" t="s">
        <v>10654</v>
      </c>
      <c r="B2256" s="121" t="s">
        <v>10085</v>
      </c>
      <c r="E2256" s="121" t="str">
        <f ca="1"/>
        <v>0</v>
      </c>
      <c r="H2256" s="121" t="str">
        <f ca="1"/>
        <v>0</v>
      </c>
      <c r="K2256" s="121" t="str">
        <f ca="1"/>
        <v>0</v>
      </c>
      <c r="L2256">
        <v>0</v>
      </c>
      <c r="M2256">
        <v>4.8341478602430599E-5</v>
      </c>
      <c r="N2256" s="105" t="str">
        <v/>
      </c>
      <c r="O2256" s="131" t="str">
        <v/>
      </c>
      <c r="P2256" s="121" t="str">
        <v/>
      </c>
      <c r="Q2256">
        <v>0</v>
      </c>
      <c r="R2256" t="str">
        <v/>
      </c>
      <c r="T2256">
        <v>0</v>
      </c>
      <c r="U2256" t="str">
        <v/>
      </c>
      <c r="W2256" t="str">
        <f ca="1"/>
        <v>Transport</v>
      </c>
      <c r="X2256" t="str">
        <f ca="1"/>
        <v>TREtps_e</v>
      </c>
      <c r="Y2256">
        <f ca="1"/>
        <v>0</v>
      </c>
      <c r="Z2256">
        <f ca="1"/>
        <v>0</v>
      </c>
      <c r="AA2256">
        <f ca="1"/>
        <v>0</v>
      </c>
      <c r="AB2256">
        <f ca="1"/>
        <v>0</v>
      </c>
      <c r="AC2256">
        <f ca="1"/>
        <v>0</v>
      </c>
      <c r="AD2256" t="str">
        <f ca="1"/>
        <v>tpsmn2_c_m</v>
      </c>
      <c r="AE2256">
        <f ca="1"/>
        <v>0</v>
      </c>
    </row>
    <row r="2257" spans="1:31" x14ac:dyDescent="0.2">
      <c r="A2257" t="s">
        <v>10750</v>
      </c>
      <c r="B2257" t="s">
        <v>10086</v>
      </c>
      <c r="E2257" s="121" t="str">
        <f ca="1"/>
        <v>0</v>
      </c>
      <c r="H2257" s="121" t="str">
        <f ca="1"/>
        <v>0</v>
      </c>
      <c r="K2257" s="121" t="str">
        <f ca="1"/>
        <v>0</v>
      </c>
      <c r="L2257">
        <v>0</v>
      </c>
      <c r="M2257">
        <v>2.9746539596298702E-3</v>
      </c>
      <c r="N2257" s="105" t="str">
        <v/>
      </c>
      <c r="O2257" s="131">
        <v>0</v>
      </c>
      <c r="P2257" s="121">
        <v>5.49530250347212E-20</v>
      </c>
      <c r="Q2257">
        <v>0</v>
      </c>
      <c r="R2257" t="str">
        <v/>
      </c>
      <c r="T2257">
        <v>0</v>
      </c>
      <c r="U2257" t="str">
        <v/>
      </c>
      <c r="W2257" t="str">
        <f ca="1"/>
        <v>Tropane, piperidine and pyridine alkaloid biosynthesis</v>
      </c>
      <c r="X2257" t="str">
        <f ca="1"/>
        <v>TROPNDH_c</v>
      </c>
      <c r="Y2257">
        <f ca="1"/>
        <v>0</v>
      </c>
      <c r="Z2257">
        <f ca="1"/>
        <v>0</v>
      </c>
      <c r="AA2257">
        <f ca="1"/>
        <v>0</v>
      </c>
      <c r="AB2257">
        <f ca="1"/>
        <v>0</v>
      </c>
      <c r="AC2257">
        <f ca="1"/>
        <v>0</v>
      </c>
      <c r="AD2257" t="str">
        <f ca="1"/>
        <v>tpsmn2_c_n</v>
      </c>
      <c r="AE2257">
        <f ca="1"/>
        <v>0</v>
      </c>
    </row>
    <row r="2258" spans="1:31" x14ac:dyDescent="0.2">
      <c r="A2258" t="s">
        <v>10664</v>
      </c>
      <c r="B2258" t="s">
        <v>10087</v>
      </c>
      <c r="E2258" s="121" t="str">
        <f ca="1"/>
        <v>0</v>
      </c>
      <c r="H2258" s="121" t="str">
        <f ca="1"/>
        <v>0</v>
      </c>
      <c r="K2258" s="121" t="str">
        <f ca="1"/>
        <v>0</v>
      </c>
      <c r="L2258">
        <v>2.0254631001859701E-3</v>
      </c>
      <c r="M2258">
        <v>3.95778765821477E-3</v>
      </c>
      <c r="N2258" s="105" t="str">
        <v/>
      </c>
      <c r="O2258" s="131" t="str">
        <v/>
      </c>
      <c r="P2258" s="121" t="str">
        <v/>
      </c>
      <c r="Q2258">
        <v>0</v>
      </c>
      <c r="R2258" t="str">
        <v/>
      </c>
      <c r="T2258">
        <v>0</v>
      </c>
      <c r="U2258" t="str">
        <v/>
      </c>
      <c r="W2258" t="str">
        <f ca="1"/>
        <v>Tryptophan metabolism</v>
      </c>
      <c r="X2258" t="str">
        <f ca="1"/>
        <v>TRPDC_c</v>
      </c>
      <c r="Y2258">
        <f ca="1"/>
        <v>0</v>
      </c>
      <c r="Z2258">
        <f ca="1"/>
        <v>0</v>
      </c>
      <c r="AA2258">
        <f ca="1"/>
        <v>0</v>
      </c>
      <c r="AB2258">
        <f ca="1"/>
        <v>0</v>
      </c>
      <c r="AC2258">
        <f ca="1"/>
        <v>0</v>
      </c>
      <c r="AD2258" t="str">
        <f ca="1"/>
        <v>tpsmn2_c_r</v>
      </c>
      <c r="AE2258">
        <f ca="1"/>
        <v>0</v>
      </c>
    </row>
    <row r="2259" spans="1:31" x14ac:dyDescent="0.2">
      <c r="A2259" t="s">
        <v>10664</v>
      </c>
      <c r="B2259" t="s">
        <v>10088</v>
      </c>
      <c r="E2259" s="121" t="str">
        <f ca="1"/>
        <v>0</v>
      </c>
      <c r="H2259" s="121" t="str">
        <f ca="1"/>
        <v>0</v>
      </c>
      <c r="K2259" s="121" t="str">
        <f ca="1"/>
        <v>0</v>
      </c>
      <c r="L2259">
        <v>0</v>
      </c>
      <c r="M2259">
        <v>2.5130667689695001E-3</v>
      </c>
      <c r="N2259" s="105" t="str">
        <v/>
      </c>
      <c r="O2259" s="131">
        <v>0</v>
      </c>
      <c r="P2259" s="121">
        <v>0</v>
      </c>
      <c r="Q2259">
        <v>0</v>
      </c>
      <c r="R2259" t="str">
        <v/>
      </c>
      <c r="T2259">
        <v>0</v>
      </c>
      <c r="U2259" t="str">
        <v/>
      </c>
      <c r="W2259" t="str">
        <f ca="1"/>
        <v>Tryptophan metabolism</v>
      </c>
      <c r="X2259" t="str">
        <f ca="1"/>
        <v>TRPO2_c</v>
      </c>
      <c r="Y2259">
        <f ca="1"/>
        <v>0</v>
      </c>
      <c r="Z2259">
        <f ca="1"/>
        <v>0</v>
      </c>
      <c r="AA2259">
        <f ca="1"/>
        <v>0</v>
      </c>
      <c r="AB2259">
        <f ca="1"/>
        <v>0</v>
      </c>
      <c r="AC2259">
        <f ca="1"/>
        <v>0</v>
      </c>
      <c r="AD2259" t="str">
        <f ca="1"/>
        <v>tpsmn2_c_rm</v>
      </c>
      <c r="AE2259">
        <f ca="1"/>
        <v>0</v>
      </c>
    </row>
    <row r="2260" spans="1:31" x14ac:dyDescent="0.2">
      <c r="A2260" t="s">
        <v>10671</v>
      </c>
      <c r="B2260" t="s">
        <v>10089</v>
      </c>
      <c r="E2260" s="121">
        <f ca="1"/>
        <v>4.9004887847317498E-3</v>
      </c>
      <c r="H2260" s="121" t="str">
        <f ca="1"/>
        <v>0</v>
      </c>
      <c r="K2260" s="121" t="str">
        <f ca="1"/>
        <v>0</v>
      </c>
      <c r="L2260">
        <v>0</v>
      </c>
      <c r="M2260">
        <v>1.88834495974388E-3</v>
      </c>
      <c r="N2260" s="105" t="str">
        <v/>
      </c>
      <c r="O2260" s="131">
        <v>1.342881342E-2</v>
      </c>
      <c r="P2260" s="121">
        <v>2.17267911063729E-5</v>
      </c>
      <c r="Q2260">
        <v>0</v>
      </c>
      <c r="R2260" t="str">
        <v/>
      </c>
      <c r="T2260">
        <v>0</v>
      </c>
      <c r="U2260" t="str">
        <v/>
      </c>
      <c r="W2260" t="str">
        <f ca="1"/>
        <v>Glycine, serine and threonine metabolism</v>
      </c>
      <c r="X2260" t="str">
        <f ca="1"/>
        <v>TRPS1_c</v>
      </c>
      <c r="Y2260">
        <f ca="1"/>
        <v>2.3384207707719761E-3</v>
      </c>
      <c r="Z2260">
        <f ca="1"/>
        <v>0</v>
      </c>
      <c r="AA2260">
        <f ca="1"/>
        <v>5.4682117011778028E-6</v>
      </c>
      <c r="AB2260">
        <f ca="1"/>
        <v>11583.882461951931</v>
      </c>
      <c r="AC2260">
        <f ca="1"/>
        <v>1</v>
      </c>
      <c r="AD2260" t="str">
        <f ca="1"/>
        <v>tpspydx5p_c_m</v>
      </c>
      <c r="AE2260">
        <f ca="1"/>
        <v>0</v>
      </c>
    </row>
    <row r="2261" spans="1:31" x14ac:dyDescent="0.2">
      <c r="A2261" t="s">
        <v>10654</v>
      </c>
      <c r="B2261" t="s">
        <v>10093</v>
      </c>
      <c r="E2261" s="121" t="str">
        <f ca="1"/>
        <v>0</v>
      </c>
      <c r="H2261" s="121" t="str">
        <f ca="1"/>
        <v>0</v>
      </c>
      <c r="K2261" s="121" t="str">
        <f ca="1"/>
        <v>0</v>
      </c>
      <c r="L2261">
        <v>4.1182872887708302E-3</v>
      </c>
      <c r="M2261">
        <v>3.4813865099297598E-3</v>
      </c>
      <c r="N2261" s="105" t="str">
        <v/>
      </c>
      <c r="O2261" s="131" t="str">
        <v/>
      </c>
      <c r="P2261" s="121" t="str">
        <v/>
      </c>
      <c r="Q2261">
        <v>3.51759148273803E-4</v>
      </c>
      <c r="R2261" t="str">
        <v/>
      </c>
      <c r="T2261">
        <v>3.0155079012198901E-3</v>
      </c>
      <c r="U2261" t="str">
        <v/>
      </c>
      <c r="W2261" t="str">
        <f ca="1"/>
        <v>Transport</v>
      </c>
      <c r="X2261" t="str">
        <f ca="1"/>
        <v>TRPt_c_m</v>
      </c>
      <c r="Y2261">
        <f ca="1"/>
        <v>0</v>
      </c>
      <c r="Z2261">
        <f ca="1"/>
        <v>0</v>
      </c>
      <c r="AA2261">
        <f ca="1"/>
        <v>0</v>
      </c>
      <c r="AB2261">
        <f ca="1"/>
        <v>0</v>
      </c>
      <c r="AC2261">
        <f ca="1"/>
        <v>0</v>
      </c>
      <c r="AD2261" t="str">
        <f ca="1"/>
        <v>tpspydx5p_c_r</v>
      </c>
      <c r="AE2261">
        <f ca="1"/>
        <v>0</v>
      </c>
    </row>
    <row r="2262" spans="1:31" x14ac:dyDescent="0.2">
      <c r="A2262" t="s">
        <v>10664</v>
      </c>
      <c r="B2262" t="s">
        <v>10090</v>
      </c>
      <c r="E2262" s="121" t="str">
        <f ca="1"/>
        <v>0</v>
      </c>
      <c r="H2262" s="121" t="str">
        <f ca="1"/>
        <v>0</v>
      </c>
      <c r="K2262" s="121" t="str">
        <f ca="1"/>
        <v>0</v>
      </c>
      <c r="L2262">
        <v>0</v>
      </c>
      <c r="M2262">
        <v>2.1928197461378602E-3</v>
      </c>
      <c r="N2262" s="105" t="str">
        <v/>
      </c>
      <c r="O2262" s="131">
        <v>0</v>
      </c>
      <c r="P2262" s="121">
        <v>5.4944496138075296E-6</v>
      </c>
      <c r="Q2262">
        <v>0</v>
      </c>
      <c r="R2262" t="str">
        <v/>
      </c>
      <c r="T2262">
        <v>0</v>
      </c>
      <c r="U2262" t="str">
        <v/>
      </c>
      <c r="W2262" t="str">
        <f ca="1"/>
        <v>Tryptophan metabolism</v>
      </c>
      <c r="X2262" t="str">
        <f ca="1"/>
        <v>TRPTA_c</v>
      </c>
      <c r="Y2262">
        <f ca="1"/>
        <v>0</v>
      </c>
      <c r="Z2262">
        <f ca="1"/>
        <v>0</v>
      </c>
      <c r="AA2262">
        <f ca="1"/>
        <v>0</v>
      </c>
      <c r="AB2262">
        <f ca="1"/>
        <v>0</v>
      </c>
      <c r="AC2262">
        <f ca="1"/>
        <v>0</v>
      </c>
      <c r="AD2262" t="str">
        <f ca="1"/>
        <v>tpspydx5p_c_x</v>
      </c>
      <c r="AE2262">
        <f ca="1"/>
        <v>0</v>
      </c>
    </row>
    <row r="2263" spans="1:31" x14ac:dyDescent="0.2">
      <c r="A2263" t="s">
        <v>10694</v>
      </c>
      <c r="B2263" t="s">
        <v>10091</v>
      </c>
      <c r="E2263" s="121">
        <f ca="1"/>
        <v>4.9004887847317498E-3</v>
      </c>
      <c r="H2263" s="121" t="str">
        <f ca="1"/>
        <v>0</v>
      </c>
      <c r="K2263" s="121" t="str">
        <f ca="1"/>
        <v>0</v>
      </c>
      <c r="L2263">
        <v>0</v>
      </c>
      <c r="M2263">
        <v>4.6319033324713703E-2</v>
      </c>
      <c r="N2263" s="105" t="str">
        <v/>
      </c>
      <c r="O2263" s="131">
        <v>1.342881342E-2</v>
      </c>
      <c r="P2263" s="121">
        <v>1.4605427681898001E-5</v>
      </c>
      <c r="Q2263">
        <v>0</v>
      </c>
      <c r="R2263" t="str">
        <v/>
      </c>
      <c r="T2263">
        <v>0</v>
      </c>
      <c r="U2263" t="str">
        <v/>
      </c>
      <c r="W2263" t="str">
        <f ca="1"/>
        <v>Aminoacyl-tRNA biosynthesis</v>
      </c>
      <c r="X2263" t="str">
        <f ca="1"/>
        <v>TRPTRS_c</v>
      </c>
      <c r="Y2263">
        <f ca="1"/>
        <v>2.3384207707719761E-3</v>
      </c>
      <c r="Z2263">
        <f ca="1"/>
        <v>0</v>
      </c>
      <c r="AA2263">
        <f ca="1"/>
        <v>5.4682117011778028E-6</v>
      </c>
      <c r="AB2263">
        <f ca="1"/>
        <v>25634.022579530989</v>
      </c>
      <c r="AC2263">
        <f ca="1"/>
        <v>1</v>
      </c>
      <c r="AD2263" t="str">
        <f ca="1"/>
        <v>tpspyr_c_gm</v>
      </c>
      <c r="AE2263">
        <f ca="1"/>
        <v>0</v>
      </c>
    </row>
    <row r="2264" spans="1:31" x14ac:dyDescent="0.2">
      <c r="A2264" t="s">
        <v>10694</v>
      </c>
      <c r="B2264" t="s">
        <v>10092</v>
      </c>
      <c r="E2264" s="121" t="str">
        <f ca="1"/>
        <v>0</v>
      </c>
      <c r="H2264" s="121" t="str">
        <f ca="1"/>
        <v>0</v>
      </c>
      <c r="K2264" s="121" t="str">
        <f ca="1"/>
        <v>0</v>
      </c>
      <c r="L2264">
        <v>0</v>
      </c>
      <c r="M2264">
        <v>6.5583628055536497E-2</v>
      </c>
      <c r="N2264" s="105" t="str">
        <v/>
      </c>
      <c r="O2264" s="131">
        <v>0</v>
      </c>
      <c r="P2264" s="121">
        <v>0</v>
      </c>
      <c r="Q2264">
        <v>0</v>
      </c>
      <c r="R2264" t="str">
        <v/>
      </c>
      <c r="T2264">
        <v>0</v>
      </c>
      <c r="U2264" t="str">
        <v/>
      </c>
      <c r="W2264" t="str">
        <f ca="1"/>
        <v>Aminoacyl-tRNA biosynthesis</v>
      </c>
      <c r="X2264" t="str">
        <f ca="1"/>
        <v>TRPTRS_m</v>
      </c>
      <c r="Y2264">
        <f ca="1"/>
        <v>0</v>
      </c>
      <c r="Z2264">
        <f ca="1"/>
        <v>0</v>
      </c>
      <c r="AA2264">
        <f ca="1"/>
        <v>0</v>
      </c>
      <c r="AB2264">
        <f ca="1"/>
        <v>0</v>
      </c>
      <c r="AC2264">
        <f ca="1"/>
        <v>0</v>
      </c>
      <c r="AD2264" t="str">
        <f ca="1"/>
        <v>tpspyr_c_mm</v>
      </c>
      <c r="AE2264">
        <f ca="1"/>
        <v>0</v>
      </c>
    </row>
    <row r="2265" spans="1:31" x14ac:dyDescent="0.2">
      <c r="A2265" t="s">
        <v>10654</v>
      </c>
      <c r="B2265" t="s">
        <v>10094</v>
      </c>
      <c r="E2265" s="121" t="str">
        <f ca="1"/>
        <v>0</v>
      </c>
      <c r="H2265" s="121" t="str">
        <f ca="1"/>
        <v>0</v>
      </c>
      <c r="K2265" s="121" t="str">
        <f ca="1"/>
        <v>0</v>
      </c>
      <c r="L2265">
        <v>0</v>
      </c>
      <c r="M2265">
        <v>4.6252430078760398E-2</v>
      </c>
      <c r="N2265" s="105" t="str">
        <v/>
      </c>
      <c r="O2265" s="131" t="str">
        <v/>
      </c>
      <c r="P2265" s="121" t="str">
        <v/>
      </c>
      <c r="Q2265">
        <v>0</v>
      </c>
      <c r="R2265" t="str">
        <v/>
      </c>
      <c r="T2265">
        <v>0</v>
      </c>
      <c r="U2265" t="str">
        <v/>
      </c>
      <c r="W2265" t="str">
        <f ca="1"/>
        <v>Transport</v>
      </c>
      <c r="X2265" t="str">
        <f ca="1"/>
        <v>TTCCOAt_c_en</v>
      </c>
      <c r="Y2265">
        <f ca="1"/>
        <v>0</v>
      </c>
      <c r="Z2265">
        <f ca="1"/>
        <v>0</v>
      </c>
      <c r="AA2265">
        <f ca="1"/>
        <v>0</v>
      </c>
      <c r="AB2265">
        <f ca="1"/>
        <v>0</v>
      </c>
      <c r="AC2265">
        <f ca="1"/>
        <v>0</v>
      </c>
      <c r="AD2265" t="str">
        <f ca="1"/>
        <v>tpspyr_c_vm</v>
      </c>
      <c r="AE2265">
        <f ca="1"/>
        <v>0</v>
      </c>
    </row>
    <row r="2266" spans="1:31" x14ac:dyDescent="0.2">
      <c r="A2266" t="s">
        <v>10654</v>
      </c>
      <c r="B2266" t="s">
        <v>10095</v>
      </c>
      <c r="E2266" s="121">
        <f ca="1"/>
        <v>-1.29962353708119E-6</v>
      </c>
      <c r="H2266" s="121" t="str">
        <f ca="1"/>
        <v>0</v>
      </c>
      <c r="K2266" s="121" t="str">
        <f ca="1"/>
        <v>0</v>
      </c>
      <c r="L2266">
        <v>0</v>
      </c>
      <c r="M2266">
        <v>5.3286042687630202E-2</v>
      </c>
      <c r="N2266" s="105" t="str">
        <v/>
      </c>
      <c r="O2266" s="131" t="str">
        <v/>
      </c>
      <c r="P2266" s="121" t="str">
        <v/>
      </c>
      <c r="Q2266">
        <v>0</v>
      </c>
      <c r="R2266" t="str">
        <v/>
      </c>
      <c r="T2266">
        <v>0</v>
      </c>
      <c r="U2266" t="str">
        <v/>
      </c>
      <c r="W2266" t="str">
        <f ca="1"/>
        <v>Transport</v>
      </c>
      <c r="X2266" t="str">
        <f ca="1"/>
        <v>TTCCOAt_c_l</v>
      </c>
      <c r="Y2266">
        <f ca="1"/>
        <v>-6.2015582665212745E-7</v>
      </c>
      <c r="Z2266">
        <f ca="1"/>
        <v>0</v>
      </c>
      <c r="AA2266">
        <f ca="1"/>
        <v>3.8459324933058353E-13</v>
      </c>
      <c r="AB2266">
        <f ca="1"/>
        <v>1.6095102698870683E-11</v>
      </c>
      <c r="AC2266">
        <f ca="1"/>
        <v>1</v>
      </c>
      <c r="AD2266" t="str">
        <f ca="1"/>
        <v>tpsthmpp_c_m</v>
      </c>
      <c r="AE2266">
        <f ca="1"/>
        <v>0</v>
      </c>
    </row>
    <row r="2267" spans="1:31" x14ac:dyDescent="0.2">
      <c r="A2267" t="s">
        <v>10654</v>
      </c>
      <c r="B2267" t="s">
        <v>10096</v>
      </c>
      <c r="E2267" s="121">
        <f ca="1"/>
        <v>7.7050451142924095E-4</v>
      </c>
      <c r="H2267" s="121" t="str">
        <f ca="1"/>
        <v>0</v>
      </c>
      <c r="K2267" s="121" t="str">
        <f ca="1"/>
        <v>0</v>
      </c>
      <c r="L2267">
        <v>0</v>
      </c>
      <c r="M2267">
        <v>0</v>
      </c>
      <c r="N2267" s="105" t="str">
        <v/>
      </c>
      <c r="O2267" s="131" t="str">
        <v/>
      </c>
      <c r="P2267" s="121" t="str">
        <v/>
      </c>
      <c r="Q2267">
        <v>0</v>
      </c>
      <c r="R2267" t="str">
        <v/>
      </c>
      <c r="T2267">
        <v>0</v>
      </c>
      <c r="U2267" t="str">
        <v/>
      </c>
      <c r="W2267" t="str">
        <f ca="1"/>
        <v>Transport</v>
      </c>
      <c r="X2267" t="str">
        <f ca="1"/>
        <v>TTCCOAt_c_r</v>
      </c>
      <c r="Y2267">
        <f ca="1"/>
        <v>3.6767021263538674E-4</v>
      </c>
      <c r="Z2267">
        <f ca="1"/>
        <v>0</v>
      </c>
      <c r="AA2267">
        <f ca="1"/>
        <v>1.351813852593505E-7</v>
      </c>
      <c r="AB2267">
        <f ca="1"/>
        <v>5.6572971119798327E-6</v>
      </c>
      <c r="AC2267">
        <f ca="1"/>
        <v>1</v>
      </c>
      <c r="AD2267" t="str">
        <f ca="1"/>
        <v>tpsthmpp_c_x</v>
      </c>
      <c r="AE2267">
        <f ca="1"/>
        <v>0</v>
      </c>
    </row>
    <row r="2268" spans="1:31" x14ac:dyDescent="0.2">
      <c r="A2268" t="s">
        <v>10654</v>
      </c>
      <c r="B2268" t="s">
        <v>10097</v>
      </c>
      <c r="E2268" s="121">
        <f ca="1"/>
        <v>-7.7180413496632204E-4</v>
      </c>
      <c r="H2268" s="121" t="str">
        <f ca="1"/>
        <v>0</v>
      </c>
      <c r="K2268" s="121" t="str">
        <f ca="1"/>
        <v>0</v>
      </c>
      <c r="L2268">
        <v>0</v>
      </c>
      <c r="M2268">
        <v>0</v>
      </c>
      <c r="N2268" s="105" t="str">
        <v/>
      </c>
      <c r="O2268" s="131" t="str">
        <v/>
      </c>
      <c r="P2268" s="121" t="str">
        <v/>
      </c>
      <c r="Q2268">
        <v>0</v>
      </c>
      <c r="R2268" t="str">
        <v/>
      </c>
      <c r="T2268">
        <v>0</v>
      </c>
      <c r="U2268" t="str">
        <v/>
      </c>
      <c r="W2268" t="str">
        <f ca="1"/>
        <v>Transport</v>
      </c>
      <c r="X2268" t="str">
        <f ca="1"/>
        <v>TTCCOAt_c_rm</v>
      </c>
      <c r="Y2268">
        <f ca="1"/>
        <v>-3.6829036846203883E-4</v>
      </c>
      <c r="Z2268">
        <f ca="1"/>
        <v>0</v>
      </c>
      <c r="AA2268">
        <f ca="1"/>
        <v>1.3563779550190433E-7</v>
      </c>
      <c r="AB2268">
        <f ca="1"/>
        <v>5.6763977325432634E-6</v>
      </c>
      <c r="AC2268">
        <f ca="1"/>
        <v>1</v>
      </c>
      <c r="AD2268" t="str">
        <f ca="1"/>
        <v>tpszn2_c_n</v>
      </c>
      <c r="AE2268">
        <f ca="1"/>
        <v>0</v>
      </c>
    </row>
    <row r="2269" spans="1:31" x14ac:dyDescent="0.2">
      <c r="A2269" t="s">
        <v>10654</v>
      </c>
      <c r="B2269" t="s">
        <v>10098</v>
      </c>
      <c r="E2269" s="121" t="str">
        <f ca="1"/>
        <v>0</v>
      </c>
      <c r="H2269" s="121" t="str">
        <f ca="1"/>
        <v>0</v>
      </c>
      <c r="K2269" s="121" t="str">
        <f ca="1"/>
        <v>0</v>
      </c>
      <c r="L2269">
        <v>0</v>
      </c>
      <c r="M2269">
        <v>0</v>
      </c>
      <c r="N2269" s="105" t="str">
        <v/>
      </c>
      <c r="O2269" s="131" t="str">
        <v/>
      </c>
      <c r="P2269" s="121" t="str">
        <v/>
      </c>
      <c r="Q2269">
        <v>0</v>
      </c>
      <c r="R2269" t="str">
        <v/>
      </c>
      <c r="T2269">
        <v>0</v>
      </c>
      <c r="U2269" t="str">
        <v/>
      </c>
      <c r="W2269" t="str">
        <f ca="1"/>
        <v>Transport</v>
      </c>
      <c r="X2269" t="str">
        <f ca="1"/>
        <v>TTCOSAt_c_e</v>
      </c>
      <c r="Y2269">
        <f ca="1"/>
        <v>0</v>
      </c>
      <c r="Z2269">
        <f ca="1"/>
        <v>0</v>
      </c>
      <c r="AA2269">
        <f ca="1"/>
        <v>0</v>
      </c>
      <c r="AB2269">
        <f ca="1"/>
        <v>0</v>
      </c>
      <c r="AC2269">
        <f ca="1"/>
        <v>0</v>
      </c>
      <c r="AD2269" t="str">
        <f ca="1"/>
        <v>tpszn2_c_r</v>
      </c>
      <c r="AE2269">
        <f ca="1"/>
        <v>0</v>
      </c>
    </row>
    <row r="2270" spans="1:31" x14ac:dyDescent="0.2">
      <c r="A2270" t="s">
        <v>10654</v>
      </c>
      <c r="B2270" t="s">
        <v>10099</v>
      </c>
      <c r="E2270" s="121" t="str">
        <f ca="1"/>
        <v>0</v>
      </c>
      <c r="H2270" s="121" t="str">
        <f ca="1"/>
        <v>0</v>
      </c>
      <c r="K2270" s="121" t="str">
        <f ca="1"/>
        <v>0</v>
      </c>
      <c r="L2270">
        <v>0</v>
      </c>
      <c r="M2270">
        <v>0</v>
      </c>
      <c r="N2270" s="105" t="str">
        <v/>
      </c>
      <c r="O2270" s="131" t="str">
        <v/>
      </c>
      <c r="P2270" s="121" t="str">
        <v/>
      </c>
      <c r="Q2270">
        <v>0</v>
      </c>
      <c r="R2270" t="str">
        <v/>
      </c>
      <c r="T2270">
        <v>0</v>
      </c>
      <c r="U2270" t="str">
        <v/>
      </c>
      <c r="W2270" t="str">
        <f ca="1"/>
        <v>Transport</v>
      </c>
      <c r="X2270" t="str">
        <f ca="1"/>
        <v>TTCOSAt_c_l</v>
      </c>
      <c r="Y2270">
        <f ca="1"/>
        <v>0</v>
      </c>
      <c r="Z2270">
        <f ca="1"/>
        <v>0</v>
      </c>
      <c r="AA2270">
        <f ca="1"/>
        <v>0</v>
      </c>
      <c r="AB2270">
        <f ca="1"/>
        <v>0</v>
      </c>
      <c r="AC2270">
        <f ca="1"/>
        <v>0</v>
      </c>
      <c r="AD2270" t="str">
        <f ca="1"/>
        <v>TRDOXt_c_x</v>
      </c>
      <c r="AE2270">
        <f ca="1"/>
        <v>0</v>
      </c>
    </row>
    <row r="2271" spans="1:31" x14ac:dyDescent="0.2">
      <c r="A2271" t="s">
        <v>10654</v>
      </c>
      <c r="B2271" t="s">
        <v>10100</v>
      </c>
      <c r="E2271" s="121">
        <f ca="1"/>
        <v>-1.34366753095689E-5</v>
      </c>
      <c r="H2271" s="121" t="str">
        <f ca="1"/>
        <v>0</v>
      </c>
      <c r="K2271" s="121" t="str">
        <f ca="1"/>
        <v>0</v>
      </c>
      <c r="L2271">
        <v>0</v>
      </c>
      <c r="M2271">
        <v>2.5059639944072002E-3</v>
      </c>
      <c r="N2271" s="105" t="str">
        <v>G00006t_c_mm</v>
      </c>
      <c r="O2271" s="131" t="str">
        <v/>
      </c>
      <c r="P2271" s="121" t="str">
        <v/>
      </c>
      <c r="Q2271">
        <v>0</v>
      </c>
      <c r="R2271" t="str">
        <v>G00006t_c_mm</v>
      </c>
      <c r="T2271">
        <v>0</v>
      </c>
      <c r="U2271" t="str">
        <v>G00006t_c_mm</v>
      </c>
      <c r="W2271" t="str">
        <f ca="1"/>
        <v>Transport</v>
      </c>
      <c r="X2271" t="str">
        <f ca="1"/>
        <v>TTCOSAt_c_rm</v>
      </c>
      <c r="Y2271">
        <f ca="1"/>
        <v>-6.4117278937380183E-6</v>
      </c>
      <c r="Z2271">
        <f ca="1"/>
        <v>0</v>
      </c>
      <c r="AA2271">
        <f ca="1"/>
        <v>4.1110254583338165E-11</v>
      </c>
      <c r="AB2271">
        <f ca="1"/>
        <v>1.7204508156272767E-9</v>
      </c>
      <c r="AC2271">
        <f ca="1"/>
        <v>1</v>
      </c>
      <c r="AD2271" t="str">
        <f ca="1"/>
        <v>TRDR_m</v>
      </c>
      <c r="AE2271">
        <f ca="1"/>
        <v>0</v>
      </c>
    </row>
    <row r="2272" spans="1:31" x14ac:dyDescent="0.2">
      <c r="A2272" t="s">
        <v>10654</v>
      </c>
      <c r="B2272" t="s">
        <v>10101</v>
      </c>
      <c r="E2272" s="121" t="str">
        <f ca="1"/>
        <v>0</v>
      </c>
      <c r="H2272" s="121" t="str">
        <f ca="1"/>
        <v>0</v>
      </c>
      <c r="K2272" s="121" t="str">
        <f ca="1"/>
        <v>0</v>
      </c>
      <c r="L2272">
        <v>0</v>
      </c>
      <c r="M2272">
        <v>2.49022474156654E-3</v>
      </c>
      <c r="N2272" s="105" t="str">
        <v>G00006t_c_mm</v>
      </c>
      <c r="O2272" s="131" t="str">
        <v/>
      </c>
      <c r="P2272" s="121" t="str">
        <v/>
      </c>
      <c r="Q2272">
        <v>0</v>
      </c>
      <c r="R2272" t="str">
        <v>G00006t_c_mm</v>
      </c>
      <c r="T2272">
        <v>0</v>
      </c>
      <c r="U2272" t="str">
        <v>G00006t_c_mm</v>
      </c>
      <c r="W2272" t="str">
        <f ca="1"/>
        <v>Transport</v>
      </c>
      <c r="X2272" t="str">
        <f ca="1"/>
        <v>TTDCAt_c_e</v>
      </c>
      <c r="Y2272">
        <f ca="1"/>
        <v>0</v>
      </c>
      <c r="Z2272">
        <f ca="1"/>
        <v>0</v>
      </c>
      <c r="AA2272">
        <f ca="1"/>
        <v>0</v>
      </c>
      <c r="AB2272">
        <f ca="1"/>
        <v>0</v>
      </c>
      <c r="AC2272">
        <f ca="1"/>
        <v>0</v>
      </c>
      <c r="AD2272" t="str">
        <f ca="1"/>
        <v>TRDRDt_c_x</v>
      </c>
      <c r="AE2272">
        <f ca="1"/>
        <v>0</v>
      </c>
    </row>
    <row r="2273" spans="1:31" x14ac:dyDescent="0.2">
      <c r="A2273" t="s">
        <v>10654</v>
      </c>
      <c r="B2273" t="s">
        <v>10102</v>
      </c>
      <c r="E2273" s="121" t="str">
        <f ca="1"/>
        <v>0</v>
      </c>
      <c r="H2273" s="121" t="str">
        <f ca="1"/>
        <v>0</v>
      </c>
      <c r="K2273" s="121" t="str">
        <f ca="1"/>
        <v>0</v>
      </c>
      <c r="L2273">
        <v>0</v>
      </c>
      <c r="M2273">
        <v>2.4974160279619801E-3</v>
      </c>
      <c r="N2273" s="105" t="str">
        <v>G00006t_c_mm</v>
      </c>
      <c r="O2273" s="131" t="str">
        <v/>
      </c>
      <c r="P2273" s="121" t="str">
        <v/>
      </c>
      <c r="Q2273">
        <v>0</v>
      </c>
      <c r="R2273" t="str">
        <v>G00006t_c_mm</v>
      </c>
      <c r="T2273">
        <v>0</v>
      </c>
      <c r="U2273" t="str">
        <v>G00006t_c_mm</v>
      </c>
      <c r="W2273" t="str">
        <f ca="1"/>
        <v>Transport</v>
      </c>
      <c r="X2273" t="str">
        <f ca="1"/>
        <v>TTDCAt_c_rm</v>
      </c>
      <c r="Y2273">
        <f ca="1"/>
        <v>0</v>
      </c>
      <c r="Z2273">
        <f ca="1"/>
        <v>0</v>
      </c>
      <c r="AA2273">
        <f ca="1"/>
        <v>0</v>
      </c>
      <c r="AB2273">
        <f ca="1"/>
        <v>0</v>
      </c>
      <c r="AC2273">
        <f ca="1"/>
        <v>0</v>
      </c>
      <c r="AD2273" t="str">
        <f ca="1"/>
        <v>TRE6PP_c</v>
      </c>
      <c r="AE2273">
        <f ca="1"/>
        <v>0</v>
      </c>
    </row>
    <row r="2274" spans="1:31" x14ac:dyDescent="0.2">
      <c r="A2274" t="s">
        <v>10654</v>
      </c>
      <c r="B2274" t="s">
        <v>10103</v>
      </c>
      <c r="E2274" s="121" t="str">
        <f ca="1"/>
        <v>0</v>
      </c>
      <c r="H2274" s="121" t="str">
        <f ca="1"/>
        <v>0</v>
      </c>
      <c r="K2274" s="121" t="str">
        <f ca="1"/>
        <v>0</v>
      </c>
      <c r="L2274">
        <v>0</v>
      </c>
      <c r="M2274">
        <v>2.1456268381895602E-3</v>
      </c>
      <c r="N2274" s="105" t="str">
        <v>G00006t_c_mm</v>
      </c>
      <c r="O2274" s="131" t="str">
        <v/>
      </c>
      <c r="P2274" s="121" t="str">
        <v/>
      </c>
      <c r="Q2274">
        <v>0</v>
      </c>
      <c r="R2274" t="str">
        <v>G00006t_c_mm</v>
      </c>
      <c r="T2274">
        <v>0</v>
      </c>
      <c r="U2274" t="str">
        <v>G00006t_c_mm</v>
      </c>
      <c r="W2274" t="str">
        <f ca="1"/>
        <v>Transport</v>
      </c>
      <c r="X2274" t="str">
        <f ca="1"/>
        <v>TTDCAt_c_x</v>
      </c>
      <c r="Y2274">
        <f ca="1"/>
        <v>0</v>
      </c>
      <c r="Z2274">
        <f ca="1"/>
        <v>0</v>
      </c>
      <c r="AA2274">
        <f ca="1"/>
        <v>0</v>
      </c>
      <c r="AB2274">
        <f ca="1"/>
        <v>0</v>
      </c>
      <c r="AC2274">
        <f ca="1"/>
        <v>0</v>
      </c>
      <c r="AD2274" t="str">
        <f ca="1"/>
        <v>TRE6PS_c</v>
      </c>
      <c r="AE2274">
        <f ca="1"/>
        <v>0</v>
      </c>
    </row>
    <row r="2275" spans="1:31" x14ac:dyDescent="0.2">
      <c r="A2275" t="s">
        <v>10654</v>
      </c>
      <c r="B2275" t="s">
        <v>10104</v>
      </c>
      <c r="E2275" s="121" t="str">
        <f ca="1"/>
        <v>0</v>
      </c>
      <c r="H2275" s="121" t="str">
        <f ca="1"/>
        <v>0</v>
      </c>
      <c r="K2275" s="121" t="str">
        <f ca="1"/>
        <v>0</v>
      </c>
      <c r="L2275">
        <v>0</v>
      </c>
      <c r="M2275">
        <v>2.6456255358212801E-3</v>
      </c>
      <c r="N2275" s="105" t="str">
        <v>G00006t_c_mm</v>
      </c>
      <c r="O2275" s="131" t="str">
        <v/>
      </c>
      <c r="P2275" s="121" t="str">
        <v/>
      </c>
      <c r="Q2275">
        <v>0</v>
      </c>
      <c r="R2275" t="str">
        <v>G00006t_c_mm</v>
      </c>
      <c r="T2275">
        <v>0</v>
      </c>
      <c r="U2275" t="str">
        <v>G00006t_c_mm</v>
      </c>
      <c r="W2275" t="str">
        <f ca="1"/>
        <v>Transport</v>
      </c>
      <c r="X2275" t="str">
        <f ca="1"/>
        <v>TTDCAt_l_rm</v>
      </c>
      <c r="Y2275">
        <f ca="1"/>
        <v>0</v>
      </c>
      <c r="Z2275">
        <f ca="1"/>
        <v>0</v>
      </c>
      <c r="AA2275">
        <f ca="1"/>
        <v>0</v>
      </c>
      <c r="AB2275">
        <f ca="1"/>
        <v>0</v>
      </c>
      <c r="AC2275">
        <f ca="1"/>
        <v>0</v>
      </c>
      <c r="AD2275" t="str">
        <f ca="1"/>
        <v>TREH_v</v>
      </c>
      <c r="AE2275">
        <f ca="1"/>
        <v>0</v>
      </c>
    </row>
    <row r="2276" spans="1:31" x14ac:dyDescent="0.2">
      <c r="A2276" t="s">
        <v>10670</v>
      </c>
      <c r="B2276" t="s">
        <v>10105</v>
      </c>
      <c r="E2276" s="121" t="str">
        <f ca="1"/>
        <v>0</v>
      </c>
      <c r="H2276" s="121" t="str">
        <f ca="1"/>
        <v>0</v>
      </c>
      <c r="K2276" s="121" t="str">
        <f ca="1"/>
        <v>0</v>
      </c>
      <c r="L2276">
        <v>0</v>
      </c>
      <c r="M2276">
        <v>2.5068708032377901E-3</v>
      </c>
      <c r="N2276" s="105" t="str">
        <v/>
      </c>
      <c r="O2276" s="131" t="str">
        <v/>
      </c>
      <c r="P2276" s="121" t="str">
        <v/>
      </c>
      <c r="Q2276">
        <v>2.60401935483871E-5</v>
      </c>
      <c r="R2276" t="str">
        <v/>
      </c>
      <c r="T2276">
        <v>0</v>
      </c>
      <c r="U2276" t="str">
        <v/>
      </c>
      <c r="W2276" t="str">
        <f ca="1"/>
        <v>Tyrosine metabolism</v>
      </c>
      <c r="X2276" t="str">
        <f ca="1"/>
        <v>TYRCBOX_x</v>
      </c>
      <c r="Y2276">
        <f ca="1"/>
        <v>0</v>
      </c>
      <c r="Z2276">
        <f ca="1"/>
        <v>0</v>
      </c>
      <c r="AA2276">
        <f ca="1"/>
        <v>0</v>
      </c>
      <c r="AB2276">
        <f ca="1"/>
        <v>0</v>
      </c>
      <c r="AC2276">
        <f ca="1"/>
        <v>0</v>
      </c>
      <c r="AD2276" t="str">
        <f ca="1"/>
        <v>TREt_c_v</v>
      </c>
      <c r="AE2276">
        <f ca="1"/>
        <v>0</v>
      </c>
    </row>
    <row r="2277" spans="1:31" x14ac:dyDescent="0.2">
      <c r="A2277" t="s">
        <v>10654</v>
      </c>
      <c r="B2277" t="s">
        <v>10111</v>
      </c>
      <c r="E2277" s="121" t="str">
        <f ca="1"/>
        <v>0</v>
      </c>
      <c r="H2277" s="121" t="str">
        <f ca="1"/>
        <v>0</v>
      </c>
      <c r="K2277" s="121" t="str">
        <f ca="1"/>
        <v>0</v>
      </c>
      <c r="L2277">
        <v>0</v>
      </c>
      <c r="M2277">
        <v>2.4902182547719498E-3</v>
      </c>
      <c r="N2277" s="105" t="str">
        <v/>
      </c>
      <c r="O2277" s="131" t="str">
        <v/>
      </c>
      <c r="P2277" s="121" t="str">
        <v/>
      </c>
      <c r="Q2277">
        <v>0</v>
      </c>
      <c r="R2277" t="str">
        <v/>
      </c>
      <c r="T2277">
        <v>0</v>
      </c>
      <c r="U2277" t="str">
        <v/>
      </c>
      <c r="W2277" t="str">
        <f ca="1"/>
        <v>Transport</v>
      </c>
      <c r="X2277" t="str">
        <f ca="1"/>
        <v>TYRt_c_m</v>
      </c>
      <c r="Y2277">
        <f ca="1"/>
        <v>0</v>
      </c>
      <c r="Z2277">
        <f ca="1"/>
        <v>0</v>
      </c>
      <c r="AA2277">
        <f ca="1"/>
        <v>0</v>
      </c>
      <c r="AB2277">
        <f ca="1"/>
        <v>0</v>
      </c>
      <c r="AC2277">
        <f ca="1"/>
        <v>0</v>
      </c>
      <c r="AD2277" t="str">
        <f ca="1"/>
        <v>TREtps_e</v>
      </c>
      <c r="AE2277">
        <f ca="1"/>
        <v>0</v>
      </c>
    </row>
    <row r="2278" spans="1:31" x14ac:dyDescent="0.2">
      <c r="A2278" t="s">
        <v>10654</v>
      </c>
      <c r="B2278" t="s">
        <v>10112</v>
      </c>
      <c r="E2278" s="121" t="str">
        <f ca="1"/>
        <v>0</v>
      </c>
      <c r="H2278" s="121" t="str">
        <f ca="1"/>
        <v>0</v>
      </c>
      <c r="K2278" s="121" t="str">
        <f ca="1"/>
        <v>0</v>
      </c>
      <c r="L2278">
        <v>0</v>
      </c>
      <c r="M2278">
        <v>2.4973865377683701E-3</v>
      </c>
      <c r="N2278" s="105" t="str">
        <v/>
      </c>
      <c r="O2278" s="131" t="str">
        <v/>
      </c>
      <c r="P2278" s="121" t="str">
        <v/>
      </c>
      <c r="Q2278">
        <v>0</v>
      </c>
      <c r="R2278" t="str">
        <v/>
      </c>
      <c r="T2278">
        <v>0</v>
      </c>
      <c r="U2278" t="str">
        <v/>
      </c>
      <c r="W2278" t="str">
        <f ca="1"/>
        <v>Transport</v>
      </c>
      <c r="X2278" t="str">
        <f ca="1"/>
        <v>TYRt_c_v</v>
      </c>
      <c r="Y2278">
        <f ca="1"/>
        <v>0</v>
      </c>
      <c r="Z2278">
        <f ca="1"/>
        <v>0</v>
      </c>
      <c r="AA2278">
        <f ca="1"/>
        <v>0</v>
      </c>
      <c r="AB2278">
        <f ca="1"/>
        <v>0</v>
      </c>
      <c r="AC2278">
        <f ca="1"/>
        <v>0</v>
      </c>
      <c r="AD2278" t="str">
        <f ca="1"/>
        <v>TROPNDH_c</v>
      </c>
      <c r="AE2278">
        <f ca="1"/>
        <v>0</v>
      </c>
    </row>
    <row r="2279" spans="1:31" x14ac:dyDescent="0.2">
      <c r="A2279" t="s">
        <v>10654</v>
      </c>
      <c r="B2279" t="s">
        <v>10113</v>
      </c>
      <c r="E2279" s="121" t="str">
        <f ca="1"/>
        <v>0</v>
      </c>
      <c r="H2279" s="121" t="str">
        <f ca="1"/>
        <v>0</v>
      </c>
      <c r="K2279" s="121" t="str">
        <f ca="1"/>
        <v>0</v>
      </c>
      <c r="L2279">
        <v>2.3859851158951798E-5</v>
      </c>
      <c r="M2279">
        <v>2.1452141190226402E-3</v>
      </c>
      <c r="N2279" s="105" t="str">
        <v/>
      </c>
      <c r="O2279" s="131" t="str">
        <v/>
      </c>
      <c r="P2279" s="121" t="str">
        <v/>
      </c>
      <c r="Q2279">
        <v>0</v>
      </c>
      <c r="R2279" t="str">
        <v/>
      </c>
      <c r="T2279">
        <v>3.1031561916225303E-5</v>
      </c>
      <c r="U2279" t="str">
        <v/>
      </c>
      <c r="W2279" t="str">
        <f ca="1"/>
        <v>Transport</v>
      </c>
      <c r="X2279" t="str">
        <f ca="1"/>
        <v>TYRt_c_x</v>
      </c>
      <c r="Y2279">
        <f ca="1"/>
        <v>0</v>
      </c>
      <c r="Z2279">
        <f ca="1"/>
        <v>0</v>
      </c>
      <c r="AA2279">
        <f ca="1"/>
        <v>0</v>
      </c>
      <c r="AB2279">
        <f ca="1"/>
        <v>0</v>
      </c>
      <c r="AC2279">
        <f ca="1"/>
        <v>0</v>
      </c>
      <c r="AD2279" t="str">
        <f ca="1"/>
        <v>TRPDC_c</v>
      </c>
      <c r="AE2279">
        <f ca="1"/>
        <v>0</v>
      </c>
    </row>
    <row r="2280" spans="1:31" x14ac:dyDescent="0.2">
      <c r="A2280" t="s">
        <v>10674</v>
      </c>
      <c r="B2280" t="s">
        <v>10106</v>
      </c>
      <c r="E2280" s="121">
        <f ca="1"/>
        <v>1.47766003171956E-2</v>
      </c>
      <c r="H2280" s="121" t="str">
        <f ca="1"/>
        <v>0</v>
      </c>
      <c r="K2280" s="121" t="str">
        <f ca="1"/>
        <v>0</v>
      </c>
      <c r="L2280">
        <v>0</v>
      </c>
      <c r="M2280">
        <v>2.6456175851463999E-3</v>
      </c>
      <c r="N2280" s="105" t="str">
        <v/>
      </c>
      <c r="O2280" s="131">
        <v>0.27179119127065499</v>
      </c>
      <c r="P2280" s="121">
        <v>0.10225800374536401</v>
      </c>
      <c r="Q2280">
        <v>0</v>
      </c>
      <c r="R2280" t="str">
        <v/>
      </c>
      <c r="T2280">
        <v>0</v>
      </c>
      <c r="U2280" t="str">
        <v/>
      </c>
      <c r="W2280" t="str">
        <f ca="1"/>
        <v>Arginine and proline metabolism</v>
      </c>
      <c r="X2280" t="str">
        <f ca="1"/>
        <v>TYRTA_c</v>
      </c>
      <c r="Y2280">
        <f ca="1"/>
        <v>7.0511148216039479E-3</v>
      </c>
      <c r="Z2280">
        <f ca="1"/>
        <v>0</v>
      </c>
      <c r="AA2280">
        <f ca="1"/>
        <v>4.9718220227442877E-5</v>
      </c>
      <c r="AB2280">
        <f ca="1"/>
        <v>4.7546762757981354E-3</v>
      </c>
      <c r="AC2280">
        <f ca="1"/>
        <v>1</v>
      </c>
      <c r="AD2280" t="str">
        <f ca="1"/>
        <v>TRPO2_c</v>
      </c>
      <c r="AE2280">
        <f ca="1"/>
        <v>0</v>
      </c>
    </row>
    <row r="2281" spans="1:31" x14ac:dyDescent="0.2">
      <c r="A2281" t="s">
        <v>10660</v>
      </c>
      <c r="B2281" t="s">
        <v>10107</v>
      </c>
      <c r="E2281" s="121" t="str">
        <f ca="1"/>
        <v>0</v>
      </c>
      <c r="H2281" s="121" t="str">
        <f ca="1"/>
        <v>0</v>
      </c>
      <c r="K2281" s="121" t="str">
        <f ca="1"/>
        <v>0</v>
      </c>
      <c r="L2281">
        <v>0</v>
      </c>
      <c r="M2281">
        <v>2.5068708032377901E-3</v>
      </c>
      <c r="N2281" s="105" t="str">
        <v/>
      </c>
      <c r="O2281" s="131" t="str">
        <v/>
      </c>
      <c r="P2281" s="121" t="str">
        <v/>
      </c>
      <c r="Q2281">
        <v>2.60401935483871E-5</v>
      </c>
      <c r="R2281" t="str">
        <v/>
      </c>
      <c r="T2281">
        <v>0</v>
      </c>
      <c r="U2281" t="str">
        <v/>
      </c>
      <c r="W2281" t="str">
        <f ca="1"/>
        <v>Phenylalanine, tyrosine and tryptophan metabolism</v>
      </c>
      <c r="X2281" t="str">
        <f ca="1"/>
        <v>TYRTA_m</v>
      </c>
      <c r="Y2281">
        <f ca="1"/>
        <v>0</v>
      </c>
      <c r="Z2281">
        <f ca="1"/>
        <v>0</v>
      </c>
      <c r="AA2281">
        <f ca="1"/>
        <v>0</v>
      </c>
      <c r="AB2281">
        <f ca="1"/>
        <v>0</v>
      </c>
      <c r="AC2281">
        <f ca="1"/>
        <v>0</v>
      </c>
      <c r="AD2281" t="str">
        <f ca="1"/>
        <v>TRPt_c_m</v>
      </c>
      <c r="AE2281">
        <f ca="1"/>
        <v>0</v>
      </c>
    </row>
    <row r="2282" spans="1:31" x14ac:dyDescent="0.2">
      <c r="A2282" t="s">
        <v>10674</v>
      </c>
      <c r="B2282" t="s">
        <v>10108</v>
      </c>
      <c r="E2282" s="121" t="str">
        <f ca="1"/>
        <v>0</v>
      </c>
      <c r="H2282" s="121" t="str">
        <f ca="1"/>
        <v>0</v>
      </c>
      <c r="K2282" s="121" t="str">
        <f ca="1"/>
        <v>0</v>
      </c>
      <c r="L2282">
        <v>0</v>
      </c>
      <c r="M2282">
        <v>2.4902182547719498E-3</v>
      </c>
      <c r="N2282" s="105" t="str">
        <v/>
      </c>
      <c r="O2282" s="131" t="str">
        <v/>
      </c>
      <c r="P2282" s="121" t="str">
        <v/>
      </c>
      <c r="Q2282">
        <v>0</v>
      </c>
      <c r="R2282" t="str">
        <v/>
      </c>
      <c r="T2282">
        <v>0</v>
      </c>
      <c r="U2282" t="str">
        <v/>
      </c>
      <c r="W2282" t="str">
        <f ca="1"/>
        <v>Arginine and proline metabolism</v>
      </c>
      <c r="X2282" t="str">
        <f ca="1"/>
        <v>TYRTAi_x</v>
      </c>
      <c r="Y2282">
        <f ca="1"/>
        <v>0</v>
      </c>
      <c r="Z2282">
        <f ca="1"/>
        <v>0</v>
      </c>
      <c r="AA2282">
        <f ca="1"/>
        <v>0</v>
      </c>
      <c r="AB2282">
        <f ca="1"/>
        <v>0</v>
      </c>
      <c r="AC2282">
        <f ca="1"/>
        <v>0</v>
      </c>
      <c r="AD2282" t="str">
        <f ca="1"/>
        <v>TRPTA_c</v>
      </c>
      <c r="AE2282">
        <f ca="1"/>
        <v>0</v>
      </c>
    </row>
    <row r="2283" spans="1:31" x14ac:dyDescent="0.2">
      <c r="A2283" t="s">
        <v>10654</v>
      </c>
      <c r="B2283" t="s">
        <v>10114</v>
      </c>
      <c r="E2283" s="121" t="str">
        <f ca="1"/>
        <v>0</v>
      </c>
      <c r="H2283" s="121" t="str">
        <f ca="1"/>
        <v>0</v>
      </c>
      <c r="K2283" s="121" t="str">
        <f ca="1"/>
        <v>0</v>
      </c>
      <c r="L2283">
        <v>0</v>
      </c>
      <c r="M2283">
        <v>2.4973865377683701E-3</v>
      </c>
      <c r="N2283" s="105" t="str">
        <v/>
      </c>
      <c r="O2283" s="131" t="str">
        <v/>
      </c>
      <c r="P2283" s="121" t="str">
        <v/>
      </c>
      <c r="Q2283">
        <v>0</v>
      </c>
      <c r="R2283" t="str">
        <v/>
      </c>
      <c r="T2283">
        <v>0</v>
      </c>
      <c r="U2283" t="str">
        <v/>
      </c>
      <c r="W2283" t="str">
        <f ca="1"/>
        <v>Transport</v>
      </c>
      <c r="X2283" t="str">
        <f ca="1"/>
        <v>TYRtpa_v</v>
      </c>
      <c r="Y2283">
        <f ca="1"/>
        <v>0</v>
      </c>
      <c r="Z2283">
        <f ca="1"/>
        <v>0</v>
      </c>
      <c r="AA2283">
        <f ca="1"/>
        <v>0</v>
      </c>
      <c r="AB2283">
        <f ca="1"/>
        <v>0</v>
      </c>
      <c r="AC2283">
        <f ca="1"/>
        <v>0</v>
      </c>
      <c r="AD2283" t="str">
        <f ca="1"/>
        <v>TRPTRS_m</v>
      </c>
      <c r="AE2283">
        <f ca="1"/>
        <v>0</v>
      </c>
    </row>
    <row r="2284" spans="1:31" x14ac:dyDescent="0.2">
      <c r="A2284" t="s">
        <v>10654</v>
      </c>
      <c r="B2284" t="s">
        <v>10115</v>
      </c>
      <c r="E2284" s="121" t="str">
        <f ca="1"/>
        <v>0</v>
      </c>
      <c r="H2284" s="121" t="str">
        <f ca="1"/>
        <v>0</v>
      </c>
      <c r="K2284" s="121" t="str">
        <f ca="1"/>
        <v>0</v>
      </c>
      <c r="L2284">
        <v>2.3859851158951798E-5</v>
      </c>
      <c r="M2284">
        <v>2.1452141190226402E-3</v>
      </c>
      <c r="N2284" s="105" t="str">
        <v/>
      </c>
      <c r="O2284" s="131" t="str">
        <v/>
      </c>
      <c r="P2284" s="121" t="str">
        <v/>
      </c>
      <c r="Q2284">
        <v>0</v>
      </c>
      <c r="R2284" t="str">
        <v/>
      </c>
      <c r="T2284">
        <v>3.1031561916225303E-5</v>
      </c>
      <c r="U2284" t="str">
        <v/>
      </c>
      <c r="W2284" t="str">
        <f ca="1"/>
        <v>Transport</v>
      </c>
      <c r="X2284" t="str">
        <f ca="1"/>
        <v>TYRtps_v</v>
      </c>
      <c r="Y2284">
        <f ca="1"/>
        <v>0</v>
      </c>
      <c r="Z2284">
        <f ca="1"/>
        <v>0</v>
      </c>
      <c r="AA2284">
        <f ca="1"/>
        <v>0</v>
      </c>
      <c r="AB2284">
        <f ca="1"/>
        <v>0</v>
      </c>
      <c r="AC2284">
        <f ca="1"/>
        <v>0</v>
      </c>
      <c r="AD2284" t="str">
        <f ca="1"/>
        <v>TTCCOAt_c_en</v>
      </c>
      <c r="AE2284">
        <f ca="1"/>
        <v>0</v>
      </c>
    </row>
    <row r="2285" spans="1:31" x14ac:dyDescent="0.2">
      <c r="A2285" t="s">
        <v>10694</v>
      </c>
      <c r="B2285" t="s">
        <v>10109</v>
      </c>
      <c r="E2285" s="121">
        <f ca="1"/>
        <v>1.47766003171956E-2</v>
      </c>
      <c r="H2285" s="121" t="str">
        <f ca="1"/>
        <v>0</v>
      </c>
      <c r="K2285" s="121" t="str">
        <f ca="1"/>
        <v>0</v>
      </c>
      <c r="L2285">
        <v>0</v>
      </c>
      <c r="M2285">
        <v>2.6456175851463999E-3</v>
      </c>
      <c r="N2285" s="105" t="str">
        <v/>
      </c>
      <c r="O2285" s="131">
        <v>2.3437398599999999E-2</v>
      </c>
      <c r="P2285" s="121">
        <v>2.5490951404112798E-5</v>
      </c>
      <c r="Q2285">
        <v>0</v>
      </c>
      <c r="R2285" t="str">
        <v/>
      </c>
      <c r="T2285">
        <v>0</v>
      </c>
      <c r="U2285" t="str">
        <v/>
      </c>
      <c r="W2285" t="str">
        <f ca="1"/>
        <v>Aminoacyl-tRNA biosynthesis</v>
      </c>
      <c r="X2285" t="str">
        <f ca="1"/>
        <v>TYRTRS_c</v>
      </c>
      <c r="Y2285">
        <f ca="1"/>
        <v>7.0511148216039479E-3</v>
      </c>
      <c r="Z2285">
        <f ca="1"/>
        <v>0</v>
      </c>
      <c r="AA2285">
        <f ca="1"/>
        <v>4.9718220227442877E-5</v>
      </c>
      <c r="AB2285">
        <f ca="1"/>
        <v>76514.454024969353</v>
      </c>
      <c r="AC2285">
        <f ca="1"/>
        <v>1</v>
      </c>
      <c r="AD2285" t="str">
        <f ca="1"/>
        <v>TTCOSAt_c_e</v>
      </c>
      <c r="AE2285">
        <f ca="1"/>
        <v>0</v>
      </c>
    </row>
    <row r="2286" spans="1:31" x14ac:dyDescent="0.2">
      <c r="A2286" t="s">
        <v>10694</v>
      </c>
      <c r="B2286" t="s">
        <v>10110</v>
      </c>
      <c r="E2286" s="121" t="str">
        <f ca="1"/>
        <v>0</v>
      </c>
      <c r="H2286" s="121" t="str">
        <f ca="1"/>
        <v>0</v>
      </c>
      <c r="K2286" s="121" t="str">
        <f ca="1"/>
        <v>0</v>
      </c>
      <c r="L2286">
        <v>0</v>
      </c>
      <c r="M2286">
        <v>6.8169635166786399E-5</v>
      </c>
      <c r="N2286" s="105" t="str">
        <v/>
      </c>
      <c r="O2286" s="131">
        <v>0</v>
      </c>
      <c r="P2286" s="121">
        <v>0</v>
      </c>
      <c r="Q2286">
        <v>0</v>
      </c>
      <c r="R2286" t="str">
        <v/>
      </c>
      <c r="T2286">
        <v>0</v>
      </c>
      <c r="U2286" t="str">
        <v/>
      </c>
      <c r="W2286" t="str">
        <f ca="1"/>
        <v>Aminoacyl-tRNA biosynthesis</v>
      </c>
      <c r="X2286" t="str">
        <f ca="1"/>
        <v>TYRTRS_m</v>
      </c>
      <c r="Y2286">
        <f ca="1"/>
        <v>0</v>
      </c>
      <c r="Z2286">
        <f ca="1"/>
        <v>0</v>
      </c>
      <c r="AA2286">
        <f ca="1"/>
        <v>0</v>
      </c>
      <c r="AB2286">
        <f ca="1"/>
        <v>0</v>
      </c>
      <c r="AC2286">
        <f ca="1"/>
        <v>0</v>
      </c>
      <c r="AD2286" t="str">
        <f ca="1"/>
        <v>TTCOSAt_c_l</v>
      </c>
      <c r="AE2286">
        <f ca="1"/>
        <v>0</v>
      </c>
    </row>
    <row r="2287" spans="1:31" x14ac:dyDescent="0.2">
      <c r="A2287" t="s">
        <v>10679</v>
      </c>
      <c r="B2287" t="s">
        <v>10116</v>
      </c>
      <c r="E2287" s="121">
        <f ca="1"/>
        <v>1.36659906712201E-2</v>
      </c>
      <c r="H2287" s="121" t="str">
        <f ca="1"/>
        <v>0</v>
      </c>
      <c r="K2287" s="121" t="str">
        <f ca="1"/>
        <v>0</v>
      </c>
      <c r="L2287">
        <v>0</v>
      </c>
      <c r="M2287">
        <v>5.5677630251353103E-5</v>
      </c>
      <c r="N2287" s="105" t="str">
        <v/>
      </c>
      <c r="O2287" s="131">
        <v>0</v>
      </c>
      <c r="P2287" s="121">
        <v>0</v>
      </c>
      <c r="Q2287">
        <v>0</v>
      </c>
      <c r="R2287" t="str">
        <v/>
      </c>
      <c r="T2287">
        <v>0</v>
      </c>
      <c r="U2287" t="str">
        <v/>
      </c>
      <c r="W2287" t="str">
        <f ca="1"/>
        <v>Amino sugar and nucleotide sugar metabolism</v>
      </c>
      <c r="X2287" t="str">
        <f ca="1"/>
        <v>UAGDP_c</v>
      </c>
      <c r="Y2287">
        <f ca="1"/>
        <v>6.5211528568994443E-3</v>
      </c>
      <c r="Z2287">
        <f ca="1"/>
        <v>0</v>
      </c>
      <c r="AA2287">
        <f ca="1"/>
        <v>4.2525434583047781E-5</v>
      </c>
      <c r="AB2287">
        <f ca="1"/>
        <v>1.7796756394440236E-3</v>
      </c>
      <c r="AC2287">
        <f ca="1"/>
        <v>1</v>
      </c>
      <c r="AD2287" t="str">
        <f ca="1"/>
        <v>TTDCAt_c_e</v>
      </c>
      <c r="AE2287">
        <f ca="1"/>
        <v>0</v>
      </c>
    </row>
    <row r="2288" spans="1:31" x14ac:dyDescent="0.2">
      <c r="A2288" t="s">
        <v>10731</v>
      </c>
      <c r="B2288" t="s">
        <v>10117</v>
      </c>
      <c r="E2288" s="121" t="str">
        <f ca="1"/>
        <v>0</v>
      </c>
      <c r="H2288" s="121" t="str">
        <f ca="1"/>
        <v>0</v>
      </c>
      <c r="K2288" s="121" t="str">
        <f ca="1"/>
        <v>0</v>
      </c>
      <c r="L2288">
        <v>0</v>
      </c>
      <c r="M2288">
        <v>5.5196671434796202E-5</v>
      </c>
      <c r="N2288" s="105" t="str">
        <v/>
      </c>
      <c r="O2288" s="131">
        <v>0</v>
      </c>
      <c r="P2288" s="121">
        <v>2.2508759054221799E-16</v>
      </c>
      <c r="Q2288">
        <v>0</v>
      </c>
      <c r="R2288" t="str">
        <v/>
      </c>
      <c r="T2288">
        <v>0</v>
      </c>
      <c r="U2288" t="str">
        <v/>
      </c>
      <c r="W2288" t="str">
        <f ca="1"/>
        <v>Galactose metabolism</v>
      </c>
      <c r="X2288" t="str">
        <f ca="1"/>
        <v>UDPG4E_c</v>
      </c>
      <c r="Y2288">
        <f ca="1"/>
        <v>0</v>
      </c>
      <c r="Z2288">
        <f ca="1"/>
        <v>0</v>
      </c>
      <c r="AA2288">
        <f ca="1"/>
        <v>0</v>
      </c>
      <c r="AB2288">
        <f ca="1"/>
        <v>0</v>
      </c>
      <c r="AC2288">
        <f ca="1"/>
        <v>0</v>
      </c>
      <c r="AD2288" t="str">
        <f ca="1"/>
        <v>TTDCAt_c_rm</v>
      </c>
      <c r="AE2288">
        <f ca="1"/>
        <v>0</v>
      </c>
    </row>
    <row r="2289" spans="1:31" x14ac:dyDescent="0.2">
      <c r="A2289" t="s">
        <v>10654</v>
      </c>
      <c r="B2289" t="s">
        <v>10118</v>
      </c>
      <c r="E2289" s="121" t="str">
        <f ca="1"/>
        <v>0</v>
      </c>
      <c r="H2289" s="121" t="str">
        <f ca="1"/>
        <v>0</v>
      </c>
      <c r="K2289" s="121" t="str">
        <f ca="1"/>
        <v>0</v>
      </c>
      <c r="L2289">
        <v>0</v>
      </c>
      <c r="M2289">
        <v>6.9189661061799503E-5</v>
      </c>
      <c r="N2289" s="105" t="str">
        <v/>
      </c>
      <c r="O2289" s="131" t="str">
        <v/>
      </c>
      <c r="P2289" s="121" t="str">
        <v/>
      </c>
      <c r="Q2289">
        <v>0</v>
      </c>
      <c r="R2289" t="str">
        <v/>
      </c>
      <c r="T2289">
        <v>0</v>
      </c>
      <c r="U2289" t="str">
        <v/>
      </c>
      <c r="W2289" t="str">
        <f ca="1"/>
        <v>Transport</v>
      </c>
      <c r="X2289" t="str">
        <f ca="1"/>
        <v>UDPGALt_c_g</v>
      </c>
      <c r="Y2289">
        <f ca="1"/>
        <v>0</v>
      </c>
      <c r="Z2289">
        <f ca="1"/>
        <v>0</v>
      </c>
      <c r="AA2289">
        <f ca="1"/>
        <v>0</v>
      </c>
      <c r="AB2289">
        <f ca="1"/>
        <v>0</v>
      </c>
      <c r="AC2289">
        <f ca="1"/>
        <v>0</v>
      </c>
      <c r="AD2289" t="str">
        <f ca="1"/>
        <v>TTDCAt_c_x</v>
      </c>
      <c r="AE2289">
        <f ca="1"/>
        <v>0</v>
      </c>
    </row>
    <row r="2290" spans="1:31" x14ac:dyDescent="0.2">
      <c r="A2290" t="s">
        <v>10695</v>
      </c>
      <c r="B2290" t="s">
        <v>10119</v>
      </c>
      <c r="E2290" s="121" t="str">
        <f ca="1"/>
        <v>0</v>
      </c>
      <c r="H2290" s="121" t="str">
        <f ca="1"/>
        <v>0</v>
      </c>
      <c r="K2290" s="121" t="str">
        <f ca="1"/>
        <v>0</v>
      </c>
      <c r="L2290">
        <v>0</v>
      </c>
      <c r="M2290">
        <v>4.03987804351009E-4</v>
      </c>
      <c r="N2290" s="105" t="str">
        <v/>
      </c>
      <c r="O2290" s="131" t="str">
        <v/>
      </c>
      <c r="P2290" s="121" t="str">
        <v/>
      </c>
      <c r="Q2290">
        <v>0</v>
      </c>
      <c r="R2290" t="str">
        <v/>
      </c>
      <c r="T2290">
        <v>0</v>
      </c>
      <c r="U2290" t="str">
        <v/>
      </c>
      <c r="W2290" t="str">
        <f ca="1"/>
        <v>Pentose and glucuronate interconversions</v>
      </c>
      <c r="X2290" t="str">
        <f ca="1"/>
        <v>UDPGD_c</v>
      </c>
      <c r="Y2290">
        <f ca="1"/>
        <v>0</v>
      </c>
      <c r="Z2290">
        <f ca="1"/>
        <v>0</v>
      </c>
      <c r="AA2290">
        <f ca="1"/>
        <v>0</v>
      </c>
      <c r="AB2290">
        <f ca="1"/>
        <v>0</v>
      </c>
      <c r="AC2290">
        <f ca="1"/>
        <v>0</v>
      </c>
      <c r="AD2290" t="str">
        <f ca="1"/>
        <v>TTDCAt_l_rm</v>
      </c>
      <c r="AE2290">
        <f ca="1"/>
        <v>0</v>
      </c>
    </row>
    <row r="2291" spans="1:31" x14ac:dyDescent="0.2">
      <c r="A2291" t="s">
        <v>10679</v>
      </c>
      <c r="B2291" t="s">
        <v>10120</v>
      </c>
      <c r="E2291" s="121" t="str">
        <f ca="1"/>
        <v>0</v>
      </c>
      <c r="H2291" s="121" t="str">
        <f ca="1"/>
        <v>0</v>
      </c>
      <c r="K2291" s="121" t="str">
        <f ca="1"/>
        <v>0</v>
      </c>
      <c r="L2291">
        <v>0</v>
      </c>
      <c r="M2291">
        <v>7.5284201969094201E-4</v>
      </c>
      <c r="N2291" s="105" t="str">
        <v/>
      </c>
      <c r="O2291" s="131" t="str">
        <v/>
      </c>
      <c r="P2291" s="121" t="str">
        <v/>
      </c>
      <c r="Q2291">
        <v>0</v>
      </c>
      <c r="R2291" t="str">
        <v/>
      </c>
      <c r="T2291">
        <v>0</v>
      </c>
      <c r="U2291" t="str">
        <v/>
      </c>
      <c r="W2291" t="str">
        <f ca="1"/>
        <v>Amino sugar and nucleotide sugar metabolism</v>
      </c>
      <c r="X2291" t="str">
        <f ca="1"/>
        <v>UDPGLDC_c</v>
      </c>
      <c r="Y2291">
        <f ca="1"/>
        <v>0</v>
      </c>
      <c r="Z2291">
        <f ca="1"/>
        <v>0</v>
      </c>
      <c r="AA2291">
        <f ca="1"/>
        <v>0</v>
      </c>
      <c r="AB2291">
        <f ca="1"/>
        <v>0</v>
      </c>
      <c r="AC2291">
        <f ca="1"/>
        <v>0</v>
      </c>
      <c r="AD2291" t="str">
        <f ca="1"/>
        <v>TYRCBOX_x</v>
      </c>
      <c r="AE2291">
        <f ca="1"/>
        <v>0</v>
      </c>
    </row>
    <row r="2292" spans="1:31" x14ac:dyDescent="0.2">
      <c r="A2292" t="s">
        <v>10731</v>
      </c>
      <c r="B2292" t="s">
        <v>10121</v>
      </c>
      <c r="E2292" s="121" t="str">
        <f ca="1"/>
        <v>0</v>
      </c>
      <c r="H2292" s="121" t="str">
        <f ca="1"/>
        <v>0</v>
      </c>
      <c r="K2292" s="121" t="str">
        <f ca="1"/>
        <v>0</v>
      </c>
      <c r="L2292">
        <v>0</v>
      </c>
      <c r="M2292">
        <v>9.7565155366936298E-4</v>
      </c>
      <c r="N2292" s="105" t="str">
        <v/>
      </c>
      <c r="O2292" s="131">
        <v>0</v>
      </c>
      <c r="P2292" s="121">
        <v>1.2643636473186899E-2</v>
      </c>
      <c r="Q2292">
        <v>0</v>
      </c>
      <c r="R2292" t="str">
        <v/>
      </c>
      <c r="T2292">
        <v>0</v>
      </c>
      <c r="U2292" t="str">
        <v/>
      </c>
      <c r="W2292" t="str">
        <f ca="1"/>
        <v>Galactose metabolism</v>
      </c>
      <c r="X2292" t="str">
        <f ca="1"/>
        <v>UGLT_c</v>
      </c>
      <c r="Y2292">
        <f ca="1"/>
        <v>0</v>
      </c>
      <c r="Z2292">
        <f ca="1"/>
        <v>0</v>
      </c>
      <c r="AA2292">
        <f ca="1"/>
        <v>0</v>
      </c>
      <c r="AB2292">
        <f ca="1"/>
        <v>0</v>
      </c>
      <c r="AC2292">
        <f ca="1"/>
        <v>0</v>
      </c>
      <c r="AD2292" t="str">
        <f ca="1"/>
        <v>TYRt_c_m</v>
      </c>
      <c r="AE2292">
        <f ca="1"/>
        <v>0</v>
      </c>
    </row>
    <row r="2293" spans="1:31" x14ac:dyDescent="0.2">
      <c r="A2293" t="s">
        <v>10702</v>
      </c>
      <c r="B2293" t="s">
        <v>10122</v>
      </c>
      <c r="E2293" s="121">
        <f ca="1"/>
        <v>2.69210328899889E-2</v>
      </c>
      <c r="H2293" s="121" t="str">
        <f ca="1"/>
        <v>0</v>
      </c>
      <c r="K2293" s="121" t="str">
        <f ca="1"/>
        <v>0</v>
      </c>
      <c r="L2293">
        <v>0</v>
      </c>
      <c r="M2293">
        <v>4.0399776994855501E-4</v>
      </c>
      <c r="N2293" s="105" t="str">
        <v/>
      </c>
      <c r="O2293" s="131">
        <v>1.1992859999999999E-2</v>
      </c>
      <c r="P2293" s="121">
        <v>5.1225283179111999E-2</v>
      </c>
      <c r="Q2293">
        <v>0</v>
      </c>
      <c r="R2293" t="str">
        <v/>
      </c>
      <c r="T2293">
        <v>0</v>
      </c>
      <c r="U2293" t="str">
        <v/>
      </c>
      <c r="W2293" t="str">
        <f ca="1"/>
        <v>Pyrimidine metabolism</v>
      </c>
      <c r="X2293" t="str">
        <f ca="1"/>
        <v>UMPK_c</v>
      </c>
      <c r="Y2293">
        <f ca="1"/>
        <v>1.2846208867312315E-2</v>
      </c>
      <c r="Z2293">
        <f ca="1"/>
        <v>0</v>
      </c>
      <c r="AA2293">
        <f ca="1"/>
        <v>1.6502508226261356E-4</v>
      </c>
      <c r="AB2293">
        <f ca="1"/>
        <v>6.2889946039293085E-2</v>
      </c>
      <c r="AC2293">
        <f ca="1"/>
        <v>1</v>
      </c>
      <c r="AD2293" t="str">
        <f ca="1"/>
        <v>TYRt_c_v</v>
      </c>
      <c r="AE2293">
        <f ca="1"/>
        <v>0</v>
      </c>
    </row>
    <row r="2294" spans="1:31" x14ac:dyDescent="0.2">
      <c r="A2294" t="s">
        <v>10739</v>
      </c>
      <c r="B2294" t="s">
        <v>10123</v>
      </c>
      <c r="E2294" s="121" t="str">
        <f ca="1"/>
        <v>0</v>
      </c>
      <c r="H2294" s="121" t="str">
        <f ca="1"/>
        <v>0</v>
      </c>
      <c r="K2294" s="121" t="str">
        <f ca="1"/>
        <v>0</v>
      </c>
      <c r="L2294">
        <v>0</v>
      </c>
      <c r="M2294">
        <v>0</v>
      </c>
      <c r="N2294" s="105" t="str">
        <v/>
      </c>
      <c r="O2294" s="131">
        <v>0</v>
      </c>
      <c r="P2294" s="121">
        <v>0</v>
      </c>
      <c r="Q2294">
        <v>0</v>
      </c>
      <c r="R2294" t="str">
        <v/>
      </c>
      <c r="T2294">
        <v>0</v>
      </c>
      <c r="U2294" t="str">
        <v/>
      </c>
      <c r="W2294" t="str">
        <f ca="1"/>
        <v>Nucleotide metabolism</v>
      </c>
      <c r="X2294" t="str">
        <f ca="1"/>
        <v>UMPK_n</v>
      </c>
      <c r="Y2294">
        <f ca="1"/>
        <v>0</v>
      </c>
      <c r="Z2294">
        <f ca="1"/>
        <v>0</v>
      </c>
      <c r="AA2294">
        <f ca="1"/>
        <v>0</v>
      </c>
      <c r="AB2294">
        <f ca="1"/>
        <v>0</v>
      </c>
      <c r="AC2294">
        <f ca="1"/>
        <v>0</v>
      </c>
      <c r="AD2294" t="str">
        <f ca="1"/>
        <v>TYRt_c_x</v>
      </c>
      <c r="AE2294">
        <f ca="1"/>
        <v>0</v>
      </c>
    </row>
    <row r="2295" spans="1:31" x14ac:dyDescent="0.2">
      <c r="A2295" t="s">
        <v>10654</v>
      </c>
      <c r="B2295" t="s">
        <v>10124</v>
      </c>
      <c r="E2295" s="121" t="str">
        <f ca="1"/>
        <v>0</v>
      </c>
      <c r="H2295" s="121" t="str">
        <f ca="1"/>
        <v>0</v>
      </c>
      <c r="K2295" s="121" t="str">
        <f ca="1"/>
        <v>0</v>
      </c>
      <c r="L2295">
        <v>0</v>
      </c>
      <c r="M2295">
        <v>0</v>
      </c>
      <c r="N2295" s="105" t="str">
        <v/>
      </c>
      <c r="O2295" s="131" t="str">
        <v/>
      </c>
      <c r="P2295" s="121" t="str">
        <v/>
      </c>
      <c r="Q2295">
        <v>0</v>
      </c>
      <c r="R2295" t="str">
        <v/>
      </c>
      <c r="T2295">
        <v>0</v>
      </c>
      <c r="U2295" t="str">
        <v/>
      </c>
      <c r="W2295" t="str">
        <f ca="1"/>
        <v>Transport</v>
      </c>
      <c r="X2295" t="str">
        <f ca="1"/>
        <v>UMPt_c_n</v>
      </c>
      <c r="Y2295">
        <f ca="1"/>
        <v>0</v>
      </c>
      <c r="Z2295">
        <f ca="1"/>
        <v>0</v>
      </c>
      <c r="AA2295">
        <f ca="1"/>
        <v>0</v>
      </c>
      <c r="AB2295">
        <f ca="1"/>
        <v>0</v>
      </c>
      <c r="AC2295">
        <f ca="1"/>
        <v>0</v>
      </c>
      <c r="AD2295" t="str">
        <f ca="1"/>
        <v>TYRTA_m</v>
      </c>
      <c r="AE2295">
        <f ca="1"/>
        <v>0</v>
      </c>
    </row>
    <row r="2296" spans="1:31" x14ac:dyDescent="0.2">
      <c r="A2296" t="s">
        <v>10705</v>
      </c>
      <c r="B2296" t="s">
        <v>10189</v>
      </c>
      <c r="E2296" s="121">
        <f ca="1"/>
        <v>3.2848331314021902E-4</v>
      </c>
      <c r="H2296" s="121" t="str">
        <f ca="1"/>
        <v>0</v>
      </c>
      <c r="K2296" s="121" t="str">
        <f ca="1"/>
        <v>0</v>
      </c>
      <c r="L2296">
        <v>0</v>
      </c>
      <c r="M2296">
        <v>0</v>
      </c>
      <c r="N2296" s="105" t="str">
        <v/>
      </c>
      <c r="O2296" s="131" t="str">
        <v/>
      </c>
      <c r="P2296" s="121" t="str">
        <v/>
      </c>
      <c r="Q2296">
        <v>0</v>
      </c>
      <c r="R2296" t="str">
        <v/>
      </c>
      <c r="T2296">
        <v>0</v>
      </c>
      <c r="U2296" t="str">
        <v/>
      </c>
      <c r="W2296" t="str">
        <f ca="1"/>
        <v>Pseudoreaction</v>
      </c>
      <c r="X2296" t="str">
        <f ca="1"/>
        <v>uniDOLDP_l</v>
      </c>
      <c r="Y2296">
        <f ca="1"/>
        <v>1.5674603820996816E-4</v>
      </c>
      <c r="Z2296">
        <f ca="1"/>
        <v>0</v>
      </c>
      <c r="AA2296">
        <f ca="1"/>
        <v>2.4569320494520796E-8</v>
      </c>
      <c r="AB2296">
        <f ca="1"/>
        <v>1.0282180909027566E-6</v>
      </c>
      <c r="AC2296">
        <f ca="1"/>
        <v>1</v>
      </c>
      <c r="AD2296" t="str">
        <f ca="1"/>
        <v>TYRTAi_x</v>
      </c>
      <c r="AE2296">
        <f ca="1"/>
        <v>0</v>
      </c>
    </row>
    <row r="2297" spans="1:31" x14ac:dyDescent="0.2">
      <c r="A2297" t="s">
        <v>10688</v>
      </c>
      <c r="B2297" t="s">
        <v>10125</v>
      </c>
      <c r="E2297" s="121">
        <f ca="1"/>
        <v>1.9069533756447E-5</v>
      </c>
      <c r="H2297" s="121" t="str">
        <f ca="1"/>
        <v>0</v>
      </c>
      <c r="K2297" s="121" t="str">
        <f ca="1"/>
        <v>0</v>
      </c>
      <c r="L2297">
        <v>0</v>
      </c>
      <c r="M2297">
        <v>0</v>
      </c>
      <c r="N2297" s="105" t="str">
        <v/>
      </c>
      <c r="O2297" s="131">
        <v>0</v>
      </c>
      <c r="P2297" s="121">
        <v>1.6066270535485401E-4</v>
      </c>
      <c r="Q2297">
        <v>0</v>
      </c>
      <c r="R2297" t="str">
        <v/>
      </c>
      <c r="T2297">
        <v>0</v>
      </c>
      <c r="U2297" t="str">
        <v/>
      </c>
      <c r="W2297" t="str">
        <f ca="1"/>
        <v>Cysteine and methionine metabolism</v>
      </c>
      <c r="X2297" t="str">
        <f ca="1"/>
        <v>UNK3_c</v>
      </c>
      <c r="Y2297">
        <f ca="1"/>
        <v>9.0996216467117127E-6</v>
      </c>
      <c r="Z2297">
        <f ca="1"/>
        <v>0</v>
      </c>
      <c r="AA2297">
        <f ca="1"/>
        <v>8.2803114113304385E-11</v>
      </c>
      <c r="AB2297">
        <f ca="1"/>
        <v>3.207868219684397E-3</v>
      </c>
      <c r="AC2297">
        <f ca="1"/>
        <v>1</v>
      </c>
      <c r="AD2297" t="str">
        <f ca="1"/>
        <v>TYRtpa_v</v>
      </c>
      <c r="AE2297">
        <f ca="1"/>
        <v>0</v>
      </c>
    </row>
    <row r="2298" spans="1:31" x14ac:dyDescent="0.2">
      <c r="A2298" t="s">
        <v>10714</v>
      </c>
      <c r="B2298" t="s">
        <v>10126</v>
      </c>
      <c r="E2298" s="121" t="str">
        <f ca="1"/>
        <v>0</v>
      </c>
      <c r="H2298" s="121" t="str">
        <f ca="1"/>
        <v>0</v>
      </c>
      <c r="K2298" s="121" t="str">
        <f ca="1"/>
        <v>0</v>
      </c>
      <c r="L2298">
        <v>0</v>
      </c>
      <c r="M2298">
        <v>0</v>
      </c>
      <c r="N2298" s="105" t="str">
        <v/>
      </c>
      <c r="O2298" s="131">
        <v>0</v>
      </c>
      <c r="P2298" s="121">
        <v>0</v>
      </c>
      <c r="Q2298">
        <v>0</v>
      </c>
      <c r="R2298" t="str">
        <v/>
      </c>
      <c r="T2298">
        <v>0</v>
      </c>
      <c r="U2298" t="str">
        <v/>
      </c>
      <c r="W2298" t="str">
        <f ca="1"/>
        <v>Heme metabolism</v>
      </c>
      <c r="X2298" t="str">
        <f ca="1"/>
        <v>UPP3MT_2_c</v>
      </c>
      <c r="Y2298">
        <f ca="1"/>
        <v>0</v>
      </c>
      <c r="Z2298">
        <f ca="1"/>
        <v>0</v>
      </c>
      <c r="AA2298">
        <f ca="1"/>
        <v>0</v>
      </c>
      <c r="AB2298">
        <f ca="1"/>
        <v>0</v>
      </c>
      <c r="AC2298">
        <f ca="1"/>
        <v>0</v>
      </c>
      <c r="AD2298" t="str">
        <f ca="1"/>
        <v>TYRtps_v</v>
      </c>
      <c r="AE2298">
        <f ca="1"/>
        <v>0</v>
      </c>
    </row>
    <row r="2299" spans="1:31" x14ac:dyDescent="0.2">
      <c r="A2299" t="s">
        <v>10714</v>
      </c>
      <c r="B2299" t="s">
        <v>10127</v>
      </c>
      <c r="E2299" s="121">
        <f ca="1"/>
        <v>1.9069533756447E-5</v>
      </c>
      <c r="H2299" s="121" t="str">
        <f ca="1"/>
        <v>0</v>
      </c>
      <c r="K2299" s="121" t="str">
        <f ca="1"/>
        <v>0</v>
      </c>
      <c r="L2299">
        <v>0</v>
      </c>
      <c r="M2299">
        <v>4.18694227425083E-4</v>
      </c>
      <c r="N2299" s="105" t="str">
        <v/>
      </c>
      <c r="O2299" s="131">
        <v>1.7819999999999999E-7</v>
      </c>
      <c r="P2299" s="121">
        <v>1.9381364543857499E-10</v>
      </c>
      <c r="Q2299">
        <v>0</v>
      </c>
      <c r="R2299" t="str">
        <v/>
      </c>
      <c r="T2299">
        <v>0</v>
      </c>
      <c r="U2299" t="str">
        <v/>
      </c>
      <c r="W2299" t="str">
        <f ca="1"/>
        <v>Heme metabolism</v>
      </c>
      <c r="X2299" t="str">
        <f ca="1"/>
        <v>UPP3S_c</v>
      </c>
      <c r="Y2299">
        <f ca="1"/>
        <v>9.0996216467117127E-6</v>
      </c>
      <c r="Z2299">
        <f ca="1"/>
        <v>0</v>
      </c>
      <c r="AA2299">
        <f ca="1"/>
        <v>8.2803114113304385E-11</v>
      </c>
      <c r="AB2299">
        <f ca="1"/>
        <v>2204336895.4291272</v>
      </c>
      <c r="AC2299">
        <f ca="1"/>
        <v>1</v>
      </c>
      <c r="AD2299" t="str">
        <f ca="1"/>
        <v>TYRTRS_m</v>
      </c>
      <c r="AE2299">
        <f ca="1"/>
        <v>0</v>
      </c>
    </row>
    <row r="2300" spans="1:31" x14ac:dyDescent="0.2">
      <c r="A2300" t="s">
        <v>10714</v>
      </c>
      <c r="B2300" t="s">
        <v>10128</v>
      </c>
      <c r="E2300" s="121">
        <f ca="1"/>
        <v>1.9069533756447E-5</v>
      </c>
      <c r="H2300" s="121" t="str">
        <f ca="1"/>
        <v>0</v>
      </c>
      <c r="K2300" s="121" t="str">
        <f ca="1"/>
        <v>0</v>
      </c>
      <c r="L2300">
        <v>0</v>
      </c>
      <c r="M2300">
        <v>2.9610281283438099E-4</v>
      </c>
      <c r="N2300" s="105" t="str">
        <v/>
      </c>
      <c r="O2300" s="131">
        <v>1.7819999999999999E-7</v>
      </c>
      <c r="P2300" s="121">
        <v>1.9381364543857499E-10</v>
      </c>
      <c r="Q2300">
        <v>0</v>
      </c>
      <c r="R2300" t="str">
        <v/>
      </c>
      <c r="T2300">
        <v>0</v>
      </c>
      <c r="U2300" t="str">
        <v/>
      </c>
      <c r="W2300" t="str">
        <f ca="1"/>
        <v>Heme metabolism</v>
      </c>
      <c r="X2300" t="str">
        <f ca="1"/>
        <v>UPPDC1_c</v>
      </c>
      <c r="Y2300">
        <f ca="1"/>
        <v>9.0996216467117127E-6</v>
      </c>
      <c r="Z2300">
        <f ca="1"/>
        <v>0</v>
      </c>
      <c r="AA2300">
        <f ca="1"/>
        <v>8.2803114113304385E-11</v>
      </c>
      <c r="AB2300">
        <f ca="1"/>
        <v>2204336895.4291272</v>
      </c>
      <c r="AC2300">
        <f ca="1"/>
        <v>1</v>
      </c>
      <c r="AD2300" t="str">
        <f ca="1"/>
        <v>UDPG4E_c</v>
      </c>
      <c r="AE2300">
        <f ca="1"/>
        <v>0</v>
      </c>
    </row>
    <row r="2301" spans="1:31" x14ac:dyDescent="0.2">
      <c r="A2301" t="s">
        <v>10702</v>
      </c>
      <c r="B2301" t="s">
        <v>10129</v>
      </c>
      <c r="E2301" s="121" t="str">
        <f ca="1"/>
        <v>0</v>
      </c>
      <c r="H2301" s="121" t="str">
        <f ca="1"/>
        <v>0</v>
      </c>
      <c r="K2301" s="121" t="str">
        <f ca="1"/>
        <v>0</v>
      </c>
      <c r="L2301">
        <v>0</v>
      </c>
      <c r="M2301">
        <v>5.0186191996316005E-4</v>
      </c>
      <c r="N2301" s="105" t="str">
        <v/>
      </c>
      <c r="O2301" s="131">
        <v>0</v>
      </c>
      <c r="P2301" s="121">
        <v>2.1124657604797999E-4</v>
      </c>
      <c r="Q2301">
        <v>0</v>
      </c>
      <c r="R2301" t="str">
        <v/>
      </c>
      <c r="T2301">
        <v>0</v>
      </c>
      <c r="U2301" t="str">
        <v/>
      </c>
      <c r="W2301" t="str">
        <f ca="1"/>
        <v>Pyrimidine metabolism</v>
      </c>
      <c r="X2301" t="str">
        <f ca="1"/>
        <v>UPPRT_c</v>
      </c>
      <c r="Y2301">
        <f ca="1"/>
        <v>0</v>
      </c>
      <c r="Z2301">
        <f ca="1"/>
        <v>0</v>
      </c>
      <c r="AA2301">
        <f ca="1"/>
        <v>0</v>
      </c>
      <c r="AB2301">
        <f ca="1"/>
        <v>0</v>
      </c>
      <c r="AC2301">
        <f ca="1"/>
        <v>0</v>
      </c>
      <c r="AD2301" t="str">
        <f ca="1"/>
        <v>UDPGALt_c_g</v>
      </c>
      <c r="AE2301">
        <f ca="1"/>
        <v>0</v>
      </c>
    </row>
    <row r="2302" spans="1:31" x14ac:dyDescent="0.2">
      <c r="A2302" t="s">
        <v>10654</v>
      </c>
      <c r="B2302" t="s">
        <v>10130</v>
      </c>
      <c r="E2302" s="121" t="str">
        <f ca="1"/>
        <v>0</v>
      </c>
      <c r="H2302" s="121" t="str">
        <f ca="1"/>
        <v>0</v>
      </c>
      <c r="K2302" s="121" t="str">
        <f ca="1"/>
        <v>0</v>
      </c>
      <c r="L2302">
        <v>0</v>
      </c>
      <c r="M2302">
        <v>2.49453889147146E-4</v>
      </c>
      <c r="N2302" s="105" t="str">
        <v/>
      </c>
      <c r="O2302" s="131" t="str">
        <v/>
      </c>
      <c r="P2302" s="121" t="str">
        <v/>
      </c>
      <c r="Q2302">
        <v>0</v>
      </c>
      <c r="R2302" t="str">
        <v/>
      </c>
      <c r="T2302">
        <v>0</v>
      </c>
      <c r="U2302" t="str">
        <v/>
      </c>
      <c r="W2302" t="str">
        <f ca="1"/>
        <v>Transport</v>
      </c>
      <c r="X2302" t="str">
        <f ca="1"/>
        <v>URAtps_e</v>
      </c>
      <c r="Y2302">
        <f ca="1"/>
        <v>0</v>
      </c>
      <c r="Z2302">
        <f ca="1"/>
        <v>0</v>
      </c>
      <c r="AA2302">
        <f ca="1"/>
        <v>0</v>
      </c>
      <c r="AB2302">
        <f ca="1"/>
        <v>0</v>
      </c>
      <c r="AC2302">
        <f ca="1"/>
        <v>0</v>
      </c>
      <c r="AD2302" t="str">
        <f ca="1"/>
        <v>UDPGD_c</v>
      </c>
      <c r="AE2302">
        <f ca="1"/>
        <v>0</v>
      </c>
    </row>
    <row r="2303" spans="1:31" x14ac:dyDescent="0.2">
      <c r="A2303" t="s">
        <v>10674</v>
      </c>
      <c r="B2303" t="s">
        <v>10132</v>
      </c>
      <c r="E2303" s="121">
        <f ca="1"/>
        <v>0.57714773438604605</v>
      </c>
      <c r="H2303" s="121" t="str">
        <f ca="1"/>
        <v>0</v>
      </c>
      <c r="K2303" s="121" t="str">
        <f ca="1"/>
        <v>0</v>
      </c>
      <c r="L2303">
        <v>0</v>
      </c>
      <c r="M2303">
        <v>2.6058073479717298E-4</v>
      </c>
      <c r="N2303" s="105" t="str">
        <v/>
      </c>
      <c r="O2303" s="131" t="str">
        <v/>
      </c>
      <c r="P2303" s="121" t="str">
        <v/>
      </c>
      <c r="Q2303">
        <v>0</v>
      </c>
      <c r="R2303" t="str">
        <v/>
      </c>
      <c r="T2303">
        <v>0</v>
      </c>
      <c r="U2303" t="str">
        <v/>
      </c>
      <c r="W2303" t="str">
        <f ca="1"/>
        <v>Arginine and proline metabolism</v>
      </c>
      <c r="X2303" t="str">
        <f ca="1"/>
        <v>UREA_c</v>
      </c>
      <c r="Y2303">
        <f ca="1"/>
        <v>0.27540400747314325</v>
      </c>
      <c r="Z2303">
        <f ca="1"/>
        <v>0</v>
      </c>
      <c r="AA2303">
        <f ca="1"/>
        <v>7.5847367332267143E-2</v>
      </c>
      <c r="AB2303">
        <f ca="1"/>
        <v>3.1741877133222247</v>
      </c>
      <c r="AC2303">
        <f ca="1"/>
        <v>1</v>
      </c>
      <c r="AD2303" t="str">
        <f ca="1"/>
        <v>UDPGLDC_c</v>
      </c>
      <c r="AE2303">
        <f ca="1"/>
        <v>0</v>
      </c>
    </row>
    <row r="2304" spans="1:31" x14ac:dyDescent="0.2">
      <c r="A2304" t="s">
        <v>10674</v>
      </c>
      <c r="B2304" t="s">
        <v>10131</v>
      </c>
      <c r="E2304" s="121" t="str">
        <f ca="1"/>
        <v>0</v>
      </c>
      <c r="H2304" s="121" t="str">
        <f ca="1"/>
        <v>0</v>
      </c>
      <c r="K2304" s="121" t="str">
        <f ca="1"/>
        <v>0</v>
      </c>
      <c r="L2304">
        <v>0</v>
      </c>
      <c r="M2304">
        <v>3.0418324929648197E-4</v>
      </c>
      <c r="N2304" s="105" t="str">
        <v/>
      </c>
      <c r="O2304" s="131">
        <v>0.793921290434081</v>
      </c>
      <c r="P2304" s="121">
        <v>3.0082368909296001E-2</v>
      </c>
      <c r="Q2304">
        <v>0</v>
      </c>
      <c r="R2304" t="str">
        <v/>
      </c>
      <c r="T2304">
        <v>0</v>
      </c>
      <c r="U2304" t="str">
        <v/>
      </c>
      <c r="W2304" t="str">
        <f ca="1"/>
        <v>Arginine and proline metabolism</v>
      </c>
      <c r="X2304" t="str">
        <f ca="1"/>
        <v>UREASE_c</v>
      </c>
      <c r="Y2304">
        <f ca="1"/>
        <v>0</v>
      </c>
      <c r="Z2304">
        <f ca="1"/>
        <v>0</v>
      </c>
      <c r="AA2304">
        <f ca="1"/>
        <v>0</v>
      </c>
      <c r="AB2304">
        <f ca="1"/>
        <v>0</v>
      </c>
      <c r="AC2304">
        <f ca="1"/>
        <v>0</v>
      </c>
      <c r="AD2304" t="str">
        <f ca="1"/>
        <v>UGLT_c</v>
      </c>
      <c r="AE2304">
        <f ca="1"/>
        <v>0</v>
      </c>
    </row>
    <row r="2305" spans="1:31" x14ac:dyDescent="0.2">
      <c r="A2305" t="s">
        <v>10654</v>
      </c>
      <c r="B2305" t="s">
        <v>10133</v>
      </c>
      <c r="E2305" s="121">
        <f ca="1"/>
        <v>0.57714773438604605</v>
      </c>
      <c r="H2305" s="121" t="str">
        <f ca="1"/>
        <v>0</v>
      </c>
      <c r="K2305" s="121" t="str">
        <f ca="1"/>
        <v>0</v>
      </c>
      <c r="L2305">
        <v>0</v>
      </c>
      <c r="M2305">
        <v>1.84286216152572E-4</v>
      </c>
      <c r="N2305" s="105" t="str">
        <v/>
      </c>
      <c r="O2305" s="131" t="str">
        <v/>
      </c>
      <c r="P2305" s="121" t="str">
        <v/>
      </c>
      <c r="Q2305">
        <v>0</v>
      </c>
      <c r="R2305" t="str">
        <v/>
      </c>
      <c r="T2305">
        <v>0</v>
      </c>
      <c r="U2305" t="str">
        <v/>
      </c>
      <c r="W2305" t="str">
        <f ca="1"/>
        <v>Transport</v>
      </c>
      <c r="X2305" t="str">
        <f ca="1"/>
        <v>UREAtps_e</v>
      </c>
      <c r="Y2305">
        <f ca="1"/>
        <v>0.27540400747314325</v>
      </c>
      <c r="Z2305">
        <f ca="1"/>
        <v>0</v>
      </c>
      <c r="AA2305">
        <f ca="1"/>
        <v>7.5847367332267143E-2</v>
      </c>
      <c r="AB2305">
        <f ca="1"/>
        <v>3.1741877133222247</v>
      </c>
      <c r="AC2305">
        <f ca="1"/>
        <v>1</v>
      </c>
      <c r="AD2305" t="str">
        <f ca="1"/>
        <v>UMPK_n</v>
      </c>
      <c r="AE2305">
        <f ca="1"/>
        <v>0</v>
      </c>
    </row>
    <row r="2306" spans="1:31" x14ac:dyDescent="0.2">
      <c r="A2306" t="s">
        <v>10702</v>
      </c>
      <c r="B2306" t="s">
        <v>10134</v>
      </c>
      <c r="E2306" s="121" t="str">
        <f ca="1"/>
        <v>0</v>
      </c>
      <c r="H2306" s="121" t="str">
        <f ca="1"/>
        <v>0</v>
      </c>
      <c r="K2306" s="121" t="str">
        <f ca="1"/>
        <v>0</v>
      </c>
      <c r="L2306">
        <v>0</v>
      </c>
      <c r="M2306">
        <v>2.9746539596298702E-3</v>
      </c>
      <c r="N2306" s="105" t="str">
        <v/>
      </c>
      <c r="O2306" s="131" t="str">
        <v/>
      </c>
      <c r="P2306" s="121" t="str">
        <v/>
      </c>
      <c r="Q2306">
        <v>0</v>
      </c>
      <c r="R2306" t="str">
        <v/>
      </c>
      <c r="T2306">
        <v>0</v>
      </c>
      <c r="U2306" t="str">
        <v/>
      </c>
      <c r="W2306" t="str">
        <f ca="1"/>
        <v>Pyrimidine metabolism</v>
      </c>
      <c r="X2306" t="str">
        <f ca="1"/>
        <v>URIDK2_n</v>
      </c>
      <c r="Y2306">
        <f ca="1"/>
        <v>0</v>
      </c>
      <c r="Z2306">
        <f ca="1"/>
        <v>0</v>
      </c>
      <c r="AA2306">
        <f ca="1"/>
        <v>0</v>
      </c>
      <c r="AB2306">
        <f ca="1"/>
        <v>0</v>
      </c>
      <c r="AC2306">
        <f ca="1"/>
        <v>0</v>
      </c>
      <c r="AD2306" t="str">
        <f ca="1"/>
        <v>UMPt_c_n</v>
      </c>
      <c r="AE2306">
        <f ca="1"/>
        <v>0</v>
      </c>
    </row>
    <row r="2307" spans="1:31" x14ac:dyDescent="0.2">
      <c r="A2307" t="s">
        <v>10702</v>
      </c>
      <c r="B2307" t="s">
        <v>10135</v>
      </c>
      <c r="E2307" s="121" t="str">
        <f ca="1"/>
        <v>0</v>
      </c>
      <c r="H2307" s="121" t="str">
        <f ca="1"/>
        <v>0</v>
      </c>
      <c r="K2307" s="121" t="str">
        <f ca="1"/>
        <v>0</v>
      </c>
      <c r="L2307">
        <v>2.0254631001859701E-3</v>
      </c>
      <c r="M2307">
        <v>3.95778765821477E-3</v>
      </c>
      <c r="N2307" s="105" t="str">
        <v/>
      </c>
      <c r="O2307" s="131">
        <v>0</v>
      </c>
      <c r="P2307" s="121">
        <v>3.5334351912588999E-3</v>
      </c>
      <c r="Q2307">
        <v>0</v>
      </c>
      <c r="R2307" t="str">
        <v/>
      </c>
      <c r="T2307">
        <v>0</v>
      </c>
      <c r="U2307" t="str">
        <v/>
      </c>
      <c r="W2307" t="str">
        <f ca="1"/>
        <v>Pyrimidine metabolism</v>
      </c>
      <c r="X2307" t="str">
        <f ca="1"/>
        <v>URIDK2i_c</v>
      </c>
      <c r="Y2307">
        <f ca="1"/>
        <v>0</v>
      </c>
      <c r="Z2307">
        <f ca="1"/>
        <v>0</v>
      </c>
      <c r="AA2307">
        <f ca="1"/>
        <v>0</v>
      </c>
      <c r="AB2307">
        <f ca="1"/>
        <v>0</v>
      </c>
      <c r="AC2307">
        <f ca="1"/>
        <v>0</v>
      </c>
      <c r="AD2307" t="str">
        <f ca="1"/>
        <v>UPP3MT_2_c</v>
      </c>
      <c r="AE2307">
        <f ca="1"/>
        <v>0</v>
      </c>
    </row>
    <row r="2308" spans="1:31" x14ac:dyDescent="0.2">
      <c r="A2308" t="s">
        <v>10702</v>
      </c>
      <c r="B2308" t="s">
        <v>10136</v>
      </c>
      <c r="E2308" s="121" t="str">
        <f ca="1"/>
        <v>0</v>
      </c>
      <c r="H2308" s="121" t="str">
        <f ca="1"/>
        <v>0</v>
      </c>
      <c r="K2308" s="121" t="str">
        <f ca="1"/>
        <v>0</v>
      </c>
      <c r="L2308">
        <v>0</v>
      </c>
      <c r="M2308">
        <v>2.5130667689695001E-3</v>
      </c>
      <c r="N2308" s="105" t="str">
        <v/>
      </c>
      <c r="O2308" s="131">
        <v>0</v>
      </c>
      <c r="P2308" s="121">
        <v>2.1124657604797999E-4</v>
      </c>
      <c r="Q2308">
        <v>0</v>
      </c>
      <c r="R2308" t="str">
        <v/>
      </c>
      <c r="T2308">
        <v>0</v>
      </c>
      <c r="U2308" t="str">
        <v/>
      </c>
      <c r="W2308" t="str">
        <f ca="1"/>
        <v>Pyrimidine metabolism</v>
      </c>
      <c r="X2308" t="str">
        <f ca="1"/>
        <v>URIH_c</v>
      </c>
      <c r="Y2308">
        <f ca="1"/>
        <v>0</v>
      </c>
      <c r="Z2308">
        <f ca="1"/>
        <v>0</v>
      </c>
      <c r="AA2308">
        <f ca="1"/>
        <v>0</v>
      </c>
      <c r="AB2308">
        <f ca="1"/>
        <v>0</v>
      </c>
      <c r="AC2308">
        <f ca="1"/>
        <v>0</v>
      </c>
      <c r="AD2308" t="str">
        <f ca="1"/>
        <v>UPPRT_c</v>
      </c>
      <c r="AE2308">
        <f ca="1"/>
        <v>0</v>
      </c>
    </row>
    <row r="2309" spans="1:31" x14ac:dyDescent="0.2">
      <c r="A2309" t="s">
        <v>10702</v>
      </c>
      <c r="B2309" t="s">
        <v>10137</v>
      </c>
      <c r="E2309" s="121" t="str">
        <f ca="1"/>
        <v>0</v>
      </c>
      <c r="H2309" s="121" t="str">
        <f ca="1"/>
        <v>0</v>
      </c>
      <c r="K2309" s="121" t="str">
        <f ca="1"/>
        <v>0</v>
      </c>
      <c r="L2309">
        <v>0</v>
      </c>
      <c r="M2309">
        <v>1.88834495974388E-3</v>
      </c>
      <c r="N2309" s="105" t="str">
        <v/>
      </c>
      <c r="O2309" s="131">
        <v>0</v>
      </c>
      <c r="P2309" s="121">
        <v>5.5570088329495097E-5</v>
      </c>
      <c r="Q2309">
        <v>0</v>
      </c>
      <c r="R2309" t="str">
        <v/>
      </c>
      <c r="T2309">
        <v>0</v>
      </c>
      <c r="U2309" t="str">
        <v/>
      </c>
      <c r="W2309" t="str">
        <f ca="1"/>
        <v>Pyrimidine metabolism</v>
      </c>
      <c r="X2309" t="str">
        <f ca="1"/>
        <v>URIK1_c</v>
      </c>
      <c r="Y2309">
        <f ca="1"/>
        <v>0</v>
      </c>
      <c r="Z2309">
        <f ca="1"/>
        <v>0</v>
      </c>
      <c r="AA2309">
        <f ca="1"/>
        <v>0</v>
      </c>
      <c r="AB2309">
        <f ca="1"/>
        <v>0</v>
      </c>
      <c r="AC2309">
        <f ca="1"/>
        <v>0</v>
      </c>
      <c r="AD2309" t="str">
        <f ca="1"/>
        <v>URAtps_e</v>
      </c>
      <c r="AE2309">
        <f ca="1"/>
        <v>0</v>
      </c>
    </row>
    <row r="2310" spans="1:31" x14ac:dyDescent="0.2">
      <c r="A2310" t="s">
        <v>10702</v>
      </c>
      <c r="B2310" t="s">
        <v>10138</v>
      </c>
      <c r="E2310" s="121" t="str">
        <f ca="1"/>
        <v>0</v>
      </c>
      <c r="H2310" s="121" t="str">
        <f ca="1"/>
        <v>0</v>
      </c>
      <c r="K2310" s="121" t="str">
        <f ca="1"/>
        <v>0</v>
      </c>
      <c r="L2310">
        <v>4.1182872887708302E-3</v>
      </c>
      <c r="M2310">
        <v>3.4813865099297598E-3</v>
      </c>
      <c r="N2310" s="105" t="str">
        <v/>
      </c>
      <c r="O2310" s="131">
        <v>0</v>
      </c>
      <c r="P2310" s="121">
        <v>2.37737959947807E-5</v>
      </c>
      <c r="Q2310">
        <v>3.51759148273803E-4</v>
      </c>
      <c r="R2310" t="str">
        <v/>
      </c>
      <c r="T2310">
        <v>3.0155079012198901E-3</v>
      </c>
      <c r="U2310" t="str">
        <v/>
      </c>
      <c r="W2310" t="str">
        <f ca="1"/>
        <v>Pyrimidine metabolism</v>
      </c>
      <c r="X2310" t="str">
        <f ca="1"/>
        <v>URIK2_c</v>
      </c>
      <c r="Y2310">
        <f ca="1"/>
        <v>0</v>
      </c>
      <c r="Z2310">
        <f ca="1"/>
        <v>0</v>
      </c>
      <c r="AA2310">
        <f ca="1"/>
        <v>0</v>
      </c>
      <c r="AB2310">
        <f ca="1"/>
        <v>0</v>
      </c>
      <c r="AC2310">
        <f ca="1"/>
        <v>0</v>
      </c>
      <c r="AD2310" t="str">
        <f ca="1"/>
        <v>UREASE_c</v>
      </c>
      <c r="AE2310">
        <f ca="1"/>
        <v>0</v>
      </c>
    </row>
    <row r="2311" spans="1:31" x14ac:dyDescent="0.2">
      <c r="A2311" t="s">
        <v>10654</v>
      </c>
      <c r="B2311" t="s">
        <v>10139</v>
      </c>
      <c r="E2311" s="121" t="str">
        <f ca="1"/>
        <v>0</v>
      </c>
      <c r="H2311" s="121" t="str">
        <f ca="1"/>
        <v>0</v>
      </c>
      <c r="K2311" s="121" t="str">
        <f ca="1"/>
        <v>0</v>
      </c>
      <c r="L2311">
        <v>0</v>
      </c>
      <c r="M2311">
        <v>2.1928197461378602E-3</v>
      </c>
      <c r="N2311" s="105" t="str">
        <v/>
      </c>
      <c r="O2311" s="131" t="str">
        <v/>
      </c>
      <c r="P2311" s="121" t="str">
        <v/>
      </c>
      <c r="Q2311">
        <v>0</v>
      </c>
      <c r="R2311" t="str">
        <v/>
      </c>
      <c r="T2311">
        <v>0</v>
      </c>
      <c r="U2311" t="str">
        <v/>
      </c>
      <c r="W2311" t="str">
        <f ca="1"/>
        <v>Transport</v>
      </c>
      <c r="X2311" t="str">
        <f ca="1"/>
        <v>URItps_e</v>
      </c>
      <c r="Y2311">
        <f ca="1"/>
        <v>0</v>
      </c>
      <c r="Z2311">
        <f ca="1"/>
        <v>0</v>
      </c>
      <c r="AA2311">
        <f ca="1"/>
        <v>0</v>
      </c>
      <c r="AB2311">
        <f ca="1"/>
        <v>0</v>
      </c>
      <c r="AC2311">
        <f ca="1"/>
        <v>0</v>
      </c>
      <c r="AD2311" t="str">
        <f ca="1"/>
        <v>URIDK2_n</v>
      </c>
      <c r="AE2311">
        <f ca="1"/>
        <v>0</v>
      </c>
    </row>
    <row r="2312" spans="1:31" x14ac:dyDescent="0.2">
      <c r="A2312" t="s">
        <v>10690</v>
      </c>
      <c r="B2312" t="s">
        <v>10140</v>
      </c>
      <c r="E2312" s="121" t="str">
        <f ca="1"/>
        <v>0</v>
      </c>
      <c r="H2312" s="121" t="str">
        <f ca="1"/>
        <v>0</v>
      </c>
      <c r="K2312" s="121" t="str">
        <f ca="1"/>
        <v>0</v>
      </c>
      <c r="L2312">
        <v>0</v>
      </c>
      <c r="M2312">
        <v>2.9746539596298702E-3</v>
      </c>
      <c r="N2312" s="105" t="str">
        <v/>
      </c>
      <c r="O2312" s="131" t="str">
        <v/>
      </c>
      <c r="P2312" s="121" t="str">
        <v/>
      </c>
      <c r="Q2312">
        <v>0</v>
      </c>
      <c r="R2312" t="str">
        <v/>
      </c>
      <c r="T2312">
        <v>0</v>
      </c>
      <c r="U2312" t="str">
        <v/>
      </c>
      <c r="W2312" t="str">
        <f ca="1"/>
        <v>Purine metabolism</v>
      </c>
      <c r="X2312" t="str">
        <f ca="1"/>
        <v>URO_c</v>
      </c>
      <c r="Y2312">
        <f ca="1"/>
        <v>0</v>
      </c>
      <c r="Z2312">
        <f ca="1"/>
        <v>0</v>
      </c>
      <c r="AA2312">
        <f ca="1"/>
        <v>0</v>
      </c>
      <c r="AB2312">
        <f ca="1"/>
        <v>0</v>
      </c>
      <c r="AC2312">
        <f ca="1"/>
        <v>0</v>
      </c>
      <c r="AD2312" t="str">
        <f ca="1"/>
        <v>URIDK2i_c</v>
      </c>
      <c r="AE2312">
        <f ca="1"/>
        <v>0</v>
      </c>
    </row>
    <row r="2313" spans="1:31" x14ac:dyDescent="0.2">
      <c r="A2313" t="s">
        <v>10654</v>
      </c>
      <c r="B2313" t="s">
        <v>10142</v>
      </c>
      <c r="E2313" s="121" t="str">
        <f ca="1"/>
        <v>0</v>
      </c>
      <c r="H2313" s="121" t="str">
        <f ca="1"/>
        <v>0</v>
      </c>
      <c r="K2313" s="121" t="str">
        <f ca="1"/>
        <v>0</v>
      </c>
      <c r="L2313">
        <v>2.0254631001859701E-3</v>
      </c>
      <c r="M2313">
        <v>3.95778765821477E-3</v>
      </c>
      <c r="N2313" s="105" t="str">
        <v/>
      </c>
      <c r="O2313" s="131" t="str">
        <v/>
      </c>
      <c r="P2313" s="121" t="str">
        <v/>
      </c>
      <c r="Q2313">
        <v>0</v>
      </c>
      <c r="R2313" t="str">
        <v/>
      </c>
      <c r="T2313">
        <v>0</v>
      </c>
      <c r="U2313" t="str">
        <v/>
      </c>
      <c r="W2313" t="str">
        <f ca="1"/>
        <v>Transport</v>
      </c>
      <c r="X2313" t="str">
        <f ca="1"/>
        <v>UTPt_c_m</v>
      </c>
      <c r="Y2313">
        <f ca="1"/>
        <v>0</v>
      </c>
      <c r="Z2313">
        <f ca="1"/>
        <v>0</v>
      </c>
      <c r="AA2313">
        <f ca="1"/>
        <v>0</v>
      </c>
      <c r="AB2313">
        <f ca="1"/>
        <v>0</v>
      </c>
      <c r="AC2313">
        <f ca="1"/>
        <v>0</v>
      </c>
      <c r="AD2313" t="str">
        <f ca="1"/>
        <v>URIH_c</v>
      </c>
      <c r="AE2313">
        <f ca="1"/>
        <v>0</v>
      </c>
    </row>
    <row r="2314" spans="1:31" x14ac:dyDescent="0.2">
      <c r="A2314" t="s">
        <v>10654</v>
      </c>
      <c r="B2314" t="s">
        <v>10141</v>
      </c>
      <c r="E2314" s="121" t="str">
        <f ca="1"/>
        <v>0</v>
      </c>
      <c r="H2314" s="121" t="str">
        <f ca="1"/>
        <v>0</v>
      </c>
      <c r="K2314" s="121" t="str">
        <f ca="1"/>
        <v>0</v>
      </c>
      <c r="L2314">
        <v>0</v>
      </c>
      <c r="M2314">
        <v>2.5130667689695001E-3</v>
      </c>
      <c r="N2314" s="105" t="str">
        <v/>
      </c>
      <c r="O2314" s="131" t="str">
        <v/>
      </c>
      <c r="P2314" s="121" t="str">
        <v/>
      </c>
      <c r="Q2314">
        <v>0</v>
      </c>
      <c r="R2314" t="str">
        <v/>
      </c>
      <c r="T2314">
        <v>0</v>
      </c>
      <c r="U2314" t="str">
        <v/>
      </c>
      <c r="W2314" t="str">
        <f ca="1"/>
        <v>Transport</v>
      </c>
      <c r="X2314" t="str">
        <f ca="1"/>
        <v>UTPUMPtp_m</v>
      </c>
      <c r="Y2314">
        <f ca="1"/>
        <v>0</v>
      </c>
      <c r="Z2314">
        <f ca="1"/>
        <v>0</v>
      </c>
      <c r="AA2314">
        <f ca="1"/>
        <v>0</v>
      </c>
      <c r="AB2314">
        <f ca="1"/>
        <v>0</v>
      </c>
      <c r="AC2314">
        <f ca="1"/>
        <v>0</v>
      </c>
      <c r="AD2314" t="str">
        <f ca="1"/>
        <v>URIK1_c</v>
      </c>
      <c r="AE2314">
        <f ca="1"/>
        <v>0</v>
      </c>
    </row>
    <row r="2315" spans="1:31" x14ac:dyDescent="0.2">
      <c r="A2315" t="s">
        <v>10654</v>
      </c>
      <c r="B2315" t="s">
        <v>10147</v>
      </c>
      <c r="E2315" s="121">
        <f ca="1"/>
        <v>-0.115649666505361</v>
      </c>
      <c r="H2315" s="121" t="str">
        <f ca="1"/>
        <v>0</v>
      </c>
      <c r="K2315" s="121" t="str">
        <f ca="1"/>
        <v>0</v>
      </c>
      <c r="L2315">
        <v>0</v>
      </c>
      <c r="M2315">
        <v>1.88834495974388E-3</v>
      </c>
      <c r="N2315" s="105" t="str">
        <v/>
      </c>
      <c r="O2315" s="131" t="str">
        <v/>
      </c>
      <c r="P2315" s="121" t="str">
        <v/>
      </c>
      <c r="Q2315">
        <v>0</v>
      </c>
      <c r="R2315" t="str">
        <v/>
      </c>
      <c r="T2315">
        <v>0</v>
      </c>
      <c r="U2315" t="str">
        <v/>
      </c>
      <c r="W2315" t="str">
        <f ca="1"/>
        <v>Transport</v>
      </c>
      <c r="X2315" t="str">
        <f ca="1"/>
        <v>VALt_c_m</v>
      </c>
      <c r="Y2315">
        <f ca="1"/>
        <v>-5.5185838427297178E-2</v>
      </c>
      <c r="Z2315">
        <f ca="1"/>
        <v>0</v>
      </c>
      <c r="AA2315">
        <f ca="1"/>
        <v>3.0454767629237499E-3</v>
      </c>
      <c r="AB2315">
        <f ca="1"/>
        <v>0.12745221438909968</v>
      </c>
      <c r="AC2315">
        <f ca="1"/>
        <v>1</v>
      </c>
      <c r="AD2315" t="str">
        <f ca="1"/>
        <v>URIK2_c</v>
      </c>
      <c r="AE2315">
        <f ca="1"/>
        <v>0</v>
      </c>
    </row>
    <row r="2316" spans="1:31" x14ac:dyDescent="0.2">
      <c r="A2316" t="s">
        <v>10682</v>
      </c>
      <c r="B2316" t="s">
        <v>10143</v>
      </c>
      <c r="E2316" s="121">
        <f ca="1"/>
        <v>6.0388064632553397E-2</v>
      </c>
      <c r="H2316" s="121" t="str">
        <f ca="1"/>
        <v>0</v>
      </c>
      <c r="K2316" s="121" t="str">
        <f ca="1"/>
        <v>0</v>
      </c>
      <c r="L2316">
        <v>4.1182872887708302E-3</v>
      </c>
      <c r="M2316">
        <v>3.4813865099297598E-3</v>
      </c>
      <c r="N2316" s="105" t="str">
        <v/>
      </c>
      <c r="O2316" s="131">
        <v>0</v>
      </c>
      <c r="P2316" s="121">
        <v>1.95007306504614E-3</v>
      </c>
      <c r="Q2316">
        <v>3.51759148273803E-4</v>
      </c>
      <c r="R2316" t="str">
        <v/>
      </c>
      <c r="T2316">
        <v>3.0155079012198901E-3</v>
      </c>
      <c r="U2316" t="str">
        <v/>
      </c>
      <c r="W2316" t="str">
        <f ca="1"/>
        <v>Valine, leucine and isoleucine metabolism</v>
      </c>
      <c r="X2316" t="str">
        <f ca="1"/>
        <v>VALTA_c</v>
      </c>
      <c r="Y2316">
        <f ca="1"/>
        <v>2.8816044857291379E-2</v>
      </c>
      <c r="Z2316">
        <f ca="1"/>
        <v>0</v>
      </c>
      <c r="AA2316">
        <f ca="1"/>
        <v>8.3036444121742891E-4</v>
      </c>
      <c r="AB2316">
        <f ca="1"/>
        <v>218.35692792677864</v>
      </c>
      <c r="AC2316">
        <f ca="1"/>
        <v>1</v>
      </c>
      <c r="AD2316" t="str">
        <f ca="1"/>
        <v>URItps_e</v>
      </c>
      <c r="AE2316">
        <f ca="1"/>
        <v>0</v>
      </c>
    </row>
    <row r="2317" spans="1:31" x14ac:dyDescent="0.2">
      <c r="A2317" t="s">
        <v>10682</v>
      </c>
      <c r="B2317" t="s">
        <v>10144</v>
      </c>
      <c r="E2317" s="121">
        <f ca="1"/>
        <v>-0.115649666505361</v>
      </c>
      <c r="H2317" s="121" t="str">
        <f ca="1"/>
        <v>0</v>
      </c>
      <c r="K2317" s="121" t="str">
        <f ca="1"/>
        <v>0</v>
      </c>
      <c r="L2317">
        <v>0</v>
      </c>
      <c r="M2317">
        <v>2.1928197461378602E-3</v>
      </c>
      <c r="N2317" s="105" t="str">
        <v/>
      </c>
      <c r="O2317" s="131" t="str">
        <v/>
      </c>
      <c r="P2317" s="121" t="str">
        <v/>
      </c>
      <c r="Q2317">
        <v>0</v>
      </c>
      <c r="R2317" t="str">
        <v/>
      </c>
      <c r="T2317">
        <v>0</v>
      </c>
      <c r="U2317" t="str">
        <v/>
      </c>
      <c r="W2317" t="str">
        <f ca="1"/>
        <v>Valine, leucine and isoleucine metabolism</v>
      </c>
      <c r="X2317" t="str">
        <f ca="1"/>
        <v>VALTA_m</v>
      </c>
      <c r="Y2317">
        <f ca="1"/>
        <v>-5.5185838427297178E-2</v>
      </c>
      <c r="Z2317">
        <f ca="1"/>
        <v>0</v>
      </c>
      <c r="AA2317">
        <f ca="1"/>
        <v>3.0454767629237499E-3</v>
      </c>
      <c r="AB2317">
        <f ca="1"/>
        <v>0.12745221438909968</v>
      </c>
      <c r="AC2317">
        <f ca="1"/>
        <v>1</v>
      </c>
      <c r="AD2317" t="str">
        <f ca="1"/>
        <v>URO_c</v>
      </c>
      <c r="AE2317">
        <f ca="1"/>
        <v>0</v>
      </c>
    </row>
    <row r="2318" spans="1:31" x14ac:dyDescent="0.2">
      <c r="A2318" t="s">
        <v>10654</v>
      </c>
      <c r="B2318" t="s">
        <v>10148</v>
      </c>
      <c r="E2318" s="121" t="str">
        <f ca="1"/>
        <v>0</v>
      </c>
      <c r="H2318" s="121" t="str">
        <f ca="1"/>
        <v>0</v>
      </c>
      <c r="K2318" s="121" t="str">
        <f ca="1"/>
        <v>0</v>
      </c>
      <c r="L2318">
        <v>0</v>
      </c>
      <c r="M2318">
        <v>0</v>
      </c>
      <c r="N2318" s="105" t="str">
        <v>G00006t_c_en</v>
      </c>
      <c r="O2318" s="131" t="str">
        <v/>
      </c>
      <c r="P2318" s="121" t="str">
        <v/>
      </c>
      <c r="Q2318">
        <v>0</v>
      </c>
      <c r="R2318" t="str">
        <v>G00006t_c_en</v>
      </c>
      <c r="T2318">
        <v>0</v>
      </c>
      <c r="U2318" t="str">
        <v>G00006t_c_en</v>
      </c>
      <c r="W2318" t="str">
        <f ca="1"/>
        <v>Transport</v>
      </c>
      <c r="X2318" t="str">
        <f ca="1"/>
        <v>VALtps_e</v>
      </c>
      <c r="Y2318">
        <f ca="1"/>
        <v>0</v>
      </c>
      <c r="Z2318">
        <f ca="1"/>
        <v>0</v>
      </c>
      <c r="AA2318">
        <f ca="1"/>
        <v>0</v>
      </c>
      <c r="AB2318">
        <f ca="1"/>
        <v>0</v>
      </c>
      <c r="AC2318">
        <f ca="1"/>
        <v>0</v>
      </c>
      <c r="AD2318" t="str">
        <f ca="1"/>
        <v>UTPt_c_m</v>
      </c>
      <c r="AE2318">
        <f ca="1"/>
        <v>0</v>
      </c>
    </row>
    <row r="2319" spans="1:31" x14ac:dyDescent="0.2">
      <c r="A2319" t="s">
        <v>10694</v>
      </c>
      <c r="B2319" t="s">
        <v>10145</v>
      </c>
      <c r="E2319" s="121">
        <f ca="1"/>
        <v>5.5261601872807702E-2</v>
      </c>
      <c r="H2319" s="121" t="str">
        <f ca="1"/>
        <v>0</v>
      </c>
      <c r="K2319" s="121" t="str">
        <f ca="1"/>
        <v>0</v>
      </c>
      <c r="L2319">
        <v>0</v>
      </c>
      <c r="M2319">
        <v>3.9369823270053003E-5</v>
      </c>
      <c r="N2319" s="105" t="str">
        <v>G00006t_c_en</v>
      </c>
      <c r="O2319" s="131">
        <v>6.4574690399999995E-2</v>
      </c>
      <c r="P2319" s="121">
        <v>7.0232636437817799E-5</v>
      </c>
      <c r="Q2319">
        <v>0</v>
      </c>
      <c r="R2319" t="str">
        <v>G00006t_c_en</v>
      </c>
      <c r="T2319">
        <v>0</v>
      </c>
      <c r="U2319" t="str">
        <v>G00006t_c_en</v>
      </c>
      <c r="W2319" t="str">
        <f ca="1"/>
        <v>Aminoacyl-tRNA biosynthesis</v>
      </c>
      <c r="X2319" t="str">
        <f ca="1"/>
        <v>VALTRS_c</v>
      </c>
      <c r="Y2319">
        <f ca="1"/>
        <v>2.6369793570005844E-2</v>
      </c>
      <c r="Z2319">
        <f ca="1"/>
        <v>0</v>
      </c>
      <c r="AA2319">
        <f ca="1"/>
        <v>6.9536601292472151E-4</v>
      </c>
      <c r="AB2319">
        <f ca="1"/>
        <v>140972.86205914692</v>
      </c>
      <c r="AC2319">
        <f ca="1"/>
        <v>1</v>
      </c>
      <c r="AD2319" t="str">
        <f ca="1"/>
        <v>UTPUMPtp_m</v>
      </c>
      <c r="AE2319">
        <f ca="1"/>
        <v>0</v>
      </c>
    </row>
    <row r="2320" spans="1:31" x14ac:dyDescent="0.2">
      <c r="A2320" t="s">
        <v>10694</v>
      </c>
      <c r="B2320" t="s">
        <v>10146</v>
      </c>
      <c r="E2320" s="121" t="str">
        <f ca="1"/>
        <v>0</v>
      </c>
      <c r="H2320" s="121" t="str">
        <f ca="1"/>
        <v>0</v>
      </c>
      <c r="K2320" s="121" t="str">
        <f ca="1"/>
        <v>0</v>
      </c>
      <c r="L2320">
        <v>0</v>
      </c>
      <c r="M2320">
        <v>3.9370415881797998E-5</v>
      </c>
      <c r="N2320" s="105" t="str">
        <v>G00006t_c_en</v>
      </c>
      <c r="O2320" s="131">
        <v>0</v>
      </c>
      <c r="P2320" s="121">
        <v>0</v>
      </c>
      <c r="Q2320">
        <v>0</v>
      </c>
      <c r="R2320" t="str">
        <v>G00006t_c_en</v>
      </c>
      <c r="T2320">
        <v>0</v>
      </c>
      <c r="U2320" t="str">
        <v>G00006t_c_en</v>
      </c>
      <c r="W2320" t="str">
        <f ca="1"/>
        <v>Aminoacyl-tRNA biosynthesis</v>
      </c>
      <c r="X2320" t="str">
        <f ca="1"/>
        <v>VALTRS_m</v>
      </c>
      <c r="Y2320">
        <f ca="1"/>
        <v>0</v>
      </c>
      <c r="Z2320">
        <f ca="1"/>
        <v>0</v>
      </c>
      <c r="AA2320">
        <f ca="1"/>
        <v>0</v>
      </c>
      <c r="AB2320">
        <f ca="1"/>
        <v>0</v>
      </c>
      <c r="AC2320">
        <f ca="1"/>
        <v>0</v>
      </c>
      <c r="AD2320" t="str">
        <f ca="1"/>
        <v>VALtps_e</v>
      </c>
      <c r="AE2320">
        <f ca="1"/>
        <v>0</v>
      </c>
    </row>
    <row r="2321" spans="1:31" x14ac:dyDescent="0.2">
      <c r="A2321" t="s">
        <v>10740</v>
      </c>
      <c r="B2321" t="s">
        <v>10149</v>
      </c>
      <c r="E2321" s="121" t="str">
        <f ca="1"/>
        <v>0</v>
      </c>
      <c r="H2321" s="121" t="str">
        <f ca="1"/>
        <v>0</v>
      </c>
      <c r="K2321" s="121" t="str">
        <f ca="1"/>
        <v>0</v>
      </c>
      <c r="L2321">
        <v>0</v>
      </c>
      <c r="M2321">
        <v>1.8576432350178699E-5</v>
      </c>
      <c r="N2321" s="105" t="str">
        <v>G00006t_c_en</v>
      </c>
      <c r="O2321" s="131" t="str">
        <v/>
      </c>
      <c r="P2321" s="121" t="str">
        <v/>
      </c>
      <c r="Q2321">
        <v>0</v>
      </c>
      <c r="R2321" t="str">
        <v>G00006t_c_en</v>
      </c>
      <c r="T2321">
        <v>0</v>
      </c>
      <c r="U2321" t="str">
        <v>G00006t_c_en</v>
      </c>
      <c r="W2321" t="str">
        <f ca="1"/>
        <v>Aminobenzoate degradation</v>
      </c>
      <c r="X2321" t="str">
        <f ca="1"/>
        <v>VANLLOX_x</v>
      </c>
      <c r="Y2321">
        <f ca="1"/>
        <v>0</v>
      </c>
      <c r="Z2321">
        <f ca="1"/>
        <v>0</v>
      </c>
      <c r="AA2321">
        <f ca="1"/>
        <v>0</v>
      </c>
      <c r="AB2321">
        <f ca="1"/>
        <v>0</v>
      </c>
      <c r="AC2321">
        <f ca="1"/>
        <v>0</v>
      </c>
      <c r="AD2321" t="str">
        <f ca="1"/>
        <v>VALTRS_m</v>
      </c>
      <c r="AE2321">
        <f ca="1"/>
        <v>0</v>
      </c>
    </row>
    <row r="2322" spans="1:31" x14ac:dyDescent="0.2">
      <c r="A2322" t="s">
        <v>10690</v>
      </c>
      <c r="B2322" t="s">
        <v>10150</v>
      </c>
      <c r="E2322" s="121" t="str">
        <f ca="1"/>
        <v>0</v>
      </c>
      <c r="H2322" s="121" t="str">
        <f ca="1"/>
        <v>0</v>
      </c>
      <c r="K2322" s="121" t="str">
        <f ca="1"/>
        <v>0</v>
      </c>
      <c r="L2322">
        <v>0</v>
      </c>
      <c r="M2322">
        <v>0</v>
      </c>
      <c r="N2322" s="105" t="str">
        <v>G00006t_c_vm</v>
      </c>
      <c r="O2322" s="131" t="str">
        <v/>
      </c>
      <c r="P2322" s="121" t="str">
        <v/>
      </c>
      <c r="Q2322">
        <v>0</v>
      </c>
      <c r="R2322" t="str">
        <v>G00006t_c_vm</v>
      </c>
      <c r="T2322">
        <v>0</v>
      </c>
      <c r="U2322" t="str">
        <v>G00006t_c_vm</v>
      </c>
      <c r="W2322" t="str">
        <f ca="1"/>
        <v>Purine metabolism</v>
      </c>
      <c r="X2322" t="str">
        <f ca="1"/>
        <v>XAND_c</v>
      </c>
      <c r="Y2322">
        <f ca="1"/>
        <v>0</v>
      </c>
      <c r="Z2322">
        <f ca="1"/>
        <v>0</v>
      </c>
      <c r="AA2322">
        <f ca="1"/>
        <v>0</v>
      </c>
      <c r="AB2322">
        <f ca="1"/>
        <v>0</v>
      </c>
      <c r="AC2322">
        <f ca="1"/>
        <v>0</v>
      </c>
      <c r="AD2322" t="str">
        <f ca="1"/>
        <v>VANLLOX_x</v>
      </c>
      <c r="AE2322">
        <f ca="1"/>
        <v>0</v>
      </c>
    </row>
    <row r="2323" spans="1:31" x14ac:dyDescent="0.2">
      <c r="A2323" t="s">
        <v>10654</v>
      </c>
      <c r="B2323" t="s">
        <v>10151</v>
      </c>
      <c r="E2323" s="121" t="str">
        <f ca="1"/>
        <v>0</v>
      </c>
      <c r="H2323" s="121" t="str">
        <f ca="1"/>
        <v>0</v>
      </c>
      <c r="K2323" s="121" t="str">
        <f ca="1"/>
        <v>0</v>
      </c>
      <c r="L2323">
        <v>0</v>
      </c>
      <c r="M2323">
        <v>7.7642357965499301E-2</v>
      </c>
      <c r="N2323" s="105" t="str">
        <v>G00006t_c_vm</v>
      </c>
      <c r="O2323" s="131" t="str">
        <v/>
      </c>
      <c r="P2323" s="121" t="str">
        <v/>
      </c>
      <c r="Q2323">
        <v>0</v>
      </c>
      <c r="R2323" t="str">
        <v>G00006t_c_vm</v>
      </c>
      <c r="T2323">
        <v>0</v>
      </c>
      <c r="U2323" t="str">
        <v>G00006t_c_vm</v>
      </c>
      <c r="W2323" t="str">
        <f ca="1"/>
        <v>Transport</v>
      </c>
      <c r="X2323" t="str">
        <f ca="1"/>
        <v>XANt_c_e</v>
      </c>
      <c r="Y2323">
        <f ca="1"/>
        <v>0</v>
      </c>
      <c r="Z2323">
        <f ca="1"/>
        <v>0</v>
      </c>
      <c r="AA2323">
        <f ca="1"/>
        <v>0</v>
      </c>
      <c r="AB2323">
        <f ca="1"/>
        <v>0</v>
      </c>
      <c r="AC2323">
        <f ca="1"/>
        <v>0</v>
      </c>
      <c r="AD2323" t="str">
        <f ca="1"/>
        <v>XAND_c</v>
      </c>
      <c r="AE2323">
        <f ca="1"/>
        <v>0</v>
      </c>
    </row>
    <row r="2324" spans="1:31" x14ac:dyDescent="0.2">
      <c r="A2324" t="s">
        <v>10690</v>
      </c>
      <c r="B2324" t="s">
        <v>10152</v>
      </c>
      <c r="E2324" s="121" t="str">
        <f ca="1"/>
        <v>0</v>
      </c>
      <c r="H2324" s="121" t="str">
        <f ca="1"/>
        <v>0</v>
      </c>
      <c r="K2324" s="121" t="str">
        <f ca="1"/>
        <v>0</v>
      </c>
      <c r="L2324">
        <v>0</v>
      </c>
      <c r="M2324">
        <v>4.48493454345779E-2</v>
      </c>
      <c r="N2324" s="105" t="str">
        <v>G00006t_c_vm</v>
      </c>
      <c r="O2324" s="131">
        <v>0</v>
      </c>
      <c r="P2324" s="121">
        <v>1.6163679865873601E-5</v>
      </c>
      <c r="Q2324">
        <v>0</v>
      </c>
      <c r="R2324" t="str">
        <v>G00006t_c_vm</v>
      </c>
      <c r="T2324">
        <v>0</v>
      </c>
      <c r="U2324" t="str">
        <v>G00006t_c_vm</v>
      </c>
      <c r="W2324" t="str">
        <f ca="1"/>
        <v>Purine metabolism</v>
      </c>
      <c r="X2324" t="str">
        <f ca="1"/>
        <v>XPPT_c</v>
      </c>
      <c r="Y2324">
        <f ca="1"/>
        <v>0</v>
      </c>
      <c r="Z2324">
        <f ca="1"/>
        <v>0</v>
      </c>
      <c r="AA2324">
        <f ca="1"/>
        <v>0</v>
      </c>
      <c r="AB2324">
        <f ca="1"/>
        <v>0</v>
      </c>
      <c r="AC2324">
        <f ca="1"/>
        <v>0</v>
      </c>
      <c r="AD2324" t="str">
        <f ca="1"/>
        <v>XANt_c_e</v>
      </c>
      <c r="AE2324">
        <f ca="1"/>
        <v>0</v>
      </c>
    </row>
    <row r="2325" spans="1:31" x14ac:dyDescent="0.2">
      <c r="A2325" t="s">
        <v>10654</v>
      </c>
      <c r="B2325" t="s">
        <v>10153</v>
      </c>
      <c r="E2325" s="121" t="str">
        <f ca="1"/>
        <v>0</v>
      </c>
      <c r="H2325" s="121" t="str">
        <f ca="1"/>
        <v>0</v>
      </c>
      <c r="K2325" s="121" t="str">
        <f ca="1"/>
        <v>0</v>
      </c>
      <c r="L2325">
        <v>0</v>
      </c>
      <c r="M2325">
        <v>8.9617529618337299E-2</v>
      </c>
      <c r="N2325" s="105" t="str">
        <v>G00006t_c_vm</v>
      </c>
      <c r="O2325" s="131" t="str">
        <v/>
      </c>
      <c r="P2325" s="121" t="str">
        <v/>
      </c>
      <c r="Q2325">
        <v>0</v>
      </c>
      <c r="R2325" t="str">
        <v>G00006t_c_vm</v>
      </c>
      <c r="T2325">
        <v>0</v>
      </c>
      <c r="U2325" t="str">
        <v>G00006t_c_vm</v>
      </c>
      <c r="W2325" t="str">
        <f ca="1"/>
        <v>Transport</v>
      </c>
      <c r="X2325" t="str">
        <f ca="1"/>
        <v>XTSNt_c_e</v>
      </c>
      <c r="Y2325">
        <f ca="1"/>
        <v>0</v>
      </c>
      <c r="Z2325">
        <f ca="1"/>
        <v>0</v>
      </c>
      <c r="AA2325">
        <f ca="1"/>
        <v>0</v>
      </c>
      <c r="AB2325">
        <f ca="1"/>
        <v>0</v>
      </c>
      <c r="AC2325">
        <f ca="1"/>
        <v>0</v>
      </c>
      <c r="AD2325" t="str">
        <f ca="1"/>
        <v>XPPT_c</v>
      </c>
      <c r="AE2325">
        <f ca="1"/>
        <v>0</v>
      </c>
    </row>
    <row r="2326" spans="1:31" x14ac:dyDescent="0.2">
      <c r="A2326" t="s">
        <v>10751</v>
      </c>
      <c r="B2326" t="s">
        <v>10154</v>
      </c>
      <c r="E2326" s="121" t="str">
        <f ca="1"/>
        <v>0</v>
      </c>
      <c r="H2326" s="121" t="str">
        <f ca="1"/>
        <v>0</v>
      </c>
      <c r="K2326" s="121" t="str">
        <f ca="1"/>
        <v>0</v>
      </c>
      <c r="L2326">
        <v>0</v>
      </c>
      <c r="M2326">
        <v>0</v>
      </c>
      <c r="N2326" s="105" t="str">
        <v/>
      </c>
      <c r="O2326" s="131" t="str">
        <v/>
      </c>
      <c r="P2326" s="121" t="str">
        <v/>
      </c>
      <c r="Q2326">
        <v>0</v>
      </c>
      <c r="R2326" t="str">
        <v/>
      </c>
      <c r="T2326">
        <v>0</v>
      </c>
      <c r="U2326" t="str">
        <v/>
      </c>
      <c r="W2326" t="str">
        <f ca="1"/>
        <v>Methane metabolism</v>
      </c>
      <c r="X2326" t="str">
        <f ca="1"/>
        <v>XU5PFGT_x</v>
      </c>
      <c r="Y2326">
        <f ca="1"/>
        <v>0</v>
      </c>
      <c r="Z2326">
        <f ca="1"/>
        <v>0</v>
      </c>
      <c r="AA2326">
        <f ca="1"/>
        <v>0</v>
      </c>
      <c r="AB2326">
        <f ca="1"/>
        <v>0</v>
      </c>
      <c r="AC2326">
        <f ca="1"/>
        <v>0</v>
      </c>
      <c r="AD2326" t="str">
        <f ca="1"/>
        <v>XTSNt_c_e</v>
      </c>
      <c r="AE2326">
        <f ca="1"/>
        <v>0</v>
      </c>
    </row>
    <row r="2327" spans="1:31" x14ac:dyDescent="0.2">
      <c r="A2327" t="s">
        <v>10658</v>
      </c>
      <c r="B2327" t="s">
        <v>10155</v>
      </c>
      <c r="E2327" s="121" t="str">
        <f ca="1"/>
        <v>0</v>
      </c>
      <c r="H2327" s="121" t="str">
        <f ca="1"/>
        <v>0</v>
      </c>
      <c r="K2327" s="121" t="str">
        <f ca="1"/>
        <v>0</v>
      </c>
      <c r="L2327">
        <v>0</v>
      </c>
      <c r="M2327">
        <v>7.7642333714850506E-2</v>
      </c>
      <c r="N2327" s="105" t="str">
        <v/>
      </c>
      <c r="O2327" s="131" t="str">
        <v/>
      </c>
      <c r="P2327" s="121" t="str">
        <v/>
      </c>
      <c r="Q2327">
        <v>0</v>
      </c>
      <c r="R2327" t="str">
        <v/>
      </c>
      <c r="T2327">
        <v>0</v>
      </c>
      <c r="U2327" t="str">
        <v/>
      </c>
      <c r="W2327" t="str">
        <f ca="1"/>
        <v>Alternative carbon metabolism</v>
      </c>
      <c r="X2327" t="str">
        <f ca="1"/>
        <v>XYLI1_c</v>
      </c>
      <c r="Y2327">
        <f ca="1"/>
        <v>0</v>
      </c>
      <c r="Z2327">
        <f ca="1"/>
        <v>0</v>
      </c>
      <c r="AA2327">
        <f ca="1"/>
        <v>0</v>
      </c>
      <c r="AB2327">
        <f ca="1"/>
        <v>0</v>
      </c>
      <c r="AC2327">
        <f ca="1"/>
        <v>0</v>
      </c>
      <c r="AD2327" t="str">
        <f ca="1"/>
        <v>XU5PFGT_x</v>
      </c>
      <c r="AE2327">
        <f ca="1"/>
        <v>0</v>
      </c>
    </row>
    <row r="2328" spans="1:31" x14ac:dyDescent="0.2">
      <c r="A2328" t="s">
        <v>10658</v>
      </c>
      <c r="B2328" t="s">
        <v>10156</v>
      </c>
      <c r="E2328" s="121" t="str">
        <f ca="1"/>
        <v>0</v>
      </c>
      <c r="H2328" s="121" t="str">
        <f ca="1"/>
        <v>0</v>
      </c>
      <c r="K2328" s="121" t="str">
        <f ca="1"/>
        <v>0</v>
      </c>
      <c r="L2328">
        <v>0</v>
      </c>
      <c r="M2328">
        <v>4.4849342960634003E-2</v>
      </c>
      <c r="N2328" s="105" t="str">
        <v/>
      </c>
      <c r="O2328" s="131" t="str">
        <v/>
      </c>
      <c r="P2328" s="121" t="str">
        <v/>
      </c>
      <c r="Q2328">
        <v>0</v>
      </c>
      <c r="R2328" t="str">
        <v/>
      </c>
      <c r="T2328">
        <v>0</v>
      </c>
      <c r="U2328" t="str">
        <v/>
      </c>
      <c r="W2328" t="str">
        <f ca="1"/>
        <v>Alternative carbon metabolism</v>
      </c>
      <c r="X2328" t="str">
        <f ca="1"/>
        <v>XYLI2_c</v>
      </c>
      <c r="Y2328">
        <f ca="1"/>
        <v>0</v>
      </c>
      <c r="Z2328">
        <f ca="1"/>
        <v>0</v>
      </c>
      <c r="AA2328">
        <f ca="1"/>
        <v>0</v>
      </c>
      <c r="AB2328">
        <f ca="1"/>
        <v>0</v>
      </c>
      <c r="AC2328">
        <f ca="1"/>
        <v>0</v>
      </c>
      <c r="AD2328" t="str">
        <f ca="1"/>
        <v>XYLI1_c</v>
      </c>
      <c r="AE2328">
        <f ca="1"/>
        <v>0</v>
      </c>
    </row>
    <row r="2329" spans="1:31" x14ac:dyDescent="0.2">
      <c r="A2329" t="s">
        <v>10695</v>
      </c>
      <c r="B2329" t="s">
        <v>10157</v>
      </c>
      <c r="E2329" s="121" t="str">
        <f ca="1"/>
        <v>0</v>
      </c>
      <c r="H2329" s="121" t="str">
        <f ca="1"/>
        <v>0</v>
      </c>
      <c r="K2329" s="121" t="str">
        <f ca="1"/>
        <v>0</v>
      </c>
      <c r="L2329">
        <v>0</v>
      </c>
      <c r="M2329">
        <v>8.9617512887927006E-2</v>
      </c>
      <c r="N2329" s="105" t="str">
        <v/>
      </c>
      <c r="O2329" s="131">
        <v>0</v>
      </c>
      <c r="P2329" s="121">
        <v>0</v>
      </c>
      <c r="Q2329">
        <v>0</v>
      </c>
      <c r="R2329" t="str">
        <v/>
      </c>
      <c r="T2329">
        <v>0</v>
      </c>
      <c r="U2329" t="str">
        <v/>
      </c>
      <c r="W2329" t="str">
        <f ca="1"/>
        <v>Pentose and glucuronate interconversions</v>
      </c>
      <c r="X2329" t="str">
        <f ca="1"/>
        <v>XYLK_c</v>
      </c>
      <c r="Y2329">
        <f ca="1"/>
        <v>0</v>
      </c>
      <c r="Z2329">
        <f ca="1"/>
        <v>0</v>
      </c>
      <c r="AA2329">
        <f ca="1"/>
        <v>0</v>
      </c>
      <c r="AB2329">
        <f ca="1"/>
        <v>0</v>
      </c>
      <c r="AC2329">
        <f ca="1"/>
        <v>0</v>
      </c>
      <c r="AD2329" t="str">
        <f ca="1"/>
        <v>XYLI2_c</v>
      </c>
      <c r="AE2329">
        <f ca="1"/>
        <v>0</v>
      </c>
    </row>
    <row r="2330" spans="1:31" x14ac:dyDescent="0.2">
      <c r="A2330" t="s">
        <v>10658</v>
      </c>
      <c r="B2330" t="s">
        <v>10158</v>
      </c>
      <c r="E2330" s="121" t="str">
        <f ca="1"/>
        <v>0</v>
      </c>
      <c r="H2330" s="121" t="str">
        <f ca="1"/>
        <v>0</v>
      </c>
      <c r="K2330" s="121" t="str">
        <f ca="1"/>
        <v>0</v>
      </c>
      <c r="L2330">
        <v>0</v>
      </c>
      <c r="M2330">
        <v>0</v>
      </c>
      <c r="N2330" s="105" t="str">
        <v>G00006t_c_en</v>
      </c>
      <c r="O2330" s="131">
        <v>0</v>
      </c>
      <c r="P2330" s="121">
        <v>0</v>
      </c>
      <c r="Q2330">
        <v>0</v>
      </c>
      <c r="R2330" t="str">
        <v>G00006t_c_en</v>
      </c>
      <c r="T2330">
        <v>0</v>
      </c>
      <c r="U2330" t="str">
        <v>G00006t_c_en</v>
      </c>
      <c r="W2330" t="str">
        <f ca="1"/>
        <v>Alternative carbon metabolism</v>
      </c>
      <c r="X2330" t="str">
        <f ca="1"/>
        <v>XYLRy_c</v>
      </c>
      <c r="Y2330">
        <f ca="1"/>
        <v>0</v>
      </c>
      <c r="Z2330">
        <f ca="1"/>
        <v>0</v>
      </c>
      <c r="AA2330">
        <f ca="1"/>
        <v>0</v>
      </c>
      <c r="AB2330">
        <f ca="1"/>
        <v>0</v>
      </c>
      <c r="AC2330">
        <f ca="1"/>
        <v>0</v>
      </c>
      <c r="AD2330" t="str">
        <f ca="1"/>
        <v>XYLK_c</v>
      </c>
      <c r="AE2330">
        <f ca="1"/>
        <v>0</v>
      </c>
    </row>
    <row r="2331" spans="1:31" x14ac:dyDescent="0.2">
      <c r="A2331" t="s">
        <v>10654</v>
      </c>
      <c r="B2331" t="s">
        <v>10163</v>
      </c>
      <c r="E2331" s="121" t="str">
        <f ca="1"/>
        <v>0</v>
      </c>
      <c r="H2331" s="121" t="str">
        <f ca="1"/>
        <v>0</v>
      </c>
      <c r="K2331" s="121" t="str">
        <f ca="1"/>
        <v>0</v>
      </c>
      <c r="L2331">
        <v>0</v>
      </c>
      <c r="M2331">
        <v>3.9369823270053003E-5</v>
      </c>
      <c r="N2331" s="105" t="str">
        <v>G00006t_c_en</v>
      </c>
      <c r="O2331" s="131" t="str">
        <v/>
      </c>
      <c r="P2331" s="121" t="str">
        <v/>
      </c>
      <c r="Q2331">
        <v>0</v>
      </c>
      <c r="R2331" t="str">
        <v>G00006t_c_en</v>
      </c>
      <c r="T2331">
        <v>0</v>
      </c>
      <c r="U2331" t="str">
        <v>G00006t_c_en</v>
      </c>
      <c r="W2331" t="str">
        <f ca="1"/>
        <v>Transport</v>
      </c>
      <c r="X2331" t="str">
        <f ca="1"/>
        <v>XYLt_c_e</v>
      </c>
      <c r="Y2331">
        <f ca="1"/>
        <v>0</v>
      </c>
      <c r="Z2331">
        <f ca="1"/>
        <v>0</v>
      </c>
      <c r="AA2331">
        <f ca="1"/>
        <v>0</v>
      </c>
      <c r="AB2331">
        <f ca="1"/>
        <v>0</v>
      </c>
      <c r="AC2331">
        <f ca="1"/>
        <v>0</v>
      </c>
      <c r="AD2331" t="str">
        <f ca="1"/>
        <v>XYLRy_c</v>
      </c>
      <c r="AE2331">
        <f ca="1"/>
        <v>0</v>
      </c>
    </row>
    <row r="2332" spans="1:31" x14ac:dyDescent="0.2">
      <c r="A2332" t="s">
        <v>10658</v>
      </c>
      <c r="B2332" t="s">
        <v>10159</v>
      </c>
      <c r="E2332" s="121" t="str">
        <f ca="1"/>
        <v>0</v>
      </c>
      <c r="H2332" s="121" t="str">
        <f ca="1"/>
        <v>0</v>
      </c>
      <c r="K2332" s="121" t="str">
        <f ca="1"/>
        <v>0</v>
      </c>
      <c r="L2332">
        <v>0</v>
      </c>
      <c r="M2332">
        <v>3.9370415881797998E-5</v>
      </c>
      <c r="N2332" s="105" t="str">
        <v>G00006t_c_en</v>
      </c>
      <c r="O2332" s="131" t="str">
        <v/>
      </c>
      <c r="P2332" s="121" t="str">
        <v/>
      </c>
      <c r="Q2332">
        <v>0</v>
      </c>
      <c r="R2332" t="str">
        <v>G00006t_c_en</v>
      </c>
      <c r="T2332">
        <v>0</v>
      </c>
      <c r="U2332" t="str">
        <v>G00006t_c_en</v>
      </c>
      <c r="W2332" t="str">
        <f ca="1"/>
        <v>Alternative carbon metabolism</v>
      </c>
      <c r="X2332" t="str">
        <f ca="1"/>
        <v>XYLTOR_c</v>
      </c>
      <c r="Y2332">
        <f ca="1"/>
        <v>0</v>
      </c>
      <c r="Z2332">
        <f ca="1"/>
        <v>0</v>
      </c>
      <c r="AA2332">
        <f ca="1"/>
        <v>0</v>
      </c>
      <c r="AB2332">
        <f ca="1"/>
        <v>0</v>
      </c>
      <c r="AC2332">
        <f ca="1"/>
        <v>0</v>
      </c>
      <c r="AD2332" t="str">
        <f ca="1"/>
        <v>XYLt_c_e</v>
      </c>
      <c r="AE2332">
        <f ca="1"/>
        <v>0</v>
      </c>
    </row>
    <row r="2333" spans="1:31" x14ac:dyDescent="0.2">
      <c r="A2333" t="s">
        <v>10654</v>
      </c>
      <c r="B2333" t="s">
        <v>10160</v>
      </c>
      <c r="E2333" s="121" t="str">
        <f ca="1"/>
        <v>0</v>
      </c>
      <c r="H2333" s="121" t="str">
        <f ca="1"/>
        <v>0</v>
      </c>
      <c r="K2333" s="121" t="str">
        <f ca="1"/>
        <v>0</v>
      </c>
      <c r="L2333">
        <v>0</v>
      </c>
      <c r="M2333">
        <v>1.8576432350178699E-5</v>
      </c>
      <c r="N2333" s="105" t="str">
        <v>G00006t_c_en</v>
      </c>
      <c r="O2333" s="131" t="str">
        <v/>
      </c>
      <c r="P2333" s="121" t="str">
        <v/>
      </c>
      <c r="Q2333">
        <v>0</v>
      </c>
      <c r="R2333" t="str">
        <v>G00006t_c_en</v>
      </c>
      <c r="T2333">
        <v>0</v>
      </c>
      <c r="U2333" t="str">
        <v>G00006t_c_en</v>
      </c>
      <c r="W2333" t="str">
        <f ca="1"/>
        <v>Transport</v>
      </c>
      <c r="X2333" t="str">
        <f ca="1"/>
        <v>XYLTt_c_e</v>
      </c>
      <c r="Y2333">
        <f ca="1"/>
        <v>0</v>
      </c>
      <c r="Z2333">
        <f ca="1"/>
        <v>0</v>
      </c>
      <c r="AA2333">
        <f ca="1"/>
        <v>0</v>
      </c>
      <c r="AB2333">
        <f ca="1"/>
        <v>0</v>
      </c>
      <c r="AC2333">
        <f ca="1"/>
        <v>0</v>
      </c>
      <c r="AD2333" t="str">
        <f ca="1"/>
        <v>XYLTOR_c</v>
      </c>
      <c r="AE2333">
        <f ca="1"/>
        <v>0</v>
      </c>
    </row>
    <row r="2334" spans="1:31" x14ac:dyDescent="0.2">
      <c r="A2334" t="s">
        <v>10658</v>
      </c>
      <c r="B2334" t="s">
        <v>10161</v>
      </c>
      <c r="E2334" s="121" t="str">
        <f ca="1"/>
        <v>0</v>
      </c>
      <c r="H2334" s="121" t="str">
        <f ca="1"/>
        <v>0</v>
      </c>
      <c r="K2334" s="121" t="str">
        <f ca="1"/>
        <v>0</v>
      </c>
      <c r="L2334">
        <v>0</v>
      </c>
      <c r="M2334">
        <v>6.8169635166786399E-5</v>
      </c>
      <c r="N2334" s="105" t="str">
        <v>G00006t_c_gm</v>
      </c>
      <c r="O2334" s="131" t="str">
        <v/>
      </c>
      <c r="P2334" s="121" t="str">
        <v/>
      </c>
      <c r="Q2334">
        <v>0</v>
      </c>
      <c r="R2334" t="str">
        <v>G00006t_c_gm</v>
      </c>
      <c r="T2334">
        <v>0</v>
      </c>
      <c r="U2334" t="str">
        <v>G00006t_c_gm</v>
      </c>
      <c r="W2334" t="str">
        <f ca="1"/>
        <v>Alternative carbon metabolism</v>
      </c>
      <c r="X2334" t="str">
        <f ca="1"/>
        <v>XYLURx_c</v>
      </c>
      <c r="Y2334">
        <f ca="1"/>
        <v>0</v>
      </c>
      <c r="Z2334">
        <f ca="1"/>
        <v>0</v>
      </c>
      <c r="AA2334">
        <f ca="1"/>
        <v>0</v>
      </c>
      <c r="AB2334">
        <f ca="1"/>
        <v>0</v>
      </c>
      <c r="AC2334">
        <f ca="1"/>
        <v>0</v>
      </c>
      <c r="AD2334" t="str">
        <f ca="1"/>
        <v>XYLTt_c_e</v>
      </c>
      <c r="AE2334">
        <f ca="1"/>
        <v>0</v>
      </c>
    </row>
    <row r="2335" spans="1:31" x14ac:dyDescent="0.2">
      <c r="A2335" t="s">
        <v>10658</v>
      </c>
      <c r="B2335" t="s">
        <v>10162</v>
      </c>
      <c r="E2335" s="121" t="str">
        <f ca="1"/>
        <v>0</v>
      </c>
      <c r="H2335" s="121" t="str">
        <f ca="1"/>
        <v>0</v>
      </c>
      <c r="K2335" s="121" t="str">
        <f ca="1"/>
        <v>0</v>
      </c>
      <c r="L2335">
        <v>0</v>
      </c>
      <c r="M2335">
        <v>3.9389995557740303E-5</v>
      </c>
      <c r="N2335" s="105" t="str">
        <v>G00006t_c_gm</v>
      </c>
      <c r="O2335" s="131" t="str">
        <v/>
      </c>
      <c r="P2335" s="121" t="str">
        <v/>
      </c>
      <c r="Q2335">
        <v>0</v>
      </c>
      <c r="R2335" t="str">
        <v>G00006t_c_gm</v>
      </c>
      <c r="T2335">
        <v>0</v>
      </c>
      <c r="U2335" t="str">
        <v>G00006t_c_gm</v>
      </c>
      <c r="W2335" t="str">
        <f ca="1"/>
        <v>Alternative carbon metabolism</v>
      </c>
      <c r="X2335" t="str">
        <f ca="1"/>
        <v>XYLURy_c</v>
      </c>
      <c r="Y2335">
        <f ca="1"/>
        <v>0</v>
      </c>
      <c r="Z2335">
        <f ca="1"/>
        <v>0</v>
      </c>
      <c r="AA2335">
        <f ca="1"/>
        <v>0</v>
      </c>
      <c r="AB2335">
        <f ca="1"/>
        <v>0</v>
      </c>
      <c r="AC2335">
        <f ca="1"/>
        <v>0</v>
      </c>
      <c r="AD2335" t="str">
        <f ca="1"/>
        <v>XYLURx_c</v>
      </c>
      <c r="AE2335">
        <f ca="1"/>
        <v>0</v>
      </c>
    </row>
    <row r="2336" spans="1:31" x14ac:dyDescent="0.2">
      <c r="A2336" t="s">
        <v>10702</v>
      </c>
      <c r="B2336" t="s">
        <v>10164</v>
      </c>
      <c r="E2336" s="121" t="str">
        <f ca="1"/>
        <v>0</v>
      </c>
      <c r="H2336" s="121" t="str">
        <f ca="1"/>
        <v>0</v>
      </c>
      <c r="K2336" s="121" t="str">
        <f ca="1"/>
        <v>0</v>
      </c>
      <c r="L2336">
        <v>0</v>
      </c>
      <c r="M2336">
        <v>3.8706228483307102E-5</v>
      </c>
      <c r="N2336" s="105" t="str">
        <v>G00006t_c_gm</v>
      </c>
      <c r="O2336" s="131">
        <v>0</v>
      </c>
      <c r="P2336" s="121">
        <v>3.5997864487340699E-15</v>
      </c>
      <c r="Q2336">
        <v>0</v>
      </c>
      <c r="R2336" t="str">
        <v>G00006t_c_gm</v>
      </c>
      <c r="T2336">
        <v>0</v>
      </c>
      <c r="U2336" t="str">
        <v>G00006t_c_gm</v>
      </c>
      <c r="W2336" t="str">
        <f ca="1"/>
        <v>Pyrimidine metabolism</v>
      </c>
      <c r="X2336" t="str">
        <f ca="1"/>
        <v>YUMPS_c</v>
      </c>
      <c r="Y2336">
        <f ca="1"/>
        <v>0</v>
      </c>
      <c r="Z2336">
        <f ca="1"/>
        <v>0</v>
      </c>
      <c r="AA2336">
        <f ca="1"/>
        <v>0</v>
      </c>
      <c r="AB2336">
        <f ca="1"/>
        <v>0</v>
      </c>
      <c r="AC2336">
        <f ca="1"/>
        <v>0</v>
      </c>
      <c r="AD2336" t="str">
        <f ca="1"/>
        <v>XYLURy_c</v>
      </c>
      <c r="AE2336">
        <f ca="1"/>
        <v>0</v>
      </c>
    </row>
    <row r="2337" spans="1:31" x14ac:dyDescent="0.2">
      <c r="A2337" t="s">
        <v>10708</v>
      </c>
      <c r="B2337" t="s">
        <v>10165</v>
      </c>
      <c r="E2337" s="121" t="str">
        <f ca="1"/>
        <v>0</v>
      </c>
      <c r="H2337" s="121" t="str">
        <f ca="1"/>
        <v>0</v>
      </c>
      <c r="K2337" s="121" t="str">
        <f ca="1"/>
        <v>0</v>
      </c>
      <c r="L2337">
        <v>0</v>
      </c>
      <c r="M2337">
        <v>6.6665416598063893E-5</v>
      </c>
      <c r="N2337" s="105" t="str">
        <v>G00006t_c_gm</v>
      </c>
      <c r="O2337" s="131" t="str">
        <v/>
      </c>
      <c r="P2337" s="121" t="str">
        <v/>
      </c>
      <c r="Q2337">
        <v>0</v>
      </c>
      <c r="R2337" t="str">
        <v>G00006t_c_gm</v>
      </c>
      <c r="T2337">
        <v>0</v>
      </c>
      <c r="U2337" t="str">
        <v>G00006t_c_gm</v>
      </c>
      <c r="W2337" t="str">
        <f ca="1"/>
        <v>Carotenoid biosynthesis</v>
      </c>
      <c r="X2337" t="str">
        <f ca="1"/>
        <v>ZEAEPOX1_c</v>
      </c>
      <c r="Y2337">
        <f ca="1"/>
        <v>0</v>
      </c>
      <c r="Z2337">
        <f ca="1"/>
        <v>0</v>
      </c>
      <c r="AA2337">
        <f ca="1"/>
        <v>0</v>
      </c>
      <c r="AB2337">
        <f ca="1"/>
        <v>0</v>
      </c>
      <c r="AC2337">
        <f ca="1"/>
        <v>0</v>
      </c>
      <c r="AD2337" t="str">
        <f ca="1"/>
        <v>YUMPS_c</v>
      </c>
      <c r="AE2337">
        <f ca="1"/>
        <v>0</v>
      </c>
    </row>
    <row r="2338" spans="1:31" x14ac:dyDescent="0.2">
      <c r="A2338" t="s">
        <v>10708</v>
      </c>
      <c r="B2338" t="s">
        <v>10166</v>
      </c>
      <c r="E2338" s="121" t="str">
        <f ca="1"/>
        <v>0</v>
      </c>
      <c r="H2338" s="121" t="str">
        <f ca="1"/>
        <v>0</v>
      </c>
      <c r="K2338" s="121" t="str">
        <f ca="1"/>
        <v>0</v>
      </c>
      <c r="L2338">
        <v>0</v>
      </c>
      <c r="M2338">
        <v>4.78708852557429E-4</v>
      </c>
      <c r="N2338" s="105" t="str">
        <v>G00006t_c_en</v>
      </c>
      <c r="O2338" s="131" t="str">
        <v/>
      </c>
      <c r="P2338" s="121" t="str">
        <v/>
      </c>
      <c r="Q2338">
        <v>0</v>
      </c>
      <c r="R2338" t="str">
        <v>G00006t_c_en</v>
      </c>
      <c r="T2338">
        <v>0</v>
      </c>
      <c r="U2338" t="str">
        <v>G00006t_c_en</v>
      </c>
      <c r="W2338" t="str">
        <f ca="1"/>
        <v>Carotenoid biosynthesis</v>
      </c>
      <c r="X2338" t="str">
        <f ca="1"/>
        <v>ZEAEPOX2_c</v>
      </c>
      <c r="Y2338">
        <f ca="1"/>
        <v>0</v>
      </c>
      <c r="Z2338">
        <f ca="1"/>
        <v>0</v>
      </c>
      <c r="AA2338">
        <f ca="1"/>
        <v>0</v>
      </c>
      <c r="AB2338">
        <f ca="1"/>
        <v>0</v>
      </c>
      <c r="AC2338">
        <f ca="1"/>
        <v>0</v>
      </c>
      <c r="AD2338" t="str">
        <f ca="1"/>
        <v>ZEAEPOX1_c</v>
      </c>
      <c r="AE2338">
        <f ca="1"/>
        <v>0</v>
      </c>
    </row>
    <row r="2339" spans="1:31" x14ac:dyDescent="0.2">
      <c r="A2339" t="s">
        <v>10654</v>
      </c>
      <c r="B2339" t="s">
        <v>10167</v>
      </c>
      <c r="E2339" s="121">
        <f ca="1"/>
        <v>3.0053585200160397E-4</v>
      </c>
      <c r="H2339" s="121" t="str">
        <f ca="1"/>
        <v>0</v>
      </c>
      <c r="K2339" s="121" t="str">
        <f ca="1"/>
        <v>0</v>
      </c>
      <c r="L2339">
        <v>0</v>
      </c>
      <c r="M2339">
        <v>2.6058073479717298E-4</v>
      </c>
      <c r="N2339" s="105" t="str">
        <v>G00006t_c_en</v>
      </c>
      <c r="O2339" s="131" t="str">
        <v/>
      </c>
      <c r="P2339" s="121" t="str">
        <v/>
      </c>
      <c r="Q2339">
        <v>0</v>
      </c>
      <c r="R2339" t="str">
        <v>G00006t_c_en</v>
      </c>
      <c r="T2339">
        <v>0</v>
      </c>
      <c r="U2339" t="str">
        <v>G00006t_c_en</v>
      </c>
      <c r="W2339" t="str">
        <f ca="1"/>
        <v>Transport</v>
      </c>
      <c r="X2339" t="str">
        <f ca="1"/>
        <v>ZN2t_c_e</v>
      </c>
      <c r="Y2339">
        <f ca="1"/>
        <v>1.4341003715217623E-4</v>
      </c>
      <c r="Z2339">
        <f ca="1"/>
        <v>0</v>
      </c>
      <c r="AA2339">
        <f ca="1"/>
        <v>2.0566438755988566E-8</v>
      </c>
      <c r="AB2339">
        <f ca="1"/>
        <v>8.6069878892527668E-7</v>
      </c>
      <c r="AC2339">
        <f ca="1"/>
        <v>1</v>
      </c>
      <c r="AD2339" t="str">
        <f ca="1"/>
        <v>ZEAEPOX2_c</v>
      </c>
      <c r="AE2339">
        <f ca="1"/>
        <v>0</v>
      </c>
    </row>
    <row r="2340" spans="1:31" x14ac:dyDescent="0.2">
      <c r="A2340" t="s">
        <v>10654</v>
      </c>
      <c r="B2340" t="s">
        <v>10168</v>
      </c>
      <c r="E2340" s="121" t="str">
        <f ca="1"/>
        <v>0</v>
      </c>
      <c r="H2340" s="121" t="str">
        <f ca="1"/>
        <v>0</v>
      </c>
      <c r="K2340" s="121" t="str">
        <f ca="1"/>
        <v>0</v>
      </c>
      <c r="L2340">
        <v>0</v>
      </c>
      <c r="M2340">
        <v>5.6721578625511704E-4</v>
      </c>
      <c r="N2340" s="105" t="str">
        <v>G00006t_c_en</v>
      </c>
      <c r="O2340" s="131" t="str">
        <v/>
      </c>
      <c r="P2340" s="121" t="str">
        <v/>
      </c>
      <c r="Q2340">
        <v>0</v>
      </c>
      <c r="R2340" t="str">
        <v>G00006t_c_en</v>
      </c>
      <c r="T2340">
        <v>0</v>
      </c>
      <c r="U2340" t="str">
        <v>G00006t_c_en</v>
      </c>
      <c r="W2340" t="str">
        <f ca="1"/>
        <v>Transport</v>
      </c>
      <c r="X2340" t="str">
        <f ca="1"/>
        <v>ZYM161t_en_rm</v>
      </c>
      <c r="Y2340">
        <f ca="1"/>
        <v>0</v>
      </c>
      <c r="Z2340">
        <f ca="1"/>
        <v>0</v>
      </c>
      <c r="AA2340">
        <f ca="1"/>
        <v>0</v>
      </c>
      <c r="AB2340">
        <f ca="1"/>
        <v>0</v>
      </c>
      <c r="AC2340">
        <f ca="1"/>
        <v>0</v>
      </c>
      <c r="AD2340" t="str">
        <f ca="1"/>
        <v>ZYM161t_en_rm</v>
      </c>
      <c r="AE2340">
        <f ca="1"/>
        <v>0</v>
      </c>
    </row>
    <row r="2341" spans="1:31" x14ac:dyDescent="0.2">
      <c r="A2341" t="s">
        <v>10654</v>
      </c>
      <c r="B2341" t="s">
        <v>10169</v>
      </c>
      <c r="E2341" s="121" t="str">
        <f ca="1"/>
        <v>0</v>
      </c>
      <c r="H2341" s="121" t="str">
        <f ca="1"/>
        <v>0</v>
      </c>
      <c r="K2341" s="121" t="str">
        <f ca="1"/>
        <v>0</v>
      </c>
      <c r="L2341">
        <v>0</v>
      </c>
      <c r="M2341">
        <v>1.84286216152572E-4</v>
      </c>
      <c r="N2341" s="105" t="str">
        <v>G00006t_c_en</v>
      </c>
      <c r="O2341" s="131" t="str">
        <v/>
      </c>
      <c r="P2341" s="121" t="str">
        <v/>
      </c>
      <c r="Q2341">
        <v>0</v>
      </c>
      <c r="R2341" t="str">
        <v>G00006t_c_en</v>
      </c>
      <c r="T2341">
        <v>0</v>
      </c>
      <c r="U2341" t="str">
        <v>G00006t_c_en</v>
      </c>
      <c r="W2341" t="str">
        <f ca="1"/>
        <v>Transport</v>
      </c>
      <c r="X2341" t="str">
        <f ca="1"/>
        <v>ZYM161t_l_rm</v>
      </c>
      <c r="Y2341">
        <f ca="1"/>
        <v>0</v>
      </c>
      <c r="Z2341">
        <f ca="1"/>
        <v>0</v>
      </c>
      <c r="AA2341">
        <f ca="1"/>
        <v>0</v>
      </c>
      <c r="AB2341">
        <f ca="1"/>
        <v>0</v>
      </c>
      <c r="AC2341">
        <f ca="1"/>
        <v>0</v>
      </c>
      <c r="AD2341" t="str">
        <f ca="1"/>
        <v>ZYM161t_l_rm</v>
      </c>
      <c r="AE2341">
        <f ca="1"/>
        <v>0</v>
      </c>
    </row>
    <row r="2342" spans="1:31" x14ac:dyDescent="0.2">
      <c r="A2342" t="s">
        <v>10654</v>
      </c>
      <c r="B2342" t="s">
        <v>10170</v>
      </c>
      <c r="E2342" s="121" t="str">
        <f ca="1"/>
        <v>0</v>
      </c>
      <c r="H2342" s="121" t="str">
        <f ca="1"/>
        <v>0</v>
      </c>
      <c r="K2342" s="121" t="str">
        <f ca="1"/>
        <v>0</v>
      </c>
      <c r="L2342">
        <v>0</v>
      </c>
      <c r="M2342">
        <v>0</v>
      </c>
      <c r="N2342" s="105" t="str">
        <v/>
      </c>
      <c r="O2342" s="131" t="str">
        <v/>
      </c>
      <c r="P2342" s="121" t="str">
        <v/>
      </c>
      <c r="Q2342">
        <v>0</v>
      </c>
      <c r="R2342" t="str">
        <v/>
      </c>
      <c r="T2342">
        <v>0</v>
      </c>
      <c r="U2342" t="str">
        <v/>
      </c>
      <c r="W2342" t="str">
        <f ca="1"/>
        <v>Transport</v>
      </c>
      <c r="X2342" t="str">
        <f ca="1"/>
        <v>ZYM181t_en_rm</v>
      </c>
      <c r="Y2342">
        <f ca="1"/>
        <v>0</v>
      </c>
      <c r="Z2342">
        <f ca="1"/>
        <v>0</v>
      </c>
      <c r="AA2342">
        <f ca="1"/>
        <v>0</v>
      </c>
      <c r="AB2342">
        <f ca="1"/>
        <v>0</v>
      </c>
      <c r="AC2342">
        <f ca="1"/>
        <v>0</v>
      </c>
      <c r="AD2342" t="str">
        <f ca="1"/>
        <v>ZYM181t_en_rm</v>
      </c>
      <c r="AE2342">
        <f ca="1"/>
        <v>0</v>
      </c>
    </row>
    <row r="2343" spans="1:31" x14ac:dyDescent="0.2">
      <c r="A2343" t="s">
        <v>10654</v>
      </c>
      <c r="B2343" t="s">
        <v>10171</v>
      </c>
      <c r="E2343" s="121" t="str">
        <f ca="1"/>
        <v>0</v>
      </c>
      <c r="H2343" s="121" t="str">
        <f ca="1"/>
        <v>0</v>
      </c>
      <c r="K2343" s="121" t="str">
        <f ca="1"/>
        <v>0</v>
      </c>
      <c r="L2343">
        <v>0</v>
      </c>
      <c r="M2343">
        <v>0</v>
      </c>
      <c r="N2343" s="105" t="str">
        <v/>
      </c>
      <c r="O2343" s="131" t="str">
        <v/>
      </c>
      <c r="P2343" s="121" t="str">
        <v/>
      </c>
      <c r="Q2343">
        <v>0</v>
      </c>
      <c r="R2343" t="str">
        <v/>
      </c>
      <c r="T2343">
        <v>0</v>
      </c>
      <c r="U2343" t="str">
        <v/>
      </c>
      <c r="W2343" t="str">
        <f ca="1"/>
        <v>Transport</v>
      </c>
      <c r="X2343" t="str">
        <f ca="1"/>
        <v>ZYM181t_l_rm</v>
      </c>
      <c r="Y2343">
        <f ca="1"/>
        <v>0</v>
      </c>
      <c r="Z2343">
        <f ca="1"/>
        <v>0</v>
      </c>
      <c r="AA2343">
        <f ca="1"/>
        <v>0</v>
      </c>
      <c r="AB2343">
        <f ca="1"/>
        <v>0</v>
      </c>
      <c r="AC2343">
        <f ca="1"/>
        <v>0</v>
      </c>
      <c r="AD2343" t="str">
        <f ca="1"/>
        <v>ZYM181t_l_rm</v>
      </c>
      <c r="AE2343">
        <f ca="1"/>
        <v>0</v>
      </c>
    </row>
    <row r="2344" spans="1:31" x14ac:dyDescent="0.2">
      <c r="A2344" t="s">
        <v>10654</v>
      </c>
      <c r="B2344" t="s">
        <v>10172</v>
      </c>
      <c r="E2344" s="121" t="str">
        <f ca="1"/>
        <v>0</v>
      </c>
      <c r="H2344" s="121" t="str">
        <f ca="1"/>
        <v>0</v>
      </c>
      <c r="K2344" s="121" t="str">
        <f ca="1"/>
        <v>0</v>
      </c>
      <c r="L2344">
        <v>0</v>
      </c>
      <c r="M2344">
        <v>0</v>
      </c>
      <c r="N2344" s="105" t="str">
        <v/>
      </c>
      <c r="O2344" s="131" t="str">
        <v/>
      </c>
      <c r="P2344" s="121" t="str">
        <v/>
      </c>
      <c r="Q2344">
        <v>0</v>
      </c>
      <c r="R2344" t="str">
        <v/>
      </c>
      <c r="T2344">
        <v>0</v>
      </c>
      <c r="U2344" t="str">
        <v/>
      </c>
      <c r="W2344" t="str">
        <f ca="1"/>
        <v>Transport</v>
      </c>
      <c r="X2344" t="str">
        <f ca="1"/>
        <v>ZYMSTt_c_en</v>
      </c>
      <c r="Y2344">
        <f ca="1"/>
        <v>0</v>
      </c>
      <c r="Z2344">
        <f ca="1"/>
        <v>0</v>
      </c>
      <c r="AA2344">
        <f ca="1"/>
        <v>0</v>
      </c>
      <c r="AB2344">
        <f ca="1"/>
        <v>0</v>
      </c>
      <c r="AC2344">
        <f ca="1"/>
        <v>0</v>
      </c>
      <c r="AD2344" t="str">
        <f ca="1"/>
        <v>ZYMSTt_c_en</v>
      </c>
      <c r="AE2344">
        <f ca="1"/>
        <v>0</v>
      </c>
    </row>
    <row r="2345" spans="1:31" x14ac:dyDescent="0.2">
      <c r="A2345" t="s">
        <v>10654</v>
      </c>
      <c r="B2345" t="s">
        <v>10173</v>
      </c>
      <c r="E2345" s="121" t="str">
        <f ca="1"/>
        <v>0</v>
      </c>
      <c r="H2345" s="121" t="str">
        <f ca="1"/>
        <v>0</v>
      </c>
      <c r="K2345" s="121" t="str">
        <f ca="1"/>
        <v>0</v>
      </c>
      <c r="L2345">
        <v>0</v>
      </c>
      <c r="M2345">
        <v>0</v>
      </c>
      <c r="N2345" s="105" t="str">
        <v/>
      </c>
      <c r="O2345" s="131" t="str">
        <v/>
      </c>
      <c r="P2345" s="121" t="str">
        <v/>
      </c>
      <c r="Q2345">
        <v>0</v>
      </c>
      <c r="R2345" t="str">
        <v/>
      </c>
      <c r="T2345">
        <v>0</v>
      </c>
      <c r="U2345" t="str">
        <v/>
      </c>
      <c r="W2345" t="str">
        <f ca="1"/>
        <v>Transport</v>
      </c>
      <c r="X2345" t="str">
        <f ca="1"/>
        <v>ZYMSTt_c_rm</v>
      </c>
      <c r="Y2345">
        <f ca="1"/>
        <v>0</v>
      </c>
      <c r="Z2345">
        <f ca="1"/>
        <v>0</v>
      </c>
      <c r="AA2345">
        <f ca="1"/>
        <v>0</v>
      </c>
      <c r="AB2345">
        <f ca="1"/>
        <v>0</v>
      </c>
      <c r="AC2345">
        <f ca="1"/>
        <v>0</v>
      </c>
      <c r="AD2345" t="str">
        <f ca="1"/>
        <v>ZYMSTt_c_rm</v>
      </c>
      <c r="AE2345">
        <f ca="1"/>
        <v>0</v>
      </c>
    </row>
    <row r="2346" spans="1:31" x14ac:dyDescent="0.2">
      <c r="A2346" t="s">
        <v>10654</v>
      </c>
      <c r="B2346" t="s">
        <v>10174</v>
      </c>
      <c r="E2346" s="121" t="str">
        <f ca="1"/>
        <v>0</v>
      </c>
      <c r="H2346" s="121" t="str">
        <f ca="1"/>
        <v>0</v>
      </c>
      <c r="K2346" s="121" t="str">
        <f ca="1"/>
        <v>0</v>
      </c>
      <c r="L2346">
        <v>0</v>
      </c>
      <c r="M2346">
        <v>2.49453889147146E-4</v>
      </c>
      <c r="N2346" s="105" t="str">
        <v/>
      </c>
      <c r="O2346" s="131" t="str">
        <v/>
      </c>
      <c r="P2346" s="121" t="str">
        <v/>
      </c>
      <c r="Q2346">
        <v>0</v>
      </c>
      <c r="R2346" t="str">
        <v/>
      </c>
      <c r="T2346">
        <v>0</v>
      </c>
      <c r="U2346" t="str">
        <v/>
      </c>
      <c r="W2346" t="str">
        <f ca="1"/>
        <v>Transport</v>
      </c>
      <c r="X2346" t="str">
        <f ca="1"/>
        <v>ZYMSTt_l_rm</v>
      </c>
      <c r="Y2346">
        <f ca="1"/>
        <v>0</v>
      </c>
      <c r="Z2346">
        <f ca="1"/>
        <v>0</v>
      </c>
      <c r="AA2346">
        <f ca="1"/>
        <v>0</v>
      </c>
      <c r="AB2346">
        <f ca="1"/>
        <v>0</v>
      </c>
      <c r="AC2346">
        <f ca="1"/>
        <v>0</v>
      </c>
      <c r="AD2346" t="str">
        <f ca="1"/>
        <v>ZYMSTt_l_rm</v>
      </c>
      <c r="AE2346">
        <f ca="1"/>
        <v>0</v>
      </c>
    </row>
    <row r="2347" spans="1:31" x14ac:dyDescent="0.2">
      <c r="L2347">
        <v>0</v>
      </c>
      <c r="M2347">
        <v>2.6058073479717298E-4</v>
      </c>
      <c r="N2347" s="105" t="str">
        <v/>
      </c>
      <c r="O2347" s="131"/>
      <c r="Q2347">
        <v>0</v>
      </c>
      <c r="R2347" t="str">
        <v/>
      </c>
      <c r="T2347">
        <v>0</v>
      </c>
      <c r="U2347" t="str">
        <v/>
      </c>
    </row>
    <row r="2348" spans="1:31" x14ac:dyDescent="0.2">
      <c r="L2348">
        <v>0</v>
      </c>
      <c r="M2348">
        <v>3.0418324929648197E-4</v>
      </c>
      <c r="N2348" s="105" t="str">
        <v/>
      </c>
      <c r="O2348" s="131"/>
      <c r="Q2348">
        <v>0</v>
      </c>
      <c r="R2348" t="str">
        <v/>
      </c>
      <c r="T2348">
        <v>0</v>
      </c>
      <c r="U2348" t="str">
        <v/>
      </c>
    </row>
    <row r="2349" spans="1:31" x14ac:dyDescent="0.2">
      <c r="L2349">
        <v>0</v>
      </c>
      <c r="M2349">
        <v>1.84286216152572E-4</v>
      </c>
      <c r="N2349" s="105" t="str">
        <v/>
      </c>
      <c r="O2349" s="131"/>
      <c r="Q2349">
        <v>0</v>
      </c>
      <c r="R2349" t="str">
        <v/>
      </c>
      <c r="T2349">
        <v>0</v>
      </c>
      <c r="U2349" t="str">
        <v/>
      </c>
    </row>
    <row r="2350" spans="1:31" x14ac:dyDescent="0.2">
      <c r="L2350">
        <v>0</v>
      </c>
      <c r="M2350">
        <v>4.08755738053115E-4</v>
      </c>
      <c r="N2350" s="105" t="str">
        <v/>
      </c>
      <c r="O2350" s="131"/>
      <c r="Q2350">
        <v>0</v>
      </c>
      <c r="R2350" t="str">
        <v/>
      </c>
      <c r="T2350">
        <v>0</v>
      </c>
      <c r="U2350" t="str">
        <v/>
      </c>
    </row>
    <row r="2351" spans="1:31" x14ac:dyDescent="0.2">
      <c r="L2351">
        <v>0</v>
      </c>
      <c r="M2351">
        <v>0</v>
      </c>
      <c r="N2351" s="105" t="str">
        <v/>
      </c>
      <c r="O2351" s="131"/>
      <c r="Q2351">
        <v>0</v>
      </c>
      <c r="R2351" t="str">
        <v/>
      </c>
      <c r="T2351">
        <v>0</v>
      </c>
      <c r="U2351" t="str">
        <v/>
      </c>
    </row>
    <row r="2352" spans="1:31" x14ac:dyDescent="0.2">
      <c r="L2352">
        <v>0</v>
      </c>
      <c r="M2352">
        <v>4.7902326129940803E-4</v>
      </c>
      <c r="N2352" s="105" t="str">
        <v/>
      </c>
      <c r="O2352" s="131"/>
      <c r="Q2352">
        <v>0</v>
      </c>
      <c r="R2352" t="str">
        <v/>
      </c>
      <c r="T2352">
        <v>0</v>
      </c>
      <c r="U2352" t="str">
        <v/>
      </c>
    </row>
    <row r="2353" spans="12:21" x14ac:dyDescent="0.2">
      <c r="L2353">
        <v>0</v>
      </c>
      <c r="M2353">
        <v>0</v>
      </c>
      <c r="N2353" s="105" t="str">
        <v/>
      </c>
      <c r="O2353" s="131"/>
      <c r="Q2353">
        <v>0</v>
      </c>
      <c r="R2353" t="str">
        <v/>
      </c>
      <c r="T2353">
        <v>0</v>
      </c>
      <c r="U2353" t="str">
        <v/>
      </c>
    </row>
    <row r="2354" spans="12:21" x14ac:dyDescent="0.2">
      <c r="L2354">
        <v>0</v>
      </c>
      <c r="M2354">
        <v>0</v>
      </c>
      <c r="N2354" s="105" t="str">
        <v>G00006t_c_en</v>
      </c>
      <c r="O2354" s="131"/>
      <c r="Q2354">
        <v>0</v>
      </c>
      <c r="R2354" t="str">
        <v>G00006t_c_en</v>
      </c>
      <c r="T2354">
        <v>0</v>
      </c>
      <c r="U2354" t="str">
        <v>G00006t_c_en</v>
      </c>
    </row>
    <row r="2355" spans="12:21" x14ac:dyDescent="0.2">
      <c r="L2355">
        <v>0</v>
      </c>
      <c r="M2355">
        <v>7.5283488925969796E-4</v>
      </c>
      <c r="N2355" s="105" t="str">
        <v>G00006t_c_en</v>
      </c>
      <c r="O2355" s="131"/>
      <c r="Q2355">
        <v>0</v>
      </c>
      <c r="R2355" t="str">
        <v>G00006t_c_en</v>
      </c>
      <c r="T2355">
        <v>0</v>
      </c>
      <c r="U2355" t="str">
        <v>G00006t_c_en</v>
      </c>
    </row>
    <row r="2356" spans="12:21" x14ac:dyDescent="0.2">
      <c r="L2356">
        <v>0</v>
      </c>
      <c r="M2356">
        <v>8.9478609253539E-4</v>
      </c>
      <c r="N2356" s="105" t="str">
        <v>G00006t_c_en</v>
      </c>
      <c r="O2356" s="131"/>
      <c r="Q2356">
        <v>0</v>
      </c>
      <c r="R2356" t="str">
        <v>G00006t_c_en</v>
      </c>
      <c r="T2356">
        <v>0</v>
      </c>
      <c r="U2356" t="str">
        <v>G00006t_c_en</v>
      </c>
    </row>
    <row r="2357" spans="12:21" x14ac:dyDescent="0.2">
      <c r="L2357">
        <v>0</v>
      </c>
      <c r="M2357">
        <v>4.0399776994855501E-4</v>
      </c>
      <c r="N2357" s="105" t="str">
        <v>G00006t_c_en</v>
      </c>
      <c r="O2357" s="131"/>
      <c r="Q2357">
        <v>0</v>
      </c>
      <c r="R2357" t="str">
        <v>G00006t_c_en</v>
      </c>
      <c r="T2357">
        <v>0</v>
      </c>
      <c r="U2357" t="str">
        <v>G00006t_c_en</v>
      </c>
    </row>
    <row r="2358" spans="12:21" x14ac:dyDescent="0.2">
      <c r="L2358">
        <v>0</v>
      </c>
      <c r="M2358">
        <v>6.4097443238257396E-4</v>
      </c>
      <c r="N2358" s="105" t="str">
        <v>G00006t_c_rm</v>
      </c>
      <c r="O2358" s="131"/>
      <c r="Q2358">
        <v>0</v>
      </c>
      <c r="R2358" t="str">
        <v>G00006t_c_rm</v>
      </c>
      <c r="T2358">
        <v>0</v>
      </c>
      <c r="U2358" t="str">
        <v>G00006t_c_rm</v>
      </c>
    </row>
    <row r="2359" spans="12:21" x14ac:dyDescent="0.2">
      <c r="L2359">
        <v>0</v>
      </c>
      <c r="M2359">
        <v>4.7464272594036598E-4</v>
      </c>
      <c r="N2359" s="105" t="str">
        <v>G00006t_c_rm</v>
      </c>
      <c r="O2359" s="131"/>
      <c r="Q2359">
        <v>0</v>
      </c>
      <c r="R2359" t="str">
        <v>G00006t_c_rm</v>
      </c>
      <c r="T2359">
        <v>0</v>
      </c>
      <c r="U2359" t="str">
        <v>G00006t_c_rm</v>
      </c>
    </row>
    <row r="2360" spans="12:21" x14ac:dyDescent="0.2">
      <c r="L2360">
        <v>0</v>
      </c>
      <c r="M2360">
        <v>2.6061287967733799E-4</v>
      </c>
      <c r="N2360" s="105" t="str">
        <v>G00006t_c_rm</v>
      </c>
      <c r="O2360" s="131"/>
      <c r="Q2360">
        <v>0</v>
      </c>
      <c r="R2360" t="str">
        <v>G00006t_c_rm</v>
      </c>
      <c r="T2360">
        <v>0</v>
      </c>
      <c r="U2360" t="str">
        <v>G00006t_c_rm</v>
      </c>
    </row>
    <row r="2361" spans="12:21" x14ac:dyDescent="0.2">
      <c r="L2361">
        <v>0</v>
      </c>
      <c r="M2361">
        <v>3.1442089647368401E-4</v>
      </c>
      <c r="N2361" s="105" t="str">
        <v>G00006t_c_rm</v>
      </c>
      <c r="O2361" s="131"/>
      <c r="Q2361">
        <v>0</v>
      </c>
      <c r="R2361" t="str">
        <v>G00006t_c_rm</v>
      </c>
      <c r="T2361">
        <v>0</v>
      </c>
      <c r="U2361" t="str">
        <v>G00006t_c_rm</v>
      </c>
    </row>
    <row r="2362" spans="12:21" x14ac:dyDescent="0.2">
      <c r="L2362">
        <v>0</v>
      </c>
      <c r="M2362">
        <v>4.9441396760198202E-4</v>
      </c>
      <c r="N2362" s="105" t="str">
        <v>G00006t_c_rm</v>
      </c>
      <c r="O2362" s="131"/>
      <c r="Q2362">
        <v>0</v>
      </c>
      <c r="R2362" t="str">
        <v>G00006t_c_rm</v>
      </c>
      <c r="T2362">
        <v>0</v>
      </c>
      <c r="U2362" t="str">
        <v>G00006t_c_rm</v>
      </c>
    </row>
    <row r="2363" spans="12:21" x14ac:dyDescent="0.2">
      <c r="L2363">
        <v>0</v>
      </c>
      <c r="M2363">
        <v>1.84286216152572E-4</v>
      </c>
      <c r="N2363" s="105" t="str">
        <v>G00006t_c_rm</v>
      </c>
      <c r="O2363" s="131"/>
      <c r="Q2363">
        <v>0</v>
      </c>
      <c r="R2363" t="str">
        <v>G00006t_c_rm</v>
      </c>
      <c r="T2363">
        <v>0</v>
      </c>
      <c r="U2363" t="str">
        <v>G00006t_c_rm</v>
      </c>
    </row>
    <row r="2364" spans="12:21" x14ac:dyDescent="0.2">
      <c r="L2364">
        <v>0</v>
      </c>
      <c r="M2364">
        <v>0</v>
      </c>
      <c r="N2364" s="105" t="str">
        <v>G00006t_c_gm</v>
      </c>
      <c r="O2364" s="131"/>
      <c r="Q2364">
        <v>0</v>
      </c>
      <c r="R2364" t="str">
        <v>G00006t_c_gm</v>
      </c>
      <c r="T2364">
        <v>0</v>
      </c>
      <c r="U2364" t="str">
        <v>G00006t_c_gm</v>
      </c>
    </row>
    <row r="2365" spans="12:21" x14ac:dyDescent="0.2">
      <c r="L2365">
        <v>0</v>
      </c>
      <c r="M2365">
        <v>4.18694227425083E-4</v>
      </c>
      <c r="N2365" s="105" t="str">
        <v>G00006t_c_gm</v>
      </c>
      <c r="O2365" s="131"/>
      <c r="Q2365">
        <v>0</v>
      </c>
      <c r="R2365" t="str">
        <v>G00006t_c_gm</v>
      </c>
      <c r="T2365">
        <v>0</v>
      </c>
      <c r="U2365" t="str">
        <v>G00006t_c_gm</v>
      </c>
    </row>
    <row r="2366" spans="12:21" x14ac:dyDescent="0.2">
      <c r="L2366">
        <v>0</v>
      </c>
      <c r="M2366">
        <v>2.9610281283438099E-4</v>
      </c>
      <c r="N2366" s="105" t="str">
        <v>G00006t_c_gm</v>
      </c>
      <c r="O2366" s="131"/>
      <c r="Q2366">
        <v>0</v>
      </c>
      <c r="R2366" t="str">
        <v>G00006t_c_gm</v>
      </c>
      <c r="T2366">
        <v>0</v>
      </c>
      <c r="U2366" t="str">
        <v>G00006t_c_gm</v>
      </c>
    </row>
    <row r="2367" spans="12:21" x14ac:dyDescent="0.2">
      <c r="L2367">
        <v>0</v>
      </c>
      <c r="M2367">
        <v>5.0186191996316005E-4</v>
      </c>
      <c r="N2367" s="105" t="str">
        <v>G00006t_c_gm</v>
      </c>
      <c r="O2367" s="131"/>
      <c r="Q2367">
        <v>0</v>
      </c>
      <c r="R2367" t="str">
        <v>G00006t_c_gm</v>
      </c>
      <c r="T2367">
        <v>0</v>
      </c>
      <c r="U2367" t="str">
        <v>G00006t_c_gm</v>
      </c>
    </row>
    <row r="2368" spans="12:21" x14ac:dyDescent="0.2">
      <c r="L2368">
        <v>0</v>
      </c>
      <c r="M2368">
        <v>0</v>
      </c>
      <c r="N2368" s="105" t="str">
        <v/>
      </c>
      <c r="O2368" s="131"/>
      <c r="Q2368">
        <v>0</v>
      </c>
      <c r="R2368" t="str">
        <v/>
      </c>
      <c r="T2368">
        <v>0</v>
      </c>
      <c r="U2368" t="str">
        <v/>
      </c>
    </row>
    <row r="2369" spans="12:21" x14ac:dyDescent="0.2">
      <c r="L2369">
        <v>0</v>
      </c>
      <c r="M2369">
        <v>0</v>
      </c>
      <c r="N2369" s="105" t="str">
        <v/>
      </c>
      <c r="O2369" s="131"/>
      <c r="Q2369">
        <v>0</v>
      </c>
      <c r="R2369" t="str">
        <v/>
      </c>
      <c r="T2369">
        <v>0</v>
      </c>
      <c r="U2369" t="str">
        <v/>
      </c>
    </row>
    <row r="2370" spans="12:21" x14ac:dyDescent="0.2">
      <c r="L2370">
        <v>0</v>
      </c>
      <c r="M2370">
        <v>0</v>
      </c>
      <c r="N2370" s="105" t="str">
        <v/>
      </c>
      <c r="O2370" s="131"/>
      <c r="Q2370">
        <v>0</v>
      </c>
      <c r="R2370" t="str">
        <v/>
      </c>
      <c r="T2370">
        <v>0</v>
      </c>
      <c r="U2370" t="str">
        <v/>
      </c>
    </row>
    <row r="2371" spans="12:21" x14ac:dyDescent="0.2">
      <c r="L2371">
        <v>0</v>
      </c>
      <c r="M2371">
        <v>0</v>
      </c>
      <c r="N2371" s="105" t="str">
        <v/>
      </c>
      <c r="O2371" s="131"/>
      <c r="Q2371">
        <v>0</v>
      </c>
      <c r="R2371" t="str">
        <v/>
      </c>
      <c r="T2371">
        <v>0</v>
      </c>
      <c r="U2371" t="str">
        <v/>
      </c>
    </row>
    <row r="2372" spans="12:21" x14ac:dyDescent="0.2">
      <c r="L2372">
        <v>0</v>
      </c>
      <c r="M2372">
        <v>2.4106214616806398E-3</v>
      </c>
      <c r="N2372" s="105" t="str">
        <v/>
      </c>
      <c r="O2372" s="131"/>
      <c r="Q2372">
        <v>0</v>
      </c>
      <c r="R2372" t="str">
        <v/>
      </c>
      <c r="T2372">
        <v>0</v>
      </c>
      <c r="U2372" t="str">
        <v/>
      </c>
    </row>
    <row r="2373" spans="12:21" x14ac:dyDescent="0.2">
      <c r="L2373">
        <v>0</v>
      </c>
      <c r="M2373">
        <v>2.7698397474592499E-3</v>
      </c>
      <c r="N2373" s="105" t="str">
        <v/>
      </c>
      <c r="O2373" s="131"/>
      <c r="Q2373">
        <v>0</v>
      </c>
      <c r="R2373" t="str">
        <v/>
      </c>
      <c r="T2373">
        <v>0</v>
      </c>
      <c r="U2373" t="str">
        <v/>
      </c>
    </row>
    <row r="2374" spans="12:21" x14ac:dyDescent="0.2">
      <c r="L2374">
        <v>2.29035441700779E-4</v>
      </c>
      <c r="M2374">
        <v>8.0153146685849898E-4</v>
      </c>
      <c r="N2374" s="105" t="str">
        <v/>
      </c>
      <c r="O2374" s="131"/>
      <c r="Q2374">
        <v>2.4996559355605402E-4</v>
      </c>
      <c r="R2374" t="str">
        <v/>
      </c>
      <c r="T2374">
        <v>0</v>
      </c>
      <c r="U2374" t="str">
        <v/>
      </c>
    </row>
    <row r="2375" spans="12:21" x14ac:dyDescent="0.2">
      <c r="L2375">
        <v>0</v>
      </c>
      <c r="M2375">
        <v>2.3610930482182001E-3</v>
      </c>
      <c r="N2375" s="105" t="str">
        <v/>
      </c>
      <c r="O2375" s="131"/>
      <c r="Q2375">
        <v>0</v>
      </c>
      <c r="R2375" t="str">
        <v/>
      </c>
      <c r="T2375">
        <v>0</v>
      </c>
      <c r="U2375" t="str">
        <v/>
      </c>
    </row>
    <row r="2376" spans="12:21" x14ac:dyDescent="0.2">
      <c r="L2376">
        <v>0</v>
      </c>
      <c r="M2376">
        <v>2.1515159319905101E-3</v>
      </c>
      <c r="N2376" s="105" t="str">
        <v/>
      </c>
      <c r="O2376" s="131"/>
      <c r="Q2376">
        <v>0</v>
      </c>
      <c r="R2376" t="str">
        <v/>
      </c>
      <c r="T2376">
        <v>2.87500794577685E-4</v>
      </c>
      <c r="U2376" t="str">
        <v/>
      </c>
    </row>
    <row r="2377" spans="12:21" x14ac:dyDescent="0.2">
      <c r="L2377">
        <v>0</v>
      </c>
      <c r="M2377">
        <v>2.5913539691313201E-3</v>
      </c>
      <c r="N2377" s="105" t="str">
        <v/>
      </c>
      <c r="O2377" s="131"/>
      <c r="Q2377">
        <v>0</v>
      </c>
      <c r="R2377" t="str">
        <v/>
      </c>
      <c r="T2377">
        <v>0</v>
      </c>
      <c r="U2377" t="str">
        <v/>
      </c>
    </row>
    <row r="2378" spans="12:21" x14ac:dyDescent="0.2">
      <c r="L2378">
        <v>2.2519004288978602E-3</v>
      </c>
      <c r="M2378">
        <v>3.63926847120404E-3</v>
      </c>
      <c r="N2378" s="105" t="str">
        <v/>
      </c>
      <c r="O2378" s="131"/>
      <c r="Q2378">
        <v>3.1386373703944499E-4</v>
      </c>
      <c r="R2378" t="str">
        <v/>
      </c>
      <c r="T2378">
        <v>0</v>
      </c>
      <c r="U2378" t="str">
        <v/>
      </c>
    </row>
    <row r="2379" spans="12:21" x14ac:dyDescent="0.2">
      <c r="L2379">
        <v>0</v>
      </c>
      <c r="M2379">
        <v>2.2910429901447401E-3</v>
      </c>
      <c r="N2379" s="105" t="str">
        <v/>
      </c>
      <c r="O2379" s="131"/>
      <c r="Q2379">
        <v>0</v>
      </c>
      <c r="R2379" t="str">
        <v/>
      </c>
      <c r="T2379">
        <v>4.19360552832091E-4</v>
      </c>
      <c r="U2379" t="str">
        <v/>
      </c>
    </row>
    <row r="2380" spans="12:21" x14ac:dyDescent="0.2">
      <c r="L2380">
        <v>4.1641111098893301E-3</v>
      </c>
      <c r="M2380">
        <v>3.2639984699705301E-3</v>
      </c>
      <c r="N2380" s="105" t="str">
        <v/>
      </c>
      <c r="O2380" s="131"/>
      <c r="Q2380">
        <v>4.4638161441386298E-4</v>
      </c>
      <c r="R2380" t="str">
        <v/>
      </c>
      <c r="T2380">
        <v>3.0155079012198901E-3</v>
      </c>
      <c r="U2380" t="str">
        <v/>
      </c>
    </row>
    <row r="2381" spans="12:21" x14ac:dyDescent="0.2">
      <c r="L2381">
        <v>0</v>
      </c>
      <c r="M2381">
        <v>1.61388499444841E-3</v>
      </c>
      <c r="N2381" s="105" t="str">
        <v/>
      </c>
      <c r="O2381" s="131"/>
      <c r="Q2381">
        <v>0</v>
      </c>
      <c r="R2381" t="str">
        <v/>
      </c>
      <c r="T2381">
        <v>0</v>
      </c>
      <c r="U2381" t="str">
        <v/>
      </c>
    </row>
    <row r="2382" spans="12:21" x14ac:dyDescent="0.2">
      <c r="L2382">
        <v>0</v>
      </c>
      <c r="M2382">
        <v>1.6673708546151101E-3</v>
      </c>
      <c r="N2382" s="105" t="str">
        <v/>
      </c>
      <c r="O2382" s="131"/>
      <c r="Q2382">
        <v>0</v>
      </c>
      <c r="R2382" t="str">
        <v/>
      </c>
      <c r="T2382">
        <v>0</v>
      </c>
      <c r="U2382" t="str">
        <v/>
      </c>
    </row>
    <row r="2383" spans="12:21" x14ac:dyDescent="0.2">
      <c r="L2383">
        <v>0</v>
      </c>
      <c r="M2383">
        <v>1.0833873617364599E-3</v>
      </c>
      <c r="N2383" s="105" t="str">
        <v/>
      </c>
      <c r="O2383" s="131"/>
      <c r="Q2383">
        <v>0</v>
      </c>
      <c r="R2383" t="str">
        <v/>
      </c>
      <c r="T2383">
        <v>0</v>
      </c>
      <c r="U2383" t="str">
        <v/>
      </c>
    </row>
    <row r="2384" spans="12:21" x14ac:dyDescent="0.2">
      <c r="L2384">
        <v>0</v>
      </c>
      <c r="M2384">
        <v>1.45929790865339E-3</v>
      </c>
      <c r="N2384" s="105" t="str">
        <v/>
      </c>
      <c r="O2384" s="131"/>
      <c r="Q2384">
        <v>0</v>
      </c>
      <c r="R2384" t="str">
        <v/>
      </c>
      <c r="T2384">
        <v>0</v>
      </c>
      <c r="U2384" t="str">
        <v/>
      </c>
    </row>
    <row r="2385" spans="12:21" x14ac:dyDescent="0.2">
      <c r="L2385">
        <v>0</v>
      </c>
      <c r="M2385">
        <v>1.51111922570751E-3</v>
      </c>
      <c r="N2385" s="105" t="str">
        <v/>
      </c>
      <c r="O2385" s="131"/>
      <c r="Q2385">
        <v>0</v>
      </c>
      <c r="R2385" t="str">
        <v/>
      </c>
      <c r="T2385">
        <v>0</v>
      </c>
      <c r="U2385" t="str">
        <v/>
      </c>
    </row>
    <row r="2386" spans="12:21" x14ac:dyDescent="0.2">
      <c r="L2386">
        <v>0</v>
      </c>
      <c r="M2386">
        <v>0</v>
      </c>
      <c r="N2386" s="105" t="str">
        <v/>
      </c>
      <c r="O2386" s="131"/>
      <c r="Q2386">
        <v>0</v>
      </c>
      <c r="R2386" t="str">
        <v/>
      </c>
      <c r="T2386">
        <v>0</v>
      </c>
      <c r="U2386" t="str">
        <v/>
      </c>
    </row>
    <row r="2387" spans="12:21" x14ac:dyDescent="0.2">
      <c r="L2387">
        <v>0</v>
      </c>
      <c r="M2387">
        <v>0</v>
      </c>
      <c r="N2387" s="105" t="str">
        <v/>
      </c>
      <c r="O2387" s="131"/>
      <c r="Q2387">
        <v>0</v>
      </c>
      <c r="R2387" t="str">
        <v/>
      </c>
      <c r="T2387">
        <v>0</v>
      </c>
      <c r="U2387" t="str">
        <v/>
      </c>
    </row>
    <row r="2388" spans="12:21" x14ac:dyDescent="0.2">
      <c r="L2388">
        <v>0</v>
      </c>
      <c r="M2388">
        <v>0</v>
      </c>
      <c r="N2388" s="105" t="str">
        <v/>
      </c>
      <c r="O2388" s="131"/>
      <c r="Q2388">
        <v>0</v>
      </c>
      <c r="R2388" t="str">
        <v/>
      </c>
      <c r="T2388">
        <v>0</v>
      </c>
      <c r="U2388" t="str">
        <v/>
      </c>
    </row>
    <row r="2389" spans="12:21" x14ac:dyDescent="0.2">
      <c r="L2389">
        <v>0</v>
      </c>
      <c r="M2389">
        <v>0</v>
      </c>
      <c r="N2389" s="105" t="str">
        <v/>
      </c>
      <c r="O2389" s="131"/>
      <c r="Q2389">
        <v>0</v>
      </c>
      <c r="R2389" t="str">
        <v/>
      </c>
      <c r="T2389">
        <v>0</v>
      </c>
      <c r="U2389" t="str">
        <v/>
      </c>
    </row>
    <row r="2390" spans="12:21" x14ac:dyDescent="0.2">
      <c r="L2390">
        <v>0</v>
      </c>
      <c r="M2390">
        <v>2.9811524038599198E-3</v>
      </c>
      <c r="N2390" s="105" t="str">
        <v>PSSA_rm</v>
      </c>
      <c r="O2390" s="131"/>
      <c r="Q2390">
        <v>0</v>
      </c>
      <c r="R2390" t="str">
        <v>PSSA_rm</v>
      </c>
      <c r="T2390">
        <v>0</v>
      </c>
      <c r="U2390" t="str">
        <v>PSSA_rm</v>
      </c>
    </row>
    <row r="2391" spans="12:21" x14ac:dyDescent="0.2">
      <c r="L2391">
        <v>2.7276056440659101E-3</v>
      </c>
      <c r="M2391">
        <v>3.9498183872925096E-3</v>
      </c>
      <c r="N2391" s="105" t="str">
        <v>PSSA_rm</v>
      </c>
      <c r="O2391" s="131"/>
      <c r="Q2391">
        <v>7.1073893323872798E-4</v>
      </c>
      <c r="R2391" t="str">
        <v>PSSA_rm</v>
      </c>
      <c r="T2391">
        <v>5.0390357598977399E-4</v>
      </c>
      <c r="U2391" t="str">
        <v>PSSA_rm</v>
      </c>
    </row>
    <row r="2392" spans="12:21" x14ac:dyDescent="0.2">
      <c r="L2392">
        <v>9.7587549996057301E-4</v>
      </c>
      <c r="M2392">
        <v>2.5462013734324699E-3</v>
      </c>
      <c r="N2392" s="105" t="str">
        <v>PSSA_rm</v>
      </c>
      <c r="O2392" s="131"/>
      <c r="Q2392">
        <v>6.8958913201377697E-4</v>
      </c>
      <c r="R2392" t="str">
        <v>PSSA_rm</v>
      </c>
      <c r="T2392">
        <v>4.19360552832091E-4</v>
      </c>
      <c r="U2392" t="str">
        <v>PSSA_rm</v>
      </c>
    </row>
    <row r="2393" spans="12:21" x14ac:dyDescent="0.2">
      <c r="L2393">
        <v>0</v>
      </c>
      <c r="M2393">
        <v>1.92268238934372E-3</v>
      </c>
      <c r="N2393" s="105" t="str">
        <v>PSSA_rm</v>
      </c>
      <c r="O2393" s="131"/>
      <c r="Q2393">
        <v>0</v>
      </c>
      <c r="R2393" t="str">
        <v>PSSA_rm</v>
      </c>
      <c r="T2393">
        <v>0</v>
      </c>
      <c r="U2393" t="str">
        <v>PSSA_rm</v>
      </c>
    </row>
    <row r="2394" spans="12:21" x14ac:dyDescent="0.2">
      <c r="L2394">
        <v>4.3645847632590197E-3</v>
      </c>
      <c r="M2394">
        <v>3.5009603086292398E-3</v>
      </c>
      <c r="N2394" s="105" t="str">
        <v>PSSA_rm</v>
      </c>
      <c r="O2394" s="131"/>
      <c r="Q2394">
        <v>4.5759318974290803E-4</v>
      </c>
      <c r="R2394" t="str">
        <v>PSSA_rm</v>
      </c>
      <c r="T2394">
        <v>3.7760678402067498E-3</v>
      </c>
      <c r="U2394" t="str">
        <v>PSSA_rm</v>
      </c>
    </row>
    <row r="2395" spans="12:21" x14ac:dyDescent="0.2">
      <c r="L2395">
        <v>0</v>
      </c>
      <c r="M2395">
        <v>2.2058678917422302E-3</v>
      </c>
      <c r="N2395" s="105" t="str">
        <v>PSSA_rm</v>
      </c>
      <c r="O2395" s="131"/>
      <c r="Q2395">
        <v>0</v>
      </c>
      <c r="R2395" t="str">
        <v>PSSA_rm</v>
      </c>
      <c r="T2395">
        <v>0</v>
      </c>
      <c r="U2395" t="str">
        <v>PSSA_rm</v>
      </c>
    </row>
    <row r="2396" spans="12:21" x14ac:dyDescent="0.2">
      <c r="L2396">
        <v>0</v>
      </c>
      <c r="M2396">
        <v>5.4620491106761003E-2</v>
      </c>
      <c r="N2396" s="105" t="str">
        <v/>
      </c>
      <c r="O2396" s="131"/>
      <c r="Q2396">
        <v>0</v>
      </c>
      <c r="R2396" t="str">
        <v/>
      </c>
      <c r="T2396">
        <v>0</v>
      </c>
      <c r="U2396" t="str">
        <v/>
      </c>
    </row>
    <row r="2397" spans="12:21" x14ac:dyDescent="0.2">
      <c r="L2397">
        <v>0</v>
      </c>
      <c r="M2397">
        <v>6.6044467876583995E-2</v>
      </c>
      <c r="N2397" s="105" t="str">
        <v/>
      </c>
      <c r="O2397" s="131"/>
      <c r="Q2397">
        <v>0</v>
      </c>
      <c r="R2397" t="str">
        <v/>
      </c>
      <c r="T2397">
        <v>0</v>
      </c>
      <c r="U2397" t="str">
        <v/>
      </c>
    </row>
    <row r="2398" spans="12:21" x14ac:dyDescent="0.2">
      <c r="L2398">
        <v>0</v>
      </c>
      <c r="M2398">
        <v>4.6744175498511099E-2</v>
      </c>
      <c r="N2398" s="105" t="str">
        <v/>
      </c>
      <c r="O2398" s="131"/>
      <c r="Q2398">
        <v>0</v>
      </c>
      <c r="R2398" t="str">
        <v/>
      </c>
      <c r="T2398">
        <v>0</v>
      </c>
      <c r="U2398" t="str">
        <v/>
      </c>
    </row>
    <row r="2399" spans="12:21" x14ac:dyDescent="0.2">
      <c r="L2399">
        <v>0</v>
      </c>
      <c r="M2399">
        <v>2.6498776682923102E-2</v>
      </c>
      <c r="N2399" s="105" t="str">
        <v/>
      </c>
      <c r="O2399" s="131"/>
      <c r="Q2399">
        <v>0</v>
      </c>
      <c r="R2399" t="str">
        <v/>
      </c>
      <c r="T2399">
        <v>0</v>
      </c>
      <c r="U2399" t="str">
        <v/>
      </c>
    </row>
    <row r="2400" spans="12:21" x14ac:dyDescent="0.2">
      <c r="L2400">
        <v>0</v>
      </c>
      <c r="M2400">
        <v>3.8762720949014999E-2</v>
      </c>
      <c r="N2400" s="105" t="str">
        <v/>
      </c>
      <c r="O2400" s="131"/>
      <c r="Q2400">
        <v>0</v>
      </c>
      <c r="R2400" t="str">
        <v/>
      </c>
      <c r="T2400">
        <v>0</v>
      </c>
      <c r="U2400" t="str">
        <v/>
      </c>
    </row>
    <row r="2401" spans="12:21" x14ac:dyDescent="0.2">
      <c r="L2401">
        <v>0</v>
      </c>
      <c r="M2401">
        <v>5.38136789976425E-2</v>
      </c>
      <c r="N2401" s="105" t="str">
        <v/>
      </c>
      <c r="O2401" s="131"/>
      <c r="Q2401">
        <v>0</v>
      </c>
      <c r="R2401" t="str">
        <v/>
      </c>
      <c r="T2401">
        <v>0</v>
      </c>
      <c r="U2401" t="str">
        <v/>
      </c>
    </row>
    <row r="2402" spans="12:21" x14ac:dyDescent="0.2">
      <c r="L2402">
        <v>0</v>
      </c>
      <c r="M2402">
        <v>4.6469757221004299E-2</v>
      </c>
      <c r="N2402" s="105" t="str">
        <v/>
      </c>
      <c r="O2402" s="131"/>
      <c r="Q2402">
        <v>0</v>
      </c>
      <c r="R2402" t="str">
        <v/>
      </c>
      <c r="T2402">
        <v>0</v>
      </c>
      <c r="U2402" t="str">
        <v/>
      </c>
    </row>
    <row r="2403" spans="12:21" x14ac:dyDescent="0.2">
      <c r="L2403">
        <v>0</v>
      </c>
      <c r="M2403">
        <v>4.7162652455036501E-2</v>
      </c>
      <c r="N2403" s="105" t="str">
        <v/>
      </c>
      <c r="O2403" s="131"/>
      <c r="Q2403">
        <v>0</v>
      </c>
      <c r="R2403" t="str">
        <v/>
      </c>
      <c r="T2403">
        <v>0</v>
      </c>
      <c r="U2403" t="str">
        <v/>
      </c>
    </row>
    <row r="2404" spans="12:21" x14ac:dyDescent="0.2">
      <c r="L2404">
        <v>0</v>
      </c>
      <c r="M2404">
        <v>4.7449784852837303E-2</v>
      </c>
      <c r="N2404" s="105" t="str">
        <v/>
      </c>
      <c r="O2404" s="131"/>
      <c r="Q2404">
        <v>0</v>
      </c>
      <c r="R2404" t="str">
        <v/>
      </c>
      <c r="T2404">
        <v>0</v>
      </c>
      <c r="U2404" t="str">
        <v/>
      </c>
    </row>
    <row r="2405" spans="12:21" x14ac:dyDescent="0.2">
      <c r="L2405">
        <v>0</v>
      </c>
      <c r="M2405">
        <v>6.5652215962542296E-2</v>
      </c>
      <c r="N2405" s="105" t="str">
        <v/>
      </c>
      <c r="O2405" s="131"/>
      <c r="Q2405">
        <v>3.0907361307564698E-5</v>
      </c>
      <c r="R2405" t="str">
        <v/>
      </c>
      <c r="T2405">
        <v>0</v>
      </c>
      <c r="U2405" t="str">
        <v/>
      </c>
    </row>
    <row r="2406" spans="12:21" x14ac:dyDescent="0.2">
      <c r="L2406">
        <v>0</v>
      </c>
      <c r="M2406">
        <v>7.8984042452447806E-2</v>
      </c>
      <c r="N2406" s="105" t="str">
        <v/>
      </c>
      <c r="O2406" s="131"/>
      <c r="Q2406">
        <v>0</v>
      </c>
      <c r="R2406" t="str">
        <v/>
      </c>
      <c r="T2406">
        <v>0</v>
      </c>
      <c r="U2406" t="str">
        <v/>
      </c>
    </row>
    <row r="2407" spans="12:21" x14ac:dyDescent="0.2">
      <c r="L2407">
        <v>0</v>
      </c>
      <c r="M2407">
        <v>4.7452334169799701E-2</v>
      </c>
      <c r="N2407" s="105" t="str">
        <v/>
      </c>
      <c r="O2407" s="131"/>
      <c r="Q2407">
        <v>0</v>
      </c>
      <c r="R2407" t="str">
        <v/>
      </c>
      <c r="T2407">
        <v>0</v>
      </c>
      <c r="U2407" t="str">
        <v/>
      </c>
    </row>
    <row r="2408" spans="12:21" x14ac:dyDescent="0.2">
      <c r="L2408">
        <v>0</v>
      </c>
      <c r="M2408">
        <v>4.97678169314353E-5</v>
      </c>
      <c r="N2408" s="105" t="str">
        <v>G00006t_c_r</v>
      </c>
      <c r="O2408" s="131"/>
      <c r="Q2408">
        <v>0</v>
      </c>
      <c r="R2408" t="str">
        <v>G00006t_c_r</v>
      </c>
      <c r="T2408">
        <v>0</v>
      </c>
      <c r="U2408" t="str">
        <v>G00006t_c_r</v>
      </c>
    </row>
    <row r="2409" spans="12:21" x14ac:dyDescent="0.2">
      <c r="L2409">
        <v>-3.6974810240963902E-4</v>
      </c>
      <c r="M2409">
        <v>5.7306900203313601E-5</v>
      </c>
      <c r="N2409" s="105" t="str">
        <v>G00006t_c_r</v>
      </c>
      <c r="O2409" s="131"/>
      <c r="Q2409">
        <v>-2.1917476795033799E-4</v>
      </c>
      <c r="R2409" t="str">
        <v>G00006t_c_r</v>
      </c>
      <c r="T2409">
        <v>-4.80884934738956E-4</v>
      </c>
      <c r="U2409" t="str">
        <v>G00006t_c_r</v>
      </c>
    </row>
    <row r="2410" spans="12:21" x14ac:dyDescent="0.2">
      <c r="L2410">
        <v>0</v>
      </c>
      <c r="M2410">
        <v>1.88993858328574E-5</v>
      </c>
      <c r="N2410" s="105" t="str">
        <v>G00006t_c_r</v>
      </c>
      <c r="O2410" s="131"/>
      <c r="Q2410">
        <v>0</v>
      </c>
      <c r="R2410" t="str">
        <v>G00006t_c_r</v>
      </c>
      <c r="T2410">
        <v>0</v>
      </c>
      <c r="U2410" t="str">
        <v>G00006t_c_r</v>
      </c>
    </row>
    <row r="2411" spans="12:21" x14ac:dyDescent="0.2">
      <c r="L2411">
        <v>0</v>
      </c>
      <c r="M2411">
        <v>3.4968743441018302E-5</v>
      </c>
      <c r="N2411" s="105" t="str">
        <v>G00006t_c_r</v>
      </c>
      <c r="O2411" s="131"/>
      <c r="Q2411">
        <v>0</v>
      </c>
      <c r="R2411" t="str">
        <v>G00006t_c_r</v>
      </c>
      <c r="T2411">
        <v>0</v>
      </c>
      <c r="U2411" t="str">
        <v>G00006t_c_r</v>
      </c>
    </row>
    <row r="2412" spans="12:21" x14ac:dyDescent="0.2">
      <c r="L2412">
        <v>0</v>
      </c>
      <c r="M2412">
        <v>0</v>
      </c>
      <c r="N2412" s="105" t="str">
        <v>G00006t_c_r</v>
      </c>
      <c r="O2412" s="131"/>
      <c r="Q2412">
        <v>0</v>
      </c>
      <c r="R2412" t="str">
        <v>G00006t_c_r</v>
      </c>
      <c r="T2412">
        <v>0</v>
      </c>
      <c r="U2412" t="str">
        <v>G00006t_c_r</v>
      </c>
    </row>
    <row r="2413" spans="12:21" x14ac:dyDescent="0.2">
      <c r="L2413">
        <v>0</v>
      </c>
      <c r="M2413">
        <v>0</v>
      </c>
      <c r="N2413" s="105" t="str">
        <v>G00006t_c_r</v>
      </c>
      <c r="O2413" s="131"/>
      <c r="Q2413">
        <v>0</v>
      </c>
      <c r="R2413" t="str">
        <v>G00006t_c_r</v>
      </c>
      <c r="T2413">
        <v>0</v>
      </c>
      <c r="U2413" t="str">
        <v>G00006t_c_r</v>
      </c>
    </row>
    <row r="2414" spans="12:21" x14ac:dyDescent="0.2">
      <c r="L2414">
        <v>0</v>
      </c>
      <c r="M2414">
        <v>0</v>
      </c>
      <c r="N2414" s="105" t="str">
        <v>G00006t_c_r</v>
      </c>
      <c r="O2414" s="131"/>
      <c r="Q2414">
        <v>0</v>
      </c>
      <c r="R2414" t="str">
        <v>G00006t_c_r</v>
      </c>
      <c r="T2414">
        <v>0</v>
      </c>
      <c r="U2414" t="str">
        <v>G00006t_c_r</v>
      </c>
    </row>
    <row r="2415" spans="12:21" x14ac:dyDescent="0.2">
      <c r="L2415">
        <v>0</v>
      </c>
      <c r="M2415">
        <v>0</v>
      </c>
      <c r="N2415" s="105" t="str">
        <v>G00006t_c_r</v>
      </c>
      <c r="O2415" s="131"/>
      <c r="Q2415">
        <v>0</v>
      </c>
      <c r="R2415" t="str">
        <v>G00006t_c_r</v>
      </c>
      <c r="T2415">
        <v>0</v>
      </c>
      <c r="U2415" t="str">
        <v>G00006t_c_r</v>
      </c>
    </row>
    <row r="2416" spans="12:21" x14ac:dyDescent="0.2">
      <c r="L2416">
        <v>0</v>
      </c>
      <c r="M2416">
        <v>0</v>
      </c>
      <c r="N2416" s="105" t="str">
        <v>G00006t_c_r</v>
      </c>
      <c r="O2416" s="131"/>
      <c r="Q2416">
        <v>0</v>
      </c>
      <c r="R2416" t="str">
        <v>G00006t_c_r</v>
      </c>
      <c r="T2416">
        <v>0</v>
      </c>
      <c r="U2416" t="str">
        <v>G00006t_c_r</v>
      </c>
    </row>
    <row r="2417" spans="12:21" x14ac:dyDescent="0.2">
      <c r="L2417">
        <v>0</v>
      </c>
      <c r="M2417">
        <v>0</v>
      </c>
      <c r="N2417" s="105" t="str">
        <v>G00006t_c_r</v>
      </c>
      <c r="O2417" s="131"/>
      <c r="Q2417">
        <v>0</v>
      </c>
      <c r="R2417" t="str">
        <v>G00006t_c_r</v>
      </c>
      <c r="T2417">
        <v>0</v>
      </c>
      <c r="U2417" t="str">
        <v>G00006t_c_r</v>
      </c>
    </row>
    <row r="2418" spans="12:21" x14ac:dyDescent="0.2">
      <c r="L2418">
        <v>0</v>
      </c>
      <c r="M2418">
        <v>4.03987804351009E-4</v>
      </c>
      <c r="N2418" s="105" t="str">
        <v>G00006t_c_r</v>
      </c>
      <c r="O2418" s="131"/>
      <c r="Q2418">
        <v>0</v>
      </c>
      <c r="R2418" t="str">
        <v>G00006t_c_r</v>
      </c>
      <c r="T2418">
        <v>0</v>
      </c>
      <c r="U2418" t="str">
        <v>G00006t_c_r</v>
      </c>
    </row>
    <row r="2419" spans="12:21" x14ac:dyDescent="0.2">
      <c r="L2419">
        <v>0</v>
      </c>
      <c r="M2419">
        <v>3.9604406754150702E-5</v>
      </c>
      <c r="N2419" s="105" t="str">
        <v>G00006t_c_r</v>
      </c>
      <c r="O2419" s="131"/>
      <c r="Q2419">
        <v>0</v>
      </c>
      <c r="R2419" t="str">
        <v>G00006t_c_r</v>
      </c>
      <c r="T2419">
        <v>0</v>
      </c>
      <c r="U2419" t="str">
        <v>G00006t_c_r</v>
      </c>
    </row>
    <row r="2420" spans="12:21" x14ac:dyDescent="0.2">
      <c r="L2420">
        <v>0</v>
      </c>
      <c r="M2420">
        <v>3.9204563316961298E-4</v>
      </c>
      <c r="N2420" s="105" t="str">
        <v>G00006t_c_r</v>
      </c>
      <c r="O2420" s="131"/>
      <c r="Q2420">
        <v>0</v>
      </c>
      <c r="R2420" t="str">
        <v>G00006t_c_r</v>
      </c>
      <c r="T2420">
        <v>0</v>
      </c>
      <c r="U2420" t="str">
        <v>G00006t_c_r</v>
      </c>
    </row>
    <row r="2421" spans="12:21" x14ac:dyDescent="0.2">
      <c r="L2421">
        <v>0</v>
      </c>
      <c r="M2421">
        <v>1.8576432350178699E-5</v>
      </c>
      <c r="N2421" s="105" t="str">
        <v>G00006t_c_r</v>
      </c>
      <c r="O2421" s="131"/>
      <c r="Q2421">
        <v>0</v>
      </c>
      <c r="R2421" t="str">
        <v>G00006t_c_r</v>
      </c>
      <c r="T2421">
        <v>0</v>
      </c>
      <c r="U2421" t="str">
        <v>G00006t_c_r</v>
      </c>
    </row>
    <row r="2422" spans="12:21" x14ac:dyDescent="0.2">
      <c r="L2422">
        <v>0</v>
      </c>
      <c r="M2422">
        <v>2.77220654109523E-3</v>
      </c>
      <c r="N2422" s="105" t="str">
        <v>G00006t_c_r</v>
      </c>
      <c r="O2422" s="131"/>
      <c r="Q2422">
        <v>0</v>
      </c>
      <c r="R2422" t="str">
        <v>G00006t_c_r</v>
      </c>
      <c r="T2422">
        <v>0</v>
      </c>
      <c r="U2422" t="str">
        <v>G00006t_c_r</v>
      </c>
    </row>
    <row r="2423" spans="12:21" x14ac:dyDescent="0.2">
      <c r="L2423">
        <v>0</v>
      </c>
      <c r="M2423">
        <v>7.9421704384676503E-4</v>
      </c>
      <c r="N2423" s="105" t="str">
        <v>G00006t_c_r</v>
      </c>
      <c r="O2423" s="131"/>
      <c r="Q2423">
        <v>0</v>
      </c>
      <c r="R2423" t="str">
        <v>G00006t_c_r</v>
      </c>
      <c r="T2423">
        <v>0</v>
      </c>
      <c r="U2423" t="str">
        <v>G00006t_c_r</v>
      </c>
    </row>
    <row r="2424" spans="12:21" x14ac:dyDescent="0.2">
      <c r="L2424">
        <v>0</v>
      </c>
      <c r="M2424">
        <v>2.1432414090716001E-3</v>
      </c>
      <c r="N2424" s="105" t="str">
        <v>G00006t_c_r</v>
      </c>
      <c r="O2424" s="131"/>
      <c r="Q2424">
        <v>0</v>
      </c>
      <c r="R2424" t="str">
        <v>G00006t_c_r</v>
      </c>
      <c r="T2424">
        <v>0</v>
      </c>
      <c r="U2424" t="str">
        <v>G00006t_c_r</v>
      </c>
    </row>
    <row r="2425" spans="12:21" x14ac:dyDescent="0.2">
      <c r="L2425">
        <v>0</v>
      </c>
      <c r="M2425">
        <v>2.5862865831087901E-3</v>
      </c>
      <c r="N2425" s="105" t="str">
        <v>G00006t_c_r</v>
      </c>
      <c r="O2425" s="131"/>
      <c r="Q2425">
        <v>0</v>
      </c>
      <c r="R2425" t="str">
        <v>G00006t_c_r</v>
      </c>
      <c r="T2425">
        <v>0</v>
      </c>
      <c r="U2425" t="str">
        <v>G00006t_c_r</v>
      </c>
    </row>
    <row r="2426" spans="12:21" x14ac:dyDescent="0.2">
      <c r="L2426">
        <v>0</v>
      </c>
      <c r="M2426">
        <v>2.49453889147146E-4</v>
      </c>
      <c r="N2426" s="105" t="str">
        <v>G00006t_c_r</v>
      </c>
      <c r="O2426" s="131"/>
      <c r="Q2426">
        <v>0</v>
      </c>
      <c r="R2426" t="str">
        <v>G00006t_c_r</v>
      </c>
      <c r="T2426">
        <v>0</v>
      </c>
      <c r="U2426" t="str">
        <v>G00006t_c_r</v>
      </c>
    </row>
    <row r="2427" spans="12:21" x14ac:dyDescent="0.2">
      <c r="L2427">
        <v>0</v>
      </c>
      <c r="M2427">
        <v>2.6058073479717298E-4</v>
      </c>
      <c r="N2427" s="105" t="str">
        <v>G00006t_c_r</v>
      </c>
      <c r="O2427" s="131"/>
      <c r="Q2427">
        <v>0</v>
      </c>
      <c r="R2427" t="str">
        <v>G00006t_c_r</v>
      </c>
      <c r="T2427">
        <v>0</v>
      </c>
      <c r="U2427" t="str">
        <v>G00006t_c_r</v>
      </c>
    </row>
    <row r="2428" spans="12:21" x14ac:dyDescent="0.2">
      <c r="L2428">
        <v>0</v>
      </c>
      <c r="M2428">
        <v>3.0418324929648197E-4</v>
      </c>
      <c r="N2428" s="105" t="str">
        <v>G00006t_c_r</v>
      </c>
      <c r="O2428" s="131"/>
      <c r="Q2428">
        <v>0</v>
      </c>
      <c r="R2428" t="str">
        <v>G00006t_c_r</v>
      </c>
      <c r="T2428">
        <v>0</v>
      </c>
      <c r="U2428" t="str">
        <v>G00006t_c_r</v>
      </c>
    </row>
    <row r="2429" spans="12:21" x14ac:dyDescent="0.2">
      <c r="L2429">
        <v>0</v>
      </c>
      <c r="M2429">
        <v>1.84286216152572E-4</v>
      </c>
      <c r="N2429" s="105" t="str">
        <v>G00006t_c_r</v>
      </c>
      <c r="O2429" s="131"/>
      <c r="Q2429">
        <v>0</v>
      </c>
      <c r="R2429" t="str">
        <v>G00006t_c_r</v>
      </c>
      <c r="T2429">
        <v>0</v>
      </c>
      <c r="U2429" t="str">
        <v>G00006t_c_r</v>
      </c>
    </row>
    <row r="2430" spans="12:21" x14ac:dyDescent="0.2">
      <c r="L2430">
        <v>0</v>
      </c>
      <c r="M2430">
        <v>6.8169635166786399E-5</v>
      </c>
      <c r="N2430" s="105" t="str">
        <v>G00006t_c_r</v>
      </c>
      <c r="O2430" s="131"/>
      <c r="Q2430">
        <v>0</v>
      </c>
      <c r="R2430" t="str">
        <v>G00006t_c_r</v>
      </c>
      <c r="T2430">
        <v>0</v>
      </c>
      <c r="U2430" t="str">
        <v>G00006t_c_r</v>
      </c>
    </row>
    <row r="2431" spans="12:21" x14ac:dyDescent="0.2">
      <c r="L2431">
        <v>0</v>
      </c>
      <c r="M2431">
        <v>5.5677630251353103E-5</v>
      </c>
      <c r="N2431" s="105" t="str">
        <v>G00006t_c_r</v>
      </c>
      <c r="O2431" s="131"/>
      <c r="Q2431">
        <v>0</v>
      </c>
      <c r="R2431" t="str">
        <v>G00006t_c_r</v>
      </c>
      <c r="T2431">
        <v>0</v>
      </c>
      <c r="U2431" t="str">
        <v>G00006t_c_r</v>
      </c>
    </row>
    <row r="2432" spans="12:21" x14ac:dyDescent="0.2">
      <c r="L2432">
        <v>0</v>
      </c>
      <c r="M2432">
        <v>5.5196671434796202E-5</v>
      </c>
      <c r="N2432" s="105" t="str">
        <v>G00006t_c_r</v>
      </c>
      <c r="O2432" s="131"/>
      <c r="Q2432">
        <v>0</v>
      </c>
      <c r="R2432" t="str">
        <v>G00006t_c_r</v>
      </c>
      <c r="T2432">
        <v>0</v>
      </c>
      <c r="U2432" t="str">
        <v>G00006t_c_r</v>
      </c>
    </row>
    <row r="2433" spans="12:21" x14ac:dyDescent="0.2">
      <c r="L2433">
        <v>0</v>
      </c>
      <c r="M2433">
        <v>6.9189661061799503E-5</v>
      </c>
      <c r="N2433" s="105" t="str">
        <v>G00006t_c_r</v>
      </c>
      <c r="O2433" s="131"/>
      <c r="Q2433">
        <v>0</v>
      </c>
      <c r="R2433" t="str">
        <v>G00006t_c_r</v>
      </c>
      <c r="T2433">
        <v>0</v>
      </c>
      <c r="U2433" t="str">
        <v>G00006t_c_r</v>
      </c>
    </row>
    <row r="2434" spans="12:21" x14ac:dyDescent="0.2">
      <c r="L2434">
        <v>0</v>
      </c>
      <c r="M2434">
        <v>0</v>
      </c>
      <c r="N2434" s="105" t="str">
        <v>G00006t_c_r</v>
      </c>
      <c r="O2434" s="131"/>
      <c r="Q2434">
        <v>0</v>
      </c>
      <c r="R2434" t="str">
        <v>G00006t_c_r</v>
      </c>
      <c r="T2434">
        <v>0</v>
      </c>
      <c r="U2434" t="str">
        <v>G00006t_c_r</v>
      </c>
    </row>
    <row r="2435" spans="12:21" x14ac:dyDescent="0.2">
      <c r="L2435">
        <v>0</v>
      </c>
      <c r="M2435">
        <v>0</v>
      </c>
      <c r="N2435" s="105" t="str">
        <v>G00006t_c_r</v>
      </c>
      <c r="O2435" s="131"/>
      <c r="Q2435">
        <v>0</v>
      </c>
      <c r="R2435" t="str">
        <v>G00006t_c_r</v>
      </c>
      <c r="T2435">
        <v>0</v>
      </c>
      <c r="U2435" t="str">
        <v>G00006t_c_r</v>
      </c>
    </row>
    <row r="2436" spans="12:21" x14ac:dyDescent="0.2">
      <c r="L2436">
        <v>0</v>
      </c>
      <c r="M2436">
        <v>0</v>
      </c>
      <c r="N2436" s="105" t="str">
        <v>G00006t_c_r</v>
      </c>
      <c r="O2436" s="131"/>
      <c r="Q2436">
        <v>0</v>
      </c>
      <c r="R2436" t="str">
        <v>G00006t_c_r</v>
      </c>
      <c r="T2436">
        <v>0</v>
      </c>
      <c r="U2436" t="str">
        <v>G00006t_c_r</v>
      </c>
    </row>
    <row r="2437" spans="12:21" x14ac:dyDescent="0.2">
      <c r="L2437">
        <v>0</v>
      </c>
      <c r="M2437">
        <v>0</v>
      </c>
      <c r="N2437" s="105" t="str">
        <v>G00006t_c_r</v>
      </c>
      <c r="O2437" s="131"/>
      <c r="Q2437">
        <v>0</v>
      </c>
      <c r="R2437" t="str">
        <v>G00006t_c_r</v>
      </c>
      <c r="T2437">
        <v>0</v>
      </c>
      <c r="U2437" t="str">
        <v>G00006t_c_r</v>
      </c>
    </row>
    <row r="2438" spans="12:21" x14ac:dyDescent="0.2">
      <c r="L2438">
        <v>0</v>
      </c>
      <c r="M2438">
        <v>0</v>
      </c>
      <c r="N2438" s="105" t="str">
        <v>G00006t_c_r</v>
      </c>
      <c r="O2438" s="131"/>
      <c r="Q2438">
        <v>0</v>
      </c>
      <c r="R2438" t="str">
        <v>G00006t_c_r</v>
      </c>
      <c r="T2438">
        <v>0</v>
      </c>
      <c r="U2438" t="str">
        <v>G00006t_c_r</v>
      </c>
    </row>
    <row r="2439" spans="12:21" x14ac:dyDescent="0.2">
      <c r="L2439">
        <v>0</v>
      </c>
      <c r="M2439">
        <v>3.9369823270053003E-5</v>
      </c>
      <c r="N2439" s="105" t="str">
        <v>G00006t_c_r</v>
      </c>
      <c r="O2439" s="131"/>
      <c r="Q2439">
        <v>0</v>
      </c>
      <c r="R2439" t="str">
        <v>G00006t_c_r</v>
      </c>
      <c r="T2439">
        <v>0</v>
      </c>
      <c r="U2439" t="str">
        <v>G00006t_c_r</v>
      </c>
    </row>
    <row r="2440" spans="12:21" x14ac:dyDescent="0.2">
      <c r="L2440">
        <v>0</v>
      </c>
      <c r="M2440">
        <v>3.9370415881797998E-5</v>
      </c>
      <c r="N2440" s="105" t="str">
        <v>G00006t_c_r</v>
      </c>
      <c r="O2440" s="131"/>
      <c r="Q2440">
        <v>0</v>
      </c>
      <c r="R2440" t="str">
        <v>G00006t_c_r</v>
      </c>
      <c r="T2440">
        <v>0</v>
      </c>
      <c r="U2440" t="str">
        <v>G00006t_c_r</v>
      </c>
    </row>
    <row r="2441" spans="12:21" x14ac:dyDescent="0.2">
      <c r="L2441">
        <v>0</v>
      </c>
      <c r="M2441">
        <v>1.8576432350178699E-5</v>
      </c>
      <c r="N2441" s="105" t="str">
        <v>G00006t_c_r</v>
      </c>
      <c r="O2441" s="131"/>
      <c r="Q2441">
        <v>0</v>
      </c>
      <c r="R2441" t="str">
        <v>G00006t_c_r</v>
      </c>
      <c r="T2441">
        <v>0</v>
      </c>
      <c r="U2441" t="str">
        <v>G00006t_c_r</v>
      </c>
    </row>
    <row r="2442" spans="12:21" x14ac:dyDescent="0.2">
      <c r="L2442">
        <v>0</v>
      </c>
      <c r="M2442">
        <v>0</v>
      </c>
      <c r="N2442" s="105" t="str">
        <v>G00006t_c_r</v>
      </c>
      <c r="O2442" s="131"/>
      <c r="Q2442">
        <v>0</v>
      </c>
      <c r="R2442" t="str">
        <v>G00006t_c_r</v>
      </c>
      <c r="T2442">
        <v>0</v>
      </c>
      <c r="U2442" t="str">
        <v>G00006t_c_r</v>
      </c>
    </row>
    <row r="2443" spans="12:21" x14ac:dyDescent="0.2">
      <c r="L2443">
        <v>0</v>
      </c>
      <c r="M2443">
        <v>0</v>
      </c>
      <c r="N2443" s="105" t="str">
        <v>G00006t_c_r</v>
      </c>
      <c r="O2443" s="131"/>
      <c r="Q2443">
        <v>0</v>
      </c>
      <c r="R2443" t="str">
        <v>G00006t_c_r</v>
      </c>
      <c r="T2443">
        <v>0</v>
      </c>
      <c r="U2443" t="str">
        <v>G00006t_c_r</v>
      </c>
    </row>
    <row r="2444" spans="12:21" x14ac:dyDescent="0.2">
      <c r="L2444">
        <v>0</v>
      </c>
      <c r="M2444">
        <v>0</v>
      </c>
      <c r="N2444" s="105" t="str">
        <v>G00006t_c_r</v>
      </c>
      <c r="O2444" s="131"/>
      <c r="Q2444">
        <v>0</v>
      </c>
      <c r="R2444" t="str">
        <v>G00006t_c_r</v>
      </c>
      <c r="T2444">
        <v>0</v>
      </c>
      <c r="U2444" t="str">
        <v>G00006t_c_r</v>
      </c>
    </row>
    <row r="2445" spans="12:21" x14ac:dyDescent="0.2">
      <c r="L2445">
        <v>0</v>
      </c>
      <c r="M2445">
        <v>0</v>
      </c>
      <c r="N2445" s="105" t="str">
        <v>G00006t_c_r</v>
      </c>
      <c r="O2445" s="131"/>
      <c r="Q2445">
        <v>0</v>
      </c>
      <c r="R2445" t="str">
        <v>G00006t_c_r</v>
      </c>
      <c r="T2445">
        <v>0</v>
      </c>
      <c r="U2445" t="str">
        <v>G00006t_c_r</v>
      </c>
    </row>
    <row r="2446" spans="12:21" x14ac:dyDescent="0.2">
      <c r="L2446">
        <v>0</v>
      </c>
      <c r="M2446">
        <v>0</v>
      </c>
      <c r="N2446" s="105" t="str">
        <v>G00006t_c_r</v>
      </c>
      <c r="O2446" s="131"/>
      <c r="Q2446">
        <v>0</v>
      </c>
      <c r="R2446" t="str">
        <v>G00006t_c_r</v>
      </c>
      <c r="T2446">
        <v>0</v>
      </c>
      <c r="U2446" t="str">
        <v>G00006t_c_r</v>
      </c>
    </row>
    <row r="2447" spans="12:21" x14ac:dyDescent="0.2">
      <c r="L2447">
        <v>0</v>
      </c>
      <c r="M2447">
        <v>0</v>
      </c>
      <c r="N2447" s="105" t="str">
        <v>G00006t_c_r</v>
      </c>
      <c r="O2447" s="131"/>
      <c r="Q2447">
        <v>0</v>
      </c>
      <c r="R2447" t="str">
        <v>G00006t_c_r</v>
      </c>
      <c r="T2447">
        <v>0</v>
      </c>
      <c r="U2447" t="str">
        <v>G00006t_c_r</v>
      </c>
    </row>
    <row r="2448" spans="12:21" x14ac:dyDescent="0.2">
      <c r="L2448">
        <v>0</v>
      </c>
      <c r="M2448">
        <v>6.8169635166786399E-5</v>
      </c>
      <c r="N2448" s="105" t="str">
        <v>G00006t_c_r</v>
      </c>
      <c r="O2448" s="131"/>
      <c r="Q2448">
        <v>0</v>
      </c>
      <c r="R2448" t="str">
        <v>G00006t_c_r</v>
      </c>
      <c r="T2448">
        <v>0</v>
      </c>
      <c r="U2448" t="str">
        <v>G00006t_c_r</v>
      </c>
    </row>
    <row r="2449" spans="12:21" x14ac:dyDescent="0.2">
      <c r="L2449">
        <v>0</v>
      </c>
      <c r="M2449">
        <v>3.9389995557740303E-5</v>
      </c>
      <c r="N2449" s="105" t="str">
        <v>G00006t_c_r</v>
      </c>
      <c r="O2449" s="131"/>
      <c r="Q2449">
        <v>0</v>
      </c>
      <c r="R2449" t="str">
        <v>G00006t_c_r</v>
      </c>
      <c r="T2449">
        <v>0</v>
      </c>
      <c r="U2449" t="str">
        <v>G00006t_c_r</v>
      </c>
    </row>
    <row r="2450" spans="12:21" x14ac:dyDescent="0.2">
      <c r="L2450">
        <v>0</v>
      </c>
      <c r="M2450">
        <v>3.8706228483307102E-5</v>
      </c>
      <c r="N2450" s="105" t="str">
        <v>G00006t_c_r</v>
      </c>
      <c r="O2450" s="131"/>
      <c r="Q2450">
        <v>0</v>
      </c>
      <c r="R2450" t="str">
        <v>G00006t_c_r</v>
      </c>
      <c r="T2450">
        <v>0</v>
      </c>
      <c r="U2450" t="str">
        <v>G00006t_c_r</v>
      </c>
    </row>
    <row r="2451" spans="12:21" x14ac:dyDescent="0.2">
      <c r="L2451">
        <v>0</v>
      </c>
      <c r="M2451">
        <v>6.6665416598063893E-5</v>
      </c>
      <c r="N2451" s="105" t="str">
        <v>G00006t_c_r</v>
      </c>
      <c r="O2451" s="131"/>
      <c r="Q2451">
        <v>0</v>
      </c>
      <c r="R2451" t="str">
        <v>G00006t_c_r</v>
      </c>
      <c r="T2451">
        <v>0</v>
      </c>
      <c r="U2451" t="str">
        <v>G00006t_c_r</v>
      </c>
    </row>
    <row r="2452" spans="12:21" x14ac:dyDescent="0.2">
      <c r="L2452">
        <v>0</v>
      </c>
      <c r="M2452">
        <v>2.7946450212630797E-4</v>
      </c>
      <c r="N2452" s="105" t="str">
        <v>G00006t_c_r</v>
      </c>
      <c r="O2452" s="131"/>
      <c r="Q2452">
        <v>0</v>
      </c>
      <c r="R2452" t="str">
        <v>G00006t_c_r</v>
      </c>
      <c r="T2452">
        <v>0</v>
      </c>
      <c r="U2452" t="str">
        <v>G00006t_c_r</v>
      </c>
    </row>
    <row r="2453" spans="12:21" x14ac:dyDescent="0.2">
      <c r="L2453">
        <v>0</v>
      </c>
      <c r="M2453">
        <v>2.49453889147146E-4</v>
      </c>
      <c r="N2453" s="105" t="str">
        <v>G00006t_c_r</v>
      </c>
      <c r="O2453" s="131"/>
      <c r="Q2453">
        <v>0</v>
      </c>
      <c r="R2453" t="str">
        <v>G00006t_c_r</v>
      </c>
      <c r="T2453">
        <v>0</v>
      </c>
      <c r="U2453" t="str">
        <v>G00006t_c_r</v>
      </c>
    </row>
    <row r="2454" spans="12:21" x14ac:dyDescent="0.2">
      <c r="L2454">
        <v>0</v>
      </c>
      <c r="M2454">
        <v>2.6058073479717298E-4</v>
      </c>
      <c r="N2454" s="105" t="str">
        <v>G00006t_c_r</v>
      </c>
      <c r="O2454" s="131"/>
      <c r="Q2454">
        <v>0</v>
      </c>
      <c r="R2454" t="str">
        <v>G00006t_c_r</v>
      </c>
      <c r="T2454">
        <v>0</v>
      </c>
      <c r="U2454" t="str">
        <v>G00006t_c_r</v>
      </c>
    </row>
    <row r="2455" spans="12:21" x14ac:dyDescent="0.2">
      <c r="L2455">
        <v>0</v>
      </c>
      <c r="M2455">
        <v>3.1442089647368401E-4</v>
      </c>
      <c r="N2455" s="105" t="str">
        <v>G00006t_c_r</v>
      </c>
      <c r="O2455" s="131"/>
      <c r="Q2455">
        <v>0</v>
      </c>
      <c r="R2455" t="str">
        <v>G00006t_c_r</v>
      </c>
      <c r="T2455">
        <v>0</v>
      </c>
      <c r="U2455" t="str">
        <v>G00006t_c_r</v>
      </c>
    </row>
    <row r="2456" spans="12:21" x14ac:dyDescent="0.2">
      <c r="L2456">
        <v>0</v>
      </c>
      <c r="M2456">
        <v>3.0418324929648197E-4</v>
      </c>
      <c r="N2456" s="105" t="str">
        <v>G00006t_c_r</v>
      </c>
      <c r="O2456" s="131"/>
      <c r="Q2456">
        <v>0</v>
      </c>
      <c r="R2456" t="str">
        <v>G00006t_c_r</v>
      </c>
      <c r="T2456">
        <v>0</v>
      </c>
      <c r="U2456" t="str">
        <v>G00006t_c_r</v>
      </c>
    </row>
    <row r="2457" spans="12:21" x14ac:dyDescent="0.2">
      <c r="L2457">
        <v>0</v>
      </c>
      <c r="M2457">
        <v>1.84286216152572E-4</v>
      </c>
      <c r="N2457" s="105" t="str">
        <v>G00006t_c_r</v>
      </c>
      <c r="O2457" s="131"/>
      <c r="Q2457">
        <v>0</v>
      </c>
      <c r="R2457" t="str">
        <v>G00006t_c_r</v>
      </c>
      <c r="T2457">
        <v>0</v>
      </c>
      <c r="U2457" t="str">
        <v>G00006t_c_r</v>
      </c>
    </row>
    <row r="2458" spans="12:21" x14ac:dyDescent="0.2">
      <c r="L2458">
        <v>0</v>
      </c>
      <c r="M2458">
        <v>0</v>
      </c>
      <c r="N2458" s="105" t="str">
        <v>G00006t_c_r</v>
      </c>
      <c r="O2458" s="131"/>
      <c r="Q2458">
        <v>0</v>
      </c>
      <c r="R2458" t="str">
        <v>G00006t_c_r</v>
      </c>
      <c r="T2458">
        <v>0</v>
      </c>
      <c r="U2458" t="str">
        <v>G00006t_c_r</v>
      </c>
    </row>
    <row r="2459" spans="12:21" x14ac:dyDescent="0.2">
      <c r="L2459">
        <v>0</v>
      </c>
      <c r="M2459">
        <v>0</v>
      </c>
      <c r="N2459" s="105" t="str">
        <v>G00006t_c_r</v>
      </c>
      <c r="O2459" s="131"/>
      <c r="Q2459">
        <v>0</v>
      </c>
      <c r="R2459" t="str">
        <v>G00006t_c_r</v>
      </c>
      <c r="T2459">
        <v>0</v>
      </c>
      <c r="U2459" t="str">
        <v>G00006t_c_r</v>
      </c>
    </row>
    <row r="2460" spans="12:21" x14ac:dyDescent="0.2">
      <c r="L2460">
        <v>0</v>
      </c>
      <c r="M2460">
        <v>0</v>
      </c>
      <c r="N2460" s="105" t="str">
        <v>G00006t_c_r</v>
      </c>
      <c r="O2460" s="131"/>
      <c r="Q2460">
        <v>0</v>
      </c>
      <c r="R2460" t="str">
        <v>G00006t_c_r</v>
      </c>
      <c r="T2460">
        <v>0</v>
      </c>
      <c r="U2460" t="str">
        <v>G00006t_c_r</v>
      </c>
    </row>
    <row r="2461" spans="12:21" x14ac:dyDescent="0.2">
      <c r="L2461">
        <v>0</v>
      </c>
      <c r="M2461">
        <v>0</v>
      </c>
      <c r="N2461" s="105" t="str">
        <v>G00006t_c_r</v>
      </c>
      <c r="O2461" s="131"/>
      <c r="Q2461">
        <v>0</v>
      </c>
      <c r="R2461" t="str">
        <v>G00006t_c_r</v>
      </c>
      <c r="T2461">
        <v>0</v>
      </c>
      <c r="U2461" t="str">
        <v>G00006t_c_r</v>
      </c>
    </row>
    <row r="2462" spans="12:21" x14ac:dyDescent="0.2">
      <c r="L2462">
        <v>0</v>
      </c>
      <c r="M2462">
        <v>0</v>
      </c>
      <c r="N2462" s="105" t="str">
        <v>G00006t_c_r</v>
      </c>
      <c r="O2462" s="131"/>
      <c r="Q2462">
        <v>0</v>
      </c>
      <c r="R2462" t="str">
        <v>G00006t_c_r</v>
      </c>
      <c r="T2462">
        <v>0</v>
      </c>
      <c r="U2462" t="str">
        <v>G00006t_c_r</v>
      </c>
    </row>
    <row r="2463" spans="12:21" x14ac:dyDescent="0.2">
      <c r="L2463">
        <v>0</v>
      </c>
      <c r="M2463">
        <v>0</v>
      </c>
      <c r="N2463" s="105" t="str">
        <v>G00006t_c_r</v>
      </c>
      <c r="O2463" s="131"/>
      <c r="Q2463">
        <v>0</v>
      </c>
      <c r="R2463" t="str">
        <v>G00006t_c_r</v>
      </c>
      <c r="T2463">
        <v>0</v>
      </c>
      <c r="U2463" t="str">
        <v>G00006t_c_r</v>
      </c>
    </row>
    <row r="2464" spans="12:21" x14ac:dyDescent="0.2">
      <c r="L2464">
        <v>0</v>
      </c>
      <c r="M2464">
        <v>2.7946450212630797E-4</v>
      </c>
      <c r="N2464" s="105" t="str">
        <v>G00006t_c_r</v>
      </c>
      <c r="O2464" s="131"/>
      <c r="Q2464">
        <v>0</v>
      </c>
      <c r="R2464" t="str">
        <v>G00006t_c_r</v>
      </c>
      <c r="T2464">
        <v>0</v>
      </c>
      <c r="U2464" t="str">
        <v>G00006t_c_r</v>
      </c>
    </row>
    <row r="2465" spans="12:21" x14ac:dyDescent="0.2">
      <c r="L2465">
        <v>0</v>
      </c>
      <c r="M2465">
        <v>2.49453889147146E-4</v>
      </c>
      <c r="N2465" s="105" t="str">
        <v>G00006t_c_r</v>
      </c>
      <c r="O2465" s="131"/>
      <c r="Q2465">
        <v>0</v>
      </c>
      <c r="R2465" t="str">
        <v>G00006t_c_r</v>
      </c>
      <c r="T2465">
        <v>0</v>
      </c>
      <c r="U2465" t="str">
        <v>G00006t_c_r</v>
      </c>
    </row>
    <row r="2466" spans="12:21" x14ac:dyDescent="0.2">
      <c r="L2466">
        <v>0</v>
      </c>
      <c r="M2466">
        <v>2.6058073479717298E-4</v>
      </c>
      <c r="N2466" s="105" t="str">
        <v>G00006t_c_r</v>
      </c>
      <c r="O2466" s="131"/>
      <c r="Q2466">
        <v>0</v>
      </c>
      <c r="R2466" t="str">
        <v>G00006t_c_r</v>
      </c>
      <c r="T2466">
        <v>0</v>
      </c>
      <c r="U2466" t="str">
        <v>G00006t_c_r</v>
      </c>
    </row>
    <row r="2467" spans="12:21" x14ac:dyDescent="0.2">
      <c r="L2467">
        <v>0</v>
      </c>
      <c r="M2467">
        <v>3.1442089647368401E-4</v>
      </c>
      <c r="N2467" s="105" t="str">
        <v>G00006t_c_r</v>
      </c>
      <c r="O2467" s="131"/>
      <c r="Q2467">
        <v>0</v>
      </c>
      <c r="R2467" t="str">
        <v>G00006t_c_r</v>
      </c>
      <c r="T2467">
        <v>0</v>
      </c>
      <c r="U2467" t="str">
        <v>G00006t_c_r</v>
      </c>
    </row>
    <row r="2468" spans="12:21" x14ac:dyDescent="0.2">
      <c r="L2468">
        <v>0</v>
      </c>
      <c r="M2468">
        <v>3.0418324929648197E-4</v>
      </c>
      <c r="N2468" s="105" t="str">
        <v>G00006t_c_r</v>
      </c>
      <c r="O2468" s="131"/>
      <c r="Q2468">
        <v>0</v>
      </c>
      <c r="R2468" t="str">
        <v>G00006t_c_r</v>
      </c>
      <c r="T2468">
        <v>0</v>
      </c>
      <c r="U2468" t="str">
        <v>G00006t_c_r</v>
      </c>
    </row>
    <row r="2469" spans="12:21" x14ac:dyDescent="0.2">
      <c r="L2469">
        <v>0</v>
      </c>
      <c r="M2469">
        <v>1.84286216152572E-4</v>
      </c>
      <c r="N2469" s="105" t="str">
        <v>G00006t_c_r</v>
      </c>
      <c r="O2469" s="131"/>
      <c r="Q2469">
        <v>0</v>
      </c>
      <c r="R2469" t="str">
        <v>G00006t_c_r</v>
      </c>
      <c r="T2469">
        <v>0</v>
      </c>
      <c r="U2469" t="str">
        <v>G00006t_c_r</v>
      </c>
    </row>
    <row r="2470" spans="12:21" x14ac:dyDescent="0.2">
      <c r="L2470">
        <v>0</v>
      </c>
      <c r="M2470">
        <v>0</v>
      </c>
      <c r="N2470" s="105" t="str">
        <v>G00006t_c_r</v>
      </c>
      <c r="O2470" s="131"/>
      <c r="Q2470">
        <v>0</v>
      </c>
      <c r="R2470" t="str">
        <v>G00006t_c_r</v>
      </c>
      <c r="T2470">
        <v>0</v>
      </c>
      <c r="U2470" t="str">
        <v>G00006t_c_r</v>
      </c>
    </row>
    <row r="2471" spans="12:21" x14ac:dyDescent="0.2">
      <c r="L2471">
        <v>0</v>
      </c>
      <c r="M2471">
        <v>0</v>
      </c>
      <c r="N2471" s="105" t="str">
        <v>G00006t_c_r</v>
      </c>
      <c r="O2471" s="131"/>
      <c r="Q2471">
        <v>0</v>
      </c>
      <c r="R2471" t="str">
        <v>G00006t_c_r</v>
      </c>
      <c r="T2471">
        <v>0</v>
      </c>
      <c r="U2471" t="str">
        <v>G00006t_c_r</v>
      </c>
    </row>
    <row r="2472" spans="12:21" x14ac:dyDescent="0.2">
      <c r="L2472">
        <v>0</v>
      </c>
      <c r="M2472">
        <v>0</v>
      </c>
      <c r="N2472" s="105" t="str">
        <v>G00006t_c_r</v>
      </c>
      <c r="O2472" s="131"/>
      <c r="Q2472">
        <v>0</v>
      </c>
      <c r="R2472" t="str">
        <v>G00006t_c_r</v>
      </c>
      <c r="T2472">
        <v>0</v>
      </c>
      <c r="U2472" t="str">
        <v>G00006t_c_r</v>
      </c>
    </row>
    <row r="2473" spans="12:21" x14ac:dyDescent="0.2">
      <c r="L2473">
        <v>0</v>
      </c>
      <c r="M2473">
        <v>0</v>
      </c>
      <c r="N2473" s="105" t="str">
        <v>G00006t_c_r</v>
      </c>
      <c r="O2473" s="131"/>
      <c r="Q2473">
        <v>0</v>
      </c>
      <c r="R2473" t="str">
        <v>G00006t_c_r</v>
      </c>
      <c r="T2473">
        <v>0</v>
      </c>
      <c r="U2473" t="str">
        <v>G00006t_c_r</v>
      </c>
    </row>
    <row r="2474" spans="12:21" x14ac:dyDescent="0.2">
      <c r="L2474">
        <v>0</v>
      </c>
      <c r="M2474">
        <v>6.4097443238257396E-4</v>
      </c>
      <c r="N2474" s="105" t="str">
        <v>G00006t_c_r</v>
      </c>
      <c r="O2474" s="131"/>
      <c r="Q2474">
        <v>0</v>
      </c>
      <c r="R2474" t="str">
        <v>G00006t_c_r</v>
      </c>
      <c r="T2474">
        <v>0</v>
      </c>
      <c r="U2474" t="str">
        <v>G00006t_c_r</v>
      </c>
    </row>
    <row r="2475" spans="12:21" x14ac:dyDescent="0.2">
      <c r="L2475">
        <v>0</v>
      </c>
      <c r="M2475">
        <v>4.7464272594036598E-4</v>
      </c>
      <c r="N2475" s="105" t="str">
        <v>G00006t_c_r</v>
      </c>
      <c r="O2475" s="131"/>
      <c r="Q2475">
        <v>0</v>
      </c>
      <c r="R2475" t="str">
        <v>G00006t_c_r</v>
      </c>
      <c r="T2475">
        <v>0</v>
      </c>
      <c r="U2475" t="str">
        <v>G00006t_c_r</v>
      </c>
    </row>
    <row r="2476" spans="12:21" x14ac:dyDescent="0.2">
      <c r="L2476">
        <v>0</v>
      </c>
      <c r="M2476">
        <v>2.6061287967733799E-4</v>
      </c>
      <c r="N2476" s="105" t="str">
        <v>G00006t_c_r</v>
      </c>
      <c r="O2476" s="131"/>
      <c r="Q2476">
        <v>0</v>
      </c>
      <c r="R2476" t="str">
        <v>G00006t_c_r</v>
      </c>
      <c r="T2476">
        <v>0</v>
      </c>
      <c r="U2476" t="str">
        <v>G00006t_c_r</v>
      </c>
    </row>
    <row r="2477" spans="12:21" x14ac:dyDescent="0.2">
      <c r="L2477">
        <v>0</v>
      </c>
      <c r="M2477">
        <v>3.1442089647368401E-4</v>
      </c>
      <c r="N2477" s="105" t="str">
        <v>G00006t_c_r</v>
      </c>
      <c r="O2477" s="131"/>
      <c r="Q2477">
        <v>0</v>
      </c>
      <c r="R2477" t="str">
        <v>G00006t_c_r</v>
      </c>
      <c r="T2477">
        <v>0</v>
      </c>
      <c r="U2477" t="str">
        <v>G00006t_c_r</v>
      </c>
    </row>
    <row r="2478" spans="12:21" x14ac:dyDescent="0.2">
      <c r="L2478">
        <v>0</v>
      </c>
      <c r="M2478">
        <v>4.9441396760198202E-4</v>
      </c>
      <c r="N2478" s="105" t="str">
        <v>G00006t_c_r</v>
      </c>
      <c r="O2478" s="131"/>
      <c r="Q2478">
        <v>0</v>
      </c>
      <c r="R2478" t="str">
        <v>G00006t_c_r</v>
      </c>
      <c r="T2478">
        <v>0</v>
      </c>
      <c r="U2478" t="str">
        <v>G00006t_c_r</v>
      </c>
    </row>
    <row r="2479" spans="12:21" x14ac:dyDescent="0.2">
      <c r="L2479">
        <v>0</v>
      </c>
      <c r="M2479">
        <v>1.84286216152572E-4</v>
      </c>
      <c r="N2479" s="105" t="str">
        <v>G00006t_c_r</v>
      </c>
      <c r="O2479" s="131"/>
      <c r="Q2479">
        <v>0</v>
      </c>
      <c r="R2479" t="str">
        <v>G00006t_c_r</v>
      </c>
      <c r="T2479">
        <v>0</v>
      </c>
      <c r="U2479" t="str">
        <v>G00006t_c_r</v>
      </c>
    </row>
    <row r="2480" spans="12:21" x14ac:dyDescent="0.2">
      <c r="L2480">
        <v>0</v>
      </c>
      <c r="M2480">
        <v>0.10388613032881799</v>
      </c>
      <c r="N2480" s="105" t="str">
        <v>G00006t_c_r</v>
      </c>
      <c r="O2480" s="131"/>
      <c r="Q2480">
        <v>0</v>
      </c>
      <c r="R2480" t="str">
        <v>G00006t_c_r</v>
      </c>
      <c r="T2480">
        <v>0</v>
      </c>
      <c r="U2480" t="str">
        <v>G00006t_c_r</v>
      </c>
    </row>
    <row r="2481" spans="12:21" x14ac:dyDescent="0.2">
      <c r="L2481">
        <v>0</v>
      </c>
      <c r="M2481">
        <v>9.7392364962336594E-2</v>
      </c>
      <c r="N2481" s="105" t="str">
        <v>G00006t_c_r</v>
      </c>
      <c r="O2481" s="131"/>
      <c r="Q2481">
        <v>0</v>
      </c>
      <c r="R2481" t="str">
        <v>G00006t_c_r</v>
      </c>
      <c r="T2481">
        <v>0</v>
      </c>
      <c r="U2481" t="str">
        <v>G00006t_c_r</v>
      </c>
    </row>
    <row r="2482" spans="12:21" x14ac:dyDescent="0.2">
      <c r="L2482">
        <v>0</v>
      </c>
      <c r="M2482">
        <v>7.1339737655600199E-2</v>
      </c>
      <c r="N2482" s="105" t="str">
        <v>G00006t_c_r</v>
      </c>
      <c r="O2482" s="131"/>
      <c r="Q2482">
        <v>0</v>
      </c>
      <c r="R2482" t="str">
        <v>G00006t_c_r</v>
      </c>
      <c r="T2482">
        <v>0</v>
      </c>
      <c r="U2482" t="str">
        <v>G00006t_c_r</v>
      </c>
    </row>
    <row r="2483" spans="12:21" x14ac:dyDescent="0.2">
      <c r="L2483">
        <v>0</v>
      </c>
      <c r="M2483">
        <v>9.6380125205840494E-2</v>
      </c>
      <c r="N2483" s="105" t="str">
        <v>G00006t_c_r</v>
      </c>
      <c r="O2483" s="131"/>
      <c r="Q2483">
        <v>0</v>
      </c>
      <c r="R2483" t="str">
        <v>G00006t_c_r</v>
      </c>
      <c r="T2483">
        <v>0</v>
      </c>
      <c r="U2483" t="str">
        <v>G00006t_c_r</v>
      </c>
    </row>
    <row r="2484" spans="12:21" x14ac:dyDescent="0.2">
      <c r="L2484">
        <v>0</v>
      </c>
      <c r="M2484">
        <v>8.1301177114784101E-2</v>
      </c>
      <c r="N2484" s="105" t="str">
        <v>G00006t_c_r</v>
      </c>
      <c r="O2484" s="131"/>
      <c r="Q2484">
        <v>0</v>
      </c>
      <c r="R2484" t="str">
        <v>G00006t_c_r</v>
      </c>
      <c r="T2484">
        <v>0</v>
      </c>
      <c r="U2484" t="str">
        <v>G00006t_c_r</v>
      </c>
    </row>
    <row r="2485" spans="12:21" x14ac:dyDescent="0.2">
      <c r="L2485">
        <v>0</v>
      </c>
      <c r="M2485">
        <v>0.112788710650117</v>
      </c>
      <c r="N2485" s="105" t="str">
        <v>G00006t_c_r</v>
      </c>
      <c r="O2485" s="131"/>
      <c r="Q2485">
        <v>0</v>
      </c>
      <c r="R2485" t="str">
        <v>G00006t_c_r</v>
      </c>
      <c r="T2485">
        <v>0</v>
      </c>
      <c r="U2485" t="str">
        <v>G00006t_c_r</v>
      </c>
    </row>
    <row r="2486" spans="12:21" x14ac:dyDescent="0.2">
      <c r="L2486">
        <v>0</v>
      </c>
      <c r="M2486">
        <v>2.77118528277457E-3</v>
      </c>
      <c r="N2486" s="105" t="str">
        <v>G00006t_c_r</v>
      </c>
      <c r="O2486" s="131"/>
      <c r="Q2486">
        <v>0</v>
      </c>
      <c r="R2486" t="str">
        <v>G00006t_c_r</v>
      </c>
      <c r="T2486">
        <v>0</v>
      </c>
      <c r="U2486" t="str">
        <v>G00006t_c_r</v>
      </c>
    </row>
    <row r="2487" spans="12:21" x14ac:dyDescent="0.2">
      <c r="L2487">
        <v>0</v>
      </c>
      <c r="M2487">
        <v>7.93184961083874E-4</v>
      </c>
      <c r="N2487" s="105" t="str">
        <v>G00006t_c_r</v>
      </c>
      <c r="O2487" s="131"/>
      <c r="Q2487">
        <v>0</v>
      </c>
      <c r="R2487" t="str">
        <v>G00006t_c_r</v>
      </c>
      <c r="T2487">
        <v>0</v>
      </c>
      <c r="U2487" t="str">
        <v>G00006t_c_r</v>
      </c>
    </row>
    <row r="2488" spans="12:21" x14ac:dyDescent="0.2">
      <c r="L2488">
        <v>0</v>
      </c>
      <c r="M2488">
        <v>2.1428566760227198E-3</v>
      </c>
      <c r="N2488" s="105" t="str">
        <v>G00006t_c_r</v>
      </c>
      <c r="O2488" s="131"/>
      <c r="Q2488">
        <v>0</v>
      </c>
      <c r="R2488" t="str">
        <v>G00006t_c_r</v>
      </c>
      <c r="T2488">
        <v>0</v>
      </c>
      <c r="U2488" t="str">
        <v>G00006t_c_r</v>
      </c>
    </row>
    <row r="2489" spans="12:21" x14ac:dyDescent="0.2">
      <c r="L2489">
        <v>0</v>
      </c>
      <c r="M2489">
        <v>2.5852965743308502E-3</v>
      </c>
      <c r="N2489" s="105" t="str">
        <v>G00006t_c_r</v>
      </c>
      <c r="O2489" s="131"/>
      <c r="Q2489">
        <v>0</v>
      </c>
      <c r="R2489" t="str">
        <v>G00006t_c_r</v>
      </c>
      <c r="T2489">
        <v>0</v>
      </c>
      <c r="U2489" t="str">
        <v>G00006t_c_r</v>
      </c>
    </row>
    <row r="2490" spans="12:21" x14ac:dyDescent="0.2">
      <c r="L2490">
        <v>0</v>
      </c>
      <c r="M2490">
        <v>2.5431463995931399E-3</v>
      </c>
      <c r="N2490" s="105" t="str">
        <v>G00006t_c_r</v>
      </c>
      <c r="O2490" s="131"/>
      <c r="Q2490">
        <v>0</v>
      </c>
      <c r="R2490" t="str">
        <v>G00006t_c_r</v>
      </c>
      <c r="T2490">
        <v>0</v>
      </c>
      <c r="U2490" t="str">
        <v>G00006t_c_r</v>
      </c>
    </row>
    <row r="2491" spans="12:21" x14ac:dyDescent="0.2">
      <c r="L2491">
        <v>0</v>
      </c>
      <c r="M2491">
        <v>2.5059639944072002E-3</v>
      </c>
      <c r="N2491" s="105" t="str">
        <v>G00006t_c_r</v>
      </c>
      <c r="O2491" s="131"/>
      <c r="Q2491">
        <v>0</v>
      </c>
      <c r="R2491" t="str">
        <v>G00006t_c_r</v>
      </c>
      <c r="T2491">
        <v>0</v>
      </c>
      <c r="U2491" t="str">
        <v>G00006t_c_r</v>
      </c>
    </row>
    <row r="2492" spans="12:21" x14ac:dyDescent="0.2">
      <c r="L2492">
        <v>0</v>
      </c>
      <c r="M2492">
        <v>2.49022474156654E-3</v>
      </c>
      <c r="N2492" s="105" t="str">
        <v>G00006t_c_r</v>
      </c>
      <c r="O2492" s="131"/>
      <c r="Q2492">
        <v>0</v>
      </c>
      <c r="R2492" t="str">
        <v>G00006t_c_r</v>
      </c>
      <c r="T2492">
        <v>0</v>
      </c>
      <c r="U2492" t="str">
        <v>G00006t_c_r</v>
      </c>
    </row>
    <row r="2493" spans="12:21" x14ac:dyDescent="0.2">
      <c r="L2493">
        <v>0</v>
      </c>
      <c r="M2493">
        <v>2.4974160279619801E-3</v>
      </c>
      <c r="N2493" s="105" t="str">
        <v>G00006t_c_r</v>
      </c>
      <c r="O2493" s="131"/>
      <c r="Q2493">
        <v>0</v>
      </c>
      <c r="R2493" t="str">
        <v>G00006t_c_r</v>
      </c>
      <c r="T2493">
        <v>0</v>
      </c>
      <c r="U2493" t="str">
        <v>G00006t_c_r</v>
      </c>
    </row>
    <row r="2494" spans="12:21" x14ac:dyDescent="0.2">
      <c r="L2494">
        <v>0</v>
      </c>
      <c r="M2494">
        <v>2.1456268381895602E-3</v>
      </c>
      <c r="N2494" s="105" t="str">
        <v>G00006t_c_r</v>
      </c>
      <c r="O2494" s="131"/>
      <c r="Q2494">
        <v>0</v>
      </c>
      <c r="R2494" t="str">
        <v>G00006t_c_r</v>
      </c>
      <c r="T2494">
        <v>0</v>
      </c>
      <c r="U2494" t="str">
        <v>G00006t_c_r</v>
      </c>
    </row>
    <row r="2495" spans="12:21" x14ac:dyDescent="0.2">
      <c r="L2495">
        <v>0</v>
      </c>
      <c r="M2495">
        <v>2.6456255358212801E-3</v>
      </c>
      <c r="N2495" s="105" t="str">
        <v>G00006t_c_r</v>
      </c>
      <c r="O2495" s="131"/>
      <c r="Q2495">
        <v>0</v>
      </c>
      <c r="R2495" t="str">
        <v>G00006t_c_r</v>
      </c>
      <c r="T2495">
        <v>0</v>
      </c>
      <c r="U2495" t="str">
        <v>G00006t_c_r</v>
      </c>
    </row>
    <row r="2496" spans="12:21" x14ac:dyDescent="0.2">
      <c r="L2496">
        <v>0</v>
      </c>
      <c r="M2496">
        <v>0</v>
      </c>
      <c r="N2496" s="105" t="str">
        <v>G00006t_c_r</v>
      </c>
      <c r="O2496" s="131"/>
      <c r="Q2496">
        <v>0</v>
      </c>
      <c r="R2496" t="str">
        <v>G00006t_c_r</v>
      </c>
      <c r="T2496">
        <v>0</v>
      </c>
      <c r="U2496" t="str">
        <v>G00006t_c_r</v>
      </c>
    </row>
    <row r="2497" spans="12:21" x14ac:dyDescent="0.2">
      <c r="L2497">
        <v>0</v>
      </c>
      <c r="M2497">
        <v>1.2520352763566899E-2</v>
      </c>
      <c r="N2497" s="105" t="str">
        <v>G00006t_c_r</v>
      </c>
      <c r="O2497" s="131"/>
      <c r="Q2497">
        <v>0</v>
      </c>
      <c r="R2497" t="str">
        <v>G00006t_c_r</v>
      </c>
      <c r="T2497">
        <v>0</v>
      </c>
      <c r="U2497" t="str">
        <v>G00006t_c_r</v>
      </c>
    </row>
    <row r="2498" spans="12:21" x14ac:dyDescent="0.2">
      <c r="L2498">
        <v>0</v>
      </c>
      <c r="M2498">
        <v>0</v>
      </c>
      <c r="N2498" s="105" t="str">
        <v>G00006t_c_r</v>
      </c>
      <c r="O2498" s="131"/>
      <c r="Q2498">
        <v>0</v>
      </c>
      <c r="R2498" t="str">
        <v>G00006t_c_r</v>
      </c>
      <c r="T2498">
        <v>0</v>
      </c>
      <c r="U2498" t="str">
        <v>G00006t_c_r</v>
      </c>
    </row>
    <row r="2499" spans="12:21" x14ac:dyDescent="0.2">
      <c r="L2499">
        <v>0</v>
      </c>
      <c r="M2499">
        <v>1.2394762432848001E-2</v>
      </c>
      <c r="N2499" s="105" t="str">
        <v>G00006t_c_r</v>
      </c>
      <c r="O2499" s="131"/>
      <c r="Q2499">
        <v>0</v>
      </c>
      <c r="R2499" t="str">
        <v>G00006t_c_r</v>
      </c>
      <c r="T2499">
        <v>0</v>
      </c>
      <c r="U2499" t="str">
        <v>G00006t_c_r</v>
      </c>
    </row>
    <row r="2500" spans="12:21" x14ac:dyDescent="0.2">
      <c r="L2500">
        <v>0</v>
      </c>
      <c r="M2500">
        <v>0</v>
      </c>
      <c r="N2500" s="105" t="str">
        <v>G00006t_c_r</v>
      </c>
      <c r="O2500" s="131"/>
      <c r="Q2500">
        <v>0</v>
      </c>
      <c r="R2500" t="str">
        <v>G00006t_c_r</v>
      </c>
      <c r="T2500">
        <v>0</v>
      </c>
      <c r="U2500" t="str">
        <v>G00006t_c_r</v>
      </c>
    </row>
    <row r="2501" spans="12:21" x14ac:dyDescent="0.2">
      <c r="L2501">
        <v>0</v>
      </c>
      <c r="M2501">
        <v>4.3790221266870504E-6</v>
      </c>
      <c r="N2501" s="105" t="str">
        <v>G00006t_c_r</v>
      </c>
      <c r="O2501" s="131"/>
      <c r="Q2501">
        <v>0</v>
      </c>
      <c r="R2501" t="str">
        <v>G00006t_c_r</v>
      </c>
      <c r="T2501">
        <v>0</v>
      </c>
      <c r="U2501" t="str">
        <v>G00006t_c_r</v>
      </c>
    </row>
    <row r="2502" spans="12:21" x14ac:dyDescent="0.2">
      <c r="L2502">
        <v>0</v>
      </c>
      <c r="M2502">
        <v>0</v>
      </c>
      <c r="N2502" s="105" t="str">
        <v>G00006t_c_r</v>
      </c>
      <c r="O2502" s="131"/>
      <c r="Q2502">
        <v>0</v>
      </c>
      <c r="R2502" t="str">
        <v>G00006t_c_r</v>
      </c>
      <c r="T2502">
        <v>0</v>
      </c>
      <c r="U2502" t="str">
        <v>G00006t_c_r</v>
      </c>
    </row>
    <row r="2503" spans="12:21" x14ac:dyDescent="0.2">
      <c r="L2503">
        <v>0</v>
      </c>
      <c r="M2503">
        <v>0</v>
      </c>
      <c r="N2503" s="105" t="str">
        <v>G00006t_c_r</v>
      </c>
      <c r="O2503" s="131"/>
      <c r="Q2503">
        <v>0</v>
      </c>
      <c r="R2503" t="str">
        <v>G00006t_c_r</v>
      </c>
      <c r="T2503">
        <v>0</v>
      </c>
      <c r="U2503" t="str">
        <v>G00006t_c_r</v>
      </c>
    </row>
    <row r="2504" spans="12:21" x14ac:dyDescent="0.2">
      <c r="L2504">
        <v>0</v>
      </c>
      <c r="M2504">
        <v>0</v>
      </c>
      <c r="N2504" s="105" t="str">
        <v>G00006t_c_r</v>
      </c>
      <c r="O2504" s="131"/>
      <c r="Q2504">
        <v>0</v>
      </c>
      <c r="R2504" t="str">
        <v>G00006t_c_r</v>
      </c>
      <c r="T2504">
        <v>0</v>
      </c>
      <c r="U2504" t="str">
        <v>G00006t_c_r</v>
      </c>
    </row>
    <row r="2505" spans="12:21" x14ac:dyDescent="0.2">
      <c r="L2505">
        <v>0</v>
      </c>
      <c r="M2505">
        <v>0</v>
      </c>
      <c r="N2505" s="105" t="str">
        <v>G00006t_c_r</v>
      </c>
      <c r="O2505" s="131"/>
      <c r="Q2505">
        <v>0</v>
      </c>
      <c r="R2505" t="str">
        <v>G00006t_c_r</v>
      </c>
      <c r="T2505">
        <v>0</v>
      </c>
      <c r="U2505" t="str">
        <v>G00006t_c_r</v>
      </c>
    </row>
    <row r="2506" spans="12:21" x14ac:dyDescent="0.2">
      <c r="L2506">
        <v>0</v>
      </c>
      <c r="M2506">
        <v>0</v>
      </c>
      <c r="N2506" s="105" t="str">
        <v>G00006t_c_r</v>
      </c>
      <c r="O2506" s="131"/>
      <c r="Q2506">
        <v>0</v>
      </c>
      <c r="R2506" t="str">
        <v>G00006t_c_r</v>
      </c>
      <c r="T2506">
        <v>0</v>
      </c>
      <c r="U2506" t="str">
        <v>G00006t_c_r</v>
      </c>
    </row>
    <row r="2507" spans="12:21" x14ac:dyDescent="0.2">
      <c r="L2507">
        <v>0</v>
      </c>
      <c r="M2507">
        <v>0</v>
      </c>
      <c r="N2507" s="105" t="str">
        <v>G00006t_c_r</v>
      </c>
      <c r="O2507" s="131"/>
      <c r="Q2507">
        <v>0</v>
      </c>
      <c r="R2507" t="str">
        <v>G00006t_c_r</v>
      </c>
      <c r="T2507">
        <v>0</v>
      </c>
      <c r="U2507" t="str">
        <v>G00006t_c_r</v>
      </c>
    </row>
    <row r="2508" spans="12:21" x14ac:dyDescent="0.2">
      <c r="L2508">
        <v>0</v>
      </c>
      <c r="M2508">
        <v>0</v>
      </c>
      <c r="N2508" s="105" t="str">
        <v>G00006t_c_r</v>
      </c>
      <c r="O2508" s="131"/>
      <c r="Q2508">
        <v>0</v>
      </c>
      <c r="R2508" t="str">
        <v>G00006t_c_r</v>
      </c>
      <c r="T2508">
        <v>0</v>
      </c>
      <c r="U2508" t="str">
        <v>G00006t_c_r</v>
      </c>
    </row>
    <row r="2509" spans="12:21" x14ac:dyDescent="0.2">
      <c r="L2509">
        <v>0</v>
      </c>
      <c r="M2509">
        <v>0</v>
      </c>
      <c r="N2509" s="105" t="str">
        <v>G00006t_c_r</v>
      </c>
      <c r="O2509" s="131"/>
      <c r="Q2509">
        <v>0</v>
      </c>
      <c r="R2509" t="str">
        <v>G00006t_c_r</v>
      </c>
      <c r="T2509">
        <v>0</v>
      </c>
      <c r="U2509" t="str">
        <v>G00006t_c_r</v>
      </c>
    </row>
    <row r="2510" spans="12:21" x14ac:dyDescent="0.2">
      <c r="L2510">
        <v>0</v>
      </c>
      <c r="M2510">
        <v>0</v>
      </c>
      <c r="N2510" s="105" t="str">
        <v>G00006t_c_r</v>
      </c>
      <c r="O2510" s="131"/>
      <c r="Q2510">
        <v>0</v>
      </c>
      <c r="R2510" t="str">
        <v>G00006t_c_r</v>
      </c>
      <c r="T2510">
        <v>0</v>
      </c>
      <c r="U2510" t="str">
        <v>G00006t_c_r</v>
      </c>
    </row>
    <row r="2511" spans="12:21" x14ac:dyDescent="0.2">
      <c r="L2511">
        <v>0</v>
      </c>
      <c r="M2511">
        <v>0</v>
      </c>
      <c r="N2511" s="105" t="str">
        <v>G00006t_c_r</v>
      </c>
      <c r="O2511" s="131"/>
      <c r="Q2511">
        <v>0</v>
      </c>
      <c r="R2511" t="str">
        <v>G00006t_c_r</v>
      </c>
      <c r="T2511">
        <v>0</v>
      </c>
      <c r="U2511" t="str">
        <v>G00006t_c_r</v>
      </c>
    </row>
    <row r="2512" spans="12:21" x14ac:dyDescent="0.2">
      <c r="L2512">
        <v>0</v>
      </c>
      <c r="M2512">
        <v>0</v>
      </c>
      <c r="N2512" s="105" t="str">
        <v>G00006t_c_r</v>
      </c>
      <c r="O2512" s="131"/>
      <c r="Q2512">
        <v>0</v>
      </c>
      <c r="R2512" t="str">
        <v>G00006t_c_r</v>
      </c>
      <c r="T2512">
        <v>0</v>
      </c>
      <c r="U2512" t="str">
        <v>G00006t_c_r</v>
      </c>
    </row>
    <row r="2513" spans="12:21" x14ac:dyDescent="0.2">
      <c r="L2513">
        <v>0</v>
      </c>
      <c r="M2513">
        <v>0</v>
      </c>
      <c r="N2513" s="105" t="str">
        <v>G00006t_c_r</v>
      </c>
      <c r="O2513" s="131"/>
      <c r="Q2513">
        <v>0</v>
      </c>
      <c r="R2513" t="str">
        <v>G00006t_c_r</v>
      </c>
      <c r="T2513">
        <v>0</v>
      </c>
      <c r="U2513" t="str">
        <v>G00006t_c_r</v>
      </c>
    </row>
    <row r="2514" spans="12:21" x14ac:dyDescent="0.2">
      <c r="L2514">
        <v>0</v>
      </c>
      <c r="M2514">
        <v>3.0055852977778699E-3</v>
      </c>
      <c r="N2514" s="105" t="str">
        <v>G00006t_c_r</v>
      </c>
      <c r="O2514" s="131"/>
      <c r="Q2514">
        <v>0</v>
      </c>
      <c r="R2514" t="str">
        <v>G00006t_c_r</v>
      </c>
      <c r="T2514">
        <v>0</v>
      </c>
      <c r="U2514" t="str">
        <v>G00006t_c_r</v>
      </c>
    </row>
    <row r="2515" spans="12:21" x14ac:dyDescent="0.2">
      <c r="L2515">
        <v>0</v>
      </c>
      <c r="M2515">
        <v>2.6818595397962398E-3</v>
      </c>
      <c r="N2515" s="105" t="str">
        <v>G00006t_c_r</v>
      </c>
      <c r="O2515" s="131"/>
      <c r="Q2515">
        <v>0</v>
      </c>
      <c r="R2515" t="str">
        <v>G00006t_c_r</v>
      </c>
      <c r="T2515">
        <v>0</v>
      </c>
      <c r="U2515" t="str">
        <v>G00006t_c_r</v>
      </c>
    </row>
    <row r="2516" spans="12:21" x14ac:dyDescent="0.2">
      <c r="L2516">
        <v>0</v>
      </c>
      <c r="M2516">
        <v>2.3673106587433698E-3</v>
      </c>
      <c r="N2516" s="105" t="str">
        <v>G00006t_c_r</v>
      </c>
      <c r="O2516" s="131"/>
      <c r="Q2516">
        <v>0</v>
      </c>
      <c r="R2516" t="str">
        <v>G00006t_c_r</v>
      </c>
      <c r="T2516">
        <v>0</v>
      </c>
      <c r="U2516" t="str">
        <v>G00006t_c_r</v>
      </c>
    </row>
    <row r="2517" spans="12:21" x14ac:dyDescent="0.2">
      <c r="L2517">
        <v>0</v>
      </c>
      <c r="M2517">
        <v>1.9403207400482999E-3</v>
      </c>
      <c r="N2517" s="105" t="str">
        <v>G00006t_c_r</v>
      </c>
      <c r="O2517" s="131"/>
      <c r="Q2517">
        <v>0</v>
      </c>
      <c r="R2517" t="str">
        <v>G00006t_c_r</v>
      </c>
      <c r="T2517">
        <v>-2.2862359343553901E-5</v>
      </c>
      <c r="U2517" t="str">
        <v>G00006t_c_r</v>
      </c>
    </row>
    <row r="2518" spans="12:21" x14ac:dyDescent="0.2">
      <c r="L2518">
        <v>0</v>
      </c>
      <c r="M2518">
        <v>2.23296289522235E-3</v>
      </c>
      <c r="N2518" s="105" t="str">
        <v>G00006t_c_r</v>
      </c>
      <c r="O2518" s="131"/>
      <c r="Q2518">
        <v>0</v>
      </c>
      <c r="R2518" t="str">
        <v>G00006t_c_r</v>
      </c>
      <c r="T2518">
        <v>0</v>
      </c>
      <c r="U2518" t="str">
        <v>G00006t_c_r</v>
      </c>
    </row>
    <row r="2519" spans="12:21" x14ac:dyDescent="0.2">
      <c r="L2519">
        <v>0</v>
      </c>
      <c r="M2519">
        <v>2.0369965584685198E-3</v>
      </c>
      <c r="N2519" s="105" t="str">
        <v>G00006t_c_r</v>
      </c>
      <c r="O2519" s="131"/>
      <c r="Q2519">
        <v>0</v>
      </c>
      <c r="R2519" t="str">
        <v>G00006t_c_r</v>
      </c>
      <c r="T2519">
        <v>0</v>
      </c>
      <c r="U2519" t="str">
        <v>G00006t_c_r</v>
      </c>
    </row>
    <row r="2520" spans="12:21" x14ac:dyDescent="0.2">
      <c r="L2520">
        <v>0</v>
      </c>
      <c r="M2520">
        <v>0</v>
      </c>
      <c r="N2520" s="105" t="str">
        <v>G00006t_c_r</v>
      </c>
      <c r="O2520" s="131"/>
      <c r="Q2520">
        <v>0</v>
      </c>
      <c r="R2520" t="str">
        <v>G00006t_c_r</v>
      </c>
      <c r="T2520">
        <v>0</v>
      </c>
      <c r="U2520" t="str">
        <v>G00006t_c_r</v>
      </c>
    </row>
    <row r="2521" spans="12:21" x14ac:dyDescent="0.2">
      <c r="L2521">
        <v>0</v>
      </c>
      <c r="M2521">
        <v>0</v>
      </c>
      <c r="N2521" s="105" t="str">
        <v>G00006t_c_r</v>
      </c>
      <c r="O2521" s="131"/>
      <c r="Q2521">
        <v>0</v>
      </c>
      <c r="R2521" t="str">
        <v>G00006t_c_r</v>
      </c>
      <c r="T2521">
        <v>0</v>
      </c>
      <c r="U2521" t="str">
        <v>G00006t_c_r</v>
      </c>
    </row>
    <row r="2522" spans="12:21" x14ac:dyDescent="0.2">
      <c r="L2522">
        <v>0</v>
      </c>
      <c r="M2522">
        <v>0</v>
      </c>
      <c r="N2522" s="105" t="str">
        <v>G00006t_c_r</v>
      </c>
      <c r="O2522" s="131"/>
      <c r="Q2522">
        <v>0</v>
      </c>
      <c r="R2522" t="str">
        <v>G00006t_c_r</v>
      </c>
      <c r="T2522">
        <v>0</v>
      </c>
      <c r="U2522" t="str">
        <v>G00006t_c_r</v>
      </c>
    </row>
    <row r="2523" spans="12:21" x14ac:dyDescent="0.2">
      <c r="L2523">
        <v>0</v>
      </c>
      <c r="M2523">
        <v>0</v>
      </c>
      <c r="N2523" s="105" t="str">
        <v>G00006t_c_r</v>
      </c>
      <c r="O2523" s="131"/>
      <c r="Q2523">
        <v>0</v>
      </c>
      <c r="R2523" t="str">
        <v>G00006t_c_r</v>
      </c>
      <c r="T2523">
        <v>0</v>
      </c>
      <c r="U2523" t="str">
        <v>G00006t_c_r</v>
      </c>
    </row>
    <row r="2524" spans="12:21" x14ac:dyDescent="0.2">
      <c r="L2524">
        <v>0</v>
      </c>
      <c r="M2524">
        <v>2.50767559155924E-3</v>
      </c>
      <c r="N2524" s="105" t="str">
        <v>G00006t_c_r</v>
      </c>
      <c r="O2524" s="131"/>
      <c r="Q2524">
        <v>5.20803870967742E-5</v>
      </c>
      <c r="R2524" t="str">
        <v>G00006t_c_r</v>
      </c>
      <c r="T2524">
        <v>0</v>
      </c>
      <c r="U2524" t="str">
        <v>G00006t_c_r</v>
      </c>
    </row>
    <row r="2525" spans="12:21" x14ac:dyDescent="0.2">
      <c r="L2525">
        <v>0</v>
      </c>
      <c r="M2525">
        <v>2.49021576625041E-3</v>
      </c>
      <c r="N2525" s="105" t="str">
        <v>G00006t_c_r</v>
      </c>
      <c r="O2525" s="131"/>
      <c r="Q2525">
        <v>0</v>
      </c>
      <c r="R2525" t="str">
        <v>G00006t_c_r</v>
      </c>
      <c r="T2525">
        <v>0</v>
      </c>
      <c r="U2525" t="str">
        <v>G00006t_c_r</v>
      </c>
    </row>
    <row r="2526" spans="12:21" x14ac:dyDescent="0.2">
      <c r="L2526">
        <v>0</v>
      </c>
      <c r="M2526">
        <v>2.4973636096514802E-3</v>
      </c>
      <c r="N2526" s="105" t="str">
        <v>G00006t_c_r</v>
      </c>
      <c r="O2526" s="131"/>
      <c r="Q2526">
        <v>0</v>
      </c>
      <c r="R2526" t="str">
        <v>G00006t_c_r</v>
      </c>
      <c r="T2526">
        <v>0</v>
      </c>
      <c r="U2526" t="str">
        <v>G00006t_c_r</v>
      </c>
    </row>
    <row r="2527" spans="12:21" x14ac:dyDescent="0.2">
      <c r="L2527">
        <v>4.7719702317903597E-5</v>
      </c>
      <c r="M2527">
        <v>2.1449876817000099E-3</v>
      </c>
      <c r="N2527" s="105" t="str">
        <v>G00006t_c_r</v>
      </c>
      <c r="O2527" s="131"/>
      <c r="Q2527">
        <v>0</v>
      </c>
      <c r="R2527" t="str">
        <v>G00006t_c_r</v>
      </c>
      <c r="T2527">
        <v>6.2063123832450701E-5</v>
      </c>
      <c r="U2527" t="str">
        <v>G00006t_c_r</v>
      </c>
    </row>
    <row r="2528" spans="12:21" x14ac:dyDescent="0.2">
      <c r="L2528">
        <v>0</v>
      </c>
      <c r="M2528">
        <v>2.6456135316787598E-3</v>
      </c>
      <c r="N2528" s="105" t="str">
        <v>G00006t_c_r</v>
      </c>
      <c r="O2528" s="131"/>
      <c r="Q2528">
        <v>0</v>
      </c>
      <c r="R2528" t="str">
        <v>G00006t_c_r</v>
      </c>
      <c r="T2528">
        <v>0</v>
      </c>
      <c r="U2528" t="str">
        <v>G00006t_c_r</v>
      </c>
    </row>
    <row r="2529" spans="12:21" x14ac:dyDescent="0.2">
      <c r="L2529">
        <v>0</v>
      </c>
      <c r="M2529">
        <v>1.2520352763566899E-2</v>
      </c>
      <c r="N2529" s="105" t="str">
        <v>G00006t_c_r</v>
      </c>
      <c r="O2529" s="131"/>
      <c r="Q2529">
        <v>0</v>
      </c>
      <c r="R2529" t="str">
        <v>G00006t_c_r</v>
      </c>
      <c r="T2529">
        <v>0</v>
      </c>
      <c r="U2529" t="str">
        <v>G00006t_c_r</v>
      </c>
    </row>
    <row r="2530" spans="12:21" x14ac:dyDescent="0.2">
      <c r="L2530">
        <v>0</v>
      </c>
      <c r="M2530">
        <v>0</v>
      </c>
      <c r="N2530" s="105" t="str">
        <v>G00006t_c_r</v>
      </c>
      <c r="O2530" s="131"/>
      <c r="Q2530">
        <v>0</v>
      </c>
      <c r="R2530" t="str">
        <v>G00006t_c_r</v>
      </c>
      <c r="T2530">
        <v>0</v>
      </c>
      <c r="U2530" t="str">
        <v>G00006t_c_r</v>
      </c>
    </row>
    <row r="2531" spans="12:21" x14ac:dyDescent="0.2">
      <c r="L2531">
        <v>0</v>
      </c>
      <c r="M2531">
        <v>0</v>
      </c>
      <c r="N2531" s="105" t="str">
        <v>G00006t_c_r</v>
      </c>
      <c r="O2531" s="131"/>
      <c r="Q2531">
        <v>0</v>
      </c>
      <c r="R2531" t="str">
        <v>G00006t_c_r</v>
      </c>
      <c r="T2531">
        <v>0</v>
      </c>
      <c r="U2531" t="str">
        <v>G00006t_c_r</v>
      </c>
    </row>
    <row r="2532" spans="12:21" x14ac:dyDescent="0.2">
      <c r="L2532">
        <v>0</v>
      </c>
      <c r="M2532">
        <v>4.3790221266870504E-6</v>
      </c>
      <c r="N2532" s="105" t="str">
        <v>G00006t_c_r</v>
      </c>
      <c r="O2532" s="131"/>
      <c r="Q2532">
        <v>0</v>
      </c>
      <c r="R2532" t="str">
        <v>G00006t_c_r</v>
      </c>
      <c r="T2532">
        <v>0</v>
      </c>
      <c r="U2532" t="str">
        <v>G00006t_c_r</v>
      </c>
    </row>
    <row r="2533" spans="12:21" x14ac:dyDescent="0.2">
      <c r="L2533">
        <v>0</v>
      </c>
      <c r="M2533">
        <v>1.44152596768362E-5</v>
      </c>
      <c r="N2533" s="105" t="str">
        <v>G00006t_c_r</v>
      </c>
      <c r="O2533" s="131"/>
      <c r="Q2533">
        <v>0</v>
      </c>
      <c r="R2533" t="str">
        <v>G00006t_c_r</v>
      </c>
      <c r="T2533">
        <v>0</v>
      </c>
      <c r="U2533" t="str">
        <v>G00006t_c_r</v>
      </c>
    </row>
    <row r="2534" spans="12:21" x14ac:dyDescent="0.2">
      <c r="L2534">
        <v>0</v>
      </c>
      <c r="M2534">
        <v>6.5884497473177E-5</v>
      </c>
      <c r="N2534" s="105" t="str">
        <v>G00006t_c_r</v>
      </c>
      <c r="O2534" s="131"/>
      <c r="Q2534">
        <v>0</v>
      </c>
      <c r="R2534" t="str">
        <v>G00006t_c_r</v>
      </c>
      <c r="T2534">
        <v>0</v>
      </c>
      <c r="U2534" t="str">
        <v>G00006t_c_r</v>
      </c>
    </row>
    <row r="2535" spans="12:21" x14ac:dyDescent="0.2">
      <c r="L2535">
        <v>0</v>
      </c>
      <c r="M2535">
        <v>3.7384691139531402E-5</v>
      </c>
      <c r="N2535" s="105" t="str">
        <v>G00006t_c_r</v>
      </c>
      <c r="O2535" s="131"/>
      <c r="Q2535">
        <v>0</v>
      </c>
      <c r="R2535" t="str">
        <v>G00006t_c_r</v>
      </c>
      <c r="T2535">
        <v>0</v>
      </c>
      <c r="U2535" t="str">
        <v>G00006t_c_r</v>
      </c>
    </row>
    <row r="2536" spans="12:21" x14ac:dyDescent="0.2">
      <c r="L2536">
        <v>0</v>
      </c>
      <c r="M2536">
        <v>2.4642773626264201E-5</v>
      </c>
      <c r="N2536" s="105" t="str">
        <v>G00006t_c_r</v>
      </c>
      <c r="O2536" s="131"/>
      <c r="Q2536">
        <v>-1.54460072905742E-4</v>
      </c>
      <c r="R2536" t="str">
        <v>G00006t_c_r</v>
      </c>
      <c r="T2536">
        <v>-5.0075875460492001E-5</v>
      </c>
      <c r="U2536" t="str">
        <v>G00006t_c_r</v>
      </c>
    </row>
    <row r="2537" spans="12:21" x14ac:dyDescent="0.2">
      <c r="L2537">
        <v>0</v>
      </c>
      <c r="M2537">
        <v>4.6586024712832201E-5</v>
      </c>
      <c r="N2537" s="105" t="str">
        <v>G00006t_c_r</v>
      </c>
      <c r="O2537" s="131"/>
      <c r="Q2537">
        <v>0</v>
      </c>
      <c r="R2537" t="str">
        <v>G00006t_c_r</v>
      </c>
      <c r="T2537">
        <v>0</v>
      </c>
      <c r="U2537" t="str">
        <v>G00006t_c_r</v>
      </c>
    </row>
    <row r="2538" spans="12:21" x14ac:dyDescent="0.2">
      <c r="L2538">
        <v>0</v>
      </c>
      <c r="M2538">
        <v>4.26877099471093E-5</v>
      </c>
      <c r="N2538" s="105" t="str">
        <v>G00006t_c_r</v>
      </c>
      <c r="O2538" s="131"/>
      <c r="Q2538">
        <v>0</v>
      </c>
      <c r="R2538" t="str">
        <v>G00006t_c_r</v>
      </c>
      <c r="T2538">
        <v>0</v>
      </c>
      <c r="U2538" t="str">
        <v>G00006t_c_r</v>
      </c>
    </row>
    <row r="2539" spans="12:21" x14ac:dyDescent="0.2">
      <c r="L2539">
        <v>0</v>
      </c>
      <c r="M2539">
        <v>3.7147674218194998E-3</v>
      </c>
      <c r="N2539" s="105" t="str">
        <v>G00006t_c_r</v>
      </c>
      <c r="O2539" s="131"/>
      <c r="Q2539">
        <v>0</v>
      </c>
      <c r="R2539" t="str">
        <v>G00006t_c_r</v>
      </c>
      <c r="T2539">
        <v>0</v>
      </c>
      <c r="U2539" t="str">
        <v>G00006t_c_r</v>
      </c>
    </row>
    <row r="2540" spans="12:21" x14ac:dyDescent="0.2">
      <c r="L2540">
        <v>0</v>
      </c>
      <c r="M2540">
        <v>2.52035808309893E-3</v>
      </c>
      <c r="N2540" s="105" t="str">
        <v>G00006t_c_r</v>
      </c>
      <c r="O2540" s="131"/>
      <c r="Q2540">
        <v>0</v>
      </c>
      <c r="R2540" t="str">
        <v>G00006t_c_r</v>
      </c>
      <c r="T2540">
        <v>0</v>
      </c>
      <c r="U2540" t="str">
        <v>G00006t_c_r</v>
      </c>
    </row>
    <row r="2541" spans="12:21" x14ac:dyDescent="0.2">
      <c r="L2541">
        <v>1.8708734233355899E-4</v>
      </c>
      <c r="M2541">
        <v>3.42076687166881E-3</v>
      </c>
      <c r="N2541" s="105" t="str">
        <v>G00006t_c_r</v>
      </c>
      <c r="O2541" s="131"/>
      <c r="Q2541">
        <v>0</v>
      </c>
      <c r="R2541" t="str">
        <v>G00006t_c_r</v>
      </c>
      <c r="T2541">
        <v>2.39468402896445E-3</v>
      </c>
      <c r="U2541" t="str">
        <v>G00006t_c_r</v>
      </c>
    </row>
    <row r="2542" spans="12:21" x14ac:dyDescent="0.2">
      <c r="L2542">
        <v>0</v>
      </c>
      <c r="M2542">
        <v>2.1666100008230502E-3</v>
      </c>
      <c r="N2542" s="105" t="str">
        <v>G00006t_c_r</v>
      </c>
      <c r="O2542" s="131"/>
      <c r="Q2542">
        <v>0</v>
      </c>
      <c r="R2542" t="str">
        <v>G00006t_c_r</v>
      </c>
      <c r="T2542">
        <v>0</v>
      </c>
      <c r="U2542" t="str">
        <v>G00006t_c_r</v>
      </c>
    </row>
    <row r="2543" spans="12:21" x14ac:dyDescent="0.2">
      <c r="L2543">
        <v>0</v>
      </c>
      <c r="M2543">
        <v>0</v>
      </c>
      <c r="N2543" s="105" t="str">
        <v>G00006t_c_r</v>
      </c>
      <c r="O2543" s="131"/>
      <c r="Q2543">
        <v>0</v>
      </c>
      <c r="R2543" t="str">
        <v>G00006t_c_r</v>
      </c>
      <c r="T2543">
        <v>0</v>
      </c>
      <c r="U2543" t="str">
        <v>G00006t_c_r</v>
      </c>
    </row>
    <row r="2544" spans="12:21" x14ac:dyDescent="0.2">
      <c r="L2544">
        <v>0</v>
      </c>
      <c r="M2544">
        <v>0</v>
      </c>
      <c r="N2544" s="105" t="str">
        <v>G00006t_c_r</v>
      </c>
      <c r="O2544" s="131"/>
      <c r="Q2544">
        <v>0</v>
      </c>
      <c r="R2544" t="str">
        <v>G00006t_c_r</v>
      </c>
      <c r="T2544">
        <v>0</v>
      </c>
      <c r="U2544" t="str">
        <v>G00006t_c_r</v>
      </c>
    </row>
    <row r="2545" spans="12:21" x14ac:dyDescent="0.2">
      <c r="L2545">
        <v>0</v>
      </c>
      <c r="M2545">
        <v>0</v>
      </c>
      <c r="N2545" s="105" t="str">
        <v>G00006t_c_r</v>
      </c>
      <c r="O2545" s="131"/>
      <c r="Q2545">
        <v>0</v>
      </c>
      <c r="R2545" t="str">
        <v>G00006t_c_r</v>
      </c>
      <c r="T2545">
        <v>0</v>
      </c>
      <c r="U2545" t="str">
        <v>G00006t_c_r</v>
      </c>
    </row>
    <row r="2546" spans="12:21" x14ac:dyDescent="0.2">
      <c r="L2546">
        <v>0</v>
      </c>
      <c r="M2546">
        <v>0</v>
      </c>
      <c r="N2546" s="105" t="str">
        <v>G00006t_c_r</v>
      </c>
      <c r="O2546" s="131"/>
      <c r="Q2546">
        <v>0</v>
      </c>
      <c r="R2546" t="str">
        <v>G00006t_c_r</v>
      </c>
      <c r="T2546">
        <v>0</v>
      </c>
      <c r="U2546" t="str">
        <v>G00006t_c_r</v>
      </c>
    </row>
    <row r="2547" spans="12:21" x14ac:dyDescent="0.2">
      <c r="L2547">
        <v>0</v>
      </c>
      <c r="M2547">
        <v>0</v>
      </c>
      <c r="N2547" s="105" t="str">
        <v>G00006t_c_r</v>
      </c>
      <c r="O2547" s="131"/>
      <c r="Q2547">
        <v>0</v>
      </c>
      <c r="R2547" t="str">
        <v>G00006t_c_r</v>
      </c>
      <c r="T2547">
        <v>0</v>
      </c>
      <c r="U2547" t="str">
        <v>G00006t_c_r</v>
      </c>
    </row>
    <row r="2548" spans="12:21" x14ac:dyDescent="0.2">
      <c r="L2548">
        <v>0</v>
      </c>
      <c r="M2548">
        <v>0</v>
      </c>
      <c r="N2548" s="105" t="str">
        <v>G00006t_c_r</v>
      </c>
      <c r="O2548" s="131"/>
      <c r="Q2548">
        <v>0</v>
      </c>
      <c r="R2548" t="str">
        <v>G00006t_c_r</v>
      </c>
      <c r="T2548">
        <v>0</v>
      </c>
      <c r="U2548" t="str">
        <v>G00006t_c_r</v>
      </c>
    </row>
    <row r="2549" spans="12:21" x14ac:dyDescent="0.2">
      <c r="L2549">
        <v>0</v>
      </c>
      <c r="M2549">
        <v>0</v>
      </c>
      <c r="N2549" s="105" t="str">
        <v>G00006t_c_r</v>
      </c>
      <c r="O2549" s="131"/>
      <c r="Q2549">
        <v>0</v>
      </c>
      <c r="R2549" t="str">
        <v>G00006t_c_r</v>
      </c>
      <c r="T2549">
        <v>0</v>
      </c>
      <c r="U2549" t="str">
        <v>G00006t_c_r</v>
      </c>
    </row>
    <row r="2550" spans="12:21" x14ac:dyDescent="0.2">
      <c r="L2550">
        <v>0</v>
      </c>
      <c r="M2550">
        <v>0</v>
      </c>
      <c r="N2550" s="105" t="str">
        <v>G00006t_c_r</v>
      </c>
      <c r="O2550" s="131"/>
      <c r="Q2550">
        <v>0</v>
      </c>
      <c r="R2550" t="str">
        <v>G00006t_c_r</v>
      </c>
      <c r="T2550">
        <v>0</v>
      </c>
      <c r="U2550" t="str">
        <v>G00006t_c_r</v>
      </c>
    </row>
    <row r="2551" spans="12:21" x14ac:dyDescent="0.2">
      <c r="L2551">
        <v>0</v>
      </c>
      <c r="M2551">
        <v>0</v>
      </c>
      <c r="N2551" s="105" t="str">
        <v>G00006t_c_r</v>
      </c>
      <c r="O2551" s="131"/>
      <c r="Q2551">
        <v>0</v>
      </c>
      <c r="R2551" t="str">
        <v>G00006t_c_r</v>
      </c>
      <c r="T2551">
        <v>0</v>
      </c>
      <c r="U2551" t="str">
        <v>G00006t_c_r</v>
      </c>
    </row>
    <row r="2552" spans="12:21" x14ac:dyDescent="0.2">
      <c r="L2552">
        <v>0</v>
      </c>
      <c r="M2552">
        <v>0</v>
      </c>
      <c r="N2552" s="105" t="str">
        <v>G00006t_c_r</v>
      </c>
      <c r="O2552" s="131"/>
      <c r="Q2552">
        <v>0</v>
      </c>
      <c r="R2552" t="str">
        <v>G00006t_c_r</v>
      </c>
      <c r="T2552">
        <v>0</v>
      </c>
      <c r="U2552" t="str">
        <v>G00006t_c_r</v>
      </c>
    </row>
    <row r="2553" spans="12:21" x14ac:dyDescent="0.2">
      <c r="L2553">
        <v>0</v>
      </c>
      <c r="M2553">
        <v>0</v>
      </c>
      <c r="N2553" s="105" t="str">
        <v>G00006t_c_r</v>
      </c>
      <c r="O2553" s="131"/>
      <c r="Q2553">
        <v>0</v>
      </c>
      <c r="R2553" t="str">
        <v>G00006t_c_r</v>
      </c>
      <c r="T2553">
        <v>0</v>
      </c>
      <c r="U2553" t="str">
        <v>G00006t_c_r</v>
      </c>
    </row>
    <row r="2554" spans="12:21" x14ac:dyDescent="0.2">
      <c r="L2554">
        <v>0</v>
      </c>
      <c r="M2554">
        <v>0</v>
      </c>
      <c r="N2554" s="105" t="str">
        <v>G00006t_c_r</v>
      </c>
      <c r="O2554" s="131"/>
      <c r="Q2554">
        <v>0</v>
      </c>
      <c r="R2554" t="str">
        <v>G00006t_c_r</v>
      </c>
      <c r="T2554">
        <v>0</v>
      </c>
      <c r="U2554" t="str">
        <v>G00006t_c_r</v>
      </c>
    </row>
    <row r="2555" spans="12:21" x14ac:dyDescent="0.2">
      <c r="L2555">
        <v>0</v>
      </c>
      <c r="M2555">
        <v>4.7534474852074403E-4</v>
      </c>
      <c r="N2555" s="105" t="str">
        <v>G00006t_c_r</v>
      </c>
      <c r="O2555" s="131"/>
      <c r="Q2555">
        <v>0</v>
      </c>
      <c r="R2555" t="str">
        <v>G00006t_c_r</v>
      </c>
      <c r="T2555">
        <v>0</v>
      </c>
      <c r="U2555" t="str">
        <v>G00006t_c_r</v>
      </c>
    </row>
    <row r="2556" spans="12:21" x14ac:dyDescent="0.2">
      <c r="L2556">
        <v>0</v>
      </c>
      <c r="M2556">
        <v>1.6287812105586101E-4</v>
      </c>
      <c r="N2556" s="105" t="str">
        <v>G00006t_c_r</v>
      </c>
      <c r="O2556" s="131"/>
      <c r="Q2556">
        <v>0</v>
      </c>
      <c r="R2556" t="str">
        <v>G00006t_c_r</v>
      </c>
      <c r="T2556">
        <v>0</v>
      </c>
      <c r="U2556" t="str">
        <v>G00006t_c_r</v>
      </c>
    </row>
    <row r="2557" spans="12:21" x14ac:dyDescent="0.2">
      <c r="L2557">
        <v>0</v>
      </c>
      <c r="M2557">
        <v>4.5754019711215899E-4</v>
      </c>
      <c r="N2557" s="105" t="str">
        <v>G00006t_c_r</v>
      </c>
      <c r="O2557" s="131"/>
      <c r="Q2557">
        <v>0</v>
      </c>
      <c r="R2557" t="str">
        <v>G00006t_c_r</v>
      </c>
      <c r="T2557">
        <v>0</v>
      </c>
      <c r="U2557" t="str">
        <v>G00006t_c_r</v>
      </c>
    </row>
    <row r="2558" spans="12:21" x14ac:dyDescent="0.2">
      <c r="L2558">
        <v>0</v>
      </c>
      <c r="M2558">
        <v>1.29659324894006E-4</v>
      </c>
      <c r="N2558" s="105" t="str">
        <v>G00006t_c_r</v>
      </c>
      <c r="O2558" s="131"/>
      <c r="Q2558">
        <v>0</v>
      </c>
      <c r="R2558" t="str">
        <v>G00006t_c_r</v>
      </c>
      <c r="T2558">
        <v>0</v>
      </c>
      <c r="U2558" t="str">
        <v>G00006t_c_r</v>
      </c>
    </row>
    <row r="2559" spans="12:21" x14ac:dyDescent="0.2">
      <c r="L2559">
        <v>0</v>
      </c>
      <c r="M2559">
        <v>2.9066294972512302E-3</v>
      </c>
      <c r="N2559" s="105" t="str">
        <v>G00006t_c_r</v>
      </c>
      <c r="O2559" s="131"/>
      <c r="Q2559">
        <v>0</v>
      </c>
      <c r="R2559" t="str">
        <v>G00006t_c_r</v>
      </c>
      <c r="T2559">
        <v>0</v>
      </c>
      <c r="U2559" t="str">
        <v>G00006t_c_r</v>
      </c>
    </row>
    <row r="2560" spans="12:21" x14ac:dyDescent="0.2">
      <c r="L2560">
        <v>-2.2519004288978602E-3</v>
      </c>
      <c r="M2560">
        <v>3.63926847120404E-3</v>
      </c>
      <c r="N2560" s="105" t="str">
        <v>G00006t_c_r</v>
      </c>
      <c r="O2560" s="131"/>
      <c r="Q2560">
        <v>-3.1386373703944499E-4</v>
      </c>
      <c r="R2560" t="str">
        <v>G00006t_c_r</v>
      </c>
      <c r="T2560">
        <v>0</v>
      </c>
      <c r="U2560" t="str">
        <v>G00006t_c_r</v>
      </c>
    </row>
    <row r="2561" spans="12:21" x14ac:dyDescent="0.2">
      <c r="L2561">
        <v>0</v>
      </c>
      <c r="M2561">
        <v>2.2910429901447401E-3</v>
      </c>
      <c r="N2561" s="105" t="str">
        <v>G00006t_c_r</v>
      </c>
      <c r="O2561" s="131"/>
      <c r="Q2561">
        <v>0</v>
      </c>
      <c r="R2561" t="str">
        <v>G00006t_c_r</v>
      </c>
      <c r="T2561">
        <v>-4.19360552832091E-4</v>
      </c>
      <c r="U2561" t="str">
        <v>G00006t_c_r</v>
      </c>
    </row>
    <row r="2562" spans="12:21" x14ac:dyDescent="0.2">
      <c r="L2562">
        <v>0</v>
      </c>
      <c r="M2562">
        <v>1.7865045805729399E-3</v>
      </c>
      <c r="N2562" s="105" t="str">
        <v>G00006t_c_r</v>
      </c>
      <c r="O2562" s="131"/>
      <c r="Q2562">
        <v>0</v>
      </c>
      <c r="R2562" t="str">
        <v>G00006t_c_r</v>
      </c>
      <c r="T2562">
        <v>0</v>
      </c>
      <c r="U2562" t="str">
        <v>G00006t_c_r</v>
      </c>
    </row>
    <row r="2563" spans="12:21" x14ac:dyDescent="0.2">
      <c r="L2563">
        <v>-4.1641111098893301E-3</v>
      </c>
      <c r="M2563">
        <v>3.2639984699705301E-3</v>
      </c>
      <c r="N2563" s="105" t="str">
        <v>G00006t_c_r</v>
      </c>
      <c r="O2563" s="131"/>
      <c r="Q2563">
        <v>-4.4638161441386298E-4</v>
      </c>
      <c r="R2563" t="str">
        <v>G00006t_c_r</v>
      </c>
      <c r="T2563">
        <v>-3.0155079012198901E-3</v>
      </c>
      <c r="U2563" t="str">
        <v>G00006t_c_r</v>
      </c>
    </row>
    <row r="2564" spans="12:21" x14ac:dyDescent="0.2">
      <c r="L2564">
        <v>0</v>
      </c>
      <c r="M2564">
        <v>1.61388499444841E-3</v>
      </c>
      <c r="N2564" s="105" t="str">
        <v>G00006t_c_r</v>
      </c>
      <c r="O2564" s="131"/>
      <c r="Q2564">
        <v>0</v>
      </c>
      <c r="R2564" t="str">
        <v>G00006t_c_r</v>
      </c>
      <c r="T2564">
        <v>0</v>
      </c>
      <c r="U2564" t="str">
        <v>G00006t_c_r</v>
      </c>
    </row>
    <row r="2565" spans="12:21" x14ac:dyDescent="0.2">
      <c r="L2565">
        <v>0</v>
      </c>
      <c r="M2565">
        <v>6.6867345678238801E-4</v>
      </c>
      <c r="N2565" s="105" t="str">
        <v>G00006t_c_r</v>
      </c>
      <c r="O2565" s="131"/>
      <c r="Q2565">
        <v>0</v>
      </c>
      <c r="R2565" t="str">
        <v>G00006t_c_r</v>
      </c>
      <c r="T2565">
        <v>0</v>
      </c>
      <c r="U2565" t="str">
        <v>G00006t_c_r</v>
      </c>
    </row>
    <row r="2566" spans="12:21" x14ac:dyDescent="0.2">
      <c r="L2566">
        <v>0</v>
      </c>
      <c r="M2566">
        <v>1.6673708546151101E-3</v>
      </c>
      <c r="N2566" s="105" t="str">
        <v>G00006t_c_r</v>
      </c>
      <c r="O2566" s="131"/>
      <c r="Q2566">
        <v>0</v>
      </c>
      <c r="R2566" t="str">
        <v>G00006t_c_r</v>
      </c>
      <c r="T2566">
        <v>0</v>
      </c>
      <c r="U2566" t="str">
        <v>G00006t_c_r</v>
      </c>
    </row>
    <row r="2567" spans="12:21" x14ac:dyDescent="0.2">
      <c r="L2567">
        <v>0</v>
      </c>
      <c r="M2567">
        <v>1.0833873617364599E-3</v>
      </c>
      <c r="N2567" s="105" t="str">
        <v>G00006t_c_r</v>
      </c>
      <c r="O2567" s="131"/>
      <c r="Q2567">
        <v>0</v>
      </c>
      <c r="R2567" t="str">
        <v>G00006t_c_r</v>
      </c>
      <c r="T2567">
        <v>0</v>
      </c>
      <c r="U2567" t="str">
        <v>G00006t_c_r</v>
      </c>
    </row>
    <row r="2568" spans="12:21" x14ac:dyDescent="0.2">
      <c r="L2568">
        <v>0</v>
      </c>
      <c r="M2568">
        <v>7.1297419178715095E-4</v>
      </c>
      <c r="N2568" s="105" t="str">
        <v>G00006t_c_r</v>
      </c>
      <c r="O2568" s="131"/>
      <c r="Q2568">
        <v>0</v>
      </c>
      <c r="R2568" t="str">
        <v>G00006t_c_r</v>
      </c>
      <c r="T2568">
        <v>0</v>
      </c>
      <c r="U2568" t="str">
        <v>G00006t_c_r</v>
      </c>
    </row>
    <row r="2569" spans="12:21" x14ac:dyDescent="0.2">
      <c r="L2569">
        <v>0</v>
      </c>
      <c r="M2569">
        <v>1.45929790865339E-3</v>
      </c>
      <c r="N2569" s="105" t="str">
        <v>G00006t_c_r</v>
      </c>
      <c r="O2569" s="131"/>
      <c r="Q2569">
        <v>0</v>
      </c>
      <c r="R2569" t="str">
        <v>G00006t_c_r</v>
      </c>
      <c r="T2569">
        <v>0</v>
      </c>
      <c r="U2569" t="str">
        <v>G00006t_c_r</v>
      </c>
    </row>
    <row r="2570" spans="12:21" x14ac:dyDescent="0.2">
      <c r="L2570">
        <v>0</v>
      </c>
      <c r="M2570">
        <v>1.51111922570751E-3</v>
      </c>
      <c r="N2570" s="105" t="str">
        <v>G00006t_c_r</v>
      </c>
      <c r="O2570" s="131"/>
      <c r="Q2570">
        <v>0</v>
      </c>
      <c r="R2570" t="str">
        <v>G00006t_c_r</v>
      </c>
      <c r="T2570">
        <v>0</v>
      </c>
      <c r="U2570" t="str">
        <v>G00006t_c_r</v>
      </c>
    </row>
    <row r="2571" spans="12:21" x14ac:dyDescent="0.2">
      <c r="L2571">
        <v>0</v>
      </c>
      <c r="M2571">
        <v>0</v>
      </c>
      <c r="N2571" s="105" t="str">
        <v>G00006t_c_r</v>
      </c>
      <c r="O2571" s="131"/>
      <c r="Q2571">
        <v>0</v>
      </c>
      <c r="R2571" t="str">
        <v>G00006t_c_r</v>
      </c>
      <c r="T2571">
        <v>0</v>
      </c>
      <c r="U2571" t="str">
        <v>G00006t_c_r</v>
      </c>
    </row>
    <row r="2572" spans="12:21" x14ac:dyDescent="0.2">
      <c r="L2572">
        <v>0</v>
      </c>
      <c r="M2572">
        <v>0</v>
      </c>
      <c r="N2572" s="105" t="str">
        <v>G00006t_c_r</v>
      </c>
      <c r="O2572" s="131"/>
      <c r="Q2572">
        <v>0</v>
      </c>
      <c r="R2572" t="str">
        <v>G00006t_c_r</v>
      </c>
      <c r="T2572">
        <v>0</v>
      </c>
      <c r="U2572" t="str">
        <v>G00006t_c_r</v>
      </c>
    </row>
    <row r="2573" spans="12:21" x14ac:dyDescent="0.2">
      <c r="L2573">
        <v>0</v>
      </c>
      <c r="M2573">
        <v>0</v>
      </c>
      <c r="N2573" s="105" t="str">
        <v>G00006t_c_r</v>
      </c>
      <c r="O2573" s="131"/>
      <c r="Q2573">
        <v>0</v>
      </c>
      <c r="R2573" t="str">
        <v>G00006t_c_r</v>
      </c>
      <c r="T2573">
        <v>0</v>
      </c>
      <c r="U2573" t="str">
        <v>G00006t_c_r</v>
      </c>
    </row>
    <row r="2574" spans="12:21" x14ac:dyDescent="0.2">
      <c r="L2574">
        <v>0</v>
      </c>
      <c r="M2574">
        <v>0</v>
      </c>
      <c r="N2574" s="105" t="str">
        <v>G00006t_c_r</v>
      </c>
      <c r="O2574" s="131"/>
      <c r="Q2574">
        <v>0</v>
      </c>
      <c r="R2574" t="str">
        <v>G00006t_c_r</v>
      </c>
      <c r="T2574">
        <v>0</v>
      </c>
      <c r="U2574" t="str">
        <v>G00006t_c_r</v>
      </c>
    </row>
    <row r="2575" spans="12:21" x14ac:dyDescent="0.2">
      <c r="L2575">
        <v>2.2519004288978602E-3</v>
      </c>
      <c r="M2575">
        <v>3.63926847120404E-3</v>
      </c>
      <c r="N2575" s="105" t="str">
        <v>G00006t_c_r</v>
      </c>
      <c r="O2575" s="131"/>
      <c r="Q2575">
        <v>3.1386373703944499E-4</v>
      </c>
      <c r="R2575" t="str">
        <v>G00006t_c_r</v>
      </c>
      <c r="T2575">
        <v>0</v>
      </c>
      <c r="U2575" t="str">
        <v>G00006t_c_r</v>
      </c>
    </row>
    <row r="2576" spans="12:21" x14ac:dyDescent="0.2">
      <c r="L2576">
        <v>0</v>
      </c>
      <c r="M2576">
        <v>2.2910429901447401E-3</v>
      </c>
      <c r="N2576" s="105" t="str">
        <v>G00006t_c_r</v>
      </c>
      <c r="O2576" s="131"/>
      <c r="Q2576">
        <v>0</v>
      </c>
      <c r="R2576" t="str">
        <v>G00006t_c_r</v>
      </c>
      <c r="T2576">
        <v>4.19360552832091E-4</v>
      </c>
      <c r="U2576" t="str">
        <v>G00006t_c_r</v>
      </c>
    </row>
    <row r="2577" spans="12:21" x14ac:dyDescent="0.2">
      <c r="L2577">
        <v>4.1641111098893301E-3</v>
      </c>
      <c r="M2577">
        <v>3.2639984699705301E-3</v>
      </c>
      <c r="N2577" s="105" t="str">
        <v>G00006t_c_r</v>
      </c>
      <c r="O2577" s="131"/>
      <c r="Q2577">
        <v>4.4638161441386298E-4</v>
      </c>
      <c r="R2577" t="str">
        <v>G00006t_c_r</v>
      </c>
      <c r="T2577">
        <v>3.0155079012198901E-3</v>
      </c>
      <c r="U2577" t="str">
        <v>G00006t_c_r</v>
      </c>
    </row>
    <row r="2578" spans="12:21" x14ac:dyDescent="0.2">
      <c r="L2578">
        <v>0</v>
      </c>
      <c r="M2578">
        <v>1.61388499444841E-3</v>
      </c>
      <c r="N2578" s="105" t="str">
        <v>G00006t_c_r</v>
      </c>
      <c r="O2578" s="131"/>
      <c r="Q2578">
        <v>0</v>
      </c>
      <c r="R2578" t="str">
        <v>G00006t_c_r</v>
      </c>
      <c r="T2578">
        <v>0</v>
      </c>
      <c r="U2578" t="str">
        <v>G00006t_c_r</v>
      </c>
    </row>
    <row r="2579" spans="12:21" x14ac:dyDescent="0.2">
      <c r="L2579">
        <v>0</v>
      </c>
      <c r="M2579">
        <v>1.6673708546151101E-3</v>
      </c>
      <c r="N2579" s="105" t="str">
        <v>G00006t_c_r</v>
      </c>
      <c r="O2579" s="131"/>
      <c r="Q2579">
        <v>0</v>
      </c>
      <c r="R2579" t="str">
        <v>G00006t_c_r</v>
      </c>
      <c r="T2579">
        <v>0</v>
      </c>
      <c r="U2579" t="str">
        <v>G00006t_c_r</v>
      </c>
    </row>
    <row r="2580" spans="12:21" x14ac:dyDescent="0.2">
      <c r="L2580">
        <v>0</v>
      </c>
      <c r="M2580">
        <v>1.0833873617364599E-3</v>
      </c>
      <c r="N2580" s="105" t="str">
        <v>G00006t_c_r</v>
      </c>
      <c r="O2580" s="131"/>
      <c r="Q2580">
        <v>0</v>
      </c>
      <c r="R2580" t="str">
        <v>G00006t_c_r</v>
      </c>
      <c r="T2580">
        <v>0</v>
      </c>
      <c r="U2580" t="str">
        <v>G00006t_c_r</v>
      </c>
    </row>
    <row r="2581" spans="12:21" x14ac:dyDescent="0.2">
      <c r="L2581">
        <v>0</v>
      </c>
      <c r="M2581">
        <v>1.45929790865339E-3</v>
      </c>
      <c r="N2581" s="105" t="str">
        <v>G00006t_c_r</v>
      </c>
      <c r="O2581" s="131"/>
      <c r="Q2581">
        <v>0</v>
      </c>
      <c r="R2581" t="str">
        <v>G00006t_c_r</v>
      </c>
      <c r="T2581">
        <v>0</v>
      </c>
      <c r="U2581" t="str">
        <v>G00006t_c_r</v>
      </c>
    </row>
    <row r="2582" spans="12:21" x14ac:dyDescent="0.2">
      <c r="L2582">
        <v>0</v>
      </c>
      <c r="M2582">
        <v>1.51111922570751E-3</v>
      </c>
      <c r="N2582" s="105" t="str">
        <v>G00006t_c_r</v>
      </c>
      <c r="O2582" s="131"/>
      <c r="Q2582">
        <v>0</v>
      </c>
      <c r="R2582" t="str">
        <v>G00006t_c_r</v>
      </c>
      <c r="T2582">
        <v>0</v>
      </c>
      <c r="U2582" t="str">
        <v>G00006t_c_r</v>
      </c>
    </row>
    <row r="2583" spans="12:21" x14ac:dyDescent="0.2">
      <c r="L2583">
        <v>0</v>
      </c>
      <c r="M2583">
        <v>5.4620517176416701E-2</v>
      </c>
      <c r="N2583" s="105" t="str">
        <v>G00006t_c_r</v>
      </c>
      <c r="O2583" s="131"/>
      <c r="Q2583">
        <v>0</v>
      </c>
      <c r="R2583" t="str">
        <v>G00006t_c_r</v>
      </c>
      <c r="T2583">
        <v>0</v>
      </c>
      <c r="U2583" t="str">
        <v>G00006t_c_r</v>
      </c>
    </row>
    <row r="2584" spans="12:21" x14ac:dyDescent="0.2">
      <c r="L2584">
        <v>0</v>
      </c>
      <c r="M2584">
        <v>6.60444678765892E-2</v>
      </c>
      <c r="N2584" s="105" t="str">
        <v>G00006t_c_r</v>
      </c>
      <c r="O2584" s="131"/>
      <c r="Q2584">
        <v>0</v>
      </c>
      <c r="R2584" t="str">
        <v>G00006t_c_r</v>
      </c>
      <c r="T2584">
        <v>0</v>
      </c>
      <c r="U2584" t="str">
        <v>G00006t_c_r</v>
      </c>
    </row>
    <row r="2585" spans="12:21" x14ac:dyDescent="0.2">
      <c r="L2585">
        <v>0</v>
      </c>
      <c r="M2585">
        <v>4.67441754985169E-2</v>
      </c>
      <c r="N2585" s="105" t="str">
        <v>G00006t_c_r</v>
      </c>
      <c r="O2585" s="131"/>
      <c r="Q2585">
        <v>0</v>
      </c>
      <c r="R2585" t="str">
        <v>G00006t_c_r</v>
      </c>
      <c r="T2585">
        <v>0</v>
      </c>
      <c r="U2585" t="str">
        <v>G00006t_c_r</v>
      </c>
    </row>
    <row r="2586" spans="12:21" x14ac:dyDescent="0.2">
      <c r="L2586">
        <v>0</v>
      </c>
      <c r="M2586">
        <v>2.6497499013743899E-2</v>
      </c>
      <c r="N2586" s="105" t="str">
        <v>G00006t_c_r</v>
      </c>
      <c r="O2586" s="131"/>
      <c r="Q2586">
        <v>0</v>
      </c>
      <c r="R2586" t="str">
        <v>G00006t_c_r</v>
      </c>
      <c r="T2586">
        <v>0</v>
      </c>
      <c r="U2586" t="str">
        <v>G00006t_c_r</v>
      </c>
    </row>
    <row r="2587" spans="12:21" x14ac:dyDescent="0.2">
      <c r="L2587">
        <v>0</v>
      </c>
      <c r="M2587">
        <v>3.8762720949014999E-2</v>
      </c>
      <c r="N2587" s="105" t="str">
        <v>G00006t_c_r</v>
      </c>
      <c r="O2587" s="131"/>
      <c r="Q2587">
        <v>0</v>
      </c>
      <c r="R2587" t="str">
        <v>G00006t_c_r</v>
      </c>
      <c r="T2587">
        <v>0</v>
      </c>
      <c r="U2587" t="str">
        <v>G00006t_c_r</v>
      </c>
    </row>
    <row r="2588" spans="12:21" x14ac:dyDescent="0.2">
      <c r="L2588">
        <v>0</v>
      </c>
      <c r="M2588">
        <v>5.3813471767251098E-2</v>
      </c>
      <c r="N2588" s="105" t="str">
        <v>G00006t_c_r</v>
      </c>
      <c r="O2588" s="131"/>
      <c r="Q2588">
        <v>0</v>
      </c>
      <c r="R2588" t="str">
        <v>G00006t_c_r</v>
      </c>
      <c r="T2588">
        <v>0</v>
      </c>
      <c r="U2588" t="str">
        <v>G00006t_c_r</v>
      </c>
    </row>
    <row r="2589" spans="12:21" x14ac:dyDescent="0.2">
      <c r="L2589">
        <v>0</v>
      </c>
      <c r="M2589">
        <v>4.6469188363729798E-2</v>
      </c>
      <c r="N2589" s="105" t="str">
        <v>G00006t_c_r</v>
      </c>
      <c r="O2589" s="131"/>
      <c r="Q2589">
        <v>0</v>
      </c>
      <c r="R2589" t="str">
        <v>G00006t_c_r</v>
      </c>
      <c r="T2589">
        <v>0</v>
      </c>
      <c r="U2589" t="str">
        <v>G00006t_c_r</v>
      </c>
    </row>
    <row r="2590" spans="12:21" x14ac:dyDescent="0.2">
      <c r="L2590">
        <v>0</v>
      </c>
      <c r="M2590">
        <v>4.7162652455036501E-2</v>
      </c>
      <c r="N2590" s="105" t="str">
        <v>G00006t_c_r</v>
      </c>
      <c r="O2590" s="131"/>
      <c r="Q2590">
        <v>0</v>
      </c>
      <c r="R2590" t="str">
        <v>G00006t_c_r</v>
      </c>
      <c r="T2590">
        <v>0</v>
      </c>
      <c r="U2590" t="str">
        <v>G00006t_c_r</v>
      </c>
    </row>
    <row r="2591" spans="12:21" x14ac:dyDescent="0.2">
      <c r="L2591">
        <v>0</v>
      </c>
      <c r="M2591">
        <v>4.7448830590864799E-2</v>
      </c>
      <c r="N2591" s="105" t="str">
        <v>G00006t_c_r</v>
      </c>
      <c r="O2591" s="131"/>
      <c r="Q2591">
        <v>0</v>
      </c>
      <c r="R2591" t="str">
        <v>G00006t_c_r</v>
      </c>
      <c r="T2591">
        <v>0</v>
      </c>
      <c r="U2591" t="str">
        <v>G00006t_c_r</v>
      </c>
    </row>
    <row r="2592" spans="12:21" x14ac:dyDescent="0.2">
      <c r="L2592">
        <v>0</v>
      </c>
      <c r="M2592">
        <v>6.5651749080116201E-2</v>
      </c>
      <c r="N2592" s="105" t="str">
        <v>G00006t_c_r</v>
      </c>
      <c r="O2592" s="131"/>
      <c r="Q2592">
        <v>3.0907361307564698E-5</v>
      </c>
      <c r="R2592" t="str">
        <v>G00006t_c_r</v>
      </c>
      <c r="T2592">
        <v>0</v>
      </c>
      <c r="U2592" t="str">
        <v>G00006t_c_r</v>
      </c>
    </row>
    <row r="2593" spans="12:21" x14ac:dyDescent="0.2">
      <c r="L2593">
        <v>0</v>
      </c>
      <c r="M2593">
        <v>7.8984034122423705E-2</v>
      </c>
      <c r="N2593" s="105" t="str">
        <v>G00006t_c_r</v>
      </c>
      <c r="O2593" s="131"/>
      <c r="Q2593">
        <v>0</v>
      </c>
      <c r="R2593" t="str">
        <v>G00006t_c_r</v>
      </c>
      <c r="T2593">
        <v>0</v>
      </c>
      <c r="U2593" t="str">
        <v>G00006t_c_r</v>
      </c>
    </row>
    <row r="2594" spans="12:21" x14ac:dyDescent="0.2">
      <c r="L2594">
        <v>0</v>
      </c>
      <c r="M2594">
        <v>4.7451335030569301E-2</v>
      </c>
      <c r="N2594" s="105" t="str">
        <v>G00006t_c_r</v>
      </c>
      <c r="O2594" s="131"/>
      <c r="Q2594">
        <v>0</v>
      </c>
      <c r="R2594" t="str">
        <v>G00006t_c_r</v>
      </c>
      <c r="T2594">
        <v>0</v>
      </c>
      <c r="U2594" t="str">
        <v>G00006t_c_r</v>
      </c>
    </row>
    <row r="2595" spans="12:21" x14ac:dyDescent="0.2">
      <c r="L2595">
        <v>0</v>
      </c>
      <c r="M2595">
        <v>1.88993858328574E-5</v>
      </c>
      <c r="N2595" s="105" t="str">
        <v>G00006t_c_r</v>
      </c>
      <c r="O2595" s="131"/>
      <c r="Q2595">
        <v>0</v>
      </c>
      <c r="R2595" t="str">
        <v>G00006t_c_r</v>
      </c>
      <c r="T2595">
        <v>0</v>
      </c>
      <c r="U2595" t="str">
        <v>G00006t_c_r</v>
      </c>
    </row>
    <row r="2596" spans="12:21" x14ac:dyDescent="0.2">
      <c r="L2596">
        <v>0</v>
      </c>
      <c r="M2596">
        <v>3.4968743441018302E-5</v>
      </c>
      <c r="N2596" s="105" t="str">
        <v>G00006t_c_r</v>
      </c>
      <c r="O2596" s="131"/>
      <c r="Q2596">
        <v>0</v>
      </c>
      <c r="R2596" t="str">
        <v>G00006t_c_r</v>
      </c>
      <c r="T2596">
        <v>0</v>
      </c>
      <c r="U2596" t="str">
        <v>G00006t_c_r</v>
      </c>
    </row>
    <row r="2597" spans="12:21" x14ac:dyDescent="0.2">
      <c r="L2597">
        <v>0</v>
      </c>
      <c r="M2597">
        <v>5.3205401277897497E-5</v>
      </c>
      <c r="N2597" s="105" t="str">
        <v>G00006t_c_r</v>
      </c>
      <c r="O2597" s="131"/>
      <c r="Q2597">
        <v>0</v>
      </c>
      <c r="R2597" t="str">
        <v>G00006t_c_r</v>
      </c>
      <c r="T2597">
        <v>0</v>
      </c>
      <c r="U2597" t="str">
        <v>G00006t_c_r</v>
      </c>
    </row>
    <row r="2598" spans="12:21" x14ac:dyDescent="0.2">
      <c r="L2598">
        <v>0</v>
      </c>
      <c r="M2598">
        <v>3.4085176413942001E-4</v>
      </c>
      <c r="N2598" s="105" t="str">
        <v>G00006t_c_r</v>
      </c>
      <c r="O2598" s="131"/>
      <c r="Q2598">
        <v>3.9687519619926499E-4</v>
      </c>
      <c r="R2598" t="str">
        <v>G00006t_c_r</v>
      </c>
      <c r="T2598">
        <v>5.0390357598976705E-4</v>
      </c>
      <c r="U2598" t="str">
        <v>G00006t_c_r</v>
      </c>
    </row>
    <row r="2599" spans="12:21" x14ac:dyDescent="0.2">
      <c r="L2599">
        <v>7.1036412108129799E-4</v>
      </c>
      <c r="M2599">
        <v>4.0382548039318998E-4</v>
      </c>
      <c r="N2599" s="105" t="str">
        <v>G00006t_c_r</v>
      </c>
      <c r="O2599" s="131"/>
      <c r="Q2599">
        <v>6.8958913201377697E-4</v>
      </c>
      <c r="R2599" t="str">
        <v>G00006t_c_r</v>
      </c>
      <c r="T2599">
        <v>0</v>
      </c>
      <c r="U2599" t="str">
        <v>G00006t_c_r</v>
      </c>
    </row>
    <row r="2600" spans="12:21" x14ac:dyDescent="0.2">
      <c r="L2600">
        <v>0</v>
      </c>
      <c r="M2600">
        <v>2.7517298233102799E-5</v>
      </c>
      <c r="N2600" s="105" t="str">
        <v>G00006t_c_r</v>
      </c>
      <c r="O2600" s="131"/>
      <c r="Q2600">
        <v>0</v>
      </c>
      <c r="R2600" t="str">
        <v>G00006t_c_r</v>
      </c>
      <c r="T2600">
        <v>0</v>
      </c>
      <c r="U2600" t="str">
        <v>G00006t_c_r</v>
      </c>
    </row>
    <row r="2601" spans="12:21" x14ac:dyDescent="0.2">
      <c r="L2601">
        <v>0</v>
      </c>
      <c r="M2601">
        <v>1.02173420174401E-4</v>
      </c>
      <c r="N2601" s="105" t="str">
        <v>G00006t_c_r</v>
      </c>
      <c r="O2601" s="131"/>
      <c r="Q2601">
        <v>0</v>
      </c>
      <c r="R2601" t="str">
        <v>G00006t_c_r</v>
      </c>
      <c r="T2601">
        <v>7.60559938986856E-4</v>
      </c>
      <c r="U2601" t="str">
        <v>G00006t_c_r</v>
      </c>
    </row>
    <row r="2602" spans="12:21" x14ac:dyDescent="0.2">
      <c r="L2602">
        <v>0</v>
      </c>
      <c r="M2602">
        <v>1.3428141490364799E-4</v>
      </c>
      <c r="N2602" s="105" t="str">
        <v>G00006t_c_r</v>
      </c>
      <c r="O2602" s="131"/>
      <c r="Q2602">
        <v>0</v>
      </c>
      <c r="R2602" t="str">
        <v>G00006t_c_r</v>
      </c>
      <c r="T2602">
        <v>0</v>
      </c>
      <c r="U2602" t="str">
        <v>G00006t_c_r</v>
      </c>
    </row>
    <row r="2603" spans="12:21" x14ac:dyDescent="0.2">
      <c r="L2603">
        <v>0</v>
      </c>
      <c r="M2603">
        <v>7.8090359093636404E-6</v>
      </c>
      <c r="N2603" s="105" t="str">
        <v>G00006t_c_r</v>
      </c>
      <c r="O2603" s="131"/>
      <c r="Q2603">
        <v>0</v>
      </c>
      <c r="R2603" t="str">
        <v>G00006t_c_r</v>
      </c>
      <c r="T2603">
        <v>0</v>
      </c>
      <c r="U2603" t="str">
        <v>G00006t_c_r</v>
      </c>
    </row>
    <row r="2604" spans="12:21" x14ac:dyDescent="0.2">
      <c r="L2604">
        <v>0</v>
      </c>
      <c r="M2604">
        <v>4.7096189793413703E-5</v>
      </c>
      <c r="N2604" s="105" t="str">
        <v>G00006t_c_r</v>
      </c>
      <c r="O2604" s="131"/>
      <c r="Q2604">
        <v>5.9696672477367397E-5</v>
      </c>
      <c r="R2604" t="str">
        <v>G00006t_c_r</v>
      </c>
      <c r="T2604">
        <v>0</v>
      </c>
      <c r="U2604" t="str">
        <v>G00006t_c_r</v>
      </c>
    </row>
    <row r="2605" spans="12:21" x14ac:dyDescent="0.2">
      <c r="L2605">
        <v>0</v>
      </c>
      <c r="M2605">
        <v>1.6112582838584099E-4</v>
      </c>
      <c r="N2605" s="105" t="str">
        <v>G00006t_c_r</v>
      </c>
      <c r="O2605" s="131"/>
      <c r="Q2605">
        <v>0</v>
      </c>
      <c r="R2605" t="str">
        <v>G00006t_c_r</v>
      </c>
      <c r="T2605">
        <v>4.19360552832091E-4</v>
      </c>
      <c r="U2605" t="str">
        <v>G00006t_c_r</v>
      </c>
    </row>
    <row r="2606" spans="12:21" x14ac:dyDescent="0.2">
      <c r="L2606">
        <v>0</v>
      </c>
      <c r="M2606">
        <v>2.90130294976413E-5</v>
      </c>
      <c r="N2606" s="105" t="str">
        <v>G00006t_c_r</v>
      </c>
      <c r="O2606" s="131"/>
      <c r="Q2606">
        <v>0</v>
      </c>
      <c r="R2606" t="str">
        <v>G00006t_c_r</v>
      </c>
      <c r="T2606">
        <v>0</v>
      </c>
      <c r="U2606" t="str">
        <v>G00006t_c_r</v>
      </c>
    </row>
    <row r="2607" spans="12:21" x14ac:dyDescent="0.2">
      <c r="L2607">
        <v>0</v>
      </c>
      <c r="M2607">
        <v>1.54024996491267E-4</v>
      </c>
      <c r="N2607" s="105" t="str">
        <v>G00006t_c_r</v>
      </c>
      <c r="O2607" s="131"/>
      <c r="Q2607">
        <v>1.6564458468070801E-4</v>
      </c>
      <c r="R2607" t="str">
        <v>G00006t_c_r</v>
      </c>
      <c r="T2607">
        <v>0</v>
      </c>
      <c r="U2607" t="str">
        <v>G00006t_c_r</v>
      </c>
    </row>
    <row r="2608" spans="12:21" x14ac:dyDescent="0.2">
      <c r="L2608">
        <v>0</v>
      </c>
      <c r="M2608">
        <v>3.39816517868243E-5</v>
      </c>
      <c r="N2608" s="105" t="str">
        <v>G00006t_c_r</v>
      </c>
      <c r="O2608" s="131"/>
      <c r="Q2608">
        <v>0</v>
      </c>
      <c r="R2608" t="str">
        <v>G00006t_c_r</v>
      </c>
      <c r="T2608">
        <v>0</v>
      </c>
      <c r="U2608" t="str">
        <v>G00006t_c_r</v>
      </c>
    </row>
    <row r="2609" spans="12:21" x14ac:dyDescent="0.2">
      <c r="L2609">
        <v>0</v>
      </c>
      <c r="M2609">
        <v>5.1254390756427503E-6</v>
      </c>
      <c r="N2609" s="105" t="str">
        <v>G00006t_c_r</v>
      </c>
      <c r="O2609" s="131"/>
      <c r="Q2609">
        <v>0</v>
      </c>
      <c r="R2609" t="str">
        <v>G00006t_c_r</v>
      </c>
      <c r="T2609">
        <v>0</v>
      </c>
      <c r="U2609" t="str">
        <v>G00006t_c_r</v>
      </c>
    </row>
    <row r="2610" spans="12:21" x14ac:dyDescent="0.2">
      <c r="L2610">
        <v>0</v>
      </c>
      <c r="M2610">
        <v>8.6754990492425102E-5</v>
      </c>
      <c r="N2610" s="105" t="str">
        <v>G00006t_c_r</v>
      </c>
      <c r="O2610" s="131"/>
      <c r="Q2610">
        <v>0</v>
      </c>
      <c r="R2610" t="str">
        <v>G00006t_c_r</v>
      </c>
      <c r="T2610">
        <v>0</v>
      </c>
      <c r="U2610" t="str">
        <v>G00006t_c_r</v>
      </c>
    </row>
    <row r="2611" spans="12:21" x14ac:dyDescent="0.2">
      <c r="L2611">
        <v>2.29035441700779E-4</v>
      </c>
      <c r="M2611">
        <v>9.6048392531583097E-5</v>
      </c>
      <c r="N2611" s="105" t="str">
        <v>G00006t_c_r</v>
      </c>
      <c r="O2611" s="131"/>
      <c r="Q2611">
        <v>2.4996559355605402E-4</v>
      </c>
      <c r="R2611" t="str">
        <v>G00006t_c_r</v>
      </c>
      <c r="T2611">
        <v>0</v>
      </c>
      <c r="U2611" t="str">
        <v>G00006t_c_r</v>
      </c>
    </row>
    <row r="2612" spans="12:21" x14ac:dyDescent="0.2">
      <c r="L2612">
        <v>0</v>
      </c>
      <c r="M2612">
        <v>9.8702303658065802E-6</v>
      </c>
      <c r="N2612" s="105" t="str">
        <v>G00006t_c_r</v>
      </c>
      <c r="O2612" s="131"/>
      <c r="Q2612">
        <v>0</v>
      </c>
      <c r="R2612" t="str">
        <v>G00006t_c_r</v>
      </c>
      <c r="T2612">
        <v>0</v>
      </c>
      <c r="U2612" t="str">
        <v>G00006t_c_r</v>
      </c>
    </row>
    <row r="2613" spans="12:21" x14ac:dyDescent="0.2">
      <c r="L2613">
        <v>0</v>
      </c>
      <c r="M2613">
        <v>4.9831819635551099E-5</v>
      </c>
      <c r="N2613" s="105" t="str">
        <v>G00006t_c_r</v>
      </c>
      <c r="O2613" s="131"/>
      <c r="Q2613">
        <v>0</v>
      </c>
      <c r="R2613" t="str">
        <v>G00006t_c_r</v>
      </c>
      <c r="T2613">
        <v>2.87500794577685E-4</v>
      </c>
      <c r="U2613" t="str">
        <v>G00006t_c_r</v>
      </c>
    </row>
    <row r="2614" spans="12:21" x14ac:dyDescent="0.2">
      <c r="L2614">
        <v>0</v>
      </c>
      <c r="M2614">
        <v>1.27993495048609E-5</v>
      </c>
      <c r="N2614" s="105" t="str">
        <v>G00006t_c_r</v>
      </c>
      <c r="O2614" s="131"/>
      <c r="Q2614">
        <v>0</v>
      </c>
      <c r="R2614" t="str">
        <v>G00006t_c_r</v>
      </c>
      <c r="T2614">
        <v>0</v>
      </c>
      <c r="U2614" t="str">
        <v>G00006t_c_r</v>
      </c>
    </row>
    <row r="2615" spans="12:21" x14ac:dyDescent="0.2">
      <c r="L2615">
        <v>0</v>
      </c>
      <c r="M2615">
        <v>3.6374530510929702E-5</v>
      </c>
      <c r="N2615" s="105" t="str">
        <v>G00006t_c_r</v>
      </c>
      <c r="O2615" s="131"/>
      <c r="Q2615">
        <v>0</v>
      </c>
      <c r="R2615" t="str">
        <v>G00006t_c_r</v>
      </c>
      <c r="T2615">
        <v>0</v>
      </c>
      <c r="U2615" t="str">
        <v>G00006t_c_r</v>
      </c>
    </row>
    <row r="2616" spans="12:21" x14ac:dyDescent="0.2">
      <c r="L2616">
        <v>0</v>
      </c>
      <c r="M2616">
        <v>6.1325328512581206E-5</v>
      </c>
      <c r="N2616" s="105" t="str">
        <v>G00006t_c_r</v>
      </c>
      <c r="O2616" s="131"/>
      <c r="Q2616">
        <v>0</v>
      </c>
      <c r="R2616" t="str">
        <v>G00006t_c_r</v>
      </c>
      <c r="T2616">
        <v>0</v>
      </c>
      <c r="U2616" t="str">
        <v>G00006t_c_r</v>
      </c>
    </row>
    <row r="2617" spans="12:21" x14ac:dyDescent="0.2">
      <c r="L2617">
        <v>0</v>
      </c>
      <c r="M2617">
        <v>4.41282030348701E-5</v>
      </c>
      <c r="N2617" s="105" t="str">
        <v>G00006t_c_r</v>
      </c>
      <c r="O2617" s="131"/>
      <c r="Q2617">
        <v>0</v>
      </c>
      <c r="R2617" t="str">
        <v>G00006t_c_r</v>
      </c>
      <c r="T2617">
        <v>0</v>
      </c>
      <c r="U2617" t="str">
        <v>G00006t_c_r</v>
      </c>
    </row>
    <row r="2618" spans="12:21" x14ac:dyDescent="0.2">
      <c r="L2618">
        <v>0</v>
      </c>
      <c r="M2618">
        <v>8.6755667908603894E-6</v>
      </c>
      <c r="N2618" s="105" t="str">
        <v>G00006t_c_r</v>
      </c>
      <c r="O2618" s="131"/>
      <c r="Q2618">
        <v>0</v>
      </c>
      <c r="R2618" t="str">
        <v>G00006t_c_r</v>
      </c>
      <c r="T2618">
        <v>0</v>
      </c>
      <c r="U2618" t="str">
        <v>G00006t_c_r</v>
      </c>
    </row>
    <row r="2619" spans="12:21" x14ac:dyDescent="0.2">
      <c r="L2619">
        <v>3.8697428938723E-4</v>
      </c>
      <c r="M2619">
        <v>9.7650707641223005E-5</v>
      </c>
      <c r="N2619" s="105" t="str">
        <v>G00006t_c_r</v>
      </c>
      <c r="O2619" s="131"/>
      <c r="Q2619">
        <v>3.5175914827379899E-4</v>
      </c>
      <c r="R2619" t="str">
        <v>G00006t_c_r</v>
      </c>
      <c r="T2619">
        <v>5.0328959005856296E-4</v>
      </c>
      <c r="U2619" t="str">
        <v>G00006t_c_r</v>
      </c>
    </row>
    <row r="2620" spans="12:21" x14ac:dyDescent="0.2">
      <c r="L2620">
        <v>0</v>
      </c>
      <c r="M2620">
        <v>5.6228830412442698E-5</v>
      </c>
      <c r="N2620" s="105" t="str">
        <v>G00006t_c_r</v>
      </c>
      <c r="O2620" s="131"/>
      <c r="Q2620">
        <v>0</v>
      </c>
      <c r="R2620" t="str">
        <v>G00006t_c_r</v>
      </c>
      <c r="T2620">
        <v>0</v>
      </c>
      <c r="U2620" t="str">
        <v>G00006t_c_r</v>
      </c>
    </row>
    <row r="2621" spans="12:21" x14ac:dyDescent="0.2">
      <c r="L2621">
        <v>0</v>
      </c>
      <c r="M2621">
        <v>0</v>
      </c>
      <c r="N2621" s="105" t="str">
        <v>G00006t_c_r</v>
      </c>
      <c r="O2621" s="131"/>
      <c r="Q2621">
        <v>0</v>
      </c>
      <c r="R2621" t="str">
        <v>G00006t_c_r</v>
      </c>
      <c r="T2621">
        <v>0</v>
      </c>
      <c r="U2621" t="str">
        <v>G00006t_c_r</v>
      </c>
    </row>
    <row r="2622" spans="12:21" x14ac:dyDescent="0.2">
      <c r="L2622">
        <v>0</v>
      </c>
      <c r="M2622">
        <v>5.2509513310672501E-6</v>
      </c>
      <c r="N2622" s="105" t="str">
        <v>G00006t_c_r</v>
      </c>
      <c r="O2622" s="131"/>
      <c r="Q2622">
        <v>0</v>
      </c>
      <c r="R2622" t="str">
        <v>G00006t_c_r</v>
      </c>
      <c r="T2622">
        <v>0</v>
      </c>
      <c r="U2622" t="str">
        <v>G00006t_c_r</v>
      </c>
    </row>
    <row r="2623" spans="12:21" x14ac:dyDescent="0.2">
      <c r="L2623">
        <v>0</v>
      </c>
      <c r="M2623">
        <v>0</v>
      </c>
      <c r="N2623" s="105" t="str">
        <v>G00006t_c_r</v>
      </c>
      <c r="O2623" s="131"/>
      <c r="Q2623">
        <v>0</v>
      </c>
      <c r="R2623" t="str">
        <v>G00006t_c_r</v>
      </c>
      <c r="T2623">
        <v>0</v>
      </c>
      <c r="U2623" t="str">
        <v>G00006t_c_r</v>
      </c>
    </row>
    <row r="2624" spans="12:21" x14ac:dyDescent="0.2">
      <c r="L2624">
        <v>0</v>
      </c>
      <c r="M2624">
        <v>1.60243217583362E-5</v>
      </c>
      <c r="N2624" s="105" t="str">
        <v>G00006t_c_r</v>
      </c>
      <c r="O2624" s="131"/>
      <c r="Q2624">
        <v>0</v>
      </c>
      <c r="R2624" t="str">
        <v>G00006t_c_r</v>
      </c>
      <c r="T2624">
        <v>0</v>
      </c>
      <c r="U2624" t="str">
        <v>G00006t_c_r</v>
      </c>
    </row>
    <row r="2625" spans="12:21" x14ac:dyDescent="0.2">
      <c r="L2625">
        <v>0</v>
      </c>
      <c r="M2625">
        <v>1.18098664448125E-5</v>
      </c>
      <c r="N2625" s="105" t="str">
        <v>G00006t_c_r</v>
      </c>
      <c r="O2625" s="131"/>
      <c r="Q2625">
        <v>0</v>
      </c>
      <c r="R2625" t="str">
        <v>G00006t_c_r</v>
      </c>
      <c r="T2625">
        <v>0</v>
      </c>
      <c r="U2625" t="str">
        <v>G00006t_c_r</v>
      </c>
    </row>
    <row r="2626" spans="12:21" x14ac:dyDescent="0.2">
      <c r="L2626">
        <v>2.2753727768371102E-3</v>
      </c>
      <c r="M2626">
        <v>4.8523682997271301E-4</v>
      </c>
      <c r="N2626" s="105" t="str">
        <v>G00006t_c_r</v>
      </c>
      <c r="O2626" s="131"/>
      <c r="Q2626">
        <v>3.1837756143402898E-3</v>
      </c>
      <c r="R2626" t="str">
        <v>G00006t_c_r</v>
      </c>
      <c r="T2626">
        <v>3.42142290371531E-3</v>
      </c>
      <c r="U2626" t="str">
        <v>G00006t_c_r</v>
      </c>
    </row>
    <row r="2627" spans="12:21" x14ac:dyDescent="0.2">
      <c r="L2627">
        <v>0</v>
      </c>
      <c r="M2627">
        <v>1.92774160102832E-5</v>
      </c>
      <c r="N2627" s="105" t="str">
        <v>G00006t_c_r</v>
      </c>
      <c r="O2627" s="131"/>
      <c r="Q2627">
        <v>0</v>
      </c>
      <c r="R2627" t="str">
        <v>G00006t_c_r</v>
      </c>
      <c r="T2627">
        <v>0</v>
      </c>
      <c r="U2627" t="str">
        <v>G00006t_c_r</v>
      </c>
    </row>
    <row r="2628" spans="12:21" x14ac:dyDescent="0.2">
      <c r="L2628">
        <v>0</v>
      </c>
      <c r="M2628">
        <v>1.0299951000993299E-5</v>
      </c>
      <c r="N2628" s="105" t="str">
        <v>G00006t_c_r</v>
      </c>
      <c r="O2628" s="131"/>
      <c r="Q2628">
        <v>0</v>
      </c>
      <c r="R2628" t="str">
        <v>G00006t_c_r</v>
      </c>
      <c r="T2628">
        <v>0</v>
      </c>
      <c r="U2628" t="str">
        <v>G00006t_c_r</v>
      </c>
    </row>
    <row r="2629" spans="12:21" x14ac:dyDescent="0.2">
      <c r="L2629">
        <v>4.83587198369387E-4</v>
      </c>
      <c r="M2629">
        <v>4.7103752386013501E-4</v>
      </c>
      <c r="N2629" s="105" t="str">
        <v>G00006t_c_r</v>
      </c>
      <c r="O2629" s="131"/>
      <c r="Q2629">
        <v>0</v>
      </c>
      <c r="R2629" t="str">
        <v>G00006t_c_r</v>
      </c>
      <c r="T2629">
        <v>0</v>
      </c>
      <c r="U2629" t="str">
        <v>G00006t_c_r</v>
      </c>
    </row>
    <row r="2630" spans="12:21" x14ac:dyDescent="0.2">
      <c r="L2630">
        <v>0</v>
      </c>
      <c r="M2630">
        <v>0</v>
      </c>
      <c r="N2630" s="105" t="str">
        <v>G00006t_c_r</v>
      </c>
      <c r="O2630" s="131"/>
      <c r="Q2630">
        <v>0</v>
      </c>
      <c r="R2630" t="str">
        <v>G00006t_c_r</v>
      </c>
      <c r="T2630">
        <v>0</v>
      </c>
      <c r="U2630" t="str">
        <v>G00006t_c_r</v>
      </c>
    </row>
    <row r="2631" spans="12:21" x14ac:dyDescent="0.2">
      <c r="L2631">
        <v>0</v>
      </c>
      <c r="M2631">
        <v>0</v>
      </c>
      <c r="N2631" s="105" t="str">
        <v>G00006t_c_r</v>
      </c>
      <c r="O2631" s="131"/>
      <c r="Q2631">
        <v>0</v>
      </c>
      <c r="R2631" t="str">
        <v>G00006t_c_r</v>
      </c>
      <c r="T2631">
        <v>0</v>
      </c>
      <c r="U2631" t="str">
        <v>G00006t_c_r</v>
      </c>
    </row>
    <row r="2632" spans="12:21" x14ac:dyDescent="0.2">
      <c r="L2632">
        <v>0</v>
      </c>
      <c r="M2632">
        <v>3.0446877724703201E-5</v>
      </c>
      <c r="N2632" s="105" t="str">
        <v>G00006t_c_r</v>
      </c>
      <c r="O2632" s="131"/>
      <c r="Q2632">
        <v>0</v>
      </c>
      <c r="R2632" t="str">
        <v>G00006t_c_r</v>
      </c>
      <c r="T2632">
        <v>0</v>
      </c>
      <c r="U2632" t="str">
        <v>G00006t_c_r</v>
      </c>
    </row>
    <row r="2633" spans="12:21" x14ac:dyDescent="0.2">
      <c r="L2633">
        <v>0</v>
      </c>
      <c r="M2633">
        <v>7.3561713590087396E-6</v>
      </c>
      <c r="N2633" s="105" t="str">
        <v>G00006t_c_r</v>
      </c>
      <c r="O2633" s="131"/>
      <c r="Q2633">
        <v>0</v>
      </c>
      <c r="R2633" t="str">
        <v>G00006t_c_r</v>
      </c>
      <c r="T2633">
        <v>0</v>
      </c>
      <c r="U2633" t="str">
        <v>G00006t_c_r</v>
      </c>
    </row>
    <row r="2634" spans="12:21" x14ac:dyDescent="0.2">
      <c r="L2634">
        <v>0</v>
      </c>
      <c r="M2634">
        <v>5.1662749814285603E-6</v>
      </c>
      <c r="N2634" s="105" t="str">
        <v>G00006t_c_r</v>
      </c>
      <c r="O2634" s="131"/>
      <c r="Q2634">
        <v>0</v>
      </c>
      <c r="R2634" t="str">
        <v>G00006t_c_r</v>
      </c>
      <c r="T2634">
        <v>0</v>
      </c>
      <c r="U2634" t="str">
        <v>G00006t_c_r</v>
      </c>
    </row>
    <row r="2635" spans="12:21" x14ac:dyDescent="0.2">
      <c r="L2635">
        <v>0</v>
      </c>
      <c r="M2635">
        <v>1.2465723463866299E-4</v>
      </c>
      <c r="N2635" s="105" t="str">
        <v>G00006t_c_r</v>
      </c>
      <c r="O2635" s="131"/>
      <c r="Q2635">
        <v>8.8933951524652796E-5</v>
      </c>
      <c r="R2635" t="str">
        <v>G00006t_c_r</v>
      </c>
      <c r="T2635">
        <v>5.0639331501725995E-4</v>
      </c>
      <c r="U2635" t="str">
        <v>G00006t_c_r</v>
      </c>
    </row>
    <row r="2636" spans="12:21" x14ac:dyDescent="0.2">
      <c r="L2636">
        <v>0</v>
      </c>
      <c r="M2636">
        <v>7.3578096701765299E-6</v>
      </c>
      <c r="N2636" s="105" t="str">
        <v>G00006t_c_r</v>
      </c>
      <c r="O2636" s="131"/>
      <c r="Q2636">
        <v>0</v>
      </c>
      <c r="R2636" t="str">
        <v>G00006t_c_r</v>
      </c>
      <c r="T2636">
        <v>0</v>
      </c>
      <c r="U2636" t="str">
        <v>G00006t_c_r</v>
      </c>
    </row>
    <row r="2637" spans="12:21" x14ac:dyDescent="0.2">
      <c r="L2637">
        <v>0</v>
      </c>
      <c r="M2637">
        <v>6.3173118390119397E-6</v>
      </c>
      <c r="N2637" s="105" t="str">
        <v>G00006t_c_r</v>
      </c>
      <c r="O2637" s="131"/>
      <c r="Q2637">
        <v>0</v>
      </c>
      <c r="R2637" t="str">
        <v>G00006t_c_r</v>
      </c>
      <c r="T2637">
        <v>0</v>
      </c>
      <c r="U2637" t="str">
        <v>G00006t_c_r</v>
      </c>
    </row>
    <row r="2638" spans="12:21" x14ac:dyDescent="0.2">
      <c r="L2638">
        <v>1.79176320470319E-4</v>
      </c>
      <c r="M2638">
        <v>1.15137387833397E-4</v>
      </c>
      <c r="N2638" s="105" t="str">
        <v>G00006t_c_r</v>
      </c>
      <c r="O2638" s="131"/>
      <c r="Q2638">
        <v>0</v>
      </c>
      <c r="R2638" t="str">
        <v>G00006t_c_r</v>
      </c>
      <c r="T2638">
        <v>0</v>
      </c>
      <c r="U2638" t="str">
        <v>G00006t_c_r</v>
      </c>
    </row>
    <row r="2639" spans="12:21" x14ac:dyDescent="0.2">
      <c r="L2639">
        <v>0</v>
      </c>
      <c r="M2639">
        <v>3.2846899856535901E-5</v>
      </c>
      <c r="N2639" s="105" t="str">
        <v>G00006t_c_c</v>
      </c>
      <c r="O2639" s="131"/>
      <c r="Q2639">
        <v>4.5985487913380602E-3</v>
      </c>
      <c r="R2639" t="str">
        <v>G00006t_c_c</v>
      </c>
      <c r="T2639">
        <v>0</v>
      </c>
      <c r="U2639" t="str">
        <v>G00006t_c_c</v>
      </c>
    </row>
    <row r="2640" spans="12:21" x14ac:dyDescent="0.2">
      <c r="L2640">
        <v>2.1086338820908401E-4</v>
      </c>
      <c r="M2640">
        <v>4.3797834217022603E-5</v>
      </c>
      <c r="N2640" s="105" t="str">
        <v>G00006t_c_c</v>
      </c>
      <c r="O2640" s="131"/>
      <c r="Q2640">
        <v>0</v>
      </c>
      <c r="R2640" t="str">
        <v>G00006t_c_c</v>
      </c>
      <c r="T2640">
        <v>2.9743200860472599E-3</v>
      </c>
      <c r="U2640" t="str">
        <v>G00006t_c_c</v>
      </c>
    </row>
    <row r="2641" spans="12:21" x14ac:dyDescent="0.2">
      <c r="L2641">
        <v>6.4619771439551601E-3</v>
      </c>
      <c r="M2641">
        <v>2.0269794952961401E-4</v>
      </c>
      <c r="N2641" s="105" t="str">
        <v>G00006t_c_c</v>
      </c>
      <c r="O2641" s="131"/>
      <c r="Q2641">
        <v>1.0269914877879E-2</v>
      </c>
      <c r="R2641" t="str">
        <v>G00006t_c_c</v>
      </c>
      <c r="T2641">
        <v>1.18008432989664E-2</v>
      </c>
      <c r="U2641" t="str">
        <v>G00006t_c_c</v>
      </c>
    </row>
    <row r="2642" spans="12:21" x14ac:dyDescent="0.2">
      <c r="L2642">
        <v>6.6695682476169502E-3</v>
      </c>
      <c r="M2642">
        <v>4.2424368699286698E-4</v>
      </c>
      <c r="N2642" s="105" t="str">
        <v>G00006t_c_c</v>
      </c>
      <c r="O2642" s="131"/>
      <c r="Q2642">
        <v>0</v>
      </c>
      <c r="R2642" t="str">
        <v>G00006t_c_c</v>
      </c>
      <c r="T2642">
        <v>2.5122183111613299E-3</v>
      </c>
      <c r="U2642" t="str">
        <v>G00006t_c_c</v>
      </c>
    </row>
    <row r="2643" spans="12:21" x14ac:dyDescent="0.2">
      <c r="L2643">
        <v>0</v>
      </c>
      <c r="M2643">
        <v>4.9909113610097295E-4</v>
      </c>
      <c r="N2643" s="105" t="str">
        <v>G00006t_c_c</v>
      </c>
      <c r="O2643" s="131"/>
      <c r="Q2643">
        <v>6.4232713024233194E-5</v>
      </c>
      <c r="R2643" t="str">
        <v>G00006t_c_c</v>
      </c>
      <c r="T2643">
        <v>0</v>
      </c>
      <c r="U2643" t="str">
        <v>G00006t_c_c</v>
      </c>
    </row>
    <row r="2644" spans="12:21" x14ac:dyDescent="0.2">
      <c r="L2644">
        <v>0</v>
      </c>
      <c r="M2644">
        <v>4.6265033568388603E-6</v>
      </c>
      <c r="N2644" s="105" t="str">
        <v>G00006t_c_r</v>
      </c>
      <c r="O2644" s="131"/>
      <c r="Q2644">
        <v>0</v>
      </c>
      <c r="R2644" t="str">
        <v>G00006t_c_r</v>
      </c>
      <c r="T2644">
        <v>0</v>
      </c>
      <c r="U2644" t="str">
        <v>G00006t_c_r</v>
      </c>
    </row>
    <row r="2645" spans="12:21" x14ac:dyDescent="0.2">
      <c r="L2645">
        <v>0</v>
      </c>
      <c r="M2645">
        <v>1.4764219027330501E-6</v>
      </c>
      <c r="N2645" s="105" t="str">
        <v>G00006t_c_r</v>
      </c>
      <c r="O2645" s="131"/>
      <c r="Q2645">
        <v>0</v>
      </c>
      <c r="R2645" t="str">
        <v>G00006t_c_r</v>
      </c>
      <c r="T2645">
        <v>0</v>
      </c>
      <c r="U2645" t="str">
        <v>G00006t_c_r</v>
      </c>
    </row>
    <row r="2646" spans="12:21" x14ac:dyDescent="0.2">
      <c r="L2646">
        <v>0</v>
      </c>
      <c r="M2646">
        <v>1.4136896601151599E-6</v>
      </c>
      <c r="N2646" s="105" t="str">
        <v>G00006t_c_r</v>
      </c>
      <c r="O2646" s="131"/>
      <c r="Q2646">
        <v>0</v>
      </c>
      <c r="R2646" t="str">
        <v>G00006t_c_r</v>
      </c>
      <c r="T2646">
        <v>0</v>
      </c>
      <c r="U2646" t="str">
        <v>G00006t_c_r</v>
      </c>
    </row>
    <row r="2647" spans="12:21" x14ac:dyDescent="0.2">
      <c r="L2647">
        <v>2.3859851158951798E-5</v>
      </c>
      <c r="M2647">
        <v>5.4601962773952601E-6</v>
      </c>
      <c r="N2647" s="105" t="str">
        <v>G00006t_c_r</v>
      </c>
      <c r="O2647" s="131"/>
      <c r="Q2647">
        <v>2.60401935483871E-5</v>
      </c>
      <c r="R2647" t="str">
        <v>G00006t_c_r</v>
      </c>
      <c r="T2647">
        <v>3.1031561916225303E-5</v>
      </c>
      <c r="U2647" t="str">
        <v>G00006t_c_r</v>
      </c>
    </row>
    <row r="2648" spans="12:21" x14ac:dyDescent="0.2">
      <c r="L2648">
        <v>0</v>
      </c>
      <c r="M2648">
        <v>1.0704194154583001E-6</v>
      </c>
      <c r="N2648" s="105" t="str">
        <v>G00006t_c_r</v>
      </c>
      <c r="O2648" s="131"/>
      <c r="Q2648">
        <v>0</v>
      </c>
      <c r="R2648" t="str">
        <v>G00006t_c_r</v>
      </c>
      <c r="T2648">
        <v>0</v>
      </c>
      <c r="U2648" t="str">
        <v>G00006t_c_r</v>
      </c>
    </row>
    <row r="2649" spans="12:21" x14ac:dyDescent="0.2">
      <c r="L2649">
        <v>0</v>
      </c>
      <c r="M2649">
        <v>1.9246533154602198E-6</v>
      </c>
      <c r="N2649" s="105" t="str">
        <v>G00006t_c_r</v>
      </c>
      <c r="O2649" s="131"/>
      <c r="Q2649">
        <v>0</v>
      </c>
      <c r="R2649" t="str">
        <v>G00006t_c_r</v>
      </c>
      <c r="T2649">
        <v>0</v>
      </c>
      <c r="U2649" t="str">
        <v>G00006t_c_r</v>
      </c>
    </row>
    <row r="2650" spans="12:21" x14ac:dyDescent="0.2">
      <c r="L2650">
        <v>0</v>
      </c>
      <c r="M2650">
        <v>4.9535980892202497E-5</v>
      </c>
      <c r="N2650" s="105" t="str">
        <v>G00006t_c_r</v>
      </c>
      <c r="O2650" s="131"/>
      <c r="Q2650">
        <v>0</v>
      </c>
      <c r="R2650" t="str">
        <v>G00006t_c_r</v>
      </c>
      <c r="T2650">
        <v>0</v>
      </c>
      <c r="U2650" t="str">
        <v>G00006t_c_r</v>
      </c>
    </row>
    <row r="2651" spans="12:21" x14ac:dyDescent="0.2">
      <c r="L2651">
        <v>3.6974810240963902E-4</v>
      </c>
      <c r="M2651">
        <v>4.5627087522289202E-5</v>
      </c>
      <c r="N2651" s="105" t="str">
        <v>G00006t_c_r</v>
      </c>
      <c r="O2651" s="131"/>
      <c r="Q2651">
        <v>4.0353533132530102E-4</v>
      </c>
      <c r="R2651" t="str">
        <v>G00006t_c_r</v>
      </c>
      <c r="T2651">
        <v>4.80884934738956E-4</v>
      </c>
      <c r="U2651" t="str">
        <v>G00006t_c_r</v>
      </c>
    </row>
    <row r="2652" spans="12:21" x14ac:dyDescent="0.2">
      <c r="L2652">
        <v>0</v>
      </c>
      <c r="M2652">
        <v>6.57451049398811E-5</v>
      </c>
      <c r="N2652" s="105" t="str">
        <v>G00006t_c_r</v>
      </c>
      <c r="O2652" s="131"/>
      <c r="Q2652">
        <v>0</v>
      </c>
      <c r="R2652" t="str">
        <v>G00006t_c_r</v>
      </c>
      <c r="T2652">
        <v>0</v>
      </c>
      <c r="U2652" t="str">
        <v>G00006t_c_r</v>
      </c>
    </row>
    <row r="2653" spans="12:21" x14ac:dyDescent="0.2">
      <c r="L2653">
        <v>0</v>
      </c>
      <c r="M2653">
        <v>2.3735455048765999E-4</v>
      </c>
      <c r="N2653" s="105" t="str">
        <v>G00006t_c_r</v>
      </c>
      <c r="O2653" s="131"/>
      <c r="Q2653">
        <v>0</v>
      </c>
      <c r="R2653" t="str">
        <v>G00006t_c_r</v>
      </c>
      <c r="T2653">
        <v>0</v>
      </c>
      <c r="U2653" t="str">
        <v>G00006t_c_r</v>
      </c>
    </row>
    <row r="2654" spans="12:21" x14ac:dyDescent="0.2">
      <c r="L2654">
        <v>1.4989294613392901E-3</v>
      </c>
      <c r="M2654">
        <v>3.1914671301636901E-4</v>
      </c>
      <c r="N2654" s="105" t="str">
        <v>G00006t_c_r</v>
      </c>
      <c r="O2654" s="131"/>
      <c r="Q2654">
        <v>0</v>
      </c>
      <c r="R2654" t="str">
        <v>G00006t_c_r</v>
      </c>
      <c r="T2654">
        <v>1.94947135604407E-3</v>
      </c>
      <c r="U2654" t="str">
        <v>G00006t_c_r</v>
      </c>
    </row>
    <row r="2655" spans="12:21" x14ac:dyDescent="0.2">
      <c r="L2655">
        <v>0</v>
      </c>
      <c r="M2655">
        <v>5.0352239167280803E-5</v>
      </c>
      <c r="N2655" s="105" t="str">
        <v>G00006t_c_r</v>
      </c>
      <c r="O2655" s="131"/>
      <c r="Q2655">
        <v>0</v>
      </c>
      <c r="R2655" t="str">
        <v>G00006t_c_r</v>
      </c>
      <c r="T2655">
        <v>0</v>
      </c>
      <c r="U2655" t="str">
        <v>G00006t_c_r</v>
      </c>
    </row>
    <row r="2656" spans="12:21" x14ac:dyDescent="0.2">
      <c r="L2656">
        <v>0</v>
      </c>
      <c r="M2656">
        <v>9.1128320101859094E-5</v>
      </c>
      <c r="N2656" s="105" t="str">
        <v>G00006t_c_r</v>
      </c>
      <c r="O2656" s="131"/>
      <c r="Q2656">
        <v>1.5566830912428699E-3</v>
      </c>
      <c r="R2656" t="str">
        <v>G00006t_c_r</v>
      </c>
      <c r="T2656">
        <v>0</v>
      </c>
      <c r="U2656" t="str">
        <v>G00006t_c_r</v>
      </c>
    </row>
    <row r="2657" spans="12:21" x14ac:dyDescent="0.2">
      <c r="L2657">
        <v>0</v>
      </c>
      <c r="M2657">
        <v>4.9563426260014698E-5</v>
      </c>
      <c r="N2657" s="105" t="str">
        <v>G00006t_c_r</v>
      </c>
      <c r="O2657" s="131"/>
      <c r="Q2657">
        <v>0</v>
      </c>
      <c r="R2657" t="str">
        <v>G00006t_c_r</v>
      </c>
      <c r="T2657">
        <v>0</v>
      </c>
      <c r="U2657" t="str">
        <v>G00006t_c_r</v>
      </c>
    </row>
    <row r="2658" spans="12:21" x14ac:dyDescent="0.2">
      <c r="L2658">
        <v>0</v>
      </c>
      <c r="M2658">
        <v>0</v>
      </c>
      <c r="N2658" s="105" t="str">
        <v>G00006t_c_r</v>
      </c>
      <c r="O2658" s="131"/>
      <c r="Q2658">
        <v>0</v>
      </c>
      <c r="R2658" t="str">
        <v>G00006t_c_r</v>
      </c>
      <c r="T2658">
        <v>0</v>
      </c>
      <c r="U2658" t="str">
        <v>G00006t_c_r</v>
      </c>
    </row>
    <row r="2659" spans="12:21" x14ac:dyDescent="0.2">
      <c r="L2659">
        <v>0</v>
      </c>
      <c r="M2659">
        <v>0</v>
      </c>
      <c r="N2659" s="105" t="str">
        <v>G00006t_c_r</v>
      </c>
      <c r="O2659" s="131"/>
      <c r="Q2659">
        <v>0</v>
      </c>
      <c r="R2659" t="str">
        <v>G00006t_c_r</v>
      </c>
      <c r="T2659">
        <v>0</v>
      </c>
      <c r="U2659" t="str">
        <v>G00006t_c_r</v>
      </c>
    </row>
    <row r="2660" spans="12:21" x14ac:dyDescent="0.2">
      <c r="L2660">
        <v>0</v>
      </c>
      <c r="M2660">
        <v>0</v>
      </c>
      <c r="N2660" s="105" t="str">
        <v>G00006t_c_r</v>
      </c>
      <c r="O2660" s="131"/>
      <c r="Q2660">
        <v>0</v>
      </c>
      <c r="R2660" t="str">
        <v>G00006t_c_r</v>
      </c>
      <c r="T2660">
        <v>0</v>
      </c>
      <c r="U2660" t="str">
        <v>G00006t_c_r</v>
      </c>
    </row>
    <row r="2661" spans="12:21" x14ac:dyDescent="0.2">
      <c r="L2661">
        <v>0</v>
      </c>
      <c r="M2661">
        <v>0</v>
      </c>
      <c r="N2661" s="105" t="str">
        <v>G00006t_c_r</v>
      </c>
      <c r="O2661" s="131"/>
      <c r="Q2661">
        <v>0</v>
      </c>
      <c r="R2661" t="str">
        <v>G00006t_c_r</v>
      </c>
      <c r="T2661">
        <v>0</v>
      </c>
      <c r="U2661" t="str">
        <v>G00006t_c_r</v>
      </c>
    </row>
    <row r="2662" spans="12:21" x14ac:dyDescent="0.2">
      <c r="L2662">
        <v>0</v>
      </c>
      <c r="M2662">
        <v>0</v>
      </c>
      <c r="N2662" s="105" t="str">
        <v>G00006t_c_r</v>
      </c>
      <c r="O2662" s="131"/>
      <c r="Q2662">
        <v>0</v>
      </c>
      <c r="R2662" t="str">
        <v>G00006t_c_r</v>
      </c>
      <c r="T2662">
        <v>0</v>
      </c>
      <c r="U2662" t="str">
        <v>G00006t_c_r</v>
      </c>
    </row>
    <row r="2663" spans="12:21" x14ac:dyDescent="0.2">
      <c r="L2663">
        <v>0</v>
      </c>
      <c r="M2663">
        <v>0</v>
      </c>
      <c r="N2663" s="105" t="str">
        <v>G00006t_c_r</v>
      </c>
      <c r="O2663" s="131"/>
      <c r="Q2663">
        <v>0</v>
      </c>
      <c r="R2663" t="str">
        <v>G00006t_c_r</v>
      </c>
      <c r="T2663">
        <v>0</v>
      </c>
      <c r="U2663" t="str">
        <v>G00006t_c_r</v>
      </c>
    </row>
    <row r="2664" spans="12:21" x14ac:dyDescent="0.2">
      <c r="L2664">
        <v>-5.3256106088615297E-4</v>
      </c>
      <c r="M2664">
        <v>2.9488007561416E-3</v>
      </c>
      <c r="N2664" s="105" t="str">
        <v>G00006t_c_r</v>
      </c>
      <c r="O2664" s="131"/>
      <c r="Q2664">
        <v>0</v>
      </c>
      <c r="R2664" t="str">
        <v>G00006t_c_r</v>
      </c>
      <c r="T2664">
        <v>-5.5776925399331602E-5</v>
      </c>
      <c r="U2664" t="str">
        <v>G00006t_c_r</v>
      </c>
    </row>
    <row r="2665" spans="12:21" x14ac:dyDescent="0.2">
      <c r="L2665">
        <v>0</v>
      </c>
      <c r="M2665">
        <v>2.4985388643325901E-4</v>
      </c>
      <c r="N2665" s="105" t="str">
        <v>G00006t_c_r</v>
      </c>
      <c r="O2665" s="131"/>
      <c r="Q2665">
        <v>-6.4232713024232001E-5</v>
      </c>
      <c r="R2665" t="str">
        <v>G00006t_c_r</v>
      </c>
      <c r="T2665">
        <v>0</v>
      </c>
      <c r="U2665" t="str">
        <v>G00006t_c_r</v>
      </c>
    </row>
    <row r="2666" spans="12:21" x14ac:dyDescent="0.2">
      <c r="L2666">
        <v>-6.0206193790632804E-3</v>
      </c>
      <c r="M2666">
        <v>2.9224092165023698E-3</v>
      </c>
      <c r="N2666" s="105" t="str">
        <v>G00006t_c_r</v>
      </c>
      <c r="O2666" s="131"/>
      <c r="Q2666">
        <v>0</v>
      </c>
      <c r="R2666" t="str">
        <v>G00006t_c_r</v>
      </c>
      <c r="T2666">
        <v>-2.4250989891472599E-3</v>
      </c>
      <c r="U2666" t="str">
        <v>G00006t_c_r</v>
      </c>
    </row>
    <row r="2667" spans="12:21" x14ac:dyDescent="0.2">
      <c r="L2667">
        <v>0</v>
      </c>
      <c r="M2667">
        <v>4.1049582012886102E-4</v>
      </c>
      <c r="N2667" s="105" t="str">
        <v>G00006t_c_r</v>
      </c>
      <c r="O2667" s="131"/>
      <c r="Q2667">
        <v>0</v>
      </c>
      <c r="R2667" t="str">
        <v>G00006t_c_r</v>
      </c>
      <c r="T2667">
        <v>0</v>
      </c>
      <c r="U2667" t="str">
        <v>G00006t_c_r</v>
      </c>
    </row>
    <row r="2668" spans="12:21" x14ac:dyDescent="0.2">
      <c r="L2668">
        <v>0</v>
      </c>
      <c r="M2668">
        <v>0</v>
      </c>
      <c r="N2668" s="105" t="str">
        <v/>
      </c>
      <c r="O2668" s="131"/>
      <c r="Q2668">
        <v>-0.218513055643453</v>
      </c>
      <c r="R2668" t="str">
        <v/>
      </c>
      <c r="T2668">
        <v>0</v>
      </c>
      <c r="U2668" t="str">
        <v/>
      </c>
    </row>
    <row r="2669" spans="12:21" x14ac:dyDescent="0.2">
      <c r="L2669">
        <v>0</v>
      </c>
      <c r="M2669">
        <v>0</v>
      </c>
      <c r="N2669" s="105" t="str">
        <v/>
      </c>
      <c r="O2669" s="131"/>
      <c r="Q2669">
        <v>-0.218513055643453</v>
      </c>
      <c r="R2669" t="str">
        <v/>
      </c>
      <c r="T2669">
        <v>0</v>
      </c>
      <c r="U2669" t="str">
        <v/>
      </c>
    </row>
    <row r="2670" spans="12:21" x14ac:dyDescent="0.2">
      <c r="L2670">
        <v>0</v>
      </c>
      <c r="M2670">
        <v>3.5865746192514103E-17</v>
      </c>
      <c r="N2670" s="105" t="str">
        <v/>
      </c>
      <c r="O2670" s="131"/>
      <c r="Q2670">
        <v>1.4097682340073201</v>
      </c>
      <c r="R2670" t="str">
        <v/>
      </c>
      <c r="T2670">
        <v>0</v>
      </c>
      <c r="U2670" t="str">
        <v/>
      </c>
    </row>
    <row r="2671" spans="12:21" x14ac:dyDescent="0.2">
      <c r="L2671">
        <v>0</v>
      </c>
      <c r="M2671">
        <v>2.4862663540314E-18</v>
      </c>
      <c r="N2671" s="105" t="str">
        <v/>
      </c>
      <c r="O2671" s="131"/>
      <c r="Q2671">
        <v>-1.06111820210143</v>
      </c>
      <c r="R2671" t="str">
        <v/>
      </c>
      <c r="T2671">
        <v>0</v>
      </c>
      <c r="U2671" t="str">
        <v/>
      </c>
    </row>
    <row r="2672" spans="12:21" x14ac:dyDescent="0.2">
      <c r="L2672">
        <v>0</v>
      </c>
      <c r="M2672">
        <v>0</v>
      </c>
      <c r="N2672" s="105" t="str">
        <v/>
      </c>
      <c r="O2672" s="131"/>
      <c r="Q2672">
        <v>1.06111820210143</v>
      </c>
      <c r="R2672" t="str">
        <v/>
      </c>
      <c r="T2672">
        <v>0</v>
      </c>
      <c r="U2672" t="str">
        <v/>
      </c>
    </row>
    <row r="2673" spans="12:21" x14ac:dyDescent="0.2">
      <c r="L2673">
        <v>1.6659917999994899E-2</v>
      </c>
      <c r="M2673">
        <v>2.4251575869733799E-3</v>
      </c>
      <c r="N2673" s="105" t="str">
        <v/>
      </c>
      <c r="O2673" s="131"/>
      <c r="Q2673">
        <v>4.9979754000020202E-3</v>
      </c>
      <c r="R2673" t="str">
        <v/>
      </c>
      <c r="T2673">
        <v>2.0851557210000001E-3</v>
      </c>
      <c r="U2673" t="str">
        <v/>
      </c>
    </row>
    <row r="2674" spans="12:21" x14ac:dyDescent="0.2">
      <c r="L2674">
        <v>0</v>
      </c>
      <c r="M2674">
        <v>9.9450654161254908E-18</v>
      </c>
      <c r="N2674" s="105" t="str">
        <v/>
      </c>
      <c r="O2674" s="131"/>
      <c r="Q2674">
        <v>0</v>
      </c>
      <c r="R2674" t="str">
        <v/>
      </c>
      <c r="T2674">
        <v>0</v>
      </c>
      <c r="U2674" t="str">
        <v/>
      </c>
    </row>
    <row r="2675" spans="12:21" x14ac:dyDescent="0.2">
      <c r="L2675">
        <v>0</v>
      </c>
      <c r="M2675">
        <v>7.0272167355940199E-3</v>
      </c>
      <c r="N2675" s="105" t="str">
        <v>ACITL_c</v>
      </c>
      <c r="O2675" s="131"/>
      <c r="Q2675">
        <v>0</v>
      </c>
      <c r="R2675" t="str">
        <v>ACITL_c</v>
      </c>
      <c r="T2675">
        <v>0</v>
      </c>
      <c r="U2675" t="str">
        <v>ACITL_c</v>
      </c>
    </row>
    <row r="2676" spans="12:21" x14ac:dyDescent="0.2">
      <c r="L2676">
        <v>0</v>
      </c>
      <c r="M2676">
        <v>0</v>
      </c>
      <c r="N2676" s="105" t="str">
        <v>PNP_c</v>
      </c>
      <c r="O2676" s="131"/>
      <c r="Q2676">
        <v>0</v>
      </c>
      <c r="R2676" t="str">
        <v>PNP_c</v>
      </c>
      <c r="T2676">
        <v>0</v>
      </c>
      <c r="U2676" t="str">
        <v>PNP_c</v>
      </c>
    </row>
    <row r="2677" spans="12:21" x14ac:dyDescent="0.2">
      <c r="L2677">
        <v>0</v>
      </c>
      <c r="M2677">
        <v>0</v>
      </c>
      <c r="N2677" s="105" t="str">
        <v>PNTK_c</v>
      </c>
      <c r="O2677" s="131"/>
      <c r="Q2677">
        <v>0</v>
      </c>
      <c r="R2677" t="str">
        <v>PNTK_c</v>
      </c>
      <c r="T2677">
        <v>0</v>
      </c>
      <c r="U2677" t="str">
        <v>PNTK_c</v>
      </c>
    </row>
    <row r="2678" spans="12:21" x14ac:dyDescent="0.2">
      <c r="L2678">
        <v>0</v>
      </c>
      <c r="M2678">
        <v>0</v>
      </c>
      <c r="N2678" s="105" t="str">
        <v>PNTK_c</v>
      </c>
      <c r="O2678" s="131"/>
      <c r="Q2678">
        <v>0</v>
      </c>
      <c r="R2678" t="str">
        <v>PNTK_c</v>
      </c>
      <c r="T2678">
        <v>0</v>
      </c>
      <c r="U2678" t="str">
        <v>PNTK_c</v>
      </c>
    </row>
    <row r="2679" spans="12:21" x14ac:dyDescent="0.2">
      <c r="L2679">
        <v>0</v>
      </c>
      <c r="M2679">
        <v>4.3070598302392396E-18</v>
      </c>
      <c r="N2679" s="105" t="str">
        <v/>
      </c>
      <c r="O2679" s="131"/>
      <c r="Q2679">
        <v>0</v>
      </c>
      <c r="R2679" t="str">
        <v/>
      </c>
      <c r="T2679">
        <v>0</v>
      </c>
      <c r="U2679" t="str">
        <v/>
      </c>
    </row>
    <row r="2680" spans="12:21" x14ac:dyDescent="0.2">
      <c r="L2680">
        <v>0</v>
      </c>
      <c r="M2680">
        <v>0</v>
      </c>
      <c r="N2680" s="105" t="str">
        <v>ADPRDP_c</v>
      </c>
      <c r="O2680" s="131"/>
      <c r="Q2680">
        <v>0</v>
      </c>
      <c r="R2680" t="str">
        <v>ADPRDP_c</v>
      </c>
      <c r="T2680">
        <v>0</v>
      </c>
      <c r="U2680" t="str">
        <v>ADPRDP_c</v>
      </c>
    </row>
    <row r="2681" spans="12:21" x14ac:dyDescent="0.2">
      <c r="L2681">
        <v>0</v>
      </c>
      <c r="M2681">
        <v>0</v>
      </c>
      <c r="N2681" s="105" t="str">
        <v/>
      </c>
      <c r="O2681" s="131"/>
      <c r="Q2681">
        <v>0</v>
      </c>
      <c r="R2681" t="str">
        <v/>
      </c>
      <c r="T2681">
        <v>0</v>
      </c>
      <c r="U2681" t="str">
        <v/>
      </c>
    </row>
    <row r="2682" spans="12:21" x14ac:dyDescent="0.2">
      <c r="L2682">
        <v>0</v>
      </c>
      <c r="M2682">
        <v>0</v>
      </c>
      <c r="N2682" s="105" t="str">
        <v/>
      </c>
      <c r="O2682" s="131"/>
      <c r="Q2682">
        <v>0</v>
      </c>
      <c r="R2682" t="str">
        <v/>
      </c>
      <c r="T2682">
        <v>0</v>
      </c>
      <c r="U2682" t="str">
        <v/>
      </c>
    </row>
    <row r="2683" spans="12:21" x14ac:dyDescent="0.2">
      <c r="L2683">
        <v>0</v>
      </c>
      <c r="M2683">
        <v>2.3805817929314801E-3</v>
      </c>
      <c r="N2683" s="105" t="str">
        <v/>
      </c>
      <c r="O2683" s="131"/>
      <c r="Q2683">
        <v>0</v>
      </c>
      <c r="R2683" t="str">
        <v/>
      </c>
      <c r="T2683">
        <v>0</v>
      </c>
      <c r="U2683" t="str">
        <v/>
      </c>
    </row>
    <row r="2684" spans="12:21" x14ac:dyDescent="0.2">
      <c r="L2684">
        <v>0</v>
      </c>
      <c r="M2684">
        <v>0.107908653038811</v>
      </c>
      <c r="N2684" s="105" t="str">
        <v/>
      </c>
      <c r="O2684" s="131"/>
      <c r="Q2684">
        <v>0</v>
      </c>
      <c r="R2684" t="str">
        <v/>
      </c>
      <c r="T2684">
        <v>0</v>
      </c>
      <c r="U2684" t="str">
        <v/>
      </c>
    </row>
    <row r="2685" spans="12:21" x14ac:dyDescent="0.2">
      <c r="L2685">
        <v>0</v>
      </c>
      <c r="M2685">
        <v>9.8489515880730599E-2</v>
      </c>
      <c r="N2685" s="105" t="str">
        <v/>
      </c>
      <c r="O2685" s="131"/>
      <c r="Q2685">
        <v>0</v>
      </c>
      <c r="R2685" t="str">
        <v/>
      </c>
      <c r="T2685">
        <v>0</v>
      </c>
      <c r="U2685" t="str">
        <v/>
      </c>
    </row>
    <row r="2686" spans="12:21" x14ac:dyDescent="0.2">
      <c r="L2686">
        <v>0</v>
      </c>
      <c r="M2686">
        <v>8.43971157003434E-3</v>
      </c>
      <c r="N2686" s="105" t="str">
        <v/>
      </c>
      <c r="O2686" s="131"/>
      <c r="Q2686">
        <v>0</v>
      </c>
      <c r="R2686" t="str">
        <v/>
      </c>
      <c r="T2686">
        <v>0</v>
      </c>
      <c r="U2686" t="str">
        <v/>
      </c>
    </row>
    <row r="2687" spans="12:21" x14ac:dyDescent="0.2">
      <c r="L2687">
        <v>0</v>
      </c>
      <c r="M2687">
        <v>8.4355727640577308E-3</v>
      </c>
      <c r="N2687" s="105" t="str">
        <v/>
      </c>
      <c r="O2687" s="131"/>
      <c r="Q2687">
        <v>0</v>
      </c>
      <c r="R2687" t="str">
        <v/>
      </c>
      <c r="T2687">
        <v>0</v>
      </c>
      <c r="U2687" t="str">
        <v/>
      </c>
    </row>
    <row r="2688" spans="12:21" x14ac:dyDescent="0.2">
      <c r="L2688">
        <v>0</v>
      </c>
      <c r="M2688">
        <v>6.5548538929096997E-2</v>
      </c>
      <c r="N2688" s="105" t="str">
        <v/>
      </c>
      <c r="O2688" s="131"/>
      <c r="Q2688">
        <v>0</v>
      </c>
      <c r="R2688" t="str">
        <v/>
      </c>
      <c r="T2688">
        <v>0</v>
      </c>
      <c r="U2688" t="str">
        <v/>
      </c>
    </row>
    <row r="2689" spans="12:21" x14ac:dyDescent="0.2">
      <c r="L2689">
        <v>0</v>
      </c>
      <c r="M2689">
        <v>1.8855451700576401E-2</v>
      </c>
      <c r="N2689" s="105" t="str">
        <v/>
      </c>
      <c r="O2689" s="131"/>
      <c r="Q2689">
        <v>0</v>
      </c>
      <c r="R2689" t="str">
        <v/>
      </c>
      <c r="T2689">
        <v>0</v>
      </c>
      <c r="U2689" t="str">
        <v/>
      </c>
    </row>
    <row r="2690" spans="12:21" x14ac:dyDescent="0.2">
      <c r="L2690">
        <v>0</v>
      </c>
      <c r="M2690">
        <v>1.1960365397266101E-2</v>
      </c>
      <c r="N2690" s="105" t="str">
        <v/>
      </c>
      <c r="O2690" s="131"/>
      <c r="Q2690">
        <v>0</v>
      </c>
      <c r="R2690" t="str">
        <v/>
      </c>
      <c r="T2690">
        <v>0</v>
      </c>
      <c r="U2690" t="str">
        <v/>
      </c>
    </row>
    <row r="2691" spans="12:21" x14ac:dyDescent="0.2">
      <c r="L2691">
        <v>0</v>
      </c>
      <c r="M2691">
        <v>4.6304421150044302E-2</v>
      </c>
      <c r="N2691" s="105" t="str">
        <v/>
      </c>
      <c r="O2691" s="131"/>
      <c r="Q2691">
        <v>0</v>
      </c>
      <c r="R2691" t="str">
        <v/>
      </c>
      <c r="T2691">
        <v>0</v>
      </c>
      <c r="U2691" t="str">
        <v/>
      </c>
    </row>
    <row r="2692" spans="12:21" x14ac:dyDescent="0.2">
      <c r="L2692">
        <v>0</v>
      </c>
      <c r="M2692">
        <v>6.4293053746088194E-2</v>
      </c>
      <c r="N2692" s="105" t="str">
        <v/>
      </c>
      <c r="O2692" s="131"/>
      <c r="Q2692">
        <v>0</v>
      </c>
      <c r="R2692" t="str">
        <v/>
      </c>
      <c r="T2692">
        <v>0</v>
      </c>
      <c r="U2692" t="str">
        <v/>
      </c>
    </row>
    <row r="2693" spans="12:21" x14ac:dyDescent="0.2">
      <c r="L2693">
        <v>0</v>
      </c>
      <c r="M2693">
        <v>8.4605670244695605E-3</v>
      </c>
      <c r="N2693" s="105" t="str">
        <v/>
      </c>
      <c r="O2693" s="131"/>
      <c r="Q2693">
        <v>0</v>
      </c>
      <c r="R2693" t="str">
        <v/>
      </c>
      <c r="T2693">
        <v>0</v>
      </c>
      <c r="U2693" t="str">
        <v/>
      </c>
    </row>
    <row r="2694" spans="12:21" x14ac:dyDescent="0.2">
      <c r="L2694">
        <v>0</v>
      </c>
      <c r="M2694">
        <v>1.4648705396961399E-2</v>
      </c>
      <c r="N2694" s="105" t="str">
        <v/>
      </c>
      <c r="O2694" s="131"/>
      <c r="Q2694">
        <v>0</v>
      </c>
      <c r="R2694" t="str">
        <v/>
      </c>
      <c r="T2694">
        <v>0</v>
      </c>
      <c r="U2694" t="str">
        <v/>
      </c>
    </row>
    <row r="2695" spans="12:21" x14ac:dyDescent="0.2">
      <c r="L2695">
        <v>0</v>
      </c>
      <c r="M2695">
        <v>1.1926827739564499E-2</v>
      </c>
      <c r="N2695" s="105" t="str">
        <v/>
      </c>
      <c r="O2695" s="131"/>
      <c r="Q2695">
        <v>0</v>
      </c>
      <c r="R2695" t="str">
        <v/>
      </c>
      <c r="T2695">
        <v>0</v>
      </c>
      <c r="U2695" t="str">
        <v/>
      </c>
    </row>
    <row r="2696" spans="12:21" x14ac:dyDescent="0.2">
      <c r="L2696">
        <v>0</v>
      </c>
      <c r="M2696">
        <v>4.6324924321648503E-2</v>
      </c>
      <c r="N2696" s="105" t="str">
        <v/>
      </c>
      <c r="O2696" s="131"/>
      <c r="Q2696">
        <v>0</v>
      </c>
      <c r="R2696" t="str">
        <v/>
      </c>
      <c r="T2696">
        <v>0</v>
      </c>
      <c r="U2696" t="str">
        <v/>
      </c>
    </row>
    <row r="2697" spans="12:21" x14ac:dyDescent="0.2">
      <c r="L2697">
        <v>0</v>
      </c>
      <c r="M2697">
        <v>6.6432567422101005E-2</v>
      </c>
      <c r="N2697" s="105" t="str">
        <v/>
      </c>
      <c r="O2697" s="131"/>
      <c r="Q2697">
        <v>0</v>
      </c>
      <c r="R2697" t="str">
        <v/>
      </c>
      <c r="T2697">
        <v>0</v>
      </c>
      <c r="U2697" t="str">
        <v/>
      </c>
    </row>
    <row r="2698" spans="12:21" x14ac:dyDescent="0.2">
      <c r="L2698">
        <v>0</v>
      </c>
      <c r="M2698">
        <v>0</v>
      </c>
      <c r="N2698" s="105" t="str">
        <v/>
      </c>
      <c r="O2698" s="131"/>
      <c r="Q2698">
        <v>0</v>
      </c>
      <c r="R2698" t="str">
        <v/>
      </c>
      <c r="T2698">
        <v>0</v>
      </c>
      <c r="U2698" t="str">
        <v/>
      </c>
    </row>
    <row r="2699" spans="12:21" x14ac:dyDescent="0.2">
      <c r="L2699">
        <v>0</v>
      </c>
      <c r="M2699">
        <v>0</v>
      </c>
      <c r="N2699" s="105" t="str">
        <v/>
      </c>
      <c r="O2699" s="131"/>
      <c r="Q2699">
        <v>0</v>
      </c>
      <c r="R2699" t="str">
        <v/>
      </c>
      <c r="T2699">
        <v>0</v>
      </c>
      <c r="U2699" t="str">
        <v/>
      </c>
    </row>
    <row r="2700" spans="12:21" x14ac:dyDescent="0.2">
      <c r="L2700">
        <v>0</v>
      </c>
      <c r="M2700">
        <v>2.5459367465281698E-15</v>
      </c>
      <c r="N2700" s="105" t="str">
        <v/>
      </c>
      <c r="O2700" s="131"/>
      <c r="Q2700">
        <v>0</v>
      </c>
      <c r="R2700" t="str">
        <v/>
      </c>
      <c r="T2700">
        <v>0</v>
      </c>
      <c r="U2700" t="str">
        <v/>
      </c>
    </row>
    <row r="2701" spans="12:21" x14ac:dyDescent="0.2">
      <c r="L2701">
        <v>0</v>
      </c>
      <c r="M2701">
        <v>0</v>
      </c>
      <c r="N2701" s="105" t="str">
        <v/>
      </c>
      <c r="O2701" s="131"/>
      <c r="Q2701">
        <v>0</v>
      </c>
      <c r="R2701" t="str">
        <v/>
      </c>
      <c r="T2701">
        <v>0</v>
      </c>
      <c r="U2701" t="str">
        <v/>
      </c>
    </row>
    <row r="2702" spans="12:21" x14ac:dyDescent="0.2">
      <c r="L2702">
        <v>0</v>
      </c>
      <c r="M2702">
        <v>9.3234988276177497E-19</v>
      </c>
      <c r="N2702" s="105" t="str">
        <v/>
      </c>
      <c r="O2702" s="131"/>
      <c r="Q2702">
        <v>0</v>
      </c>
      <c r="R2702" t="str">
        <v/>
      </c>
      <c r="T2702">
        <v>0</v>
      </c>
      <c r="U2702" t="str">
        <v/>
      </c>
    </row>
    <row r="2703" spans="12:21" x14ac:dyDescent="0.2">
      <c r="L2703">
        <v>1.3167228552155401E-2</v>
      </c>
      <c r="M2703">
        <v>1.43209231058371E-5</v>
      </c>
      <c r="N2703" s="105" t="str">
        <v/>
      </c>
      <c r="O2703" s="131"/>
      <c r="Q2703">
        <v>7.0906511782073299E-3</v>
      </c>
      <c r="R2703" t="str">
        <v/>
      </c>
      <c r="T2703">
        <v>1.0928014003435601E-2</v>
      </c>
      <c r="U2703" t="str">
        <v/>
      </c>
    </row>
    <row r="2704" spans="12:21" x14ac:dyDescent="0.2">
      <c r="L2704">
        <v>0</v>
      </c>
      <c r="M2704">
        <v>0</v>
      </c>
      <c r="N2704" s="105" t="str">
        <v>FACOA182tabc_x</v>
      </c>
      <c r="O2704" s="131"/>
      <c r="Q2704">
        <v>0</v>
      </c>
      <c r="R2704" t="str">
        <v>FACOA182tabc_x</v>
      </c>
      <c r="T2704">
        <v>0</v>
      </c>
      <c r="U2704" t="str">
        <v>FACOA182tabc_x</v>
      </c>
    </row>
    <row r="2705" spans="12:21" x14ac:dyDescent="0.2">
      <c r="L2705">
        <v>0</v>
      </c>
      <c r="M2705">
        <v>0</v>
      </c>
      <c r="N2705" s="105" t="str">
        <v>G00006t_c_r</v>
      </c>
      <c r="O2705" s="131"/>
      <c r="Q2705">
        <v>0</v>
      </c>
      <c r="R2705" t="str">
        <v>G00006t_c_r</v>
      </c>
      <c r="T2705">
        <v>0</v>
      </c>
      <c r="U2705" t="str">
        <v>G00006t_c_r</v>
      </c>
    </row>
    <row r="2706" spans="12:21" x14ac:dyDescent="0.2">
      <c r="L2706">
        <v>0</v>
      </c>
      <c r="M2706">
        <v>0</v>
      </c>
      <c r="N2706" s="105" t="str">
        <v/>
      </c>
      <c r="O2706" s="131"/>
      <c r="Q2706">
        <v>0</v>
      </c>
      <c r="R2706" t="str">
        <v/>
      </c>
      <c r="T2706">
        <v>0</v>
      </c>
      <c r="U2706" t="str">
        <v/>
      </c>
    </row>
    <row r="2707" spans="12:21" x14ac:dyDescent="0.2">
      <c r="L2707">
        <v>0</v>
      </c>
      <c r="M2707">
        <v>8.1510688500449307E-15</v>
      </c>
      <c r="N2707" s="105" t="str">
        <v/>
      </c>
      <c r="O2707" s="131"/>
      <c r="Q2707">
        <v>0</v>
      </c>
      <c r="R2707" t="str">
        <v/>
      </c>
      <c r="T2707">
        <v>0</v>
      </c>
      <c r="U2707" t="str">
        <v/>
      </c>
    </row>
    <row r="2708" spans="12:21" x14ac:dyDescent="0.2">
      <c r="L2708">
        <v>0</v>
      </c>
      <c r="M2708">
        <v>0</v>
      </c>
      <c r="N2708" s="105" t="str">
        <v/>
      </c>
      <c r="O2708" s="131"/>
      <c r="Q2708">
        <v>0</v>
      </c>
      <c r="R2708" t="str">
        <v/>
      </c>
      <c r="T2708">
        <v>0</v>
      </c>
      <c r="U2708" t="str">
        <v/>
      </c>
    </row>
    <row r="2709" spans="12:21" x14ac:dyDescent="0.2">
      <c r="L2709">
        <v>0</v>
      </c>
      <c r="M2709">
        <v>0</v>
      </c>
      <c r="N2709" s="105" t="str">
        <v/>
      </c>
      <c r="O2709" s="131"/>
      <c r="Q2709">
        <v>0</v>
      </c>
      <c r="R2709" t="str">
        <v/>
      </c>
      <c r="T2709">
        <v>0</v>
      </c>
      <c r="U2709" t="str">
        <v/>
      </c>
    </row>
    <row r="2710" spans="12:21" x14ac:dyDescent="0.2">
      <c r="L2710">
        <v>0</v>
      </c>
      <c r="M2710">
        <v>0</v>
      </c>
      <c r="N2710" s="105" t="str">
        <v/>
      </c>
      <c r="O2710" s="131"/>
      <c r="Q2710">
        <v>0</v>
      </c>
      <c r="R2710" t="str">
        <v/>
      </c>
      <c r="T2710">
        <v>0</v>
      </c>
      <c r="U2710" t="str">
        <v/>
      </c>
    </row>
    <row r="2711" spans="12:21" x14ac:dyDescent="0.2">
      <c r="L2711">
        <v>0</v>
      </c>
      <c r="M2711">
        <v>0</v>
      </c>
      <c r="N2711" s="105" t="str">
        <v/>
      </c>
      <c r="O2711" s="131"/>
      <c r="Q2711">
        <v>0</v>
      </c>
      <c r="R2711" t="str">
        <v/>
      </c>
      <c r="T2711">
        <v>0</v>
      </c>
      <c r="U2711" t="str">
        <v/>
      </c>
    </row>
    <row r="2712" spans="12:21" x14ac:dyDescent="0.2">
      <c r="L2712">
        <v>0</v>
      </c>
      <c r="M2712">
        <v>1.4400535406796199E-3</v>
      </c>
      <c r="N2712" s="105" t="str">
        <v/>
      </c>
      <c r="O2712" s="131"/>
      <c r="Q2712">
        <v>0</v>
      </c>
      <c r="R2712" t="str">
        <v/>
      </c>
      <c r="T2712">
        <v>0</v>
      </c>
      <c r="U2712" t="str">
        <v/>
      </c>
    </row>
    <row r="2713" spans="12:21" x14ac:dyDescent="0.2">
      <c r="L2713">
        <v>1.3917388269326599E-3</v>
      </c>
      <c r="M2713">
        <v>2.7510269189143302E-3</v>
      </c>
      <c r="N2713" s="105" t="str">
        <v/>
      </c>
      <c r="O2713" s="131"/>
      <c r="Q2713">
        <v>6.0716941616636398E-3</v>
      </c>
      <c r="R2713" t="str">
        <v/>
      </c>
      <c r="T2713">
        <v>2.9996057335732199E-2</v>
      </c>
      <c r="U2713" t="str">
        <v/>
      </c>
    </row>
    <row r="2714" spans="12:21" x14ac:dyDescent="0.2">
      <c r="L2714">
        <v>1.3917388269326599E-3</v>
      </c>
      <c r="M2714">
        <v>2.7510269189143302E-3</v>
      </c>
      <c r="N2714" s="105" t="str">
        <v/>
      </c>
      <c r="O2714" s="131"/>
      <c r="Q2714">
        <v>6.0716941616636398E-3</v>
      </c>
      <c r="R2714" t="str">
        <v/>
      </c>
      <c r="T2714">
        <v>2.9996057335732199E-2</v>
      </c>
      <c r="U2714" t="str">
        <v/>
      </c>
    </row>
    <row r="2715" spans="12:21" x14ac:dyDescent="0.2">
      <c r="L2715">
        <v>1.3917388269326599E-3</v>
      </c>
      <c r="M2715">
        <v>2.7510269189143302E-3</v>
      </c>
      <c r="N2715" s="105" t="str">
        <v/>
      </c>
      <c r="O2715" s="131"/>
      <c r="Q2715">
        <v>6.0716941616636398E-3</v>
      </c>
      <c r="R2715" t="str">
        <v/>
      </c>
      <c r="T2715">
        <v>2.9996057335732199E-2</v>
      </c>
      <c r="U2715" t="str">
        <v/>
      </c>
    </row>
    <row r="2716" spans="12:21" x14ac:dyDescent="0.2">
      <c r="L2716">
        <v>1.3917388269326599E-3</v>
      </c>
      <c r="M2716">
        <v>2.7510269189143302E-3</v>
      </c>
      <c r="N2716" s="105" t="str">
        <v/>
      </c>
      <c r="O2716" s="131"/>
      <c r="Q2716">
        <v>6.0716941616636398E-3</v>
      </c>
      <c r="R2716" t="str">
        <v/>
      </c>
      <c r="T2716">
        <v>2.9996057335732199E-2</v>
      </c>
      <c r="U2716" t="str">
        <v/>
      </c>
    </row>
    <row r="2717" spans="12:21" x14ac:dyDescent="0.2">
      <c r="L2717">
        <v>0</v>
      </c>
      <c r="M2717">
        <v>0</v>
      </c>
      <c r="N2717" s="105" t="str">
        <v>CELLBH_c</v>
      </c>
      <c r="O2717" s="131"/>
      <c r="Q2717">
        <v>0</v>
      </c>
      <c r="R2717" t="str">
        <v>CELLBH_c</v>
      </c>
      <c r="T2717">
        <v>0</v>
      </c>
      <c r="U2717" t="str">
        <v>CELLBH_c</v>
      </c>
    </row>
    <row r="2718" spans="12:21" x14ac:dyDescent="0.2">
      <c r="L2718">
        <v>0</v>
      </c>
      <c r="M2718">
        <v>0</v>
      </c>
      <c r="N2718" s="105" t="str">
        <v>OPAH_c</v>
      </c>
      <c r="O2718" s="131"/>
      <c r="Q2718">
        <v>0</v>
      </c>
      <c r="R2718" t="str">
        <v>OPAH_c</v>
      </c>
      <c r="T2718">
        <v>0</v>
      </c>
      <c r="U2718" t="str">
        <v>OPAH_c</v>
      </c>
    </row>
    <row r="2719" spans="12:21" x14ac:dyDescent="0.2">
      <c r="L2719">
        <v>0</v>
      </c>
      <c r="M2719">
        <v>1.4400535406796199E-3</v>
      </c>
      <c r="N2719" s="105" t="str">
        <v/>
      </c>
      <c r="O2719" s="131"/>
      <c r="Q2719">
        <v>0</v>
      </c>
      <c r="R2719" t="str">
        <v/>
      </c>
      <c r="T2719">
        <v>0</v>
      </c>
      <c r="U2719" t="str">
        <v/>
      </c>
    </row>
    <row r="2720" spans="12:21" x14ac:dyDescent="0.2">
      <c r="L2720">
        <v>0</v>
      </c>
      <c r="M2720">
        <v>5.8498841121853197E-2</v>
      </c>
      <c r="N2720" s="105" t="str">
        <v/>
      </c>
      <c r="O2720" s="131"/>
      <c r="Q2720">
        <v>0</v>
      </c>
      <c r="R2720" t="str">
        <v/>
      </c>
      <c r="T2720">
        <v>0</v>
      </c>
      <c r="U2720" t="str">
        <v/>
      </c>
    </row>
    <row r="2721" spans="12:21" x14ac:dyDescent="0.2">
      <c r="L2721">
        <v>0</v>
      </c>
      <c r="M2721">
        <v>0</v>
      </c>
      <c r="N2721" s="105" t="str">
        <v>ADNCYC_c</v>
      </c>
      <c r="O2721" s="131"/>
      <c r="Q2721">
        <v>0</v>
      </c>
      <c r="R2721" t="str">
        <v>ADNCYC_c</v>
      </c>
      <c r="T2721">
        <v>0</v>
      </c>
      <c r="U2721" t="str">
        <v>ADNCYC_c</v>
      </c>
    </row>
    <row r="2722" spans="12:21" x14ac:dyDescent="0.2">
      <c r="L2722">
        <v>0</v>
      </c>
      <c r="M2722">
        <v>1.6818815134914301E-4</v>
      </c>
      <c r="N2722" s="105" t="str">
        <v/>
      </c>
      <c r="O2722" s="131"/>
      <c r="Q2722">
        <v>0</v>
      </c>
      <c r="R2722" t="str">
        <v/>
      </c>
      <c r="T2722">
        <v>0</v>
      </c>
      <c r="U2722" t="str">
        <v/>
      </c>
    </row>
    <row r="2723" spans="12:21" x14ac:dyDescent="0.2">
      <c r="L2723">
        <v>0</v>
      </c>
      <c r="M2723">
        <v>3.75050212018967E-3</v>
      </c>
      <c r="N2723" s="105" t="str">
        <v/>
      </c>
      <c r="O2723" s="131"/>
      <c r="Q2723">
        <v>0</v>
      </c>
      <c r="R2723" t="str">
        <v/>
      </c>
      <c r="T2723">
        <v>0</v>
      </c>
      <c r="U2723" t="str">
        <v/>
      </c>
    </row>
    <row r="2724" spans="12:21" x14ac:dyDescent="0.2">
      <c r="L2724">
        <v>0</v>
      </c>
      <c r="M2724">
        <v>1.39316281493629E-3</v>
      </c>
      <c r="N2724" s="105" t="str">
        <v>BPNT_c</v>
      </c>
      <c r="O2724" s="131"/>
      <c r="Q2724">
        <v>0</v>
      </c>
      <c r="R2724" t="str">
        <v>BPNT_c</v>
      </c>
      <c r="T2724">
        <v>0</v>
      </c>
      <c r="U2724" t="str">
        <v>BPNT_c</v>
      </c>
    </row>
    <row r="2725" spans="12:21" x14ac:dyDescent="0.2">
      <c r="L2725">
        <v>0</v>
      </c>
      <c r="M2725">
        <v>0.17096513261252499</v>
      </c>
      <c r="N2725" s="105" t="str">
        <v/>
      </c>
      <c r="O2725" s="131"/>
      <c r="Q2725">
        <v>0</v>
      </c>
      <c r="R2725" t="str">
        <v/>
      </c>
      <c r="T2725">
        <v>0</v>
      </c>
      <c r="U2725" t="str">
        <v/>
      </c>
    </row>
    <row r="2726" spans="12:21" x14ac:dyDescent="0.2">
      <c r="L2726">
        <v>0</v>
      </c>
      <c r="M2726">
        <v>0.17096513261252499</v>
      </c>
      <c r="N2726" s="105" t="str">
        <v/>
      </c>
      <c r="O2726" s="131"/>
      <c r="Q2726">
        <v>0</v>
      </c>
      <c r="R2726" t="str">
        <v/>
      </c>
      <c r="T2726">
        <v>0</v>
      </c>
      <c r="U2726" t="str">
        <v/>
      </c>
    </row>
    <row r="2727" spans="12:21" x14ac:dyDescent="0.2">
      <c r="L2727">
        <v>0</v>
      </c>
      <c r="M2727">
        <v>0</v>
      </c>
      <c r="N2727" s="105" t="str">
        <v/>
      </c>
      <c r="O2727" s="131"/>
      <c r="Q2727">
        <v>0</v>
      </c>
      <c r="R2727" t="str">
        <v/>
      </c>
      <c r="T2727">
        <v>0</v>
      </c>
      <c r="U2727" t="str">
        <v/>
      </c>
    </row>
    <row r="2728" spans="12:21" x14ac:dyDescent="0.2">
      <c r="L2728">
        <v>0</v>
      </c>
      <c r="M2728">
        <v>3.48973686800561E-2</v>
      </c>
      <c r="N2728" s="105" t="str">
        <v/>
      </c>
      <c r="O2728" s="131"/>
      <c r="Q2728">
        <v>0</v>
      </c>
      <c r="R2728" t="str">
        <v/>
      </c>
      <c r="T2728">
        <v>0</v>
      </c>
      <c r="U2728" t="str">
        <v/>
      </c>
    </row>
    <row r="2729" spans="12:21" x14ac:dyDescent="0.2">
      <c r="L2729">
        <v>0</v>
      </c>
      <c r="M2729">
        <v>0</v>
      </c>
      <c r="N2729" s="105" t="str">
        <v/>
      </c>
      <c r="O2729" s="131"/>
      <c r="Q2729">
        <v>0</v>
      </c>
      <c r="R2729" t="str">
        <v/>
      </c>
      <c r="T2729">
        <v>0</v>
      </c>
      <c r="U2729" t="str">
        <v/>
      </c>
    </row>
    <row r="2730" spans="12:21" x14ac:dyDescent="0.2">
      <c r="L2730">
        <v>0</v>
      </c>
      <c r="M2730">
        <v>0</v>
      </c>
      <c r="N2730" s="105" t="str">
        <v/>
      </c>
      <c r="O2730" s="131"/>
      <c r="Q2730">
        <v>0</v>
      </c>
      <c r="R2730" t="str">
        <v/>
      </c>
      <c r="T2730">
        <v>0</v>
      </c>
      <c r="U2730" t="str">
        <v/>
      </c>
    </row>
    <row r="2731" spans="12:21" x14ac:dyDescent="0.2">
      <c r="L2731">
        <v>0</v>
      </c>
      <c r="M2731">
        <v>0</v>
      </c>
      <c r="N2731" s="105" t="str">
        <v/>
      </c>
      <c r="O2731" s="131"/>
      <c r="Q2731">
        <v>0</v>
      </c>
      <c r="R2731" t="str">
        <v/>
      </c>
      <c r="T2731">
        <v>0</v>
      </c>
      <c r="U2731" t="str">
        <v/>
      </c>
    </row>
    <row r="2732" spans="12:21" x14ac:dyDescent="0.2">
      <c r="L2732">
        <v>0</v>
      </c>
      <c r="M2732">
        <v>7.4715150616464499E-2</v>
      </c>
      <c r="N2732" s="105" t="str">
        <v/>
      </c>
      <c r="O2732" s="131"/>
      <c r="Q2732">
        <v>0</v>
      </c>
      <c r="R2732" t="str">
        <v/>
      </c>
      <c r="T2732">
        <v>0</v>
      </c>
      <c r="U2732" t="str">
        <v/>
      </c>
    </row>
    <row r="2733" spans="12:21" x14ac:dyDescent="0.2">
      <c r="L2733">
        <v>0</v>
      </c>
      <c r="M2733">
        <v>0</v>
      </c>
      <c r="N2733" s="105" t="str">
        <v/>
      </c>
      <c r="O2733" s="131"/>
      <c r="Q2733">
        <v>0</v>
      </c>
      <c r="R2733" t="str">
        <v/>
      </c>
      <c r="T2733">
        <v>0</v>
      </c>
      <c r="U2733" t="str">
        <v/>
      </c>
    </row>
  </sheetData>
  <mergeCells count="8">
    <mergeCell ref="C1:K1"/>
    <mergeCell ref="C2:E2"/>
    <mergeCell ref="F2:H2"/>
    <mergeCell ref="I2:K2"/>
    <mergeCell ref="L1:V1"/>
    <mergeCell ref="L2:P2"/>
    <mergeCell ref="Q2:S2"/>
    <mergeCell ref="T2:V2"/>
  </mergeCells>
  <conditionalFormatting sqref="N7:O2733 N6">
    <cfRule type="duplicateValues" dxfId="3" priority="5"/>
  </conditionalFormatting>
  <conditionalFormatting sqref="Y6:Z1065">
    <cfRule type="colorScale" priority="3">
      <colorScale>
        <cfvo type="min"/>
        <cfvo type="percentile" val="50"/>
        <cfvo type="max"/>
        <color rgb="FF5A8AC6"/>
        <color rgb="FFFCFCFF"/>
        <color rgb="FFF8696B"/>
      </colorScale>
    </cfRule>
  </conditionalFormatting>
  <conditionalFormatting sqref="AA1:AA1048576">
    <cfRule type="colorScale" priority="1">
      <colorScale>
        <cfvo type="min"/>
        <cfvo type="max"/>
        <color rgb="FFFCFCFF"/>
        <color rgb="FFF8696B"/>
      </colorScale>
    </cfRule>
  </conditionalFormatting>
  <conditionalFormatting sqref="AT6">
    <cfRule type="cellIs" dxfId="2" priority="2" operator="greaterThan">
      <formula>10</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2A56B-B172-B543-9BE1-64706B1651A1}">
  <dimension ref="A1:B2341"/>
  <sheetViews>
    <sheetView workbookViewId="0">
      <selection sqref="A1:B2341"/>
    </sheetView>
  </sheetViews>
  <sheetFormatPr baseColWidth="10" defaultRowHeight="16" x14ac:dyDescent="0.2"/>
  <sheetData>
    <row r="1" spans="1:2" x14ac:dyDescent="0.2">
      <c r="A1" t="str" cm="1">
        <f t="array" ref="A1:B2341">_xlfn._xlws.SORT(_xlfn.HSTACK([3]Sheet1!$CCD$4:$CCD$2344,[3]Sheet1!$S$4:$S$2344),2,1,FALSE)</f>
        <v>N-Glycan biosynthesis</v>
      </c>
      <c r="B1" t="str">
        <v>12AMANTF_g</v>
      </c>
    </row>
    <row r="2" spans="1:2" x14ac:dyDescent="0.2">
      <c r="A2" t="str">
        <v>Transport</v>
      </c>
      <c r="B2" t="str">
        <v>13BDGLUCANt_c_en</v>
      </c>
    </row>
    <row r="3" spans="1:2" x14ac:dyDescent="0.2">
      <c r="A3" t="str">
        <v>Starch and sucrose metabolism</v>
      </c>
      <c r="B3" t="str">
        <v>13BGH_e</v>
      </c>
    </row>
    <row r="4" spans="1:2" x14ac:dyDescent="0.2">
      <c r="A4" t="str">
        <v>Starch and sucrose metabolism</v>
      </c>
      <c r="B4" t="str">
        <v>13GS_c</v>
      </c>
    </row>
    <row r="5" spans="1:2" x14ac:dyDescent="0.2">
      <c r="A5" t="str">
        <v>N-Glycan biosynthesis</v>
      </c>
      <c r="B5" t="str">
        <v>14BMANTF_c</v>
      </c>
    </row>
    <row r="6" spans="1:2" x14ac:dyDescent="0.2">
      <c r="A6" t="str">
        <v>Transport</v>
      </c>
      <c r="B6" t="str">
        <v>14DMLANOSTt_c_e</v>
      </c>
    </row>
    <row r="7" spans="1:2" x14ac:dyDescent="0.2">
      <c r="A7" t="str">
        <v>Cell wall biosynthesis</v>
      </c>
      <c r="B7" t="str">
        <v>16GS_c</v>
      </c>
    </row>
    <row r="8" spans="1:2" x14ac:dyDescent="0.2">
      <c r="A8" t="str">
        <v>Transport</v>
      </c>
      <c r="B8" t="str">
        <v>1AGPCt_l_rm</v>
      </c>
    </row>
    <row r="9" spans="1:2" x14ac:dyDescent="0.2">
      <c r="A9" t="str">
        <v>Transport</v>
      </c>
      <c r="B9" t="str">
        <v>1AGPEt_l_rm</v>
      </c>
    </row>
    <row r="10" spans="1:2" x14ac:dyDescent="0.2">
      <c r="A10" t="str">
        <v>Glycerophospholipid biosynthesis</v>
      </c>
      <c r="B10" t="str">
        <v>1MLCLAT_mm</v>
      </c>
    </row>
    <row r="11" spans="1:2" x14ac:dyDescent="0.2">
      <c r="A11" t="str">
        <v>Transport</v>
      </c>
      <c r="B11" t="str">
        <v>2DDA7Pt_c_m</v>
      </c>
    </row>
    <row r="12" spans="1:2" x14ac:dyDescent="0.2">
      <c r="A12" t="str">
        <v>Transport</v>
      </c>
      <c r="B12" t="str">
        <v>2DHPt_c_m</v>
      </c>
    </row>
    <row r="13" spans="1:2" x14ac:dyDescent="0.2">
      <c r="A13" t="str">
        <v>Alternative carbon metabolism</v>
      </c>
      <c r="B13" t="str">
        <v>2DOXG6PP_c</v>
      </c>
    </row>
    <row r="14" spans="1:2" x14ac:dyDescent="0.2">
      <c r="A14" t="str">
        <v>Transport</v>
      </c>
      <c r="B14" t="str">
        <v>2MBACt_c_e</v>
      </c>
    </row>
    <row r="15" spans="1:2" x14ac:dyDescent="0.2">
      <c r="A15" t="str">
        <v>Transport</v>
      </c>
      <c r="B15" t="str">
        <v>2MBALDt_c_e</v>
      </c>
    </row>
    <row r="16" spans="1:2" x14ac:dyDescent="0.2">
      <c r="A16" t="str">
        <v>Transport</v>
      </c>
      <c r="B16" t="str">
        <v>2MBALDt_c_m</v>
      </c>
    </row>
    <row r="17" spans="1:2" x14ac:dyDescent="0.2">
      <c r="A17" t="str">
        <v>Transport</v>
      </c>
      <c r="B17" t="str">
        <v>2MBTOHt_c_e</v>
      </c>
    </row>
    <row r="18" spans="1:2" x14ac:dyDescent="0.2">
      <c r="A18" t="str">
        <v>Transport</v>
      </c>
      <c r="B18" t="str">
        <v>2MBTOHt_c_m</v>
      </c>
    </row>
    <row r="19" spans="1:2" x14ac:dyDescent="0.2">
      <c r="A19" t="str">
        <v>Transport</v>
      </c>
      <c r="B19" t="str">
        <v>2OBUTt_c_m</v>
      </c>
    </row>
    <row r="20" spans="1:2" x14ac:dyDescent="0.2">
      <c r="A20" t="str">
        <v>Alanine, aspartate and glutamate metabolism</v>
      </c>
      <c r="B20" t="str">
        <v>2OGMAH_c</v>
      </c>
    </row>
    <row r="21" spans="1:2" x14ac:dyDescent="0.2">
      <c r="A21" t="str">
        <v>Alanine, aspartate and glutamate metabolism</v>
      </c>
      <c r="B21" t="str">
        <v>2OSUCAH_c</v>
      </c>
    </row>
    <row r="22" spans="1:2" x14ac:dyDescent="0.2">
      <c r="A22" t="str">
        <v>Transport</v>
      </c>
      <c r="B22" t="str">
        <v>2OXOADPt_c_m</v>
      </c>
    </row>
    <row r="23" spans="1:2" x14ac:dyDescent="0.2">
      <c r="A23" t="str">
        <v>Transport</v>
      </c>
      <c r="B23" t="str">
        <v>2PHETOHt_c_e</v>
      </c>
    </row>
    <row r="24" spans="1:2" x14ac:dyDescent="0.2">
      <c r="A24" t="str">
        <v>Transport</v>
      </c>
      <c r="B24" t="str">
        <v>2PHETOHt_c_m</v>
      </c>
    </row>
    <row r="25" spans="1:2" x14ac:dyDescent="0.2">
      <c r="A25" t="str">
        <v>Transport</v>
      </c>
      <c r="B25" t="str">
        <v>3C3HMPt_c_e</v>
      </c>
    </row>
    <row r="26" spans="1:2" x14ac:dyDescent="0.2">
      <c r="A26" t="str">
        <v>Transport</v>
      </c>
      <c r="B26" t="str">
        <v>3C3HMPt_c_m</v>
      </c>
    </row>
    <row r="27" spans="1:2" x14ac:dyDescent="0.2">
      <c r="A27" t="str">
        <v>Transport</v>
      </c>
      <c r="B27" t="str">
        <v>3C4MOPt_c_m</v>
      </c>
    </row>
    <row r="28" spans="1:2" x14ac:dyDescent="0.2">
      <c r="A28" t="str">
        <v>Phenylalanine, tyrosine and tryptophan metabolism</v>
      </c>
      <c r="B28" t="str">
        <v>3DHSKD_c</v>
      </c>
    </row>
    <row r="29" spans="1:2" x14ac:dyDescent="0.2">
      <c r="A29" t="str">
        <v>Sphingolipid biosynthesis</v>
      </c>
      <c r="B29" t="str">
        <v>3DSPHR_r</v>
      </c>
    </row>
    <row r="30" spans="1:2" x14ac:dyDescent="0.2">
      <c r="A30" t="str">
        <v>Fatty acid elongation</v>
      </c>
      <c r="B30" t="str">
        <v>3HACD200_rm</v>
      </c>
    </row>
    <row r="31" spans="1:2" x14ac:dyDescent="0.2">
      <c r="A31" t="str">
        <v>Fatty acid elongation</v>
      </c>
      <c r="B31" t="str">
        <v>3HACD220_rm</v>
      </c>
    </row>
    <row r="32" spans="1:2" x14ac:dyDescent="0.2">
      <c r="A32" t="str">
        <v>Fatty acid elongation</v>
      </c>
      <c r="B32" t="str">
        <v>3HACD240_rm</v>
      </c>
    </row>
    <row r="33" spans="1:2" x14ac:dyDescent="0.2">
      <c r="A33" t="str">
        <v>Fatty acid elongation</v>
      </c>
      <c r="B33" t="str">
        <v>3HACD260_rm</v>
      </c>
    </row>
    <row r="34" spans="1:2" x14ac:dyDescent="0.2">
      <c r="A34" t="str">
        <v>Fatty acid biosynthesis</v>
      </c>
      <c r="B34" t="str">
        <v>3HAD100_c</v>
      </c>
    </row>
    <row r="35" spans="1:2" x14ac:dyDescent="0.2">
      <c r="A35" t="str">
        <v>Fatty acid biosynthesis</v>
      </c>
      <c r="B35" t="str">
        <v>3HAD120_c</v>
      </c>
    </row>
    <row r="36" spans="1:2" x14ac:dyDescent="0.2">
      <c r="A36" t="str">
        <v>Fatty acid biosynthesis</v>
      </c>
      <c r="B36" t="str">
        <v>3HAD140_c</v>
      </c>
    </row>
    <row r="37" spans="1:2" x14ac:dyDescent="0.2">
      <c r="A37" t="str">
        <v>Fatty acid biosynthesis</v>
      </c>
      <c r="B37" t="str">
        <v>3HAD160_c</v>
      </c>
    </row>
    <row r="38" spans="1:2" x14ac:dyDescent="0.2">
      <c r="A38" t="str">
        <v>Fatty acid biosynthesis</v>
      </c>
      <c r="B38" t="str">
        <v>3HAD180_c</v>
      </c>
    </row>
    <row r="39" spans="1:2" x14ac:dyDescent="0.2">
      <c r="A39" t="str">
        <v>Fatty acid biosynthesis</v>
      </c>
      <c r="B39" t="str">
        <v>3HAD40_c</v>
      </c>
    </row>
    <row r="40" spans="1:2" x14ac:dyDescent="0.2">
      <c r="A40" t="str">
        <v>Fatty acid biosynthesis</v>
      </c>
      <c r="B40" t="str">
        <v>3HAD40_m</v>
      </c>
    </row>
    <row r="41" spans="1:2" x14ac:dyDescent="0.2">
      <c r="A41" t="str">
        <v>Fatty acid biosynthesis</v>
      </c>
      <c r="B41" t="str">
        <v>3HAD60_c</v>
      </c>
    </row>
    <row r="42" spans="1:2" x14ac:dyDescent="0.2">
      <c r="A42" t="str">
        <v>Fatty acid biosynthesis</v>
      </c>
      <c r="B42" t="str">
        <v>3HAD60_m</v>
      </c>
    </row>
    <row r="43" spans="1:2" x14ac:dyDescent="0.2">
      <c r="A43" t="str">
        <v>Fatty acid biosynthesis</v>
      </c>
      <c r="B43" t="str">
        <v>3HAD80_c</v>
      </c>
    </row>
    <row r="44" spans="1:2" x14ac:dyDescent="0.2">
      <c r="A44" t="str">
        <v>Fatty acid biosynthesis</v>
      </c>
      <c r="B44" t="str">
        <v>3HAD80_m</v>
      </c>
    </row>
    <row r="45" spans="1:2" x14ac:dyDescent="0.2">
      <c r="A45" t="str">
        <v>Tryptophan metabolism</v>
      </c>
      <c r="B45" t="str">
        <v>3HAO_c</v>
      </c>
    </row>
    <row r="46" spans="1:2" x14ac:dyDescent="0.2">
      <c r="A46" t="str">
        <v>Unassigned</v>
      </c>
      <c r="B46" t="str">
        <v>3HBHYOX_c</v>
      </c>
    </row>
    <row r="47" spans="1:2" x14ac:dyDescent="0.2">
      <c r="A47" t="str">
        <v>Synthesis and degradation of ketone bodies</v>
      </c>
      <c r="B47" t="str">
        <v>3HBRDH_c</v>
      </c>
    </row>
    <row r="48" spans="1:2" x14ac:dyDescent="0.2">
      <c r="A48" t="str">
        <v>Phenylalanine, tyrosine and tryptophan metabolism</v>
      </c>
      <c r="B48" t="str">
        <v>3HCINNMH_c</v>
      </c>
    </row>
    <row r="49" spans="1:2" x14ac:dyDescent="0.2">
      <c r="A49" t="str">
        <v>Phenylalanine, tyrosine and tryptophan metabolism</v>
      </c>
      <c r="B49" t="str">
        <v>3HPPPNH_c</v>
      </c>
    </row>
    <row r="50" spans="1:2" x14ac:dyDescent="0.2">
      <c r="A50" t="str">
        <v>Transport</v>
      </c>
      <c r="B50" t="str">
        <v>3HXPHBt_c_m</v>
      </c>
    </row>
    <row r="51" spans="1:2" x14ac:dyDescent="0.2">
      <c r="A51" t="str">
        <v>Tryptophan metabolism</v>
      </c>
      <c r="B51" t="str">
        <v>3INDACNLAH_c</v>
      </c>
    </row>
    <row r="52" spans="1:2" x14ac:dyDescent="0.2">
      <c r="A52" t="str">
        <v>Unassigned</v>
      </c>
      <c r="B52" t="str">
        <v>3IPM3MT_c</v>
      </c>
    </row>
    <row r="53" spans="1:2" x14ac:dyDescent="0.2">
      <c r="A53" t="str">
        <v>Transport</v>
      </c>
      <c r="B53" t="str">
        <v>3MBALDt_c_e</v>
      </c>
    </row>
    <row r="54" spans="1:2" x14ac:dyDescent="0.2">
      <c r="A54" t="str">
        <v>Transport</v>
      </c>
      <c r="B54" t="str">
        <v>3MBALDt_c_m</v>
      </c>
    </row>
    <row r="55" spans="1:2" x14ac:dyDescent="0.2">
      <c r="A55" t="str">
        <v>Glycerophospholipid biosynthesis</v>
      </c>
      <c r="B55" t="str">
        <v>3MLCLAT_mm</v>
      </c>
    </row>
    <row r="56" spans="1:2" x14ac:dyDescent="0.2">
      <c r="A56" t="str">
        <v>Unassigned</v>
      </c>
      <c r="B56" t="str">
        <v>3MOBDC_c</v>
      </c>
    </row>
    <row r="57" spans="1:2" x14ac:dyDescent="0.2">
      <c r="A57" t="str">
        <v>Unassigned</v>
      </c>
      <c r="B57" t="str">
        <v>3MOBR_m</v>
      </c>
    </row>
    <row r="58" spans="1:2" x14ac:dyDescent="0.2">
      <c r="A58" t="str">
        <v>Unassigned</v>
      </c>
      <c r="B58" t="str">
        <v>3MOPDC_c</v>
      </c>
    </row>
    <row r="59" spans="1:2" x14ac:dyDescent="0.2">
      <c r="A59" t="str">
        <v>Unassigned</v>
      </c>
      <c r="B59" t="str">
        <v>3MOPR_m</v>
      </c>
    </row>
    <row r="60" spans="1:2" x14ac:dyDescent="0.2">
      <c r="A60" t="str">
        <v>Transport</v>
      </c>
      <c r="B60" t="str">
        <v>3MOPt_c_e</v>
      </c>
    </row>
    <row r="61" spans="1:2" x14ac:dyDescent="0.2">
      <c r="A61" t="str">
        <v>Ubiquinone biosynthesis</v>
      </c>
      <c r="B61" t="str">
        <v>3NP4H5MOBCL_m</v>
      </c>
    </row>
    <row r="62" spans="1:2" x14ac:dyDescent="0.2">
      <c r="A62" t="str">
        <v>Ubiquinone biosynthesis</v>
      </c>
      <c r="B62" t="str">
        <v>3NPDHBZH_m</v>
      </c>
    </row>
    <row r="63" spans="1:2" x14ac:dyDescent="0.2">
      <c r="A63" t="str">
        <v>Ubiquinone biosynthesis</v>
      </c>
      <c r="B63" t="str">
        <v>3NPDHMT_m</v>
      </c>
    </row>
    <row r="64" spans="1:2" x14ac:dyDescent="0.2">
      <c r="A64" t="str">
        <v>Fatty acid elongation</v>
      </c>
      <c r="B64" t="str">
        <v>3OACE200_rm</v>
      </c>
    </row>
    <row r="65" spans="1:2" x14ac:dyDescent="0.2">
      <c r="A65" t="str">
        <v>Fatty acid elongation</v>
      </c>
      <c r="B65" t="str">
        <v>3OACE220_rm</v>
      </c>
    </row>
    <row r="66" spans="1:2" x14ac:dyDescent="0.2">
      <c r="A66" t="str">
        <v>Fatty acid elongation</v>
      </c>
      <c r="B66" t="str">
        <v>3OACE240_rm</v>
      </c>
    </row>
    <row r="67" spans="1:2" x14ac:dyDescent="0.2">
      <c r="A67" t="str">
        <v>Fatty acid elongation</v>
      </c>
      <c r="B67" t="str">
        <v>3OACE260_rm</v>
      </c>
    </row>
    <row r="68" spans="1:2" x14ac:dyDescent="0.2">
      <c r="A68" t="str">
        <v>Fatty acid elongation</v>
      </c>
      <c r="B68" t="str">
        <v>3OACR200_rm</v>
      </c>
    </row>
    <row r="69" spans="1:2" x14ac:dyDescent="0.2">
      <c r="A69" t="str">
        <v>Fatty acid elongation</v>
      </c>
      <c r="B69" t="str">
        <v>3OACR220_rm</v>
      </c>
    </row>
    <row r="70" spans="1:2" x14ac:dyDescent="0.2">
      <c r="A70" t="str">
        <v>Fatty acid elongation</v>
      </c>
      <c r="B70" t="str">
        <v>3OACR240_rm</v>
      </c>
    </row>
    <row r="71" spans="1:2" x14ac:dyDescent="0.2">
      <c r="A71" t="str">
        <v>Fatty acid elongation</v>
      </c>
      <c r="B71" t="str">
        <v>3OACR260_rm</v>
      </c>
    </row>
    <row r="72" spans="1:2" x14ac:dyDescent="0.2">
      <c r="A72" t="str">
        <v>Benzoate degradation</v>
      </c>
      <c r="B72" t="str">
        <v>3OADPCOAT_m</v>
      </c>
    </row>
    <row r="73" spans="1:2" x14ac:dyDescent="0.2">
      <c r="A73" t="str">
        <v>Fatty acid biosynthesis</v>
      </c>
      <c r="B73" t="str">
        <v>3OAR100_c</v>
      </c>
    </row>
    <row r="74" spans="1:2" x14ac:dyDescent="0.2">
      <c r="A74" t="str">
        <v>Fatty acid biosynthesis</v>
      </c>
      <c r="B74" t="str">
        <v>3OAR120_c</v>
      </c>
    </row>
    <row r="75" spans="1:2" x14ac:dyDescent="0.2">
      <c r="A75" t="str">
        <v>Fatty acid biosynthesis</v>
      </c>
      <c r="B75" t="str">
        <v>3OAR140_c</v>
      </c>
    </row>
    <row r="76" spans="1:2" x14ac:dyDescent="0.2">
      <c r="A76" t="str">
        <v>Fatty acid biosynthesis</v>
      </c>
      <c r="B76" t="str">
        <v>3OAR160_c</v>
      </c>
    </row>
    <row r="77" spans="1:2" x14ac:dyDescent="0.2">
      <c r="A77" t="str">
        <v>Fatty acid biosynthesis</v>
      </c>
      <c r="B77" t="str">
        <v>3OAR180_c</v>
      </c>
    </row>
    <row r="78" spans="1:2" x14ac:dyDescent="0.2">
      <c r="A78" t="str">
        <v>Fatty acid biosynthesis</v>
      </c>
      <c r="B78" t="str">
        <v>3OAR40_c</v>
      </c>
    </row>
    <row r="79" spans="1:2" x14ac:dyDescent="0.2">
      <c r="A79" t="str">
        <v>Fatty acid biosynthesis</v>
      </c>
      <c r="B79" t="str">
        <v>3OAR40_m</v>
      </c>
    </row>
    <row r="80" spans="1:2" x14ac:dyDescent="0.2">
      <c r="A80" t="str">
        <v>Fatty acid biosynthesis</v>
      </c>
      <c r="B80" t="str">
        <v>3OAR60_c</v>
      </c>
    </row>
    <row r="81" spans="1:2" x14ac:dyDescent="0.2">
      <c r="A81" t="str">
        <v>Fatty acid biosynthesis</v>
      </c>
      <c r="B81" t="str">
        <v>3OAR60_m</v>
      </c>
    </row>
    <row r="82" spans="1:2" x14ac:dyDescent="0.2">
      <c r="A82" t="str">
        <v>Fatty acid biosynthesis</v>
      </c>
      <c r="B82" t="str">
        <v>3OAR80_c</v>
      </c>
    </row>
    <row r="83" spans="1:2" x14ac:dyDescent="0.2">
      <c r="A83" t="str">
        <v>Fatty acid biosynthesis</v>
      </c>
      <c r="B83" t="str">
        <v>3OAR80_m</v>
      </c>
    </row>
    <row r="84" spans="1:2" x14ac:dyDescent="0.2">
      <c r="A84" t="str">
        <v>Fatty acid biosynthesis</v>
      </c>
      <c r="B84" t="str">
        <v>3OAS100_c</v>
      </c>
    </row>
    <row r="85" spans="1:2" x14ac:dyDescent="0.2">
      <c r="A85" t="str">
        <v>Fatty acid biosynthesis</v>
      </c>
      <c r="B85" t="str">
        <v>3OAS120_c</v>
      </c>
    </row>
    <row r="86" spans="1:2" x14ac:dyDescent="0.2">
      <c r="A86" t="str">
        <v>Fatty acid biosynthesis</v>
      </c>
      <c r="B86" t="str">
        <v>3OAS140_c</v>
      </c>
    </row>
    <row r="87" spans="1:2" x14ac:dyDescent="0.2">
      <c r="A87" t="str">
        <v>Fatty acid biosynthesis</v>
      </c>
      <c r="B87" t="str">
        <v>3OAS160_c</v>
      </c>
    </row>
    <row r="88" spans="1:2" x14ac:dyDescent="0.2">
      <c r="A88" t="str">
        <v>Fatty acid biosynthesis</v>
      </c>
      <c r="B88" t="str">
        <v>3OAS180_c</v>
      </c>
    </row>
    <row r="89" spans="1:2" x14ac:dyDescent="0.2">
      <c r="A89" t="str">
        <v>Fatty acid biosynthesis</v>
      </c>
      <c r="B89" t="str">
        <v>3OAS40_c</v>
      </c>
    </row>
    <row r="90" spans="1:2" x14ac:dyDescent="0.2">
      <c r="A90" t="str">
        <v>Fatty acid biosynthesis</v>
      </c>
      <c r="B90" t="str">
        <v>3OAS60_c</v>
      </c>
    </row>
    <row r="91" spans="1:2" x14ac:dyDescent="0.2">
      <c r="A91" t="str">
        <v>Fatty acid biosynthesis</v>
      </c>
      <c r="B91" t="str">
        <v>3OAS80_c</v>
      </c>
    </row>
    <row r="92" spans="1:2" x14ac:dyDescent="0.2">
      <c r="A92" t="str">
        <v>Transport</v>
      </c>
      <c r="B92" t="str">
        <v>4ABUTNt_c_m</v>
      </c>
    </row>
    <row r="93" spans="1:2" x14ac:dyDescent="0.2">
      <c r="A93" t="str">
        <v>Transport</v>
      </c>
      <c r="B93" t="str">
        <v>4ABUTt_c_m</v>
      </c>
    </row>
    <row r="94" spans="1:2" x14ac:dyDescent="0.2">
      <c r="A94" t="str">
        <v>Transport</v>
      </c>
      <c r="B94" t="str">
        <v>4ABUTtps_e</v>
      </c>
    </row>
    <row r="95" spans="1:2" x14ac:dyDescent="0.2">
      <c r="A95" t="str">
        <v>Transport</v>
      </c>
      <c r="B95" t="str">
        <v>4ABZt_c_e</v>
      </c>
    </row>
    <row r="96" spans="1:2" x14ac:dyDescent="0.2">
      <c r="A96" t="str">
        <v>Transport</v>
      </c>
      <c r="B96" t="str">
        <v>4ABZt_c_m</v>
      </c>
    </row>
    <row r="97" spans="1:2" x14ac:dyDescent="0.2">
      <c r="A97" t="str">
        <v>Thiamine metabolism</v>
      </c>
      <c r="B97" t="str">
        <v>4AMPMS_c</v>
      </c>
    </row>
    <row r="98" spans="1:2" x14ac:dyDescent="0.2">
      <c r="A98" t="str">
        <v>Ubiquinone biosynthesis</v>
      </c>
      <c r="B98" t="str">
        <v>4CMCOAL_c</v>
      </c>
    </row>
    <row r="99" spans="1:2" x14ac:dyDescent="0.2">
      <c r="A99" t="str">
        <v>Ubiquinone biosynthesis</v>
      </c>
      <c r="B99" t="str">
        <v>4CMCOAL_x</v>
      </c>
    </row>
    <row r="100" spans="1:2" x14ac:dyDescent="0.2">
      <c r="A100" t="str">
        <v>Unassigned</v>
      </c>
      <c r="B100" t="str">
        <v>4DPMIPPH_c</v>
      </c>
    </row>
    <row r="101" spans="1:2" x14ac:dyDescent="0.2">
      <c r="A101" t="str">
        <v>Transport</v>
      </c>
      <c r="B101" t="str">
        <v>4H2OGLTt_c_m</v>
      </c>
    </row>
    <row r="102" spans="1:2" x14ac:dyDescent="0.2">
      <c r="A102" t="str">
        <v>Transport</v>
      </c>
      <c r="B102" t="str">
        <v>4H2OGLTt_c_x</v>
      </c>
    </row>
    <row r="103" spans="1:2" x14ac:dyDescent="0.2">
      <c r="A103" t="str">
        <v>Ubiquinone biosynthesis</v>
      </c>
      <c r="B103" t="str">
        <v>4HBZCOAS_c</v>
      </c>
    </row>
    <row r="104" spans="1:2" x14ac:dyDescent="0.2">
      <c r="A104" t="str">
        <v>Ubiquinone biosynthesis</v>
      </c>
      <c r="B104" t="str">
        <v>4HBZF_c</v>
      </c>
    </row>
    <row r="105" spans="1:2" x14ac:dyDescent="0.2">
      <c r="A105" t="str">
        <v>Ubiquinone biosynthesis</v>
      </c>
      <c r="B105" t="str">
        <v>4HBZNPT_m</v>
      </c>
    </row>
    <row r="106" spans="1:2" x14ac:dyDescent="0.2">
      <c r="A106" t="str">
        <v>Transport</v>
      </c>
      <c r="B106" t="str">
        <v>4HBZt_c_m</v>
      </c>
    </row>
    <row r="107" spans="1:2" x14ac:dyDescent="0.2">
      <c r="A107" t="str">
        <v>Alanine, aspartate and glutamate metabolism</v>
      </c>
      <c r="B107" t="str">
        <v>4HGLSD_m</v>
      </c>
    </row>
    <row r="108" spans="1:2" x14ac:dyDescent="0.2">
      <c r="A108" t="str">
        <v>Tyrosine metabolism</v>
      </c>
      <c r="B108" t="str">
        <v>4HPEOR_c</v>
      </c>
    </row>
    <row r="109" spans="1:2" x14ac:dyDescent="0.2">
      <c r="A109" t="str">
        <v>Ubiquinone biosynthesis</v>
      </c>
      <c r="B109" t="str">
        <v>4HPLH_c</v>
      </c>
    </row>
    <row r="110" spans="1:2" x14ac:dyDescent="0.2">
      <c r="A110" t="str">
        <v>Tyrosine metabolism</v>
      </c>
      <c r="B110" t="str">
        <v>4HPPCL_c</v>
      </c>
    </row>
    <row r="111" spans="1:2" x14ac:dyDescent="0.2">
      <c r="A111" t="str">
        <v>Ubiquinone biosynthesis</v>
      </c>
      <c r="B111" t="str">
        <v>4HPPR_c</v>
      </c>
    </row>
    <row r="112" spans="1:2" x14ac:dyDescent="0.2">
      <c r="A112" t="str">
        <v>Glycine, serine and threonine metabolism</v>
      </c>
      <c r="B112" t="str">
        <v>4HTHRS_c</v>
      </c>
    </row>
    <row r="113" spans="1:2" x14ac:dyDescent="0.2">
      <c r="A113" t="str">
        <v>Unassigned</v>
      </c>
      <c r="B113" t="str">
        <v>4MOPR_m</v>
      </c>
    </row>
    <row r="114" spans="1:2" x14ac:dyDescent="0.2">
      <c r="A114" t="str">
        <v>Transport</v>
      </c>
      <c r="B114" t="str">
        <v>5AOPt_c_m</v>
      </c>
    </row>
    <row r="115" spans="1:2" x14ac:dyDescent="0.2">
      <c r="A115" t="str">
        <v>Transport</v>
      </c>
      <c r="B115" t="str">
        <v>5AOPtps_e</v>
      </c>
    </row>
    <row r="116" spans="1:2" x14ac:dyDescent="0.2">
      <c r="A116" t="str">
        <v>Transport</v>
      </c>
      <c r="B116" t="str">
        <v>5FTHFt_c_e</v>
      </c>
    </row>
    <row r="117" spans="1:2" x14ac:dyDescent="0.2">
      <c r="A117" t="str">
        <v>Unassigned</v>
      </c>
      <c r="B117" t="str">
        <v>6DPMIPPH_c</v>
      </c>
    </row>
    <row r="118" spans="1:2" x14ac:dyDescent="0.2">
      <c r="A118" t="str">
        <v>Methylglyoxal metabolism</v>
      </c>
      <c r="B118" t="str">
        <v>AACTOOR_c</v>
      </c>
    </row>
    <row r="119" spans="1:2" x14ac:dyDescent="0.2">
      <c r="A119" t="str">
        <v>Lysine metabolism</v>
      </c>
      <c r="B119" t="str">
        <v>AASADy_c</v>
      </c>
    </row>
    <row r="120" spans="1:2" x14ac:dyDescent="0.2">
      <c r="A120" t="str">
        <v>Lysine metabolism</v>
      </c>
      <c r="B120" t="str">
        <v>AATA_c</v>
      </c>
    </row>
    <row r="121" spans="1:2" x14ac:dyDescent="0.2">
      <c r="A121" t="str">
        <v>Alanine, aspartate and glutamate metabolism</v>
      </c>
      <c r="B121" t="str">
        <v>ABTA_c</v>
      </c>
    </row>
    <row r="122" spans="1:2" x14ac:dyDescent="0.2">
      <c r="A122" t="str">
        <v>Alternative carbon metabolism</v>
      </c>
      <c r="B122" t="str">
        <v>ABTD2Dx_c</v>
      </c>
    </row>
    <row r="123" spans="1:2" x14ac:dyDescent="0.2">
      <c r="A123" t="str">
        <v>Alternative carbon metabolism</v>
      </c>
      <c r="B123" t="str">
        <v>ABTD2Dy_c</v>
      </c>
    </row>
    <row r="124" spans="1:2" x14ac:dyDescent="0.2">
      <c r="A124" t="str">
        <v>Alternative carbon metabolism</v>
      </c>
      <c r="B124" t="str">
        <v>ABTD4Dx_c</v>
      </c>
    </row>
    <row r="125" spans="1:2" x14ac:dyDescent="0.2">
      <c r="A125" t="str">
        <v>Alternative carbon metabolism</v>
      </c>
      <c r="B125" t="str">
        <v>ABTD4Dy_c</v>
      </c>
    </row>
    <row r="126" spans="1:2" x14ac:dyDescent="0.2">
      <c r="A126" t="str">
        <v>Transport</v>
      </c>
      <c r="B126" t="str">
        <v>ABTDt_c_e</v>
      </c>
    </row>
    <row r="127" spans="1:2" x14ac:dyDescent="0.2">
      <c r="A127" t="str">
        <v>Alternative carbon metabolism</v>
      </c>
      <c r="B127" t="str">
        <v>ABTLD_c</v>
      </c>
    </row>
    <row r="128" spans="1:2" x14ac:dyDescent="0.2">
      <c r="A128" t="str">
        <v>Transport</v>
      </c>
      <c r="B128" t="str">
        <v>ABTt_c_e</v>
      </c>
    </row>
    <row r="129" spans="1:2" x14ac:dyDescent="0.2">
      <c r="A129" t="str">
        <v>Arginine and proline metabolism</v>
      </c>
      <c r="B129" t="str">
        <v>ABUTD_m</v>
      </c>
    </row>
    <row r="130" spans="1:2" x14ac:dyDescent="0.2">
      <c r="A130" t="str">
        <v>Fatty acid degradation</v>
      </c>
      <c r="B130" t="str">
        <v>ACACT100i_m</v>
      </c>
    </row>
    <row r="131" spans="1:2" x14ac:dyDescent="0.2">
      <c r="A131" t="str">
        <v>Fatty acid degradation</v>
      </c>
      <c r="B131" t="str">
        <v>ACACT100i_x</v>
      </c>
    </row>
    <row r="132" spans="1:2" x14ac:dyDescent="0.2">
      <c r="A132" t="str">
        <v>Fatty acid degradation</v>
      </c>
      <c r="B132" t="str">
        <v>ACACT101ei_x</v>
      </c>
    </row>
    <row r="133" spans="1:2" x14ac:dyDescent="0.2">
      <c r="A133" t="str">
        <v>Fatty acid degradation</v>
      </c>
      <c r="B133" t="str">
        <v>ACACT120i_m</v>
      </c>
    </row>
    <row r="134" spans="1:2" x14ac:dyDescent="0.2">
      <c r="A134" t="str">
        <v>Fatty acid degradation</v>
      </c>
      <c r="B134" t="str">
        <v>ACACT120i_x</v>
      </c>
    </row>
    <row r="135" spans="1:2" x14ac:dyDescent="0.2">
      <c r="A135" t="str">
        <v>Fatty acid degradation</v>
      </c>
      <c r="B135" t="str">
        <v>ACACT121ai_m</v>
      </c>
    </row>
    <row r="136" spans="1:2" x14ac:dyDescent="0.2">
      <c r="A136" t="str">
        <v>Fatty acid degradation</v>
      </c>
      <c r="B136" t="str">
        <v>ACACT121ai_x</v>
      </c>
    </row>
    <row r="137" spans="1:2" x14ac:dyDescent="0.2">
      <c r="A137" t="str">
        <v>Fatty acid degradation</v>
      </c>
      <c r="B137" t="str">
        <v>ACACT121di_x</v>
      </c>
    </row>
    <row r="138" spans="1:2" x14ac:dyDescent="0.2">
      <c r="A138" t="str">
        <v>Fatty acid degradation</v>
      </c>
      <c r="B138" t="str">
        <v>ACACT122ei_x</v>
      </c>
    </row>
    <row r="139" spans="1:2" x14ac:dyDescent="0.2">
      <c r="A139" t="str">
        <v>Fatty acid degradation</v>
      </c>
      <c r="B139" t="str">
        <v>ACACT140i_m</v>
      </c>
    </row>
    <row r="140" spans="1:2" x14ac:dyDescent="0.2">
      <c r="A140" t="str">
        <v>Fatty acid degradation</v>
      </c>
      <c r="B140" t="str">
        <v>ACACT140i_x</v>
      </c>
    </row>
    <row r="141" spans="1:2" x14ac:dyDescent="0.2">
      <c r="A141" t="str">
        <v>Fatty acid degradation</v>
      </c>
      <c r="B141" t="str">
        <v>ACACT141ai_m</v>
      </c>
    </row>
    <row r="142" spans="1:2" x14ac:dyDescent="0.2">
      <c r="A142" t="str">
        <v>Fatty acid degradation</v>
      </c>
      <c r="B142" t="str">
        <v>ACACT141ai_x</v>
      </c>
    </row>
    <row r="143" spans="1:2" x14ac:dyDescent="0.2">
      <c r="A143" t="str">
        <v>Fatty acid degradation</v>
      </c>
      <c r="B143" t="str">
        <v>ACACT141bi_m</v>
      </c>
    </row>
    <row r="144" spans="1:2" x14ac:dyDescent="0.2">
      <c r="A144" t="str">
        <v>Fatty acid degradation</v>
      </c>
      <c r="B144" t="str">
        <v>ACACT141bi_x</v>
      </c>
    </row>
    <row r="145" spans="1:2" x14ac:dyDescent="0.2">
      <c r="A145" t="str">
        <v>Fatty acid degradation</v>
      </c>
      <c r="B145" t="str">
        <v>ACACT142i_x</v>
      </c>
    </row>
    <row r="146" spans="1:2" x14ac:dyDescent="0.2">
      <c r="A146" t="str">
        <v>Fatty acid degradation</v>
      </c>
      <c r="B146" t="str">
        <v>ACACT143i_x</v>
      </c>
    </row>
    <row r="147" spans="1:2" x14ac:dyDescent="0.2">
      <c r="A147" t="str">
        <v>Fatty acid degradation</v>
      </c>
      <c r="B147" t="str">
        <v>ACACT160i_m</v>
      </c>
    </row>
    <row r="148" spans="1:2" x14ac:dyDescent="0.2">
      <c r="A148" t="str">
        <v>Fatty acid degradation</v>
      </c>
      <c r="B148" t="str">
        <v>ACACT160i_x</v>
      </c>
    </row>
    <row r="149" spans="1:2" x14ac:dyDescent="0.2">
      <c r="A149" t="str">
        <v>Fatty acid degradation</v>
      </c>
      <c r="B149" t="str">
        <v>ACACT161ai_m</v>
      </c>
    </row>
    <row r="150" spans="1:2" x14ac:dyDescent="0.2">
      <c r="A150" t="str">
        <v>Fatty acid degradation</v>
      </c>
      <c r="B150" t="str">
        <v>ACACT161ai_x</v>
      </c>
    </row>
    <row r="151" spans="1:2" x14ac:dyDescent="0.2">
      <c r="A151" t="str">
        <v>Fatty acid degradation</v>
      </c>
      <c r="B151" t="str">
        <v>ACACT161bi_m</v>
      </c>
    </row>
    <row r="152" spans="1:2" x14ac:dyDescent="0.2">
      <c r="A152" t="str">
        <v>Fatty acid degradation</v>
      </c>
      <c r="B152" t="str">
        <v>ACACT161bi_x</v>
      </c>
    </row>
    <row r="153" spans="1:2" x14ac:dyDescent="0.2">
      <c r="A153" t="str">
        <v>Fatty acid degradation</v>
      </c>
      <c r="B153" t="str">
        <v>ACACT162i_x</v>
      </c>
    </row>
    <row r="154" spans="1:2" x14ac:dyDescent="0.2">
      <c r="A154" t="str">
        <v>Fatty acid degradation</v>
      </c>
      <c r="B154" t="str">
        <v>ACACT163i_x</v>
      </c>
    </row>
    <row r="155" spans="1:2" x14ac:dyDescent="0.2">
      <c r="A155" t="str">
        <v>Fatty acid degradation</v>
      </c>
      <c r="B155" t="str">
        <v>ACACT180i_m</v>
      </c>
    </row>
    <row r="156" spans="1:2" x14ac:dyDescent="0.2">
      <c r="A156" t="str">
        <v>Fatty acid degradation</v>
      </c>
      <c r="B156" t="str">
        <v>ACACT180i_x</v>
      </c>
    </row>
    <row r="157" spans="1:2" x14ac:dyDescent="0.2">
      <c r="A157" t="str">
        <v>Fatty acid degradation</v>
      </c>
      <c r="B157" t="str">
        <v>ACACT181ai_m</v>
      </c>
    </row>
    <row r="158" spans="1:2" x14ac:dyDescent="0.2">
      <c r="A158" t="str">
        <v>Fatty acid degradation</v>
      </c>
      <c r="B158" t="str">
        <v>ACACT181ai_x</v>
      </c>
    </row>
    <row r="159" spans="1:2" x14ac:dyDescent="0.2">
      <c r="A159" t="str">
        <v>Fatty acid degradation</v>
      </c>
      <c r="B159" t="str">
        <v>ACACT182i_x</v>
      </c>
    </row>
    <row r="160" spans="1:2" x14ac:dyDescent="0.2">
      <c r="A160" t="str">
        <v>Fatty acid degradation</v>
      </c>
      <c r="B160" t="str">
        <v>ACACT183i_x</v>
      </c>
    </row>
    <row r="161" spans="1:2" x14ac:dyDescent="0.2">
      <c r="A161" t="str">
        <v>Fatty acid degradation</v>
      </c>
      <c r="B161" t="str">
        <v>ACACT200i_m</v>
      </c>
    </row>
    <row r="162" spans="1:2" x14ac:dyDescent="0.2">
      <c r="A162" t="str">
        <v>Fatty acid degradation</v>
      </c>
      <c r="B162" t="str">
        <v>ACACT200i_x</v>
      </c>
    </row>
    <row r="163" spans="1:2" x14ac:dyDescent="0.2">
      <c r="A163" t="str">
        <v>Fatty acid degradation</v>
      </c>
      <c r="B163" t="str">
        <v>ACACT220i_m</v>
      </c>
    </row>
    <row r="164" spans="1:2" x14ac:dyDescent="0.2">
      <c r="A164" t="str">
        <v>Fatty acid degradation</v>
      </c>
      <c r="B164" t="str">
        <v>ACACT220i_x</v>
      </c>
    </row>
    <row r="165" spans="1:2" x14ac:dyDescent="0.2">
      <c r="A165" t="str">
        <v>Fatty acid degradation</v>
      </c>
      <c r="B165" t="str">
        <v>ACACT240i_m</v>
      </c>
    </row>
    <row r="166" spans="1:2" x14ac:dyDescent="0.2">
      <c r="A166" t="str">
        <v>Fatty acid degradation</v>
      </c>
      <c r="B166" t="str">
        <v>ACACT240i_x</v>
      </c>
    </row>
    <row r="167" spans="1:2" x14ac:dyDescent="0.2">
      <c r="A167" t="str">
        <v>Fatty acid degradation</v>
      </c>
      <c r="B167" t="str">
        <v>ACACT260i_m</v>
      </c>
    </row>
    <row r="168" spans="1:2" x14ac:dyDescent="0.2">
      <c r="A168" t="str">
        <v>Fatty acid degradation</v>
      </c>
      <c r="B168" t="str">
        <v>ACACT260i_x</v>
      </c>
    </row>
    <row r="169" spans="1:2" x14ac:dyDescent="0.2">
      <c r="A169" t="str">
        <v>Fatty acid degradation</v>
      </c>
      <c r="B169" t="str">
        <v>ACACT40i_m</v>
      </c>
    </row>
    <row r="170" spans="1:2" x14ac:dyDescent="0.2">
      <c r="A170" t="str">
        <v>Fatty acid degradation</v>
      </c>
      <c r="B170" t="str">
        <v>ACACT40i_x</v>
      </c>
    </row>
    <row r="171" spans="1:2" x14ac:dyDescent="0.2">
      <c r="A171" t="str">
        <v>Terpenoid backbone biosynthesis</v>
      </c>
      <c r="B171" t="str">
        <v>ACACT40ir_c</v>
      </c>
    </row>
    <row r="172" spans="1:2" x14ac:dyDescent="0.2">
      <c r="A172" t="str">
        <v>Fatty acid degradation</v>
      </c>
      <c r="B172" t="str">
        <v>ACACT60i_m</v>
      </c>
    </row>
    <row r="173" spans="1:2" x14ac:dyDescent="0.2">
      <c r="A173" t="str">
        <v>Fatty acid degradation</v>
      </c>
      <c r="B173" t="str">
        <v>ACACT60i_x</v>
      </c>
    </row>
    <row r="174" spans="1:2" x14ac:dyDescent="0.2">
      <c r="A174" t="str">
        <v>Fatty acid degradation</v>
      </c>
      <c r="B174" t="str">
        <v>ACACT80i_m</v>
      </c>
    </row>
    <row r="175" spans="1:2" x14ac:dyDescent="0.2">
      <c r="A175" t="str">
        <v>Fatty acid degradation</v>
      </c>
      <c r="B175" t="str">
        <v>ACACT80i_x</v>
      </c>
    </row>
    <row r="176" spans="1:2" x14ac:dyDescent="0.2">
      <c r="A176" t="str">
        <v>Unassigned</v>
      </c>
      <c r="B176" t="str">
        <v>ACALDCD_c</v>
      </c>
    </row>
    <row r="177" spans="1:2" x14ac:dyDescent="0.2">
      <c r="A177" t="str">
        <v>Transport</v>
      </c>
      <c r="B177" t="str">
        <v>ACALDt_c_e</v>
      </c>
    </row>
    <row r="178" spans="1:2" x14ac:dyDescent="0.2">
      <c r="A178" t="str">
        <v>Transport</v>
      </c>
      <c r="B178" t="str">
        <v>ACALDt_c_m</v>
      </c>
    </row>
    <row r="179" spans="1:2" x14ac:dyDescent="0.2">
      <c r="A179" t="str">
        <v>Fatty acid biosynthesis</v>
      </c>
      <c r="B179" t="str">
        <v>ACCOAC_c</v>
      </c>
    </row>
    <row r="180" spans="1:2" x14ac:dyDescent="0.2">
      <c r="A180" t="str">
        <v>Transport</v>
      </c>
      <c r="B180" t="str">
        <v>ACCOAt_c_n</v>
      </c>
    </row>
    <row r="181" spans="1:2" x14ac:dyDescent="0.2">
      <c r="A181" t="str">
        <v>Transport</v>
      </c>
      <c r="B181" t="str">
        <v>ACCOAt_c_r</v>
      </c>
    </row>
    <row r="182" spans="1:2" x14ac:dyDescent="0.2">
      <c r="A182" t="str">
        <v>Acetyl-CoA synthesis</v>
      </c>
      <c r="B182" t="str">
        <v>ACCOATsucac_m</v>
      </c>
    </row>
    <row r="183" spans="1:2" x14ac:dyDescent="0.2">
      <c r="A183" t="str">
        <v>Propanoate metabolism</v>
      </c>
      <c r="B183" t="str">
        <v>ACCOATsucpp_m</v>
      </c>
    </row>
    <row r="184" spans="1:2" x14ac:dyDescent="0.2">
      <c r="A184" t="str">
        <v>Unassigned</v>
      </c>
      <c r="B184" t="str">
        <v>ACEST1_m</v>
      </c>
    </row>
    <row r="185" spans="1:2" x14ac:dyDescent="0.2">
      <c r="A185" t="str">
        <v>Unassigned</v>
      </c>
      <c r="B185" t="str">
        <v>ACEST1_x</v>
      </c>
    </row>
    <row r="186" spans="1:2" x14ac:dyDescent="0.2">
      <c r="A186" t="str">
        <v>Amino sugar and nucleotide sugar metabolism</v>
      </c>
      <c r="B186" t="str">
        <v>ACGAM6PS_c</v>
      </c>
    </row>
    <row r="187" spans="1:2" x14ac:dyDescent="0.2">
      <c r="A187" t="str">
        <v>Glycosaminoglycan degradation</v>
      </c>
      <c r="B187" t="str">
        <v>ACGAM6S1_r</v>
      </c>
    </row>
    <row r="188" spans="1:2" x14ac:dyDescent="0.2">
      <c r="A188" t="str">
        <v>Glycosaminoglycan degradation</v>
      </c>
      <c r="B188" t="str">
        <v>ACGAM6S2_r</v>
      </c>
    </row>
    <row r="189" spans="1:2" x14ac:dyDescent="0.2">
      <c r="A189" t="str">
        <v>Amino sugar and nucleotide sugar metabolism</v>
      </c>
      <c r="B189" t="str">
        <v>ACGAMPM_c</v>
      </c>
    </row>
    <row r="190" spans="1:2" x14ac:dyDescent="0.2">
      <c r="A190" t="str">
        <v>Arginine and proline metabolism</v>
      </c>
      <c r="B190" t="str">
        <v>ACGK_m</v>
      </c>
    </row>
    <row r="191" spans="1:2" x14ac:dyDescent="0.2">
      <c r="A191" t="str">
        <v>Arginine and proline metabolism</v>
      </c>
      <c r="B191" t="str">
        <v>ACGS_m</v>
      </c>
    </row>
    <row r="192" spans="1:2" x14ac:dyDescent="0.2">
      <c r="A192" t="str">
        <v>Glycerophospholipid metabolism</v>
      </c>
      <c r="B192" t="str">
        <v>ACHAH_c</v>
      </c>
    </row>
    <row r="193" spans="1:2" x14ac:dyDescent="0.2">
      <c r="A193" t="str">
        <v>Unassigned</v>
      </c>
      <c r="B193" t="str">
        <v>ACHAH_e</v>
      </c>
    </row>
    <row r="194" spans="1:2" x14ac:dyDescent="0.2">
      <c r="A194" t="str">
        <v>Valine, leucine and isoleucine metabolism</v>
      </c>
      <c r="B194" t="str">
        <v>ACHBS_m</v>
      </c>
    </row>
    <row r="195" spans="1:2" x14ac:dyDescent="0.2">
      <c r="A195" t="str">
        <v>Unassigned</v>
      </c>
      <c r="B195" t="str">
        <v>ACHLE1_c</v>
      </c>
    </row>
    <row r="196" spans="1:2" x14ac:dyDescent="0.2">
      <c r="A196" t="str">
        <v>Unassigned</v>
      </c>
      <c r="B196" t="str">
        <v>ACHLE2_c</v>
      </c>
    </row>
    <row r="197" spans="1:2" x14ac:dyDescent="0.2">
      <c r="A197" t="str">
        <v>Unassigned</v>
      </c>
      <c r="B197" t="str">
        <v>ACHLE3_c</v>
      </c>
    </row>
    <row r="198" spans="1:2" x14ac:dyDescent="0.2">
      <c r="A198" t="str">
        <v>Acetyl-CoA synthesis</v>
      </c>
      <c r="B198" t="str">
        <v>ACITL_c</v>
      </c>
    </row>
    <row r="199" spans="1:2" x14ac:dyDescent="0.2">
      <c r="A199" t="str">
        <v>Pyruvate metabolism</v>
      </c>
      <c r="B199" t="str">
        <v>ACKr_c</v>
      </c>
    </row>
    <row r="200" spans="1:2" x14ac:dyDescent="0.2">
      <c r="A200" t="str">
        <v>Valine, leucine and isoleucine metabolism</v>
      </c>
      <c r="B200" t="str">
        <v>ACLS_m</v>
      </c>
    </row>
    <row r="201" spans="1:2" x14ac:dyDescent="0.2">
      <c r="A201" t="str">
        <v>Fatty acid degradation</v>
      </c>
      <c r="B201" t="str">
        <v>ACOAD100f_m</v>
      </c>
    </row>
    <row r="202" spans="1:2" x14ac:dyDescent="0.2">
      <c r="A202" t="str">
        <v>Fatty acid degradation</v>
      </c>
      <c r="B202" t="str">
        <v>ACOAD100f_x</v>
      </c>
    </row>
    <row r="203" spans="1:2" x14ac:dyDescent="0.2">
      <c r="A203" t="str">
        <v>Fatty acid degradation</v>
      </c>
      <c r="B203" t="str">
        <v>ACOAD101df_x</v>
      </c>
    </row>
    <row r="204" spans="1:2" x14ac:dyDescent="0.2">
      <c r="A204" t="str">
        <v>Fatty acid degradation</v>
      </c>
      <c r="B204" t="str">
        <v>ACOAD102ef_x</v>
      </c>
    </row>
    <row r="205" spans="1:2" x14ac:dyDescent="0.2">
      <c r="A205" t="str">
        <v>Fatty acid degradation</v>
      </c>
      <c r="B205" t="str">
        <v>ACOAD120f_m</v>
      </c>
    </row>
    <row r="206" spans="1:2" x14ac:dyDescent="0.2">
      <c r="A206" t="str">
        <v>Fatty acid degradation</v>
      </c>
      <c r="B206" t="str">
        <v>ACOAD120f_x</v>
      </c>
    </row>
    <row r="207" spans="1:2" x14ac:dyDescent="0.2">
      <c r="A207" t="str">
        <v>Fatty acid degradation</v>
      </c>
      <c r="B207" t="str">
        <v>ACOAD121af_x</v>
      </c>
    </row>
    <row r="208" spans="1:2" x14ac:dyDescent="0.2">
      <c r="A208" t="str">
        <v>Fatty acid degradation</v>
      </c>
      <c r="B208" t="str">
        <v>ACOAD140f_x</v>
      </c>
    </row>
    <row r="209" spans="1:2" x14ac:dyDescent="0.2">
      <c r="A209" t="str">
        <v>Fatty acid degradation</v>
      </c>
      <c r="B209" t="str">
        <v>ACOAD141af_x</v>
      </c>
    </row>
    <row r="210" spans="1:2" x14ac:dyDescent="0.2">
      <c r="A210" t="str">
        <v>Fatty acid degradation</v>
      </c>
      <c r="B210" t="str">
        <v>ACOAD141bf_x</v>
      </c>
    </row>
    <row r="211" spans="1:2" x14ac:dyDescent="0.2">
      <c r="A211" t="str">
        <v>Fatty acid degradation</v>
      </c>
      <c r="B211" t="str">
        <v>ACOAD142f_x</v>
      </c>
    </row>
    <row r="212" spans="1:2" x14ac:dyDescent="0.2">
      <c r="A212" t="str">
        <v>Fatty acid degradation</v>
      </c>
      <c r="B212" t="str">
        <v>ACOAD143f_x</v>
      </c>
    </row>
    <row r="213" spans="1:2" x14ac:dyDescent="0.2">
      <c r="A213" t="str">
        <v>Fatty acid degradation</v>
      </c>
      <c r="B213" t="str">
        <v>ACOAD160f_x</v>
      </c>
    </row>
    <row r="214" spans="1:2" x14ac:dyDescent="0.2">
      <c r="A214" t="str">
        <v>Fatty acid degradation</v>
      </c>
      <c r="B214" t="str">
        <v>ACOAD161af_x</v>
      </c>
    </row>
    <row r="215" spans="1:2" x14ac:dyDescent="0.2">
      <c r="A215" t="str">
        <v>Fatty acid degradation</v>
      </c>
      <c r="B215" t="str">
        <v>ACOAD161bf_x</v>
      </c>
    </row>
    <row r="216" spans="1:2" x14ac:dyDescent="0.2">
      <c r="A216" t="str">
        <v>Fatty acid degradation</v>
      </c>
      <c r="B216" t="str">
        <v>ACOAD162f_x</v>
      </c>
    </row>
    <row r="217" spans="1:2" x14ac:dyDescent="0.2">
      <c r="A217" t="str">
        <v>Fatty acid degradation</v>
      </c>
      <c r="B217" t="str">
        <v>ACOAD163f_x</v>
      </c>
    </row>
    <row r="218" spans="1:2" x14ac:dyDescent="0.2">
      <c r="A218" t="str">
        <v>Fatty acid degradation</v>
      </c>
      <c r="B218" t="str">
        <v>ACOAD180f_x</v>
      </c>
    </row>
    <row r="219" spans="1:2" x14ac:dyDescent="0.2">
      <c r="A219" t="str">
        <v>Fatty acid degradation</v>
      </c>
      <c r="B219" t="str">
        <v>ACOAD181af_x</v>
      </c>
    </row>
    <row r="220" spans="1:2" x14ac:dyDescent="0.2">
      <c r="A220" t="str">
        <v>Fatty acid degradation</v>
      </c>
      <c r="B220" t="str">
        <v>ACOAD182f_x</v>
      </c>
    </row>
    <row r="221" spans="1:2" x14ac:dyDescent="0.2">
      <c r="A221" t="str">
        <v>Fatty acid degradation</v>
      </c>
      <c r="B221" t="str">
        <v>ACOAD183f_x</v>
      </c>
    </row>
    <row r="222" spans="1:2" x14ac:dyDescent="0.2">
      <c r="A222" t="str">
        <v>Fatty acid degradation</v>
      </c>
      <c r="B222" t="str">
        <v>ACOAD40f_m</v>
      </c>
    </row>
    <row r="223" spans="1:2" x14ac:dyDescent="0.2">
      <c r="A223" t="str">
        <v>Fatty acid degradation</v>
      </c>
      <c r="B223" t="str">
        <v>ACOAD40f_x</v>
      </c>
    </row>
    <row r="224" spans="1:2" x14ac:dyDescent="0.2">
      <c r="A224" t="str">
        <v>Fatty acid degradation</v>
      </c>
      <c r="B224" t="str">
        <v>ACOAD60f_m</v>
      </c>
    </row>
    <row r="225" spans="1:2" x14ac:dyDescent="0.2">
      <c r="A225" t="str">
        <v>Fatty acid degradation</v>
      </c>
      <c r="B225" t="str">
        <v>ACOAD60f_x</v>
      </c>
    </row>
    <row r="226" spans="1:2" x14ac:dyDescent="0.2">
      <c r="A226" t="str">
        <v>Fatty acid degradation</v>
      </c>
      <c r="B226" t="str">
        <v>ACOAD80f_m</v>
      </c>
    </row>
    <row r="227" spans="1:2" x14ac:dyDescent="0.2">
      <c r="A227" t="str">
        <v>Fatty acid degradation</v>
      </c>
      <c r="B227" t="str">
        <v>ACOAD80f_x</v>
      </c>
    </row>
    <row r="228" spans="1:2" x14ac:dyDescent="0.2">
      <c r="A228" t="str">
        <v>Fatty acid degradation</v>
      </c>
      <c r="B228" t="str">
        <v>ACOAD82ef_x</v>
      </c>
    </row>
    <row r="229" spans="1:2" x14ac:dyDescent="0.2">
      <c r="A229" t="str">
        <v>Fatty acid degradation</v>
      </c>
      <c r="B229" t="str">
        <v>ACOADm30f_m</v>
      </c>
    </row>
    <row r="230" spans="1:2" x14ac:dyDescent="0.2">
      <c r="A230" t="str">
        <v>Fatty acid degradation</v>
      </c>
      <c r="B230" t="str">
        <v>ACOADm40f_m</v>
      </c>
    </row>
    <row r="231" spans="1:2" x14ac:dyDescent="0.2">
      <c r="A231" t="str">
        <v>Fatty acid degradation</v>
      </c>
      <c r="B231" t="str">
        <v>ACOADm50f_m</v>
      </c>
    </row>
    <row r="232" spans="1:2" x14ac:dyDescent="0.2">
      <c r="A232" t="str">
        <v>Biosynthesis of unsaturated fatty acids</v>
      </c>
      <c r="B232" t="str">
        <v>ACOADS160_rm</v>
      </c>
    </row>
    <row r="233" spans="1:2" x14ac:dyDescent="0.2">
      <c r="A233" t="str">
        <v>Biosynthesis of unsaturated fatty acids</v>
      </c>
      <c r="B233" t="str">
        <v>ACOADS180_rm</v>
      </c>
    </row>
    <row r="234" spans="1:2" x14ac:dyDescent="0.2">
      <c r="A234" t="str">
        <v>Biosynthesis of unsaturated fatty acids</v>
      </c>
      <c r="B234" t="str">
        <v>ACOADS181_rm</v>
      </c>
    </row>
    <row r="235" spans="1:2" x14ac:dyDescent="0.2">
      <c r="A235" t="str">
        <v>Biosynthesis of unsaturated fatty acids</v>
      </c>
      <c r="B235" t="str">
        <v>ACOADS182_rm</v>
      </c>
    </row>
    <row r="236" spans="1:2" x14ac:dyDescent="0.2">
      <c r="A236" t="str">
        <v>Fatty acid degradation</v>
      </c>
      <c r="B236" t="str">
        <v>ACOAO100_x</v>
      </c>
    </row>
    <row r="237" spans="1:2" x14ac:dyDescent="0.2">
      <c r="A237" t="str">
        <v>Fatty acid degradation</v>
      </c>
      <c r="B237" t="str">
        <v>ACOAO101d_x</v>
      </c>
    </row>
    <row r="238" spans="1:2" x14ac:dyDescent="0.2">
      <c r="A238" t="str">
        <v>Fatty acid degradation</v>
      </c>
      <c r="B238" t="str">
        <v>ACOAO102e_x</v>
      </c>
    </row>
    <row r="239" spans="1:2" x14ac:dyDescent="0.2">
      <c r="A239" t="str">
        <v>Fatty acid degradation</v>
      </c>
      <c r="B239" t="str">
        <v>ACOAO120_x</v>
      </c>
    </row>
    <row r="240" spans="1:2" x14ac:dyDescent="0.2">
      <c r="A240" t="str">
        <v>Fatty acid degradation</v>
      </c>
      <c r="B240" t="str">
        <v>ACOAO121a_x</v>
      </c>
    </row>
    <row r="241" spans="1:2" x14ac:dyDescent="0.2">
      <c r="A241" t="str">
        <v>Fatty acid degradation</v>
      </c>
      <c r="B241" t="str">
        <v>ACOAO140_x</v>
      </c>
    </row>
    <row r="242" spans="1:2" x14ac:dyDescent="0.2">
      <c r="A242" t="str">
        <v>Fatty acid degradation</v>
      </c>
      <c r="B242" t="str">
        <v>ACOAO141a_x</v>
      </c>
    </row>
    <row r="243" spans="1:2" x14ac:dyDescent="0.2">
      <c r="A243" t="str">
        <v>Fatty acid degradation</v>
      </c>
      <c r="B243" t="str">
        <v>ACOAO141b_x</v>
      </c>
    </row>
    <row r="244" spans="1:2" x14ac:dyDescent="0.2">
      <c r="A244" t="str">
        <v>Fatty acid degradation</v>
      </c>
      <c r="B244" t="str">
        <v>ACOAO142_x</v>
      </c>
    </row>
    <row r="245" spans="1:2" x14ac:dyDescent="0.2">
      <c r="A245" t="str">
        <v>Fatty acid degradation</v>
      </c>
      <c r="B245" t="str">
        <v>ACOAO143_x</v>
      </c>
    </row>
    <row r="246" spans="1:2" x14ac:dyDescent="0.2">
      <c r="A246" t="str">
        <v>Fatty acid degradation</v>
      </c>
      <c r="B246" t="str">
        <v>ACOAO160_x</v>
      </c>
    </row>
    <row r="247" spans="1:2" x14ac:dyDescent="0.2">
      <c r="A247" t="str">
        <v>Fatty acid degradation</v>
      </c>
      <c r="B247" t="str">
        <v>ACOAO161a_x</v>
      </c>
    </row>
    <row r="248" spans="1:2" x14ac:dyDescent="0.2">
      <c r="A248" t="str">
        <v>Fatty acid degradation</v>
      </c>
      <c r="B248" t="str">
        <v>ACOAO161b_x</v>
      </c>
    </row>
    <row r="249" spans="1:2" x14ac:dyDescent="0.2">
      <c r="A249" t="str">
        <v>Fatty acid degradation</v>
      </c>
      <c r="B249" t="str">
        <v>ACOAO162_x</v>
      </c>
    </row>
    <row r="250" spans="1:2" x14ac:dyDescent="0.2">
      <c r="A250" t="str">
        <v>Fatty acid degradation</v>
      </c>
      <c r="B250" t="str">
        <v>ACOAO163_x</v>
      </c>
    </row>
    <row r="251" spans="1:2" x14ac:dyDescent="0.2">
      <c r="A251" t="str">
        <v>Fatty acid degradation</v>
      </c>
      <c r="B251" t="str">
        <v>ACOAO180_x</v>
      </c>
    </row>
    <row r="252" spans="1:2" x14ac:dyDescent="0.2">
      <c r="A252" t="str">
        <v>Fatty acid degradation</v>
      </c>
      <c r="B252" t="str">
        <v>ACOAO181a_x</v>
      </c>
    </row>
    <row r="253" spans="1:2" x14ac:dyDescent="0.2">
      <c r="A253" t="str">
        <v>Fatty acid degradation</v>
      </c>
      <c r="B253" t="str">
        <v>ACOAO182_x</v>
      </c>
    </row>
    <row r="254" spans="1:2" x14ac:dyDescent="0.2">
      <c r="A254" t="str">
        <v>Fatty acid degradation</v>
      </c>
      <c r="B254" t="str">
        <v>ACOAO183_x</v>
      </c>
    </row>
    <row r="255" spans="1:2" x14ac:dyDescent="0.2">
      <c r="A255" t="str">
        <v>Fatty acid degradation</v>
      </c>
      <c r="B255" t="str">
        <v>ACOAO200_x</v>
      </c>
    </row>
    <row r="256" spans="1:2" x14ac:dyDescent="0.2">
      <c r="A256" t="str">
        <v>Fatty acid degradation</v>
      </c>
      <c r="B256" t="str">
        <v>ACOAO220_x</v>
      </c>
    </row>
    <row r="257" spans="1:2" x14ac:dyDescent="0.2">
      <c r="A257" t="str">
        <v>Fatty acid degradation</v>
      </c>
      <c r="B257" t="str">
        <v>ACOAO240_x</v>
      </c>
    </row>
    <row r="258" spans="1:2" x14ac:dyDescent="0.2">
      <c r="A258" t="str">
        <v>Fatty acid degradation</v>
      </c>
      <c r="B258" t="str">
        <v>ACOAO260_x</v>
      </c>
    </row>
    <row r="259" spans="1:2" x14ac:dyDescent="0.2">
      <c r="A259" t="str">
        <v>Fatty acid degradation</v>
      </c>
      <c r="B259" t="str">
        <v>ACOAO40_x</v>
      </c>
    </row>
    <row r="260" spans="1:2" x14ac:dyDescent="0.2">
      <c r="A260" t="str">
        <v>Fatty acid degradation</v>
      </c>
      <c r="B260" t="str">
        <v>ACOAO60_x</v>
      </c>
    </row>
    <row r="261" spans="1:2" x14ac:dyDescent="0.2">
      <c r="A261" t="str">
        <v>Fatty acid degradation</v>
      </c>
      <c r="B261" t="str">
        <v>ACOAO80_x</v>
      </c>
    </row>
    <row r="262" spans="1:2" x14ac:dyDescent="0.2">
      <c r="A262" t="str">
        <v>Fatty acid degradation</v>
      </c>
      <c r="B262" t="str">
        <v>ACOAO82e_x</v>
      </c>
    </row>
    <row r="263" spans="1:2" x14ac:dyDescent="0.2">
      <c r="A263" t="str">
        <v>Fatty acid biosynthesis</v>
      </c>
      <c r="B263" t="str">
        <v>ACOATA_c</v>
      </c>
    </row>
    <row r="264" spans="1:2" x14ac:dyDescent="0.2">
      <c r="A264" t="str">
        <v>Fatty acid biosynthesis</v>
      </c>
      <c r="B264" t="str">
        <v>ACOATA_m</v>
      </c>
    </row>
    <row r="265" spans="1:2" x14ac:dyDescent="0.2">
      <c r="A265" t="str">
        <v>C5-Branched dibasic acid metabolism</v>
      </c>
      <c r="B265" t="str">
        <v>ACONIs_c</v>
      </c>
    </row>
    <row r="266" spans="1:2" x14ac:dyDescent="0.2">
      <c r="A266" t="str">
        <v>C5-Branched dibasic acid metabolism</v>
      </c>
      <c r="B266" t="str">
        <v>ACONIs_m</v>
      </c>
    </row>
    <row r="267" spans="1:2" x14ac:dyDescent="0.2">
      <c r="A267" t="str">
        <v>Unassigned</v>
      </c>
      <c r="B267" t="str">
        <v>ACONMT_c</v>
      </c>
    </row>
    <row r="268" spans="1:2" x14ac:dyDescent="0.2">
      <c r="A268" t="str">
        <v>Citric acid cycle</v>
      </c>
      <c r="B268" t="str">
        <v>ACONT2_m</v>
      </c>
    </row>
    <row r="269" spans="1:2" x14ac:dyDescent="0.2">
      <c r="A269" t="str">
        <v>Citric acid cycle</v>
      </c>
      <c r="B269" t="str">
        <v>ACONTa_m</v>
      </c>
    </row>
    <row r="270" spans="1:2" x14ac:dyDescent="0.2">
      <c r="A270" t="str">
        <v>Citric acid cycle</v>
      </c>
      <c r="B270" t="str">
        <v>ACONTb_m</v>
      </c>
    </row>
    <row r="271" spans="1:2" x14ac:dyDescent="0.2">
      <c r="A271" t="str">
        <v>Arginine and proline metabolism</v>
      </c>
      <c r="B271" t="str">
        <v>ACOTAi_m</v>
      </c>
    </row>
    <row r="272" spans="1:2" x14ac:dyDescent="0.2">
      <c r="A272" t="str">
        <v>Riboflavin metabolism</v>
      </c>
      <c r="B272" t="str">
        <v>ACP1_e</v>
      </c>
    </row>
    <row r="273" spans="1:2" x14ac:dyDescent="0.2">
      <c r="A273" t="str">
        <v>Cysteine and methionine metabolism</v>
      </c>
      <c r="B273" t="str">
        <v>ACPCS_c</v>
      </c>
    </row>
    <row r="274" spans="1:2" x14ac:dyDescent="0.2">
      <c r="A274" t="str">
        <v>Styrene degradation</v>
      </c>
      <c r="B274" t="str">
        <v>ACRNAH_x</v>
      </c>
    </row>
    <row r="275" spans="1:2" x14ac:dyDescent="0.2">
      <c r="A275" t="str">
        <v>Transport</v>
      </c>
      <c r="B275" t="str">
        <v>ACRNt_c_m</v>
      </c>
    </row>
    <row r="276" spans="1:2" x14ac:dyDescent="0.2">
      <c r="A276" t="str">
        <v>Transport</v>
      </c>
      <c r="B276" t="str">
        <v>ACRNt_c_x</v>
      </c>
    </row>
    <row r="277" spans="1:2" x14ac:dyDescent="0.2">
      <c r="A277" t="str">
        <v>Acetyl-CoA synthesis</v>
      </c>
      <c r="B277" t="str">
        <v>ACS_c</v>
      </c>
    </row>
    <row r="278" spans="1:2" x14ac:dyDescent="0.2">
      <c r="A278" t="str">
        <v>Pyruvate metabolism</v>
      </c>
      <c r="B278" t="str">
        <v>ACS_n</v>
      </c>
    </row>
    <row r="279" spans="1:2" x14ac:dyDescent="0.2">
      <c r="A279" t="str">
        <v>Transport</v>
      </c>
      <c r="B279" t="str">
        <v>ACt_c_e</v>
      </c>
    </row>
    <row r="280" spans="1:2" x14ac:dyDescent="0.2">
      <c r="A280" t="str">
        <v>Transport</v>
      </c>
      <c r="B280" t="str">
        <v>ACt_c_m</v>
      </c>
    </row>
    <row r="281" spans="1:2" x14ac:dyDescent="0.2">
      <c r="A281" t="str">
        <v>Transport</v>
      </c>
      <c r="B281" t="str">
        <v>ACt_c_n</v>
      </c>
    </row>
    <row r="282" spans="1:2" x14ac:dyDescent="0.2">
      <c r="A282" t="str">
        <v>Purine metabolism</v>
      </c>
      <c r="B282" t="str">
        <v>ADA_c</v>
      </c>
    </row>
    <row r="283" spans="1:2" x14ac:dyDescent="0.2">
      <c r="A283" t="str">
        <v>Folate metabolism</v>
      </c>
      <c r="B283" t="str">
        <v>ADCL_c</v>
      </c>
    </row>
    <row r="284" spans="1:2" x14ac:dyDescent="0.2">
      <c r="A284" t="str">
        <v>Folate metabolism</v>
      </c>
      <c r="B284" t="str">
        <v>ADCS_c</v>
      </c>
    </row>
    <row r="285" spans="1:2" x14ac:dyDescent="0.2">
      <c r="A285" t="str">
        <v>Purine metabolism</v>
      </c>
      <c r="B285" t="str">
        <v>ADD_c</v>
      </c>
    </row>
    <row r="286" spans="1:2" x14ac:dyDescent="0.2">
      <c r="A286" t="str">
        <v>Transport</v>
      </c>
      <c r="B286" t="str">
        <v>ADEt_c_m</v>
      </c>
    </row>
    <row r="287" spans="1:2" x14ac:dyDescent="0.2">
      <c r="A287" t="str">
        <v>Transport</v>
      </c>
      <c r="B287" t="str">
        <v>ADEtps_e</v>
      </c>
    </row>
    <row r="288" spans="1:2" x14ac:dyDescent="0.2">
      <c r="A288" t="str">
        <v>Purine metabolism</v>
      </c>
      <c r="B288" t="str">
        <v>ADK1_c</v>
      </c>
    </row>
    <row r="289" spans="1:2" x14ac:dyDescent="0.2">
      <c r="A289" t="str">
        <v>Purine metabolism</v>
      </c>
      <c r="B289" t="str">
        <v>ADK1_m</v>
      </c>
    </row>
    <row r="290" spans="1:2" x14ac:dyDescent="0.2">
      <c r="A290" t="str">
        <v>Purine metabolism</v>
      </c>
      <c r="B290" t="str">
        <v>ADK3_m</v>
      </c>
    </row>
    <row r="291" spans="1:2" x14ac:dyDescent="0.2">
      <c r="A291" t="str">
        <v>Cysteine and methionine metabolism</v>
      </c>
      <c r="B291" t="str">
        <v>ADMDC_c</v>
      </c>
    </row>
    <row r="292" spans="1:2" x14ac:dyDescent="0.2">
      <c r="A292" t="str">
        <v>Purine metabolism</v>
      </c>
      <c r="B292" t="str">
        <v>ADNCYC_c</v>
      </c>
    </row>
    <row r="293" spans="1:2" x14ac:dyDescent="0.2">
      <c r="A293" t="str">
        <v>Purine metabolism</v>
      </c>
      <c r="B293" t="str">
        <v>ADNK1_c</v>
      </c>
    </row>
    <row r="294" spans="1:2" x14ac:dyDescent="0.2">
      <c r="A294" t="str">
        <v>Transport</v>
      </c>
      <c r="B294" t="str">
        <v>ADNtps_e</v>
      </c>
    </row>
    <row r="295" spans="1:2" x14ac:dyDescent="0.2">
      <c r="A295" t="str">
        <v>Transport</v>
      </c>
      <c r="B295" t="str">
        <v>ADPATPt_c_m</v>
      </c>
    </row>
    <row r="296" spans="1:2" x14ac:dyDescent="0.2">
      <c r="A296" t="str">
        <v>Transport</v>
      </c>
      <c r="B296" t="str">
        <v>ADPATPt_c_x</v>
      </c>
    </row>
    <row r="297" spans="1:2" x14ac:dyDescent="0.2">
      <c r="A297" t="str">
        <v>Purine metabolism</v>
      </c>
      <c r="B297" t="str">
        <v>ADPh_c</v>
      </c>
    </row>
    <row r="298" spans="1:2" x14ac:dyDescent="0.2">
      <c r="A298" t="str">
        <v>Purine metabolism</v>
      </c>
      <c r="B298" t="str">
        <v>ADPh_m</v>
      </c>
    </row>
    <row r="299" spans="1:2" x14ac:dyDescent="0.2">
      <c r="A299" t="str">
        <v>Purine metabolism</v>
      </c>
      <c r="B299" t="str">
        <v>ADPRDP_m</v>
      </c>
    </row>
    <row r="300" spans="1:2" x14ac:dyDescent="0.2">
      <c r="A300" t="str">
        <v>Purine metabolism</v>
      </c>
      <c r="B300" t="str">
        <v>ADPT_c</v>
      </c>
    </row>
    <row r="301" spans="1:2" x14ac:dyDescent="0.2">
      <c r="A301" t="str">
        <v>Transport</v>
      </c>
      <c r="B301" t="str">
        <v>ADPt_c_en</v>
      </c>
    </row>
    <row r="302" spans="1:2" x14ac:dyDescent="0.2">
      <c r="A302" t="str">
        <v>Transport</v>
      </c>
      <c r="B302" t="str">
        <v>ADPt_c_gm</v>
      </c>
    </row>
    <row r="303" spans="1:2" x14ac:dyDescent="0.2">
      <c r="A303" t="str">
        <v>Transport</v>
      </c>
      <c r="B303" t="str">
        <v>ADPt_c_n</v>
      </c>
    </row>
    <row r="304" spans="1:2" x14ac:dyDescent="0.2">
      <c r="A304" t="str">
        <v>Transport</v>
      </c>
      <c r="B304" t="str">
        <v>ADPt_c_r</v>
      </c>
    </row>
    <row r="305" spans="1:2" x14ac:dyDescent="0.2">
      <c r="A305" t="str">
        <v>Transport</v>
      </c>
      <c r="B305" t="str">
        <v>ADPt_c_vm</v>
      </c>
    </row>
    <row r="306" spans="1:2" x14ac:dyDescent="0.2">
      <c r="A306" t="str">
        <v>Purine metabolism</v>
      </c>
      <c r="B306" t="str">
        <v>ADSK_c</v>
      </c>
    </row>
    <row r="307" spans="1:2" x14ac:dyDescent="0.2">
      <c r="A307" t="str">
        <v>Purine metabolism</v>
      </c>
      <c r="B307" t="str">
        <v>ADSL1r_c</v>
      </c>
    </row>
    <row r="308" spans="1:2" x14ac:dyDescent="0.2">
      <c r="A308" t="str">
        <v>Purine metabolism</v>
      </c>
      <c r="B308" t="str">
        <v>ADSL2i_c</v>
      </c>
    </row>
    <row r="309" spans="1:2" x14ac:dyDescent="0.2">
      <c r="A309" t="str">
        <v>Purine metabolism</v>
      </c>
      <c r="B309" t="str">
        <v>ADSS_c</v>
      </c>
    </row>
    <row r="310" spans="1:2" x14ac:dyDescent="0.2">
      <c r="A310" t="str">
        <v>Alternative carbon metabolism</v>
      </c>
      <c r="B310" t="str">
        <v>AEPI1_c</v>
      </c>
    </row>
    <row r="311" spans="1:2" x14ac:dyDescent="0.2">
      <c r="A311" t="str">
        <v>Alternative carbon metabolism</v>
      </c>
      <c r="B311" t="str">
        <v>AEPI2_c</v>
      </c>
    </row>
    <row r="312" spans="1:2" x14ac:dyDescent="0.2">
      <c r="A312" t="str">
        <v>Riboflavin metabolism</v>
      </c>
      <c r="B312" t="str">
        <v>AFAT_c</v>
      </c>
    </row>
    <row r="313" spans="1:2" x14ac:dyDescent="0.2">
      <c r="A313" t="str">
        <v>Aflatoxin biosynthesis</v>
      </c>
      <c r="B313" t="str">
        <v>AFLTXNB1S_c</v>
      </c>
    </row>
    <row r="314" spans="1:2" x14ac:dyDescent="0.2">
      <c r="A314" t="str">
        <v>Aflatoxin biosynthesis</v>
      </c>
      <c r="B314" t="str">
        <v>AFLTXNB2S_c</v>
      </c>
    </row>
    <row r="315" spans="1:2" x14ac:dyDescent="0.2">
      <c r="A315" t="str">
        <v>Arginine and proline metabolism</v>
      </c>
      <c r="B315" t="str">
        <v>AGMT_e</v>
      </c>
    </row>
    <row r="316" spans="1:2" x14ac:dyDescent="0.2">
      <c r="A316" t="str">
        <v>Glycerophospholipid biosynthesis</v>
      </c>
      <c r="B316" t="str">
        <v>AGNPR_l</v>
      </c>
    </row>
    <row r="317" spans="1:2" x14ac:dyDescent="0.2">
      <c r="A317" t="str">
        <v>Glycerophospholipid biosynthesis</v>
      </c>
      <c r="B317" t="str">
        <v>AGNPR_rm</v>
      </c>
    </row>
    <row r="318" spans="1:2" x14ac:dyDescent="0.2">
      <c r="A318" t="str">
        <v>Glycerophospholipid biosynthesis</v>
      </c>
      <c r="B318" t="str">
        <v>AGPAT_l</v>
      </c>
    </row>
    <row r="319" spans="1:2" x14ac:dyDescent="0.2">
      <c r="A319" t="str">
        <v>Glycerophospholipid biosynthesis</v>
      </c>
      <c r="B319" t="str">
        <v>AGPAT_rm</v>
      </c>
    </row>
    <row r="320" spans="1:2" x14ac:dyDescent="0.2">
      <c r="A320" t="str">
        <v>Arginine and proline metabolism</v>
      </c>
      <c r="B320" t="str">
        <v>AGPRi_m</v>
      </c>
    </row>
    <row r="321" spans="1:2" x14ac:dyDescent="0.2">
      <c r="A321" t="str">
        <v>Glycine, serine and threonine metabolism</v>
      </c>
      <c r="B321" t="str">
        <v>AGTi_c</v>
      </c>
    </row>
    <row r="322" spans="1:2" x14ac:dyDescent="0.2">
      <c r="A322" t="str">
        <v>Cysteine and methionine metabolism</v>
      </c>
      <c r="B322" t="str">
        <v>AHCi_c</v>
      </c>
    </row>
    <row r="323" spans="1:2" x14ac:dyDescent="0.2">
      <c r="A323" t="str">
        <v>Transport</v>
      </c>
      <c r="B323" t="str">
        <v>AHCYSt_c_m</v>
      </c>
    </row>
    <row r="324" spans="1:2" x14ac:dyDescent="0.2">
      <c r="A324" t="str">
        <v>Transport</v>
      </c>
      <c r="B324" t="str">
        <v>AHCYSt_c_rm</v>
      </c>
    </row>
    <row r="325" spans="1:2" x14ac:dyDescent="0.2">
      <c r="A325" t="str">
        <v>Butanoate metabolism</v>
      </c>
      <c r="B325" t="str">
        <v>AHGDf_m</v>
      </c>
    </row>
    <row r="326" spans="1:2" x14ac:dyDescent="0.2">
      <c r="A326" t="str">
        <v>Unassigned</v>
      </c>
      <c r="B326" t="str">
        <v>AHMMPS4_c</v>
      </c>
    </row>
    <row r="327" spans="1:2" x14ac:dyDescent="0.2">
      <c r="A327" t="str">
        <v>Cysteine and methionine metabolism</v>
      </c>
      <c r="B327" t="str">
        <v>AHSERL_c</v>
      </c>
    </row>
    <row r="328" spans="1:2" x14ac:dyDescent="0.2">
      <c r="A328" t="str">
        <v>Cysteine and methionine metabolism</v>
      </c>
      <c r="B328" t="str">
        <v>AHSERL2_c</v>
      </c>
    </row>
    <row r="329" spans="1:2" x14ac:dyDescent="0.2">
      <c r="A329" t="str">
        <v>Purine metabolism</v>
      </c>
      <c r="B329" t="str">
        <v>AICART_c</v>
      </c>
    </row>
    <row r="330" spans="1:2" x14ac:dyDescent="0.2">
      <c r="A330" t="str">
        <v>Purine metabolism</v>
      </c>
      <c r="B330" t="str">
        <v>AIRC1_c</v>
      </c>
    </row>
    <row r="331" spans="1:2" x14ac:dyDescent="0.2">
      <c r="A331" t="str">
        <v>Transport</v>
      </c>
      <c r="B331" t="str">
        <v>AKGCITta_m</v>
      </c>
    </row>
    <row r="332" spans="1:2" x14ac:dyDescent="0.2">
      <c r="A332" t="str">
        <v>Citric acid cycle</v>
      </c>
      <c r="B332" t="str">
        <v>AKGDH_m</v>
      </c>
    </row>
    <row r="333" spans="1:2" x14ac:dyDescent="0.2">
      <c r="A333" t="str">
        <v>Transport</v>
      </c>
      <c r="B333" t="str">
        <v>AKGMALta_m</v>
      </c>
    </row>
    <row r="334" spans="1:2" x14ac:dyDescent="0.2">
      <c r="A334" t="str">
        <v>Transport</v>
      </c>
      <c r="B334" t="str">
        <v>AKGt_c_e</v>
      </c>
    </row>
    <row r="335" spans="1:2" x14ac:dyDescent="0.2">
      <c r="A335" t="str">
        <v>Transport</v>
      </c>
      <c r="B335" t="str">
        <v>AKGt_c_n</v>
      </c>
    </row>
    <row r="336" spans="1:2" x14ac:dyDescent="0.2">
      <c r="A336" t="str">
        <v>Transport</v>
      </c>
      <c r="B336" t="str">
        <v>AKGt_c_x</v>
      </c>
    </row>
    <row r="337" spans="1:2" x14ac:dyDescent="0.2">
      <c r="A337" t="str">
        <v>Folate metabolism</v>
      </c>
      <c r="B337" t="str">
        <v>AKP1_c</v>
      </c>
    </row>
    <row r="338" spans="1:2" x14ac:dyDescent="0.2">
      <c r="A338" t="str">
        <v>Glycine, serine and threonine metabolism</v>
      </c>
      <c r="B338" t="str">
        <v>ALAS_m</v>
      </c>
    </row>
    <row r="339" spans="1:2" x14ac:dyDescent="0.2">
      <c r="A339" t="str">
        <v>Transport</v>
      </c>
      <c r="B339" t="str">
        <v>ALAt_c_m</v>
      </c>
    </row>
    <row r="340" spans="1:2" x14ac:dyDescent="0.2">
      <c r="A340" t="str">
        <v>Alanine, aspartate and glutamate metabolism</v>
      </c>
      <c r="B340" t="str">
        <v>ALATA_L_m</v>
      </c>
    </row>
    <row r="341" spans="1:2" x14ac:dyDescent="0.2">
      <c r="A341" t="str">
        <v>Transport</v>
      </c>
      <c r="B341" t="str">
        <v>ALAtps_e</v>
      </c>
    </row>
    <row r="342" spans="1:2" x14ac:dyDescent="0.2">
      <c r="A342" t="str">
        <v>Aminoacyl-tRNA biosynthesis</v>
      </c>
      <c r="B342" t="str">
        <v>ALATRS_c</v>
      </c>
    </row>
    <row r="343" spans="1:2" x14ac:dyDescent="0.2">
      <c r="A343" t="str">
        <v>Pentose and glucuronate interconversions</v>
      </c>
      <c r="B343" t="str">
        <v>ALCD19y_c</v>
      </c>
    </row>
    <row r="344" spans="1:2" x14ac:dyDescent="0.2">
      <c r="A344" t="str">
        <v>Unassigned</v>
      </c>
      <c r="B344" t="str">
        <v>ALCD22xi_c</v>
      </c>
    </row>
    <row r="345" spans="1:2" x14ac:dyDescent="0.2">
      <c r="A345" t="str">
        <v>Unassigned</v>
      </c>
      <c r="B345" t="str">
        <v>ALCD22xi_m</v>
      </c>
    </row>
    <row r="346" spans="1:2" x14ac:dyDescent="0.2">
      <c r="A346" t="str">
        <v>Unassigned</v>
      </c>
      <c r="B346" t="str">
        <v>ALCD22yi_c</v>
      </c>
    </row>
    <row r="347" spans="1:2" x14ac:dyDescent="0.2">
      <c r="A347" t="str">
        <v>Unassigned</v>
      </c>
      <c r="B347" t="str">
        <v>ALCD23xi_c</v>
      </c>
    </row>
    <row r="348" spans="1:2" x14ac:dyDescent="0.2">
      <c r="A348" t="str">
        <v>Unassigned</v>
      </c>
      <c r="B348" t="str">
        <v>ALCD23xi_m</v>
      </c>
    </row>
    <row r="349" spans="1:2" x14ac:dyDescent="0.2">
      <c r="A349" t="str">
        <v>Unassigned</v>
      </c>
      <c r="B349" t="str">
        <v>ALCD23yi_c</v>
      </c>
    </row>
    <row r="350" spans="1:2" x14ac:dyDescent="0.2">
      <c r="A350" t="str">
        <v>Unassigned</v>
      </c>
      <c r="B350" t="str">
        <v>ALCD24xi_c</v>
      </c>
    </row>
    <row r="351" spans="1:2" x14ac:dyDescent="0.2">
      <c r="A351" t="str">
        <v>Unassigned</v>
      </c>
      <c r="B351" t="str">
        <v>ALCD24xi_m</v>
      </c>
    </row>
    <row r="352" spans="1:2" x14ac:dyDescent="0.2">
      <c r="A352" t="str">
        <v>Unassigned</v>
      </c>
      <c r="B352" t="str">
        <v>ALCD24yi_c</v>
      </c>
    </row>
    <row r="353" spans="1:2" x14ac:dyDescent="0.2">
      <c r="A353" t="str">
        <v>Phenylalanine, tyrosine and tryptophan metabolism</v>
      </c>
      <c r="B353" t="str">
        <v>ALCD25xi_c</v>
      </c>
    </row>
    <row r="354" spans="1:2" x14ac:dyDescent="0.2">
      <c r="A354" t="str">
        <v>Phenylalanine, tyrosine and tryptophan metabolism</v>
      </c>
      <c r="B354" t="str">
        <v>ALCD25xi_m</v>
      </c>
    </row>
    <row r="355" spans="1:2" x14ac:dyDescent="0.2">
      <c r="A355" t="str">
        <v>Unassigned</v>
      </c>
      <c r="B355" t="str">
        <v>ALCD25yi_c</v>
      </c>
    </row>
    <row r="356" spans="1:2" x14ac:dyDescent="0.2">
      <c r="A356" t="str">
        <v>Tryptophan metabolism</v>
      </c>
      <c r="B356" t="str">
        <v>ALCD26xi_c</v>
      </c>
    </row>
    <row r="357" spans="1:2" x14ac:dyDescent="0.2">
      <c r="A357" t="str">
        <v>Tryptophan metabolism</v>
      </c>
      <c r="B357" t="str">
        <v>ALCD26xi_m</v>
      </c>
    </row>
    <row r="358" spans="1:2" x14ac:dyDescent="0.2">
      <c r="A358" t="str">
        <v>Pyruvate metabolism</v>
      </c>
      <c r="B358" t="str">
        <v>ALCD2i1_c</v>
      </c>
    </row>
    <row r="359" spans="1:2" x14ac:dyDescent="0.2">
      <c r="A359" t="str">
        <v>Pyruvate metabolism</v>
      </c>
      <c r="B359" t="str">
        <v>ALCD2i2_c</v>
      </c>
    </row>
    <row r="360" spans="1:2" x14ac:dyDescent="0.2">
      <c r="A360" t="str">
        <v>Pyruvate metabolism</v>
      </c>
      <c r="B360" t="str">
        <v>ALCD2i2_m</v>
      </c>
    </row>
    <row r="361" spans="1:2" x14ac:dyDescent="0.2">
      <c r="A361" t="str">
        <v>Tryptophan metabolism</v>
      </c>
      <c r="B361" t="str">
        <v>ALDD20x_m</v>
      </c>
    </row>
    <row r="362" spans="1:2" x14ac:dyDescent="0.2">
      <c r="A362" t="str">
        <v>Unassigned</v>
      </c>
      <c r="B362" t="str">
        <v>ALDD20y_c</v>
      </c>
    </row>
    <row r="363" spans="1:2" x14ac:dyDescent="0.2">
      <c r="A363" t="str">
        <v>Unassigned</v>
      </c>
      <c r="B363" t="str">
        <v>ALDD20y_m</v>
      </c>
    </row>
    <row r="364" spans="1:2" x14ac:dyDescent="0.2">
      <c r="A364" t="str">
        <v>beta-Alanine metabolism</v>
      </c>
      <c r="B364" t="str">
        <v>ALDD22x_c</v>
      </c>
    </row>
    <row r="365" spans="1:2" x14ac:dyDescent="0.2">
      <c r="A365" t="str">
        <v>Pyruvate metabolism</v>
      </c>
      <c r="B365" t="str">
        <v>ALDD2x_c</v>
      </c>
    </row>
    <row r="366" spans="1:2" x14ac:dyDescent="0.2">
      <c r="A366" t="str">
        <v>Pyruvate metabolism</v>
      </c>
      <c r="B366" t="str">
        <v>ALDD2y_c</v>
      </c>
    </row>
    <row r="367" spans="1:2" x14ac:dyDescent="0.2">
      <c r="A367" t="str">
        <v>Purine metabolism</v>
      </c>
      <c r="B367" t="str">
        <v>ALLTN_c</v>
      </c>
    </row>
    <row r="368" spans="1:2" x14ac:dyDescent="0.2">
      <c r="A368" t="str">
        <v>Transport</v>
      </c>
      <c r="B368" t="str">
        <v>ALLTNt_c</v>
      </c>
    </row>
    <row r="369" spans="1:2" x14ac:dyDescent="0.2">
      <c r="A369" t="str">
        <v>Transport</v>
      </c>
      <c r="B369" t="str">
        <v>ALLTTt_c</v>
      </c>
    </row>
    <row r="370" spans="1:2" x14ac:dyDescent="0.2">
      <c r="A370" t="str">
        <v>Arginine and proline metabolism</v>
      </c>
      <c r="B370" t="str">
        <v>ALPHNH_c</v>
      </c>
    </row>
    <row r="371" spans="1:2" x14ac:dyDescent="0.2">
      <c r="A371" t="str">
        <v>Biotin metabolism</v>
      </c>
      <c r="B371" t="str">
        <v>AMAOTr_c</v>
      </c>
    </row>
    <row r="372" spans="1:2" x14ac:dyDescent="0.2">
      <c r="A372" t="str">
        <v>Transport</v>
      </c>
      <c r="B372" t="str">
        <v>AMETt_c_e</v>
      </c>
    </row>
    <row r="373" spans="1:2" x14ac:dyDescent="0.2">
      <c r="A373" t="str">
        <v>Transport</v>
      </c>
      <c r="B373" t="str">
        <v>AMETt_c_m</v>
      </c>
    </row>
    <row r="374" spans="1:2" x14ac:dyDescent="0.2">
      <c r="A374" t="str">
        <v>Transport</v>
      </c>
      <c r="B374" t="str">
        <v>AMETt_c_rm</v>
      </c>
    </row>
    <row r="375" spans="1:2" x14ac:dyDescent="0.2">
      <c r="A375" t="str">
        <v>Arginine and proline metabolism</v>
      </c>
      <c r="B375" t="str">
        <v>AMID_c</v>
      </c>
    </row>
    <row r="376" spans="1:2" x14ac:dyDescent="0.2">
      <c r="A376" t="str">
        <v>Transport</v>
      </c>
      <c r="B376" t="str">
        <v>AMPATPt_c_x</v>
      </c>
    </row>
    <row r="377" spans="1:2" x14ac:dyDescent="0.2">
      <c r="A377" t="str">
        <v>Purine metabolism</v>
      </c>
      <c r="B377" t="str">
        <v>AMPDA_c</v>
      </c>
    </row>
    <row r="378" spans="1:2" x14ac:dyDescent="0.2">
      <c r="A378" t="str">
        <v>Transport</v>
      </c>
      <c r="B378" t="str">
        <v>AMPt_c_l</v>
      </c>
    </row>
    <row r="379" spans="1:2" x14ac:dyDescent="0.2">
      <c r="A379" t="str">
        <v>Transport</v>
      </c>
      <c r="B379" t="str">
        <v>AMPt_c_n</v>
      </c>
    </row>
    <row r="380" spans="1:2" x14ac:dyDescent="0.2">
      <c r="A380" t="str">
        <v>Transport</v>
      </c>
      <c r="B380" t="str">
        <v>AMPt_c_rm</v>
      </c>
    </row>
    <row r="381" spans="1:2" x14ac:dyDescent="0.2">
      <c r="A381" t="str">
        <v>Nicotinate and nicotinamide metabolism</v>
      </c>
      <c r="B381" t="str">
        <v>ANNAT_c</v>
      </c>
    </row>
    <row r="382" spans="1:2" x14ac:dyDescent="0.2">
      <c r="A382" t="str">
        <v>Nicotinate and nicotinamide metabolism</v>
      </c>
      <c r="B382" t="str">
        <v>ANNAT_n</v>
      </c>
    </row>
    <row r="383" spans="1:2" x14ac:dyDescent="0.2">
      <c r="A383" t="str">
        <v>Phenylalanine, tyrosine and tryptophan metabolism</v>
      </c>
      <c r="B383" t="str">
        <v>ANPRT_c</v>
      </c>
    </row>
    <row r="384" spans="1:2" x14ac:dyDescent="0.2">
      <c r="A384" t="str">
        <v>Phenylalanine, tyrosine and tryptophan metabolism</v>
      </c>
      <c r="B384" t="str">
        <v>ANS_c</v>
      </c>
    </row>
    <row r="385" spans="1:2" x14ac:dyDescent="0.2">
      <c r="A385" t="str">
        <v>Glycine, serine and threonine metabolism</v>
      </c>
      <c r="B385" t="str">
        <v>AOBUTDs_c</v>
      </c>
    </row>
    <row r="386" spans="1:2" x14ac:dyDescent="0.2">
      <c r="A386" t="str">
        <v>Biotin metabolism</v>
      </c>
      <c r="B386" t="str">
        <v>AOXS_c</v>
      </c>
    </row>
    <row r="387" spans="1:2" x14ac:dyDescent="0.2">
      <c r="A387" t="str">
        <v>Purine metabolism</v>
      </c>
      <c r="B387" t="str">
        <v>AP4AH_c</v>
      </c>
    </row>
    <row r="388" spans="1:2" x14ac:dyDescent="0.2">
      <c r="A388" t="str">
        <v>Unassigned</v>
      </c>
      <c r="B388" t="str">
        <v>ARAB14LO_c</v>
      </c>
    </row>
    <row r="389" spans="1:2" x14ac:dyDescent="0.2">
      <c r="A389" t="str">
        <v>Unassigned</v>
      </c>
      <c r="B389" t="str">
        <v>ARAB14LO_x</v>
      </c>
    </row>
    <row r="390" spans="1:2" x14ac:dyDescent="0.2">
      <c r="A390" t="str">
        <v>Unassigned</v>
      </c>
      <c r="B390" t="str">
        <v>ARAB1Dx_c</v>
      </c>
    </row>
    <row r="391" spans="1:2" x14ac:dyDescent="0.2">
      <c r="A391" t="str">
        <v>Transport</v>
      </c>
      <c r="B391" t="str">
        <v>ARABDt_c</v>
      </c>
    </row>
    <row r="392" spans="1:2" x14ac:dyDescent="0.2">
      <c r="A392" t="str">
        <v>Transport</v>
      </c>
      <c r="B392" t="str">
        <v>ARABLt_c</v>
      </c>
    </row>
    <row r="393" spans="1:2" x14ac:dyDescent="0.2">
      <c r="A393" t="str">
        <v>Alternative carbon metabolism</v>
      </c>
      <c r="B393" t="str">
        <v>ARABRy_c</v>
      </c>
    </row>
    <row r="394" spans="1:2" x14ac:dyDescent="0.2">
      <c r="A394" t="str">
        <v>Transport</v>
      </c>
      <c r="B394" t="str">
        <v>ARACHt_c_e</v>
      </c>
    </row>
    <row r="395" spans="1:2" x14ac:dyDescent="0.2">
      <c r="A395" t="str">
        <v>Transport</v>
      </c>
      <c r="B395" t="str">
        <v>ARACHt_c_rm</v>
      </c>
    </row>
    <row r="396" spans="1:2" x14ac:dyDescent="0.2">
      <c r="A396" t="str">
        <v>Alternative carbon metabolism</v>
      </c>
      <c r="B396" t="str">
        <v>ARAI2_c</v>
      </c>
    </row>
    <row r="397" spans="1:2" x14ac:dyDescent="0.2">
      <c r="A397" t="str">
        <v>Alternative carbon metabolism</v>
      </c>
      <c r="B397" t="str">
        <v>ARAK_c</v>
      </c>
    </row>
    <row r="398" spans="1:2" x14ac:dyDescent="0.2">
      <c r="A398" t="str">
        <v>Arginine and proline metabolism</v>
      </c>
      <c r="B398" t="str">
        <v>ARGN_c</v>
      </c>
    </row>
    <row r="399" spans="1:2" x14ac:dyDescent="0.2">
      <c r="A399" t="str">
        <v>Arginine and proline metabolism</v>
      </c>
      <c r="B399" t="str">
        <v>ARGSL_c</v>
      </c>
    </row>
    <row r="400" spans="1:2" x14ac:dyDescent="0.2">
      <c r="A400" t="str">
        <v>Arginine and proline metabolism</v>
      </c>
      <c r="B400" t="str">
        <v>ARGSS_c</v>
      </c>
    </row>
    <row r="401" spans="1:2" x14ac:dyDescent="0.2">
      <c r="A401" t="str">
        <v>Transport</v>
      </c>
      <c r="B401" t="str">
        <v>ARGtpa_v</v>
      </c>
    </row>
    <row r="402" spans="1:2" x14ac:dyDescent="0.2">
      <c r="A402" t="str">
        <v>Transport</v>
      </c>
      <c r="B402" t="str">
        <v>ARGtps_e</v>
      </c>
    </row>
    <row r="403" spans="1:2" x14ac:dyDescent="0.2">
      <c r="A403" t="str">
        <v>Transport</v>
      </c>
      <c r="B403" t="str">
        <v>ARGtps_m</v>
      </c>
    </row>
    <row r="404" spans="1:2" x14ac:dyDescent="0.2">
      <c r="A404" t="str">
        <v>Aminoacyl-tRNA biosynthesis</v>
      </c>
      <c r="B404" t="str">
        <v>ARGTRS_c</v>
      </c>
    </row>
    <row r="405" spans="1:2" x14ac:dyDescent="0.2">
      <c r="A405" t="str">
        <v>Histidine metabolism</v>
      </c>
      <c r="B405" t="str">
        <v>ARMT_c</v>
      </c>
    </row>
    <row r="406" spans="1:2" x14ac:dyDescent="0.2">
      <c r="A406" t="str">
        <v>Phenylalanine, tyrosine and tryptophan metabolism</v>
      </c>
      <c r="B406" t="str">
        <v>AROHL_c</v>
      </c>
    </row>
    <row r="407" spans="1:2" x14ac:dyDescent="0.2">
      <c r="A407" t="str">
        <v>Steroid hormone biosynthesis</v>
      </c>
      <c r="B407" t="str">
        <v>ARSO4H_c</v>
      </c>
    </row>
    <row r="408" spans="1:2" x14ac:dyDescent="0.2">
      <c r="A408" t="str">
        <v>Glycine, serine and threonine metabolism</v>
      </c>
      <c r="B408" t="str">
        <v>ASAD_c</v>
      </c>
    </row>
    <row r="409" spans="1:2" x14ac:dyDescent="0.2">
      <c r="A409" t="str">
        <v>Ascorbate and aldarate metabolism</v>
      </c>
      <c r="B409" t="str">
        <v>ASCBOX_c</v>
      </c>
    </row>
    <row r="410" spans="1:2" x14ac:dyDescent="0.2">
      <c r="A410" t="str">
        <v>Alanine, aspartate and glutamate metabolism</v>
      </c>
      <c r="B410" t="str">
        <v>ASNN_e</v>
      </c>
    </row>
    <row r="411" spans="1:2" x14ac:dyDescent="0.2">
      <c r="A411" t="str">
        <v>Alanine, aspartate and glutamate metabolism</v>
      </c>
      <c r="B411" t="str">
        <v>ASNS1_c</v>
      </c>
    </row>
    <row r="412" spans="1:2" x14ac:dyDescent="0.2">
      <c r="A412" t="str">
        <v>Transport</v>
      </c>
      <c r="B412" t="str">
        <v>ASNt_c_m</v>
      </c>
    </row>
    <row r="413" spans="1:2" x14ac:dyDescent="0.2">
      <c r="A413" t="str">
        <v>Transport</v>
      </c>
      <c r="B413" t="str">
        <v>ASNtpa_v</v>
      </c>
    </row>
    <row r="414" spans="1:2" x14ac:dyDescent="0.2">
      <c r="A414" t="str">
        <v>Transport</v>
      </c>
      <c r="B414" t="str">
        <v>ASNtps_v</v>
      </c>
    </row>
    <row r="415" spans="1:2" x14ac:dyDescent="0.2">
      <c r="A415" t="str">
        <v>Aminoacyl-tRNA biosynthesis</v>
      </c>
      <c r="B415" t="str">
        <v>ASNTRS_c</v>
      </c>
    </row>
    <row r="416" spans="1:2" x14ac:dyDescent="0.2">
      <c r="A416" t="str">
        <v>Aminoacyl-tRNA biosynthesis</v>
      </c>
      <c r="B416" t="str">
        <v>ASNTRS_m</v>
      </c>
    </row>
    <row r="417" spans="1:2" x14ac:dyDescent="0.2">
      <c r="A417" t="str">
        <v>Pyrimidine metabolism</v>
      </c>
      <c r="B417" t="str">
        <v>ASPCT_c</v>
      </c>
    </row>
    <row r="418" spans="1:2" x14ac:dyDescent="0.2">
      <c r="A418" t="str">
        <v>Transport</v>
      </c>
      <c r="B418" t="str">
        <v>ASPGLUt_c_m</v>
      </c>
    </row>
    <row r="419" spans="1:2" x14ac:dyDescent="0.2">
      <c r="A419" t="str">
        <v>Transport</v>
      </c>
      <c r="B419" t="str">
        <v>ASPGLUt_c_x</v>
      </c>
    </row>
    <row r="420" spans="1:2" x14ac:dyDescent="0.2">
      <c r="A420" t="str">
        <v>Glycine, serine and threonine metabolism</v>
      </c>
      <c r="B420" t="str">
        <v>ASPK_c</v>
      </c>
    </row>
    <row r="421" spans="1:2" x14ac:dyDescent="0.2">
      <c r="A421" t="str">
        <v>Oxidative phosphorylation</v>
      </c>
      <c r="B421" t="str">
        <v>ASPTA_c</v>
      </c>
    </row>
    <row r="422" spans="1:2" x14ac:dyDescent="0.2">
      <c r="A422" t="str">
        <v>Arginine and proline metabolism</v>
      </c>
      <c r="B422" t="str">
        <v>ASPTA_x</v>
      </c>
    </row>
    <row r="423" spans="1:2" x14ac:dyDescent="0.2">
      <c r="A423" t="str">
        <v>Cysteine and methionine metabolism</v>
      </c>
      <c r="B423" t="str">
        <v>ASPTA4_c</v>
      </c>
    </row>
    <row r="424" spans="1:2" x14ac:dyDescent="0.2">
      <c r="A424" t="str">
        <v>Oxidative phosphorylation</v>
      </c>
      <c r="B424" t="str">
        <v>ASPTAi_m</v>
      </c>
    </row>
    <row r="425" spans="1:2" x14ac:dyDescent="0.2">
      <c r="A425" t="str">
        <v>Transport</v>
      </c>
      <c r="B425" t="str">
        <v>ASPtps_e</v>
      </c>
    </row>
    <row r="426" spans="1:2" x14ac:dyDescent="0.2">
      <c r="A426" t="str">
        <v>Transport</v>
      </c>
      <c r="B426" t="str">
        <v>ASPtps_v</v>
      </c>
    </row>
    <row r="427" spans="1:2" x14ac:dyDescent="0.2">
      <c r="A427" t="str">
        <v>Aminoacyl-tRNA biosynthesis</v>
      </c>
      <c r="B427" t="str">
        <v>ASPTRS_c</v>
      </c>
    </row>
    <row r="428" spans="1:2" x14ac:dyDescent="0.2">
      <c r="A428" t="str">
        <v>Purine metabolism</v>
      </c>
      <c r="B428" t="str">
        <v>ATAH_c</v>
      </c>
    </row>
    <row r="429" spans="1:2" x14ac:dyDescent="0.2">
      <c r="A429" t="str">
        <v>Glycine, serine and threonine metabolism</v>
      </c>
      <c r="B429" t="str">
        <v>ATHRDHr_c</v>
      </c>
    </row>
    <row r="430" spans="1:2" x14ac:dyDescent="0.2">
      <c r="A430" t="str">
        <v>Oxidative phosphorylation</v>
      </c>
      <c r="B430" t="str">
        <v>ATPASEP2e_c</v>
      </c>
    </row>
    <row r="431" spans="1:2" x14ac:dyDescent="0.2">
      <c r="A431" t="str">
        <v>Purine metabolism</v>
      </c>
      <c r="B431" t="str">
        <v>ATPASEV_v</v>
      </c>
    </row>
    <row r="432" spans="1:2" x14ac:dyDescent="0.2">
      <c r="A432" t="str">
        <v>Purine metabolism</v>
      </c>
      <c r="B432" t="str">
        <v>ATPATF1_c</v>
      </c>
    </row>
    <row r="433" spans="1:2" x14ac:dyDescent="0.2">
      <c r="A433" t="str">
        <v>Purine metabolism</v>
      </c>
      <c r="B433" t="str">
        <v>ATPHs_c</v>
      </c>
    </row>
    <row r="434" spans="1:2" x14ac:dyDescent="0.2">
      <c r="A434" t="str">
        <v>Unassigned</v>
      </c>
      <c r="B434" t="str">
        <v>ATPM_c</v>
      </c>
    </row>
    <row r="435" spans="1:2" x14ac:dyDescent="0.2">
      <c r="A435" t="str">
        <v>Histidine metabolism</v>
      </c>
      <c r="B435" t="str">
        <v>ATPPRT_c</v>
      </c>
    </row>
    <row r="436" spans="1:2" x14ac:dyDescent="0.2">
      <c r="A436" t="str">
        <v>Oxidative phosphorylation</v>
      </c>
      <c r="B436" t="str">
        <v>ATPS_m</v>
      </c>
    </row>
    <row r="437" spans="1:2" x14ac:dyDescent="0.2">
      <c r="A437" t="str">
        <v>Transport</v>
      </c>
      <c r="B437" t="str">
        <v>ATPt_c_en</v>
      </c>
    </row>
    <row r="438" spans="1:2" x14ac:dyDescent="0.2">
      <c r="A438" t="str">
        <v>Transport</v>
      </c>
      <c r="B438" t="str">
        <v>ATPt_c_gm</v>
      </c>
    </row>
    <row r="439" spans="1:2" x14ac:dyDescent="0.2">
      <c r="A439" t="str">
        <v>Transport</v>
      </c>
      <c r="B439" t="str">
        <v>ATPt_c_l</v>
      </c>
    </row>
    <row r="440" spans="1:2" x14ac:dyDescent="0.2">
      <c r="A440" t="str">
        <v>Transport</v>
      </c>
      <c r="B440" t="str">
        <v>ATPt_c_n</v>
      </c>
    </row>
    <row r="441" spans="1:2" x14ac:dyDescent="0.2">
      <c r="A441" t="str">
        <v>Transport</v>
      </c>
      <c r="B441" t="str">
        <v>ATPt_c_r</v>
      </c>
    </row>
    <row r="442" spans="1:2" x14ac:dyDescent="0.2">
      <c r="A442" t="str">
        <v>Transport</v>
      </c>
      <c r="B442" t="str">
        <v>ATPt_c_rm</v>
      </c>
    </row>
    <row r="443" spans="1:2" x14ac:dyDescent="0.2">
      <c r="A443" t="str">
        <v>Transport</v>
      </c>
      <c r="B443" t="str">
        <v>ATPt_c_vm</v>
      </c>
    </row>
    <row r="444" spans="1:2" x14ac:dyDescent="0.2">
      <c r="A444" t="str">
        <v>Aflatoxin biosynthesis</v>
      </c>
      <c r="B444" t="str">
        <v>AVNORy_c</v>
      </c>
    </row>
    <row r="445" spans="1:2" x14ac:dyDescent="0.2">
      <c r="A445" t="str">
        <v>Biotin metabolism</v>
      </c>
      <c r="B445" t="str">
        <v>BACCL_c</v>
      </c>
    </row>
    <row r="446" spans="1:2" x14ac:dyDescent="0.2">
      <c r="A446" t="str">
        <v>Carnitine biosynthesis</v>
      </c>
      <c r="B446" t="str">
        <v>BBOX_m</v>
      </c>
    </row>
    <row r="447" spans="1:2" x14ac:dyDescent="0.2">
      <c r="A447" t="str">
        <v>Glycine, serine and threonine metabolism</v>
      </c>
      <c r="B447" t="str">
        <v>BETALDHx_x</v>
      </c>
    </row>
    <row r="448" spans="1:2" x14ac:dyDescent="0.2">
      <c r="A448" t="str">
        <v>Pseudoreaction</v>
      </c>
      <c r="B448" t="str">
        <v>BIOMASS_RT_CLIM</v>
      </c>
    </row>
    <row r="449" spans="1:2" x14ac:dyDescent="0.2">
      <c r="A449" t="str">
        <v>Sulfur metabolism</v>
      </c>
      <c r="B449" t="str">
        <v>BPNT_c</v>
      </c>
    </row>
    <row r="450" spans="1:2" x14ac:dyDescent="0.2">
      <c r="A450" t="str">
        <v>Butanoate metabolism</v>
      </c>
      <c r="B450" t="str">
        <v>BTDDH_c</v>
      </c>
    </row>
    <row r="451" spans="1:2" x14ac:dyDescent="0.2">
      <c r="A451" t="str">
        <v>Transport</v>
      </c>
      <c r="B451" t="str">
        <v>BTDt_c_e</v>
      </c>
    </row>
    <row r="452" spans="1:2" x14ac:dyDescent="0.2">
      <c r="A452" t="str">
        <v>Biotin metabolism</v>
      </c>
      <c r="B452" t="str">
        <v>BTS1_c</v>
      </c>
    </row>
    <row r="453" spans="1:2" x14ac:dyDescent="0.2">
      <c r="A453" t="str">
        <v>Biotin metabolism</v>
      </c>
      <c r="B453" t="str">
        <v>BTS1_m</v>
      </c>
    </row>
    <row r="454" spans="1:2" x14ac:dyDescent="0.2">
      <c r="A454" t="str">
        <v>Transport</v>
      </c>
      <c r="B454" t="str">
        <v>BUTt_c_e</v>
      </c>
    </row>
    <row r="455" spans="1:2" x14ac:dyDescent="0.2">
      <c r="A455" t="str">
        <v>Transport</v>
      </c>
      <c r="B455" t="str">
        <v>BUTt_c_x</v>
      </c>
    </row>
    <row r="456" spans="1:2" x14ac:dyDescent="0.2">
      <c r="A456" t="str">
        <v>Benzoate degradation</v>
      </c>
      <c r="B456" t="str">
        <v>BZHYOX_c</v>
      </c>
    </row>
    <row r="457" spans="1:2" x14ac:dyDescent="0.2">
      <c r="A457" t="str">
        <v>Unassigned</v>
      </c>
      <c r="B457" t="str">
        <v>BZHYOX_r</v>
      </c>
    </row>
    <row r="458" spans="1:2" x14ac:dyDescent="0.2">
      <c r="A458" t="str">
        <v>Ergosterol biosynthesis</v>
      </c>
      <c r="B458" t="str">
        <v>C14STR_c</v>
      </c>
    </row>
    <row r="459" spans="1:2" x14ac:dyDescent="0.2">
      <c r="A459" t="str">
        <v>Ergosterol biosynthesis</v>
      </c>
      <c r="B459" t="str">
        <v>C22STDSy_c</v>
      </c>
    </row>
    <row r="460" spans="1:2" x14ac:dyDescent="0.2">
      <c r="A460" t="str">
        <v>Ergosterol biosynthesis</v>
      </c>
      <c r="B460" t="str">
        <v>C24STR_r</v>
      </c>
    </row>
    <row r="461" spans="1:2" x14ac:dyDescent="0.2">
      <c r="A461" t="str">
        <v>Ergosterol biosynthesis</v>
      </c>
      <c r="B461" t="str">
        <v>C3STDH1_c</v>
      </c>
    </row>
    <row r="462" spans="1:2" x14ac:dyDescent="0.2">
      <c r="A462" t="str">
        <v>Ergosterol biosynthesis</v>
      </c>
      <c r="B462" t="str">
        <v>C3STDH2_c</v>
      </c>
    </row>
    <row r="463" spans="1:2" x14ac:dyDescent="0.2">
      <c r="A463" t="str">
        <v>Ergosterol biosynthesis</v>
      </c>
      <c r="B463" t="str">
        <v>C3STKR1_c</v>
      </c>
    </row>
    <row r="464" spans="1:2" x14ac:dyDescent="0.2">
      <c r="A464" t="str">
        <v>Ergosterol biosynthesis</v>
      </c>
      <c r="B464" t="str">
        <v>C3STKR2_c</v>
      </c>
    </row>
    <row r="465" spans="1:2" x14ac:dyDescent="0.2">
      <c r="A465" t="str">
        <v>Ergosterol biosynthesis</v>
      </c>
      <c r="B465" t="str">
        <v>C4STMO1_c</v>
      </c>
    </row>
    <row r="466" spans="1:2" x14ac:dyDescent="0.2">
      <c r="A466" t="str">
        <v>Ergosterol biosynthesis</v>
      </c>
      <c r="B466" t="str">
        <v>C4STMO2_c</v>
      </c>
    </row>
    <row r="467" spans="1:2" x14ac:dyDescent="0.2">
      <c r="A467" t="str">
        <v>Ergosterol biosynthesis</v>
      </c>
      <c r="B467" t="str">
        <v>C4STMO3_c</v>
      </c>
    </row>
    <row r="468" spans="1:2" x14ac:dyDescent="0.2">
      <c r="A468" t="str">
        <v>Ergosterol biosynthesis</v>
      </c>
      <c r="B468" t="str">
        <v>C4STMO4_c</v>
      </c>
    </row>
    <row r="469" spans="1:2" x14ac:dyDescent="0.2">
      <c r="A469" t="str">
        <v>Ergosterol biosynthesis</v>
      </c>
      <c r="B469" t="str">
        <v>C5STDS_c</v>
      </c>
    </row>
    <row r="470" spans="1:2" x14ac:dyDescent="0.2">
      <c r="A470" t="str">
        <v>Ergosterol biosynthesis</v>
      </c>
      <c r="B470" t="str">
        <v>C8STI_c</v>
      </c>
    </row>
    <row r="471" spans="1:2" x14ac:dyDescent="0.2">
      <c r="A471" t="str">
        <v>Transport</v>
      </c>
      <c r="B471" t="str">
        <v>CA2t_c_e</v>
      </c>
    </row>
    <row r="472" spans="1:2" x14ac:dyDescent="0.2">
      <c r="A472" t="str">
        <v>Carotenoid biosynthesis</v>
      </c>
      <c r="B472" t="str">
        <v>CAROL1_c</v>
      </c>
    </row>
    <row r="473" spans="1:2" x14ac:dyDescent="0.2">
      <c r="A473" t="str">
        <v>Carotenoid biosynthesis</v>
      </c>
      <c r="B473" t="str">
        <v>CAROL2_c</v>
      </c>
    </row>
    <row r="474" spans="1:2" x14ac:dyDescent="0.2">
      <c r="A474" t="str">
        <v>Carotenoid biosynthesis</v>
      </c>
      <c r="B474" t="str">
        <v>CAROL3_c</v>
      </c>
    </row>
    <row r="475" spans="1:2" x14ac:dyDescent="0.2">
      <c r="A475" t="str">
        <v>Carotenoid biosynthesis</v>
      </c>
      <c r="B475" t="str">
        <v>CAROMOX1_c</v>
      </c>
    </row>
    <row r="476" spans="1:2" x14ac:dyDescent="0.2">
      <c r="A476" t="str">
        <v>Carotenoid biosynthesis</v>
      </c>
      <c r="B476" t="str">
        <v>CAROMOX2_c</v>
      </c>
    </row>
    <row r="477" spans="1:2" x14ac:dyDescent="0.2">
      <c r="A477" t="str">
        <v>Fatty acid degradation</v>
      </c>
      <c r="B477" t="str">
        <v>CAT_c</v>
      </c>
    </row>
    <row r="478" spans="1:2" x14ac:dyDescent="0.2">
      <c r="A478" t="str">
        <v>Fatty acid degradation</v>
      </c>
      <c r="B478" t="str">
        <v>CAT_x</v>
      </c>
    </row>
    <row r="479" spans="1:2" x14ac:dyDescent="0.2">
      <c r="A479" t="str">
        <v>Benzoate degradation</v>
      </c>
      <c r="B479" t="str">
        <v>CATDOX_c</v>
      </c>
    </row>
    <row r="480" spans="1:2" x14ac:dyDescent="0.2">
      <c r="A480" t="str">
        <v>Tyrosine metabolism</v>
      </c>
      <c r="B480" t="str">
        <v>CATOX_e</v>
      </c>
    </row>
    <row r="481" spans="1:2" x14ac:dyDescent="0.2">
      <c r="A481" t="str">
        <v>Cysteine and methionine metabolism</v>
      </c>
      <c r="B481" t="str">
        <v>CBL_c</v>
      </c>
    </row>
    <row r="482" spans="1:2" x14ac:dyDescent="0.2">
      <c r="A482" t="str">
        <v>Unassigned</v>
      </c>
      <c r="B482" t="str">
        <v>CBMHL_c</v>
      </c>
    </row>
    <row r="483" spans="1:2" x14ac:dyDescent="0.2">
      <c r="A483" t="str">
        <v>Pyrimidine metabolism</v>
      </c>
      <c r="B483" t="str">
        <v>CBPS_c</v>
      </c>
    </row>
    <row r="484" spans="1:2" x14ac:dyDescent="0.2">
      <c r="A484" t="str">
        <v>Transport</v>
      </c>
      <c r="B484" t="str">
        <v>CDPCHOLt_c_rm</v>
      </c>
    </row>
    <row r="485" spans="1:2" x14ac:dyDescent="0.2">
      <c r="A485" t="str">
        <v>Glycerophospholipid biosynthesis</v>
      </c>
      <c r="B485" t="str">
        <v>CDPDAGS_mm</v>
      </c>
    </row>
    <row r="486" spans="1:2" x14ac:dyDescent="0.2">
      <c r="A486" t="str">
        <v>Glycerophospholipid biosynthesis</v>
      </c>
      <c r="B486" t="str">
        <v>CDPDAGS_rm</v>
      </c>
    </row>
    <row r="487" spans="1:2" x14ac:dyDescent="0.2">
      <c r="A487" t="str">
        <v>Transport</v>
      </c>
      <c r="B487" t="str">
        <v>CDPEAt_c_rm</v>
      </c>
    </row>
    <row r="488" spans="1:2" x14ac:dyDescent="0.2">
      <c r="A488" t="str">
        <v>Transport</v>
      </c>
      <c r="B488" t="str">
        <v>CDPt_c_n</v>
      </c>
    </row>
    <row r="489" spans="1:2" x14ac:dyDescent="0.2">
      <c r="A489" t="str">
        <v>Transport</v>
      </c>
      <c r="B489" t="str">
        <v>CDPt_c_rm</v>
      </c>
    </row>
    <row r="490" spans="1:2" x14ac:dyDescent="0.2">
      <c r="A490" t="str">
        <v>Alternative carbon metabolism</v>
      </c>
      <c r="B490" t="str">
        <v>CELLBH_e</v>
      </c>
    </row>
    <row r="491" spans="1:2" x14ac:dyDescent="0.2">
      <c r="A491" t="str">
        <v>Penicillin and cephalosporin biosynthesis</v>
      </c>
      <c r="B491" t="str">
        <v>CEPHSCOX_x</v>
      </c>
    </row>
    <row r="492" spans="1:2" x14ac:dyDescent="0.2">
      <c r="A492" t="str">
        <v>Sphingolipid biosynthesis</v>
      </c>
      <c r="B492" t="str">
        <v>CERH124A_r</v>
      </c>
    </row>
    <row r="493" spans="1:2" x14ac:dyDescent="0.2">
      <c r="A493" t="str">
        <v>Sphingolipid biosynthesis</v>
      </c>
      <c r="B493" t="str">
        <v>CERH124B_r</v>
      </c>
    </row>
    <row r="494" spans="1:2" x14ac:dyDescent="0.2">
      <c r="A494" t="str">
        <v>Sphingolipid biosynthesis</v>
      </c>
      <c r="B494" t="str">
        <v>CERH126A_r</v>
      </c>
    </row>
    <row r="495" spans="1:2" x14ac:dyDescent="0.2">
      <c r="A495" t="str">
        <v>Sphingolipid biosynthesis</v>
      </c>
      <c r="B495" t="str">
        <v>CERH126B_r</v>
      </c>
    </row>
    <row r="496" spans="1:2" x14ac:dyDescent="0.2">
      <c r="A496" t="str">
        <v>Sphingolipid biosynthesis</v>
      </c>
      <c r="B496" t="str">
        <v>CERH2A24_r</v>
      </c>
    </row>
    <row r="497" spans="1:2" x14ac:dyDescent="0.2">
      <c r="A497" t="str">
        <v>Sphingolipid biosynthesis</v>
      </c>
      <c r="B497" t="str">
        <v>CERH2A26_r</v>
      </c>
    </row>
    <row r="498" spans="1:2" x14ac:dyDescent="0.2">
      <c r="A498" t="str">
        <v>Sphingolipid biosynthesis</v>
      </c>
      <c r="B498" t="str">
        <v>CERH324_r</v>
      </c>
    </row>
    <row r="499" spans="1:2" x14ac:dyDescent="0.2">
      <c r="A499" t="str">
        <v>Sphingolipid biosynthesis</v>
      </c>
      <c r="B499" t="str">
        <v>CERH326_r</v>
      </c>
    </row>
    <row r="500" spans="1:2" x14ac:dyDescent="0.2">
      <c r="A500" t="str">
        <v>Sphingolipid biosynthesis</v>
      </c>
      <c r="B500" t="str">
        <v>CERS124_c</v>
      </c>
    </row>
    <row r="501" spans="1:2" x14ac:dyDescent="0.2">
      <c r="A501" t="str">
        <v>Sphingolipid biosynthesis</v>
      </c>
      <c r="B501" t="str">
        <v>CERS126_c</v>
      </c>
    </row>
    <row r="502" spans="1:2" x14ac:dyDescent="0.2">
      <c r="A502" t="str">
        <v>Sphingolipid biosynthesis</v>
      </c>
      <c r="B502" t="str">
        <v>CERS2A24_r</v>
      </c>
    </row>
    <row r="503" spans="1:2" x14ac:dyDescent="0.2">
      <c r="A503" t="str">
        <v>Sphingolipid biosynthesis</v>
      </c>
      <c r="B503" t="str">
        <v>CERS2A26_r</v>
      </c>
    </row>
    <row r="504" spans="1:2" x14ac:dyDescent="0.2">
      <c r="A504" t="str">
        <v>Transport</v>
      </c>
      <c r="B504" t="str">
        <v>CERt_g_r</v>
      </c>
    </row>
    <row r="505" spans="1:2" x14ac:dyDescent="0.2">
      <c r="A505" t="str">
        <v>Phenylalanine, tyrosine and tryptophan metabolism</v>
      </c>
      <c r="B505" t="str">
        <v>CFCOAMT_c</v>
      </c>
    </row>
    <row r="506" spans="1:2" x14ac:dyDescent="0.2">
      <c r="A506" t="str">
        <v>Alternative carbon metabolism</v>
      </c>
      <c r="B506" t="str">
        <v>CHITOSNSE_c</v>
      </c>
    </row>
    <row r="507" spans="1:2" x14ac:dyDescent="0.2">
      <c r="A507" t="str">
        <v>Phosphonate and phosphinate metabolism</v>
      </c>
      <c r="B507" t="str">
        <v>CHLPCTD_c</v>
      </c>
    </row>
    <row r="508" spans="1:2" x14ac:dyDescent="0.2">
      <c r="A508" t="str">
        <v>Steroid biosynthesis</v>
      </c>
      <c r="B508" t="str">
        <v>CHLSTI2_c</v>
      </c>
    </row>
    <row r="509" spans="1:2" x14ac:dyDescent="0.2">
      <c r="A509" t="str">
        <v>Glycine, serine and threonine metabolism</v>
      </c>
      <c r="B509" t="str">
        <v>CHOLD_c</v>
      </c>
    </row>
    <row r="510" spans="1:2" x14ac:dyDescent="0.2">
      <c r="A510" t="str">
        <v>Glycerophospholipid metabolism</v>
      </c>
      <c r="B510" t="str">
        <v>CHOLK_c</v>
      </c>
    </row>
    <row r="511" spans="1:2" x14ac:dyDescent="0.2">
      <c r="A511" t="str">
        <v>Glycerophospholipid biosynthesis</v>
      </c>
      <c r="B511" t="str">
        <v>CHOLPT_rm</v>
      </c>
    </row>
    <row r="512" spans="1:2" x14ac:dyDescent="0.2">
      <c r="A512" t="str">
        <v>Transport</v>
      </c>
      <c r="B512" t="str">
        <v>CHOLt_c_en</v>
      </c>
    </row>
    <row r="513" spans="1:2" x14ac:dyDescent="0.2">
      <c r="A513" t="str">
        <v>Transport</v>
      </c>
      <c r="B513" t="str">
        <v>CHOLtps_e</v>
      </c>
    </row>
    <row r="514" spans="1:2" x14ac:dyDescent="0.2">
      <c r="A514" t="str">
        <v>Phenylalanine, tyrosine and tryptophan metabolism</v>
      </c>
      <c r="B514" t="str">
        <v>CHORM_c</v>
      </c>
    </row>
    <row r="515" spans="1:2" x14ac:dyDescent="0.2">
      <c r="A515" t="str">
        <v>Phenylalanine, tyrosine and tryptophan metabolism</v>
      </c>
      <c r="B515" t="str">
        <v>CHORS_c</v>
      </c>
    </row>
    <row r="516" spans="1:2" x14ac:dyDescent="0.2">
      <c r="A516" t="str">
        <v>Ubiquinone biosynthesis</v>
      </c>
      <c r="B516" t="str">
        <v>CHRPL_c</v>
      </c>
    </row>
    <row r="517" spans="1:2" x14ac:dyDescent="0.2">
      <c r="A517" t="str">
        <v>Amino sugar and nucleotide sugar metabolism</v>
      </c>
      <c r="B517" t="str">
        <v>CHTNDA_c</v>
      </c>
    </row>
    <row r="518" spans="1:2" x14ac:dyDescent="0.2">
      <c r="A518" t="str">
        <v>Alternative carbon metabolism</v>
      </c>
      <c r="B518" t="str">
        <v>CHTNH_e</v>
      </c>
    </row>
    <row r="519" spans="1:2" x14ac:dyDescent="0.2">
      <c r="A519" t="str">
        <v>Alternative carbon metabolism</v>
      </c>
      <c r="B519" t="str">
        <v>CHTNH_v</v>
      </c>
    </row>
    <row r="520" spans="1:2" x14ac:dyDescent="0.2">
      <c r="A520" t="str">
        <v>Amino sugar and nucleotide sugar metabolism</v>
      </c>
      <c r="B520" t="str">
        <v>CHTNS_c</v>
      </c>
    </row>
    <row r="521" spans="1:2" x14ac:dyDescent="0.2">
      <c r="A521" t="str">
        <v>Carbon fixation pathways in prokaryotes</v>
      </c>
      <c r="B521" t="str">
        <v>CITCOAL_c</v>
      </c>
    </row>
    <row r="522" spans="1:2" x14ac:dyDescent="0.2">
      <c r="A522" t="str">
        <v>Transport</v>
      </c>
      <c r="B522" t="str">
        <v>CITICITta_m</v>
      </c>
    </row>
    <row r="523" spans="1:2" x14ac:dyDescent="0.2">
      <c r="A523" t="str">
        <v>Transport</v>
      </c>
      <c r="B523" t="str">
        <v>CITICTta_x</v>
      </c>
    </row>
    <row r="524" spans="1:2" x14ac:dyDescent="0.2">
      <c r="A524" t="str">
        <v>Transport</v>
      </c>
      <c r="B524" t="str">
        <v>CITMALta_m</v>
      </c>
    </row>
    <row r="525" spans="1:2" x14ac:dyDescent="0.2">
      <c r="A525" t="str">
        <v>Transport</v>
      </c>
      <c r="B525" t="str">
        <v>CITMALta_x</v>
      </c>
    </row>
    <row r="526" spans="1:2" x14ac:dyDescent="0.2">
      <c r="A526" t="str">
        <v>Transport</v>
      </c>
      <c r="B526" t="str">
        <v>CITt_c_e</v>
      </c>
    </row>
    <row r="527" spans="1:2" x14ac:dyDescent="0.2">
      <c r="A527" t="str">
        <v>Transport</v>
      </c>
      <c r="B527" t="str">
        <v>CITt3_m</v>
      </c>
    </row>
    <row r="528" spans="1:2" x14ac:dyDescent="0.2">
      <c r="A528" t="str">
        <v>Glycerophospholipid biosynthesis</v>
      </c>
      <c r="B528" t="str">
        <v>CLAH1_mm</v>
      </c>
    </row>
    <row r="529" spans="1:2" x14ac:dyDescent="0.2">
      <c r="A529" t="str">
        <v>Glycerophospholipid biosynthesis</v>
      </c>
      <c r="B529" t="str">
        <v>CLAH3_mm</v>
      </c>
    </row>
    <row r="530" spans="1:2" x14ac:dyDescent="0.2">
      <c r="A530" t="str">
        <v>Glycerophospholipid biosynthesis</v>
      </c>
      <c r="B530" t="str">
        <v>CLPNS_mm</v>
      </c>
    </row>
    <row r="531" spans="1:2" x14ac:dyDescent="0.2">
      <c r="A531" t="str">
        <v>Transport</v>
      </c>
      <c r="B531" t="str">
        <v>CLt_c_e</v>
      </c>
    </row>
    <row r="532" spans="1:2" x14ac:dyDescent="0.2">
      <c r="A532" t="str">
        <v>Chlorocyclohexane and chlorobenzene degradation</v>
      </c>
      <c r="B532" t="str">
        <v>CMBOLHcis_c</v>
      </c>
    </row>
    <row r="533" spans="1:2" x14ac:dyDescent="0.2">
      <c r="A533" t="str">
        <v>Unassigned</v>
      </c>
      <c r="B533" t="str">
        <v>CMBOLHtrans_c</v>
      </c>
    </row>
    <row r="534" spans="1:2" x14ac:dyDescent="0.2">
      <c r="A534" t="str">
        <v>Arginine and proline metabolism</v>
      </c>
      <c r="B534" t="str">
        <v>CMPA_c</v>
      </c>
    </row>
    <row r="535" spans="1:2" x14ac:dyDescent="0.2">
      <c r="A535" t="str">
        <v>Pyrimidine metabolism</v>
      </c>
      <c r="B535" t="str">
        <v>CMPN_c</v>
      </c>
    </row>
    <row r="536" spans="1:2" x14ac:dyDescent="0.2">
      <c r="A536" t="str">
        <v>Transport</v>
      </c>
      <c r="B536" t="str">
        <v>CMPt_c_rm</v>
      </c>
    </row>
    <row r="537" spans="1:2" x14ac:dyDescent="0.2">
      <c r="A537" t="str">
        <v>Transport</v>
      </c>
      <c r="B537" t="str">
        <v>CMPt_m_mm</v>
      </c>
    </row>
    <row r="538" spans="1:2" x14ac:dyDescent="0.2">
      <c r="A538" t="str">
        <v>Benzoate degradation</v>
      </c>
      <c r="B538" t="str">
        <v>CMUCOC_c</v>
      </c>
    </row>
    <row r="539" spans="1:2" x14ac:dyDescent="0.2">
      <c r="A539" t="str">
        <v>Transport</v>
      </c>
      <c r="B539" t="str">
        <v>CO2t_c_e</v>
      </c>
    </row>
    <row r="540" spans="1:2" x14ac:dyDescent="0.2">
      <c r="A540" t="str">
        <v>Transport</v>
      </c>
      <c r="B540" t="str">
        <v>CO2t_c_gm</v>
      </c>
    </row>
    <row r="541" spans="1:2" x14ac:dyDescent="0.2">
      <c r="A541" t="str">
        <v>Transport</v>
      </c>
      <c r="B541" t="str">
        <v>CO2t_c_m</v>
      </c>
    </row>
    <row r="542" spans="1:2" x14ac:dyDescent="0.2">
      <c r="A542" t="str">
        <v>Transport</v>
      </c>
      <c r="B542" t="str">
        <v>CO2t_c_mm</v>
      </c>
    </row>
    <row r="543" spans="1:2" x14ac:dyDescent="0.2">
      <c r="A543" t="str">
        <v>Transport</v>
      </c>
      <c r="B543" t="str">
        <v>CO2t_c_n</v>
      </c>
    </row>
    <row r="544" spans="1:2" x14ac:dyDescent="0.2">
      <c r="A544" t="str">
        <v>Transport</v>
      </c>
      <c r="B544" t="str">
        <v>CO2t_c_r</v>
      </c>
    </row>
    <row r="545" spans="1:2" x14ac:dyDescent="0.2">
      <c r="A545" t="str">
        <v>Transport</v>
      </c>
      <c r="B545" t="str">
        <v>CO2t_c_rm</v>
      </c>
    </row>
    <row r="546" spans="1:2" x14ac:dyDescent="0.2">
      <c r="A546" t="str">
        <v>Transport</v>
      </c>
      <c r="B546" t="str">
        <v>CO2t_c_vm</v>
      </c>
    </row>
    <row r="547" spans="1:2" x14ac:dyDescent="0.2">
      <c r="A547" t="str">
        <v>Transport</v>
      </c>
      <c r="B547" t="str">
        <v>CO2t_c_x</v>
      </c>
    </row>
    <row r="548" spans="1:2" x14ac:dyDescent="0.2">
      <c r="A548" t="str">
        <v>Transport</v>
      </c>
      <c r="B548" t="str">
        <v>COAt_c_l</v>
      </c>
    </row>
    <row r="549" spans="1:2" x14ac:dyDescent="0.2">
      <c r="A549" t="str">
        <v>Transport</v>
      </c>
      <c r="B549" t="str">
        <v>COAt_c_m</v>
      </c>
    </row>
    <row r="550" spans="1:2" x14ac:dyDescent="0.2">
      <c r="A550" t="str">
        <v>Transport</v>
      </c>
      <c r="B550" t="str">
        <v>COAt_c_mm</v>
      </c>
    </row>
    <row r="551" spans="1:2" x14ac:dyDescent="0.2">
      <c r="A551" t="str">
        <v>Transport</v>
      </c>
      <c r="B551" t="str">
        <v>COAt_c_n</v>
      </c>
    </row>
    <row r="552" spans="1:2" x14ac:dyDescent="0.2">
      <c r="A552" t="str">
        <v>Transport</v>
      </c>
      <c r="B552" t="str">
        <v>COAt_c_r</v>
      </c>
    </row>
    <row r="553" spans="1:2" x14ac:dyDescent="0.2">
      <c r="A553" t="str">
        <v>Transport</v>
      </c>
      <c r="B553" t="str">
        <v>COAt_c_rm</v>
      </c>
    </row>
    <row r="554" spans="1:2" x14ac:dyDescent="0.2">
      <c r="A554" t="str">
        <v>Transport</v>
      </c>
      <c r="B554" t="str">
        <v>COAt_c_x</v>
      </c>
    </row>
    <row r="555" spans="1:2" x14ac:dyDescent="0.2">
      <c r="A555" t="str">
        <v>Transport</v>
      </c>
      <c r="B555" t="str">
        <v>COBALT2t_c_e</v>
      </c>
    </row>
    <row r="556" spans="1:2" x14ac:dyDescent="0.2">
      <c r="A556" t="str">
        <v>Transport</v>
      </c>
      <c r="B556" t="str">
        <v>COBALT2t_c_x</v>
      </c>
    </row>
    <row r="557" spans="1:2" x14ac:dyDescent="0.2">
      <c r="A557" t="str">
        <v>Pseudoreaction</v>
      </c>
      <c r="B557" t="str">
        <v>compACYLCOA_c</v>
      </c>
    </row>
    <row r="558" spans="1:2" x14ac:dyDescent="0.2">
      <c r="A558" t="str">
        <v>Pseudoreaction</v>
      </c>
      <c r="B558" t="str">
        <v>compACYLCOA_l</v>
      </c>
    </row>
    <row r="559" spans="1:2" x14ac:dyDescent="0.2">
      <c r="A559" t="str">
        <v>Pseudoreaction</v>
      </c>
      <c r="B559" t="str">
        <v>compACYLCOA_m</v>
      </c>
    </row>
    <row r="560" spans="1:2" x14ac:dyDescent="0.2">
      <c r="A560" t="str">
        <v>Pseudoreaction</v>
      </c>
      <c r="B560" t="str">
        <v>compACYLCOA_r</v>
      </c>
    </row>
    <row r="561" spans="1:2" x14ac:dyDescent="0.2">
      <c r="A561" t="str">
        <v>Pseudoreaction</v>
      </c>
      <c r="B561" t="str">
        <v>compACYLCOA_rm</v>
      </c>
    </row>
    <row r="562" spans="1:2" x14ac:dyDescent="0.2">
      <c r="A562" t="str">
        <v>Pseudoreaction</v>
      </c>
      <c r="B562" t="str">
        <v>compACYLCOA_x</v>
      </c>
    </row>
    <row r="563" spans="1:2" x14ac:dyDescent="0.2">
      <c r="A563" t="str">
        <v>Pseudoreaction</v>
      </c>
      <c r="B563" t="str">
        <v>compCER_g</v>
      </c>
    </row>
    <row r="564" spans="1:2" x14ac:dyDescent="0.2">
      <c r="A564" t="str">
        <v>Pseudoreaction</v>
      </c>
      <c r="B564" t="str">
        <v>compCER_m</v>
      </c>
    </row>
    <row r="565" spans="1:2" x14ac:dyDescent="0.2">
      <c r="A565" t="str">
        <v>Pseudoreaction</v>
      </c>
      <c r="B565" t="str">
        <v>compCER_r</v>
      </c>
    </row>
    <row r="566" spans="1:2" x14ac:dyDescent="0.2">
      <c r="A566" t="str">
        <v>Pseudoreaction</v>
      </c>
      <c r="B566" t="str">
        <v>compFALPD_c</v>
      </c>
    </row>
    <row r="567" spans="1:2" x14ac:dyDescent="0.2">
      <c r="A567" t="str">
        <v>Pseudoreaction</v>
      </c>
      <c r="B567" t="str">
        <v>compFALPD_en</v>
      </c>
    </row>
    <row r="568" spans="1:2" x14ac:dyDescent="0.2">
      <c r="A568" t="str">
        <v>Pseudoreaction</v>
      </c>
      <c r="B568" t="str">
        <v>compFALPD_m</v>
      </c>
    </row>
    <row r="569" spans="1:2" x14ac:dyDescent="0.2">
      <c r="A569" t="str">
        <v>Pseudoreaction</v>
      </c>
      <c r="B569" t="str">
        <v>compFALPD_mm</v>
      </c>
    </row>
    <row r="570" spans="1:2" x14ac:dyDescent="0.2">
      <c r="A570" t="str">
        <v>Pseudoreaction</v>
      </c>
      <c r="B570" t="str">
        <v>compFALPD_rm</v>
      </c>
    </row>
    <row r="571" spans="1:2" x14ac:dyDescent="0.2">
      <c r="A571" t="str">
        <v>Penicillin and cephalosporin biosynthesis</v>
      </c>
      <c r="B571" t="str">
        <v>CPLSPNEST_e</v>
      </c>
    </row>
    <row r="572" spans="1:2" x14ac:dyDescent="0.2">
      <c r="A572" t="str">
        <v>Heme metabolism</v>
      </c>
      <c r="B572" t="str">
        <v>CPPPGO_c</v>
      </c>
    </row>
    <row r="573" spans="1:2" x14ac:dyDescent="0.2">
      <c r="A573" t="str">
        <v>Transport</v>
      </c>
      <c r="B573" t="str">
        <v>CRN100t_c_m</v>
      </c>
    </row>
    <row r="574" spans="1:2" x14ac:dyDescent="0.2">
      <c r="A574" t="str">
        <v>Transport</v>
      </c>
      <c r="B574" t="str">
        <v>CRN100t_c_x</v>
      </c>
    </row>
    <row r="575" spans="1:2" x14ac:dyDescent="0.2">
      <c r="A575" t="str">
        <v>Transport</v>
      </c>
      <c r="B575" t="str">
        <v>CRN120t_c_m</v>
      </c>
    </row>
    <row r="576" spans="1:2" x14ac:dyDescent="0.2">
      <c r="A576" t="str">
        <v>Transport</v>
      </c>
      <c r="B576" t="str">
        <v>CRN120t_c_x</v>
      </c>
    </row>
    <row r="577" spans="1:2" x14ac:dyDescent="0.2">
      <c r="A577" t="str">
        <v>Transport</v>
      </c>
      <c r="B577" t="str">
        <v>CRN40t_c_m</v>
      </c>
    </row>
    <row r="578" spans="1:2" x14ac:dyDescent="0.2">
      <c r="A578" t="str">
        <v>Transport</v>
      </c>
      <c r="B578" t="str">
        <v>CRN40t_c_x</v>
      </c>
    </row>
    <row r="579" spans="1:2" x14ac:dyDescent="0.2">
      <c r="A579" t="str">
        <v>Transport</v>
      </c>
      <c r="B579" t="str">
        <v>CRN60t_c_m</v>
      </c>
    </row>
    <row r="580" spans="1:2" x14ac:dyDescent="0.2">
      <c r="A580" t="str">
        <v>Transport</v>
      </c>
      <c r="B580" t="str">
        <v>CRN60t_c_x</v>
      </c>
    </row>
    <row r="581" spans="1:2" x14ac:dyDescent="0.2">
      <c r="A581" t="str">
        <v>Transport</v>
      </c>
      <c r="B581" t="str">
        <v>CRN80t_c_m</v>
      </c>
    </row>
    <row r="582" spans="1:2" x14ac:dyDescent="0.2">
      <c r="A582" t="str">
        <v>Transport</v>
      </c>
      <c r="B582" t="str">
        <v>CRN80t_c_x</v>
      </c>
    </row>
    <row r="583" spans="1:2" x14ac:dyDescent="0.2">
      <c r="A583" t="str">
        <v>Transport</v>
      </c>
      <c r="B583" t="str">
        <v>CRNACRNt_c_m</v>
      </c>
    </row>
    <row r="584" spans="1:2" x14ac:dyDescent="0.2">
      <c r="A584" t="str">
        <v>Fatty acid degradation</v>
      </c>
      <c r="B584" t="str">
        <v>CRNAT100_m</v>
      </c>
    </row>
    <row r="585" spans="1:2" x14ac:dyDescent="0.2">
      <c r="A585" t="str">
        <v>Fatty acid degradation</v>
      </c>
      <c r="B585" t="str">
        <v>CRNAT100_x</v>
      </c>
    </row>
    <row r="586" spans="1:2" x14ac:dyDescent="0.2">
      <c r="A586" t="str">
        <v>Fatty acid degradation</v>
      </c>
      <c r="B586" t="str">
        <v>CRNAT120_m</v>
      </c>
    </row>
    <row r="587" spans="1:2" x14ac:dyDescent="0.2">
      <c r="A587" t="str">
        <v>Fatty acid degradation</v>
      </c>
      <c r="B587" t="str">
        <v>CRNAT120_x</v>
      </c>
    </row>
    <row r="588" spans="1:2" x14ac:dyDescent="0.2">
      <c r="A588" t="str">
        <v>Fatty acid degradation</v>
      </c>
      <c r="B588" t="str">
        <v>CRNAT40_m</v>
      </c>
    </row>
    <row r="589" spans="1:2" x14ac:dyDescent="0.2">
      <c r="A589" t="str">
        <v>Fatty acid degradation</v>
      </c>
      <c r="B589" t="str">
        <v>CRNAT40_x</v>
      </c>
    </row>
    <row r="590" spans="1:2" x14ac:dyDescent="0.2">
      <c r="A590" t="str">
        <v>Fatty acid degradation</v>
      </c>
      <c r="B590" t="str">
        <v>CRNAT60_m</v>
      </c>
    </row>
    <row r="591" spans="1:2" x14ac:dyDescent="0.2">
      <c r="A591" t="str">
        <v>Fatty acid degradation</v>
      </c>
      <c r="B591" t="str">
        <v>CRNAT60_x</v>
      </c>
    </row>
    <row r="592" spans="1:2" x14ac:dyDescent="0.2">
      <c r="A592" t="str">
        <v>Fatty acid degradation</v>
      </c>
      <c r="B592" t="str">
        <v>CRNAT80_m</v>
      </c>
    </row>
    <row r="593" spans="1:2" x14ac:dyDescent="0.2">
      <c r="A593" t="str">
        <v>Fatty acid degradation</v>
      </c>
      <c r="B593" t="str">
        <v>CRNAT80_x</v>
      </c>
    </row>
    <row r="594" spans="1:2" x14ac:dyDescent="0.2">
      <c r="A594" t="str">
        <v>Transport</v>
      </c>
      <c r="B594" t="str">
        <v>CRNCARt_c_x</v>
      </c>
    </row>
    <row r="595" spans="1:2" x14ac:dyDescent="0.2">
      <c r="A595" t="str">
        <v>Fatty acid degradation</v>
      </c>
      <c r="B595" t="str">
        <v>CRNOAT_c</v>
      </c>
    </row>
    <row r="596" spans="1:2" x14ac:dyDescent="0.2">
      <c r="A596" t="str">
        <v>Fatty acid degradation</v>
      </c>
      <c r="B596" t="str">
        <v>CRNOAT_m</v>
      </c>
    </row>
    <row r="597" spans="1:2" x14ac:dyDescent="0.2">
      <c r="A597" t="str">
        <v>Fatty acid degradation</v>
      </c>
      <c r="B597" t="str">
        <v>CRNOAT_x</v>
      </c>
    </row>
    <row r="598" spans="1:2" x14ac:dyDescent="0.2">
      <c r="A598" t="str">
        <v>Transport</v>
      </c>
      <c r="B598" t="str">
        <v>CRNt_c_m</v>
      </c>
    </row>
    <row r="599" spans="1:2" x14ac:dyDescent="0.2">
      <c r="A599" t="str">
        <v>Transport</v>
      </c>
      <c r="B599" t="str">
        <v>CRNt_c_x</v>
      </c>
    </row>
    <row r="600" spans="1:2" x14ac:dyDescent="0.2">
      <c r="A600" t="str">
        <v>Citric acid cycle</v>
      </c>
      <c r="B600" t="str">
        <v>CS_m</v>
      </c>
    </row>
    <row r="601" spans="1:2" x14ac:dyDescent="0.2">
      <c r="A601" t="str">
        <v>Citric acid cycle</v>
      </c>
      <c r="B601" t="str">
        <v>CS_x</v>
      </c>
    </row>
    <row r="602" spans="1:2" x14ac:dyDescent="0.2">
      <c r="A602" t="str">
        <v>Pyrimidine metabolism</v>
      </c>
      <c r="B602" t="str">
        <v>CSND_c</v>
      </c>
    </row>
    <row r="603" spans="1:2" x14ac:dyDescent="0.2">
      <c r="A603" t="str">
        <v>Transport</v>
      </c>
      <c r="B603" t="str">
        <v>CSNPURt_c_e</v>
      </c>
    </row>
    <row r="604" spans="1:2" x14ac:dyDescent="0.2">
      <c r="A604" t="str">
        <v>Transport</v>
      </c>
      <c r="B604" t="str">
        <v>CSNtps_e</v>
      </c>
    </row>
    <row r="605" spans="1:2" x14ac:dyDescent="0.2">
      <c r="A605" t="str">
        <v>Transport</v>
      </c>
      <c r="B605" t="str">
        <v>CTPCMPt_c_m</v>
      </c>
    </row>
    <row r="606" spans="1:2" x14ac:dyDescent="0.2">
      <c r="A606" t="str">
        <v>Pyrimidine metabolism</v>
      </c>
      <c r="B606" t="str">
        <v>CTPS1_c</v>
      </c>
    </row>
    <row r="607" spans="1:2" x14ac:dyDescent="0.2">
      <c r="A607" t="str">
        <v>Pyrimidine metabolism</v>
      </c>
      <c r="B607" t="str">
        <v>CTPS2_c</v>
      </c>
    </row>
    <row r="608" spans="1:2" x14ac:dyDescent="0.2">
      <c r="A608" t="str">
        <v>Transport</v>
      </c>
      <c r="B608" t="str">
        <v>CTPt_c_rm</v>
      </c>
    </row>
    <row r="609" spans="1:2" x14ac:dyDescent="0.2">
      <c r="A609" t="str">
        <v>Transport</v>
      </c>
      <c r="B609" t="str">
        <v>CTPt_m_mm</v>
      </c>
    </row>
    <row r="610" spans="1:2" x14ac:dyDescent="0.2">
      <c r="A610" t="str">
        <v>Transport</v>
      </c>
      <c r="B610" t="str">
        <v>CTPt2_m</v>
      </c>
    </row>
    <row r="611" spans="1:2" x14ac:dyDescent="0.2">
      <c r="A611" t="str">
        <v>Transport</v>
      </c>
      <c r="B611" t="str">
        <v>CU2t_c_e</v>
      </c>
    </row>
    <row r="612" spans="1:2" x14ac:dyDescent="0.2">
      <c r="A612" t="str">
        <v>Transport</v>
      </c>
      <c r="B612" t="str">
        <v>CYSItps_v</v>
      </c>
    </row>
    <row r="613" spans="1:2" x14ac:dyDescent="0.2">
      <c r="A613" t="str">
        <v>Cysteine and methionine metabolism</v>
      </c>
      <c r="B613" t="str">
        <v>CYSS_c</v>
      </c>
    </row>
    <row r="614" spans="1:2" x14ac:dyDescent="0.2">
      <c r="A614" t="str">
        <v>Glycine, serine and threonine metabolism</v>
      </c>
      <c r="B614" t="str">
        <v>CYSTGL_c</v>
      </c>
    </row>
    <row r="615" spans="1:2" x14ac:dyDescent="0.2">
      <c r="A615" t="str">
        <v>Transport</v>
      </c>
      <c r="B615" t="str">
        <v>CYStps_e</v>
      </c>
    </row>
    <row r="616" spans="1:2" x14ac:dyDescent="0.2">
      <c r="A616" t="str">
        <v>Aminoacyl-tRNA biosynthesis</v>
      </c>
      <c r="B616" t="str">
        <v>CYSTRS_c</v>
      </c>
    </row>
    <row r="617" spans="1:2" x14ac:dyDescent="0.2">
      <c r="A617" t="str">
        <v>Glycine, serine and threonine metabolism</v>
      </c>
      <c r="B617" t="str">
        <v>CYSTS_c</v>
      </c>
    </row>
    <row r="618" spans="1:2" x14ac:dyDescent="0.2">
      <c r="A618" t="str">
        <v>Pyrimidine metabolism</v>
      </c>
      <c r="B618" t="str">
        <v>CYTD_c</v>
      </c>
    </row>
    <row r="619" spans="1:2" x14ac:dyDescent="0.2">
      <c r="A619" t="str">
        <v>Pyrimidine metabolism</v>
      </c>
      <c r="B619" t="str">
        <v>CYTDK2_c</v>
      </c>
    </row>
    <row r="620" spans="1:2" x14ac:dyDescent="0.2">
      <c r="A620" t="str">
        <v>Transport</v>
      </c>
      <c r="B620" t="str">
        <v>CYTDtps_e</v>
      </c>
    </row>
    <row r="621" spans="1:2" x14ac:dyDescent="0.2">
      <c r="A621" t="str">
        <v>Pyrimidine metabolism</v>
      </c>
      <c r="B621" t="str">
        <v>CYTK1_c</v>
      </c>
    </row>
    <row r="622" spans="1:2" x14ac:dyDescent="0.2">
      <c r="A622" t="str">
        <v>Pyrimidine metabolism</v>
      </c>
      <c r="B622" t="str">
        <v>CYTK2_c</v>
      </c>
    </row>
    <row r="623" spans="1:2" x14ac:dyDescent="0.2">
      <c r="A623" t="str">
        <v>Purine metabolism</v>
      </c>
      <c r="B623" t="str">
        <v>DADA_c</v>
      </c>
    </row>
    <row r="624" spans="1:2" x14ac:dyDescent="0.2">
      <c r="A624" t="str">
        <v>Purine metabolism</v>
      </c>
      <c r="B624" t="str">
        <v>DADK_c</v>
      </c>
    </row>
    <row r="625" spans="1:2" x14ac:dyDescent="0.2">
      <c r="A625" t="str">
        <v>Transport</v>
      </c>
      <c r="B625" t="str">
        <v>DADPt_c_n</v>
      </c>
    </row>
    <row r="626" spans="1:2" x14ac:dyDescent="0.2">
      <c r="A626" t="str">
        <v>Transport</v>
      </c>
      <c r="B626" t="str">
        <v>DADt_c_e</v>
      </c>
    </row>
    <row r="627" spans="1:2" x14ac:dyDescent="0.2">
      <c r="A627" t="str">
        <v>Transport</v>
      </c>
      <c r="B627" t="str">
        <v>DAG3Pabct_c_m</v>
      </c>
    </row>
    <row r="628" spans="1:2" x14ac:dyDescent="0.2">
      <c r="A628" t="str">
        <v>Glycerophospholipid metabolism</v>
      </c>
      <c r="B628" t="str">
        <v>DAGK_rm</v>
      </c>
    </row>
    <row r="629" spans="1:2" x14ac:dyDescent="0.2">
      <c r="A629" t="str">
        <v>Triacylglycerol degradation</v>
      </c>
      <c r="B629" t="str">
        <v>DAGL_l</v>
      </c>
    </row>
    <row r="630" spans="1:2" x14ac:dyDescent="0.2">
      <c r="A630" t="str">
        <v>Triacylglycerol degradation</v>
      </c>
      <c r="B630" t="str">
        <v>DAGL_m</v>
      </c>
    </row>
    <row r="631" spans="1:2" x14ac:dyDescent="0.2">
      <c r="A631" t="str">
        <v>Transport</v>
      </c>
      <c r="B631" t="str">
        <v>DAGt_c_l</v>
      </c>
    </row>
    <row r="632" spans="1:2" x14ac:dyDescent="0.2">
      <c r="A632" t="str">
        <v>Transport</v>
      </c>
      <c r="B632" t="str">
        <v>DAGt_c_mm</v>
      </c>
    </row>
    <row r="633" spans="1:2" x14ac:dyDescent="0.2">
      <c r="A633" t="str">
        <v>Transport</v>
      </c>
      <c r="B633" t="str">
        <v>DAGt_c_n</v>
      </c>
    </row>
    <row r="634" spans="1:2" x14ac:dyDescent="0.2">
      <c r="A634" t="str">
        <v>Transport</v>
      </c>
      <c r="B634" t="str">
        <v>DAGt_c_r</v>
      </c>
    </row>
    <row r="635" spans="1:2" x14ac:dyDescent="0.2">
      <c r="A635" t="str">
        <v>Transport</v>
      </c>
      <c r="B635" t="str">
        <v>DAGt_c_rm</v>
      </c>
    </row>
    <row r="636" spans="1:2" x14ac:dyDescent="0.2">
      <c r="A636" t="str">
        <v>Transport</v>
      </c>
      <c r="B636" t="str">
        <v>DAGt_gm_rm</v>
      </c>
    </row>
    <row r="637" spans="1:2" x14ac:dyDescent="0.2">
      <c r="A637" t="str">
        <v>Transport</v>
      </c>
      <c r="B637" t="str">
        <v>DANNt_c_e</v>
      </c>
    </row>
    <row r="638" spans="1:2" x14ac:dyDescent="0.2">
      <c r="A638" t="str">
        <v>Arginine and proline metabolism</v>
      </c>
      <c r="B638" t="str">
        <v>DAO4hpro_x</v>
      </c>
    </row>
    <row r="639" spans="1:2" x14ac:dyDescent="0.2">
      <c r="A639" t="str">
        <v>Glycine, serine and threonine metabolism</v>
      </c>
      <c r="B639" t="str">
        <v>DAOala_x</v>
      </c>
    </row>
    <row r="640" spans="1:2" x14ac:dyDescent="0.2">
      <c r="A640" t="str">
        <v>D-Arginine and D-ornithine metabolism</v>
      </c>
      <c r="B640" t="str">
        <v>DAOarg_x</v>
      </c>
    </row>
    <row r="641" spans="1:2" x14ac:dyDescent="0.2">
      <c r="A641" t="str">
        <v>Glycine, serine and threonine metabolism</v>
      </c>
      <c r="B641" t="str">
        <v>DAOgly_x</v>
      </c>
    </row>
    <row r="642" spans="1:2" x14ac:dyDescent="0.2">
      <c r="A642" t="str">
        <v>D-Arginine and D-ornithine metabolism</v>
      </c>
      <c r="B642" t="str">
        <v>DAOorn_x</v>
      </c>
    </row>
    <row r="643" spans="1:2" x14ac:dyDescent="0.2">
      <c r="A643" t="str">
        <v>Arginine and proline metabolism</v>
      </c>
      <c r="B643" t="str">
        <v>DAOpro_x</v>
      </c>
    </row>
    <row r="644" spans="1:2" x14ac:dyDescent="0.2">
      <c r="A644" t="str">
        <v>Riboflavin metabolism</v>
      </c>
      <c r="B644" t="str">
        <v>DB4PS_c</v>
      </c>
    </row>
    <row r="645" spans="1:2" x14ac:dyDescent="0.2">
      <c r="A645" t="str">
        <v>Biotin metabolism</v>
      </c>
      <c r="B645" t="str">
        <v>DBTS_c</v>
      </c>
    </row>
    <row r="646" spans="1:2" x14ac:dyDescent="0.2">
      <c r="A646" t="str">
        <v>Transport</v>
      </c>
      <c r="B646" t="str">
        <v>DCAt_c_e</v>
      </c>
    </row>
    <row r="647" spans="1:2" x14ac:dyDescent="0.2">
      <c r="A647" t="str">
        <v>Transport</v>
      </c>
      <c r="B647" t="str">
        <v>DCAt_c_x</v>
      </c>
    </row>
    <row r="648" spans="1:2" x14ac:dyDescent="0.2">
      <c r="A648" t="str">
        <v>Transport</v>
      </c>
      <c r="B648" t="str">
        <v>DCDPt_c_n</v>
      </c>
    </row>
    <row r="649" spans="1:2" x14ac:dyDescent="0.2">
      <c r="A649" t="str">
        <v>Pyrimidine metabolism</v>
      </c>
      <c r="B649" t="str">
        <v>DCMPDA_c</v>
      </c>
    </row>
    <row r="650" spans="1:2" x14ac:dyDescent="0.2">
      <c r="A650" t="str">
        <v>Pyrimidine metabolism</v>
      </c>
      <c r="B650" t="str">
        <v>DCTPD_c</v>
      </c>
    </row>
    <row r="651" spans="1:2" x14ac:dyDescent="0.2">
      <c r="A651" t="str">
        <v>Pyrimidine metabolism</v>
      </c>
      <c r="B651" t="str">
        <v>DCYTD_c</v>
      </c>
    </row>
    <row r="652" spans="1:2" x14ac:dyDescent="0.2">
      <c r="A652" t="str">
        <v>Transport</v>
      </c>
      <c r="B652" t="str">
        <v>DCYTt_c_e</v>
      </c>
    </row>
    <row r="653" spans="1:2" x14ac:dyDescent="0.2">
      <c r="A653" t="str">
        <v>Transport</v>
      </c>
      <c r="B653" t="str">
        <v>DDCACOAt_c_l</v>
      </c>
    </row>
    <row r="654" spans="1:2" x14ac:dyDescent="0.2">
      <c r="A654" t="str">
        <v>Transport</v>
      </c>
      <c r="B654" t="str">
        <v>DDCACOAt_c_rm</v>
      </c>
    </row>
    <row r="655" spans="1:2" x14ac:dyDescent="0.2">
      <c r="A655" t="str">
        <v>Transport</v>
      </c>
      <c r="B655" t="str">
        <v>DDCAt_c_e</v>
      </c>
    </row>
    <row r="656" spans="1:2" x14ac:dyDescent="0.2">
      <c r="A656" t="str">
        <v>Transport</v>
      </c>
      <c r="B656" t="str">
        <v>DDCAt_c_rm</v>
      </c>
    </row>
    <row r="657" spans="1:2" x14ac:dyDescent="0.2">
      <c r="A657" t="str">
        <v>Transport</v>
      </c>
      <c r="B657" t="str">
        <v>DDCAt_c_x</v>
      </c>
    </row>
    <row r="658" spans="1:2" x14ac:dyDescent="0.2">
      <c r="A658" t="str">
        <v>Transport</v>
      </c>
      <c r="B658" t="str">
        <v>DDCAt_l_rm</v>
      </c>
    </row>
    <row r="659" spans="1:2" x14ac:dyDescent="0.2">
      <c r="A659" t="str">
        <v>Phenylalanine, tyrosine and tryptophan metabolism</v>
      </c>
      <c r="B659" t="str">
        <v>DDPA_c</v>
      </c>
    </row>
    <row r="660" spans="1:2" x14ac:dyDescent="0.2">
      <c r="A660" t="str">
        <v>Phenylalanine, tyrosine and tryptophan metabolism</v>
      </c>
      <c r="B660" t="str">
        <v>DDPA_m</v>
      </c>
    </row>
    <row r="661" spans="1:2" x14ac:dyDescent="0.2">
      <c r="A661" t="str">
        <v>Fatty acid degradation</v>
      </c>
      <c r="B661" t="str">
        <v>DECOAI82e_x</v>
      </c>
    </row>
    <row r="662" spans="1:2" x14ac:dyDescent="0.2">
      <c r="A662" t="str">
        <v>Fatty acid degradation</v>
      </c>
      <c r="B662" t="str">
        <v>DECOAR102d_x</v>
      </c>
    </row>
    <row r="663" spans="1:2" x14ac:dyDescent="0.2">
      <c r="A663" t="str">
        <v>Fatty acid degradation</v>
      </c>
      <c r="B663" t="str">
        <v>DECOAR103e_x</v>
      </c>
    </row>
    <row r="664" spans="1:2" x14ac:dyDescent="0.2">
      <c r="A664" t="str">
        <v>Fatty acid degradation</v>
      </c>
      <c r="B664" t="str">
        <v>DECOAR82e_x</v>
      </c>
    </row>
    <row r="665" spans="1:2" x14ac:dyDescent="0.2">
      <c r="A665" t="str">
        <v>Triacylglycerol biosynthesis</v>
      </c>
      <c r="B665" t="str">
        <v>DGAT_l</v>
      </c>
    </row>
    <row r="666" spans="1:2" x14ac:dyDescent="0.2">
      <c r="A666" t="str">
        <v>Triacylglycerol biosynthesis</v>
      </c>
      <c r="B666" t="str">
        <v>DGAT_rm</v>
      </c>
    </row>
    <row r="667" spans="1:2" x14ac:dyDescent="0.2">
      <c r="A667" t="str">
        <v>Transport</v>
      </c>
      <c r="B667" t="str">
        <v>DGDPt_c_n</v>
      </c>
    </row>
    <row r="668" spans="1:2" x14ac:dyDescent="0.2">
      <c r="A668" t="str">
        <v>Purine metabolism</v>
      </c>
      <c r="B668" t="str">
        <v>DGK1_c</v>
      </c>
    </row>
    <row r="669" spans="1:2" x14ac:dyDescent="0.2">
      <c r="A669" t="str">
        <v>Unassigned</v>
      </c>
      <c r="B669" t="str">
        <v>DGLCND3H_c</v>
      </c>
    </row>
    <row r="670" spans="1:2" x14ac:dyDescent="0.2">
      <c r="A670" t="str">
        <v>Pentose and glucuronate interconversions</v>
      </c>
      <c r="B670" t="str">
        <v>DGLCND5H_c</v>
      </c>
    </row>
    <row r="671" spans="1:2" x14ac:dyDescent="0.2">
      <c r="A671" t="str">
        <v>Glycerophospholipid metabolism</v>
      </c>
      <c r="B671" t="str">
        <v>DGPP_vm</v>
      </c>
    </row>
    <row r="672" spans="1:2" x14ac:dyDescent="0.2">
      <c r="A672" t="str">
        <v>Transport</v>
      </c>
      <c r="B672" t="str">
        <v>DGSNt_c_e</v>
      </c>
    </row>
    <row r="673" spans="1:2" x14ac:dyDescent="0.2">
      <c r="A673" t="str">
        <v>Valine, leucine and isoleucine metabolism</v>
      </c>
      <c r="B673" t="str">
        <v>DHAD1_c</v>
      </c>
    </row>
    <row r="674" spans="1:2" x14ac:dyDescent="0.2">
      <c r="A674" t="str">
        <v>Valine, leucine and isoleucine metabolism</v>
      </c>
      <c r="B674" t="str">
        <v>DHAD1_m</v>
      </c>
    </row>
    <row r="675" spans="1:2" x14ac:dyDescent="0.2">
      <c r="A675" t="str">
        <v>Valine, leucine and isoleucine metabolism</v>
      </c>
      <c r="B675" t="str">
        <v>DHAD2_c</v>
      </c>
    </row>
    <row r="676" spans="1:2" x14ac:dyDescent="0.2">
      <c r="A676" t="str">
        <v>Valine, leucine and isoleucine metabolism</v>
      </c>
      <c r="B676" t="str">
        <v>DHAD2_m</v>
      </c>
    </row>
    <row r="677" spans="1:2" x14ac:dyDescent="0.2">
      <c r="A677" t="str">
        <v>Glycerolipid metabolism</v>
      </c>
      <c r="B677" t="str">
        <v>DHAK_c</v>
      </c>
    </row>
    <row r="678" spans="1:2" x14ac:dyDescent="0.2">
      <c r="A678" t="str">
        <v>Glycerophospholipid biosynthesis</v>
      </c>
      <c r="B678" t="str">
        <v>DHAPAT_l</v>
      </c>
    </row>
    <row r="679" spans="1:2" x14ac:dyDescent="0.2">
      <c r="A679" t="str">
        <v>Glycerophospholipid biosynthesis</v>
      </c>
      <c r="B679" t="str">
        <v>DHAPAT_rm</v>
      </c>
    </row>
    <row r="680" spans="1:2" x14ac:dyDescent="0.2">
      <c r="A680" t="str">
        <v>Transport</v>
      </c>
      <c r="B680" t="str">
        <v>DHAPt_c_l</v>
      </c>
    </row>
    <row r="681" spans="1:2" x14ac:dyDescent="0.2">
      <c r="A681" t="str">
        <v>Transport</v>
      </c>
      <c r="B681" t="str">
        <v>DHAPt_c_m</v>
      </c>
    </row>
    <row r="682" spans="1:2" x14ac:dyDescent="0.2">
      <c r="A682" t="str">
        <v>Transport</v>
      </c>
      <c r="B682" t="str">
        <v>DHAPt_c_rm</v>
      </c>
    </row>
    <row r="683" spans="1:2" x14ac:dyDescent="0.2">
      <c r="A683" t="str">
        <v>Transport</v>
      </c>
      <c r="B683" t="str">
        <v>DHAPt_c_x</v>
      </c>
    </row>
    <row r="684" spans="1:2" x14ac:dyDescent="0.2">
      <c r="A684" t="str">
        <v>Folate metabolism</v>
      </c>
      <c r="B684" t="str">
        <v>DHFRi_c</v>
      </c>
    </row>
    <row r="685" spans="1:2" x14ac:dyDescent="0.2">
      <c r="A685" t="str">
        <v>Folate metabolism</v>
      </c>
      <c r="B685" t="str">
        <v>DHFRi_m</v>
      </c>
    </row>
    <row r="686" spans="1:2" x14ac:dyDescent="0.2">
      <c r="A686" t="str">
        <v>Folate metabolism</v>
      </c>
      <c r="B686" t="str">
        <v>DHFS_1_c</v>
      </c>
    </row>
    <row r="687" spans="1:2" x14ac:dyDescent="0.2">
      <c r="A687" t="str">
        <v>Transport</v>
      </c>
      <c r="B687" t="str">
        <v>DHFt_c_m</v>
      </c>
    </row>
    <row r="688" spans="1:2" x14ac:dyDescent="0.2">
      <c r="A688" t="str">
        <v>Folate metabolism</v>
      </c>
      <c r="B688" t="str">
        <v>DHNPA2i_m</v>
      </c>
    </row>
    <row r="689" spans="1:2" x14ac:dyDescent="0.2">
      <c r="A689" t="str">
        <v>Transport</v>
      </c>
      <c r="B689" t="str">
        <v>DHNPTt_c_m</v>
      </c>
    </row>
    <row r="690" spans="1:2" x14ac:dyDescent="0.2">
      <c r="A690" t="str">
        <v>Pyrimidine metabolism</v>
      </c>
      <c r="B690" t="str">
        <v>DHORDfum_c</v>
      </c>
    </row>
    <row r="691" spans="1:2" x14ac:dyDescent="0.2">
      <c r="A691" t="str">
        <v>Pyrimidine metabolism</v>
      </c>
      <c r="B691" t="str">
        <v>DHORTS_c</v>
      </c>
    </row>
    <row r="692" spans="1:2" x14ac:dyDescent="0.2">
      <c r="A692" t="str">
        <v>Pyrimidine metabolism</v>
      </c>
      <c r="B692" t="str">
        <v>DHPM2_c</v>
      </c>
    </row>
    <row r="693" spans="1:2" x14ac:dyDescent="0.2">
      <c r="A693" t="str">
        <v>Riboflavin metabolism</v>
      </c>
      <c r="B693" t="str">
        <v>DHPPDA2_c</v>
      </c>
    </row>
    <row r="694" spans="1:2" x14ac:dyDescent="0.2">
      <c r="A694" t="str">
        <v>Folate metabolism</v>
      </c>
      <c r="B694" t="str">
        <v>DHPTS_m</v>
      </c>
    </row>
    <row r="695" spans="1:2" x14ac:dyDescent="0.2">
      <c r="A695" t="str">
        <v>Transport</v>
      </c>
      <c r="B695" t="str">
        <v>DHPTt_c_m</v>
      </c>
    </row>
    <row r="696" spans="1:2" x14ac:dyDescent="0.2">
      <c r="A696" t="str">
        <v>Phenylalanine, tyrosine and tryptophan metabolism</v>
      </c>
      <c r="B696" t="str">
        <v>DHQS_c</v>
      </c>
    </row>
    <row r="697" spans="1:2" x14ac:dyDescent="0.2">
      <c r="A697" t="str">
        <v>Phenylalanine, tyrosine and tryptophan metabolism</v>
      </c>
      <c r="B697" t="str">
        <v>DHQTi_c</v>
      </c>
    </row>
    <row r="698" spans="1:2" x14ac:dyDescent="0.2">
      <c r="A698" t="str">
        <v>Transport</v>
      </c>
      <c r="B698" t="str">
        <v>DINt_c_e</v>
      </c>
    </row>
    <row r="699" spans="1:2" x14ac:dyDescent="0.2">
      <c r="A699" t="str">
        <v>Unassigned</v>
      </c>
      <c r="B699" t="str">
        <v>DIPS_c</v>
      </c>
    </row>
    <row r="700" spans="1:2" x14ac:dyDescent="0.2">
      <c r="A700" t="str">
        <v>Cysteine and methionine metabolism</v>
      </c>
      <c r="B700" t="str">
        <v>DKMEOX_c</v>
      </c>
    </row>
    <row r="701" spans="1:2" x14ac:dyDescent="0.2">
      <c r="A701" t="str">
        <v>Cysteine and methionine metabolism</v>
      </c>
      <c r="B701" t="str">
        <v>DKMPPH_c</v>
      </c>
    </row>
    <row r="702" spans="1:2" x14ac:dyDescent="0.2">
      <c r="A702" t="str">
        <v>Pseudoreaction</v>
      </c>
      <c r="B702" t="str">
        <v>DM_5mta_c</v>
      </c>
    </row>
    <row r="703" spans="1:2" x14ac:dyDescent="0.2">
      <c r="A703" t="str">
        <v>Pseudoreaction</v>
      </c>
      <c r="B703" t="str">
        <v>DM_gcald_c</v>
      </c>
    </row>
    <row r="704" spans="1:2" x14ac:dyDescent="0.2">
      <c r="A704" t="str">
        <v>Terpenoid backbone biosynthesis</v>
      </c>
      <c r="B704" t="str">
        <v>DMATT_c</v>
      </c>
    </row>
    <row r="705" spans="1:2" x14ac:dyDescent="0.2">
      <c r="A705" t="str">
        <v>Transport</v>
      </c>
      <c r="B705" t="str">
        <v>DNADt_c_n</v>
      </c>
    </row>
    <row r="706" spans="1:2" x14ac:dyDescent="0.2">
      <c r="A706" t="str">
        <v>Folate metabolism</v>
      </c>
      <c r="B706" t="str">
        <v>DNMPPA_c</v>
      </c>
    </row>
    <row r="707" spans="1:2" x14ac:dyDescent="0.2">
      <c r="A707" t="str">
        <v>Purine metabolism</v>
      </c>
      <c r="B707" t="str">
        <v>DNTP_c</v>
      </c>
    </row>
    <row r="708" spans="1:2" x14ac:dyDescent="0.2">
      <c r="A708" t="str">
        <v>Folate metabolism</v>
      </c>
      <c r="B708" t="str">
        <v>DNTPPA_c</v>
      </c>
    </row>
    <row r="709" spans="1:2" x14ac:dyDescent="0.2">
      <c r="A709" t="str">
        <v>Transport</v>
      </c>
      <c r="B709" t="str">
        <v>DOCOSAt_c_e</v>
      </c>
    </row>
    <row r="710" spans="1:2" x14ac:dyDescent="0.2">
      <c r="A710" t="str">
        <v>Transport</v>
      </c>
      <c r="B710" t="str">
        <v>DOCOSAt_c_l</v>
      </c>
    </row>
    <row r="711" spans="1:2" x14ac:dyDescent="0.2">
      <c r="A711" t="str">
        <v>Transport</v>
      </c>
      <c r="B711" t="str">
        <v>DOCOSAt_c_rm</v>
      </c>
    </row>
    <row r="712" spans="1:2" x14ac:dyDescent="0.2">
      <c r="A712" t="str">
        <v>Transport</v>
      </c>
      <c r="B712" t="str">
        <v>DOCOSCOAt_c_en</v>
      </c>
    </row>
    <row r="713" spans="1:2" x14ac:dyDescent="0.2">
      <c r="A713" t="str">
        <v>Transport</v>
      </c>
      <c r="B713" t="str">
        <v>DOCOSCOAt_c_l</v>
      </c>
    </row>
    <row r="714" spans="1:2" x14ac:dyDescent="0.2">
      <c r="A714" t="str">
        <v>Transport</v>
      </c>
      <c r="B714" t="str">
        <v>DOCOSCOAt_c_rm</v>
      </c>
    </row>
    <row r="715" spans="1:2" x14ac:dyDescent="0.2">
      <c r="A715" t="str">
        <v>N-Glycan biosynthesis</v>
      </c>
      <c r="B715" t="str">
        <v>DOLDPP_c</v>
      </c>
    </row>
    <row r="716" spans="1:2" x14ac:dyDescent="0.2">
      <c r="A716" t="str">
        <v>Transport</v>
      </c>
      <c r="B716" t="str">
        <v>DOLDPt_c_l</v>
      </c>
    </row>
    <row r="717" spans="1:2" x14ac:dyDescent="0.2">
      <c r="A717" t="str">
        <v>Transport</v>
      </c>
      <c r="B717" t="str">
        <v>DOLDPt_c_r</v>
      </c>
    </row>
    <row r="718" spans="1:2" x14ac:dyDescent="0.2">
      <c r="A718" t="str">
        <v>Transport</v>
      </c>
      <c r="B718" t="str">
        <v>DOLGLCPt_c_r</v>
      </c>
    </row>
    <row r="719" spans="1:2" x14ac:dyDescent="0.2">
      <c r="A719" t="str">
        <v>N-Glycan biosynthesis</v>
      </c>
      <c r="B719" t="str">
        <v>DOLK_c</v>
      </c>
    </row>
    <row r="720" spans="1:2" x14ac:dyDescent="0.2">
      <c r="A720" t="str">
        <v>O-Glycan biosynthesis</v>
      </c>
      <c r="B720" t="str">
        <v>DOLPMMT_r</v>
      </c>
    </row>
    <row r="721" spans="1:2" x14ac:dyDescent="0.2">
      <c r="A721" t="str">
        <v>N-Glycan biosynthesis</v>
      </c>
      <c r="B721" t="str">
        <v>DOLPMT_c</v>
      </c>
    </row>
    <row r="722" spans="1:2" x14ac:dyDescent="0.2">
      <c r="A722" t="str">
        <v>Transport</v>
      </c>
      <c r="B722" t="str">
        <v>DOLPt_c_r</v>
      </c>
    </row>
    <row r="723" spans="1:2" x14ac:dyDescent="0.2">
      <c r="A723" t="str">
        <v>Pantothenate and CoA biosynthesis</v>
      </c>
      <c r="B723" t="str">
        <v>DPCOAK_c</v>
      </c>
    </row>
    <row r="724" spans="1:2" x14ac:dyDescent="0.2">
      <c r="A724" t="str">
        <v>Glycolysis / Gluconeogenesis</v>
      </c>
      <c r="B724" t="str">
        <v>DPGM_c</v>
      </c>
    </row>
    <row r="725" spans="1:2" x14ac:dyDescent="0.2">
      <c r="A725" t="str">
        <v>N-Glycan biosynthesis</v>
      </c>
      <c r="B725" t="str">
        <v>DPGT_c</v>
      </c>
    </row>
    <row r="726" spans="1:2" x14ac:dyDescent="0.2">
      <c r="A726" t="str">
        <v>Terpenoid backbone biosynthesis</v>
      </c>
      <c r="B726" t="str">
        <v>DPMVD_c</v>
      </c>
    </row>
    <row r="727" spans="1:2" x14ac:dyDescent="0.2">
      <c r="A727" t="str">
        <v>Pantothenate and CoA biosynthesis</v>
      </c>
      <c r="B727" t="str">
        <v>DPR_c</v>
      </c>
    </row>
    <row r="728" spans="1:2" x14ac:dyDescent="0.2">
      <c r="A728" t="str">
        <v>Riboflavin metabolism</v>
      </c>
      <c r="B728" t="str">
        <v>DRAPPRy_c</v>
      </c>
    </row>
    <row r="729" spans="1:2" x14ac:dyDescent="0.2">
      <c r="A729" t="str">
        <v>Pentose phosphate pathway</v>
      </c>
      <c r="B729" t="str">
        <v>DRBK_c</v>
      </c>
    </row>
    <row r="730" spans="1:2" x14ac:dyDescent="0.2">
      <c r="A730" t="str">
        <v>Pyrimidine metabolism</v>
      </c>
      <c r="B730" t="str">
        <v>DTMPK_c</v>
      </c>
    </row>
    <row r="731" spans="1:2" x14ac:dyDescent="0.2">
      <c r="A731" t="str">
        <v>Transport</v>
      </c>
      <c r="B731" t="str">
        <v>DTTPt_c</v>
      </c>
    </row>
    <row r="732" spans="1:2" x14ac:dyDescent="0.2">
      <c r="A732" t="str">
        <v>Transport</v>
      </c>
      <c r="B732" t="str">
        <v>DUDPt_c_n</v>
      </c>
    </row>
    <row r="733" spans="1:2" x14ac:dyDescent="0.2">
      <c r="A733" t="str">
        <v>Transport</v>
      </c>
      <c r="B733" t="str">
        <v>DUMPt_c_n</v>
      </c>
    </row>
    <row r="734" spans="1:2" x14ac:dyDescent="0.2">
      <c r="A734" t="str">
        <v>Pyrimidine metabolism</v>
      </c>
      <c r="B734" t="str">
        <v>DURIK1_c</v>
      </c>
    </row>
    <row r="735" spans="1:2" x14ac:dyDescent="0.2">
      <c r="A735" t="str">
        <v>Transport</v>
      </c>
      <c r="B735" t="str">
        <v>DURIt_c_e</v>
      </c>
    </row>
    <row r="736" spans="1:2" x14ac:dyDescent="0.2">
      <c r="A736" t="str">
        <v>Pyrimidine metabolism</v>
      </c>
      <c r="B736" t="str">
        <v>DUTPDP_c</v>
      </c>
    </row>
    <row r="737" spans="1:2" x14ac:dyDescent="0.2">
      <c r="A737" t="str">
        <v>Unassigned</v>
      </c>
      <c r="B737" t="str">
        <v>DXHPSq9_c</v>
      </c>
    </row>
    <row r="738" spans="1:2" x14ac:dyDescent="0.2">
      <c r="A738" t="str">
        <v>Transport</v>
      </c>
      <c r="B738" t="str">
        <v>E4HGLUt_c_m</v>
      </c>
    </row>
    <row r="739" spans="1:2" x14ac:dyDescent="0.2">
      <c r="A739" t="str">
        <v>Transport</v>
      </c>
      <c r="B739" t="str">
        <v>E4HGLUt_c_x</v>
      </c>
    </row>
    <row r="740" spans="1:2" x14ac:dyDescent="0.2">
      <c r="A740" t="str">
        <v>Transport</v>
      </c>
      <c r="B740" t="str">
        <v>E4Pt_c_m</v>
      </c>
    </row>
    <row r="741" spans="1:2" x14ac:dyDescent="0.2">
      <c r="A741" t="str">
        <v>Fatty acid biosynthesis</v>
      </c>
      <c r="B741" t="str">
        <v>EAR100y_c</v>
      </c>
    </row>
    <row r="742" spans="1:2" x14ac:dyDescent="0.2">
      <c r="A742" t="str">
        <v>Fatty acid biosynthesis</v>
      </c>
      <c r="B742" t="str">
        <v>EAR120y_c</v>
      </c>
    </row>
    <row r="743" spans="1:2" x14ac:dyDescent="0.2">
      <c r="A743" t="str">
        <v>Fatty acid biosynthesis</v>
      </c>
      <c r="B743" t="str">
        <v>EAR140y_c</v>
      </c>
    </row>
    <row r="744" spans="1:2" x14ac:dyDescent="0.2">
      <c r="A744" t="str">
        <v>Fatty acid biosynthesis</v>
      </c>
      <c r="B744" t="str">
        <v>EAR160y_c</v>
      </c>
    </row>
    <row r="745" spans="1:2" x14ac:dyDescent="0.2">
      <c r="A745" t="str">
        <v>Fatty acid biosynthesis</v>
      </c>
      <c r="B745" t="str">
        <v>EAR180y_c</v>
      </c>
    </row>
    <row r="746" spans="1:2" x14ac:dyDescent="0.2">
      <c r="A746" t="str">
        <v>Fatty acid biosynthesis</v>
      </c>
      <c r="B746" t="str">
        <v>EAR40y_c</v>
      </c>
    </row>
    <row r="747" spans="1:2" x14ac:dyDescent="0.2">
      <c r="A747" t="str">
        <v>Fatty acid biosynthesis</v>
      </c>
      <c r="B747" t="str">
        <v>EAR40y_m</v>
      </c>
    </row>
    <row r="748" spans="1:2" x14ac:dyDescent="0.2">
      <c r="A748" t="str">
        <v>Fatty acid biosynthesis</v>
      </c>
      <c r="B748" t="str">
        <v>EAR60y_c</v>
      </c>
    </row>
    <row r="749" spans="1:2" x14ac:dyDescent="0.2">
      <c r="A749" t="str">
        <v>Fatty acid biosynthesis</v>
      </c>
      <c r="B749" t="str">
        <v>EAR60y_m</v>
      </c>
    </row>
    <row r="750" spans="1:2" x14ac:dyDescent="0.2">
      <c r="A750" t="str">
        <v>Fatty acid biosynthesis</v>
      </c>
      <c r="B750" t="str">
        <v>EAR80y_c</v>
      </c>
    </row>
    <row r="751" spans="1:2" x14ac:dyDescent="0.2">
      <c r="A751" t="str">
        <v>Fatty acid biosynthesis</v>
      </c>
      <c r="B751" t="str">
        <v>EAR80y_m</v>
      </c>
    </row>
    <row r="752" spans="1:2" x14ac:dyDescent="0.2">
      <c r="A752" t="str">
        <v>Fatty acid degradation</v>
      </c>
      <c r="B752" t="str">
        <v>ECOAH100_m</v>
      </c>
    </row>
    <row r="753" spans="1:2" x14ac:dyDescent="0.2">
      <c r="A753" t="str">
        <v>Fatty acid degradation</v>
      </c>
      <c r="B753" t="str">
        <v>ECOAH100_x</v>
      </c>
    </row>
    <row r="754" spans="1:2" x14ac:dyDescent="0.2">
      <c r="A754" t="str">
        <v>Fatty acid degradation</v>
      </c>
      <c r="B754" t="str">
        <v>ECOAH101e_x</v>
      </c>
    </row>
    <row r="755" spans="1:2" x14ac:dyDescent="0.2">
      <c r="A755" t="str">
        <v>Fatty acid degradation</v>
      </c>
      <c r="B755" t="str">
        <v>ECOAH120_m</v>
      </c>
    </row>
    <row r="756" spans="1:2" x14ac:dyDescent="0.2">
      <c r="A756" t="str">
        <v>Fatty acid degradation</v>
      </c>
      <c r="B756" t="str">
        <v>ECOAH120_x</v>
      </c>
    </row>
    <row r="757" spans="1:2" x14ac:dyDescent="0.2">
      <c r="A757" t="str">
        <v>Fatty acid degradation</v>
      </c>
      <c r="B757" t="str">
        <v>ECOAH121a_m</v>
      </c>
    </row>
    <row r="758" spans="1:2" x14ac:dyDescent="0.2">
      <c r="A758" t="str">
        <v>Fatty acid degradation</v>
      </c>
      <c r="B758" t="str">
        <v>ECOAH121a_x</v>
      </c>
    </row>
    <row r="759" spans="1:2" x14ac:dyDescent="0.2">
      <c r="A759" t="str">
        <v>Fatty acid degradation</v>
      </c>
      <c r="B759" t="str">
        <v>ECOAH121d_x</v>
      </c>
    </row>
    <row r="760" spans="1:2" x14ac:dyDescent="0.2">
      <c r="A760" t="str">
        <v>Fatty acid degradation</v>
      </c>
      <c r="B760" t="str">
        <v>ECOAH122e_x</v>
      </c>
    </row>
    <row r="761" spans="1:2" x14ac:dyDescent="0.2">
      <c r="A761" t="str">
        <v>Fatty acid degradation</v>
      </c>
      <c r="B761" t="str">
        <v>ECOAH140_m</v>
      </c>
    </row>
    <row r="762" spans="1:2" x14ac:dyDescent="0.2">
      <c r="A762" t="str">
        <v>Fatty acid degradation</v>
      </c>
      <c r="B762" t="str">
        <v>ECOAH140_x</v>
      </c>
    </row>
    <row r="763" spans="1:2" x14ac:dyDescent="0.2">
      <c r="A763" t="str">
        <v>Fatty acid degradation</v>
      </c>
      <c r="B763" t="str">
        <v>ECOAH141b_m</v>
      </c>
    </row>
    <row r="764" spans="1:2" x14ac:dyDescent="0.2">
      <c r="A764" t="str">
        <v>Fatty acid degradation</v>
      </c>
      <c r="B764" t="str">
        <v>ECOAH141b_x</v>
      </c>
    </row>
    <row r="765" spans="1:2" x14ac:dyDescent="0.2">
      <c r="A765" t="str">
        <v>Fatty acid degradation</v>
      </c>
      <c r="B765" t="str">
        <v>ECOAH141c_m</v>
      </c>
    </row>
    <row r="766" spans="1:2" x14ac:dyDescent="0.2">
      <c r="A766" t="str">
        <v>Fatty acid degradation</v>
      </c>
      <c r="B766" t="str">
        <v>ECOAH141c_x</v>
      </c>
    </row>
    <row r="767" spans="1:2" x14ac:dyDescent="0.2">
      <c r="A767" t="str">
        <v>Fatty acid degradation</v>
      </c>
      <c r="B767" t="str">
        <v>ECOAH142_x</v>
      </c>
    </row>
    <row r="768" spans="1:2" x14ac:dyDescent="0.2">
      <c r="A768" t="str">
        <v>Fatty acid degradation</v>
      </c>
      <c r="B768" t="str">
        <v>ECOAH143_x</v>
      </c>
    </row>
    <row r="769" spans="1:2" x14ac:dyDescent="0.2">
      <c r="A769" t="str">
        <v>Fatty acid degradation</v>
      </c>
      <c r="B769" t="str">
        <v>ECOAH160_m</v>
      </c>
    </row>
    <row r="770" spans="1:2" x14ac:dyDescent="0.2">
      <c r="A770" t="str">
        <v>Fatty acid degradation</v>
      </c>
      <c r="B770" t="str">
        <v>ECOAH160_x</v>
      </c>
    </row>
    <row r="771" spans="1:2" x14ac:dyDescent="0.2">
      <c r="A771" t="str">
        <v>Fatty acid degradation</v>
      </c>
      <c r="B771" t="str">
        <v>ECOAH161b_m</v>
      </c>
    </row>
    <row r="772" spans="1:2" x14ac:dyDescent="0.2">
      <c r="A772" t="str">
        <v>Fatty acid degradation</v>
      </c>
      <c r="B772" t="str">
        <v>ECOAH161b_x</v>
      </c>
    </row>
    <row r="773" spans="1:2" x14ac:dyDescent="0.2">
      <c r="A773" t="str">
        <v>Fatty acid degradation</v>
      </c>
      <c r="B773" t="str">
        <v>ECOAH161c_m</v>
      </c>
    </row>
    <row r="774" spans="1:2" x14ac:dyDescent="0.2">
      <c r="A774" t="str">
        <v>Fatty acid degradation</v>
      </c>
      <c r="B774" t="str">
        <v>ECOAH161c_x</v>
      </c>
    </row>
    <row r="775" spans="1:2" x14ac:dyDescent="0.2">
      <c r="A775" t="str">
        <v>Fatty acid degradation</v>
      </c>
      <c r="B775" t="str">
        <v>ECOAH162_x</v>
      </c>
    </row>
    <row r="776" spans="1:2" x14ac:dyDescent="0.2">
      <c r="A776" t="str">
        <v>Fatty acid degradation</v>
      </c>
      <c r="B776" t="str">
        <v>ECOAH163_x</v>
      </c>
    </row>
    <row r="777" spans="1:2" x14ac:dyDescent="0.2">
      <c r="A777" t="str">
        <v>Fatty acid degradation</v>
      </c>
      <c r="B777" t="str">
        <v>ECOAH180_m</v>
      </c>
    </row>
    <row r="778" spans="1:2" x14ac:dyDescent="0.2">
      <c r="A778" t="str">
        <v>Fatty acid degradation</v>
      </c>
      <c r="B778" t="str">
        <v>ECOAH180_x</v>
      </c>
    </row>
    <row r="779" spans="1:2" x14ac:dyDescent="0.2">
      <c r="A779" t="str">
        <v>Fatty acid degradation</v>
      </c>
      <c r="B779" t="str">
        <v>ECOAH181a_m</v>
      </c>
    </row>
    <row r="780" spans="1:2" x14ac:dyDescent="0.2">
      <c r="A780" t="str">
        <v>Fatty acid degradation</v>
      </c>
      <c r="B780" t="str">
        <v>ECOAH181a_x</v>
      </c>
    </row>
    <row r="781" spans="1:2" x14ac:dyDescent="0.2">
      <c r="A781" t="str">
        <v>Fatty acid degradation</v>
      </c>
      <c r="B781" t="str">
        <v>ECOAH182_x</v>
      </c>
    </row>
    <row r="782" spans="1:2" x14ac:dyDescent="0.2">
      <c r="A782" t="str">
        <v>Fatty acid degradation</v>
      </c>
      <c r="B782" t="str">
        <v>ECOAH183_x</v>
      </c>
    </row>
    <row r="783" spans="1:2" x14ac:dyDescent="0.2">
      <c r="A783" t="str">
        <v>Fatty acid degradation</v>
      </c>
      <c r="B783" t="str">
        <v>ECOAH200_x</v>
      </c>
    </row>
    <row r="784" spans="1:2" x14ac:dyDescent="0.2">
      <c r="A784" t="str">
        <v>Fatty acid degradation</v>
      </c>
      <c r="B784" t="str">
        <v>ECOAH220_x</v>
      </c>
    </row>
    <row r="785" spans="1:2" x14ac:dyDescent="0.2">
      <c r="A785" t="str">
        <v>Fatty acid degradation</v>
      </c>
      <c r="B785" t="str">
        <v>ECOAH240_x</v>
      </c>
    </row>
    <row r="786" spans="1:2" x14ac:dyDescent="0.2">
      <c r="A786" t="str">
        <v>Fatty acid degradation</v>
      </c>
      <c r="B786" t="str">
        <v>ECOAH260_x</v>
      </c>
    </row>
    <row r="787" spans="1:2" x14ac:dyDescent="0.2">
      <c r="A787" t="str">
        <v>Fatty acid degradation</v>
      </c>
      <c r="B787" t="str">
        <v>ECOAH40_m</v>
      </c>
    </row>
    <row r="788" spans="1:2" x14ac:dyDescent="0.2">
      <c r="A788" t="str">
        <v>Fatty acid degradation</v>
      </c>
      <c r="B788" t="str">
        <v>ECOAH40_x</v>
      </c>
    </row>
    <row r="789" spans="1:2" x14ac:dyDescent="0.2">
      <c r="A789" t="str">
        <v>Fatty acid degradation</v>
      </c>
      <c r="B789" t="str">
        <v>ECOAH60_m</v>
      </c>
    </row>
    <row r="790" spans="1:2" x14ac:dyDescent="0.2">
      <c r="A790" t="str">
        <v>Fatty acid degradation</v>
      </c>
      <c r="B790" t="str">
        <v>ECOAH60_x</v>
      </c>
    </row>
    <row r="791" spans="1:2" x14ac:dyDescent="0.2">
      <c r="A791" t="str">
        <v>Fatty acid degradation</v>
      </c>
      <c r="B791" t="str">
        <v>ECOAH80_m</v>
      </c>
    </row>
    <row r="792" spans="1:2" x14ac:dyDescent="0.2">
      <c r="A792" t="str">
        <v>Fatty acid degradation</v>
      </c>
      <c r="B792" t="str">
        <v>ECOAH80_x</v>
      </c>
    </row>
    <row r="793" spans="1:2" x14ac:dyDescent="0.2">
      <c r="A793" t="str">
        <v>Fatty acid degradation</v>
      </c>
      <c r="B793" t="str">
        <v>ECOAI101a_x</v>
      </c>
    </row>
    <row r="794" spans="1:2" x14ac:dyDescent="0.2">
      <c r="A794" t="str">
        <v>Fatty acid degradation</v>
      </c>
      <c r="B794" t="str">
        <v>ECOAI101d_x</v>
      </c>
    </row>
    <row r="795" spans="1:2" x14ac:dyDescent="0.2">
      <c r="A795" t="str">
        <v>Fatty acid degradation</v>
      </c>
      <c r="B795" t="str">
        <v>ECOAI102e_x</v>
      </c>
    </row>
    <row r="796" spans="1:2" x14ac:dyDescent="0.2">
      <c r="A796" t="str">
        <v>Fatty acid degradation</v>
      </c>
      <c r="B796" t="str">
        <v>ECOAI121a_x</v>
      </c>
    </row>
    <row r="797" spans="1:2" x14ac:dyDescent="0.2">
      <c r="A797" t="str">
        <v>Fatty acid degradation</v>
      </c>
      <c r="B797" t="str">
        <v>ECOAI121b_x</v>
      </c>
    </row>
    <row r="798" spans="1:2" x14ac:dyDescent="0.2">
      <c r="A798" t="str">
        <v>Fatty acid degradation</v>
      </c>
      <c r="B798" t="str">
        <v>ECOAI122c_x</v>
      </c>
    </row>
    <row r="799" spans="1:2" x14ac:dyDescent="0.2">
      <c r="A799" t="str">
        <v>Fatty acid degradation</v>
      </c>
      <c r="B799" t="str">
        <v>ECOAI122d_x</v>
      </c>
    </row>
    <row r="800" spans="1:2" x14ac:dyDescent="0.2">
      <c r="A800" t="str">
        <v>Fatty acid degradation</v>
      </c>
      <c r="B800" t="str">
        <v>ECOAI123e_x</v>
      </c>
    </row>
    <row r="801" spans="1:2" x14ac:dyDescent="0.2">
      <c r="A801" t="str">
        <v>Fatty acid degradation</v>
      </c>
      <c r="B801" t="str">
        <v>ECOAI141a_x</v>
      </c>
    </row>
    <row r="802" spans="1:2" x14ac:dyDescent="0.2">
      <c r="A802" t="str">
        <v>Fatty acid degradation</v>
      </c>
      <c r="B802" t="str">
        <v>ECOAI142c_x</v>
      </c>
    </row>
    <row r="803" spans="1:2" x14ac:dyDescent="0.2">
      <c r="A803" t="str">
        <v>Fatty acid degradation</v>
      </c>
      <c r="B803" t="str">
        <v>ECOAI81e_x</v>
      </c>
    </row>
    <row r="804" spans="1:2" x14ac:dyDescent="0.2">
      <c r="A804" t="str">
        <v>Fatty acid degradation</v>
      </c>
      <c r="B804" t="str">
        <v>ECOAI82e_x</v>
      </c>
    </row>
    <row r="805" spans="1:2" x14ac:dyDescent="0.2">
      <c r="A805" t="str">
        <v>Fatty acid degradation</v>
      </c>
      <c r="B805" t="str">
        <v>ECOAR122_x</v>
      </c>
    </row>
    <row r="806" spans="1:2" x14ac:dyDescent="0.2">
      <c r="A806" t="str">
        <v>Fatty acid degradation</v>
      </c>
      <c r="B806" t="str">
        <v>ECOAR142_x</v>
      </c>
    </row>
    <row r="807" spans="1:2" x14ac:dyDescent="0.2">
      <c r="A807" t="str">
        <v>Fatty acid elongation</v>
      </c>
      <c r="B807" t="str">
        <v>ECOAR200_rm</v>
      </c>
    </row>
    <row r="808" spans="1:2" x14ac:dyDescent="0.2">
      <c r="A808" t="str">
        <v>Fatty acid elongation</v>
      </c>
      <c r="B808" t="str">
        <v>ECOAR220_rm</v>
      </c>
    </row>
    <row r="809" spans="1:2" x14ac:dyDescent="0.2">
      <c r="A809" t="str">
        <v>Fatty acid elongation</v>
      </c>
      <c r="B809" t="str">
        <v>ECOAR240_rm</v>
      </c>
    </row>
    <row r="810" spans="1:2" x14ac:dyDescent="0.2">
      <c r="A810" t="str">
        <v>Fatty acid elongation</v>
      </c>
      <c r="B810" t="str">
        <v>ECOAR260_rm</v>
      </c>
    </row>
    <row r="811" spans="1:2" x14ac:dyDescent="0.2">
      <c r="A811" t="str">
        <v>Arginine and proline metabolism</v>
      </c>
      <c r="B811" t="str">
        <v>EGHLAT_c</v>
      </c>
    </row>
    <row r="812" spans="1:2" x14ac:dyDescent="0.2">
      <c r="A812" t="str">
        <v>Unassigned</v>
      </c>
      <c r="B812" t="str">
        <v>EGHLAT_m</v>
      </c>
    </row>
    <row r="813" spans="1:2" x14ac:dyDescent="0.2">
      <c r="A813" t="str">
        <v>Arginine and proline metabolism</v>
      </c>
      <c r="B813" t="str">
        <v>EGHLAT_x</v>
      </c>
    </row>
    <row r="814" spans="1:2" x14ac:dyDescent="0.2">
      <c r="A814" t="str">
        <v>Glycolysis / Gluconeogenesis</v>
      </c>
      <c r="B814" t="str">
        <v>ENO_c</v>
      </c>
    </row>
    <row r="815" spans="1:2" x14ac:dyDescent="0.2">
      <c r="A815" t="str">
        <v>Pentose and glucuronate interconversions</v>
      </c>
      <c r="B815" t="str">
        <v>EPGALURS_e</v>
      </c>
    </row>
    <row r="816" spans="1:2" x14ac:dyDescent="0.2">
      <c r="A816" t="str">
        <v>Transport</v>
      </c>
      <c r="B816" t="str">
        <v>EPISTt_c_e</v>
      </c>
    </row>
    <row r="817" spans="1:2" x14ac:dyDescent="0.2">
      <c r="A817" t="str">
        <v>Transport</v>
      </c>
      <c r="B817" t="str">
        <v>EPISTt_c_rm</v>
      </c>
    </row>
    <row r="818" spans="1:2" x14ac:dyDescent="0.2">
      <c r="A818" t="str">
        <v>Transport</v>
      </c>
      <c r="B818" t="str">
        <v>EPISTt_l_rm</v>
      </c>
    </row>
    <row r="819" spans="1:2" x14ac:dyDescent="0.2">
      <c r="A819" t="str">
        <v>Transport</v>
      </c>
      <c r="B819" t="str">
        <v>ERGSTESTt_c_rm</v>
      </c>
    </row>
    <row r="820" spans="1:2" x14ac:dyDescent="0.2">
      <c r="A820" t="str">
        <v>Transport</v>
      </c>
      <c r="B820" t="str">
        <v>ERGSTESTt_l_rm</v>
      </c>
    </row>
    <row r="821" spans="1:2" x14ac:dyDescent="0.2">
      <c r="A821" t="str">
        <v>Unassigned</v>
      </c>
      <c r="B821" t="str">
        <v>ERGSTGLCT_c</v>
      </c>
    </row>
    <row r="822" spans="1:2" x14ac:dyDescent="0.2">
      <c r="A822" t="str">
        <v>Transport</v>
      </c>
      <c r="B822" t="str">
        <v>ERGSTt_c_e</v>
      </c>
    </row>
    <row r="823" spans="1:2" x14ac:dyDescent="0.2">
      <c r="A823" t="str">
        <v>Transport</v>
      </c>
      <c r="B823" t="str">
        <v>ERGSTt_c_en</v>
      </c>
    </row>
    <row r="824" spans="1:2" x14ac:dyDescent="0.2">
      <c r="A824" t="str">
        <v>Transport</v>
      </c>
      <c r="B824" t="str">
        <v>ERGSTt_c_l</v>
      </c>
    </row>
    <row r="825" spans="1:2" x14ac:dyDescent="0.2">
      <c r="A825" t="str">
        <v>Transport</v>
      </c>
      <c r="B825" t="str">
        <v>ERGSTt_c_r</v>
      </c>
    </row>
    <row r="826" spans="1:2" x14ac:dyDescent="0.2">
      <c r="A826" t="str">
        <v>Transport</v>
      </c>
      <c r="B826" t="str">
        <v>ERGSTt_c_rm</v>
      </c>
    </row>
    <row r="827" spans="1:2" x14ac:dyDescent="0.2">
      <c r="A827" t="str">
        <v>Transport</v>
      </c>
      <c r="B827" t="str">
        <v>ERGTETROLt_c_e</v>
      </c>
    </row>
    <row r="828" spans="1:2" x14ac:dyDescent="0.2">
      <c r="A828" t="str">
        <v>Transport</v>
      </c>
      <c r="B828" t="str">
        <v>ERGTETROLt_c_r</v>
      </c>
    </row>
    <row r="829" spans="1:2" x14ac:dyDescent="0.2">
      <c r="A829" t="str">
        <v>Transport</v>
      </c>
      <c r="B829" t="str">
        <v>ETACt_c_e</v>
      </c>
    </row>
    <row r="830" spans="1:2" x14ac:dyDescent="0.2">
      <c r="A830" t="str">
        <v>Oxidative phosphorylation</v>
      </c>
      <c r="B830" t="str">
        <v>ETFOXRq9_c</v>
      </c>
    </row>
    <row r="831" spans="1:2" x14ac:dyDescent="0.2">
      <c r="A831" t="str">
        <v>Oxidative phosphorylation</v>
      </c>
      <c r="B831" t="str">
        <v>ETFOXRq9_m</v>
      </c>
    </row>
    <row r="832" spans="1:2" x14ac:dyDescent="0.2">
      <c r="A832" t="str">
        <v>Glycerophospholipid metabolism</v>
      </c>
      <c r="B832" t="str">
        <v>ETHAK_c</v>
      </c>
    </row>
    <row r="833" spans="1:2" x14ac:dyDescent="0.2">
      <c r="A833" t="str">
        <v>Glycerophospholipid biosynthesis</v>
      </c>
      <c r="B833" t="str">
        <v>ETHAPT_rm</v>
      </c>
    </row>
    <row r="834" spans="1:2" x14ac:dyDescent="0.2">
      <c r="A834" t="str">
        <v>Transport</v>
      </c>
      <c r="B834" t="str">
        <v>ETHAt_c_e</v>
      </c>
    </row>
    <row r="835" spans="1:2" x14ac:dyDescent="0.2">
      <c r="A835" t="str">
        <v>Nitrogen metabolism</v>
      </c>
      <c r="B835" t="str">
        <v>ETNO2OX_c</v>
      </c>
    </row>
    <row r="836" spans="1:2" x14ac:dyDescent="0.2">
      <c r="A836" t="str">
        <v>Transport</v>
      </c>
      <c r="B836" t="str">
        <v>ETOHt_c_e</v>
      </c>
    </row>
    <row r="837" spans="1:2" x14ac:dyDescent="0.2">
      <c r="A837" t="str">
        <v>Transport</v>
      </c>
      <c r="B837" t="str">
        <v>ETOHt_c_m</v>
      </c>
    </row>
    <row r="838" spans="1:2" x14ac:dyDescent="0.2">
      <c r="A838" t="str">
        <v>Exchange</v>
      </c>
      <c r="B838" t="str">
        <v>EX_13BDglucan_e</v>
      </c>
    </row>
    <row r="839" spans="1:2" x14ac:dyDescent="0.2">
      <c r="A839" t="str">
        <v>Exchange</v>
      </c>
      <c r="B839" t="str">
        <v>EX_14dmlanost_e</v>
      </c>
    </row>
    <row r="840" spans="1:2" x14ac:dyDescent="0.2">
      <c r="A840" t="str">
        <v>Exchange</v>
      </c>
      <c r="B840" t="str">
        <v>EX_2mbac_e</v>
      </c>
    </row>
    <row r="841" spans="1:2" x14ac:dyDescent="0.2">
      <c r="A841" t="str">
        <v>Exchange</v>
      </c>
      <c r="B841" t="str">
        <v>EX_2mbald_e</v>
      </c>
    </row>
    <row r="842" spans="1:2" x14ac:dyDescent="0.2">
      <c r="A842" t="str">
        <v>Exchange</v>
      </c>
      <c r="B842" t="str">
        <v>EX_2mbtoh_e</v>
      </c>
    </row>
    <row r="843" spans="1:2" x14ac:dyDescent="0.2">
      <c r="A843" t="str">
        <v>Exchange</v>
      </c>
      <c r="B843" t="str">
        <v>EX_2phetoh_e</v>
      </c>
    </row>
    <row r="844" spans="1:2" x14ac:dyDescent="0.2">
      <c r="A844" t="str">
        <v>Exchange</v>
      </c>
      <c r="B844" t="str">
        <v>EX_3c3hmp_e</v>
      </c>
    </row>
    <row r="845" spans="1:2" x14ac:dyDescent="0.2">
      <c r="A845" t="str">
        <v>Exchange</v>
      </c>
      <c r="B845" t="str">
        <v>EX_3mbald_e</v>
      </c>
    </row>
    <row r="846" spans="1:2" x14ac:dyDescent="0.2">
      <c r="A846" t="str">
        <v>Exchange</v>
      </c>
      <c r="B846" t="str">
        <v>EX_3mop_e</v>
      </c>
    </row>
    <row r="847" spans="1:2" x14ac:dyDescent="0.2">
      <c r="A847" t="str">
        <v>Exchange</v>
      </c>
      <c r="B847" t="str">
        <v>EX_4abut_e</v>
      </c>
    </row>
    <row r="848" spans="1:2" x14ac:dyDescent="0.2">
      <c r="A848" t="str">
        <v>Exchange</v>
      </c>
      <c r="B848" t="str">
        <v>EX_4abz_e</v>
      </c>
    </row>
    <row r="849" spans="1:2" x14ac:dyDescent="0.2">
      <c r="A849" t="str">
        <v>Exchange</v>
      </c>
      <c r="B849" t="str">
        <v>EX_5aop_e</v>
      </c>
    </row>
    <row r="850" spans="1:2" x14ac:dyDescent="0.2">
      <c r="A850" t="str">
        <v>Exchange</v>
      </c>
      <c r="B850" t="str">
        <v>EX_5fthf_e</v>
      </c>
    </row>
    <row r="851" spans="1:2" x14ac:dyDescent="0.2">
      <c r="A851" t="str">
        <v>Exchange</v>
      </c>
      <c r="B851" t="str">
        <v>EX_8aonn_e</v>
      </c>
    </row>
    <row r="852" spans="1:2" x14ac:dyDescent="0.2">
      <c r="A852" t="str">
        <v>Exchange</v>
      </c>
      <c r="B852" t="str">
        <v>EX_abt__D_e</v>
      </c>
    </row>
    <row r="853" spans="1:2" x14ac:dyDescent="0.2">
      <c r="A853" t="str">
        <v>Exchange</v>
      </c>
      <c r="B853" t="str">
        <v>EX_abt__L_e</v>
      </c>
    </row>
    <row r="854" spans="1:2" x14ac:dyDescent="0.2">
      <c r="A854" t="str">
        <v>Exchange</v>
      </c>
      <c r="B854" t="str">
        <v>EX_ac_e</v>
      </c>
    </row>
    <row r="855" spans="1:2" x14ac:dyDescent="0.2">
      <c r="A855" t="str">
        <v>Exchange</v>
      </c>
      <c r="B855" t="str">
        <v>EX_acald_e</v>
      </c>
    </row>
    <row r="856" spans="1:2" x14ac:dyDescent="0.2">
      <c r="A856" t="str">
        <v>Exchange</v>
      </c>
      <c r="B856" t="str">
        <v>EX_ade_e</v>
      </c>
    </row>
    <row r="857" spans="1:2" x14ac:dyDescent="0.2">
      <c r="A857" t="str">
        <v>Exchange</v>
      </c>
      <c r="B857" t="str">
        <v>EX_adn_e</v>
      </c>
    </row>
    <row r="858" spans="1:2" x14ac:dyDescent="0.2">
      <c r="A858" t="str">
        <v>Exchange</v>
      </c>
      <c r="B858" t="str">
        <v>EX_akg_e</v>
      </c>
    </row>
    <row r="859" spans="1:2" x14ac:dyDescent="0.2">
      <c r="A859" t="str">
        <v>Exchange</v>
      </c>
      <c r="B859" t="str">
        <v>EX_ala__L_e</v>
      </c>
    </row>
    <row r="860" spans="1:2" x14ac:dyDescent="0.2">
      <c r="A860" t="str">
        <v>Exchange</v>
      </c>
      <c r="B860" t="str">
        <v>EX_alltn_e</v>
      </c>
    </row>
    <row r="861" spans="1:2" x14ac:dyDescent="0.2">
      <c r="A861" t="str">
        <v>Exchange</v>
      </c>
      <c r="B861" t="str">
        <v>EX_alltt_e</v>
      </c>
    </row>
    <row r="862" spans="1:2" x14ac:dyDescent="0.2">
      <c r="A862" t="str">
        <v>Exchange</v>
      </c>
      <c r="B862" t="str">
        <v>EX_amet_e</v>
      </c>
    </row>
    <row r="863" spans="1:2" x14ac:dyDescent="0.2">
      <c r="A863" t="str">
        <v>Exchange</v>
      </c>
      <c r="B863" t="str">
        <v>EX_arab__D_e</v>
      </c>
    </row>
    <row r="864" spans="1:2" x14ac:dyDescent="0.2">
      <c r="A864" t="str">
        <v>Exchange</v>
      </c>
      <c r="B864" t="str">
        <v>EX_arab__L_e</v>
      </c>
    </row>
    <row r="865" spans="1:2" x14ac:dyDescent="0.2">
      <c r="A865" t="str">
        <v>Exchange</v>
      </c>
      <c r="B865" t="str">
        <v>EX_arach_e</v>
      </c>
    </row>
    <row r="866" spans="1:2" x14ac:dyDescent="0.2">
      <c r="A866" t="str">
        <v>Exchange</v>
      </c>
      <c r="B866" t="str">
        <v>EX_arg__L_e</v>
      </c>
    </row>
    <row r="867" spans="1:2" x14ac:dyDescent="0.2">
      <c r="A867" t="str">
        <v>Exchange</v>
      </c>
      <c r="B867" t="str">
        <v>EX_asn__L_e</v>
      </c>
    </row>
    <row r="868" spans="1:2" x14ac:dyDescent="0.2">
      <c r="A868" t="str">
        <v>Exchange</v>
      </c>
      <c r="B868" t="str">
        <v>EX_asp__L_e</v>
      </c>
    </row>
    <row r="869" spans="1:2" x14ac:dyDescent="0.2">
      <c r="A869" t="str">
        <v>Exchange</v>
      </c>
      <c r="B869" t="str">
        <v>EX_btd_e</v>
      </c>
    </row>
    <row r="870" spans="1:2" x14ac:dyDescent="0.2">
      <c r="A870" t="str">
        <v>Exchange</v>
      </c>
      <c r="B870" t="str">
        <v>EX_btn_c</v>
      </c>
    </row>
    <row r="871" spans="1:2" x14ac:dyDescent="0.2">
      <c r="A871" t="str">
        <v>Exchange</v>
      </c>
      <c r="B871" t="str">
        <v>EX_but_e</v>
      </c>
    </row>
    <row r="872" spans="1:2" x14ac:dyDescent="0.2">
      <c r="A872" t="str">
        <v>Exchange</v>
      </c>
      <c r="B872" t="str">
        <v>EX_ca2_e</v>
      </c>
    </row>
    <row r="873" spans="1:2" x14ac:dyDescent="0.2">
      <c r="A873" t="str">
        <v>Exchange</v>
      </c>
      <c r="B873" t="str">
        <v>EX_caro_c</v>
      </c>
    </row>
    <row r="874" spans="1:2" x14ac:dyDescent="0.2">
      <c r="A874" t="str">
        <v>Exchange</v>
      </c>
      <c r="B874" t="str">
        <v>EX_cellb_e</v>
      </c>
    </row>
    <row r="875" spans="1:2" x14ac:dyDescent="0.2">
      <c r="A875" t="str">
        <v>Exchange</v>
      </c>
      <c r="B875" t="str">
        <v>EX_chol_e</v>
      </c>
    </row>
    <row r="876" spans="1:2" x14ac:dyDescent="0.2">
      <c r="A876" t="str">
        <v>Exchange</v>
      </c>
      <c r="B876" t="str">
        <v>EX_cit_e</v>
      </c>
    </row>
    <row r="877" spans="1:2" x14ac:dyDescent="0.2">
      <c r="A877" t="str">
        <v>Exchange</v>
      </c>
      <c r="B877" t="str">
        <v>EX_cl_e</v>
      </c>
    </row>
    <row r="878" spans="1:2" x14ac:dyDescent="0.2">
      <c r="A878" t="str">
        <v>Exchange</v>
      </c>
      <c r="B878" t="str">
        <v>EX_co2_e</v>
      </c>
    </row>
    <row r="879" spans="1:2" x14ac:dyDescent="0.2">
      <c r="A879" t="str">
        <v>Exchange</v>
      </c>
      <c r="B879" t="str">
        <v>EX_cobalt2_e</v>
      </c>
    </row>
    <row r="880" spans="1:2" x14ac:dyDescent="0.2">
      <c r="A880" t="str">
        <v>Exchange</v>
      </c>
      <c r="B880" t="str">
        <v>EX_crn_e</v>
      </c>
    </row>
    <row r="881" spans="1:2" x14ac:dyDescent="0.2">
      <c r="A881" t="str">
        <v>Exchange</v>
      </c>
      <c r="B881" t="str">
        <v>EX_csn_e</v>
      </c>
    </row>
    <row r="882" spans="1:2" x14ac:dyDescent="0.2">
      <c r="A882" t="str">
        <v>Exchange</v>
      </c>
      <c r="B882" t="str">
        <v>EX_cu2_e</v>
      </c>
    </row>
    <row r="883" spans="1:2" x14ac:dyDescent="0.2">
      <c r="A883" t="str">
        <v>Exchange</v>
      </c>
      <c r="B883" t="str">
        <v>EX_cys__L_e</v>
      </c>
    </row>
    <row r="884" spans="1:2" x14ac:dyDescent="0.2">
      <c r="A884" t="str">
        <v>Exchange</v>
      </c>
      <c r="B884" t="str">
        <v>EX_cytd_e</v>
      </c>
    </row>
    <row r="885" spans="1:2" x14ac:dyDescent="0.2">
      <c r="A885" t="str">
        <v>Exchange</v>
      </c>
      <c r="B885" t="str">
        <v>EX_dad_2_e</v>
      </c>
    </row>
    <row r="886" spans="1:2" x14ac:dyDescent="0.2">
      <c r="A886" t="str">
        <v>Exchange</v>
      </c>
      <c r="B886" t="str">
        <v>EX_dann_e</v>
      </c>
    </row>
    <row r="887" spans="1:2" x14ac:dyDescent="0.2">
      <c r="A887" t="str">
        <v>Exchange</v>
      </c>
      <c r="B887" t="str">
        <v>EX_dca_e</v>
      </c>
    </row>
    <row r="888" spans="1:2" x14ac:dyDescent="0.2">
      <c r="A888" t="str">
        <v>Exchange</v>
      </c>
      <c r="B888" t="str">
        <v>EX_dcyt_e</v>
      </c>
    </row>
    <row r="889" spans="1:2" x14ac:dyDescent="0.2">
      <c r="A889" t="str">
        <v>Exchange</v>
      </c>
      <c r="B889" t="str">
        <v>EX_ddca_e</v>
      </c>
    </row>
    <row r="890" spans="1:2" x14ac:dyDescent="0.2">
      <c r="A890" t="str">
        <v>Exchange</v>
      </c>
      <c r="B890" t="str">
        <v>EX_dgsn_e</v>
      </c>
    </row>
    <row r="891" spans="1:2" x14ac:dyDescent="0.2">
      <c r="A891" t="str">
        <v>Exchange</v>
      </c>
      <c r="B891" t="str">
        <v>EX_din_e</v>
      </c>
    </row>
    <row r="892" spans="1:2" x14ac:dyDescent="0.2">
      <c r="A892" t="str">
        <v>Exchange</v>
      </c>
      <c r="B892" t="str">
        <v>EX_docosa_e</v>
      </c>
    </row>
    <row r="893" spans="1:2" x14ac:dyDescent="0.2">
      <c r="A893" t="str">
        <v>Exchange</v>
      </c>
      <c r="B893" t="str">
        <v>EX_dttp_e</v>
      </c>
    </row>
    <row r="894" spans="1:2" x14ac:dyDescent="0.2">
      <c r="A894" t="str">
        <v>Exchange</v>
      </c>
      <c r="B894" t="str">
        <v>EX_duri_e</v>
      </c>
    </row>
    <row r="895" spans="1:2" x14ac:dyDescent="0.2">
      <c r="A895" t="str">
        <v>Exchange</v>
      </c>
      <c r="B895" t="str">
        <v>EX_epist_e</v>
      </c>
    </row>
    <row r="896" spans="1:2" x14ac:dyDescent="0.2">
      <c r="A896" t="str">
        <v>Exchange</v>
      </c>
      <c r="B896" t="str">
        <v>EX_ergst_e</v>
      </c>
    </row>
    <row r="897" spans="1:2" x14ac:dyDescent="0.2">
      <c r="A897" t="str">
        <v>Exchange</v>
      </c>
      <c r="B897" t="str">
        <v>EX_ergtetrol_e</v>
      </c>
    </row>
    <row r="898" spans="1:2" x14ac:dyDescent="0.2">
      <c r="A898" t="str">
        <v>Exchange</v>
      </c>
      <c r="B898" t="str">
        <v>EX_etac_e</v>
      </c>
    </row>
    <row r="899" spans="1:2" x14ac:dyDescent="0.2">
      <c r="A899" t="str">
        <v>Exchange</v>
      </c>
      <c r="B899" t="str">
        <v>EX_etha_e</v>
      </c>
    </row>
    <row r="900" spans="1:2" x14ac:dyDescent="0.2">
      <c r="A900" t="str">
        <v>Exchange</v>
      </c>
      <c r="B900" t="str">
        <v>EX_etoh_e</v>
      </c>
    </row>
    <row r="901" spans="1:2" x14ac:dyDescent="0.2">
      <c r="A901" t="str">
        <v>Exchange</v>
      </c>
      <c r="B901" t="str">
        <v>EX_fald_e</v>
      </c>
    </row>
    <row r="902" spans="1:2" x14ac:dyDescent="0.2">
      <c r="A902" t="str">
        <v>Exchange</v>
      </c>
      <c r="B902" t="str">
        <v>EX_fe2_e</v>
      </c>
    </row>
    <row r="903" spans="1:2" x14ac:dyDescent="0.2">
      <c r="A903" t="str">
        <v>Exchange</v>
      </c>
      <c r="B903" t="str">
        <v>EX_fe3_e</v>
      </c>
    </row>
    <row r="904" spans="1:2" x14ac:dyDescent="0.2">
      <c r="A904" t="str">
        <v>Exchange</v>
      </c>
      <c r="B904" t="str">
        <v>EX_fecost_e</v>
      </c>
    </row>
    <row r="905" spans="1:2" x14ac:dyDescent="0.2">
      <c r="A905" t="str">
        <v>Exchange</v>
      </c>
      <c r="B905" t="str">
        <v>EX_fmn_e</v>
      </c>
    </row>
    <row r="906" spans="1:2" x14ac:dyDescent="0.2">
      <c r="A906" t="str">
        <v>Exchange</v>
      </c>
      <c r="B906" t="str">
        <v>EX_fol_e</v>
      </c>
    </row>
    <row r="907" spans="1:2" x14ac:dyDescent="0.2">
      <c r="A907" t="str">
        <v>Exchange</v>
      </c>
      <c r="B907" t="str">
        <v>EX_for_e</v>
      </c>
    </row>
    <row r="908" spans="1:2" x14ac:dyDescent="0.2">
      <c r="A908" t="str">
        <v>Exchange</v>
      </c>
      <c r="B908" t="str">
        <v>EX_fru_e</v>
      </c>
    </row>
    <row r="909" spans="1:2" x14ac:dyDescent="0.2">
      <c r="A909" t="str">
        <v>Exchange</v>
      </c>
      <c r="B909" t="str">
        <v>EX_fum_e</v>
      </c>
    </row>
    <row r="910" spans="1:2" x14ac:dyDescent="0.2">
      <c r="A910" t="str">
        <v>Exchange</v>
      </c>
      <c r="B910" t="str">
        <v>EX_g3pc_e</v>
      </c>
    </row>
    <row r="911" spans="1:2" x14ac:dyDescent="0.2">
      <c r="A911" t="str">
        <v>Exchange</v>
      </c>
      <c r="B911" t="str">
        <v>EX_g3pi_e</v>
      </c>
    </row>
    <row r="912" spans="1:2" x14ac:dyDescent="0.2">
      <c r="A912" t="str">
        <v>Exchange</v>
      </c>
      <c r="B912" t="str">
        <v>EX_gal_e</v>
      </c>
    </row>
    <row r="913" spans="1:2" x14ac:dyDescent="0.2">
      <c r="A913" t="str">
        <v>Exchange</v>
      </c>
      <c r="B913" t="str">
        <v>EX_galur_e</v>
      </c>
    </row>
    <row r="914" spans="1:2" x14ac:dyDescent="0.2">
      <c r="A914" t="str">
        <v>Exchange</v>
      </c>
      <c r="B914" t="str">
        <v>EX_gam6p_e</v>
      </c>
    </row>
    <row r="915" spans="1:2" x14ac:dyDescent="0.2">
      <c r="A915" t="str">
        <v>Exchange</v>
      </c>
      <c r="B915" t="str">
        <v>EX_gcald_e</v>
      </c>
    </row>
    <row r="916" spans="1:2" x14ac:dyDescent="0.2">
      <c r="A916" t="str">
        <v>Exchange</v>
      </c>
      <c r="B916" t="str">
        <v>EX_glc__D_e</v>
      </c>
    </row>
    <row r="917" spans="1:2" x14ac:dyDescent="0.2">
      <c r="A917" t="str">
        <v>Exchange</v>
      </c>
      <c r="B917" t="str">
        <v>EX_gln__L_e</v>
      </c>
    </row>
    <row r="918" spans="1:2" x14ac:dyDescent="0.2">
      <c r="A918" t="str">
        <v>Exchange</v>
      </c>
      <c r="B918" t="str">
        <v>EX_glu__L_e</v>
      </c>
    </row>
    <row r="919" spans="1:2" x14ac:dyDescent="0.2">
      <c r="A919" t="str">
        <v>Exchange</v>
      </c>
      <c r="B919" t="str">
        <v>EX_glx_e</v>
      </c>
    </row>
    <row r="920" spans="1:2" x14ac:dyDescent="0.2">
      <c r="A920" t="str">
        <v>Exchange</v>
      </c>
      <c r="B920" t="str">
        <v>EX_gly_e</v>
      </c>
    </row>
    <row r="921" spans="1:2" x14ac:dyDescent="0.2">
      <c r="A921" t="str">
        <v>Exchange</v>
      </c>
      <c r="B921" t="str">
        <v>EX_glyc_e</v>
      </c>
    </row>
    <row r="922" spans="1:2" x14ac:dyDescent="0.2">
      <c r="A922" t="str">
        <v>Exchange</v>
      </c>
      <c r="B922" t="str">
        <v>EX_gsn_e</v>
      </c>
    </row>
    <row r="923" spans="1:2" x14ac:dyDescent="0.2">
      <c r="A923" t="str">
        <v>Exchange</v>
      </c>
      <c r="B923" t="str">
        <v>EX_gthox_e</v>
      </c>
    </row>
    <row r="924" spans="1:2" x14ac:dyDescent="0.2">
      <c r="A924" t="str">
        <v>Exchange</v>
      </c>
      <c r="B924" t="str">
        <v>EX_gthrd_e</v>
      </c>
    </row>
    <row r="925" spans="1:2" x14ac:dyDescent="0.2">
      <c r="A925" t="str">
        <v>Exchange</v>
      </c>
      <c r="B925" t="str">
        <v>EX_gua_e</v>
      </c>
    </row>
    <row r="926" spans="1:2" x14ac:dyDescent="0.2">
      <c r="A926" t="str">
        <v>Exchange</v>
      </c>
      <c r="B926" t="str">
        <v>EX_h_e</v>
      </c>
    </row>
    <row r="927" spans="1:2" x14ac:dyDescent="0.2">
      <c r="A927" t="str">
        <v>Exchange</v>
      </c>
      <c r="B927" t="str">
        <v>EX_h2o_e</v>
      </c>
    </row>
    <row r="928" spans="1:2" x14ac:dyDescent="0.2">
      <c r="A928" t="str">
        <v>Exchange</v>
      </c>
      <c r="B928" t="str">
        <v>EX_hco3_e</v>
      </c>
    </row>
    <row r="929" spans="1:2" x14ac:dyDescent="0.2">
      <c r="A929" t="str">
        <v>Exchange</v>
      </c>
      <c r="B929" t="str">
        <v>EX_hdca_e</v>
      </c>
    </row>
    <row r="930" spans="1:2" x14ac:dyDescent="0.2">
      <c r="A930" t="str">
        <v>Exchange</v>
      </c>
      <c r="B930" t="str">
        <v>EX_hdcea_e</v>
      </c>
    </row>
    <row r="931" spans="1:2" x14ac:dyDescent="0.2">
      <c r="A931" t="str">
        <v>Exchange</v>
      </c>
      <c r="B931" t="str">
        <v>EX_his__L_e</v>
      </c>
    </row>
    <row r="932" spans="1:2" x14ac:dyDescent="0.2">
      <c r="A932" t="str">
        <v>Exchange</v>
      </c>
      <c r="B932" t="str">
        <v>EX_hom__L_e</v>
      </c>
    </row>
    <row r="933" spans="1:2" x14ac:dyDescent="0.2">
      <c r="A933" t="str">
        <v>Exchange</v>
      </c>
      <c r="B933" t="str">
        <v>EX_hxa_e</v>
      </c>
    </row>
    <row r="934" spans="1:2" x14ac:dyDescent="0.2">
      <c r="A934" t="str">
        <v>Exchange</v>
      </c>
      <c r="B934" t="str">
        <v>EX_hxan_e</v>
      </c>
    </row>
    <row r="935" spans="1:2" x14ac:dyDescent="0.2">
      <c r="A935" t="str">
        <v>Exchange</v>
      </c>
      <c r="B935" t="str">
        <v>EX_hxca_e</v>
      </c>
    </row>
    <row r="936" spans="1:2" x14ac:dyDescent="0.2">
      <c r="A936" t="str">
        <v>Exchange</v>
      </c>
      <c r="B936" t="str">
        <v>EX_hxdcal_e</v>
      </c>
    </row>
    <row r="937" spans="1:2" x14ac:dyDescent="0.2">
      <c r="A937" t="str">
        <v>Exchange</v>
      </c>
      <c r="B937" t="str">
        <v>EX_iamac_e</v>
      </c>
    </row>
    <row r="938" spans="1:2" x14ac:dyDescent="0.2">
      <c r="A938" t="str">
        <v>Exchange</v>
      </c>
      <c r="B938" t="str">
        <v>EX_iamoh_e</v>
      </c>
    </row>
    <row r="939" spans="1:2" x14ac:dyDescent="0.2">
      <c r="A939" t="str">
        <v>Exchange</v>
      </c>
      <c r="B939" t="str">
        <v>EX_ibtald_e</v>
      </c>
    </row>
    <row r="940" spans="1:2" x14ac:dyDescent="0.2">
      <c r="A940" t="str">
        <v>Exchange</v>
      </c>
      <c r="B940" t="str">
        <v>EX_ibutac_e</v>
      </c>
    </row>
    <row r="941" spans="1:2" x14ac:dyDescent="0.2">
      <c r="A941" t="str">
        <v>Exchange</v>
      </c>
      <c r="B941" t="str">
        <v>EX_ibutoh_e</v>
      </c>
    </row>
    <row r="942" spans="1:2" x14ac:dyDescent="0.2">
      <c r="A942" t="str">
        <v>Exchange</v>
      </c>
      <c r="B942" t="str">
        <v>EX_id3acald_e</v>
      </c>
    </row>
    <row r="943" spans="1:2" x14ac:dyDescent="0.2">
      <c r="A943" t="str">
        <v>Exchange</v>
      </c>
      <c r="B943" t="str">
        <v>EX_ile__L_e</v>
      </c>
    </row>
    <row r="944" spans="1:2" x14ac:dyDescent="0.2">
      <c r="A944" t="str">
        <v>Exchange</v>
      </c>
      <c r="B944" t="str">
        <v>EX_ind3eth_e</v>
      </c>
    </row>
    <row r="945" spans="1:2" x14ac:dyDescent="0.2">
      <c r="A945" t="str">
        <v>Exchange</v>
      </c>
      <c r="B945" t="str">
        <v>EX_inost_e</v>
      </c>
    </row>
    <row r="946" spans="1:2" x14ac:dyDescent="0.2">
      <c r="A946" t="str">
        <v>Exchange</v>
      </c>
      <c r="B946" t="str">
        <v>EX_ins_e</v>
      </c>
    </row>
    <row r="947" spans="1:2" x14ac:dyDescent="0.2">
      <c r="A947" t="str">
        <v>Exchange</v>
      </c>
      <c r="B947" t="str">
        <v>EX_k_e</v>
      </c>
    </row>
    <row r="948" spans="1:2" x14ac:dyDescent="0.2">
      <c r="A948" t="str">
        <v>Exchange</v>
      </c>
      <c r="B948" t="str">
        <v>EX_lac__D_e</v>
      </c>
    </row>
    <row r="949" spans="1:2" x14ac:dyDescent="0.2">
      <c r="A949" t="str">
        <v>Exchange</v>
      </c>
      <c r="B949" t="str">
        <v>EX_lac__L_e</v>
      </c>
    </row>
    <row r="950" spans="1:2" x14ac:dyDescent="0.2">
      <c r="A950" t="str">
        <v>Exchange</v>
      </c>
      <c r="B950" t="str">
        <v>EX_lanost_e</v>
      </c>
    </row>
    <row r="951" spans="1:2" x14ac:dyDescent="0.2">
      <c r="A951" t="str">
        <v>Exchange</v>
      </c>
      <c r="B951" t="str">
        <v>EX_leu__L_e</v>
      </c>
    </row>
    <row r="952" spans="1:2" x14ac:dyDescent="0.2">
      <c r="A952" t="str">
        <v>Exchange</v>
      </c>
      <c r="B952" t="str">
        <v>EX_lys__L_e</v>
      </c>
    </row>
    <row r="953" spans="1:2" x14ac:dyDescent="0.2">
      <c r="A953" t="str">
        <v>Exchange</v>
      </c>
      <c r="B953" t="str">
        <v>EX_mal__L_e</v>
      </c>
    </row>
    <row r="954" spans="1:2" x14ac:dyDescent="0.2">
      <c r="A954" t="str">
        <v>Exchange</v>
      </c>
      <c r="B954" t="str">
        <v>EX_malt_e</v>
      </c>
    </row>
    <row r="955" spans="1:2" x14ac:dyDescent="0.2">
      <c r="A955" t="str">
        <v>Exchange</v>
      </c>
      <c r="B955" t="str">
        <v>EX_man_e</v>
      </c>
    </row>
    <row r="956" spans="1:2" x14ac:dyDescent="0.2">
      <c r="A956" t="str">
        <v>Exchange</v>
      </c>
      <c r="B956" t="str">
        <v>EX_melib_e</v>
      </c>
    </row>
    <row r="957" spans="1:2" x14ac:dyDescent="0.2">
      <c r="A957" t="str">
        <v>Exchange</v>
      </c>
      <c r="B957" t="str">
        <v>EX_met__L_e</v>
      </c>
    </row>
    <row r="958" spans="1:2" x14ac:dyDescent="0.2">
      <c r="A958" t="str">
        <v>Exchange</v>
      </c>
      <c r="B958" t="str">
        <v>EX_mev__R_e</v>
      </c>
    </row>
    <row r="959" spans="1:2" x14ac:dyDescent="0.2">
      <c r="A959" t="str">
        <v>Exchange</v>
      </c>
      <c r="B959" t="str">
        <v>EX_mg2_e</v>
      </c>
    </row>
    <row r="960" spans="1:2" x14ac:dyDescent="0.2">
      <c r="A960" t="str">
        <v>Exchange</v>
      </c>
      <c r="B960" t="str">
        <v>EX_mmet_e</v>
      </c>
    </row>
    <row r="961" spans="1:2" x14ac:dyDescent="0.2">
      <c r="A961" t="str">
        <v>Exchange</v>
      </c>
      <c r="B961" t="str">
        <v>EX_mn2_e</v>
      </c>
    </row>
    <row r="962" spans="1:2" x14ac:dyDescent="0.2">
      <c r="A962" t="str">
        <v>Exchange</v>
      </c>
      <c r="B962" t="str">
        <v>EX_mobd_e</v>
      </c>
    </row>
    <row r="963" spans="1:2" x14ac:dyDescent="0.2">
      <c r="A963" t="str">
        <v>Exchange</v>
      </c>
      <c r="B963" t="str">
        <v>EX_na1_e</v>
      </c>
    </row>
    <row r="964" spans="1:2" x14ac:dyDescent="0.2">
      <c r="A964" t="str">
        <v>Exchange</v>
      </c>
      <c r="B964" t="str">
        <v>EX_nac_e</v>
      </c>
    </row>
    <row r="965" spans="1:2" x14ac:dyDescent="0.2">
      <c r="A965" t="str">
        <v>Exchange</v>
      </c>
      <c r="B965" t="str">
        <v>EX_nad_e</v>
      </c>
    </row>
    <row r="966" spans="1:2" x14ac:dyDescent="0.2">
      <c r="A966" t="str">
        <v>Exchange</v>
      </c>
      <c r="B966" t="str">
        <v>EX_nadp_e</v>
      </c>
    </row>
    <row r="967" spans="1:2" x14ac:dyDescent="0.2">
      <c r="A967" t="str">
        <v>Exchange</v>
      </c>
      <c r="B967" t="str">
        <v>EX_Nfortyr2_e</v>
      </c>
    </row>
    <row r="968" spans="1:2" x14ac:dyDescent="0.2">
      <c r="A968" t="str">
        <v>Exchange</v>
      </c>
      <c r="B968" t="str">
        <v>EX_nh4_e</v>
      </c>
    </row>
    <row r="969" spans="1:2" x14ac:dyDescent="0.2">
      <c r="A969" t="str">
        <v>Exchange</v>
      </c>
      <c r="B969" t="str">
        <v>EX_ni2_e</v>
      </c>
    </row>
    <row r="970" spans="1:2" x14ac:dyDescent="0.2">
      <c r="A970" t="str">
        <v>Exchange</v>
      </c>
      <c r="B970" t="str">
        <v>EX_nmn_e</v>
      </c>
    </row>
    <row r="971" spans="1:2" x14ac:dyDescent="0.2">
      <c r="A971" t="str">
        <v>Exchange</v>
      </c>
      <c r="B971" t="str">
        <v>EX_o2_e</v>
      </c>
    </row>
    <row r="972" spans="1:2" x14ac:dyDescent="0.2">
      <c r="A972" t="str">
        <v>Exchange</v>
      </c>
      <c r="B972" t="str">
        <v>EX_oaa_e</v>
      </c>
    </row>
    <row r="973" spans="1:2" x14ac:dyDescent="0.2">
      <c r="A973" t="str">
        <v>Exchange</v>
      </c>
      <c r="B973" t="str">
        <v>EX_ocdca_e</v>
      </c>
    </row>
    <row r="974" spans="1:2" x14ac:dyDescent="0.2">
      <c r="A974" t="str">
        <v>Exchange</v>
      </c>
      <c r="B974" t="str">
        <v>EX_ocdcea_e</v>
      </c>
    </row>
    <row r="975" spans="1:2" x14ac:dyDescent="0.2">
      <c r="A975" t="str">
        <v>Exchange</v>
      </c>
      <c r="B975" t="str">
        <v>EX_octa_e</v>
      </c>
    </row>
    <row r="976" spans="1:2" x14ac:dyDescent="0.2">
      <c r="A976" t="str">
        <v>Exchange</v>
      </c>
      <c r="B976" t="str">
        <v>EX_orn_e</v>
      </c>
    </row>
    <row r="977" spans="1:2" x14ac:dyDescent="0.2">
      <c r="A977" t="str">
        <v>Exchange</v>
      </c>
      <c r="B977" t="str">
        <v>EX_pacald_e</v>
      </c>
    </row>
    <row r="978" spans="1:2" x14ac:dyDescent="0.2">
      <c r="A978" t="str">
        <v>Exchange</v>
      </c>
      <c r="B978" t="str">
        <v>EX_pap_e</v>
      </c>
    </row>
    <row r="979" spans="1:2" x14ac:dyDescent="0.2">
      <c r="A979" t="str">
        <v>Exchange</v>
      </c>
      <c r="B979" t="str">
        <v>EX_pectin_e</v>
      </c>
    </row>
    <row r="980" spans="1:2" x14ac:dyDescent="0.2">
      <c r="A980" t="str">
        <v>Exchange</v>
      </c>
      <c r="B980" t="str">
        <v>EX_phe__L_e</v>
      </c>
    </row>
    <row r="981" spans="1:2" x14ac:dyDescent="0.2">
      <c r="A981" t="str">
        <v>Exchange</v>
      </c>
      <c r="B981" t="str">
        <v>EX_pheac_e</v>
      </c>
    </row>
    <row r="982" spans="1:2" x14ac:dyDescent="0.2">
      <c r="A982" t="str">
        <v>Exchange</v>
      </c>
      <c r="B982" t="str">
        <v>EX_pi_e</v>
      </c>
    </row>
    <row r="983" spans="1:2" x14ac:dyDescent="0.2">
      <c r="A983" t="str">
        <v>Exchange</v>
      </c>
      <c r="B983" t="str">
        <v>EX_pnto__R_e</v>
      </c>
    </row>
    <row r="984" spans="1:2" x14ac:dyDescent="0.2">
      <c r="A984" t="str">
        <v>Exchange</v>
      </c>
      <c r="B984" t="str">
        <v>EX_ppa_e</v>
      </c>
    </row>
    <row r="985" spans="1:2" x14ac:dyDescent="0.2">
      <c r="A985" t="str">
        <v>Exchange</v>
      </c>
      <c r="B985" t="str">
        <v>EX_pro__L_e</v>
      </c>
    </row>
    <row r="986" spans="1:2" x14ac:dyDescent="0.2">
      <c r="A986" t="str">
        <v>Exchange</v>
      </c>
      <c r="B986" t="str">
        <v>EX_ptrc_e</v>
      </c>
    </row>
    <row r="987" spans="1:2" x14ac:dyDescent="0.2">
      <c r="A987" t="str">
        <v>Exchange</v>
      </c>
      <c r="B987" t="str">
        <v>EX_pydx5p_e</v>
      </c>
    </row>
    <row r="988" spans="1:2" x14ac:dyDescent="0.2">
      <c r="A988" t="str">
        <v>Exchange</v>
      </c>
      <c r="B988" t="str">
        <v>EX_pydxn_e</v>
      </c>
    </row>
    <row r="989" spans="1:2" x14ac:dyDescent="0.2">
      <c r="A989" t="str">
        <v>Exchange</v>
      </c>
      <c r="B989" t="str">
        <v>EX_pyr_e</v>
      </c>
    </row>
    <row r="990" spans="1:2" x14ac:dyDescent="0.2">
      <c r="A990" t="str">
        <v>Exchange</v>
      </c>
      <c r="B990" t="str">
        <v>EX_q9h2_e</v>
      </c>
    </row>
    <row r="991" spans="1:2" x14ac:dyDescent="0.2">
      <c r="A991" t="str">
        <v>Exchange</v>
      </c>
      <c r="B991" t="str">
        <v>EX_raffin_e</v>
      </c>
    </row>
    <row r="992" spans="1:2" x14ac:dyDescent="0.2">
      <c r="A992" t="str">
        <v>Exchange</v>
      </c>
      <c r="B992" t="str">
        <v>EX_rib__D_e</v>
      </c>
    </row>
    <row r="993" spans="1:2" x14ac:dyDescent="0.2">
      <c r="A993" t="str">
        <v>Exchange</v>
      </c>
      <c r="B993" t="str">
        <v>EX_ribflv_e</v>
      </c>
    </row>
    <row r="994" spans="1:2" x14ac:dyDescent="0.2">
      <c r="A994" t="str">
        <v>Exchange</v>
      </c>
      <c r="B994" t="str">
        <v>EX_sbt__D_e</v>
      </c>
    </row>
    <row r="995" spans="1:2" x14ac:dyDescent="0.2">
      <c r="A995" t="str">
        <v>Exchange</v>
      </c>
      <c r="B995" t="str">
        <v>EX_sbt__L_e</v>
      </c>
    </row>
    <row r="996" spans="1:2" x14ac:dyDescent="0.2">
      <c r="A996" t="str">
        <v>Exchange</v>
      </c>
      <c r="B996" t="str">
        <v>EX_ser__L_e</v>
      </c>
    </row>
    <row r="997" spans="1:2" x14ac:dyDescent="0.2">
      <c r="A997" t="str">
        <v>Exchange</v>
      </c>
      <c r="B997" t="str">
        <v>EX_so3_e</v>
      </c>
    </row>
    <row r="998" spans="1:2" x14ac:dyDescent="0.2">
      <c r="A998" t="str">
        <v>Exchange</v>
      </c>
      <c r="B998" t="str">
        <v>EX_so4_e</v>
      </c>
    </row>
    <row r="999" spans="1:2" x14ac:dyDescent="0.2">
      <c r="A999" t="str">
        <v>Exchange</v>
      </c>
      <c r="B999" t="str">
        <v>EX_spmd_e</v>
      </c>
    </row>
    <row r="1000" spans="1:2" x14ac:dyDescent="0.2">
      <c r="A1000" t="str">
        <v>Exchange</v>
      </c>
      <c r="B1000" t="str">
        <v>EX_sprm_e</v>
      </c>
    </row>
    <row r="1001" spans="1:2" x14ac:dyDescent="0.2">
      <c r="A1001" t="str">
        <v>Exchange</v>
      </c>
      <c r="B1001" t="str">
        <v>EX_srb__L_e</v>
      </c>
    </row>
    <row r="1002" spans="1:2" x14ac:dyDescent="0.2">
      <c r="A1002" t="str">
        <v>Exchange</v>
      </c>
      <c r="B1002" t="str">
        <v>EX_succ_e</v>
      </c>
    </row>
    <row r="1003" spans="1:2" x14ac:dyDescent="0.2">
      <c r="A1003" t="str">
        <v>Exchange</v>
      </c>
      <c r="B1003" t="str">
        <v>EX_sucr_e</v>
      </c>
    </row>
    <row r="1004" spans="1:2" x14ac:dyDescent="0.2">
      <c r="A1004" t="str">
        <v>Exchange</v>
      </c>
      <c r="B1004" t="str">
        <v>EX_tag_c</v>
      </c>
    </row>
    <row r="1005" spans="1:2" x14ac:dyDescent="0.2">
      <c r="A1005" t="str">
        <v>Exchange</v>
      </c>
      <c r="B1005" t="str">
        <v>EX_taur_e</v>
      </c>
    </row>
    <row r="1006" spans="1:2" x14ac:dyDescent="0.2">
      <c r="A1006" t="str">
        <v>Exchange</v>
      </c>
      <c r="B1006" t="str">
        <v>EX_thm_e</v>
      </c>
    </row>
    <row r="1007" spans="1:2" x14ac:dyDescent="0.2">
      <c r="A1007" t="str">
        <v>Exchange</v>
      </c>
      <c r="B1007" t="str">
        <v>EX_thmmp_e</v>
      </c>
    </row>
    <row r="1008" spans="1:2" x14ac:dyDescent="0.2">
      <c r="A1008" t="str">
        <v>Exchange</v>
      </c>
      <c r="B1008" t="str">
        <v>EX_thmpp_e</v>
      </c>
    </row>
    <row r="1009" spans="1:2" x14ac:dyDescent="0.2">
      <c r="A1009" t="str">
        <v>Exchange</v>
      </c>
      <c r="B1009" t="str">
        <v>EX_thr__L_e</v>
      </c>
    </row>
    <row r="1010" spans="1:2" x14ac:dyDescent="0.2">
      <c r="A1010" t="str">
        <v>Exchange</v>
      </c>
      <c r="B1010" t="str">
        <v>EX_thymd_e</v>
      </c>
    </row>
    <row r="1011" spans="1:2" x14ac:dyDescent="0.2">
      <c r="A1011" t="str">
        <v>Exchange</v>
      </c>
      <c r="B1011" t="str">
        <v>EX_tre_e</v>
      </c>
    </row>
    <row r="1012" spans="1:2" x14ac:dyDescent="0.2">
      <c r="A1012" t="str">
        <v>Exchange</v>
      </c>
      <c r="B1012" t="str">
        <v>EX_trp__L_e</v>
      </c>
    </row>
    <row r="1013" spans="1:2" x14ac:dyDescent="0.2">
      <c r="A1013" t="str">
        <v>Exchange</v>
      </c>
      <c r="B1013" t="str">
        <v>EX_ttcosa_e</v>
      </c>
    </row>
    <row r="1014" spans="1:2" x14ac:dyDescent="0.2">
      <c r="A1014" t="str">
        <v>Exchange</v>
      </c>
      <c r="B1014" t="str">
        <v>EX_ttdca_e</v>
      </c>
    </row>
    <row r="1015" spans="1:2" x14ac:dyDescent="0.2">
      <c r="A1015" t="str">
        <v>Exchange</v>
      </c>
      <c r="B1015" t="str">
        <v>EX_tyr__L_e</v>
      </c>
    </row>
    <row r="1016" spans="1:2" x14ac:dyDescent="0.2">
      <c r="A1016" t="str">
        <v>Exchange</v>
      </c>
      <c r="B1016" t="str">
        <v>EX_ura_e</v>
      </c>
    </row>
    <row r="1017" spans="1:2" x14ac:dyDescent="0.2">
      <c r="A1017" t="str">
        <v>Exchange</v>
      </c>
      <c r="B1017" t="str">
        <v>EX_urea_e</v>
      </c>
    </row>
    <row r="1018" spans="1:2" x14ac:dyDescent="0.2">
      <c r="A1018" t="str">
        <v>Exchange</v>
      </c>
      <c r="B1018" t="str">
        <v>EX_uri_e</v>
      </c>
    </row>
    <row r="1019" spans="1:2" x14ac:dyDescent="0.2">
      <c r="A1019" t="str">
        <v>Exchange</v>
      </c>
      <c r="B1019" t="str">
        <v>EX_val__L_e</v>
      </c>
    </row>
    <row r="1020" spans="1:2" x14ac:dyDescent="0.2">
      <c r="A1020" t="str">
        <v>Exchange</v>
      </c>
      <c r="B1020" t="str">
        <v>EX_xan_e</v>
      </c>
    </row>
    <row r="1021" spans="1:2" x14ac:dyDescent="0.2">
      <c r="A1021" t="str">
        <v>Exchange</v>
      </c>
      <c r="B1021" t="str">
        <v>EX_xtsn_e</v>
      </c>
    </row>
    <row r="1022" spans="1:2" x14ac:dyDescent="0.2">
      <c r="A1022" t="str">
        <v>Exchange</v>
      </c>
      <c r="B1022" t="str">
        <v>EX_xyl__D_e</v>
      </c>
    </row>
    <row r="1023" spans="1:2" x14ac:dyDescent="0.2">
      <c r="A1023" t="str">
        <v>Exchange</v>
      </c>
      <c r="B1023" t="str">
        <v>EX_xylt_e</v>
      </c>
    </row>
    <row r="1024" spans="1:2" x14ac:dyDescent="0.2">
      <c r="A1024" t="str">
        <v>Exchange</v>
      </c>
      <c r="B1024" t="str">
        <v>EX_zn2_e</v>
      </c>
    </row>
    <row r="1025" spans="1:2" x14ac:dyDescent="0.2">
      <c r="A1025" t="str">
        <v>Exchange</v>
      </c>
      <c r="B1025" t="str">
        <v>EX_zymst_e</v>
      </c>
    </row>
    <row r="1026" spans="1:2" x14ac:dyDescent="0.2">
      <c r="A1026" t="str">
        <v>Alternative carbon metabolism</v>
      </c>
      <c r="B1026" t="str">
        <v>F1PP_c</v>
      </c>
    </row>
    <row r="1027" spans="1:2" x14ac:dyDescent="0.2">
      <c r="A1027" t="str">
        <v>Transport</v>
      </c>
      <c r="B1027" t="str">
        <v>FACOA120tabc_x</v>
      </c>
    </row>
    <row r="1028" spans="1:2" x14ac:dyDescent="0.2">
      <c r="A1028" t="str">
        <v>Transport</v>
      </c>
      <c r="B1028" t="str">
        <v>FACOA140tabc_x</v>
      </c>
    </row>
    <row r="1029" spans="1:2" x14ac:dyDescent="0.2">
      <c r="A1029" t="str">
        <v>Transport</v>
      </c>
      <c r="B1029" t="str">
        <v>FACOA160tabc_x</v>
      </c>
    </row>
    <row r="1030" spans="1:2" x14ac:dyDescent="0.2">
      <c r="A1030" t="str">
        <v>Transport</v>
      </c>
      <c r="B1030" t="str">
        <v>FACOA161tabc_x</v>
      </c>
    </row>
    <row r="1031" spans="1:2" x14ac:dyDescent="0.2">
      <c r="A1031" t="str">
        <v>Transport</v>
      </c>
      <c r="B1031" t="str">
        <v>FACOA180tabc_x</v>
      </c>
    </row>
    <row r="1032" spans="1:2" x14ac:dyDescent="0.2">
      <c r="A1032" t="str">
        <v>Transport</v>
      </c>
      <c r="B1032" t="str">
        <v>FACOA181tabc_x</v>
      </c>
    </row>
    <row r="1033" spans="1:2" x14ac:dyDescent="0.2">
      <c r="A1033" t="str">
        <v>Transport</v>
      </c>
      <c r="B1033" t="str">
        <v>FACOA182tabc_x</v>
      </c>
    </row>
    <row r="1034" spans="1:2" x14ac:dyDescent="0.2">
      <c r="A1034" t="str">
        <v>Transport</v>
      </c>
      <c r="B1034" t="str">
        <v>FACOA183tabc_x</v>
      </c>
    </row>
    <row r="1035" spans="1:2" x14ac:dyDescent="0.2">
      <c r="A1035" t="str">
        <v>Transport</v>
      </c>
      <c r="B1035" t="str">
        <v>FACOA200tabc_x</v>
      </c>
    </row>
    <row r="1036" spans="1:2" x14ac:dyDescent="0.2">
      <c r="A1036" t="str">
        <v>Transport</v>
      </c>
      <c r="B1036" t="str">
        <v>FACOA220tabc_x</v>
      </c>
    </row>
    <row r="1037" spans="1:2" x14ac:dyDescent="0.2">
      <c r="A1037" t="str">
        <v>Transport</v>
      </c>
      <c r="B1037" t="str">
        <v>FACOA240tabc_x</v>
      </c>
    </row>
    <row r="1038" spans="1:2" x14ac:dyDescent="0.2">
      <c r="A1038" t="str">
        <v>Transport</v>
      </c>
      <c r="B1038" t="str">
        <v>FACOA260tabc_x</v>
      </c>
    </row>
    <row r="1039" spans="1:2" x14ac:dyDescent="0.2">
      <c r="A1039" t="str">
        <v>Fatty acid degradation</v>
      </c>
      <c r="B1039" t="str">
        <v>FACOAE100_x</v>
      </c>
    </row>
    <row r="1040" spans="1:2" x14ac:dyDescent="0.2">
      <c r="A1040" t="str">
        <v>Fatty acid biosynthesis</v>
      </c>
      <c r="B1040" t="str">
        <v>FACOAE120_c</v>
      </c>
    </row>
    <row r="1041" spans="1:2" x14ac:dyDescent="0.2">
      <c r="A1041" t="str">
        <v>Fatty acid degradation</v>
      </c>
      <c r="B1041" t="str">
        <v>FACOAE120_x</v>
      </c>
    </row>
    <row r="1042" spans="1:2" x14ac:dyDescent="0.2">
      <c r="A1042" t="str">
        <v>Fatty acid biosynthesis</v>
      </c>
      <c r="B1042" t="str">
        <v>FACOAE140_c</v>
      </c>
    </row>
    <row r="1043" spans="1:2" x14ac:dyDescent="0.2">
      <c r="A1043" t="str">
        <v>Fatty acid degradation</v>
      </c>
      <c r="B1043" t="str">
        <v>FACOAE140_x</v>
      </c>
    </row>
    <row r="1044" spans="1:2" x14ac:dyDescent="0.2">
      <c r="A1044" t="str">
        <v>Fatty acid biosynthesis</v>
      </c>
      <c r="B1044" t="str">
        <v>FACOAE160_c</v>
      </c>
    </row>
    <row r="1045" spans="1:2" x14ac:dyDescent="0.2">
      <c r="A1045" t="str">
        <v>Fatty acid degradation</v>
      </c>
      <c r="B1045" t="str">
        <v>FACOAE160_x</v>
      </c>
    </row>
    <row r="1046" spans="1:2" x14ac:dyDescent="0.2">
      <c r="A1046" t="str">
        <v>Fatty acid biosynthesis</v>
      </c>
      <c r="B1046" t="str">
        <v>FACOAE161_c</v>
      </c>
    </row>
    <row r="1047" spans="1:2" x14ac:dyDescent="0.2">
      <c r="A1047" t="str">
        <v>Fatty acid degradation</v>
      </c>
      <c r="B1047" t="str">
        <v>FACOAE161_x</v>
      </c>
    </row>
    <row r="1048" spans="1:2" x14ac:dyDescent="0.2">
      <c r="A1048" t="str">
        <v>Fatty acid biosynthesis</v>
      </c>
      <c r="B1048" t="str">
        <v>FACOAE180_c</v>
      </c>
    </row>
    <row r="1049" spans="1:2" x14ac:dyDescent="0.2">
      <c r="A1049" t="str">
        <v>Fatty acid degradation</v>
      </c>
      <c r="B1049" t="str">
        <v>FACOAE180_x</v>
      </c>
    </row>
    <row r="1050" spans="1:2" x14ac:dyDescent="0.2">
      <c r="A1050" t="str">
        <v>Fatty acid biosynthesis</v>
      </c>
      <c r="B1050" t="str">
        <v>FACOAE181_c</v>
      </c>
    </row>
    <row r="1051" spans="1:2" x14ac:dyDescent="0.2">
      <c r="A1051" t="str">
        <v>Fatty acid degradation</v>
      </c>
      <c r="B1051" t="str">
        <v>FACOAE181_x</v>
      </c>
    </row>
    <row r="1052" spans="1:2" x14ac:dyDescent="0.2">
      <c r="A1052" t="str">
        <v>Fatty acid biosynthesis</v>
      </c>
      <c r="B1052" t="str">
        <v>FACOAE182_c</v>
      </c>
    </row>
    <row r="1053" spans="1:2" x14ac:dyDescent="0.2">
      <c r="A1053" t="str">
        <v>Fatty acid degradation</v>
      </c>
      <c r="B1053" t="str">
        <v>FACOAE182_x</v>
      </c>
    </row>
    <row r="1054" spans="1:2" x14ac:dyDescent="0.2">
      <c r="A1054" t="str">
        <v>Fatty acid biosynthesis</v>
      </c>
      <c r="B1054" t="str">
        <v>FACOAE183_c</v>
      </c>
    </row>
    <row r="1055" spans="1:2" x14ac:dyDescent="0.2">
      <c r="A1055" t="str">
        <v>Fatty acid degradation</v>
      </c>
      <c r="B1055" t="str">
        <v>FACOAE183_x</v>
      </c>
    </row>
    <row r="1056" spans="1:2" x14ac:dyDescent="0.2">
      <c r="A1056" t="str">
        <v>Fatty acid degradation</v>
      </c>
      <c r="B1056" t="str">
        <v>FACOAE40_x</v>
      </c>
    </row>
    <row r="1057" spans="1:2" x14ac:dyDescent="0.2">
      <c r="A1057" t="str">
        <v>Fatty acid degradation</v>
      </c>
      <c r="B1057" t="str">
        <v>FACOAE60_x</v>
      </c>
    </row>
    <row r="1058" spans="1:2" x14ac:dyDescent="0.2">
      <c r="A1058" t="str">
        <v>Fatty acid degradation</v>
      </c>
      <c r="B1058" t="str">
        <v>FACOAE80_x</v>
      </c>
    </row>
    <row r="1059" spans="1:2" x14ac:dyDescent="0.2">
      <c r="A1059" t="str">
        <v>Fatty acid biosynthesis</v>
      </c>
      <c r="B1059" t="str">
        <v>FACOAL100_c</v>
      </c>
    </row>
    <row r="1060" spans="1:2" x14ac:dyDescent="0.2">
      <c r="A1060" t="str">
        <v>Fatty acid degradation</v>
      </c>
      <c r="B1060" t="str">
        <v>FACOAL100_x</v>
      </c>
    </row>
    <row r="1061" spans="1:2" x14ac:dyDescent="0.2">
      <c r="A1061" t="str">
        <v>Fatty acid biosynthesis</v>
      </c>
      <c r="B1061" t="str">
        <v>FACOAL120_c</v>
      </c>
    </row>
    <row r="1062" spans="1:2" x14ac:dyDescent="0.2">
      <c r="A1062" t="str">
        <v>Fatty acid degradation</v>
      </c>
      <c r="B1062" t="str">
        <v>FACOAL120_l</v>
      </c>
    </row>
    <row r="1063" spans="1:2" x14ac:dyDescent="0.2">
      <c r="A1063" t="str">
        <v>Fatty acid degradation</v>
      </c>
      <c r="B1063" t="str">
        <v>FACOAL120_rm</v>
      </c>
    </row>
    <row r="1064" spans="1:2" x14ac:dyDescent="0.2">
      <c r="A1064" t="str">
        <v>Fatty acid degradation</v>
      </c>
      <c r="B1064" t="str">
        <v>FACOAL120_x</v>
      </c>
    </row>
    <row r="1065" spans="1:2" x14ac:dyDescent="0.2">
      <c r="A1065" t="str">
        <v>Fatty acid degradation</v>
      </c>
      <c r="B1065" t="str">
        <v>FACOAL140_l</v>
      </c>
    </row>
    <row r="1066" spans="1:2" x14ac:dyDescent="0.2">
      <c r="A1066" t="str">
        <v>Fatty acid degradation</v>
      </c>
      <c r="B1066" t="str">
        <v>FACOAL140_rm</v>
      </c>
    </row>
    <row r="1067" spans="1:2" x14ac:dyDescent="0.2">
      <c r="A1067" t="str">
        <v>Fatty acid degradation</v>
      </c>
      <c r="B1067" t="str">
        <v>FACOAL140_x</v>
      </c>
    </row>
    <row r="1068" spans="1:2" x14ac:dyDescent="0.2">
      <c r="A1068" t="str">
        <v>Fatty acid degradation</v>
      </c>
      <c r="B1068" t="str">
        <v>FACOAL160_l</v>
      </c>
    </row>
    <row r="1069" spans="1:2" x14ac:dyDescent="0.2">
      <c r="A1069" t="str">
        <v>Fatty acid degradation</v>
      </c>
      <c r="B1069" t="str">
        <v>FACOAL160_rm</v>
      </c>
    </row>
    <row r="1070" spans="1:2" x14ac:dyDescent="0.2">
      <c r="A1070" t="str">
        <v>Fatty acid degradation</v>
      </c>
      <c r="B1070" t="str">
        <v>FACOAL160_x</v>
      </c>
    </row>
    <row r="1071" spans="1:2" x14ac:dyDescent="0.2">
      <c r="A1071" t="str">
        <v>Fatty acid degradation</v>
      </c>
      <c r="B1071" t="str">
        <v>FACOAL161_l</v>
      </c>
    </row>
    <row r="1072" spans="1:2" x14ac:dyDescent="0.2">
      <c r="A1072" t="str">
        <v>Fatty acid degradation</v>
      </c>
      <c r="B1072" t="str">
        <v>FACOAL161_rm</v>
      </c>
    </row>
    <row r="1073" spans="1:2" x14ac:dyDescent="0.2">
      <c r="A1073" t="str">
        <v>Fatty acid degradation</v>
      </c>
      <c r="B1073" t="str">
        <v>FACOAL161_x</v>
      </c>
    </row>
    <row r="1074" spans="1:2" x14ac:dyDescent="0.2">
      <c r="A1074" t="str">
        <v>Fatty acid degradation</v>
      </c>
      <c r="B1074" t="str">
        <v>FACOAL180_l</v>
      </c>
    </row>
    <row r="1075" spans="1:2" x14ac:dyDescent="0.2">
      <c r="A1075" t="str">
        <v>Fatty acid degradation</v>
      </c>
      <c r="B1075" t="str">
        <v>FACOAL180_rm</v>
      </c>
    </row>
    <row r="1076" spans="1:2" x14ac:dyDescent="0.2">
      <c r="A1076" t="str">
        <v>Fatty acid degradation</v>
      </c>
      <c r="B1076" t="str">
        <v>FACOAL180_x</v>
      </c>
    </row>
    <row r="1077" spans="1:2" x14ac:dyDescent="0.2">
      <c r="A1077" t="str">
        <v>Fatty acid degradation</v>
      </c>
      <c r="B1077" t="str">
        <v>FACOAL181_l</v>
      </c>
    </row>
    <row r="1078" spans="1:2" x14ac:dyDescent="0.2">
      <c r="A1078" t="str">
        <v>Fatty acid degradation</v>
      </c>
      <c r="B1078" t="str">
        <v>FACOAL181_rm</v>
      </c>
    </row>
    <row r="1079" spans="1:2" x14ac:dyDescent="0.2">
      <c r="A1079" t="str">
        <v>Fatty acid degradation</v>
      </c>
      <c r="B1079" t="str">
        <v>FACOAL181_x</v>
      </c>
    </row>
    <row r="1080" spans="1:2" x14ac:dyDescent="0.2">
      <c r="A1080" t="str">
        <v>Fatty acid degradation</v>
      </c>
      <c r="B1080" t="str">
        <v>FACOAL182_l</v>
      </c>
    </row>
    <row r="1081" spans="1:2" x14ac:dyDescent="0.2">
      <c r="A1081" t="str">
        <v>Fatty acid biosynthesis</v>
      </c>
      <c r="B1081" t="str">
        <v>FACOAL182_rm</v>
      </c>
    </row>
    <row r="1082" spans="1:2" x14ac:dyDescent="0.2">
      <c r="A1082" t="str">
        <v>Fatty acid biosynthesis</v>
      </c>
      <c r="B1082" t="str">
        <v>FACOAL182_x</v>
      </c>
    </row>
    <row r="1083" spans="1:2" x14ac:dyDescent="0.2">
      <c r="A1083" t="str">
        <v>Fatty acid degradation</v>
      </c>
      <c r="B1083" t="str">
        <v>FACOAL183_l</v>
      </c>
    </row>
    <row r="1084" spans="1:2" x14ac:dyDescent="0.2">
      <c r="A1084" t="str">
        <v>Fatty acid biosynthesis</v>
      </c>
      <c r="B1084" t="str">
        <v>FACOAL183_rm</v>
      </c>
    </row>
    <row r="1085" spans="1:2" x14ac:dyDescent="0.2">
      <c r="A1085" t="str">
        <v>Fatty acid biosynthesis</v>
      </c>
      <c r="B1085" t="str">
        <v>FACOAL183_x</v>
      </c>
    </row>
    <row r="1086" spans="1:2" x14ac:dyDescent="0.2">
      <c r="A1086" t="str">
        <v>Fatty acid degradation</v>
      </c>
      <c r="B1086" t="str">
        <v>FACOAL200_en</v>
      </c>
    </row>
    <row r="1087" spans="1:2" x14ac:dyDescent="0.2">
      <c r="A1087" t="str">
        <v>Fatty acid degradation</v>
      </c>
      <c r="B1087" t="str">
        <v>FACOAL200_l</v>
      </c>
    </row>
    <row r="1088" spans="1:2" x14ac:dyDescent="0.2">
      <c r="A1088" t="str">
        <v>Fatty acid degradation</v>
      </c>
      <c r="B1088" t="str">
        <v>FACOAL200_rm</v>
      </c>
    </row>
    <row r="1089" spans="1:2" x14ac:dyDescent="0.2">
      <c r="A1089" t="str">
        <v>Fatty acid degradation</v>
      </c>
      <c r="B1089" t="str">
        <v>FACOAL200_x</v>
      </c>
    </row>
    <row r="1090" spans="1:2" x14ac:dyDescent="0.2">
      <c r="A1090" t="str">
        <v>Fatty acid degradation</v>
      </c>
      <c r="B1090" t="str">
        <v>FACOAL220_en</v>
      </c>
    </row>
    <row r="1091" spans="1:2" x14ac:dyDescent="0.2">
      <c r="A1091" t="str">
        <v>Fatty acid degradation</v>
      </c>
      <c r="B1091" t="str">
        <v>FACOAL220_l</v>
      </c>
    </row>
    <row r="1092" spans="1:2" x14ac:dyDescent="0.2">
      <c r="A1092" t="str">
        <v>Fatty acid degradation</v>
      </c>
      <c r="B1092" t="str">
        <v>FACOAL220_rm</v>
      </c>
    </row>
    <row r="1093" spans="1:2" x14ac:dyDescent="0.2">
      <c r="A1093" t="str">
        <v>Fatty acid degradation</v>
      </c>
      <c r="B1093" t="str">
        <v>FACOAL220_x</v>
      </c>
    </row>
    <row r="1094" spans="1:2" x14ac:dyDescent="0.2">
      <c r="A1094" t="str">
        <v>Fatty acid degradation</v>
      </c>
      <c r="B1094" t="str">
        <v>FACOAL240_en</v>
      </c>
    </row>
    <row r="1095" spans="1:2" x14ac:dyDescent="0.2">
      <c r="A1095" t="str">
        <v>Fatty acid degradation</v>
      </c>
      <c r="B1095" t="str">
        <v>FACOAL240_l</v>
      </c>
    </row>
    <row r="1096" spans="1:2" x14ac:dyDescent="0.2">
      <c r="A1096" t="str">
        <v>Fatty acid degradation</v>
      </c>
      <c r="B1096" t="str">
        <v>FACOAL240_rm</v>
      </c>
    </row>
    <row r="1097" spans="1:2" x14ac:dyDescent="0.2">
      <c r="A1097" t="str">
        <v>Fatty acid degradation</v>
      </c>
      <c r="B1097" t="str">
        <v>FACOAL240_x</v>
      </c>
    </row>
    <row r="1098" spans="1:2" x14ac:dyDescent="0.2">
      <c r="A1098" t="str">
        <v>Fatty acid degradation</v>
      </c>
      <c r="B1098" t="str">
        <v>FACOAL260_en</v>
      </c>
    </row>
    <row r="1099" spans="1:2" x14ac:dyDescent="0.2">
      <c r="A1099" t="str">
        <v>Fatty acid degradation</v>
      </c>
      <c r="B1099" t="str">
        <v>FACOAL260_l</v>
      </c>
    </row>
    <row r="1100" spans="1:2" x14ac:dyDescent="0.2">
      <c r="A1100" t="str">
        <v>Fatty acid degradation</v>
      </c>
      <c r="B1100" t="str">
        <v>FACOAL260_rm</v>
      </c>
    </row>
    <row r="1101" spans="1:2" x14ac:dyDescent="0.2">
      <c r="A1101" t="str">
        <v>Fatty acid degradation</v>
      </c>
      <c r="B1101" t="str">
        <v>FACOAL260_x</v>
      </c>
    </row>
    <row r="1102" spans="1:2" x14ac:dyDescent="0.2">
      <c r="A1102" t="str">
        <v>Butanoate metabolism</v>
      </c>
      <c r="B1102" t="str">
        <v>FACOAL40_c</v>
      </c>
    </row>
    <row r="1103" spans="1:2" x14ac:dyDescent="0.2">
      <c r="A1103" t="str">
        <v>Valine, leucine and isoleucine metabolism</v>
      </c>
      <c r="B1103" t="str">
        <v>FACOAL40o_x</v>
      </c>
    </row>
    <row r="1104" spans="1:2" x14ac:dyDescent="0.2">
      <c r="A1104" t="str">
        <v>Butanoate metabolism</v>
      </c>
      <c r="B1104" t="str">
        <v>FACOAL60_c</v>
      </c>
    </row>
    <row r="1105" spans="1:2" x14ac:dyDescent="0.2">
      <c r="A1105" t="str">
        <v>Fatty acid biosynthesis</v>
      </c>
      <c r="B1105" t="str">
        <v>FACOAL80_c</v>
      </c>
    </row>
    <row r="1106" spans="1:2" x14ac:dyDescent="0.2">
      <c r="A1106" t="str">
        <v>Fatty acid degradation</v>
      </c>
      <c r="B1106" t="str">
        <v>FACOAL80_x</v>
      </c>
    </row>
    <row r="1107" spans="1:2" x14ac:dyDescent="0.2">
      <c r="A1107" t="str">
        <v>Transport</v>
      </c>
      <c r="B1107" t="str">
        <v>FADH2t_c_m</v>
      </c>
    </row>
    <row r="1108" spans="1:2" x14ac:dyDescent="0.2">
      <c r="A1108" t="str">
        <v>Transport</v>
      </c>
      <c r="B1108" t="str">
        <v>FADt_c_m</v>
      </c>
    </row>
    <row r="1109" spans="1:2" x14ac:dyDescent="0.2">
      <c r="A1109" t="str">
        <v>Detoxification</v>
      </c>
      <c r="B1109" t="str">
        <v>FALDH_c</v>
      </c>
    </row>
    <row r="1110" spans="1:2" x14ac:dyDescent="0.2">
      <c r="A1110" t="str">
        <v>Transport</v>
      </c>
      <c r="B1110" t="str">
        <v>FALPDt_c_en</v>
      </c>
    </row>
    <row r="1111" spans="1:2" x14ac:dyDescent="0.2">
      <c r="A1111" t="str">
        <v>Transport</v>
      </c>
      <c r="B1111" t="str">
        <v>FALPDt_c_l</v>
      </c>
    </row>
    <row r="1112" spans="1:2" x14ac:dyDescent="0.2">
      <c r="A1112" t="str">
        <v>Transport</v>
      </c>
      <c r="B1112" t="str">
        <v>FALPDt_c_m</v>
      </c>
    </row>
    <row r="1113" spans="1:2" x14ac:dyDescent="0.2">
      <c r="A1113" t="str">
        <v>Transport</v>
      </c>
      <c r="B1113" t="str">
        <v>FALPDt_c_mm</v>
      </c>
    </row>
    <row r="1114" spans="1:2" x14ac:dyDescent="0.2">
      <c r="A1114" t="str">
        <v>Transport</v>
      </c>
      <c r="B1114" t="str">
        <v>FALPDt_c_rm</v>
      </c>
    </row>
    <row r="1115" spans="1:2" x14ac:dyDescent="0.2">
      <c r="A1115" t="str">
        <v>Glycolysis / Gluconeogenesis</v>
      </c>
      <c r="B1115" t="str">
        <v>FBA_c</v>
      </c>
    </row>
    <row r="1116" spans="1:2" x14ac:dyDescent="0.2">
      <c r="A1116" t="str">
        <v>Glycolysis / Gluconeogenesis</v>
      </c>
      <c r="B1116" t="str">
        <v>FBA2_c</v>
      </c>
    </row>
    <row r="1117" spans="1:2" x14ac:dyDescent="0.2">
      <c r="A1117" t="str">
        <v>Pentose phosphate pathway</v>
      </c>
      <c r="B1117" t="str">
        <v>FBA3_c</v>
      </c>
    </row>
    <row r="1118" spans="1:2" x14ac:dyDescent="0.2">
      <c r="A1118" t="str">
        <v>Glycolysis / Gluconeogenesis</v>
      </c>
      <c r="B1118" t="str">
        <v>FBP_c</v>
      </c>
    </row>
    <row r="1119" spans="1:2" x14ac:dyDescent="0.2">
      <c r="A1119" t="str">
        <v>Fructose and mannose metabolism</v>
      </c>
      <c r="B1119" t="str">
        <v>FBP2_c</v>
      </c>
    </row>
    <row r="1120" spans="1:2" x14ac:dyDescent="0.2">
      <c r="A1120" t="str">
        <v>Heme metabolism</v>
      </c>
      <c r="B1120" t="str">
        <v>FCLT_m</v>
      </c>
    </row>
    <row r="1121" spans="1:2" x14ac:dyDescent="0.2">
      <c r="A1121" t="str">
        <v>Detoxification</v>
      </c>
      <c r="B1121" t="str">
        <v>FDH_c</v>
      </c>
    </row>
    <row r="1122" spans="1:2" x14ac:dyDescent="0.2">
      <c r="A1122" t="str">
        <v>Transport</v>
      </c>
      <c r="B1122" t="str">
        <v>FE2t_c_e</v>
      </c>
    </row>
    <row r="1123" spans="1:2" x14ac:dyDescent="0.2">
      <c r="A1123" t="str">
        <v>Transport</v>
      </c>
      <c r="B1123" t="str">
        <v>FE2t_c_m</v>
      </c>
    </row>
    <row r="1124" spans="1:2" x14ac:dyDescent="0.2">
      <c r="A1124" t="str">
        <v>Transport</v>
      </c>
      <c r="B1124" t="str">
        <v>FE3t_c_e</v>
      </c>
    </row>
    <row r="1125" spans="1:2" x14ac:dyDescent="0.2">
      <c r="A1125" t="str">
        <v>Transport</v>
      </c>
      <c r="B1125" t="str">
        <v>FE3t_c_m</v>
      </c>
    </row>
    <row r="1126" spans="1:2" x14ac:dyDescent="0.2">
      <c r="A1126" t="str">
        <v>Oxidative phosphorylation</v>
      </c>
      <c r="B1126" t="str">
        <v>FECOOR_m</v>
      </c>
    </row>
    <row r="1127" spans="1:2" x14ac:dyDescent="0.2">
      <c r="A1127" t="str">
        <v>Transport</v>
      </c>
      <c r="B1127" t="str">
        <v>FECOSTt_c_rm</v>
      </c>
    </row>
    <row r="1128" spans="1:2" x14ac:dyDescent="0.2">
      <c r="A1128" t="str">
        <v>Transport</v>
      </c>
      <c r="B1128" t="str">
        <v>FECOSTt_l_rm</v>
      </c>
    </row>
    <row r="1129" spans="1:2" x14ac:dyDescent="0.2">
      <c r="A1129" t="str">
        <v>Unassigned</v>
      </c>
      <c r="B1129" t="str">
        <v>FECPOR_m</v>
      </c>
    </row>
    <row r="1130" spans="1:2" x14ac:dyDescent="0.2">
      <c r="A1130" t="str">
        <v>Oxidative phosphorylation</v>
      </c>
      <c r="B1130" t="str">
        <v>FECRq9_m</v>
      </c>
    </row>
    <row r="1131" spans="1:2" x14ac:dyDescent="0.2">
      <c r="A1131" t="str">
        <v>Unassigned</v>
      </c>
      <c r="B1131" t="str">
        <v>FER_c</v>
      </c>
    </row>
    <row r="1132" spans="1:2" x14ac:dyDescent="0.2">
      <c r="A1132" t="str">
        <v>Tryptophan metabolism</v>
      </c>
      <c r="B1132" t="str">
        <v>FKYNH_c</v>
      </c>
    </row>
    <row r="1133" spans="1:2" x14ac:dyDescent="0.2">
      <c r="A1133" t="str">
        <v>Folate metabolism</v>
      </c>
      <c r="B1133" t="str">
        <v>FMETTRS_m</v>
      </c>
    </row>
    <row r="1134" spans="1:2" x14ac:dyDescent="0.2">
      <c r="A1134" t="str">
        <v>Riboflavin metabolism</v>
      </c>
      <c r="B1134" t="str">
        <v>FMNAT_m</v>
      </c>
    </row>
    <row r="1135" spans="1:2" x14ac:dyDescent="0.2">
      <c r="A1135" t="str">
        <v>Unassigned</v>
      </c>
      <c r="B1135" t="str">
        <v>FMNRx_c</v>
      </c>
    </row>
    <row r="1136" spans="1:2" x14ac:dyDescent="0.2">
      <c r="A1136" t="str">
        <v>Unassigned</v>
      </c>
      <c r="B1136" t="str">
        <v>FMNRx2_c</v>
      </c>
    </row>
    <row r="1137" spans="1:2" x14ac:dyDescent="0.2">
      <c r="A1137" t="str">
        <v>Folate metabolism</v>
      </c>
      <c r="B1137" t="str">
        <v>FOLD3_m</v>
      </c>
    </row>
    <row r="1138" spans="1:2" x14ac:dyDescent="0.2">
      <c r="A1138" t="str">
        <v>Cofactors and prosthetic groups biosynthesis</v>
      </c>
      <c r="B1138" t="str">
        <v>FOLR_c</v>
      </c>
    </row>
    <row r="1139" spans="1:2" x14ac:dyDescent="0.2">
      <c r="A1139" t="str">
        <v>Folate metabolism</v>
      </c>
      <c r="B1139" t="str">
        <v>FOLR_m</v>
      </c>
    </row>
    <row r="1140" spans="1:2" x14ac:dyDescent="0.2">
      <c r="A1140" t="str">
        <v>Transport</v>
      </c>
      <c r="B1140" t="str">
        <v>FOLt_c_e</v>
      </c>
    </row>
    <row r="1141" spans="1:2" x14ac:dyDescent="0.2">
      <c r="A1141" t="str">
        <v>Transport</v>
      </c>
      <c r="B1141" t="str">
        <v>FORt_c_e</v>
      </c>
    </row>
    <row r="1142" spans="1:2" x14ac:dyDescent="0.2">
      <c r="A1142" t="str">
        <v>Transport</v>
      </c>
      <c r="B1142" t="str">
        <v>FORt_c_m</v>
      </c>
    </row>
    <row r="1143" spans="1:2" x14ac:dyDescent="0.2">
      <c r="A1143" t="str">
        <v>Glyoxylate metabolism</v>
      </c>
      <c r="B1143" t="str">
        <v>FRD_c</v>
      </c>
    </row>
    <row r="1144" spans="1:2" x14ac:dyDescent="0.2">
      <c r="A1144" t="str">
        <v>Transport</v>
      </c>
      <c r="B1144" t="str">
        <v>FRDPt_c_l</v>
      </c>
    </row>
    <row r="1145" spans="1:2" x14ac:dyDescent="0.2">
      <c r="A1145" t="str">
        <v>Transport</v>
      </c>
      <c r="B1145" t="str">
        <v>FRDPt_c_m</v>
      </c>
    </row>
    <row r="1146" spans="1:2" x14ac:dyDescent="0.2">
      <c r="A1146" t="str">
        <v>Cyanoamino acid metabolism</v>
      </c>
      <c r="B1146" t="str">
        <v>FRMDAH_c</v>
      </c>
    </row>
    <row r="1147" spans="1:2" x14ac:dyDescent="0.2">
      <c r="A1147" t="str">
        <v>Cyanoamino acid metabolism</v>
      </c>
      <c r="B1147" t="str">
        <v>FRMDH_c</v>
      </c>
    </row>
    <row r="1148" spans="1:2" x14ac:dyDescent="0.2">
      <c r="A1148" t="str">
        <v>Terpenoid backbone biosynthesis</v>
      </c>
      <c r="B1148" t="str">
        <v>FRTT_c</v>
      </c>
    </row>
    <row r="1149" spans="1:2" x14ac:dyDescent="0.2">
      <c r="A1149" t="str">
        <v>Terpenoid backbone biosynthesis</v>
      </c>
      <c r="B1149" t="str">
        <v>FRTT_l</v>
      </c>
    </row>
    <row r="1150" spans="1:2" x14ac:dyDescent="0.2">
      <c r="A1150" t="str">
        <v>Fructose and mannose metabolism</v>
      </c>
      <c r="B1150" t="str">
        <v>FRUK_c</v>
      </c>
    </row>
    <row r="1151" spans="1:2" x14ac:dyDescent="0.2">
      <c r="A1151" t="str">
        <v>Transport</v>
      </c>
      <c r="B1151" t="str">
        <v>FRUtps_e</v>
      </c>
    </row>
    <row r="1152" spans="1:2" x14ac:dyDescent="0.2">
      <c r="A1152" t="str">
        <v>Folate metabolism</v>
      </c>
      <c r="B1152" t="str">
        <v>FTHFCL_c</v>
      </c>
    </row>
    <row r="1153" spans="1:2" x14ac:dyDescent="0.2">
      <c r="A1153" t="str">
        <v>Folate metabolism</v>
      </c>
      <c r="B1153" t="str">
        <v>FTHFL_c</v>
      </c>
    </row>
    <row r="1154" spans="1:2" x14ac:dyDescent="0.2">
      <c r="A1154" t="str">
        <v>Folate metabolism</v>
      </c>
      <c r="B1154" t="str">
        <v>FTHFL_m</v>
      </c>
    </row>
    <row r="1155" spans="1:2" x14ac:dyDescent="0.2">
      <c r="A1155" t="str">
        <v>Glyoxylate metabolism</v>
      </c>
      <c r="B1155" t="str">
        <v>FUM_c</v>
      </c>
    </row>
    <row r="1156" spans="1:2" x14ac:dyDescent="0.2">
      <c r="A1156" t="str">
        <v>Citric acid cycle</v>
      </c>
      <c r="B1156" t="str">
        <v>FUM_m</v>
      </c>
    </row>
    <row r="1157" spans="1:2" x14ac:dyDescent="0.2">
      <c r="A1157" t="str">
        <v>Unassigned</v>
      </c>
      <c r="B1157" t="str">
        <v>FUMACACH_c</v>
      </c>
    </row>
    <row r="1158" spans="1:2" x14ac:dyDescent="0.2">
      <c r="A1158" t="str">
        <v>Unassigned</v>
      </c>
      <c r="B1158" t="str">
        <v>FUMACACH_m</v>
      </c>
    </row>
    <row r="1159" spans="1:2" x14ac:dyDescent="0.2">
      <c r="A1159" t="str">
        <v>Transport</v>
      </c>
      <c r="B1159" t="str">
        <v>FUMt_c_e</v>
      </c>
    </row>
    <row r="1160" spans="1:2" x14ac:dyDescent="0.2">
      <c r="A1160" t="str">
        <v>Transport</v>
      </c>
      <c r="B1160" t="str">
        <v>G00006t_c_r</v>
      </c>
    </row>
    <row r="1161" spans="1:2" x14ac:dyDescent="0.2">
      <c r="A1161" t="str">
        <v>Transport</v>
      </c>
      <c r="B1161" t="str">
        <v>G00011t_g_r</v>
      </c>
    </row>
    <row r="1162" spans="1:2" x14ac:dyDescent="0.2">
      <c r="A1162" t="str">
        <v>Transport</v>
      </c>
      <c r="B1162" t="str">
        <v>G13027t_g_r</v>
      </c>
    </row>
    <row r="1163" spans="1:2" x14ac:dyDescent="0.2">
      <c r="A1163" t="str">
        <v>Glycerophospholipid biosynthesis</v>
      </c>
      <c r="B1163" t="str">
        <v>G3PAT_l</v>
      </c>
    </row>
    <row r="1164" spans="1:2" x14ac:dyDescent="0.2">
      <c r="A1164" t="str">
        <v>Glycerophospholipid biosynthesis</v>
      </c>
      <c r="B1164" t="str">
        <v>G3PAT_rm</v>
      </c>
    </row>
    <row r="1165" spans="1:2" x14ac:dyDescent="0.2">
      <c r="A1165" t="str">
        <v>Transport</v>
      </c>
      <c r="B1165" t="str">
        <v>G3PCt_c_e</v>
      </c>
    </row>
    <row r="1166" spans="1:2" x14ac:dyDescent="0.2">
      <c r="A1166" t="str">
        <v>Transport</v>
      </c>
      <c r="B1166" t="str">
        <v>G3PCt_c_en</v>
      </c>
    </row>
    <row r="1167" spans="1:2" x14ac:dyDescent="0.2">
      <c r="A1167" t="str">
        <v>Transport</v>
      </c>
      <c r="B1167" t="str">
        <v>G3PCt_c_rm</v>
      </c>
    </row>
    <row r="1168" spans="1:2" x14ac:dyDescent="0.2">
      <c r="A1168" t="str">
        <v>Glycerophospholipid metabolism</v>
      </c>
      <c r="B1168" t="str">
        <v>G3PD1i_m</v>
      </c>
    </row>
    <row r="1169" spans="1:2" x14ac:dyDescent="0.2">
      <c r="A1169" t="str">
        <v>Glycerophospholipid metabolism</v>
      </c>
      <c r="B1169" t="str">
        <v>G3PD1i_x</v>
      </c>
    </row>
    <row r="1170" spans="1:2" x14ac:dyDescent="0.2">
      <c r="A1170" t="str">
        <v>Phospholipid biosynthesis</v>
      </c>
      <c r="B1170" t="str">
        <v>G3PD1r_c</v>
      </c>
    </row>
    <row r="1171" spans="1:2" x14ac:dyDescent="0.2">
      <c r="A1171" t="str">
        <v>Glycerophospholipid metabolism</v>
      </c>
      <c r="B1171" t="str">
        <v>G3PDf_m</v>
      </c>
    </row>
    <row r="1172" spans="1:2" x14ac:dyDescent="0.2">
      <c r="A1172" t="str">
        <v>Transport</v>
      </c>
      <c r="B1172" t="str">
        <v>G3PIt_c_e</v>
      </c>
    </row>
    <row r="1173" spans="1:2" x14ac:dyDescent="0.2">
      <c r="A1173" t="str">
        <v>Transport</v>
      </c>
      <c r="B1173" t="str">
        <v>G3PIt_c_en</v>
      </c>
    </row>
    <row r="1174" spans="1:2" x14ac:dyDescent="0.2">
      <c r="A1174" t="str">
        <v>Alternative carbon metabolism</v>
      </c>
      <c r="B1174" t="str">
        <v>G3PT_c</v>
      </c>
    </row>
    <row r="1175" spans="1:2" x14ac:dyDescent="0.2">
      <c r="A1175" t="str">
        <v>Arginine and proline metabolism</v>
      </c>
      <c r="B1175" t="str">
        <v>G5SADr_c</v>
      </c>
    </row>
    <row r="1176" spans="1:2" x14ac:dyDescent="0.2">
      <c r="A1176" t="str">
        <v>Arginine and proline metabolism</v>
      </c>
      <c r="B1176" t="str">
        <v>G5SADr_m</v>
      </c>
    </row>
    <row r="1177" spans="1:2" x14ac:dyDescent="0.2">
      <c r="A1177" t="str">
        <v>Arginine and proline metabolism</v>
      </c>
      <c r="B1177" t="str">
        <v>G5SDy_c</v>
      </c>
    </row>
    <row r="1178" spans="1:2" x14ac:dyDescent="0.2">
      <c r="A1178" t="str">
        <v>Amino sugar and nucleotide sugar metabolism</v>
      </c>
      <c r="B1178" t="str">
        <v>G6PDA_c</v>
      </c>
    </row>
    <row r="1179" spans="1:2" x14ac:dyDescent="0.2">
      <c r="A1179" t="str">
        <v>Pentose phosphate pathway</v>
      </c>
      <c r="B1179" t="str">
        <v>G6PDH2i_c</v>
      </c>
    </row>
    <row r="1180" spans="1:2" x14ac:dyDescent="0.2">
      <c r="A1180" t="str">
        <v>Alternative carbon metabolism</v>
      </c>
      <c r="B1180" t="str">
        <v>G6PE_c</v>
      </c>
    </row>
    <row r="1181" spans="1:2" x14ac:dyDescent="0.2">
      <c r="A1181" t="str">
        <v>Galactose metabolism</v>
      </c>
      <c r="B1181" t="str">
        <v>GALKi_c</v>
      </c>
    </row>
    <row r="1182" spans="1:2" x14ac:dyDescent="0.2">
      <c r="A1182" t="str">
        <v>Alternative carbon metabolism</v>
      </c>
      <c r="B1182" t="str">
        <v>GALOX_e</v>
      </c>
    </row>
    <row r="1183" spans="1:2" x14ac:dyDescent="0.2">
      <c r="A1183" t="str">
        <v>Galactose metabolism</v>
      </c>
      <c r="B1183" t="str">
        <v>GALT_c</v>
      </c>
    </row>
    <row r="1184" spans="1:2" x14ac:dyDescent="0.2">
      <c r="A1184" t="str">
        <v>Transport</v>
      </c>
      <c r="B1184" t="str">
        <v>GALtps_e</v>
      </c>
    </row>
    <row r="1185" spans="1:2" x14ac:dyDescent="0.2">
      <c r="A1185" t="str">
        <v>Pentose and glucuronate interconversions</v>
      </c>
      <c r="B1185" t="str">
        <v>GALUi_c</v>
      </c>
    </row>
    <row r="1186" spans="1:2" x14ac:dyDescent="0.2">
      <c r="A1186" t="str">
        <v>Transport</v>
      </c>
      <c r="B1186" t="str">
        <v>GAM6Pt_c</v>
      </c>
    </row>
    <row r="1187" spans="1:2" x14ac:dyDescent="0.2">
      <c r="A1187" t="str">
        <v>Glycolysis / Gluconeogenesis</v>
      </c>
      <c r="B1187" t="str">
        <v>GAPD_c</v>
      </c>
    </row>
    <row r="1188" spans="1:2" x14ac:dyDescent="0.2">
      <c r="A1188" t="str">
        <v>Purine metabolism</v>
      </c>
      <c r="B1188" t="str">
        <v>GARFT_c</v>
      </c>
    </row>
    <row r="1189" spans="1:2" x14ac:dyDescent="0.2">
      <c r="A1189" t="str">
        <v>Lysine metabolism</v>
      </c>
      <c r="B1189" t="str">
        <v>GBBOX_c</v>
      </c>
    </row>
    <row r="1190" spans="1:2" x14ac:dyDescent="0.2">
      <c r="A1190" t="str">
        <v>Transport</v>
      </c>
      <c r="B1190" t="str">
        <v>GCALDt_c_e</v>
      </c>
    </row>
    <row r="1191" spans="1:2" x14ac:dyDescent="0.2">
      <c r="A1191" t="str">
        <v>Transport</v>
      </c>
      <c r="B1191" t="str">
        <v>GCALDt_c_m</v>
      </c>
    </row>
    <row r="1192" spans="1:2" x14ac:dyDescent="0.2">
      <c r="A1192" t="str">
        <v>Transport</v>
      </c>
      <c r="B1192" t="str">
        <v>GDPMANNt_c_g</v>
      </c>
    </row>
    <row r="1193" spans="1:2" x14ac:dyDescent="0.2">
      <c r="A1193" t="str">
        <v>Transport</v>
      </c>
      <c r="B1193" t="str">
        <v>GDPMANt_c_g</v>
      </c>
    </row>
    <row r="1194" spans="1:2" x14ac:dyDescent="0.2">
      <c r="A1194" t="str">
        <v>Transport</v>
      </c>
      <c r="B1194" t="str">
        <v>GDPt_c_g</v>
      </c>
    </row>
    <row r="1195" spans="1:2" x14ac:dyDescent="0.2">
      <c r="A1195" t="str">
        <v>Transport</v>
      </c>
      <c r="B1195" t="str">
        <v>GDPt_c_n</v>
      </c>
    </row>
    <row r="1196" spans="1:2" x14ac:dyDescent="0.2">
      <c r="A1196" t="str">
        <v/>
      </c>
      <c r="B1196" t="str">
        <v>GENERIC_ca2metal2_c</v>
      </c>
    </row>
    <row r="1197" spans="1:2" x14ac:dyDescent="0.2">
      <c r="A1197" t="str">
        <v/>
      </c>
      <c r="B1197" t="str">
        <v>GENERIC_ca2metal2_e</v>
      </c>
    </row>
    <row r="1198" spans="1:2" x14ac:dyDescent="0.2">
      <c r="A1198" t="str">
        <v/>
      </c>
      <c r="B1198" t="str">
        <v>GENERIC_cobalt2metal2_c</v>
      </c>
    </row>
    <row r="1199" spans="1:2" x14ac:dyDescent="0.2">
      <c r="A1199" t="str">
        <v/>
      </c>
      <c r="B1199" t="str">
        <v>GENERIC_cobalt2metal2_e</v>
      </c>
    </row>
    <row r="1200" spans="1:2" x14ac:dyDescent="0.2">
      <c r="A1200" t="str">
        <v/>
      </c>
      <c r="B1200" t="str">
        <v>GENERIC_cu2metal2_c</v>
      </c>
    </row>
    <row r="1201" spans="1:2" x14ac:dyDescent="0.2">
      <c r="A1201" t="str">
        <v/>
      </c>
      <c r="B1201" t="str">
        <v>GENERIC_cu2metal2_e</v>
      </c>
    </row>
    <row r="1202" spans="1:2" x14ac:dyDescent="0.2">
      <c r="A1202" t="str">
        <v/>
      </c>
      <c r="B1202" t="str">
        <v>GENERIC_fe2feCATION_c</v>
      </c>
    </row>
    <row r="1203" spans="1:2" x14ac:dyDescent="0.2">
      <c r="A1203" t="str">
        <v/>
      </c>
      <c r="B1203" t="str">
        <v>GENERIC_fe2feCATION_e</v>
      </c>
    </row>
    <row r="1204" spans="1:2" x14ac:dyDescent="0.2">
      <c r="A1204" t="str">
        <v/>
      </c>
      <c r="B1204" t="str">
        <v>GENERIC_fe2feCATION_m</v>
      </c>
    </row>
    <row r="1205" spans="1:2" x14ac:dyDescent="0.2">
      <c r="A1205" t="str">
        <v/>
      </c>
      <c r="B1205" t="str">
        <v>GENERIC_fe2metal2_c</v>
      </c>
    </row>
    <row r="1206" spans="1:2" x14ac:dyDescent="0.2">
      <c r="A1206" t="str">
        <v/>
      </c>
      <c r="B1206" t="str">
        <v>GENERIC_fe2metal2_e</v>
      </c>
    </row>
    <row r="1207" spans="1:2" x14ac:dyDescent="0.2">
      <c r="A1207" t="str">
        <v/>
      </c>
      <c r="B1207" t="str">
        <v>GENERIC_fe2metal2_m</v>
      </c>
    </row>
    <row r="1208" spans="1:2" x14ac:dyDescent="0.2">
      <c r="A1208" t="str">
        <v/>
      </c>
      <c r="B1208" t="str">
        <v>GENERIC_fe3feCATION_c</v>
      </c>
    </row>
    <row r="1209" spans="1:2" x14ac:dyDescent="0.2">
      <c r="A1209" t="str">
        <v/>
      </c>
      <c r="B1209" t="str">
        <v>GENERIC_fe3feCATION_e</v>
      </c>
    </row>
    <row r="1210" spans="1:2" x14ac:dyDescent="0.2">
      <c r="A1210" t="str">
        <v/>
      </c>
      <c r="B1210" t="str">
        <v>GENERIC_hCATION1_c</v>
      </c>
    </row>
    <row r="1211" spans="1:2" x14ac:dyDescent="0.2">
      <c r="A1211" t="str">
        <v/>
      </c>
      <c r="B1211" t="str">
        <v>GENERIC_hCATION1_e</v>
      </c>
    </row>
    <row r="1212" spans="1:2" x14ac:dyDescent="0.2">
      <c r="A1212" t="str">
        <v/>
      </c>
      <c r="B1212" t="str">
        <v>GENERIC_hCATION1_en</v>
      </c>
    </row>
    <row r="1213" spans="1:2" x14ac:dyDescent="0.2">
      <c r="A1213" t="str">
        <v/>
      </c>
      <c r="B1213" t="str">
        <v>GENERIC_hCATION1_g</v>
      </c>
    </row>
    <row r="1214" spans="1:2" x14ac:dyDescent="0.2">
      <c r="A1214" t="str">
        <v/>
      </c>
      <c r="B1214" t="str">
        <v>GENERIC_hCATION1_gm</v>
      </c>
    </row>
    <row r="1215" spans="1:2" x14ac:dyDescent="0.2">
      <c r="A1215" t="str">
        <v/>
      </c>
      <c r="B1215" t="str">
        <v>GENERIC_hCATION1_l</v>
      </c>
    </row>
    <row r="1216" spans="1:2" x14ac:dyDescent="0.2">
      <c r="A1216" t="str">
        <v/>
      </c>
      <c r="B1216" t="str">
        <v>GENERIC_hCATION1_m</v>
      </c>
    </row>
    <row r="1217" spans="1:2" x14ac:dyDescent="0.2">
      <c r="A1217" t="str">
        <v/>
      </c>
      <c r="B1217" t="str">
        <v>GENERIC_hCATION1_mm</v>
      </c>
    </row>
    <row r="1218" spans="1:2" x14ac:dyDescent="0.2">
      <c r="A1218" t="str">
        <v/>
      </c>
      <c r="B1218" t="str">
        <v>GENERIC_hCATION1_n</v>
      </c>
    </row>
    <row r="1219" spans="1:2" x14ac:dyDescent="0.2">
      <c r="A1219" t="str">
        <v/>
      </c>
      <c r="B1219" t="str">
        <v>GENERIC_hCATION1_r</v>
      </c>
    </row>
    <row r="1220" spans="1:2" x14ac:dyDescent="0.2">
      <c r="A1220" t="str">
        <v/>
      </c>
      <c r="B1220" t="str">
        <v>GENERIC_hCATION1_rm</v>
      </c>
    </row>
    <row r="1221" spans="1:2" x14ac:dyDescent="0.2">
      <c r="A1221" t="str">
        <v/>
      </c>
      <c r="B1221" t="str">
        <v>GENERIC_hCATION1_v</v>
      </c>
    </row>
    <row r="1222" spans="1:2" x14ac:dyDescent="0.2">
      <c r="A1222" t="str">
        <v/>
      </c>
      <c r="B1222" t="str">
        <v>GENERIC_hCATION1_vm</v>
      </c>
    </row>
    <row r="1223" spans="1:2" x14ac:dyDescent="0.2">
      <c r="A1223" t="str">
        <v/>
      </c>
      <c r="B1223" t="str">
        <v>GENERIC_hCATION1_x</v>
      </c>
    </row>
    <row r="1224" spans="1:2" x14ac:dyDescent="0.2">
      <c r="A1224" t="str">
        <v/>
      </c>
      <c r="B1224" t="str">
        <v>GENERIC_hemeAheme_c</v>
      </c>
    </row>
    <row r="1225" spans="1:2" x14ac:dyDescent="0.2">
      <c r="A1225" t="str">
        <v/>
      </c>
      <c r="B1225" t="str">
        <v>GENERIC_hemeAheme_m</v>
      </c>
    </row>
    <row r="1226" spans="1:2" x14ac:dyDescent="0.2">
      <c r="A1226" t="str">
        <v/>
      </c>
      <c r="B1226" t="str">
        <v>GENERIC_hemeOheme_m</v>
      </c>
    </row>
    <row r="1227" spans="1:2" x14ac:dyDescent="0.2">
      <c r="A1227" t="str">
        <v/>
      </c>
      <c r="B1227" t="str">
        <v>GENERIC_kCATION1_c</v>
      </c>
    </row>
    <row r="1228" spans="1:2" x14ac:dyDescent="0.2">
      <c r="A1228" t="str">
        <v/>
      </c>
      <c r="B1228" t="str">
        <v>GENERIC_kCATION1_e</v>
      </c>
    </row>
    <row r="1229" spans="1:2" x14ac:dyDescent="0.2">
      <c r="A1229" t="str">
        <v/>
      </c>
      <c r="B1229" t="str">
        <v>GENERIC_kCATION1_m</v>
      </c>
    </row>
    <row r="1230" spans="1:2" x14ac:dyDescent="0.2">
      <c r="A1230" t="str">
        <v/>
      </c>
      <c r="B1230" t="str">
        <v>GENERIC_mg2metal2_c</v>
      </c>
    </row>
    <row r="1231" spans="1:2" x14ac:dyDescent="0.2">
      <c r="A1231" t="str">
        <v/>
      </c>
      <c r="B1231" t="str">
        <v>GENERIC_mg2metal2_e</v>
      </c>
    </row>
    <row r="1232" spans="1:2" x14ac:dyDescent="0.2">
      <c r="A1232" t="str">
        <v/>
      </c>
      <c r="B1232" t="str">
        <v>GENERIC_mg2mg2ormn2_c</v>
      </c>
    </row>
    <row r="1233" spans="1:2" x14ac:dyDescent="0.2">
      <c r="A1233" t="str">
        <v/>
      </c>
      <c r="B1233" t="str">
        <v>GENERIC_mg2mg2ormn2_e</v>
      </c>
    </row>
    <row r="1234" spans="1:2" x14ac:dyDescent="0.2">
      <c r="A1234" t="str">
        <v/>
      </c>
      <c r="B1234" t="str">
        <v>GENERIC_mn2metal2_c</v>
      </c>
    </row>
    <row r="1235" spans="1:2" x14ac:dyDescent="0.2">
      <c r="A1235" t="str">
        <v/>
      </c>
      <c r="B1235" t="str">
        <v>GENERIC_mn2metal2_e</v>
      </c>
    </row>
    <row r="1236" spans="1:2" x14ac:dyDescent="0.2">
      <c r="A1236" t="str">
        <v/>
      </c>
      <c r="B1236" t="str">
        <v>GENERIC_mn2mg2ormn2_c</v>
      </c>
    </row>
    <row r="1237" spans="1:2" x14ac:dyDescent="0.2">
      <c r="A1237" t="str">
        <v/>
      </c>
      <c r="B1237" t="str">
        <v>GENERIC_mn2mg2ormn2_e</v>
      </c>
    </row>
    <row r="1238" spans="1:2" x14ac:dyDescent="0.2">
      <c r="A1238" t="str">
        <v/>
      </c>
      <c r="B1238" t="str">
        <v>GENERIC_na1CATION1_c</v>
      </c>
    </row>
    <row r="1239" spans="1:2" x14ac:dyDescent="0.2">
      <c r="A1239" t="str">
        <v/>
      </c>
      <c r="B1239" t="str">
        <v>GENERIC_na1CATION1_e</v>
      </c>
    </row>
    <row r="1240" spans="1:2" x14ac:dyDescent="0.2">
      <c r="A1240" t="str">
        <v/>
      </c>
      <c r="B1240" t="str">
        <v>GENERIC_ni2metal2_c</v>
      </c>
    </row>
    <row r="1241" spans="1:2" x14ac:dyDescent="0.2">
      <c r="A1241" t="str">
        <v/>
      </c>
      <c r="B1241" t="str">
        <v>GENERIC_ni2metal2_e</v>
      </c>
    </row>
    <row r="1242" spans="1:2" x14ac:dyDescent="0.2">
      <c r="A1242" t="str">
        <v/>
      </c>
      <c r="B1242" t="str">
        <v>GENERIC_phemeheme_m</v>
      </c>
    </row>
    <row r="1243" spans="1:2" x14ac:dyDescent="0.2">
      <c r="A1243" t="str">
        <v/>
      </c>
      <c r="B1243" t="str">
        <v>GENERIC_shemeheme_c</v>
      </c>
    </row>
    <row r="1244" spans="1:2" x14ac:dyDescent="0.2">
      <c r="A1244" t="str">
        <v/>
      </c>
      <c r="B1244" t="str">
        <v>GENERIC_zn2metal2_c</v>
      </c>
    </row>
    <row r="1245" spans="1:2" x14ac:dyDescent="0.2">
      <c r="A1245" t="str">
        <v/>
      </c>
      <c r="B1245" t="str">
        <v>GENERIC_zn2metal2_e</v>
      </c>
    </row>
    <row r="1246" spans="1:2" x14ac:dyDescent="0.2">
      <c r="A1246" t="str">
        <v>Alanine, aspartate and glutamate metabolism</v>
      </c>
      <c r="B1246" t="str">
        <v>GF6PTA_c</v>
      </c>
    </row>
    <row r="1247" spans="1:2" x14ac:dyDescent="0.2">
      <c r="A1247" t="str">
        <v>Terpenoid backbone biosynthesis</v>
      </c>
      <c r="B1247" t="str">
        <v>GGTT_c</v>
      </c>
    </row>
    <row r="1248" spans="1:2" x14ac:dyDescent="0.2">
      <c r="A1248" t="str">
        <v>Terpenoid backbone biosynthesis</v>
      </c>
      <c r="B1248" t="str">
        <v>GGTT_l</v>
      </c>
    </row>
    <row r="1249" spans="1:2" x14ac:dyDescent="0.2">
      <c r="A1249" t="str">
        <v>Glycine, serine and threonine metabolism</v>
      </c>
      <c r="B1249" t="str">
        <v>GHMT2r_c</v>
      </c>
    </row>
    <row r="1250" spans="1:2" x14ac:dyDescent="0.2">
      <c r="A1250" t="str">
        <v>Glycine, serine and threonine metabolism</v>
      </c>
      <c r="B1250" t="str">
        <v>GHMT2r_m</v>
      </c>
    </row>
    <row r="1251" spans="1:2" x14ac:dyDescent="0.2">
      <c r="A1251" t="str">
        <v>Carnitine biosynthesis</v>
      </c>
      <c r="B1251" t="str">
        <v>GHMT3_m</v>
      </c>
    </row>
    <row r="1252" spans="1:2" x14ac:dyDescent="0.2">
      <c r="A1252" t="str">
        <v>Purine metabolism</v>
      </c>
      <c r="B1252" t="str">
        <v>GK1_c</v>
      </c>
    </row>
    <row r="1253" spans="1:2" x14ac:dyDescent="0.2">
      <c r="A1253" t="str">
        <v>Purine metabolism</v>
      </c>
      <c r="B1253" t="str">
        <v>GK2_c</v>
      </c>
    </row>
    <row r="1254" spans="1:2" x14ac:dyDescent="0.2">
      <c r="A1254" t="str">
        <v>Pentose phosphate pathway</v>
      </c>
      <c r="B1254" t="str">
        <v>GLCDx_c</v>
      </c>
    </row>
    <row r="1255" spans="1:2" x14ac:dyDescent="0.2">
      <c r="A1255" t="str">
        <v>Starch and sucrose metabolism</v>
      </c>
      <c r="B1255" t="str">
        <v>GLCGSD_c</v>
      </c>
    </row>
    <row r="1256" spans="1:2" x14ac:dyDescent="0.2">
      <c r="A1256" t="str">
        <v>Starch and sucrose metabolism</v>
      </c>
      <c r="B1256" t="str">
        <v>GLCGSD_v</v>
      </c>
    </row>
    <row r="1257" spans="1:2" x14ac:dyDescent="0.2">
      <c r="A1257" t="str">
        <v>Transport</v>
      </c>
      <c r="B1257" t="str">
        <v>GLCNtps_e</v>
      </c>
    </row>
    <row r="1258" spans="1:2" x14ac:dyDescent="0.2">
      <c r="A1258" t="str">
        <v>Starch and sucrose metabolism</v>
      </c>
      <c r="B1258" t="str">
        <v>GLCP_c</v>
      </c>
    </row>
    <row r="1259" spans="1:2" x14ac:dyDescent="0.2">
      <c r="A1259" t="str">
        <v>Transport</v>
      </c>
      <c r="B1259" t="str">
        <v>GLCt_c_e</v>
      </c>
    </row>
    <row r="1260" spans="1:2" x14ac:dyDescent="0.2">
      <c r="A1260" t="str">
        <v>Transport</v>
      </c>
      <c r="B1260" t="str">
        <v>GLCt_c_r</v>
      </c>
    </row>
    <row r="1261" spans="1:2" x14ac:dyDescent="0.2">
      <c r="A1261" t="str">
        <v>Transport</v>
      </c>
      <c r="B1261" t="str">
        <v>GLCt_c_v</v>
      </c>
    </row>
    <row r="1262" spans="1:2" x14ac:dyDescent="0.2">
      <c r="A1262" t="str">
        <v>Transport</v>
      </c>
      <c r="B1262" t="str">
        <v>GLCtps_e</v>
      </c>
    </row>
    <row r="1263" spans="1:2" x14ac:dyDescent="0.2">
      <c r="A1263" t="str">
        <v>Alanine, aspartate and glutamate metabolism</v>
      </c>
      <c r="B1263" t="str">
        <v>GLNS_c</v>
      </c>
    </row>
    <row r="1264" spans="1:2" x14ac:dyDescent="0.2">
      <c r="A1264" t="str">
        <v>Transport</v>
      </c>
      <c r="B1264" t="str">
        <v>GLNt_c_n</v>
      </c>
    </row>
    <row r="1265" spans="1:2" x14ac:dyDescent="0.2">
      <c r="A1265" t="str">
        <v>Transport</v>
      </c>
      <c r="B1265" t="str">
        <v>GLNtpa_v</v>
      </c>
    </row>
    <row r="1266" spans="1:2" x14ac:dyDescent="0.2">
      <c r="A1266" t="str">
        <v>Transport</v>
      </c>
      <c r="B1266" t="str">
        <v>GLNtps_v</v>
      </c>
    </row>
    <row r="1267" spans="1:2" x14ac:dyDescent="0.2">
      <c r="A1267" t="str">
        <v>Aminoacyl-tRNA biosynthesis</v>
      </c>
      <c r="B1267" t="str">
        <v>GLNTRS_c</v>
      </c>
    </row>
    <row r="1268" spans="1:2" x14ac:dyDescent="0.2">
      <c r="A1268" t="str">
        <v>Arginine and proline metabolism</v>
      </c>
      <c r="B1268" t="str">
        <v>GLU5K_c</v>
      </c>
    </row>
    <row r="1269" spans="1:2" x14ac:dyDescent="0.2">
      <c r="A1269" t="str">
        <v>Cysteine and methionine metabolism</v>
      </c>
      <c r="B1269" t="str">
        <v>GLUCYS_c</v>
      </c>
    </row>
    <row r="1270" spans="1:2" x14ac:dyDescent="0.2">
      <c r="A1270" t="str">
        <v>Alanine, aspartate and glutamate metabolism</v>
      </c>
      <c r="B1270" t="str">
        <v>GLUDC_c</v>
      </c>
    </row>
    <row r="1271" spans="1:2" x14ac:dyDescent="0.2">
      <c r="A1271" t="str">
        <v>Arginine and proline metabolism</v>
      </c>
      <c r="B1271" t="str">
        <v>GLUDxi_c</v>
      </c>
    </row>
    <row r="1272" spans="1:2" x14ac:dyDescent="0.2">
      <c r="A1272" t="str">
        <v>Arginine and proline metabolism</v>
      </c>
      <c r="B1272" t="str">
        <v>GLUDy_c</v>
      </c>
    </row>
    <row r="1273" spans="1:2" x14ac:dyDescent="0.2">
      <c r="A1273" t="str">
        <v>Arginine and proline metabolism</v>
      </c>
      <c r="B1273" t="str">
        <v>GLUN_c</v>
      </c>
    </row>
    <row r="1274" spans="1:2" x14ac:dyDescent="0.2">
      <c r="A1274" t="str">
        <v>Arginine and proline metabolism</v>
      </c>
      <c r="B1274" t="str">
        <v>GLUN_e</v>
      </c>
    </row>
    <row r="1275" spans="1:2" x14ac:dyDescent="0.2">
      <c r="A1275" t="str">
        <v>Purine metabolism</v>
      </c>
      <c r="B1275" t="str">
        <v>GLUPRT_c</v>
      </c>
    </row>
    <row r="1276" spans="1:2" x14ac:dyDescent="0.2">
      <c r="A1276" t="str">
        <v>D-Glutamine and D-glutamate metabolism</v>
      </c>
      <c r="B1276" t="str">
        <v>GLUR_c</v>
      </c>
    </row>
    <row r="1277" spans="1:2" x14ac:dyDescent="0.2">
      <c r="A1277" t="str">
        <v>Alanine, aspartate and glutamate metabolism</v>
      </c>
      <c r="B1277" t="str">
        <v>GLUSx_c</v>
      </c>
    </row>
    <row r="1278" spans="1:2" x14ac:dyDescent="0.2">
      <c r="A1278" t="str">
        <v>Transport</v>
      </c>
      <c r="B1278" t="str">
        <v>GLUt_c_m</v>
      </c>
    </row>
    <row r="1279" spans="1:2" x14ac:dyDescent="0.2">
      <c r="A1279" t="str">
        <v>Transport</v>
      </c>
      <c r="B1279" t="str">
        <v>GLUt_c_n</v>
      </c>
    </row>
    <row r="1280" spans="1:2" x14ac:dyDescent="0.2">
      <c r="A1280" t="str">
        <v>Unassigned</v>
      </c>
      <c r="B1280" t="str">
        <v>GLUTCOADH_m</v>
      </c>
    </row>
    <row r="1281" spans="1:2" x14ac:dyDescent="0.2">
      <c r="A1281" t="str">
        <v>Transport</v>
      </c>
      <c r="B1281" t="str">
        <v>GLUtps_e</v>
      </c>
    </row>
    <row r="1282" spans="1:2" x14ac:dyDescent="0.2">
      <c r="A1282" t="str">
        <v>Transport</v>
      </c>
      <c r="B1282" t="str">
        <v>GLUtps_v</v>
      </c>
    </row>
    <row r="1283" spans="1:2" x14ac:dyDescent="0.2">
      <c r="A1283" t="str">
        <v>Aminoacyl-tRNA biosynthesis</v>
      </c>
      <c r="B1283" t="str">
        <v>GLUTRS_c</v>
      </c>
    </row>
    <row r="1284" spans="1:2" x14ac:dyDescent="0.2">
      <c r="A1284" t="str">
        <v>Aminoacyl-tRNA biosynthesis</v>
      </c>
      <c r="B1284" t="str">
        <v>GLUTRS_m</v>
      </c>
    </row>
    <row r="1285" spans="1:2" x14ac:dyDescent="0.2">
      <c r="A1285" t="str">
        <v>Transport</v>
      </c>
      <c r="B1285" t="str">
        <v>GLXt_c_e</v>
      </c>
    </row>
    <row r="1286" spans="1:2" x14ac:dyDescent="0.2">
      <c r="A1286" t="str">
        <v>Transport</v>
      </c>
      <c r="B1286" t="str">
        <v>GLXt_c_x</v>
      </c>
    </row>
    <row r="1287" spans="1:2" x14ac:dyDescent="0.2">
      <c r="A1287" t="str">
        <v>Glycine, serine and threonine metabolism</v>
      </c>
      <c r="B1287" t="str">
        <v>GLYAT_c</v>
      </c>
    </row>
    <row r="1288" spans="1:2" x14ac:dyDescent="0.2">
      <c r="A1288" t="str">
        <v>Transport</v>
      </c>
      <c r="B1288" t="str">
        <v>GLYC3Pt_c_l</v>
      </c>
    </row>
    <row r="1289" spans="1:2" x14ac:dyDescent="0.2">
      <c r="A1289" t="str">
        <v>Transport</v>
      </c>
      <c r="B1289" t="str">
        <v>GLYC3Pt_c_m</v>
      </c>
    </row>
    <row r="1290" spans="1:2" x14ac:dyDescent="0.2">
      <c r="A1290" t="str">
        <v>Transport</v>
      </c>
      <c r="B1290" t="str">
        <v>GLYC3Pt_c_rm</v>
      </c>
    </row>
    <row r="1291" spans="1:2" x14ac:dyDescent="0.2">
      <c r="A1291" t="str">
        <v>Transport</v>
      </c>
      <c r="B1291" t="str">
        <v>GLYC3Pt_c_x</v>
      </c>
    </row>
    <row r="1292" spans="1:2" x14ac:dyDescent="0.2">
      <c r="A1292" t="str">
        <v>Transport</v>
      </c>
      <c r="B1292" t="str">
        <v>GLYC3Pt_m_mm</v>
      </c>
    </row>
    <row r="1293" spans="1:2" x14ac:dyDescent="0.2">
      <c r="A1293" t="str">
        <v>Glycerolipid metabolism</v>
      </c>
      <c r="B1293" t="str">
        <v>GLYCDy_c</v>
      </c>
    </row>
    <row r="1294" spans="1:2" x14ac:dyDescent="0.2">
      <c r="A1294" t="str">
        <v>Glyoxylate metabolism</v>
      </c>
      <c r="B1294" t="str">
        <v>GLYCK_c</v>
      </c>
    </row>
    <row r="1295" spans="1:2" x14ac:dyDescent="0.2">
      <c r="A1295" t="str">
        <v>Glycine, serine and threonine metabolism</v>
      </c>
      <c r="B1295" t="str">
        <v>GLYCL_m</v>
      </c>
    </row>
    <row r="1296" spans="1:2" x14ac:dyDescent="0.2">
      <c r="A1296" t="str">
        <v>Transport</v>
      </c>
      <c r="B1296" t="str">
        <v>GLYCOGENt_c_v</v>
      </c>
    </row>
    <row r="1297" spans="1:2" x14ac:dyDescent="0.2">
      <c r="A1297" t="str">
        <v>Transport</v>
      </c>
      <c r="B1297" t="str">
        <v>GLYCt_c_l</v>
      </c>
    </row>
    <row r="1298" spans="1:2" x14ac:dyDescent="0.2">
      <c r="A1298" t="str">
        <v>Transport</v>
      </c>
      <c r="B1298" t="str">
        <v>GLYCt_c_m</v>
      </c>
    </row>
    <row r="1299" spans="1:2" x14ac:dyDescent="0.2">
      <c r="A1299" t="str">
        <v>Transport</v>
      </c>
      <c r="B1299" t="str">
        <v>GLYCtps_e</v>
      </c>
    </row>
    <row r="1300" spans="1:2" x14ac:dyDescent="0.2">
      <c r="A1300" t="str">
        <v>Starch and sucrose metabolism</v>
      </c>
      <c r="B1300" t="str">
        <v>GLYGS_c</v>
      </c>
    </row>
    <row r="1301" spans="1:2" x14ac:dyDescent="0.2">
      <c r="A1301" t="str">
        <v>Glycerolipid metabolism</v>
      </c>
      <c r="B1301" t="str">
        <v>GLYK_c</v>
      </c>
    </row>
    <row r="1302" spans="1:2" x14ac:dyDescent="0.2">
      <c r="A1302" t="str">
        <v>Methylglyoxal metabolism</v>
      </c>
      <c r="B1302" t="str">
        <v>GLYOX_c</v>
      </c>
    </row>
    <row r="1303" spans="1:2" x14ac:dyDescent="0.2">
      <c r="A1303" t="str">
        <v>Pyruvate metabolism</v>
      </c>
      <c r="B1303" t="str">
        <v>GLYOX_m</v>
      </c>
    </row>
    <row r="1304" spans="1:2" x14ac:dyDescent="0.2">
      <c r="A1304" t="str">
        <v>Transport</v>
      </c>
      <c r="B1304" t="str">
        <v>GLYt_c_m</v>
      </c>
    </row>
    <row r="1305" spans="1:2" x14ac:dyDescent="0.2">
      <c r="A1305" t="str">
        <v>Transport</v>
      </c>
      <c r="B1305" t="str">
        <v>GLYtps_e</v>
      </c>
    </row>
    <row r="1306" spans="1:2" x14ac:dyDescent="0.2">
      <c r="A1306" t="str">
        <v>Aminoacyl-tRNA biosynthesis</v>
      </c>
      <c r="B1306" t="str">
        <v>GLYTRS_c</v>
      </c>
    </row>
    <row r="1307" spans="1:2" x14ac:dyDescent="0.2">
      <c r="A1307" t="str">
        <v>Alternative carbon metabolism</v>
      </c>
      <c r="B1307" t="str">
        <v>GMAND_c</v>
      </c>
    </row>
    <row r="1308" spans="1:2" x14ac:dyDescent="0.2">
      <c r="A1308" t="str">
        <v>Purine metabolism</v>
      </c>
      <c r="B1308" t="str">
        <v>GMPS2_c</v>
      </c>
    </row>
    <row r="1309" spans="1:2" x14ac:dyDescent="0.2">
      <c r="A1309" t="str">
        <v>Pentose phosphate pathway</v>
      </c>
      <c r="B1309" t="str">
        <v>GND_c</v>
      </c>
    </row>
    <row r="1310" spans="1:2" x14ac:dyDescent="0.2">
      <c r="A1310" t="str">
        <v>Pentose phosphate pathway</v>
      </c>
      <c r="B1310" t="str">
        <v>GNK_c</v>
      </c>
    </row>
    <row r="1311" spans="1:2" x14ac:dyDescent="0.2">
      <c r="A1311" t="str">
        <v>GPI biosynthesis</v>
      </c>
      <c r="B1311" t="str">
        <v>GPIA1_c</v>
      </c>
    </row>
    <row r="1312" spans="1:2" x14ac:dyDescent="0.2">
      <c r="A1312" t="str">
        <v>GPI biosynthesis</v>
      </c>
      <c r="B1312" t="str">
        <v>GPIA10a_r</v>
      </c>
    </row>
    <row r="1313" spans="1:2" x14ac:dyDescent="0.2">
      <c r="A1313" t="str">
        <v>GPI biosynthesis</v>
      </c>
      <c r="B1313" t="str">
        <v>GPIA2_c</v>
      </c>
    </row>
    <row r="1314" spans="1:2" x14ac:dyDescent="0.2">
      <c r="A1314" t="str">
        <v>GPI biosynthesis</v>
      </c>
      <c r="B1314" t="str">
        <v>GPIA3_c_r</v>
      </c>
    </row>
    <row r="1315" spans="1:2" x14ac:dyDescent="0.2">
      <c r="A1315" t="str">
        <v>GPI biosynthesis</v>
      </c>
      <c r="B1315" t="str">
        <v>GPIA4_r</v>
      </c>
    </row>
    <row r="1316" spans="1:2" x14ac:dyDescent="0.2">
      <c r="A1316" t="str">
        <v>GPI biosynthesis</v>
      </c>
      <c r="B1316" t="str">
        <v>GPIA5_r</v>
      </c>
    </row>
    <row r="1317" spans="1:2" x14ac:dyDescent="0.2">
      <c r="A1317" t="str">
        <v>GPI biosynthesis</v>
      </c>
      <c r="B1317" t="str">
        <v>GPIA6_r</v>
      </c>
    </row>
    <row r="1318" spans="1:2" x14ac:dyDescent="0.2">
      <c r="A1318" t="str">
        <v>GPI biosynthesis</v>
      </c>
      <c r="B1318" t="str">
        <v>GPIA7_r</v>
      </c>
    </row>
    <row r="1319" spans="1:2" x14ac:dyDescent="0.2">
      <c r="A1319" t="str">
        <v>GPI biosynthesis</v>
      </c>
      <c r="B1319" t="str">
        <v>GPIA8a_r</v>
      </c>
    </row>
    <row r="1320" spans="1:2" x14ac:dyDescent="0.2">
      <c r="A1320" t="str">
        <v>GPI biosynthesis</v>
      </c>
      <c r="B1320" t="str">
        <v>GPIA8b_r</v>
      </c>
    </row>
    <row r="1321" spans="1:2" x14ac:dyDescent="0.2">
      <c r="A1321" t="str">
        <v>GPI biosynthesis</v>
      </c>
      <c r="B1321" t="str">
        <v>GPIA9a_r</v>
      </c>
    </row>
    <row r="1322" spans="1:2" x14ac:dyDescent="0.2">
      <c r="A1322" t="str">
        <v>Terpenoid backbone biosynthesis</v>
      </c>
      <c r="B1322" t="str">
        <v>GRTT_c</v>
      </c>
    </row>
    <row r="1323" spans="1:2" x14ac:dyDescent="0.2">
      <c r="A1323" t="str">
        <v>Purine metabolism</v>
      </c>
      <c r="B1323" t="str">
        <v>GSNK_c</v>
      </c>
    </row>
    <row r="1324" spans="1:2" x14ac:dyDescent="0.2">
      <c r="A1324" t="str">
        <v>Transport</v>
      </c>
      <c r="B1324" t="str">
        <v>GSNt_c_e</v>
      </c>
    </row>
    <row r="1325" spans="1:2" x14ac:dyDescent="0.2">
      <c r="A1325" t="str">
        <v>Transport</v>
      </c>
      <c r="B1325" t="str">
        <v>GSNt_c_m</v>
      </c>
    </row>
    <row r="1326" spans="1:2" x14ac:dyDescent="0.2">
      <c r="A1326" t="str">
        <v>Glutathione metabolism</v>
      </c>
      <c r="B1326" t="str">
        <v>GTHO_c</v>
      </c>
    </row>
    <row r="1327" spans="1:2" x14ac:dyDescent="0.2">
      <c r="A1327" t="str">
        <v>Glutathione metabolism</v>
      </c>
      <c r="B1327" t="str">
        <v>GTHO_m</v>
      </c>
    </row>
    <row r="1328" spans="1:2" x14ac:dyDescent="0.2">
      <c r="A1328" t="str">
        <v>Transport</v>
      </c>
      <c r="B1328" t="str">
        <v>GTHOXt_c</v>
      </c>
    </row>
    <row r="1329" spans="1:2" x14ac:dyDescent="0.2">
      <c r="A1329" t="str">
        <v>Glutathione metabolism</v>
      </c>
      <c r="B1329" t="str">
        <v>GTHP_c</v>
      </c>
    </row>
    <row r="1330" spans="1:2" x14ac:dyDescent="0.2">
      <c r="A1330" t="str">
        <v>Glutathione metabolism</v>
      </c>
      <c r="B1330" t="str">
        <v>GTHP_m</v>
      </c>
    </row>
    <row r="1331" spans="1:2" x14ac:dyDescent="0.2">
      <c r="A1331" t="str">
        <v>Transport</v>
      </c>
      <c r="B1331" t="str">
        <v>GTHRDt_c_e</v>
      </c>
    </row>
    <row r="1332" spans="1:2" x14ac:dyDescent="0.2">
      <c r="A1332" t="str">
        <v>Transport</v>
      </c>
      <c r="B1332" t="str">
        <v>GTHRDt_c_v</v>
      </c>
    </row>
    <row r="1333" spans="1:2" x14ac:dyDescent="0.2">
      <c r="A1333" t="str">
        <v>Transport</v>
      </c>
      <c r="B1333" t="str">
        <v>GTHRDtabc_v</v>
      </c>
    </row>
    <row r="1334" spans="1:2" x14ac:dyDescent="0.2">
      <c r="A1334" t="str">
        <v>Cysteine and methionine metabolism</v>
      </c>
      <c r="B1334" t="str">
        <v>GTHS_c</v>
      </c>
    </row>
    <row r="1335" spans="1:2" x14ac:dyDescent="0.2">
      <c r="A1335" t="str">
        <v>Taurine and hypotaurine metabolism</v>
      </c>
      <c r="B1335" t="str">
        <v>GTMLT_c</v>
      </c>
    </row>
    <row r="1336" spans="1:2" x14ac:dyDescent="0.2">
      <c r="A1336" t="str">
        <v>Folate metabolism</v>
      </c>
      <c r="B1336" t="str">
        <v>GTPCI_c</v>
      </c>
    </row>
    <row r="1337" spans="1:2" x14ac:dyDescent="0.2">
      <c r="A1337" t="str">
        <v>Riboflavin metabolism</v>
      </c>
      <c r="B1337" t="str">
        <v>GTPCII2_c</v>
      </c>
    </row>
    <row r="1338" spans="1:2" x14ac:dyDescent="0.2">
      <c r="A1338" t="str">
        <v>Purine metabolism</v>
      </c>
      <c r="B1338" t="str">
        <v>GTPDPDP_c</v>
      </c>
    </row>
    <row r="1339" spans="1:2" x14ac:dyDescent="0.2">
      <c r="A1339" t="str">
        <v>Transport</v>
      </c>
      <c r="B1339" t="str">
        <v>GTPGDPtp_m</v>
      </c>
    </row>
    <row r="1340" spans="1:2" x14ac:dyDescent="0.2">
      <c r="A1340" t="str">
        <v>Purine metabolism</v>
      </c>
      <c r="B1340" t="str">
        <v>GUAD_1_c</v>
      </c>
    </row>
    <row r="1341" spans="1:2" x14ac:dyDescent="0.2">
      <c r="A1341" t="str">
        <v>Purine metabolism</v>
      </c>
      <c r="B1341" t="str">
        <v>GUAPRT_c</v>
      </c>
    </row>
    <row r="1342" spans="1:2" x14ac:dyDescent="0.2">
      <c r="A1342" t="str">
        <v>Transport</v>
      </c>
      <c r="B1342" t="str">
        <v>GUAt_c_m</v>
      </c>
    </row>
    <row r="1343" spans="1:2" x14ac:dyDescent="0.2">
      <c r="A1343" t="str">
        <v>Transport</v>
      </c>
      <c r="B1343" t="str">
        <v>GUAtps_e</v>
      </c>
    </row>
    <row r="1344" spans="1:2" x14ac:dyDescent="0.2">
      <c r="A1344" t="str">
        <v>Transport</v>
      </c>
      <c r="B1344" t="str">
        <v>H2O2t_c_n</v>
      </c>
    </row>
    <row r="1345" spans="1:2" x14ac:dyDescent="0.2">
      <c r="A1345" t="str">
        <v>Transport</v>
      </c>
      <c r="B1345" t="str">
        <v>H2Ot_c_e</v>
      </c>
    </row>
    <row r="1346" spans="1:2" x14ac:dyDescent="0.2">
      <c r="A1346" t="str">
        <v>Transport</v>
      </c>
      <c r="B1346" t="str">
        <v>H2Ot_c_en</v>
      </c>
    </row>
    <row r="1347" spans="1:2" x14ac:dyDescent="0.2">
      <c r="A1347" t="str">
        <v>Transport</v>
      </c>
      <c r="B1347" t="str">
        <v>H2Ot_c_g</v>
      </c>
    </row>
    <row r="1348" spans="1:2" x14ac:dyDescent="0.2">
      <c r="A1348" t="str">
        <v>Transport</v>
      </c>
      <c r="B1348" t="str">
        <v>H2Ot_c_gm</v>
      </c>
    </row>
    <row r="1349" spans="1:2" x14ac:dyDescent="0.2">
      <c r="A1349" t="str">
        <v>Transport</v>
      </c>
      <c r="B1349" t="str">
        <v>H2Ot_c_l</v>
      </c>
    </row>
    <row r="1350" spans="1:2" x14ac:dyDescent="0.2">
      <c r="A1350" t="str">
        <v>Transport</v>
      </c>
      <c r="B1350" t="str">
        <v>H2Ot_c_m</v>
      </c>
    </row>
    <row r="1351" spans="1:2" x14ac:dyDescent="0.2">
      <c r="A1351" t="str">
        <v>Transport</v>
      </c>
      <c r="B1351" t="str">
        <v>H2Ot_c_mm</v>
      </c>
    </row>
    <row r="1352" spans="1:2" x14ac:dyDescent="0.2">
      <c r="A1352" t="str">
        <v>Transport</v>
      </c>
      <c r="B1352" t="str">
        <v>H2Ot_c_n</v>
      </c>
    </row>
    <row r="1353" spans="1:2" x14ac:dyDescent="0.2">
      <c r="A1353" t="str">
        <v>Transport</v>
      </c>
      <c r="B1353" t="str">
        <v>H2Ot_c_r</v>
      </c>
    </row>
    <row r="1354" spans="1:2" x14ac:dyDescent="0.2">
      <c r="A1354" t="str">
        <v>Transport</v>
      </c>
      <c r="B1354" t="str">
        <v>H2Ot_c_rm</v>
      </c>
    </row>
    <row r="1355" spans="1:2" x14ac:dyDescent="0.2">
      <c r="A1355" t="str">
        <v>Transport</v>
      </c>
      <c r="B1355" t="str">
        <v>H2Ot_c_v</v>
      </c>
    </row>
    <row r="1356" spans="1:2" x14ac:dyDescent="0.2">
      <c r="A1356" t="str">
        <v>Transport</v>
      </c>
      <c r="B1356" t="str">
        <v>H2Ot_c_vm</v>
      </c>
    </row>
    <row r="1357" spans="1:2" x14ac:dyDescent="0.2">
      <c r="A1357" t="str">
        <v>Transport</v>
      </c>
      <c r="B1357" t="str">
        <v>H2Ot_c_x</v>
      </c>
    </row>
    <row r="1358" spans="1:2" x14ac:dyDescent="0.2">
      <c r="A1358" t="str">
        <v>Fatty acid degradation</v>
      </c>
      <c r="B1358" t="str">
        <v>HACD100i_m</v>
      </c>
    </row>
    <row r="1359" spans="1:2" x14ac:dyDescent="0.2">
      <c r="A1359" t="str">
        <v>Fatty acid degradation</v>
      </c>
      <c r="B1359" t="str">
        <v>HACD100i_x</v>
      </c>
    </row>
    <row r="1360" spans="1:2" x14ac:dyDescent="0.2">
      <c r="A1360" t="str">
        <v>Fatty acid degradation</v>
      </c>
      <c r="B1360" t="str">
        <v>HACD101ei_x</v>
      </c>
    </row>
    <row r="1361" spans="1:2" x14ac:dyDescent="0.2">
      <c r="A1361" t="str">
        <v>Fatty acid degradation</v>
      </c>
      <c r="B1361" t="str">
        <v>HACD120i_m</v>
      </c>
    </row>
    <row r="1362" spans="1:2" x14ac:dyDescent="0.2">
      <c r="A1362" t="str">
        <v>Fatty acid degradation</v>
      </c>
      <c r="B1362" t="str">
        <v>HACD120i_x</v>
      </c>
    </row>
    <row r="1363" spans="1:2" x14ac:dyDescent="0.2">
      <c r="A1363" t="str">
        <v>Fatty acid degradation</v>
      </c>
      <c r="B1363" t="str">
        <v>HACD121ai_m</v>
      </c>
    </row>
    <row r="1364" spans="1:2" x14ac:dyDescent="0.2">
      <c r="A1364" t="str">
        <v>Fatty acid degradation</v>
      </c>
      <c r="B1364" t="str">
        <v>HACD121ai_x</v>
      </c>
    </row>
    <row r="1365" spans="1:2" x14ac:dyDescent="0.2">
      <c r="A1365" t="str">
        <v>Fatty acid degradation</v>
      </c>
      <c r="B1365" t="str">
        <v>HACD121di_x</v>
      </c>
    </row>
    <row r="1366" spans="1:2" x14ac:dyDescent="0.2">
      <c r="A1366" t="str">
        <v>Fatty acid degradation</v>
      </c>
      <c r="B1366" t="str">
        <v>HACD122ei_x</v>
      </c>
    </row>
    <row r="1367" spans="1:2" x14ac:dyDescent="0.2">
      <c r="A1367" t="str">
        <v>Fatty acid degradation</v>
      </c>
      <c r="B1367" t="str">
        <v>HACD140i_m</v>
      </c>
    </row>
    <row r="1368" spans="1:2" x14ac:dyDescent="0.2">
      <c r="A1368" t="str">
        <v>Fatty acid degradation</v>
      </c>
      <c r="B1368" t="str">
        <v>HACD140i_x</v>
      </c>
    </row>
    <row r="1369" spans="1:2" x14ac:dyDescent="0.2">
      <c r="A1369" t="str">
        <v>Fatty acid degradation</v>
      </c>
      <c r="B1369" t="str">
        <v>HACD141ai_m</v>
      </c>
    </row>
    <row r="1370" spans="1:2" x14ac:dyDescent="0.2">
      <c r="A1370" t="str">
        <v>Fatty acid degradation</v>
      </c>
      <c r="B1370" t="str">
        <v>HACD141ai_x</v>
      </c>
    </row>
    <row r="1371" spans="1:2" x14ac:dyDescent="0.2">
      <c r="A1371" t="str">
        <v>Fatty acid degradation</v>
      </c>
      <c r="B1371" t="str">
        <v>HACD141bi_m</v>
      </c>
    </row>
    <row r="1372" spans="1:2" x14ac:dyDescent="0.2">
      <c r="A1372" t="str">
        <v>Fatty acid degradation</v>
      </c>
      <c r="B1372" t="str">
        <v>HACD141bi_x</v>
      </c>
    </row>
    <row r="1373" spans="1:2" x14ac:dyDescent="0.2">
      <c r="A1373" t="str">
        <v>Fatty acid degradation</v>
      </c>
      <c r="B1373" t="str">
        <v>HACD142i_x</v>
      </c>
    </row>
    <row r="1374" spans="1:2" x14ac:dyDescent="0.2">
      <c r="A1374" t="str">
        <v>Fatty acid degradation</v>
      </c>
      <c r="B1374" t="str">
        <v>HACD143i_x</v>
      </c>
    </row>
    <row r="1375" spans="1:2" x14ac:dyDescent="0.2">
      <c r="A1375" t="str">
        <v>Fatty acid degradation</v>
      </c>
      <c r="B1375" t="str">
        <v>HACD160i_m</v>
      </c>
    </row>
    <row r="1376" spans="1:2" x14ac:dyDescent="0.2">
      <c r="A1376" t="str">
        <v>Fatty acid degradation</v>
      </c>
      <c r="B1376" t="str">
        <v>HACD160i_x</v>
      </c>
    </row>
    <row r="1377" spans="1:2" x14ac:dyDescent="0.2">
      <c r="A1377" t="str">
        <v>Fatty acid degradation</v>
      </c>
      <c r="B1377" t="str">
        <v>HACD161ai_m</v>
      </c>
    </row>
    <row r="1378" spans="1:2" x14ac:dyDescent="0.2">
      <c r="A1378" t="str">
        <v>Fatty acid degradation</v>
      </c>
      <c r="B1378" t="str">
        <v>HACD161ai_x</v>
      </c>
    </row>
    <row r="1379" spans="1:2" x14ac:dyDescent="0.2">
      <c r="A1379" t="str">
        <v>Fatty acid degradation</v>
      </c>
      <c r="B1379" t="str">
        <v>HACD161bi_m</v>
      </c>
    </row>
    <row r="1380" spans="1:2" x14ac:dyDescent="0.2">
      <c r="A1380" t="str">
        <v>Fatty acid degradation</v>
      </c>
      <c r="B1380" t="str">
        <v>HACD161bi_x</v>
      </c>
    </row>
    <row r="1381" spans="1:2" x14ac:dyDescent="0.2">
      <c r="A1381" t="str">
        <v>Fatty acid degradation</v>
      </c>
      <c r="B1381" t="str">
        <v>HACD162i_x</v>
      </c>
    </row>
    <row r="1382" spans="1:2" x14ac:dyDescent="0.2">
      <c r="A1382" t="str">
        <v>Fatty acid degradation</v>
      </c>
      <c r="B1382" t="str">
        <v>HACD163i_x</v>
      </c>
    </row>
    <row r="1383" spans="1:2" x14ac:dyDescent="0.2">
      <c r="A1383" t="str">
        <v>Fatty acid degradation</v>
      </c>
      <c r="B1383" t="str">
        <v>HACD180i_m</v>
      </c>
    </row>
    <row r="1384" spans="1:2" x14ac:dyDescent="0.2">
      <c r="A1384" t="str">
        <v>Fatty acid degradation</v>
      </c>
      <c r="B1384" t="str">
        <v>HACD180i_x</v>
      </c>
    </row>
    <row r="1385" spans="1:2" x14ac:dyDescent="0.2">
      <c r="A1385" t="str">
        <v>Fatty acid degradation</v>
      </c>
      <c r="B1385" t="str">
        <v>HACD181ai_m</v>
      </c>
    </row>
    <row r="1386" spans="1:2" x14ac:dyDescent="0.2">
      <c r="A1386" t="str">
        <v>Fatty acid degradation</v>
      </c>
      <c r="B1386" t="str">
        <v>HACD181ai_x</v>
      </c>
    </row>
    <row r="1387" spans="1:2" x14ac:dyDescent="0.2">
      <c r="A1387" t="str">
        <v>Fatty acid degradation</v>
      </c>
      <c r="B1387" t="str">
        <v>HACD182i_x</v>
      </c>
    </row>
    <row r="1388" spans="1:2" x14ac:dyDescent="0.2">
      <c r="A1388" t="str">
        <v>Fatty acid degradation</v>
      </c>
      <c r="B1388" t="str">
        <v>HACD183i_x</v>
      </c>
    </row>
    <row r="1389" spans="1:2" x14ac:dyDescent="0.2">
      <c r="A1389" t="str">
        <v>Fatty acid degradation</v>
      </c>
      <c r="B1389" t="str">
        <v>HACD200i_x</v>
      </c>
    </row>
    <row r="1390" spans="1:2" x14ac:dyDescent="0.2">
      <c r="A1390" t="str">
        <v>Fatty acid degradation</v>
      </c>
      <c r="B1390" t="str">
        <v>HACD220i_x</v>
      </c>
    </row>
    <row r="1391" spans="1:2" x14ac:dyDescent="0.2">
      <c r="A1391" t="str">
        <v>Fatty acid degradation</v>
      </c>
      <c r="B1391" t="str">
        <v>HACD240i_x</v>
      </c>
    </row>
    <row r="1392" spans="1:2" x14ac:dyDescent="0.2">
      <c r="A1392" t="str">
        <v>Fatty acid degradation</v>
      </c>
      <c r="B1392" t="str">
        <v>HACD260i_x</v>
      </c>
    </row>
    <row r="1393" spans="1:2" x14ac:dyDescent="0.2">
      <c r="A1393" t="str">
        <v>Fatty acid degradation</v>
      </c>
      <c r="B1393" t="str">
        <v>HACD40i_m</v>
      </c>
    </row>
    <row r="1394" spans="1:2" x14ac:dyDescent="0.2">
      <c r="A1394" t="str">
        <v>Fatty acid degradation</v>
      </c>
      <c r="B1394" t="str">
        <v>HACD40i_x</v>
      </c>
    </row>
    <row r="1395" spans="1:2" x14ac:dyDescent="0.2">
      <c r="A1395" t="str">
        <v>Benzoate degradation</v>
      </c>
      <c r="B1395" t="str">
        <v>HACD40y_c</v>
      </c>
    </row>
    <row r="1396" spans="1:2" x14ac:dyDescent="0.2">
      <c r="A1396" t="str">
        <v>Fatty acid degradation</v>
      </c>
      <c r="B1396" t="str">
        <v>HACD60i_m</v>
      </c>
    </row>
    <row r="1397" spans="1:2" x14ac:dyDescent="0.2">
      <c r="A1397" t="str">
        <v>Fatty acid degradation</v>
      </c>
      <c r="B1397" t="str">
        <v>HACD60i_x</v>
      </c>
    </row>
    <row r="1398" spans="1:2" x14ac:dyDescent="0.2">
      <c r="A1398" t="str">
        <v>Fatty acid degradation</v>
      </c>
      <c r="B1398" t="str">
        <v>HACD80i_m</v>
      </c>
    </row>
    <row r="1399" spans="1:2" x14ac:dyDescent="0.2">
      <c r="A1399" t="str">
        <v>Fatty acid degradation</v>
      </c>
      <c r="B1399" t="str">
        <v>HACD80i_x</v>
      </c>
    </row>
    <row r="1400" spans="1:2" x14ac:dyDescent="0.2">
      <c r="A1400" t="str">
        <v>Valine, leucine and isoleucine metabolism</v>
      </c>
      <c r="B1400" t="str">
        <v>HACDm40_c</v>
      </c>
    </row>
    <row r="1401" spans="1:2" x14ac:dyDescent="0.2">
      <c r="A1401" t="str">
        <v>Lysine metabolism</v>
      </c>
      <c r="B1401" t="str">
        <v>HACNH_m</v>
      </c>
    </row>
    <row r="1402" spans="1:2" x14ac:dyDescent="0.2">
      <c r="A1402" t="str">
        <v>Lysine metabolism</v>
      </c>
      <c r="B1402" t="str">
        <v>HCITR_m</v>
      </c>
    </row>
    <row r="1403" spans="1:2" x14ac:dyDescent="0.2">
      <c r="A1403" t="str">
        <v>Lysine metabolism</v>
      </c>
      <c r="B1403" t="str">
        <v>HCITS_m</v>
      </c>
    </row>
    <row r="1404" spans="1:2" x14ac:dyDescent="0.2">
      <c r="A1404" t="str">
        <v>Lysine metabolism</v>
      </c>
      <c r="B1404" t="str">
        <v>HCITS_n</v>
      </c>
    </row>
    <row r="1405" spans="1:2" x14ac:dyDescent="0.2">
      <c r="A1405" t="str">
        <v>Nitrogen metabolism</v>
      </c>
      <c r="B1405" t="str">
        <v>HCO3E_c</v>
      </c>
    </row>
    <row r="1406" spans="1:2" x14ac:dyDescent="0.2">
      <c r="A1406" t="str">
        <v>Nitrogen metabolism</v>
      </c>
      <c r="B1406" t="str">
        <v>HCO3E_e</v>
      </c>
    </row>
    <row r="1407" spans="1:2" x14ac:dyDescent="0.2">
      <c r="A1407" t="str">
        <v>Nitrogen metabolism</v>
      </c>
      <c r="B1407" t="str">
        <v>HCO3E_m</v>
      </c>
    </row>
    <row r="1408" spans="1:2" x14ac:dyDescent="0.2">
      <c r="A1408" t="str">
        <v>Nitrogen metabolism</v>
      </c>
      <c r="B1408" t="str">
        <v>HCO3E_n</v>
      </c>
    </row>
    <row r="1409" spans="1:2" x14ac:dyDescent="0.2">
      <c r="A1409" t="str">
        <v>Transport</v>
      </c>
      <c r="B1409" t="str">
        <v>HCO3t_c_n</v>
      </c>
    </row>
    <row r="1410" spans="1:2" x14ac:dyDescent="0.2">
      <c r="A1410" t="str">
        <v>Cysteine and methionine metabolism</v>
      </c>
      <c r="B1410" t="str">
        <v>HCYSMT_c</v>
      </c>
    </row>
    <row r="1411" spans="1:2" x14ac:dyDescent="0.2">
      <c r="A1411" t="str">
        <v>Transport</v>
      </c>
      <c r="B1411" t="str">
        <v>HDCAt_c_e</v>
      </c>
    </row>
    <row r="1412" spans="1:2" x14ac:dyDescent="0.2">
      <c r="A1412" t="str">
        <v>Transport</v>
      </c>
      <c r="B1412" t="str">
        <v>HDCAt_c_en</v>
      </c>
    </row>
    <row r="1413" spans="1:2" x14ac:dyDescent="0.2">
      <c r="A1413" t="str">
        <v>Transport</v>
      </c>
      <c r="B1413" t="str">
        <v>HDCAt_c_l</v>
      </c>
    </row>
    <row r="1414" spans="1:2" x14ac:dyDescent="0.2">
      <c r="A1414" t="str">
        <v>Transport</v>
      </c>
      <c r="B1414" t="str">
        <v>HDCAt_c_mm</v>
      </c>
    </row>
    <row r="1415" spans="1:2" x14ac:dyDescent="0.2">
      <c r="A1415" t="str">
        <v>Transport</v>
      </c>
      <c r="B1415" t="str">
        <v>HDCAt_c_rm</v>
      </c>
    </row>
    <row r="1416" spans="1:2" x14ac:dyDescent="0.2">
      <c r="A1416" t="str">
        <v>Transport</v>
      </c>
      <c r="B1416" t="str">
        <v>HDCEAt_c_e</v>
      </c>
    </row>
    <row r="1417" spans="1:2" x14ac:dyDescent="0.2">
      <c r="A1417" t="str">
        <v>Transport</v>
      </c>
      <c r="B1417" t="str">
        <v>HDCEAt_c_en</v>
      </c>
    </row>
    <row r="1418" spans="1:2" x14ac:dyDescent="0.2">
      <c r="A1418" t="str">
        <v>Transport</v>
      </c>
      <c r="B1418" t="str">
        <v>HDCEAt_c_l</v>
      </c>
    </row>
    <row r="1419" spans="1:2" x14ac:dyDescent="0.2">
      <c r="A1419" t="str">
        <v>Transport</v>
      </c>
      <c r="B1419" t="str">
        <v>HDCEAt_c_rm</v>
      </c>
    </row>
    <row r="1420" spans="1:2" x14ac:dyDescent="0.2">
      <c r="A1420" t="str">
        <v>Transport</v>
      </c>
      <c r="B1420" t="str">
        <v>HDCOAt_c_l</v>
      </c>
    </row>
    <row r="1421" spans="1:2" x14ac:dyDescent="0.2">
      <c r="A1421" t="str">
        <v>Transport</v>
      </c>
      <c r="B1421" t="str">
        <v>HDCOAt_c_mm</v>
      </c>
    </row>
    <row r="1422" spans="1:2" x14ac:dyDescent="0.2">
      <c r="A1422" t="str">
        <v>Transport</v>
      </c>
      <c r="B1422" t="str">
        <v>HDCOAt_c_rm</v>
      </c>
    </row>
    <row r="1423" spans="1:2" x14ac:dyDescent="0.2">
      <c r="A1423" t="str">
        <v>Transport</v>
      </c>
      <c r="B1423" t="str">
        <v>HEMEAt_c_m</v>
      </c>
    </row>
    <row r="1424" spans="1:2" x14ac:dyDescent="0.2">
      <c r="A1424" t="str">
        <v>Heme metabolism</v>
      </c>
      <c r="B1424" t="str">
        <v>HEMEOS_m</v>
      </c>
    </row>
    <row r="1425" spans="1:2" x14ac:dyDescent="0.2">
      <c r="A1425" t="str">
        <v>Thiamine metabolism</v>
      </c>
      <c r="B1425" t="str">
        <v>HETZK_c</v>
      </c>
    </row>
    <row r="1426" spans="1:2" x14ac:dyDescent="0.2">
      <c r="A1426" t="str">
        <v>Glycolysis / Gluconeogenesis</v>
      </c>
      <c r="B1426" t="str">
        <v>HEX1_c</v>
      </c>
    </row>
    <row r="1427" spans="1:2" x14ac:dyDescent="0.2">
      <c r="A1427" t="str">
        <v>Glycolysis / Gluconeogenesis</v>
      </c>
      <c r="B1427" t="str">
        <v>HEX4_c</v>
      </c>
    </row>
    <row r="1428" spans="1:2" x14ac:dyDescent="0.2">
      <c r="A1428" t="str">
        <v>Glycolysis / Gluconeogenesis</v>
      </c>
      <c r="B1428" t="str">
        <v>HEX7_c</v>
      </c>
    </row>
    <row r="1429" spans="1:2" x14ac:dyDescent="0.2">
      <c r="A1429" t="str">
        <v>Alternative carbon metabolism</v>
      </c>
      <c r="B1429" t="str">
        <v>HEX7b_c</v>
      </c>
    </row>
    <row r="1430" spans="1:2" x14ac:dyDescent="0.2">
      <c r="A1430" t="str">
        <v>Tyrosine metabolism</v>
      </c>
      <c r="B1430" t="str">
        <v>HGENDO_c</v>
      </c>
    </row>
    <row r="1431" spans="1:2" x14ac:dyDescent="0.2">
      <c r="A1431" t="str">
        <v>Valine, leucine and isoleucine metabolism</v>
      </c>
      <c r="B1431" t="str">
        <v>HIBH_m</v>
      </c>
    </row>
    <row r="1432" spans="1:2" x14ac:dyDescent="0.2">
      <c r="A1432" t="str">
        <v>Unassigned</v>
      </c>
      <c r="B1432" t="str">
        <v>HIBTD_c</v>
      </c>
    </row>
    <row r="1433" spans="1:2" x14ac:dyDescent="0.2">
      <c r="A1433" t="str">
        <v>Lysine metabolism</v>
      </c>
      <c r="B1433" t="str">
        <v>HICITD_m</v>
      </c>
    </row>
    <row r="1434" spans="1:2" x14ac:dyDescent="0.2">
      <c r="A1434" t="str">
        <v>Transport</v>
      </c>
      <c r="B1434" t="str">
        <v>HISt_c_m</v>
      </c>
    </row>
    <row r="1435" spans="1:2" x14ac:dyDescent="0.2">
      <c r="A1435" t="str">
        <v>Histidine metabolism</v>
      </c>
      <c r="B1435" t="str">
        <v>HISTD_c</v>
      </c>
    </row>
    <row r="1436" spans="1:2" x14ac:dyDescent="0.2">
      <c r="A1436" t="str">
        <v>Histidine metabolism</v>
      </c>
      <c r="B1436" t="str">
        <v>HISTP_c</v>
      </c>
    </row>
    <row r="1437" spans="1:2" x14ac:dyDescent="0.2">
      <c r="A1437" t="str">
        <v>Transport</v>
      </c>
      <c r="B1437" t="str">
        <v>HIStpa_v</v>
      </c>
    </row>
    <row r="1438" spans="1:2" x14ac:dyDescent="0.2">
      <c r="A1438" t="str">
        <v>Aminoacyl-tRNA biosynthesis</v>
      </c>
      <c r="B1438" t="str">
        <v>HISTRS_c</v>
      </c>
    </row>
    <row r="1439" spans="1:2" x14ac:dyDescent="0.2">
      <c r="A1439" t="str">
        <v>Aminoacyl-tRNA biosynthesis</v>
      </c>
      <c r="B1439" t="str">
        <v>HISTRS_m</v>
      </c>
    </row>
    <row r="1440" spans="1:2" x14ac:dyDescent="0.2">
      <c r="A1440" t="str">
        <v>Tryptophan metabolism</v>
      </c>
      <c r="B1440" t="str">
        <v>HKYNH_c</v>
      </c>
    </row>
    <row r="1441" spans="1:2" x14ac:dyDescent="0.2">
      <c r="A1441" t="str">
        <v>Carnitine biosynthesis</v>
      </c>
      <c r="B1441" t="str">
        <v>HLYSMT_m</v>
      </c>
    </row>
    <row r="1442" spans="1:2" x14ac:dyDescent="0.2">
      <c r="A1442" t="str">
        <v>Terpenoid backbone biosynthesis</v>
      </c>
      <c r="B1442" t="str">
        <v>HMGCOAR_c</v>
      </c>
    </row>
    <row r="1443" spans="1:2" x14ac:dyDescent="0.2">
      <c r="A1443" t="str">
        <v>Terpenoid backbone biosynthesis</v>
      </c>
      <c r="B1443" t="str">
        <v>HMGCOAS_c</v>
      </c>
    </row>
    <row r="1444" spans="1:2" x14ac:dyDescent="0.2">
      <c r="A1444" t="str">
        <v>Synthesis and degradation of ketone bodies</v>
      </c>
      <c r="B1444" t="str">
        <v>HMGCOAS_m</v>
      </c>
    </row>
    <row r="1445" spans="1:2" x14ac:dyDescent="0.2">
      <c r="A1445" t="str">
        <v>Transport</v>
      </c>
      <c r="B1445" t="str">
        <v>HMGCOAt_c_m</v>
      </c>
    </row>
    <row r="1446" spans="1:2" x14ac:dyDescent="0.2">
      <c r="A1446" t="str">
        <v>Thiamine metabolism</v>
      </c>
      <c r="B1446" t="str">
        <v>HMPK1_c</v>
      </c>
    </row>
    <row r="1447" spans="1:2" x14ac:dyDescent="0.2">
      <c r="A1447" t="str">
        <v>Heme metabolism</v>
      </c>
      <c r="B1447" t="str">
        <v>HOMOX_m</v>
      </c>
    </row>
    <row r="1448" spans="1:2" x14ac:dyDescent="0.2">
      <c r="A1448" t="str">
        <v>Transport</v>
      </c>
      <c r="B1448" t="str">
        <v>HOMt_c_e</v>
      </c>
    </row>
    <row r="1449" spans="1:2" x14ac:dyDescent="0.2">
      <c r="A1449" t="str">
        <v>Folate metabolism</v>
      </c>
      <c r="B1449" t="str">
        <v>HPPK2_m</v>
      </c>
    </row>
    <row r="1450" spans="1:2" x14ac:dyDescent="0.2">
      <c r="A1450" t="str">
        <v>Arginine and proline metabolism</v>
      </c>
      <c r="B1450" t="str">
        <v>HPRORy_c</v>
      </c>
    </row>
    <row r="1451" spans="1:2" x14ac:dyDescent="0.2">
      <c r="A1451" t="str">
        <v>Chlorocyclohexane and chlorobenzene degradation</v>
      </c>
      <c r="B1451" t="str">
        <v>HQLOR_c</v>
      </c>
    </row>
    <row r="1452" spans="1:2" x14ac:dyDescent="0.2">
      <c r="A1452" t="str">
        <v>Glycine, serine and threonine metabolism</v>
      </c>
      <c r="B1452" t="str">
        <v>HSDx_c</v>
      </c>
    </row>
    <row r="1453" spans="1:2" x14ac:dyDescent="0.2">
      <c r="A1453" t="str">
        <v>Glycine, serine and threonine metabolism</v>
      </c>
      <c r="B1453" t="str">
        <v>HSDy_c</v>
      </c>
    </row>
    <row r="1454" spans="1:2" x14ac:dyDescent="0.2">
      <c r="A1454" t="str">
        <v>Cysteine and methionine metabolism</v>
      </c>
      <c r="B1454" t="str">
        <v>HSERTA_c</v>
      </c>
    </row>
    <row r="1455" spans="1:2" x14ac:dyDescent="0.2">
      <c r="A1455" t="str">
        <v>Glycine, serine and threonine metabolism</v>
      </c>
      <c r="B1455" t="str">
        <v>HSK_c</v>
      </c>
    </row>
    <row r="1456" spans="1:2" x14ac:dyDescent="0.2">
      <c r="A1456" t="str">
        <v>Histidine metabolism</v>
      </c>
      <c r="B1456" t="str">
        <v>HSTPT_c</v>
      </c>
    </row>
    <row r="1457" spans="1:2" x14ac:dyDescent="0.2">
      <c r="A1457" t="str">
        <v>Transport</v>
      </c>
      <c r="B1457" t="str">
        <v>Ht_c_e</v>
      </c>
    </row>
    <row r="1458" spans="1:2" x14ac:dyDescent="0.2">
      <c r="A1458" t="str">
        <v>Transport</v>
      </c>
      <c r="B1458" t="str">
        <v>Ht_c_en</v>
      </c>
    </row>
    <row r="1459" spans="1:2" x14ac:dyDescent="0.2">
      <c r="A1459" t="str">
        <v>Transport</v>
      </c>
      <c r="B1459" t="str">
        <v>Ht_c_g</v>
      </c>
    </row>
    <row r="1460" spans="1:2" x14ac:dyDescent="0.2">
      <c r="A1460" t="str">
        <v>Transport</v>
      </c>
      <c r="B1460" t="str">
        <v>Ht_c_gm</v>
      </c>
    </row>
    <row r="1461" spans="1:2" x14ac:dyDescent="0.2">
      <c r="A1461" t="str">
        <v>Transport</v>
      </c>
      <c r="B1461" t="str">
        <v>Ht_c_l</v>
      </c>
    </row>
    <row r="1462" spans="1:2" x14ac:dyDescent="0.2">
      <c r="A1462" t="str">
        <v>Transport</v>
      </c>
      <c r="B1462" t="str">
        <v>Ht_c_m</v>
      </c>
    </row>
    <row r="1463" spans="1:2" x14ac:dyDescent="0.2">
      <c r="A1463" t="str">
        <v>Transport</v>
      </c>
      <c r="B1463" t="str">
        <v>Ht_c_n</v>
      </c>
    </row>
    <row r="1464" spans="1:2" x14ac:dyDescent="0.2">
      <c r="A1464" t="str">
        <v>Transport</v>
      </c>
      <c r="B1464" t="str">
        <v>Ht_c_r</v>
      </c>
    </row>
    <row r="1465" spans="1:2" x14ac:dyDescent="0.2">
      <c r="A1465" t="str">
        <v>Transport</v>
      </c>
      <c r="B1465" t="str">
        <v>Ht_c_rm</v>
      </c>
    </row>
    <row r="1466" spans="1:2" x14ac:dyDescent="0.2">
      <c r="A1466" t="str">
        <v>Transport</v>
      </c>
      <c r="B1466" t="str">
        <v>Ht_c_v</v>
      </c>
    </row>
    <row r="1467" spans="1:2" x14ac:dyDescent="0.2">
      <c r="A1467" t="str">
        <v>Transport</v>
      </c>
      <c r="B1467" t="str">
        <v>Ht_c_vm</v>
      </c>
    </row>
    <row r="1468" spans="1:2" x14ac:dyDescent="0.2">
      <c r="A1468" t="str">
        <v>Transport</v>
      </c>
      <c r="B1468" t="str">
        <v>Ht_c_x</v>
      </c>
    </row>
    <row r="1469" spans="1:2" x14ac:dyDescent="0.2">
      <c r="A1469" t="str">
        <v>Transport</v>
      </c>
      <c r="B1469" t="str">
        <v>Ht_m_mm</v>
      </c>
    </row>
    <row r="1470" spans="1:2" x14ac:dyDescent="0.2">
      <c r="A1470" t="str">
        <v>Purine metabolism</v>
      </c>
      <c r="B1470" t="str">
        <v>HXAND_c</v>
      </c>
    </row>
    <row r="1471" spans="1:2" x14ac:dyDescent="0.2">
      <c r="A1471" t="str">
        <v>Transport</v>
      </c>
      <c r="B1471" t="str">
        <v>HXANt_c_e</v>
      </c>
    </row>
    <row r="1472" spans="1:2" x14ac:dyDescent="0.2">
      <c r="A1472" t="str">
        <v>Transport</v>
      </c>
      <c r="B1472" t="str">
        <v>HXAt_c_e</v>
      </c>
    </row>
    <row r="1473" spans="1:2" x14ac:dyDescent="0.2">
      <c r="A1473" t="str">
        <v>Transport</v>
      </c>
      <c r="B1473" t="str">
        <v>HXAt_c_x</v>
      </c>
    </row>
    <row r="1474" spans="1:2" x14ac:dyDescent="0.2">
      <c r="A1474" t="str">
        <v>Transport</v>
      </c>
      <c r="B1474" t="str">
        <v>HXCAt_c_e</v>
      </c>
    </row>
    <row r="1475" spans="1:2" x14ac:dyDescent="0.2">
      <c r="A1475" t="str">
        <v>Transport</v>
      </c>
      <c r="B1475" t="str">
        <v>HXCAt_c_rm</v>
      </c>
    </row>
    <row r="1476" spans="1:2" x14ac:dyDescent="0.2">
      <c r="A1476" t="str">
        <v>Transport</v>
      </c>
      <c r="B1476" t="str">
        <v>HXCAt_en_rm</v>
      </c>
    </row>
    <row r="1477" spans="1:2" x14ac:dyDescent="0.2">
      <c r="A1477" t="str">
        <v>Transport</v>
      </c>
      <c r="B1477" t="str">
        <v>HXCAt_l_rm</v>
      </c>
    </row>
    <row r="1478" spans="1:2" x14ac:dyDescent="0.2">
      <c r="A1478" t="str">
        <v>Transport</v>
      </c>
      <c r="B1478" t="str">
        <v>HXCAt_r_rm</v>
      </c>
    </row>
    <row r="1479" spans="1:2" x14ac:dyDescent="0.2">
      <c r="A1479" t="str">
        <v>Transport</v>
      </c>
      <c r="B1479" t="str">
        <v>HXCCOAt_c_en</v>
      </c>
    </row>
    <row r="1480" spans="1:2" x14ac:dyDescent="0.2">
      <c r="A1480" t="str">
        <v>Transport</v>
      </c>
      <c r="B1480" t="str">
        <v>HXCCOAt_c_l</v>
      </c>
    </row>
    <row r="1481" spans="1:2" x14ac:dyDescent="0.2">
      <c r="A1481" t="str">
        <v>Transport</v>
      </c>
      <c r="B1481" t="str">
        <v>HXCCOAt_c_r</v>
      </c>
    </row>
    <row r="1482" spans="1:2" x14ac:dyDescent="0.2">
      <c r="A1482" t="str">
        <v>Transport</v>
      </c>
      <c r="B1482" t="str">
        <v>HXCCOAt_c_rm</v>
      </c>
    </row>
    <row r="1483" spans="1:2" x14ac:dyDescent="0.2">
      <c r="A1483" t="str">
        <v>Vitamin B6 metabolism</v>
      </c>
      <c r="B1483" t="str">
        <v>HYPOE_c</v>
      </c>
    </row>
    <row r="1484" spans="1:2" x14ac:dyDescent="0.2">
      <c r="A1484" t="str">
        <v>Transport</v>
      </c>
      <c r="B1484" t="str">
        <v>IAMACt_c_e</v>
      </c>
    </row>
    <row r="1485" spans="1:2" x14ac:dyDescent="0.2">
      <c r="A1485" t="str">
        <v>Transport</v>
      </c>
      <c r="B1485" t="str">
        <v>IAMOHt_c_e</v>
      </c>
    </row>
    <row r="1486" spans="1:2" x14ac:dyDescent="0.2">
      <c r="A1486" t="str">
        <v>Transport</v>
      </c>
      <c r="B1486" t="str">
        <v>IAMOHt_c_m</v>
      </c>
    </row>
    <row r="1487" spans="1:2" x14ac:dyDescent="0.2">
      <c r="A1487" t="str">
        <v>Transport</v>
      </c>
      <c r="B1487" t="str">
        <v>IBTALDt_c_e</v>
      </c>
    </row>
    <row r="1488" spans="1:2" x14ac:dyDescent="0.2">
      <c r="A1488" t="str">
        <v>Transport</v>
      </c>
      <c r="B1488" t="str">
        <v>IBTALDt_c_m</v>
      </c>
    </row>
    <row r="1489" spans="1:2" x14ac:dyDescent="0.2">
      <c r="A1489" t="str">
        <v>Transport</v>
      </c>
      <c r="B1489" t="str">
        <v>IBUTACt_c_e</v>
      </c>
    </row>
    <row r="1490" spans="1:2" x14ac:dyDescent="0.2">
      <c r="A1490" t="str">
        <v>Transport</v>
      </c>
      <c r="B1490" t="str">
        <v>IBUTOHt_c_e</v>
      </c>
    </row>
    <row r="1491" spans="1:2" x14ac:dyDescent="0.2">
      <c r="A1491" t="str">
        <v>Transport</v>
      </c>
      <c r="B1491" t="str">
        <v>IBUTOHt_c_m</v>
      </c>
    </row>
    <row r="1492" spans="1:2" x14ac:dyDescent="0.2">
      <c r="A1492" t="str">
        <v>Citric acid cycle</v>
      </c>
      <c r="B1492" t="str">
        <v>ICDHx_m</v>
      </c>
    </row>
    <row r="1493" spans="1:2" x14ac:dyDescent="0.2">
      <c r="A1493" t="str">
        <v>Citric acid cycle</v>
      </c>
      <c r="B1493" t="str">
        <v>ICDHyi_m</v>
      </c>
    </row>
    <row r="1494" spans="1:2" x14ac:dyDescent="0.2">
      <c r="A1494" t="str">
        <v>Glyoxylate metabolism</v>
      </c>
      <c r="B1494" t="str">
        <v>ICL_1_c</v>
      </c>
    </row>
    <row r="1495" spans="1:2" x14ac:dyDescent="0.2">
      <c r="A1495" t="str">
        <v>Transport</v>
      </c>
      <c r="B1495" t="str">
        <v>ICOSCOAt_c_en</v>
      </c>
    </row>
    <row r="1496" spans="1:2" x14ac:dyDescent="0.2">
      <c r="A1496" t="str">
        <v>Transport</v>
      </c>
      <c r="B1496" t="str">
        <v>ICOSCOAt_c_rm</v>
      </c>
    </row>
    <row r="1497" spans="1:2" x14ac:dyDescent="0.2">
      <c r="A1497" t="str">
        <v>Transport</v>
      </c>
      <c r="B1497" t="str">
        <v>ID3ACALDt_c_e</v>
      </c>
    </row>
    <row r="1498" spans="1:2" x14ac:dyDescent="0.2">
      <c r="A1498" t="str">
        <v>Transport</v>
      </c>
      <c r="B1498" t="str">
        <v>ID3ACALDt_c_m</v>
      </c>
    </row>
    <row r="1499" spans="1:2" x14ac:dyDescent="0.2">
      <c r="A1499" t="str">
        <v>Histidine metabolism</v>
      </c>
      <c r="B1499" t="str">
        <v>IG3PS_c</v>
      </c>
    </row>
    <row r="1500" spans="1:2" x14ac:dyDescent="0.2">
      <c r="A1500" t="str">
        <v>Histidine metabolism</v>
      </c>
      <c r="B1500" t="str">
        <v>IGPDH_c</v>
      </c>
    </row>
    <row r="1501" spans="1:2" x14ac:dyDescent="0.2">
      <c r="A1501" t="str">
        <v>Phenylalanine, tyrosine and tryptophan metabolism</v>
      </c>
      <c r="B1501" t="str">
        <v>IGPS_c</v>
      </c>
    </row>
    <row r="1502" spans="1:2" x14ac:dyDescent="0.2">
      <c r="A1502" t="str">
        <v>Transport</v>
      </c>
      <c r="B1502" t="str">
        <v>ILEt_c_m</v>
      </c>
    </row>
    <row r="1503" spans="1:2" x14ac:dyDescent="0.2">
      <c r="A1503" t="str">
        <v>Transport</v>
      </c>
      <c r="B1503" t="str">
        <v>ILEt_c_v</v>
      </c>
    </row>
    <row r="1504" spans="1:2" x14ac:dyDescent="0.2">
      <c r="A1504" t="str">
        <v>Cysteine and methionine metabolism</v>
      </c>
      <c r="B1504" t="str">
        <v>ILETA_c</v>
      </c>
    </row>
    <row r="1505" spans="1:2" x14ac:dyDescent="0.2">
      <c r="A1505" t="str">
        <v>Cysteine and methionine metabolism</v>
      </c>
      <c r="B1505" t="str">
        <v>ILETA_m</v>
      </c>
    </row>
    <row r="1506" spans="1:2" x14ac:dyDescent="0.2">
      <c r="A1506" t="str">
        <v>Transport</v>
      </c>
      <c r="B1506" t="str">
        <v>ILEtpa_v</v>
      </c>
    </row>
    <row r="1507" spans="1:2" x14ac:dyDescent="0.2">
      <c r="A1507" t="str">
        <v>Transport</v>
      </c>
      <c r="B1507" t="str">
        <v>ILEtps_v</v>
      </c>
    </row>
    <row r="1508" spans="1:2" x14ac:dyDescent="0.2">
      <c r="A1508" t="str">
        <v>Aminoacyl-tRNA biosynthesis</v>
      </c>
      <c r="B1508" t="str">
        <v>ILETRS_c</v>
      </c>
    </row>
    <row r="1509" spans="1:2" x14ac:dyDescent="0.2">
      <c r="A1509" t="str">
        <v>Aminoacyl-tRNA biosynthesis</v>
      </c>
      <c r="B1509" t="str">
        <v>ILETRS_m</v>
      </c>
    </row>
    <row r="1510" spans="1:2" x14ac:dyDescent="0.2">
      <c r="A1510" t="str">
        <v>Purine metabolism</v>
      </c>
      <c r="B1510" t="str">
        <v>IMPC_c</v>
      </c>
    </row>
    <row r="1511" spans="1:2" x14ac:dyDescent="0.2">
      <c r="A1511" t="str">
        <v>Purine metabolism</v>
      </c>
      <c r="B1511" t="str">
        <v>IMPD_c</v>
      </c>
    </row>
    <row r="1512" spans="1:2" x14ac:dyDescent="0.2">
      <c r="A1512" t="str">
        <v>Transport</v>
      </c>
      <c r="B1512" t="str">
        <v>IND3ACt_c_m</v>
      </c>
    </row>
    <row r="1513" spans="1:2" x14ac:dyDescent="0.2">
      <c r="A1513" t="str">
        <v>Transport</v>
      </c>
      <c r="B1513" t="str">
        <v>IND3ETHt_c_e</v>
      </c>
    </row>
    <row r="1514" spans="1:2" x14ac:dyDescent="0.2">
      <c r="A1514" t="str">
        <v>Transport</v>
      </c>
      <c r="B1514" t="str">
        <v>IND3ETHt_c_m</v>
      </c>
    </row>
    <row r="1515" spans="1:2" x14ac:dyDescent="0.2">
      <c r="A1515" t="str">
        <v>Phenylalanine, tyrosine and tryptophan metabolism</v>
      </c>
      <c r="B1515" t="str">
        <v>INDPYRD_c</v>
      </c>
    </row>
    <row r="1516" spans="1:2" x14ac:dyDescent="0.2">
      <c r="A1516" t="str">
        <v>Galactose metabolism</v>
      </c>
      <c r="B1516" t="str">
        <v>INO3GALT_c</v>
      </c>
    </row>
    <row r="1517" spans="1:2" x14ac:dyDescent="0.2">
      <c r="A1517" t="str">
        <v>Inositol phosphate metabolism</v>
      </c>
      <c r="B1517" t="str">
        <v>INOSHP3H_v</v>
      </c>
    </row>
    <row r="1518" spans="1:2" x14ac:dyDescent="0.2">
      <c r="A1518" t="str">
        <v>Transport</v>
      </c>
      <c r="B1518" t="str">
        <v>INOSHPt_c_n</v>
      </c>
    </row>
    <row r="1519" spans="1:2" x14ac:dyDescent="0.2">
      <c r="A1519" t="str">
        <v>Transport</v>
      </c>
      <c r="B1519" t="str">
        <v>INOSTt_c_rm</v>
      </c>
    </row>
    <row r="1520" spans="1:2" x14ac:dyDescent="0.2">
      <c r="A1520" t="str">
        <v>Transport</v>
      </c>
      <c r="B1520" t="str">
        <v>INOSTtps_e</v>
      </c>
    </row>
    <row r="1521" spans="1:2" x14ac:dyDescent="0.2">
      <c r="A1521" t="str">
        <v>Purine metabolism</v>
      </c>
      <c r="B1521" t="str">
        <v>INSK_c</v>
      </c>
    </row>
    <row r="1522" spans="1:2" x14ac:dyDescent="0.2">
      <c r="A1522" t="str">
        <v>Transport</v>
      </c>
      <c r="B1522" t="str">
        <v>INSt_c_e</v>
      </c>
    </row>
    <row r="1523" spans="1:2" x14ac:dyDescent="0.2">
      <c r="A1523" t="str">
        <v>Sphingolipid biosynthesis</v>
      </c>
      <c r="B1523" t="str">
        <v>IPCS_g</v>
      </c>
    </row>
    <row r="1524" spans="1:2" x14ac:dyDescent="0.2">
      <c r="A1524" t="str">
        <v>Transport</v>
      </c>
      <c r="B1524" t="str">
        <v>IPCt_g_r</v>
      </c>
    </row>
    <row r="1525" spans="1:2" x14ac:dyDescent="0.2">
      <c r="A1525" t="str">
        <v>Terpenoid backbone biosynthesis</v>
      </c>
      <c r="B1525" t="str">
        <v>IPDDI_c</v>
      </c>
    </row>
    <row r="1526" spans="1:2" x14ac:dyDescent="0.2">
      <c r="A1526" t="str">
        <v>Transport</v>
      </c>
      <c r="B1526" t="str">
        <v>IPDPt_c_l</v>
      </c>
    </row>
    <row r="1527" spans="1:2" x14ac:dyDescent="0.2">
      <c r="A1527" t="str">
        <v>Transport</v>
      </c>
      <c r="B1527" t="str">
        <v>IPDPt_c_m</v>
      </c>
    </row>
    <row r="1528" spans="1:2" x14ac:dyDescent="0.2">
      <c r="A1528" t="str">
        <v>Inositol phosphate metabolism</v>
      </c>
      <c r="B1528" t="str">
        <v>IPK2_n</v>
      </c>
    </row>
    <row r="1529" spans="1:2" x14ac:dyDescent="0.2">
      <c r="A1529" t="str">
        <v>Inositol phosphate metabolism</v>
      </c>
      <c r="B1529" t="str">
        <v>IPK3_n</v>
      </c>
    </row>
    <row r="1530" spans="1:2" x14ac:dyDescent="0.2">
      <c r="A1530" t="str">
        <v>Inositol phosphate metabolism</v>
      </c>
      <c r="B1530" t="str">
        <v>IPK4_n</v>
      </c>
    </row>
    <row r="1531" spans="1:2" x14ac:dyDescent="0.2">
      <c r="A1531" t="str">
        <v>Inositol phosphate metabolism</v>
      </c>
      <c r="B1531" t="str">
        <v>IPK5_n</v>
      </c>
    </row>
    <row r="1532" spans="1:2" x14ac:dyDescent="0.2">
      <c r="A1532" t="str">
        <v>Valine, leucine and isoleucine metabolism</v>
      </c>
      <c r="B1532" t="str">
        <v>IPMD_c</v>
      </c>
    </row>
    <row r="1533" spans="1:2" x14ac:dyDescent="0.2">
      <c r="A1533" t="str">
        <v>Valine, leucine and isoleucine metabolism</v>
      </c>
      <c r="B1533" t="str">
        <v>IPPMIa_c</v>
      </c>
    </row>
    <row r="1534" spans="1:2" x14ac:dyDescent="0.2">
      <c r="A1534" t="str">
        <v>Valine, leucine and isoleucine metabolism</v>
      </c>
      <c r="B1534" t="str">
        <v>IPPMIb_c</v>
      </c>
    </row>
    <row r="1535" spans="1:2" x14ac:dyDescent="0.2">
      <c r="A1535" t="str">
        <v>Valine, leucine and isoleucine metabolism</v>
      </c>
      <c r="B1535" t="str">
        <v>IPPS_c</v>
      </c>
    </row>
    <row r="1536" spans="1:2" x14ac:dyDescent="0.2">
      <c r="A1536" t="str">
        <v>Unassigned</v>
      </c>
      <c r="B1536" t="str">
        <v>IPPYP1_c</v>
      </c>
    </row>
    <row r="1537" spans="1:2" x14ac:dyDescent="0.2">
      <c r="A1537" t="str">
        <v>Unassigned</v>
      </c>
      <c r="B1537" t="str">
        <v>IPPYP2_c</v>
      </c>
    </row>
    <row r="1538" spans="1:2" x14ac:dyDescent="0.2">
      <c r="A1538" t="str">
        <v>Unassigned</v>
      </c>
      <c r="B1538" t="str">
        <v>IPPYP3_c</v>
      </c>
    </row>
    <row r="1539" spans="1:2" x14ac:dyDescent="0.2">
      <c r="A1539" t="str">
        <v>Unassigned</v>
      </c>
      <c r="B1539" t="str">
        <v>IPPYP4_c</v>
      </c>
    </row>
    <row r="1540" spans="1:2" x14ac:dyDescent="0.2">
      <c r="A1540" t="str">
        <v>Sphingolipid biosynthesis</v>
      </c>
      <c r="B1540" t="str">
        <v>IPT_g</v>
      </c>
    </row>
    <row r="1541" spans="1:2" x14ac:dyDescent="0.2">
      <c r="A1541" t="str">
        <v>Citric acid cycle</v>
      </c>
      <c r="B1541" t="str">
        <v>ITCOAL_m</v>
      </c>
    </row>
    <row r="1542" spans="1:2" x14ac:dyDescent="0.2">
      <c r="A1542" t="str">
        <v>Valine, leucine and isoleucine metabolism</v>
      </c>
      <c r="B1542" t="str">
        <v>KARA1i_m</v>
      </c>
    </row>
    <row r="1543" spans="1:2" x14ac:dyDescent="0.2">
      <c r="A1543" t="str">
        <v>Valine, leucine and isoleucine metabolism</v>
      </c>
      <c r="B1543" t="str">
        <v>KARA2i_m</v>
      </c>
    </row>
    <row r="1544" spans="1:2" x14ac:dyDescent="0.2">
      <c r="A1544" t="str">
        <v>Transport</v>
      </c>
      <c r="B1544" t="str">
        <v>Kt_c_e</v>
      </c>
    </row>
    <row r="1545" spans="1:2" x14ac:dyDescent="0.2">
      <c r="A1545" t="str">
        <v>Transport</v>
      </c>
      <c r="B1545" t="str">
        <v>Kt_c_m</v>
      </c>
    </row>
    <row r="1546" spans="1:2" x14ac:dyDescent="0.2">
      <c r="A1546" t="str">
        <v>Transport</v>
      </c>
      <c r="B1546" t="str">
        <v>Ktps_e</v>
      </c>
    </row>
    <row r="1547" spans="1:2" x14ac:dyDescent="0.2">
      <c r="A1547" t="str">
        <v>Tryptophan metabolism</v>
      </c>
      <c r="B1547" t="str">
        <v>KYN_c</v>
      </c>
    </row>
    <row r="1548" spans="1:2" x14ac:dyDescent="0.2">
      <c r="A1548" t="str">
        <v>Tryptophan metabolism</v>
      </c>
      <c r="B1548" t="str">
        <v>KYN3OX_c</v>
      </c>
    </row>
    <row r="1549" spans="1:2" x14ac:dyDescent="0.2">
      <c r="A1549" t="str">
        <v>Tryptophan metabolism</v>
      </c>
      <c r="B1549" t="str">
        <v>KYNAT2_c</v>
      </c>
    </row>
    <row r="1550" spans="1:2" x14ac:dyDescent="0.2">
      <c r="A1550" t="str">
        <v>Transport</v>
      </c>
      <c r="B1550" t="str">
        <v>LACDtps_c</v>
      </c>
    </row>
    <row r="1551" spans="1:2" x14ac:dyDescent="0.2">
      <c r="A1551" t="str">
        <v>Transport</v>
      </c>
      <c r="B1551" t="str">
        <v>LACLtps_c</v>
      </c>
    </row>
    <row r="1552" spans="1:2" x14ac:dyDescent="0.2">
      <c r="A1552" t="str">
        <v>Transport</v>
      </c>
      <c r="B1552" t="str">
        <v>LACPYRt_c_m</v>
      </c>
    </row>
    <row r="1553" spans="1:2" x14ac:dyDescent="0.2">
      <c r="A1553" t="str">
        <v>Transport</v>
      </c>
      <c r="B1553" t="str">
        <v>LACt_c_m</v>
      </c>
    </row>
    <row r="1554" spans="1:2" x14ac:dyDescent="0.2">
      <c r="A1554" t="str">
        <v>Transport</v>
      </c>
      <c r="B1554" t="str">
        <v>LACtps_m</v>
      </c>
    </row>
    <row r="1555" spans="1:2" x14ac:dyDescent="0.2">
      <c r="A1555" t="str">
        <v>Methylglyoxal metabolism</v>
      </c>
      <c r="B1555" t="str">
        <v>LALDO3_c</v>
      </c>
    </row>
    <row r="1556" spans="1:2" x14ac:dyDescent="0.2">
      <c r="A1556" t="str">
        <v>Transport</v>
      </c>
      <c r="B1556" t="str">
        <v>LANOSTt_c_e</v>
      </c>
    </row>
    <row r="1557" spans="1:2" x14ac:dyDescent="0.2">
      <c r="A1557" t="str">
        <v>Transport</v>
      </c>
      <c r="B1557" t="str">
        <v>LANOSTt_c_rm</v>
      </c>
    </row>
    <row r="1558" spans="1:2" x14ac:dyDescent="0.2">
      <c r="A1558" t="str">
        <v>Transport</v>
      </c>
      <c r="B1558" t="str">
        <v>LANOSTt_l_rm</v>
      </c>
    </row>
    <row r="1559" spans="1:2" x14ac:dyDescent="0.2">
      <c r="A1559" t="str">
        <v>Methylglyoxal metabolism</v>
      </c>
      <c r="B1559" t="str">
        <v>LCADi_c</v>
      </c>
    </row>
    <row r="1560" spans="1:2" x14ac:dyDescent="0.2">
      <c r="A1560" t="str">
        <v>Cysteine and methionine metabolism</v>
      </c>
      <c r="B1560" t="str">
        <v>LCYSTAT_c</v>
      </c>
    </row>
    <row r="1561" spans="1:2" x14ac:dyDescent="0.2">
      <c r="A1561" t="str">
        <v>Glycolysis / Gluconeogenesis</v>
      </c>
      <c r="B1561" t="str">
        <v>LDH_L_x</v>
      </c>
    </row>
    <row r="1562" spans="1:2" x14ac:dyDescent="0.2">
      <c r="A1562" t="str">
        <v>Transport</v>
      </c>
      <c r="B1562" t="str">
        <v>LEUt_c_v</v>
      </c>
    </row>
    <row r="1563" spans="1:2" x14ac:dyDescent="0.2">
      <c r="A1563" t="str">
        <v>Cysteine and methionine metabolism</v>
      </c>
      <c r="B1563" t="str">
        <v>LEUTA_c</v>
      </c>
    </row>
    <row r="1564" spans="1:2" x14ac:dyDescent="0.2">
      <c r="A1564" t="str">
        <v>Cysteine and methionine metabolism</v>
      </c>
      <c r="B1564" t="str">
        <v>LEUTA_m</v>
      </c>
    </row>
    <row r="1565" spans="1:2" x14ac:dyDescent="0.2">
      <c r="A1565" t="str">
        <v>Transport</v>
      </c>
      <c r="B1565" t="str">
        <v>LEUtpa_v</v>
      </c>
    </row>
    <row r="1566" spans="1:2" x14ac:dyDescent="0.2">
      <c r="A1566" t="str">
        <v>Transport</v>
      </c>
      <c r="B1566" t="str">
        <v>LEUtps_v</v>
      </c>
    </row>
    <row r="1567" spans="1:2" x14ac:dyDescent="0.2">
      <c r="A1567" t="str">
        <v>Aminoacyl-tRNA biosynthesis</v>
      </c>
      <c r="B1567" t="str">
        <v>LEUTRS_c</v>
      </c>
    </row>
    <row r="1568" spans="1:2" x14ac:dyDescent="0.2">
      <c r="A1568" t="str">
        <v>Methylglyoxal metabolism</v>
      </c>
      <c r="B1568" t="str">
        <v>LGTHL_c</v>
      </c>
    </row>
    <row r="1569" spans="1:2" x14ac:dyDescent="0.2">
      <c r="A1569" t="str">
        <v>Transport</v>
      </c>
      <c r="B1569" t="str">
        <v>LINOCOAt_c_l</v>
      </c>
    </row>
    <row r="1570" spans="1:2" x14ac:dyDescent="0.2">
      <c r="A1570" t="str">
        <v>Transport</v>
      </c>
      <c r="B1570" t="str">
        <v>LINOCOAt_c_rm</v>
      </c>
    </row>
    <row r="1571" spans="1:2" x14ac:dyDescent="0.2">
      <c r="A1571" t="str">
        <v>Transport</v>
      </c>
      <c r="B1571" t="str">
        <v>LINOEAt_c_l</v>
      </c>
    </row>
    <row r="1572" spans="1:2" x14ac:dyDescent="0.2">
      <c r="A1572" t="str">
        <v>Transport</v>
      </c>
      <c r="B1572" t="str">
        <v>LINOLENt_c_l</v>
      </c>
    </row>
    <row r="1573" spans="1:2" x14ac:dyDescent="0.2">
      <c r="A1573" t="str">
        <v>Transport</v>
      </c>
      <c r="B1573" t="str">
        <v>LINOLNCOAt_c_l</v>
      </c>
    </row>
    <row r="1574" spans="1:2" x14ac:dyDescent="0.2">
      <c r="A1574" t="str">
        <v>Transport</v>
      </c>
      <c r="B1574" t="str">
        <v>LINOLNCOAt_c_rm</v>
      </c>
    </row>
    <row r="1575" spans="1:2" x14ac:dyDescent="0.2">
      <c r="A1575" t="str">
        <v>Methylglyoxal metabolism</v>
      </c>
      <c r="B1575" t="str">
        <v>LLFC2O_c</v>
      </c>
    </row>
    <row r="1576" spans="1:2" x14ac:dyDescent="0.2">
      <c r="A1576" t="str">
        <v>Ergosterol biosynthesis</v>
      </c>
      <c r="B1576" t="str">
        <v>LNS14DMy_c</v>
      </c>
    </row>
    <row r="1577" spans="1:2" x14ac:dyDescent="0.2">
      <c r="A1577" t="str">
        <v>Ergosterol biosynthesis</v>
      </c>
      <c r="B1577" t="str">
        <v>LNSTLS_c</v>
      </c>
    </row>
    <row r="1578" spans="1:2" x14ac:dyDescent="0.2">
      <c r="A1578" t="str">
        <v>Glycerophospholipid metabolism</v>
      </c>
      <c r="B1578" t="str">
        <v>LPAP_vm</v>
      </c>
    </row>
    <row r="1579" spans="1:2" x14ac:dyDescent="0.2">
      <c r="A1579" t="str">
        <v>Glycerophospholipid metabolism</v>
      </c>
      <c r="B1579" t="str">
        <v>LPCAT_mm</v>
      </c>
    </row>
    <row r="1580" spans="1:2" x14ac:dyDescent="0.2">
      <c r="A1580" t="str">
        <v>Inositol phosphate metabolism</v>
      </c>
      <c r="B1580" t="str">
        <v>LPIAT_rm</v>
      </c>
    </row>
    <row r="1581" spans="1:2" x14ac:dyDescent="0.2">
      <c r="A1581" t="str">
        <v>Glycine, serine and threonine metabolism</v>
      </c>
      <c r="B1581" t="str">
        <v>LSERDHi_c</v>
      </c>
    </row>
    <row r="1582" spans="1:2" x14ac:dyDescent="0.2">
      <c r="A1582" t="str">
        <v>Arachidonic acid metabolism</v>
      </c>
      <c r="B1582" t="str">
        <v>LTA4H_c</v>
      </c>
    </row>
    <row r="1583" spans="1:2" x14ac:dyDescent="0.2">
      <c r="A1583" t="str">
        <v>Arachidonic acid metabolism</v>
      </c>
      <c r="B1583" t="str">
        <v>LTA4H_n</v>
      </c>
    </row>
    <row r="1584" spans="1:2" x14ac:dyDescent="0.2">
      <c r="A1584" t="str">
        <v>Arachidonic acid metabolism</v>
      </c>
      <c r="B1584" t="str">
        <v>LTA4H2_c</v>
      </c>
    </row>
    <row r="1585" spans="1:2" x14ac:dyDescent="0.2">
      <c r="A1585" t="str">
        <v>Arachidonic acid metabolism</v>
      </c>
      <c r="B1585" t="str">
        <v>LTA4H2_n</v>
      </c>
    </row>
    <row r="1586" spans="1:2" x14ac:dyDescent="0.2">
      <c r="A1586" t="str">
        <v>Arachidonic acid metabolism</v>
      </c>
      <c r="B1586" t="str">
        <v>LTA4H3_c</v>
      </c>
    </row>
    <row r="1587" spans="1:2" x14ac:dyDescent="0.2">
      <c r="A1587" t="str">
        <v>Arachidonic acid metabolism</v>
      </c>
      <c r="B1587" t="str">
        <v>LTA4H3_n</v>
      </c>
    </row>
    <row r="1588" spans="1:2" x14ac:dyDescent="0.2">
      <c r="A1588" t="str">
        <v>Lysine metabolism</v>
      </c>
      <c r="B1588" t="str">
        <v>LYSN6MOX_c</v>
      </c>
    </row>
    <row r="1589" spans="1:2" x14ac:dyDescent="0.2">
      <c r="A1589" t="str">
        <v>Transport</v>
      </c>
      <c r="B1589" t="str">
        <v>LYSt_c_m</v>
      </c>
    </row>
    <row r="1590" spans="1:2" x14ac:dyDescent="0.2">
      <c r="A1590" t="str">
        <v>Transport</v>
      </c>
      <c r="B1590" t="str">
        <v>LYStpa_v</v>
      </c>
    </row>
    <row r="1591" spans="1:2" x14ac:dyDescent="0.2">
      <c r="A1591" t="str">
        <v>Transport</v>
      </c>
      <c r="B1591" t="str">
        <v>LYStps_e</v>
      </c>
    </row>
    <row r="1592" spans="1:2" x14ac:dyDescent="0.2">
      <c r="A1592" t="str">
        <v>Aminoacyl-tRNA biosynthesis</v>
      </c>
      <c r="B1592" t="str">
        <v>LYSTRS_c</v>
      </c>
    </row>
    <row r="1593" spans="1:2" x14ac:dyDescent="0.2">
      <c r="A1593" t="str">
        <v>Inositol phosphate metabolism</v>
      </c>
      <c r="B1593" t="str">
        <v>M1PS_c</v>
      </c>
    </row>
    <row r="1594" spans="1:2" x14ac:dyDescent="0.2">
      <c r="A1594" t="str">
        <v>Tyrosine metabolism</v>
      </c>
      <c r="B1594" t="str">
        <v>MACACI_c</v>
      </c>
    </row>
    <row r="1595" spans="1:2" x14ac:dyDescent="0.2">
      <c r="A1595" t="str">
        <v>Triacylglycerol degradation</v>
      </c>
      <c r="B1595" t="str">
        <v>MAGL_l</v>
      </c>
    </row>
    <row r="1596" spans="1:2" x14ac:dyDescent="0.2">
      <c r="A1596" t="str">
        <v>Triacylglycerol degradation</v>
      </c>
      <c r="B1596" t="str">
        <v>MAGL_m</v>
      </c>
    </row>
    <row r="1597" spans="1:2" x14ac:dyDescent="0.2">
      <c r="A1597" t="str">
        <v>Transport</v>
      </c>
      <c r="B1597" t="str">
        <v>MALCOAt_c_rm</v>
      </c>
    </row>
    <row r="1598" spans="1:2" x14ac:dyDescent="0.2">
      <c r="A1598" t="str">
        <v>Transport</v>
      </c>
      <c r="B1598" t="str">
        <v>MALOAAta_x</v>
      </c>
    </row>
    <row r="1599" spans="1:2" x14ac:dyDescent="0.2">
      <c r="A1599" t="str">
        <v>Glyoxylate metabolism</v>
      </c>
      <c r="B1599" t="str">
        <v>MALS_c</v>
      </c>
    </row>
    <row r="1600" spans="1:2" x14ac:dyDescent="0.2">
      <c r="A1600" t="str">
        <v>Alternative carbon metabolism</v>
      </c>
      <c r="B1600" t="str">
        <v>MALT_c</v>
      </c>
    </row>
    <row r="1601" spans="1:2" x14ac:dyDescent="0.2">
      <c r="A1601" t="str">
        <v>Transport</v>
      </c>
      <c r="B1601" t="str">
        <v>MALt_c_e</v>
      </c>
    </row>
    <row r="1602" spans="1:2" x14ac:dyDescent="0.2">
      <c r="A1602" t="str">
        <v>Transport</v>
      </c>
      <c r="B1602" t="str">
        <v>MALt2_m</v>
      </c>
    </row>
    <row r="1603" spans="1:2" x14ac:dyDescent="0.2">
      <c r="A1603" t="str">
        <v>Transport</v>
      </c>
      <c r="B1603" t="str">
        <v>MALTtps_e</v>
      </c>
    </row>
    <row r="1604" spans="1:2" x14ac:dyDescent="0.2">
      <c r="A1604" t="str">
        <v>Fructose and mannose metabolism</v>
      </c>
      <c r="B1604" t="str">
        <v>MAN1PT_c</v>
      </c>
    </row>
    <row r="1605" spans="1:2" x14ac:dyDescent="0.2">
      <c r="A1605" t="str">
        <v>Fructose and mannose metabolism</v>
      </c>
      <c r="B1605" t="str">
        <v>MAN6PI_c</v>
      </c>
    </row>
    <row r="1606" spans="1:2" x14ac:dyDescent="0.2">
      <c r="A1606" t="str">
        <v>Alternative carbon metabolism</v>
      </c>
      <c r="B1606" t="str">
        <v>MANNAN14H_c</v>
      </c>
    </row>
    <row r="1607" spans="1:2" x14ac:dyDescent="0.2">
      <c r="A1607" t="str">
        <v>Alternative carbon metabolism</v>
      </c>
      <c r="B1607" t="str">
        <v>MANNANH_c</v>
      </c>
    </row>
    <row r="1608" spans="1:2" x14ac:dyDescent="0.2">
      <c r="A1608" t="str">
        <v>Alternative carbon metabolism</v>
      </c>
      <c r="B1608" t="str">
        <v>MANNANH_e</v>
      </c>
    </row>
    <row r="1609" spans="1:2" x14ac:dyDescent="0.2">
      <c r="A1609" t="str">
        <v>Transport</v>
      </c>
      <c r="B1609" t="str">
        <v>MANNANt_c_r</v>
      </c>
    </row>
    <row r="1610" spans="1:2" x14ac:dyDescent="0.2">
      <c r="A1610" t="str">
        <v>Transport</v>
      </c>
      <c r="B1610" t="str">
        <v>MANt_c_g</v>
      </c>
    </row>
    <row r="1611" spans="1:2" x14ac:dyDescent="0.2">
      <c r="A1611" t="str">
        <v>Transport</v>
      </c>
      <c r="B1611" t="str">
        <v>MANtps_e</v>
      </c>
    </row>
    <row r="1612" spans="1:2" x14ac:dyDescent="0.2">
      <c r="A1612" t="str">
        <v>Ascorbate and aldarate metabolism</v>
      </c>
      <c r="B1612" t="str">
        <v>MASCBRx_c</v>
      </c>
    </row>
    <row r="1613" spans="1:2" x14ac:dyDescent="0.2">
      <c r="A1613" t="str">
        <v>Valine, leucine and isoleucine metabolism</v>
      </c>
      <c r="B1613" t="str">
        <v>MCCC_m</v>
      </c>
    </row>
    <row r="1614" spans="1:2" x14ac:dyDescent="0.2">
      <c r="A1614" t="str">
        <v>Propanoate metabolism</v>
      </c>
      <c r="B1614" t="str">
        <v>MCITL2_m</v>
      </c>
    </row>
    <row r="1615" spans="1:2" x14ac:dyDescent="0.2">
      <c r="A1615" t="str">
        <v>Citric acid cycle</v>
      </c>
      <c r="B1615" t="str">
        <v>MCITS_m</v>
      </c>
    </row>
    <row r="1616" spans="1:2" x14ac:dyDescent="0.2">
      <c r="A1616" t="str">
        <v>Fatty acid biosynthesis</v>
      </c>
      <c r="B1616" t="str">
        <v>MCOATA_c</v>
      </c>
    </row>
    <row r="1617" spans="1:2" x14ac:dyDescent="0.2">
      <c r="A1617" t="str">
        <v>Fatty acid biosynthesis</v>
      </c>
      <c r="B1617" t="str">
        <v>MCOATA_m</v>
      </c>
    </row>
    <row r="1618" spans="1:2" x14ac:dyDescent="0.2">
      <c r="A1618" t="str">
        <v>Glyoxylate metabolism</v>
      </c>
      <c r="B1618" t="str">
        <v>MDH_c</v>
      </c>
    </row>
    <row r="1619" spans="1:2" x14ac:dyDescent="0.2">
      <c r="A1619" t="str">
        <v>Citric acid cycle</v>
      </c>
      <c r="B1619" t="str">
        <v>MDH_m</v>
      </c>
    </row>
    <row r="1620" spans="1:2" x14ac:dyDescent="0.2">
      <c r="A1620" t="str">
        <v>Unassigned</v>
      </c>
      <c r="B1620" t="str">
        <v>MDLDH_x</v>
      </c>
    </row>
    <row r="1621" spans="1:2" x14ac:dyDescent="0.2">
      <c r="A1621" t="str">
        <v>Cysteine and methionine metabolism</v>
      </c>
      <c r="B1621" t="str">
        <v>MDRPD_c</v>
      </c>
    </row>
    <row r="1622" spans="1:2" x14ac:dyDescent="0.2">
      <c r="A1622" t="str">
        <v>Citric acid cycle</v>
      </c>
      <c r="B1622" t="str">
        <v>ME1_m</v>
      </c>
    </row>
    <row r="1623" spans="1:2" x14ac:dyDescent="0.2">
      <c r="A1623" t="str">
        <v>Pyruvate metabolism</v>
      </c>
      <c r="B1623" t="str">
        <v>ME2_c</v>
      </c>
    </row>
    <row r="1624" spans="1:2" x14ac:dyDescent="0.2">
      <c r="A1624" t="str">
        <v>Citric acid cycle</v>
      </c>
      <c r="B1624" t="str">
        <v>ME2_m</v>
      </c>
    </row>
    <row r="1625" spans="1:2" x14ac:dyDescent="0.2">
      <c r="A1625" t="str">
        <v>Cysteine and methionine metabolism</v>
      </c>
      <c r="B1625" t="str">
        <v>MERLACOR_c</v>
      </c>
    </row>
    <row r="1626" spans="1:2" x14ac:dyDescent="0.2">
      <c r="A1626" t="str">
        <v>Cysteine and methionine metabolism</v>
      </c>
      <c r="B1626" t="str">
        <v>METAT_c</v>
      </c>
    </row>
    <row r="1627" spans="1:2" x14ac:dyDescent="0.2">
      <c r="A1627" t="str">
        <v>Cysteine and methionine metabolism</v>
      </c>
      <c r="B1627" t="str">
        <v>METB1_c</v>
      </c>
    </row>
    <row r="1628" spans="1:2" x14ac:dyDescent="0.2">
      <c r="A1628" t="str">
        <v>Cysteine and methionine metabolism</v>
      </c>
      <c r="B1628" t="str">
        <v>METS_c</v>
      </c>
    </row>
    <row r="1629" spans="1:2" x14ac:dyDescent="0.2">
      <c r="A1629" t="str">
        <v>Transport</v>
      </c>
      <c r="B1629" t="str">
        <v>METt_c_m</v>
      </c>
    </row>
    <row r="1630" spans="1:2" x14ac:dyDescent="0.2">
      <c r="A1630" t="str">
        <v>Transport</v>
      </c>
      <c r="B1630" t="str">
        <v>METtps_e</v>
      </c>
    </row>
    <row r="1631" spans="1:2" x14ac:dyDescent="0.2">
      <c r="A1631" t="str">
        <v>Aminoacyl-tRNA biosynthesis</v>
      </c>
      <c r="B1631" t="str">
        <v>METTRS_c</v>
      </c>
    </row>
    <row r="1632" spans="1:2" x14ac:dyDescent="0.2">
      <c r="A1632" t="str">
        <v>Aminoacyl-tRNA biosynthesis</v>
      </c>
      <c r="B1632" t="str">
        <v>METTRS_m</v>
      </c>
    </row>
    <row r="1633" spans="1:2" x14ac:dyDescent="0.2">
      <c r="A1633" t="str">
        <v>Terpenoid backbone biosynthesis</v>
      </c>
      <c r="B1633" t="str">
        <v>MEVK1_c</v>
      </c>
    </row>
    <row r="1634" spans="1:2" x14ac:dyDescent="0.2">
      <c r="A1634" t="str">
        <v>Terpenoid backbone biosynthesis</v>
      </c>
      <c r="B1634" t="str">
        <v>MEVK2_c</v>
      </c>
    </row>
    <row r="1635" spans="1:2" x14ac:dyDescent="0.2">
      <c r="A1635" t="str">
        <v>Terpenoid backbone biosynthesis</v>
      </c>
      <c r="B1635" t="str">
        <v>MEVK3_c</v>
      </c>
    </row>
    <row r="1636" spans="1:2" x14ac:dyDescent="0.2">
      <c r="A1636" t="str">
        <v>Terpenoid backbone biosynthesis</v>
      </c>
      <c r="B1636" t="str">
        <v>MEVK4_c</v>
      </c>
    </row>
    <row r="1637" spans="1:2" x14ac:dyDescent="0.2">
      <c r="A1637" t="str">
        <v>Transport</v>
      </c>
      <c r="B1637" t="str">
        <v>MEVt_c_e</v>
      </c>
    </row>
    <row r="1638" spans="1:2" x14ac:dyDescent="0.2">
      <c r="A1638" t="str">
        <v>Transport</v>
      </c>
      <c r="B1638" t="str">
        <v>MG2t_c_e</v>
      </c>
    </row>
    <row r="1639" spans="1:2" x14ac:dyDescent="0.2">
      <c r="A1639" t="str">
        <v>Valine, leucine and isoleucine metabolism</v>
      </c>
      <c r="B1639" t="str">
        <v>MGCH_m</v>
      </c>
    </row>
    <row r="1640" spans="1:2" x14ac:dyDescent="0.2">
      <c r="A1640" t="str">
        <v>Methylglyoxal metabolism</v>
      </c>
      <c r="B1640" t="str">
        <v>MGSA_c</v>
      </c>
    </row>
    <row r="1641" spans="1:2" x14ac:dyDescent="0.2">
      <c r="A1641" t="str">
        <v>Cysteine and methionine metabolism</v>
      </c>
      <c r="B1641" t="str">
        <v>MHPGLUT_c</v>
      </c>
    </row>
    <row r="1642" spans="1:2" x14ac:dyDescent="0.2">
      <c r="A1642" t="str">
        <v>Transport</v>
      </c>
      <c r="B1642" t="str">
        <v>MI13456Pt_c_n</v>
      </c>
    </row>
    <row r="1643" spans="1:2" x14ac:dyDescent="0.2">
      <c r="A1643" t="str">
        <v>Inositol phosphate metabolism</v>
      </c>
      <c r="B1643" t="str">
        <v>MI134PPH_c</v>
      </c>
    </row>
    <row r="1644" spans="1:2" x14ac:dyDescent="0.2">
      <c r="A1644" t="str">
        <v>Inositol phosphate metabolism</v>
      </c>
      <c r="B1644" t="str">
        <v>MI1PP_c</v>
      </c>
    </row>
    <row r="1645" spans="1:2" x14ac:dyDescent="0.2">
      <c r="A1645" t="str">
        <v>Transport</v>
      </c>
      <c r="B1645" t="str">
        <v>MI1Pt_c_r</v>
      </c>
    </row>
    <row r="1646" spans="1:2" x14ac:dyDescent="0.2">
      <c r="A1646" t="str">
        <v>Transport</v>
      </c>
      <c r="B1646" t="str">
        <v>MIP2Ct_g_r</v>
      </c>
    </row>
    <row r="1647" spans="1:2" x14ac:dyDescent="0.2">
      <c r="A1647" t="str">
        <v>Sphingolipid biosynthesis</v>
      </c>
      <c r="B1647" t="str">
        <v>MIPCS_g</v>
      </c>
    </row>
    <row r="1648" spans="1:2" x14ac:dyDescent="0.2">
      <c r="A1648" t="str">
        <v>Transport</v>
      </c>
      <c r="B1648" t="str">
        <v>MIPCt_g_r</v>
      </c>
    </row>
    <row r="1649" spans="1:2" x14ac:dyDescent="0.2">
      <c r="A1649" t="str">
        <v>Transport</v>
      </c>
      <c r="B1649" t="str">
        <v>MN2t_c_e</v>
      </c>
    </row>
    <row r="1650" spans="1:2" x14ac:dyDescent="0.2">
      <c r="A1650" t="str">
        <v>Transport</v>
      </c>
      <c r="B1650" t="str">
        <v>MOBDt_c_e</v>
      </c>
    </row>
    <row r="1651" spans="1:2" x14ac:dyDescent="0.2">
      <c r="A1651" t="str">
        <v>Cysteine and methionine metabolism</v>
      </c>
      <c r="B1651" t="str">
        <v>MPYRCNST_c</v>
      </c>
    </row>
    <row r="1652" spans="1:2" x14ac:dyDescent="0.2">
      <c r="A1652" t="str">
        <v>Cysteine and methionine metabolism</v>
      </c>
      <c r="B1652" t="str">
        <v>MTAP_c</v>
      </c>
    </row>
    <row r="1653" spans="1:2" x14ac:dyDescent="0.2">
      <c r="A1653" t="str">
        <v>Folate metabolism</v>
      </c>
      <c r="B1653" t="str">
        <v>MTHFC_c</v>
      </c>
    </row>
    <row r="1654" spans="1:2" x14ac:dyDescent="0.2">
      <c r="A1654" t="str">
        <v>Folate metabolism</v>
      </c>
      <c r="B1654" t="str">
        <v>MTHFC_m</v>
      </c>
    </row>
    <row r="1655" spans="1:2" x14ac:dyDescent="0.2">
      <c r="A1655" t="str">
        <v>Folate metabolism</v>
      </c>
      <c r="B1655" t="str">
        <v>MTHFD_c</v>
      </c>
    </row>
    <row r="1656" spans="1:2" x14ac:dyDescent="0.2">
      <c r="A1656" t="str">
        <v>Folate metabolism</v>
      </c>
      <c r="B1656" t="str">
        <v>MTHFD_m</v>
      </c>
    </row>
    <row r="1657" spans="1:2" x14ac:dyDescent="0.2">
      <c r="A1657" t="str">
        <v>Folate metabolism</v>
      </c>
      <c r="B1657" t="str">
        <v>MTHFD2i_c</v>
      </c>
    </row>
    <row r="1658" spans="1:2" x14ac:dyDescent="0.2">
      <c r="A1658" t="str">
        <v>Folate metabolism</v>
      </c>
      <c r="B1658" t="str">
        <v>MTHFR3_c</v>
      </c>
    </row>
    <row r="1659" spans="1:2" x14ac:dyDescent="0.2">
      <c r="A1659" t="str">
        <v>Pantothenate and CoA biosynthesis</v>
      </c>
      <c r="B1659" t="str">
        <v>MTMOHT_m</v>
      </c>
    </row>
    <row r="1660" spans="1:2" x14ac:dyDescent="0.2">
      <c r="A1660" t="str">
        <v>Cysteine and methionine metabolism</v>
      </c>
      <c r="B1660" t="str">
        <v>MTRI_c</v>
      </c>
    </row>
    <row r="1661" spans="1:2" x14ac:dyDescent="0.2">
      <c r="A1661" t="str">
        <v>Chlorocyclohexane and chlorobenzene degradation</v>
      </c>
      <c r="B1661" t="str">
        <v>MUCOCI_c</v>
      </c>
    </row>
    <row r="1662" spans="1:2" x14ac:dyDescent="0.2">
      <c r="A1662" t="str">
        <v>Chlorocyclohexane and chlorobenzene degradation</v>
      </c>
      <c r="B1662" t="str">
        <v>MUCOCI_e</v>
      </c>
    </row>
    <row r="1663" spans="1:2" x14ac:dyDescent="0.2">
      <c r="A1663" t="str">
        <v>Transport</v>
      </c>
      <c r="B1663" t="str">
        <v>NACt_c_e</v>
      </c>
    </row>
    <row r="1664" spans="1:2" x14ac:dyDescent="0.2">
      <c r="A1664" t="str">
        <v>Purine metabolism</v>
      </c>
      <c r="B1664" t="str">
        <v>NADDP_x</v>
      </c>
    </row>
    <row r="1665" spans="1:2" x14ac:dyDescent="0.2">
      <c r="A1665" t="str">
        <v>Oxidative phosphorylation</v>
      </c>
      <c r="B1665" t="str">
        <v>NADHcplxI_c_m</v>
      </c>
    </row>
    <row r="1666" spans="1:2" x14ac:dyDescent="0.2">
      <c r="A1666" t="str">
        <v>Nicotinate and nicotinamide metabolism</v>
      </c>
      <c r="B1666" t="str">
        <v>NADHK1_c</v>
      </c>
    </row>
    <row r="1667" spans="1:2" x14ac:dyDescent="0.2">
      <c r="A1667" t="str">
        <v>Nicotinate and nicotinamide metabolism</v>
      </c>
      <c r="B1667" t="str">
        <v>NADHK1_m</v>
      </c>
    </row>
    <row r="1668" spans="1:2" x14ac:dyDescent="0.2">
      <c r="A1668" t="str">
        <v>Oxidative phosphorylation</v>
      </c>
      <c r="B1668" t="str">
        <v>NADHq9_c</v>
      </c>
    </row>
    <row r="1669" spans="1:2" x14ac:dyDescent="0.2">
      <c r="A1669" t="str">
        <v>Transport</v>
      </c>
      <c r="B1669" t="str">
        <v>NADHt_c_rm</v>
      </c>
    </row>
    <row r="1670" spans="1:2" x14ac:dyDescent="0.2">
      <c r="A1670" t="str">
        <v>Nicotinate and nicotinamide metabolism</v>
      </c>
      <c r="B1670" t="str">
        <v>NADK_c</v>
      </c>
    </row>
    <row r="1671" spans="1:2" x14ac:dyDescent="0.2">
      <c r="A1671" t="str">
        <v>Nicotinate and nicotinamide metabolism</v>
      </c>
      <c r="B1671" t="str">
        <v>NADK_m</v>
      </c>
    </row>
    <row r="1672" spans="1:2" x14ac:dyDescent="0.2">
      <c r="A1672" t="str">
        <v>Nicotinate and nicotinamide metabolism</v>
      </c>
      <c r="B1672" t="str">
        <v>NADN_n</v>
      </c>
    </row>
    <row r="1673" spans="1:2" x14ac:dyDescent="0.2">
      <c r="A1673" t="str">
        <v>Transport</v>
      </c>
      <c r="B1673" t="str">
        <v>NADPHt_c_l</v>
      </c>
    </row>
    <row r="1674" spans="1:2" x14ac:dyDescent="0.2">
      <c r="A1674" t="str">
        <v>Transport</v>
      </c>
      <c r="B1674" t="str">
        <v>NADPHt_c_r</v>
      </c>
    </row>
    <row r="1675" spans="1:2" x14ac:dyDescent="0.2">
      <c r="A1675" t="str">
        <v>Transport</v>
      </c>
      <c r="B1675" t="str">
        <v>NADPHt_c_rm</v>
      </c>
    </row>
    <row r="1676" spans="1:2" x14ac:dyDescent="0.2">
      <c r="A1676" t="str">
        <v>Transport</v>
      </c>
      <c r="B1676" t="str">
        <v>NADPHt_c_x</v>
      </c>
    </row>
    <row r="1677" spans="1:2" x14ac:dyDescent="0.2">
      <c r="A1677" t="str">
        <v>Transport</v>
      </c>
      <c r="B1677" t="str">
        <v>NADPt_c_e</v>
      </c>
    </row>
    <row r="1678" spans="1:2" x14ac:dyDescent="0.2">
      <c r="A1678" t="str">
        <v>Transport</v>
      </c>
      <c r="B1678" t="str">
        <v>NADPt_c_l</v>
      </c>
    </row>
    <row r="1679" spans="1:2" x14ac:dyDescent="0.2">
      <c r="A1679" t="str">
        <v>Transport</v>
      </c>
      <c r="B1679" t="str">
        <v>NADPt_c_r</v>
      </c>
    </row>
    <row r="1680" spans="1:2" x14ac:dyDescent="0.2">
      <c r="A1680" t="str">
        <v>Transport</v>
      </c>
      <c r="B1680" t="str">
        <v>NADPt_c_rm</v>
      </c>
    </row>
    <row r="1681" spans="1:2" x14ac:dyDescent="0.2">
      <c r="A1681" t="str">
        <v>Transport</v>
      </c>
      <c r="B1681" t="str">
        <v>NADPt_c_x</v>
      </c>
    </row>
    <row r="1682" spans="1:2" x14ac:dyDescent="0.2">
      <c r="A1682" t="str">
        <v>Nicotinate and nicotinamide metabolism</v>
      </c>
      <c r="B1682" t="str">
        <v>NADS2_c</v>
      </c>
    </row>
    <row r="1683" spans="1:2" x14ac:dyDescent="0.2">
      <c r="A1683" t="str">
        <v>Nicotinate and nicotinamide metabolism</v>
      </c>
      <c r="B1683" t="str">
        <v>NADS2_n</v>
      </c>
    </row>
    <row r="1684" spans="1:2" x14ac:dyDescent="0.2">
      <c r="A1684" t="str">
        <v>Transport</v>
      </c>
      <c r="B1684" t="str">
        <v>NADt_c_e</v>
      </c>
    </row>
    <row r="1685" spans="1:2" x14ac:dyDescent="0.2">
      <c r="A1685" t="str">
        <v>Transport</v>
      </c>
      <c r="B1685" t="str">
        <v>NADt_c_m</v>
      </c>
    </row>
    <row r="1686" spans="1:2" x14ac:dyDescent="0.2">
      <c r="A1686" t="str">
        <v>Transport</v>
      </c>
      <c r="B1686" t="str">
        <v>NADt_c_rm</v>
      </c>
    </row>
    <row r="1687" spans="1:2" x14ac:dyDescent="0.2">
      <c r="A1687" t="str">
        <v>Transport</v>
      </c>
      <c r="B1687" t="str">
        <v>NADt1_m</v>
      </c>
    </row>
    <row r="1688" spans="1:2" x14ac:dyDescent="0.2">
      <c r="A1688" t="str">
        <v>Transport</v>
      </c>
      <c r="B1688" t="str">
        <v>NADt2_m</v>
      </c>
    </row>
    <row r="1689" spans="1:2" x14ac:dyDescent="0.2">
      <c r="A1689" t="str">
        <v>Transport</v>
      </c>
      <c r="B1689" t="str">
        <v>NADt3_m</v>
      </c>
    </row>
    <row r="1690" spans="1:2" x14ac:dyDescent="0.2">
      <c r="A1690" t="str">
        <v>Nicotinate and nicotinamide metabolism</v>
      </c>
      <c r="B1690" t="str">
        <v>NAMNPP_c</v>
      </c>
    </row>
    <row r="1691" spans="1:2" x14ac:dyDescent="0.2">
      <c r="A1691" t="str">
        <v>Nicotinate and nicotinamide metabolism</v>
      </c>
      <c r="B1691" t="str">
        <v>NAMNPP_m</v>
      </c>
    </row>
    <row r="1692" spans="1:2" x14ac:dyDescent="0.2">
      <c r="A1692" t="str">
        <v>Transport</v>
      </c>
      <c r="B1692" t="str">
        <v>NAtpa_c</v>
      </c>
    </row>
    <row r="1693" spans="1:2" x14ac:dyDescent="0.2">
      <c r="A1693" t="str">
        <v>Transport</v>
      </c>
      <c r="B1693" t="str">
        <v>NCAMt_c_n</v>
      </c>
    </row>
    <row r="1694" spans="1:2" x14ac:dyDescent="0.2">
      <c r="A1694" t="str">
        <v>Purine metabolism</v>
      </c>
      <c r="B1694" t="str">
        <v>NDP1_c</v>
      </c>
    </row>
    <row r="1695" spans="1:2" x14ac:dyDescent="0.2">
      <c r="A1695" t="str">
        <v>Purine metabolism</v>
      </c>
      <c r="B1695" t="str">
        <v>NDP10_c</v>
      </c>
    </row>
    <row r="1696" spans="1:2" x14ac:dyDescent="0.2">
      <c r="A1696" t="str">
        <v>Purine metabolism</v>
      </c>
      <c r="B1696" t="str">
        <v>NDP3_c</v>
      </c>
    </row>
    <row r="1697" spans="1:2" x14ac:dyDescent="0.2">
      <c r="A1697" t="str">
        <v>Purine metabolism</v>
      </c>
      <c r="B1697" t="str">
        <v>NDP3_g</v>
      </c>
    </row>
    <row r="1698" spans="1:2" x14ac:dyDescent="0.2">
      <c r="A1698" t="str">
        <v>Purine metabolism</v>
      </c>
      <c r="B1698" t="str">
        <v>NDP4_c</v>
      </c>
    </row>
    <row r="1699" spans="1:2" x14ac:dyDescent="0.2">
      <c r="A1699" t="str">
        <v>Purine metabolism</v>
      </c>
      <c r="B1699" t="str">
        <v>NDP5_c</v>
      </c>
    </row>
    <row r="1700" spans="1:2" x14ac:dyDescent="0.2">
      <c r="A1700" t="str">
        <v>Purine metabolism</v>
      </c>
      <c r="B1700" t="str">
        <v>NDP7_c</v>
      </c>
    </row>
    <row r="1701" spans="1:2" x14ac:dyDescent="0.2">
      <c r="A1701" t="str">
        <v>Purine metabolism</v>
      </c>
      <c r="B1701" t="str">
        <v>NDP7_g</v>
      </c>
    </row>
    <row r="1702" spans="1:2" x14ac:dyDescent="0.2">
      <c r="A1702" t="str">
        <v>Purine metabolism</v>
      </c>
      <c r="B1702" t="str">
        <v>NDPDA1_c</v>
      </c>
    </row>
    <row r="1703" spans="1:2" x14ac:dyDescent="0.2">
      <c r="A1703" t="str">
        <v>Nucleotide metabolism</v>
      </c>
      <c r="B1703" t="str">
        <v>NDPDA2_c</v>
      </c>
    </row>
    <row r="1704" spans="1:2" x14ac:dyDescent="0.2">
      <c r="A1704" t="str">
        <v>Purine metabolism</v>
      </c>
      <c r="B1704" t="str">
        <v>NDPK1_c</v>
      </c>
    </row>
    <row r="1705" spans="1:2" x14ac:dyDescent="0.2">
      <c r="A1705" t="str">
        <v>Purine metabolism</v>
      </c>
      <c r="B1705" t="str">
        <v>NDPK10_c</v>
      </c>
    </row>
    <row r="1706" spans="1:2" x14ac:dyDescent="0.2">
      <c r="A1706" t="str">
        <v>Purine metabolism</v>
      </c>
      <c r="B1706" t="str">
        <v>NDPK2_c</v>
      </c>
    </row>
    <row r="1707" spans="1:2" x14ac:dyDescent="0.2">
      <c r="A1707" t="str">
        <v>Purine metabolism</v>
      </c>
      <c r="B1707" t="str">
        <v>NDPK3_c</v>
      </c>
    </row>
    <row r="1708" spans="1:2" x14ac:dyDescent="0.2">
      <c r="A1708" t="str">
        <v>Purine metabolism</v>
      </c>
      <c r="B1708" t="str">
        <v>NDPK4_c</v>
      </c>
    </row>
    <row r="1709" spans="1:2" x14ac:dyDescent="0.2">
      <c r="A1709" t="str">
        <v>Purine metabolism</v>
      </c>
      <c r="B1709" t="str">
        <v>NDPK5_c</v>
      </c>
    </row>
    <row r="1710" spans="1:2" x14ac:dyDescent="0.2">
      <c r="A1710" t="str">
        <v>Purine metabolism</v>
      </c>
      <c r="B1710" t="str">
        <v>NDPK6_c</v>
      </c>
    </row>
    <row r="1711" spans="1:2" x14ac:dyDescent="0.2">
      <c r="A1711" t="str">
        <v>Purine metabolism</v>
      </c>
      <c r="B1711" t="str">
        <v>NDPK7_c</v>
      </c>
    </row>
    <row r="1712" spans="1:2" x14ac:dyDescent="0.2">
      <c r="A1712" t="str">
        <v>Purine metabolism</v>
      </c>
      <c r="B1712" t="str">
        <v>NDPK8_c</v>
      </c>
    </row>
    <row r="1713" spans="1:2" x14ac:dyDescent="0.2">
      <c r="A1713" t="str">
        <v>Purine metabolism</v>
      </c>
      <c r="B1713" t="str">
        <v>NDPK9_c</v>
      </c>
    </row>
    <row r="1714" spans="1:2" x14ac:dyDescent="0.2">
      <c r="A1714" t="str">
        <v>Transport</v>
      </c>
      <c r="B1714" t="str">
        <v>NFORTYR2t_c_e</v>
      </c>
    </row>
    <row r="1715" spans="1:2" x14ac:dyDescent="0.2">
      <c r="A1715" t="str">
        <v>Unassigned</v>
      </c>
      <c r="B1715" t="str">
        <v>NFTYROX_c</v>
      </c>
    </row>
    <row r="1716" spans="1:2" x14ac:dyDescent="0.2">
      <c r="A1716" t="str">
        <v>N-Glycan biosynthesis</v>
      </c>
      <c r="B1716" t="str">
        <v>NGLYCANS1_c</v>
      </c>
    </row>
    <row r="1717" spans="1:2" x14ac:dyDescent="0.2">
      <c r="A1717" t="str">
        <v>N-Glycan biosynthesis</v>
      </c>
      <c r="B1717" t="str">
        <v>NGLYCANS10_r</v>
      </c>
    </row>
    <row r="1718" spans="1:2" x14ac:dyDescent="0.2">
      <c r="A1718" t="str">
        <v>N-Glycan biosynthesis</v>
      </c>
      <c r="B1718" t="str">
        <v>NGLYCANS11_r</v>
      </c>
    </row>
    <row r="1719" spans="1:2" x14ac:dyDescent="0.2">
      <c r="A1719" t="str">
        <v>N-Glycan biosynthesis</v>
      </c>
      <c r="B1719" t="str">
        <v>NGLYCANS12_r</v>
      </c>
    </row>
    <row r="1720" spans="1:2" x14ac:dyDescent="0.2">
      <c r="A1720" t="str">
        <v>N-Glycan biosynthesis</v>
      </c>
      <c r="B1720" t="str">
        <v>NGLYCANS13_r</v>
      </c>
    </row>
    <row r="1721" spans="1:2" x14ac:dyDescent="0.2">
      <c r="A1721" t="str">
        <v>N-Glycan biosynthesis</v>
      </c>
      <c r="B1721" t="str">
        <v>NGLYCANS14_r</v>
      </c>
    </row>
    <row r="1722" spans="1:2" x14ac:dyDescent="0.2">
      <c r="A1722" t="str">
        <v>N-Glycan biosynthesis</v>
      </c>
      <c r="B1722" t="str">
        <v>NGLYCANS15_r</v>
      </c>
    </row>
    <row r="1723" spans="1:2" x14ac:dyDescent="0.2">
      <c r="A1723" t="str">
        <v>N-Glycan biosynthesis</v>
      </c>
      <c r="B1723" t="str">
        <v>NGLYCANS16_r</v>
      </c>
    </row>
    <row r="1724" spans="1:2" x14ac:dyDescent="0.2">
      <c r="A1724" t="str">
        <v>N-Glycan biosynthesis</v>
      </c>
      <c r="B1724" t="str">
        <v>NGLYCANS17_r</v>
      </c>
    </row>
    <row r="1725" spans="1:2" x14ac:dyDescent="0.2">
      <c r="A1725" t="str">
        <v>N-Glycan biosynthesis</v>
      </c>
      <c r="B1725" t="str">
        <v>NGLYCANS18_r</v>
      </c>
    </row>
    <row r="1726" spans="1:2" x14ac:dyDescent="0.2">
      <c r="A1726" t="str">
        <v>N-Glycan biosynthesis</v>
      </c>
      <c r="B1726" t="str">
        <v>NGLYCANS19_g</v>
      </c>
    </row>
    <row r="1727" spans="1:2" x14ac:dyDescent="0.2">
      <c r="A1727" t="str">
        <v>N-Glycan biosynthesis</v>
      </c>
      <c r="B1727" t="str">
        <v>NGLYCANS2_c</v>
      </c>
    </row>
    <row r="1728" spans="1:2" x14ac:dyDescent="0.2">
      <c r="A1728" t="str">
        <v>N-Glycan biosynthesis</v>
      </c>
      <c r="B1728" t="str">
        <v>NGLYCANS3_c</v>
      </c>
    </row>
    <row r="1729" spans="1:2" x14ac:dyDescent="0.2">
      <c r="A1729" t="str">
        <v>N-Glycan biosynthesis</v>
      </c>
      <c r="B1729" t="str">
        <v>NGLYCANS4_c</v>
      </c>
    </row>
    <row r="1730" spans="1:2" x14ac:dyDescent="0.2">
      <c r="A1730" t="str">
        <v>N-Glycan biosynthesis</v>
      </c>
      <c r="B1730" t="str">
        <v>NGLYCANS5_c</v>
      </c>
    </row>
    <row r="1731" spans="1:2" x14ac:dyDescent="0.2">
      <c r="A1731" t="str">
        <v>N-Glycan biosynthesis</v>
      </c>
      <c r="B1731" t="str">
        <v>NGLYCANS6_c</v>
      </c>
    </row>
    <row r="1732" spans="1:2" x14ac:dyDescent="0.2">
      <c r="A1732" t="str">
        <v>N-Glycan biosynthesis</v>
      </c>
      <c r="B1732" t="str">
        <v>NGLYCANS7_c</v>
      </c>
    </row>
    <row r="1733" spans="1:2" x14ac:dyDescent="0.2">
      <c r="A1733" t="str">
        <v>N-Glycan biosynthesis</v>
      </c>
      <c r="B1733" t="str">
        <v>NGLYCANS8_r</v>
      </c>
    </row>
    <row r="1734" spans="1:2" x14ac:dyDescent="0.2">
      <c r="A1734" t="str">
        <v>N-Glycan biosynthesis</v>
      </c>
      <c r="B1734" t="str">
        <v>NGLYCANS9_r</v>
      </c>
    </row>
    <row r="1735" spans="1:2" x14ac:dyDescent="0.2">
      <c r="A1735" t="str">
        <v>Transport</v>
      </c>
      <c r="B1735" t="str">
        <v>NH4t_c_e</v>
      </c>
    </row>
    <row r="1736" spans="1:2" x14ac:dyDescent="0.2">
      <c r="A1736" t="str">
        <v>Transport</v>
      </c>
      <c r="B1736" t="str">
        <v>NH4t_c_m</v>
      </c>
    </row>
    <row r="1737" spans="1:2" x14ac:dyDescent="0.2">
      <c r="A1737" t="str">
        <v>Transport</v>
      </c>
      <c r="B1737" t="str">
        <v>NI2t_c_e</v>
      </c>
    </row>
    <row r="1738" spans="1:2" x14ac:dyDescent="0.2">
      <c r="A1738" t="str">
        <v>Aminobenzoate degradation</v>
      </c>
      <c r="B1738" t="str">
        <v>NITROPP_c</v>
      </c>
    </row>
    <row r="1739" spans="1:2" x14ac:dyDescent="0.2">
      <c r="A1739" t="str">
        <v>Unassigned</v>
      </c>
      <c r="B1739" t="str">
        <v>NITRx_c</v>
      </c>
    </row>
    <row r="1740" spans="1:2" x14ac:dyDescent="0.2">
      <c r="A1740" t="str">
        <v>Unassigned</v>
      </c>
      <c r="B1740" t="str">
        <v>NITRy_c</v>
      </c>
    </row>
    <row r="1741" spans="1:2" x14ac:dyDescent="0.2">
      <c r="A1741" t="str">
        <v>Transport</v>
      </c>
      <c r="B1741" t="str">
        <v>NMNt_c_e</v>
      </c>
    </row>
    <row r="1742" spans="1:2" x14ac:dyDescent="0.2">
      <c r="A1742" t="str">
        <v>Transport</v>
      </c>
      <c r="B1742" t="str">
        <v>NMNt_c_n</v>
      </c>
    </row>
    <row r="1743" spans="1:2" x14ac:dyDescent="0.2">
      <c r="A1743" t="str">
        <v>Transport</v>
      </c>
      <c r="B1743" t="str">
        <v>NMNt_c_x</v>
      </c>
    </row>
    <row r="1744" spans="1:2" x14ac:dyDescent="0.2">
      <c r="A1744" t="str">
        <v>Nicotinate and nicotinamide metabolism</v>
      </c>
      <c r="B1744" t="str">
        <v>NNAM_c</v>
      </c>
    </row>
    <row r="1745" spans="1:2" x14ac:dyDescent="0.2">
      <c r="A1745" t="str">
        <v>Nicotinate and nicotinamide metabolism</v>
      </c>
      <c r="B1745" t="str">
        <v>NNATi_c</v>
      </c>
    </row>
    <row r="1746" spans="1:2" x14ac:dyDescent="0.2">
      <c r="A1746" t="str">
        <v>Nicotinate and nicotinamide metabolism</v>
      </c>
      <c r="B1746" t="str">
        <v>NNDPR_c</v>
      </c>
    </row>
    <row r="1747" spans="1:2" x14ac:dyDescent="0.2">
      <c r="A1747" t="str">
        <v>Nicotinate and nicotinamide metabolism</v>
      </c>
      <c r="B1747" t="str">
        <v>NNDPR_m</v>
      </c>
    </row>
    <row r="1748" spans="1:2" x14ac:dyDescent="0.2">
      <c r="A1748" t="str">
        <v>Nicotinate and nicotinamide metabolism</v>
      </c>
      <c r="B1748" t="str">
        <v>NNMT_c</v>
      </c>
    </row>
    <row r="1749" spans="1:2" x14ac:dyDescent="0.2">
      <c r="A1749" t="str">
        <v>Transport</v>
      </c>
      <c r="B1749" t="str">
        <v>NO3t_c_e</v>
      </c>
    </row>
    <row r="1750" spans="1:2" x14ac:dyDescent="0.2">
      <c r="A1750" t="str">
        <v>Unassigned</v>
      </c>
      <c r="B1750" t="str">
        <v>NOX_c</v>
      </c>
    </row>
    <row r="1751" spans="1:2" x14ac:dyDescent="0.2">
      <c r="A1751" t="str">
        <v>Purine metabolism</v>
      </c>
      <c r="B1751" t="str">
        <v>NTD10pp_c</v>
      </c>
    </row>
    <row r="1752" spans="1:2" x14ac:dyDescent="0.2">
      <c r="A1752" t="str">
        <v>Purine metabolism</v>
      </c>
      <c r="B1752" t="str">
        <v>NTD1pp_c</v>
      </c>
    </row>
    <row r="1753" spans="1:2" x14ac:dyDescent="0.2">
      <c r="A1753" t="str">
        <v>Purine metabolism</v>
      </c>
      <c r="B1753" t="str">
        <v>NTD2pp_c</v>
      </c>
    </row>
    <row r="1754" spans="1:2" x14ac:dyDescent="0.2">
      <c r="A1754" t="str">
        <v>Purine metabolism</v>
      </c>
      <c r="B1754" t="str">
        <v>NTD3pp_c</v>
      </c>
    </row>
    <row r="1755" spans="1:2" x14ac:dyDescent="0.2">
      <c r="A1755" t="str">
        <v>Purine metabolism</v>
      </c>
      <c r="B1755" t="str">
        <v>NTD4pp_c</v>
      </c>
    </row>
    <row r="1756" spans="1:2" x14ac:dyDescent="0.2">
      <c r="A1756" t="str">
        <v>Purine metabolism</v>
      </c>
      <c r="B1756" t="str">
        <v>NTD5_c</v>
      </c>
    </row>
    <row r="1757" spans="1:2" x14ac:dyDescent="0.2">
      <c r="A1757" t="str">
        <v>Purine metabolism</v>
      </c>
      <c r="B1757" t="str">
        <v>NTD6pp_c</v>
      </c>
    </row>
    <row r="1758" spans="1:2" x14ac:dyDescent="0.2">
      <c r="A1758" t="str">
        <v>Purine metabolism</v>
      </c>
      <c r="B1758" t="str">
        <v>NTD7pp_c</v>
      </c>
    </row>
    <row r="1759" spans="1:2" x14ac:dyDescent="0.2">
      <c r="A1759" t="str">
        <v>Purine metabolism</v>
      </c>
      <c r="B1759" t="str">
        <v>NTD8_c</v>
      </c>
    </row>
    <row r="1760" spans="1:2" x14ac:dyDescent="0.2">
      <c r="A1760" t="str">
        <v>Purine metabolism</v>
      </c>
      <c r="B1760" t="str">
        <v>NTP10_c</v>
      </c>
    </row>
    <row r="1761" spans="1:2" x14ac:dyDescent="0.2">
      <c r="A1761" t="str">
        <v>Purine metabolism</v>
      </c>
      <c r="B1761" t="str">
        <v>NTP3_c</v>
      </c>
    </row>
    <row r="1762" spans="1:2" x14ac:dyDescent="0.2">
      <c r="A1762" t="str">
        <v>Purine metabolism</v>
      </c>
      <c r="B1762" t="str">
        <v>NTP4_c</v>
      </c>
    </row>
    <row r="1763" spans="1:2" x14ac:dyDescent="0.2">
      <c r="A1763" t="str">
        <v>Purine metabolism</v>
      </c>
      <c r="B1763" t="str">
        <v>NTP5_c</v>
      </c>
    </row>
    <row r="1764" spans="1:2" x14ac:dyDescent="0.2">
      <c r="A1764" t="str">
        <v>Purine metabolism</v>
      </c>
      <c r="B1764" t="str">
        <v>NTP7_c</v>
      </c>
    </row>
    <row r="1765" spans="1:2" x14ac:dyDescent="0.2">
      <c r="A1765" t="str">
        <v>Nucleotide metabolism</v>
      </c>
      <c r="B1765" t="str">
        <v>NTPDA2_c</v>
      </c>
    </row>
    <row r="1766" spans="1:2" x14ac:dyDescent="0.2">
      <c r="A1766" t="str">
        <v>Transport</v>
      </c>
      <c r="B1766" t="str">
        <v>O2t_c_e</v>
      </c>
    </row>
    <row r="1767" spans="1:2" x14ac:dyDescent="0.2">
      <c r="A1767" t="str">
        <v>Transport</v>
      </c>
      <c r="B1767" t="str">
        <v>O2t_c_m</v>
      </c>
    </row>
    <row r="1768" spans="1:2" x14ac:dyDescent="0.2">
      <c r="A1768" t="str">
        <v>Transport</v>
      </c>
      <c r="B1768" t="str">
        <v>O2t_c_r</v>
      </c>
    </row>
    <row r="1769" spans="1:2" x14ac:dyDescent="0.2">
      <c r="A1769" t="str">
        <v>Transport</v>
      </c>
      <c r="B1769" t="str">
        <v>O2t_c_rm</v>
      </c>
    </row>
    <row r="1770" spans="1:2" x14ac:dyDescent="0.2">
      <c r="A1770" t="str">
        <v>Transport</v>
      </c>
      <c r="B1770" t="str">
        <v>O2t_c_x</v>
      </c>
    </row>
    <row r="1771" spans="1:2" x14ac:dyDescent="0.2">
      <c r="A1771" t="str">
        <v>Pyruvate metabolism</v>
      </c>
      <c r="B1771" t="str">
        <v>OAADC_c</v>
      </c>
    </row>
    <row r="1772" spans="1:2" x14ac:dyDescent="0.2">
      <c r="A1772" t="str">
        <v>Transport</v>
      </c>
      <c r="B1772" t="str">
        <v>OAAt_c_e</v>
      </c>
    </row>
    <row r="1773" spans="1:2" x14ac:dyDescent="0.2">
      <c r="A1773" t="str">
        <v>Transport</v>
      </c>
      <c r="B1773" t="str">
        <v>OAAtps_m</v>
      </c>
    </row>
    <row r="1774" spans="1:2" x14ac:dyDescent="0.2">
      <c r="A1774" t="str">
        <v>Unassigned</v>
      </c>
      <c r="B1774" t="str">
        <v>OAR1_c</v>
      </c>
    </row>
    <row r="1775" spans="1:2" x14ac:dyDescent="0.2">
      <c r="A1775" t="str">
        <v>Unassigned</v>
      </c>
      <c r="B1775" t="str">
        <v>OAR2_c</v>
      </c>
    </row>
    <row r="1776" spans="1:2" x14ac:dyDescent="0.2">
      <c r="A1776" t="str">
        <v>Valine, leucine and isoleucine metabolism</v>
      </c>
      <c r="B1776" t="str">
        <v>OAR3_m</v>
      </c>
    </row>
    <row r="1777" spans="1:2" x14ac:dyDescent="0.2">
      <c r="A1777" t="str">
        <v>Arginine and proline metabolism</v>
      </c>
      <c r="B1777" t="str">
        <v>OCBT_c</v>
      </c>
    </row>
    <row r="1778" spans="1:2" x14ac:dyDescent="0.2">
      <c r="A1778" t="str">
        <v>Transport</v>
      </c>
      <c r="B1778" t="str">
        <v>OCDCAt_c_e</v>
      </c>
    </row>
    <row r="1779" spans="1:2" x14ac:dyDescent="0.2">
      <c r="A1779" t="str">
        <v>Transport</v>
      </c>
      <c r="B1779" t="str">
        <v>OCDCAt_c_en</v>
      </c>
    </row>
    <row r="1780" spans="1:2" x14ac:dyDescent="0.2">
      <c r="A1780" t="str">
        <v>Transport</v>
      </c>
      <c r="B1780" t="str">
        <v>OCDCAt_c_l</v>
      </c>
    </row>
    <row r="1781" spans="1:2" x14ac:dyDescent="0.2">
      <c r="A1781" t="str">
        <v>Transport</v>
      </c>
      <c r="B1781" t="str">
        <v>OCDCAt_c_mm</v>
      </c>
    </row>
    <row r="1782" spans="1:2" x14ac:dyDescent="0.2">
      <c r="A1782" t="str">
        <v>Transport</v>
      </c>
      <c r="B1782" t="str">
        <v>OCDCAt_c_rm</v>
      </c>
    </row>
    <row r="1783" spans="1:2" x14ac:dyDescent="0.2">
      <c r="A1783" t="str">
        <v>Transport</v>
      </c>
      <c r="B1783" t="str">
        <v>OCDCEAt_c_e</v>
      </c>
    </row>
    <row r="1784" spans="1:2" x14ac:dyDescent="0.2">
      <c r="A1784" t="str">
        <v>Transport</v>
      </c>
      <c r="B1784" t="str">
        <v>OCDCEAt_c_en</v>
      </c>
    </row>
    <row r="1785" spans="1:2" x14ac:dyDescent="0.2">
      <c r="A1785" t="str">
        <v>Transport</v>
      </c>
      <c r="B1785" t="str">
        <v>OCDCEAt_c_l</v>
      </c>
    </row>
    <row r="1786" spans="1:2" x14ac:dyDescent="0.2">
      <c r="A1786" t="str">
        <v>Transport</v>
      </c>
      <c r="B1786" t="str">
        <v>OCDCEAt_c_rm</v>
      </c>
    </row>
    <row r="1787" spans="1:2" x14ac:dyDescent="0.2">
      <c r="A1787" t="str">
        <v>Synthesis and degradation of ketone bodies</v>
      </c>
      <c r="B1787" t="str">
        <v>OCOAT1_m</v>
      </c>
    </row>
    <row r="1788" spans="1:2" x14ac:dyDescent="0.2">
      <c r="A1788" t="str">
        <v>Transport</v>
      </c>
      <c r="B1788" t="str">
        <v>OCTAt_c_e</v>
      </c>
    </row>
    <row r="1789" spans="1:2" x14ac:dyDescent="0.2">
      <c r="A1789" t="str">
        <v>Transport</v>
      </c>
      <c r="B1789" t="str">
        <v>OCTAt_c_x</v>
      </c>
    </row>
    <row r="1790" spans="1:2" x14ac:dyDescent="0.2">
      <c r="A1790" t="str">
        <v>Transport</v>
      </c>
      <c r="B1790" t="str">
        <v>ODECOAt_c_l</v>
      </c>
    </row>
    <row r="1791" spans="1:2" x14ac:dyDescent="0.2">
      <c r="A1791" t="str">
        <v>Transport</v>
      </c>
      <c r="B1791" t="str">
        <v>ODECOAt_c_mm</v>
      </c>
    </row>
    <row r="1792" spans="1:2" x14ac:dyDescent="0.2">
      <c r="A1792" t="str">
        <v>Transport</v>
      </c>
      <c r="B1792" t="str">
        <v>ODECOAt_c_rm</v>
      </c>
    </row>
    <row r="1793" spans="1:2" x14ac:dyDescent="0.2">
      <c r="A1793" t="str">
        <v>Glycosaminoglycan biosynthesis - chondroitin sulfate / dermatan sulfate</v>
      </c>
      <c r="B1793" t="str">
        <v>OGLYCANS_B3GAT1_r</v>
      </c>
    </row>
    <row r="1794" spans="1:2" x14ac:dyDescent="0.2">
      <c r="A1794" t="str">
        <v>O-Glycan biosynthesis</v>
      </c>
      <c r="B1794" t="str">
        <v>OGLYCANS1_r</v>
      </c>
    </row>
    <row r="1795" spans="1:2" x14ac:dyDescent="0.2">
      <c r="A1795" t="str">
        <v>O-Glycan biosynthesis</v>
      </c>
      <c r="B1795" t="str">
        <v>OGLYCANS2_g</v>
      </c>
    </row>
    <row r="1796" spans="1:2" x14ac:dyDescent="0.2">
      <c r="A1796" t="str">
        <v>O-Glycan biosynthesis</v>
      </c>
      <c r="B1796" t="str">
        <v>OGLYCANS3_g</v>
      </c>
    </row>
    <row r="1797" spans="1:2" x14ac:dyDescent="0.2">
      <c r="A1797" t="str">
        <v>O-Glycan biosynthesis</v>
      </c>
      <c r="B1797" t="str">
        <v>OGLYCANS4_g</v>
      </c>
    </row>
    <row r="1798" spans="1:2" x14ac:dyDescent="0.2">
      <c r="A1798" t="str">
        <v>O-Glycan biosynthesis</v>
      </c>
      <c r="B1798" t="str">
        <v>OGLYCANS5_g</v>
      </c>
    </row>
    <row r="1799" spans="1:2" x14ac:dyDescent="0.2">
      <c r="A1799" t="str">
        <v>Cysteine and methionine metabolism</v>
      </c>
      <c r="B1799" t="str">
        <v>OMCDC_c</v>
      </c>
    </row>
    <row r="1800" spans="1:2" x14ac:dyDescent="0.2">
      <c r="A1800" t="str">
        <v>Cysteine and methionine metabolism</v>
      </c>
      <c r="B1800" t="str">
        <v>OMCDC_m</v>
      </c>
    </row>
    <row r="1801" spans="1:2" x14ac:dyDescent="0.2">
      <c r="A1801" t="str">
        <v>Pyrimidine metabolism</v>
      </c>
      <c r="B1801" t="str">
        <v>OMPDC_c</v>
      </c>
    </row>
    <row r="1802" spans="1:2" x14ac:dyDescent="0.2">
      <c r="A1802" t="str">
        <v>Glutathione metabolism</v>
      </c>
      <c r="B1802" t="str">
        <v>OPAH_c</v>
      </c>
    </row>
    <row r="1803" spans="1:2" x14ac:dyDescent="0.2">
      <c r="A1803" t="str">
        <v>Arginine and proline metabolism</v>
      </c>
      <c r="B1803" t="str">
        <v>ORNCD_m</v>
      </c>
    </row>
    <row r="1804" spans="1:2" x14ac:dyDescent="0.2">
      <c r="A1804" t="str">
        <v>Arginine and proline metabolism</v>
      </c>
      <c r="B1804" t="str">
        <v>ORNDC_c</v>
      </c>
    </row>
    <row r="1805" spans="1:2" x14ac:dyDescent="0.2">
      <c r="A1805" t="str">
        <v>Unassigned</v>
      </c>
      <c r="B1805" t="str">
        <v>ORNN5MOX_c</v>
      </c>
    </row>
    <row r="1806" spans="1:2" x14ac:dyDescent="0.2">
      <c r="A1806" t="str">
        <v>Arginine and proline metabolism</v>
      </c>
      <c r="B1806" t="str">
        <v>ORNTA_c</v>
      </c>
    </row>
    <row r="1807" spans="1:2" x14ac:dyDescent="0.2">
      <c r="A1807" t="str">
        <v>Arginine and proline metabolism</v>
      </c>
      <c r="B1807" t="str">
        <v>ORNTACi_m</v>
      </c>
    </row>
    <row r="1808" spans="1:2" x14ac:dyDescent="0.2">
      <c r="A1808" t="str">
        <v>Transport</v>
      </c>
      <c r="B1808" t="str">
        <v>ORNtpa_m</v>
      </c>
    </row>
    <row r="1809" spans="1:2" x14ac:dyDescent="0.2">
      <c r="A1809" t="str">
        <v>Transport</v>
      </c>
      <c r="B1809" t="str">
        <v>ORNtps_e</v>
      </c>
    </row>
    <row r="1810" spans="1:2" x14ac:dyDescent="0.2">
      <c r="A1810" t="str">
        <v>Pyrimidine metabolism</v>
      </c>
      <c r="B1810" t="str">
        <v>ORPT_c</v>
      </c>
    </row>
    <row r="1811" spans="1:2" x14ac:dyDescent="0.2">
      <c r="A1811" t="str">
        <v>Alanine, aspartate and glutamate metabolism</v>
      </c>
      <c r="B1811" t="str">
        <v>P5CD2_m</v>
      </c>
    </row>
    <row r="1812" spans="1:2" x14ac:dyDescent="0.2">
      <c r="A1812" t="str">
        <v>Arginine and proline metabolism</v>
      </c>
      <c r="B1812" t="str">
        <v>P5CR_c</v>
      </c>
    </row>
    <row r="1813" spans="1:2" x14ac:dyDescent="0.2">
      <c r="A1813" t="str">
        <v>Transport</v>
      </c>
      <c r="B1813" t="str">
        <v>PACALDt_c_e</v>
      </c>
    </row>
    <row r="1814" spans="1:2" x14ac:dyDescent="0.2">
      <c r="A1814" t="str">
        <v>Transport</v>
      </c>
      <c r="B1814" t="str">
        <v>PACALDt_c_m</v>
      </c>
    </row>
    <row r="1815" spans="1:2" x14ac:dyDescent="0.2">
      <c r="A1815" t="str">
        <v>Phenylalanine, tyrosine and tryptophan metabolism</v>
      </c>
      <c r="B1815" t="str">
        <v>PACCOAE_c</v>
      </c>
    </row>
    <row r="1816" spans="1:2" x14ac:dyDescent="0.2">
      <c r="A1816" t="str">
        <v>Fatty acid degradation</v>
      </c>
      <c r="B1816" t="str">
        <v>PACCOAE_x</v>
      </c>
    </row>
    <row r="1817" spans="1:2" x14ac:dyDescent="0.2">
      <c r="A1817" t="str">
        <v>Phenylalanine, tyrosine and tryptophan metabolism</v>
      </c>
      <c r="B1817" t="str">
        <v>PACCOAL_x</v>
      </c>
    </row>
    <row r="1818" spans="1:2" x14ac:dyDescent="0.2">
      <c r="A1818" t="str">
        <v>Transport</v>
      </c>
      <c r="B1818" t="str">
        <v>PACt_c_x</v>
      </c>
    </row>
    <row r="1819" spans="1:2" x14ac:dyDescent="0.2">
      <c r="A1819" t="str">
        <v>Phenylalanine, tyrosine and tryptophan metabolism</v>
      </c>
      <c r="B1819" t="str">
        <v>PADAH_c</v>
      </c>
    </row>
    <row r="1820" spans="1:2" x14ac:dyDescent="0.2">
      <c r="A1820" t="str">
        <v>Ether lipid metabolism</v>
      </c>
      <c r="B1820" t="str">
        <v>PAFH_c</v>
      </c>
    </row>
    <row r="1821" spans="1:2" x14ac:dyDescent="0.2">
      <c r="A1821" t="str">
        <v>Transport</v>
      </c>
      <c r="B1821" t="str">
        <v>PAIL35Pt_c_vm</v>
      </c>
    </row>
    <row r="1822" spans="1:2" x14ac:dyDescent="0.2">
      <c r="A1822" t="str">
        <v>Transport</v>
      </c>
      <c r="B1822" t="str">
        <v>PAIL35Pt_en_vm</v>
      </c>
    </row>
    <row r="1823" spans="1:2" x14ac:dyDescent="0.2">
      <c r="A1823" t="str">
        <v>Inositol phosphate metabolism</v>
      </c>
      <c r="B1823" t="str">
        <v>PAIL3K_vm</v>
      </c>
    </row>
    <row r="1824" spans="1:2" x14ac:dyDescent="0.2">
      <c r="A1824" t="str">
        <v>Transport</v>
      </c>
      <c r="B1824" t="str">
        <v>PAIL3Pt_gm_vm</v>
      </c>
    </row>
    <row r="1825" spans="1:2" x14ac:dyDescent="0.2">
      <c r="A1825" t="str">
        <v>Transport</v>
      </c>
      <c r="B1825" t="str">
        <v>PAIL3Pt_rm_vm</v>
      </c>
    </row>
    <row r="1826" spans="1:2" x14ac:dyDescent="0.2">
      <c r="A1826" t="str">
        <v>Transport</v>
      </c>
      <c r="B1826" t="str">
        <v>PAIL45Pt_c_en</v>
      </c>
    </row>
    <row r="1827" spans="1:2" x14ac:dyDescent="0.2">
      <c r="A1827" t="str">
        <v>Transport</v>
      </c>
      <c r="B1827" t="str">
        <v>PAIL45Pt_c_n</v>
      </c>
    </row>
    <row r="1828" spans="1:2" x14ac:dyDescent="0.2">
      <c r="A1828" t="str">
        <v>Transport</v>
      </c>
      <c r="B1828" t="str">
        <v>PAIL45Pt_en_rm</v>
      </c>
    </row>
    <row r="1829" spans="1:2" x14ac:dyDescent="0.2">
      <c r="A1829" t="str">
        <v>Inositol phosphate metabolism</v>
      </c>
      <c r="B1829" t="str">
        <v>PAIL4K_en</v>
      </c>
    </row>
    <row r="1830" spans="1:2" x14ac:dyDescent="0.2">
      <c r="A1830" t="str">
        <v>Inositol phosphate metabolism</v>
      </c>
      <c r="B1830" t="str">
        <v>PAIL4K_gm</v>
      </c>
    </row>
    <row r="1831" spans="1:2" x14ac:dyDescent="0.2">
      <c r="A1831" t="str">
        <v>Inositol phosphate metabolism</v>
      </c>
      <c r="B1831" t="str">
        <v>PAIL4K_n</v>
      </c>
    </row>
    <row r="1832" spans="1:2" x14ac:dyDescent="0.2">
      <c r="A1832" t="str">
        <v>Inositol phosphate metabolism</v>
      </c>
      <c r="B1832" t="str">
        <v>PAIL4K_vm</v>
      </c>
    </row>
    <row r="1833" spans="1:2" x14ac:dyDescent="0.2">
      <c r="A1833" t="str">
        <v>Transport</v>
      </c>
      <c r="B1833" t="str">
        <v>PAIL4Pt_c_en</v>
      </c>
    </row>
    <row r="1834" spans="1:2" x14ac:dyDescent="0.2">
      <c r="A1834" t="str">
        <v>Transport</v>
      </c>
      <c r="B1834" t="str">
        <v>PAIL4Pt_en_rm</v>
      </c>
    </row>
    <row r="1835" spans="1:2" x14ac:dyDescent="0.2">
      <c r="A1835" t="str">
        <v>Glycerophospholipid biosynthesis</v>
      </c>
      <c r="B1835" t="str">
        <v>PAILS_rm</v>
      </c>
    </row>
    <row r="1836" spans="1:2" x14ac:dyDescent="0.2">
      <c r="A1836" t="str">
        <v>Transport</v>
      </c>
      <c r="B1836" t="str">
        <v>PAILt_c_rm</v>
      </c>
    </row>
    <row r="1837" spans="1:2" x14ac:dyDescent="0.2">
      <c r="A1837" t="str">
        <v>Transport</v>
      </c>
      <c r="B1837" t="str">
        <v>PAILt_en_rm</v>
      </c>
    </row>
    <row r="1838" spans="1:2" x14ac:dyDescent="0.2">
      <c r="A1838" t="str">
        <v>Transport</v>
      </c>
      <c r="B1838" t="str">
        <v>PAILt_gm_rm</v>
      </c>
    </row>
    <row r="1839" spans="1:2" x14ac:dyDescent="0.2">
      <c r="A1839" t="str">
        <v>Transport</v>
      </c>
      <c r="B1839" t="str">
        <v>PAILt_n_rm</v>
      </c>
    </row>
    <row r="1840" spans="1:2" x14ac:dyDescent="0.2">
      <c r="A1840" t="str">
        <v>Transport</v>
      </c>
      <c r="B1840" t="str">
        <v>PAILt_rm_vm</v>
      </c>
    </row>
    <row r="1841" spans="1:2" x14ac:dyDescent="0.2">
      <c r="A1841" t="str">
        <v>Transport</v>
      </c>
      <c r="B1841" t="str">
        <v>PAN4Pt_c_m</v>
      </c>
    </row>
    <row r="1842" spans="1:2" x14ac:dyDescent="0.2">
      <c r="A1842" t="str">
        <v>Triacylglycerol biosynthesis</v>
      </c>
      <c r="B1842" t="str">
        <v>PAP_rm</v>
      </c>
    </row>
    <row r="1843" spans="1:2" x14ac:dyDescent="0.2">
      <c r="A1843" t="str">
        <v>Triacylglycerol biosynthesis</v>
      </c>
      <c r="B1843" t="str">
        <v>PAP_vm</v>
      </c>
    </row>
    <row r="1844" spans="1:2" x14ac:dyDescent="0.2">
      <c r="A1844" t="str">
        <v>Sulfur metabolism</v>
      </c>
      <c r="B1844" t="str">
        <v>PAPSR_c</v>
      </c>
    </row>
    <row r="1845" spans="1:2" x14ac:dyDescent="0.2">
      <c r="A1845" t="str">
        <v>Transport</v>
      </c>
      <c r="B1845" t="str">
        <v>PAPt_c</v>
      </c>
    </row>
    <row r="1846" spans="1:2" x14ac:dyDescent="0.2">
      <c r="A1846" t="str">
        <v>Transport</v>
      </c>
      <c r="B1846" t="str">
        <v>PAPt_c_m</v>
      </c>
    </row>
    <row r="1847" spans="1:2" x14ac:dyDescent="0.2">
      <c r="A1847" t="str">
        <v>Transport</v>
      </c>
      <c r="B1847" t="str">
        <v>PAt_en_rm</v>
      </c>
    </row>
    <row r="1848" spans="1:2" x14ac:dyDescent="0.2">
      <c r="A1848" t="str">
        <v>Transport</v>
      </c>
      <c r="B1848" t="str">
        <v>PAt_gm_rm</v>
      </c>
    </row>
    <row r="1849" spans="1:2" x14ac:dyDescent="0.2">
      <c r="A1849" t="str">
        <v>Transport</v>
      </c>
      <c r="B1849" t="str">
        <v>PAt_l_rm</v>
      </c>
    </row>
    <row r="1850" spans="1:2" x14ac:dyDescent="0.2">
      <c r="A1850" t="str">
        <v>Transport</v>
      </c>
      <c r="B1850" t="str">
        <v>PAt_mm_rm</v>
      </c>
    </row>
    <row r="1851" spans="1:2" x14ac:dyDescent="0.2">
      <c r="A1851" t="str">
        <v>Transport</v>
      </c>
      <c r="B1851" t="str">
        <v>PAt_rm_vm</v>
      </c>
    </row>
    <row r="1852" spans="1:2" x14ac:dyDescent="0.2">
      <c r="A1852" t="str">
        <v>beta-Alanine metabolism</v>
      </c>
      <c r="B1852" t="str">
        <v>PBAL_c</v>
      </c>
    </row>
    <row r="1853" spans="1:2" x14ac:dyDescent="0.2">
      <c r="A1853" t="str">
        <v>Acetyl-CoA synthesis</v>
      </c>
      <c r="B1853" t="str">
        <v>PC_c</v>
      </c>
    </row>
    <row r="1854" spans="1:2" x14ac:dyDescent="0.2">
      <c r="A1854" t="str">
        <v>Tryptophan metabolism</v>
      </c>
      <c r="B1854" t="str">
        <v>PCLAD_c</v>
      </c>
    </row>
    <row r="1855" spans="1:2" x14ac:dyDescent="0.2">
      <c r="A1855" t="str">
        <v>Fatty acid biosynthesis</v>
      </c>
      <c r="B1855" t="str">
        <v>PCOATA140_c</v>
      </c>
    </row>
    <row r="1856" spans="1:2" x14ac:dyDescent="0.2">
      <c r="A1856" t="str">
        <v>Fatty acid biosynthesis</v>
      </c>
      <c r="B1856" t="str">
        <v>PCOATA160_c</v>
      </c>
    </row>
    <row r="1857" spans="1:2" x14ac:dyDescent="0.2">
      <c r="A1857" t="str">
        <v>Fatty acid biosynthesis</v>
      </c>
      <c r="B1857" t="str">
        <v>PCOATA180_c</v>
      </c>
    </row>
    <row r="1858" spans="1:2" x14ac:dyDescent="0.2">
      <c r="A1858" t="str">
        <v>Transport</v>
      </c>
      <c r="B1858" t="str">
        <v>PCt_c_rm</v>
      </c>
    </row>
    <row r="1859" spans="1:2" x14ac:dyDescent="0.2">
      <c r="A1859" t="str">
        <v>Transport</v>
      </c>
      <c r="B1859" t="str">
        <v>PCt_en_rm</v>
      </c>
    </row>
    <row r="1860" spans="1:2" x14ac:dyDescent="0.2">
      <c r="A1860" t="str">
        <v>Transport</v>
      </c>
      <c r="B1860" t="str">
        <v>PCt_l_rm</v>
      </c>
    </row>
    <row r="1861" spans="1:2" x14ac:dyDescent="0.2">
      <c r="A1861" t="str">
        <v>Transport</v>
      </c>
      <c r="B1861" t="str">
        <v>PCt_mm_rm</v>
      </c>
    </row>
    <row r="1862" spans="1:2" x14ac:dyDescent="0.2">
      <c r="A1862" t="str">
        <v>Glycerophospholipid metabolism</v>
      </c>
      <c r="B1862" t="str">
        <v>PDAGATpc_rm</v>
      </c>
    </row>
    <row r="1863" spans="1:2" x14ac:dyDescent="0.2">
      <c r="A1863" t="str">
        <v>Glycerophospholipid metabolism</v>
      </c>
      <c r="B1863" t="str">
        <v>PDAGATpe_rm</v>
      </c>
    </row>
    <row r="1864" spans="1:2" x14ac:dyDescent="0.2">
      <c r="A1864" t="str">
        <v>Purine metabolism</v>
      </c>
      <c r="B1864" t="str">
        <v>PDE1_c</v>
      </c>
    </row>
    <row r="1865" spans="1:2" x14ac:dyDescent="0.2">
      <c r="A1865" t="str">
        <v>Purine metabolism</v>
      </c>
      <c r="B1865" t="str">
        <v>PDE2_c</v>
      </c>
    </row>
    <row r="1866" spans="1:2" x14ac:dyDescent="0.2">
      <c r="A1866" t="str">
        <v>Purine metabolism</v>
      </c>
      <c r="B1866" t="str">
        <v>PDE3_c</v>
      </c>
    </row>
    <row r="1867" spans="1:2" x14ac:dyDescent="0.2">
      <c r="A1867" t="str">
        <v>Purine metabolism</v>
      </c>
      <c r="B1867" t="str">
        <v>PDE4_c</v>
      </c>
    </row>
    <row r="1868" spans="1:2" x14ac:dyDescent="0.2">
      <c r="A1868" t="str">
        <v>Purine metabolism</v>
      </c>
      <c r="B1868" t="str">
        <v>PDE5_c</v>
      </c>
    </row>
    <row r="1869" spans="1:2" x14ac:dyDescent="0.2">
      <c r="A1869" t="str">
        <v>Acetyl-CoA synthesis</v>
      </c>
      <c r="B1869" t="str">
        <v>PDH_m</v>
      </c>
    </row>
    <row r="1870" spans="1:2" x14ac:dyDescent="0.2">
      <c r="A1870" t="str">
        <v>Glycerophospholipid metabolism</v>
      </c>
      <c r="B1870" t="str">
        <v>PDMEMT_rm</v>
      </c>
    </row>
    <row r="1871" spans="1:2" x14ac:dyDescent="0.2">
      <c r="A1871" t="str">
        <v>Vitamin B6 metabolism</v>
      </c>
      <c r="B1871" t="str">
        <v>PDX5POi_c</v>
      </c>
    </row>
    <row r="1872" spans="1:2" x14ac:dyDescent="0.2">
      <c r="A1872" t="str">
        <v>Glycerophospholipid metabolism</v>
      </c>
      <c r="B1872" t="str">
        <v>PEMT_rm</v>
      </c>
    </row>
    <row r="1873" spans="1:2" x14ac:dyDescent="0.2">
      <c r="A1873" t="str">
        <v>Transport</v>
      </c>
      <c r="B1873" t="str">
        <v>PENDPt_c_m</v>
      </c>
    </row>
    <row r="1874" spans="1:2" x14ac:dyDescent="0.2">
      <c r="A1874" t="str">
        <v>Transport</v>
      </c>
      <c r="B1874" t="str">
        <v>PEt_c_r</v>
      </c>
    </row>
    <row r="1875" spans="1:2" x14ac:dyDescent="0.2">
      <c r="A1875" t="str">
        <v>Transport</v>
      </c>
      <c r="B1875" t="str">
        <v>PEt_c_rm</v>
      </c>
    </row>
    <row r="1876" spans="1:2" x14ac:dyDescent="0.2">
      <c r="A1876" t="str">
        <v>Transport</v>
      </c>
      <c r="B1876" t="str">
        <v>PEt_en_rm</v>
      </c>
    </row>
    <row r="1877" spans="1:2" x14ac:dyDescent="0.2">
      <c r="A1877" t="str">
        <v>Transport</v>
      </c>
      <c r="B1877" t="str">
        <v>PEt_gm_rm</v>
      </c>
    </row>
    <row r="1878" spans="1:2" x14ac:dyDescent="0.2">
      <c r="A1878" t="str">
        <v>Transport</v>
      </c>
      <c r="B1878" t="str">
        <v>PEt_l_rm</v>
      </c>
    </row>
    <row r="1879" spans="1:2" x14ac:dyDescent="0.2">
      <c r="A1879" t="str">
        <v>Transport</v>
      </c>
      <c r="B1879" t="str">
        <v>PEt_mm_rm</v>
      </c>
    </row>
    <row r="1880" spans="1:2" x14ac:dyDescent="0.2">
      <c r="A1880" t="str">
        <v>Transport</v>
      </c>
      <c r="B1880" t="str">
        <v>PEt_rm_vm</v>
      </c>
    </row>
    <row r="1881" spans="1:2" x14ac:dyDescent="0.2">
      <c r="A1881" t="str">
        <v>Transport</v>
      </c>
      <c r="B1881" t="str">
        <v>PEtabc_m</v>
      </c>
    </row>
    <row r="1882" spans="1:2" x14ac:dyDescent="0.2">
      <c r="A1882" t="str">
        <v>Glycolysis / Gluconeogenesis</v>
      </c>
      <c r="B1882" t="str">
        <v>PFK_c</v>
      </c>
    </row>
    <row r="1883" spans="1:2" x14ac:dyDescent="0.2">
      <c r="A1883" t="str">
        <v>Amino sugar and nucleotide sugar metabolism</v>
      </c>
      <c r="B1883" t="str">
        <v>PGAMT_c</v>
      </c>
    </row>
    <row r="1884" spans="1:2" x14ac:dyDescent="0.2">
      <c r="A1884" t="str">
        <v>Glycine, serine and threonine metabolism</v>
      </c>
      <c r="B1884" t="str">
        <v>PGCD_c</v>
      </c>
    </row>
    <row r="1885" spans="1:2" x14ac:dyDescent="0.2">
      <c r="A1885" t="str">
        <v>Alternative carbon metabolism</v>
      </c>
      <c r="B1885" t="str">
        <v>PGCPH_c</v>
      </c>
    </row>
    <row r="1886" spans="1:2" x14ac:dyDescent="0.2">
      <c r="A1886" t="str">
        <v>Glycolysis / Gluconeogenesis</v>
      </c>
      <c r="B1886" t="str">
        <v>PGI_c</v>
      </c>
    </row>
    <row r="1887" spans="1:2" x14ac:dyDescent="0.2">
      <c r="A1887" t="str">
        <v>Glycolysis / Gluconeogenesis</v>
      </c>
      <c r="B1887" t="str">
        <v>PGK_c</v>
      </c>
    </row>
    <row r="1888" spans="1:2" x14ac:dyDescent="0.2">
      <c r="A1888" t="str">
        <v>Pentose phosphate pathway</v>
      </c>
      <c r="B1888" t="str">
        <v>PGL_c</v>
      </c>
    </row>
    <row r="1889" spans="1:2" x14ac:dyDescent="0.2">
      <c r="A1889" t="str">
        <v>Glyoxylate and dicarboxylate metabolism</v>
      </c>
      <c r="B1889" t="str">
        <v>PGLYCP_c</v>
      </c>
    </row>
    <row r="1890" spans="1:2" x14ac:dyDescent="0.2">
      <c r="A1890" t="str">
        <v>Glycolysis / Gluconeogenesis</v>
      </c>
      <c r="B1890" t="str">
        <v>PGM_c</v>
      </c>
    </row>
    <row r="1891" spans="1:2" x14ac:dyDescent="0.2">
      <c r="A1891" t="str">
        <v>Cell wall biosynthesis</v>
      </c>
      <c r="B1891" t="str">
        <v>PGMT_c</v>
      </c>
    </row>
    <row r="1892" spans="1:2" x14ac:dyDescent="0.2">
      <c r="A1892" t="str">
        <v>Glycerophospholipid biosynthesis</v>
      </c>
      <c r="B1892" t="str">
        <v>PGPP_mm</v>
      </c>
    </row>
    <row r="1893" spans="1:2" x14ac:dyDescent="0.2">
      <c r="A1893" t="str">
        <v>Glycerophospholipid biosynthesis</v>
      </c>
      <c r="B1893" t="str">
        <v>PGPS_mm</v>
      </c>
    </row>
    <row r="1894" spans="1:2" x14ac:dyDescent="0.2">
      <c r="A1894" t="str">
        <v>Arachidonic acid metabolism</v>
      </c>
      <c r="B1894" t="str">
        <v>PGS_x</v>
      </c>
    </row>
    <row r="1895" spans="1:2" x14ac:dyDescent="0.2">
      <c r="A1895" t="str">
        <v>Transport</v>
      </c>
      <c r="B1895" t="str">
        <v>PGt_c_m</v>
      </c>
    </row>
    <row r="1896" spans="1:2" x14ac:dyDescent="0.2">
      <c r="A1896" t="str">
        <v>Phenylpropanoid biosynthesis</v>
      </c>
      <c r="B1896" t="str">
        <v>PHACRDC1_c</v>
      </c>
    </row>
    <row r="1897" spans="1:2" x14ac:dyDescent="0.2">
      <c r="A1897" t="str">
        <v>Phenylpropanoid biosynthesis</v>
      </c>
      <c r="B1897" t="str">
        <v>PHACRDC2_c</v>
      </c>
    </row>
    <row r="1898" spans="1:2" x14ac:dyDescent="0.2">
      <c r="A1898" t="str">
        <v>Phenylpropanoid biosynthesis</v>
      </c>
      <c r="B1898" t="str">
        <v>PHACRDC3_c</v>
      </c>
    </row>
    <row r="1899" spans="1:2" x14ac:dyDescent="0.2">
      <c r="A1899" t="str">
        <v>Phenylpropanoid biosynthesis</v>
      </c>
      <c r="B1899" t="str">
        <v>PHACRDC4_c</v>
      </c>
    </row>
    <row r="1900" spans="1:2" x14ac:dyDescent="0.2">
      <c r="A1900" t="str">
        <v>Arginine and proline metabolism</v>
      </c>
      <c r="B1900" t="str">
        <v>PHCD_m</v>
      </c>
    </row>
    <row r="1901" spans="1:2" x14ac:dyDescent="0.2">
      <c r="A1901" t="str">
        <v>Arginine and proline metabolism</v>
      </c>
      <c r="B1901" t="str">
        <v>PHCHGS_m</v>
      </c>
    </row>
    <row r="1902" spans="1:2" x14ac:dyDescent="0.2">
      <c r="A1902" t="str">
        <v>Transport</v>
      </c>
      <c r="B1902" t="str">
        <v>PHEACt_c_e</v>
      </c>
    </row>
    <row r="1903" spans="1:2" x14ac:dyDescent="0.2">
      <c r="A1903" t="str">
        <v>Aminobenzoate degradation</v>
      </c>
      <c r="B1903" t="str">
        <v>PHEN2MOXy_c</v>
      </c>
    </row>
    <row r="1904" spans="1:2" x14ac:dyDescent="0.2">
      <c r="A1904" t="str">
        <v>Transport</v>
      </c>
      <c r="B1904" t="str">
        <v>PHEt_c_m</v>
      </c>
    </row>
    <row r="1905" spans="1:2" x14ac:dyDescent="0.2">
      <c r="A1905" t="str">
        <v>Phenylalanine, tyrosine and tryptophan metabolism</v>
      </c>
      <c r="B1905" t="str">
        <v>PHETA1_c</v>
      </c>
    </row>
    <row r="1906" spans="1:2" x14ac:dyDescent="0.2">
      <c r="A1906" t="str">
        <v>Phenylalanine, tyrosine and tryptophan metabolism</v>
      </c>
      <c r="B1906" t="str">
        <v>PHETA1_m</v>
      </c>
    </row>
    <row r="1907" spans="1:2" x14ac:dyDescent="0.2">
      <c r="A1907" t="str">
        <v>Transport</v>
      </c>
      <c r="B1907" t="str">
        <v>PHEtps_e</v>
      </c>
    </row>
    <row r="1908" spans="1:2" x14ac:dyDescent="0.2">
      <c r="A1908" t="str">
        <v>Aminoacyl-tRNA biosynthesis</v>
      </c>
      <c r="B1908" t="str">
        <v>PHETRS_c</v>
      </c>
    </row>
    <row r="1909" spans="1:2" x14ac:dyDescent="0.2">
      <c r="A1909" t="str">
        <v>Aminoacyl-tRNA biosynthesis</v>
      </c>
      <c r="B1909" t="str">
        <v>PHETRS_m</v>
      </c>
    </row>
    <row r="1910" spans="1:2" x14ac:dyDescent="0.2">
      <c r="A1910" t="str">
        <v>Carotenoid biosynthesis</v>
      </c>
      <c r="B1910" t="str">
        <v>PHYTOED1_c</v>
      </c>
    </row>
    <row r="1911" spans="1:2" x14ac:dyDescent="0.2">
      <c r="A1911" t="str">
        <v>Carotenoid biosynthesis</v>
      </c>
      <c r="B1911" t="str">
        <v>PHYTOED2_c</v>
      </c>
    </row>
    <row r="1912" spans="1:2" x14ac:dyDescent="0.2">
      <c r="A1912" t="str">
        <v>Carotenoid biosynthesis</v>
      </c>
      <c r="B1912" t="str">
        <v>PHYTOED3_c</v>
      </c>
    </row>
    <row r="1913" spans="1:2" x14ac:dyDescent="0.2">
      <c r="A1913" t="str">
        <v>Carotenoid biosynthesis</v>
      </c>
      <c r="B1913" t="str">
        <v>PHYTOED4_c</v>
      </c>
    </row>
    <row r="1914" spans="1:2" x14ac:dyDescent="0.2">
      <c r="A1914" t="str">
        <v>Carotenoid biosynthesis</v>
      </c>
      <c r="B1914" t="str">
        <v>PHYTOED5_c</v>
      </c>
    </row>
    <row r="1915" spans="1:2" x14ac:dyDescent="0.2">
      <c r="A1915" t="str">
        <v>Carotenoid biosynthesis</v>
      </c>
      <c r="B1915" t="str">
        <v>PHYTOES_c</v>
      </c>
    </row>
    <row r="1916" spans="1:2" x14ac:dyDescent="0.2">
      <c r="A1916" t="str">
        <v>Inositol phosphate metabolism</v>
      </c>
      <c r="B1916" t="str">
        <v>PI35P5P_c</v>
      </c>
    </row>
    <row r="1917" spans="1:2" x14ac:dyDescent="0.2">
      <c r="A1917" t="str">
        <v>Inositol phosphate metabolism</v>
      </c>
      <c r="B1917" t="str">
        <v>PI35P5P_en</v>
      </c>
    </row>
    <row r="1918" spans="1:2" x14ac:dyDescent="0.2">
      <c r="A1918" t="str">
        <v>Inositol phosphate metabolism</v>
      </c>
      <c r="B1918" t="str">
        <v>PI35P5P_vm</v>
      </c>
    </row>
    <row r="1919" spans="1:2" x14ac:dyDescent="0.2">
      <c r="A1919" t="str">
        <v>Inositol phosphate metabolism</v>
      </c>
      <c r="B1919" t="str">
        <v>PI3P5K_vm</v>
      </c>
    </row>
    <row r="1920" spans="1:2" x14ac:dyDescent="0.2">
      <c r="A1920" t="str">
        <v>Inositol phosphate metabolism</v>
      </c>
      <c r="B1920" t="str">
        <v>PI3PP_c</v>
      </c>
    </row>
    <row r="1921" spans="1:2" x14ac:dyDescent="0.2">
      <c r="A1921" t="str">
        <v>Inositol phosphate metabolism</v>
      </c>
      <c r="B1921" t="str">
        <v>PI3PP_en</v>
      </c>
    </row>
    <row r="1922" spans="1:2" x14ac:dyDescent="0.2">
      <c r="A1922" t="str">
        <v>Inositol phosphate metabolism</v>
      </c>
      <c r="B1922" t="str">
        <v>PI3PP_gm</v>
      </c>
    </row>
    <row r="1923" spans="1:2" x14ac:dyDescent="0.2">
      <c r="A1923" t="str">
        <v>Inositol phosphate metabolism</v>
      </c>
      <c r="B1923" t="str">
        <v>PI3PP_rm</v>
      </c>
    </row>
    <row r="1924" spans="1:2" x14ac:dyDescent="0.2">
      <c r="A1924" t="str">
        <v>Inositol phosphate metabolism</v>
      </c>
      <c r="B1924" t="str">
        <v>PI45P5P_c</v>
      </c>
    </row>
    <row r="1925" spans="1:2" x14ac:dyDescent="0.2">
      <c r="A1925" t="str">
        <v>Inositol phosphate metabolism</v>
      </c>
      <c r="B1925" t="str">
        <v>PI45P5P_en</v>
      </c>
    </row>
    <row r="1926" spans="1:2" x14ac:dyDescent="0.2">
      <c r="A1926" t="str">
        <v>Inositol phosphate metabolism</v>
      </c>
      <c r="B1926" t="str">
        <v>PI4P5K_en</v>
      </c>
    </row>
    <row r="1927" spans="1:2" x14ac:dyDescent="0.2">
      <c r="A1927" t="str">
        <v>Inositol phosphate metabolism</v>
      </c>
      <c r="B1927" t="str">
        <v>PI4P5K_n</v>
      </c>
    </row>
    <row r="1928" spans="1:2" x14ac:dyDescent="0.2">
      <c r="A1928" t="str">
        <v>Inositol phosphate metabolism</v>
      </c>
      <c r="B1928" t="str">
        <v>PI4PP_c</v>
      </c>
    </row>
    <row r="1929" spans="1:2" x14ac:dyDescent="0.2">
      <c r="A1929" t="str">
        <v>Inositol phosphate metabolism</v>
      </c>
      <c r="B1929" t="str">
        <v>PI4PP_en</v>
      </c>
    </row>
    <row r="1930" spans="1:2" x14ac:dyDescent="0.2">
      <c r="A1930" t="str">
        <v>Inositol phosphate metabolism</v>
      </c>
      <c r="B1930" t="str">
        <v>PI4PP_gm</v>
      </c>
    </row>
    <row r="1931" spans="1:2" x14ac:dyDescent="0.2">
      <c r="A1931" t="str">
        <v>Inositol phosphate metabolism</v>
      </c>
      <c r="B1931" t="str">
        <v>PI4PP_rm</v>
      </c>
    </row>
    <row r="1932" spans="1:2" x14ac:dyDescent="0.2">
      <c r="A1932" t="str">
        <v>Transport</v>
      </c>
      <c r="B1932" t="str">
        <v>PIt_c_en</v>
      </c>
    </row>
    <row r="1933" spans="1:2" x14ac:dyDescent="0.2">
      <c r="A1933" t="str">
        <v>Transport</v>
      </c>
      <c r="B1933" t="str">
        <v>PIt_c_gm</v>
      </c>
    </row>
    <row r="1934" spans="1:2" x14ac:dyDescent="0.2">
      <c r="A1934" t="str">
        <v>Transport</v>
      </c>
      <c r="B1934" t="str">
        <v>PIt_c_rm</v>
      </c>
    </row>
    <row r="1935" spans="1:2" x14ac:dyDescent="0.2">
      <c r="A1935" t="str">
        <v>Transport</v>
      </c>
      <c r="B1935" t="str">
        <v>PIt_c_v</v>
      </c>
    </row>
    <row r="1936" spans="1:2" x14ac:dyDescent="0.2">
      <c r="A1936" t="str">
        <v>Transport</v>
      </c>
      <c r="B1936" t="str">
        <v>PIt_c_vm</v>
      </c>
    </row>
    <row r="1937" spans="1:2" x14ac:dyDescent="0.2">
      <c r="A1937" t="str">
        <v>Transport</v>
      </c>
      <c r="B1937" t="str">
        <v>PIt_m_mm</v>
      </c>
    </row>
    <row r="1938" spans="1:2" x14ac:dyDescent="0.2">
      <c r="A1938" t="str">
        <v>Transport</v>
      </c>
      <c r="B1938" t="str">
        <v>PIt_r_rm</v>
      </c>
    </row>
    <row r="1939" spans="1:2" x14ac:dyDescent="0.2">
      <c r="A1939" t="str">
        <v>Transport</v>
      </c>
      <c r="B1939" t="str">
        <v>PItps_e</v>
      </c>
    </row>
    <row r="1940" spans="1:2" x14ac:dyDescent="0.2">
      <c r="A1940" t="str">
        <v>Transport</v>
      </c>
      <c r="B1940" t="str">
        <v>PItps_m</v>
      </c>
    </row>
    <row r="1941" spans="1:2" x14ac:dyDescent="0.2">
      <c r="A1941" t="str">
        <v>Glycolysis / Gluconeogenesis</v>
      </c>
      <c r="B1941" t="str">
        <v>PKETF_c</v>
      </c>
    </row>
    <row r="1942" spans="1:2" x14ac:dyDescent="0.2">
      <c r="A1942" t="str">
        <v>Glycolysis / Gluconeogenesis</v>
      </c>
      <c r="B1942" t="str">
        <v>PKETX_c</v>
      </c>
    </row>
    <row r="1943" spans="1:2" x14ac:dyDescent="0.2">
      <c r="A1943" t="str">
        <v>Glycerophospholipid metabolism</v>
      </c>
      <c r="B1943" t="str">
        <v>PLAA1lpc_en</v>
      </c>
    </row>
    <row r="1944" spans="1:2" x14ac:dyDescent="0.2">
      <c r="A1944" t="str">
        <v>Glycerophospholipid metabolism</v>
      </c>
      <c r="B1944" t="str">
        <v>PLAA1lpc_mm</v>
      </c>
    </row>
    <row r="1945" spans="1:2" x14ac:dyDescent="0.2">
      <c r="A1945" t="str">
        <v>Glycerophospholipid metabolism</v>
      </c>
      <c r="B1945" t="str">
        <v>PLAA1lpc_rm</v>
      </c>
    </row>
    <row r="1946" spans="1:2" x14ac:dyDescent="0.2">
      <c r="A1946" t="str">
        <v>Glycerophospholipid metabolism</v>
      </c>
      <c r="B1946" t="str">
        <v>PLAA1lpe_en</v>
      </c>
    </row>
    <row r="1947" spans="1:2" x14ac:dyDescent="0.2">
      <c r="A1947" t="str">
        <v>Glycerophospholipid metabolism</v>
      </c>
      <c r="B1947" t="str">
        <v>PLAA1lpe_mm</v>
      </c>
    </row>
    <row r="1948" spans="1:2" x14ac:dyDescent="0.2">
      <c r="A1948" t="str">
        <v>Glycerophospholipid metabolism</v>
      </c>
      <c r="B1948" t="str">
        <v>PLAA2pc_en</v>
      </c>
    </row>
    <row r="1949" spans="1:2" x14ac:dyDescent="0.2">
      <c r="A1949" t="str">
        <v>Glycerophospholipid metabolism</v>
      </c>
      <c r="B1949" t="str">
        <v>PLAA2pc_mm</v>
      </c>
    </row>
    <row r="1950" spans="1:2" x14ac:dyDescent="0.2">
      <c r="A1950" t="str">
        <v>Glycerophospholipid metabolism</v>
      </c>
      <c r="B1950" t="str">
        <v>PLAA2pc_rm</v>
      </c>
    </row>
    <row r="1951" spans="1:2" x14ac:dyDescent="0.2">
      <c r="A1951" t="str">
        <v>Glycerophospholipid metabolism</v>
      </c>
      <c r="B1951" t="str">
        <v>PLAA2pe_en</v>
      </c>
    </row>
    <row r="1952" spans="1:2" x14ac:dyDescent="0.2">
      <c r="A1952" t="str">
        <v>Glycerophospholipid metabolism</v>
      </c>
      <c r="B1952" t="str">
        <v>PLAA2pe_mm</v>
      </c>
    </row>
    <row r="1953" spans="1:2" x14ac:dyDescent="0.2">
      <c r="A1953" t="str">
        <v>Sphingolipid metabolism</v>
      </c>
      <c r="B1953" t="str">
        <v>PLACipc_m</v>
      </c>
    </row>
    <row r="1954" spans="1:2" x14ac:dyDescent="0.2">
      <c r="A1954" t="str">
        <v>Sphingolipid metabolism</v>
      </c>
      <c r="B1954" t="str">
        <v>PLACipc_r</v>
      </c>
    </row>
    <row r="1955" spans="1:2" x14ac:dyDescent="0.2">
      <c r="A1955" t="str">
        <v>Sphingolipid metabolism</v>
      </c>
      <c r="B1955" t="str">
        <v>PLACmip2c_m</v>
      </c>
    </row>
    <row r="1956" spans="1:2" x14ac:dyDescent="0.2">
      <c r="A1956" t="str">
        <v>Unassigned</v>
      </c>
      <c r="B1956" t="str">
        <v>PLACmip2c_r</v>
      </c>
    </row>
    <row r="1957" spans="1:2" x14ac:dyDescent="0.2">
      <c r="A1957" t="str">
        <v>Sphingolipid metabolism</v>
      </c>
      <c r="B1957" t="str">
        <v>PLACmipc_m</v>
      </c>
    </row>
    <row r="1958" spans="1:2" x14ac:dyDescent="0.2">
      <c r="A1958" t="str">
        <v>Sphingolipid metabolism</v>
      </c>
      <c r="B1958" t="str">
        <v>PLACmipc_r</v>
      </c>
    </row>
    <row r="1959" spans="1:2" x14ac:dyDescent="0.2">
      <c r="A1959" t="str">
        <v>Glycerophospholipid metabolism</v>
      </c>
      <c r="B1959" t="str">
        <v>PLACpail_c</v>
      </c>
    </row>
    <row r="1960" spans="1:2" x14ac:dyDescent="0.2">
      <c r="A1960" t="str">
        <v>Glycerophospholipid metabolism</v>
      </c>
      <c r="B1960" t="str">
        <v>PLACpail45p_c</v>
      </c>
    </row>
    <row r="1961" spans="1:2" x14ac:dyDescent="0.2">
      <c r="A1961" t="str">
        <v>Glycerophospholipid metabolism</v>
      </c>
      <c r="B1961" t="str">
        <v>PLACpail45p_n</v>
      </c>
    </row>
    <row r="1962" spans="1:2" x14ac:dyDescent="0.2">
      <c r="A1962" t="str">
        <v>Glycerophospholipid metabolism</v>
      </c>
      <c r="B1962" t="str">
        <v>PLACpg_mm</v>
      </c>
    </row>
    <row r="1963" spans="1:2" x14ac:dyDescent="0.2">
      <c r="A1963" t="str">
        <v>Glycerophospholipid metabolism</v>
      </c>
      <c r="B1963" t="str">
        <v>PLADpc_en</v>
      </c>
    </row>
    <row r="1964" spans="1:2" x14ac:dyDescent="0.2">
      <c r="A1964" t="str">
        <v>Fructose and mannose metabolism</v>
      </c>
      <c r="B1964" t="str">
        <v>PMANM_c</v>
      </c>
    </row>
    <row r="1965" spans="1:2" x14ac:dyDescent="0.2">
      <c r="A1965" t="str">
        <v>Riboflavin metabolism</v>
      </c>
      <c r="B1965" t="str">
        <v>PMDPHT_c</v>
      </c>
    </row>
    <row r="1966" spans="1:2" x14ac:dyDescent="0.2">
      <c r="A1966" t="str">
        <v>Glycerophospholipid metabolism</v>
      </c>
      <c r="B1966" t="str">
        <v>PMEMT_rm</v>
      </c>
    </row>
    <row r="1967" spans="1:2" x14ac:dyDescent="0.2">
      <c r="A1967" t="str">
        <v>Terpenoid backbone biosynthesis</v>
      </c>
      <c r="B1967" t="str">
        <v>PMEVK_c</v>
      </c>
    </row>
    <row r="1968" spans="1:2" x14ac:dyDescent="0.2">
      <c r="A1968" t="str">
        <v>Unassigned</v>
      </c>
      <c r="B1968" t="str">
        <v>PMI12346PS_c</v>
      </c>
    </row>
    <row r="1969" spans="1:2" x14ac:dyDescent="0.2">
      <c r="A1969" t="str">
        <v>Unassigned</v>
      </c>
      <c r="B1969" t="str">
        <v>PMI1346PS_c</v>
      </c>
    </row>
    <row r="1970" spans="1:2" x14ac:dyDescent="0.2">
      <c r="A1970" t="str">
        <v>Thiamine metabolism</v>
      </c>
      <c r="B1970" t="str">
        <v>PMPK_c</v>
      </c>
    </row>
    <row r="1971" spans="1:2" x14ac:dyDescent="0.2">
      <c r="A1971" t="str">
        <v>Transport</v>
      </c>
      <c r="B1971" t="str">
        <v>PMTCOAt_c_l</v>
      </c>
    </row>
    <row r="1972" spans="1:2" x14ac:dyDescent="0.2">
      <c r="A1972" t="str">
        <v>Transport</v>
      </c>
      <c r="B1972" t="str">
        <v>PMTCOAt_c_r</v>
      </c>
    </row>
    <row r="1973" spans="1:2" x14ac:dyDescent="0.2">
      <c r="A1973" t="str">
        <v>Transport</v>
      </c>
      <c r="B1973" t="str">
        <v>PMTCOAt_c_rm</v>
      </c>
    </row>
    <row r="1974" spans="1:2" x14ac:dyDescent="0.2">
      <c r="A1974" t="str">
        <v>Pyrimidine metabolism</v>
      </c>
      <c r="B1974" t="str">
        <v>PNP_c</v>
      </c>
    </row>
    <row r="1975" spans="1:2" x14ac:dyDescent="0.2">
      <c r="A1975" t="str">
        <v>Pantothenate and CoA biosynthesis</v>
      </c>
      <c r="B1975" t="str">
        <v>PNTK_c</v>
      </c>
    </row>
    <row r="1976" spans="1:2" x14ac:dyDescent="0.2">
      <c r="A1976" t="str">
        <v>Transport</v>
      </c>
      <c r="B1976" t="str">
        <v>PNTOtps_e</v>
      </c>
    </row>
    <row r="1977" spans="1:2" x14ac:dyDescent="0.2">
      <c r="A1977" t="str">
        <v>Unassigned</v>
      </c>
      <c r="B1977" t="str">
        <v>POLYAO1_c</v>
      </c>
    </row>
    <row r="1978" spans="1:2" x14ac:dyDescent="0.2">
      <c r="A1978" t="str">
        <v>Unassigned</v>
      </c>
      <c r="B1978" t="str">
        <v>POLYAO2_c</v>
      </c>
    </row>
    <row r="1979" spans="1:2" x14ac:dyDescent="0.2">
      <c r="A1979" t="str">
        <v>Arginine and proline metabolism</v>
      </c>
      <c r="B1979" t="str">
        <v>POLYAO3_c</v>
      </c>
    </row>
    <row r="1980" spans="1:2" x14ac:dyDescent="0.2">
      <c r="A1980" t="str">
        <v>Oxidative phosphorylation</v>
      </c>
      <c r="B1980" t="str">
        <v>PPA_c</v>
      </c>
    </row>
    <row r="1981" spans="1:2" x14ac:dyDescent="0.2">
      <c r="A1981" t="str">
        <v>Transport</v>
      </c>
      <c r="B1981" t="str">
        <v>PPAt_c_e</v>
      </c>
    </row>
    <row r="1982" spans="1:2" x14ac:dyDescent="0.2">
      <c r="A1982" t="str">
        <v>Transport</v>
      </c>
      <c r="B1982" t="str">
        <v>PPAt_c_m</v>
      </c>
    </row>
    <row r="1983" spans="1:2" x14ac:dyDescent="0.2">
      <c r="A1983" t="str">
        <v>Heme metabolism</v>
      </c>
      <c r="B1983" t="str">
        <v>PPBNGD_c</v>
      </c>
    </row>
    <row r="1984" spans="1:2" x14ac:dyDescent="0.2">
      <c r="A1984" t="str">
        <v>Heme metabolism</v>
      </c>
      <c r="B1984" t="str">
        <v>PPBNGS_1_c</v>
      </c>
    </row>
    <row r="1985" spans="1:2" x14ac:dyDescent="0.2">
      <c r="A1985" t="str">
        <v>Pantothenate and CoA biosynthesis</v>
      </c>
      <c r="B1985" t="str">
        <v>PPCDC_c</v>
      </c>
    </row>
    <row r="1986" spans="1:2" x14ac:dyDescent="0.2">
      <c r="A1986" t="str">
        <v>Pyruvate metabolism</v>
      </c>
      <c r="B1986" t="str">
        <v>PPCK_c</v>
      </c>
    </row>
    <row r="1987" spans="1:2" x14ac:dyDescent="0.2">
      <c r="A1987" t="str">
        <v>Purine metabolism</v>
      </c>
      <c r="B1987" t="str">
        <v>PPGPPDP_c</v>
      </c>
    </row>
    <row r="1988" spans="1:2" x14ac:dyDescent="0.2">
      <c r="A1988" t="str">
        <v>Transport</v>
      </c>
      <c r="B1988" t="str">
        <v>PPIt_c_l</v>
      </c>
    </row>
    <row r="1989" spans="1:2" x14ac:dyDescent="0.2">
      <c r="A1989" t="str">
        <v>Transport</v>
      </c>
      <c r="B1989" t="str">
        <v>PPIt_c_m</v>
      </c>
    </row>
    <row r="1990" spans="1:2" x14ac:dyDescent="0.2">
      <c r="A1990" t="str">
        <v>Transport</v>
      </c>
      <c r="B1990" t="str">
        <v>PPIt_c_rm</v>
      </c>
    </row>
    <row r="1991" spans="1:2" x14ac:dyDescent="0.2">
      <c r="A1991" t="str">
        <v>Transport</v>
      </c>
      <c r="B1991" t="str">
        <v>PPIt_c_x</v>
      </c>
    </row>
    <row r="1992" spans="1:2" x14ac:dyDescent="0.2">
      <c r="A1992" t="str">
        <v>Transport</v>
      </c>
      <c r="B1992" t="str">
        <v>PPIt_m_mm</v>
      </c>
    </row>
    <row r="1993" spans="1:2" x14ac:dyDescent="0.2">
      <c r="A1993" t="str">
        <v>Glycolysis / Gluconeogenesis</v>
      </c>
      <c r="B1993" t="str">
        <v>PPM_c</v>
      </c>
    </row>
    <row r="1994" spans="1:2" x14ac:dyDescent="0.2">
      <c r="A1994" t="str">
        <v>Pantothenate and CoA biosynthesis</v>
      </c>
      <c r="B1994" t="str">
        <v>PPNCL2_c</v>
      </c>
    </row>
    <row r="1995" spans="1:2" x14ac:dyDescent="0.2">
      <c r="A1995" t="str">
        <v>Phenylalanine, tyrosine and tryptophan metabolism</v>
      </c>
      <c r="B1995" t="str">
        <v>PPND2_c</v>
      </c>
    </row>
    <row r="1996" spans="1:2" x14ac:dyDescent="0.2">
      <c r="A1996" t="str">
        <v>Phenylalanine, tyrosine and tryptophan metabolism</v>
      </c>
      <c r="B1996" t="str">
        <v>PPNDH_c</v>
      </c>
    </row>
    <row r="1997" spans="1:2" x14ac:dyDescent="0.2">
      <c r="A1997" t="str">
        <v>Transport</v>
      </c>
      <c r="B1997" t="str">
        <v>PPPG9t_c_m</v>
      </c>
    </row>
    <row r="1998" spans="1:2" x14ac:dyDescent="0.2">
      <c r="A1998" t="str">
        <v>Heme metabolism</v>
      </c>
      <c r="B1998" t="str">
        <v>PPPGO_m</v>
      </c>
    </row>
    <row r="1999" spans="1:2" x14ac:dyDescent="0.2">
      <c r="A1999" t="str">
        <v>Terpenoid backbone biosynthesis</v>
      </c>
      <c r="B1999" t="str">
        <v>PPTT_l</v>
      </c>
    </row>
    <row r="2000" spans="1:2" x14ac:dyDescent="0.2">
      <c r="A2000" t="str">
        <v>Terpenoid backbone biosynthesis</v>
      </c>
      <c r="B2000" t="str">
        <v>PPTT_m</v>
      </c>
    </row>
    <row r="2001" spans="1:2" x14ac:dyDescent="0.2">
      <c r="A2001" t="str">
        <v>Purine metabolism</v>
      </c>
      <c r="B2001" t="str">
        <v>PRAGSi_c</v>
      </c>
    </row>
    <row r="2002" spans="1:2" x14ac:dyDescent="0.2">
      <c r="A2002" t="str">
        <v>Phenylalanine, tyrosine and tryptophan metabolism</v>
      </c>
      <c r="B2002" t="str">
        <v>PRAIi_c</v>
      </c>
    </row>
    <row r="2003" spans="1:2" x14ac:dyDescent="0.2">
      <c r="A2003" t="str">
        <v>Purine metabolism</v>
      </c>
      <c r="B2003" t="str">
        <v>PRAIS_c</v>
      </c>
    </row>
    <row r="2004" spans="1:2" x14ac:dyDescent="0.2">
      <c r="A2004" t="str">
        <v>Histidine metabolism</v>
      </c>
      <c r="B2004" t="str">
        <v>PRAMPC_c</v>
      </c>
    </row>
    <row r="2005" spans="1:2" x14ac:dyDescent="0.2">
      <c r="A2005" t="str">
        <v>Purine metabolism</v>
      </c>
      <c r="B2005" t="str">
        <v>PRASCSi_c</v>
      </c>
    </row>
    <row r="2006" spans="1:2" x14ac:dyDescent="0.2">
      <c r="A2006" t="str">
        <v>Histidine metabolism</v>
      </c>
      <c r="B2006" t="str">
        <v>PRATPP_c</v>
      </c>
    </row>
    <row r="2007" spans="1:2" x14ac:dyDescent="0.2">
      <c r="A2007" t="str">
        <v>Transport</v>
      </c>
      <c r="B2007" t="str">
        <v>PREN9DPt_c_l</v>
      </c>
    </row>
    <row r="2008" spans="1:2" x14ac:dyDescent="0.2">
      <c r="A2008" t="str">
        <v>Transport</v>
      </c>
      <c r="B2008" t="str">
        <v>PREN9DPt_c_m</v>
      </c>
    </row>
    <row r="2009" spans="1:2" x14ac:dyDescent="0.2">
      <c r="A2009" t="str">
        <v>Terpenoid backbone biosynthesis</v>
      </c>
      <c r="B2009" t="str">
        <v>PRENT10_l</v>
      </c>
    </row>
    <row r="2010" spans="1:2" x14ac:dyDescent="0.2">
      <c r="A2010" t="str">
        <v>Terpenoid backbone biosynthesis</v>
      </c>
      <c r="B2010" t="str">
        <v>PRENT11_l</v>
      </c>
    </row>
    <row r="2011" spans="1:2" x14ac:dyDescent="0.2">
      <c r="A2011" t="str">
        <v>Terpenoid backbone biosynthesis</v>
      </c>
      <c r="B2011" t="str">
        <v>PRENT12_l</v>
      </c>
    </row>
    <row r="2012" spans="1:2" x14ac:dyDescent="0.2">
      <c r="A2012" t="str">
        <v>Terpenoid backbone biosynthesis</v>
      </c>
      <c r="B2012" t="str">
        <v>PRENT13_l</v>
      </c>
    </row>
    <row r="2013" spans="1:2" x14ac:dyDescent="0.2">
      <c r="A2013" t="str">
        <v>Terpenoid backbone biosynthesis</v>
      </c>
      <c r="B2013" t="str">
        <v>PRENT14_l</v>
      </c>
    </row>
    <row r="2014" spans="1:2" x14ac:dyDescent="0.2">
      <c r="A2014" t="str">
        <v>Terpenoid backbone biosynthesis</v>
      </c>
      <c r="B2014" t="str">
        <v>PRENT15_l</v>
      </c>
    </row>
    <row r="2015" spans="1:2" x14ac:dyDescent="0.2">
      <c r="A2015" t="str">
        <v>Terpenoid backbone biosynthesis</v>
      </c>
      <c r="B2015" t="str">
        <v>PRENT16_l</v>
      </c>
    </row>
    <row r="2016" spans="1:2" x14ac:dyDescent="0.2">
      <c r="A2016" t="str">
        <v>Terpenoid backbone biosynthesis</v>
      </c>
      <c r="B2016" t="str">
        <v>PRENT17_l</v>
      </c>
    </row>
    <row r="2017" spans="1:2" x14ac:dyDescent="0.2">
      <c r="A2017" t="str">
        <v>Terpenoid backbone biosynthesis</v>
      </c>
      <c r="B2017" t="str">
        <v>PRENT18_l</v>
      </c>
    </row>
    <row r="2018" spans="1:2" x14ac:dyDescent="0.2">
      <c r="A2018" t="str">
        <v>Terpenoid backbone biosynthesis</v>
      </c>
      <c r="B2018" t="str">
        <v>PRENT19_l</v>
      </c>
    </row>
    <row r="2019" spans="1:2" x14ac:dyDescent="0.2">
      <c r="A2019" t="str">
        <v>Terpenoid backbone biosynthesis</v>
      </c>
      <c r="B2019" t="str">
        <v>PRENT20_l</v>
      </c>
    </row>
    <row r="2020" spans="1:2" x14ac:dyDescent="0.2">
      <c r="A2020" t="str">
        <v>Terpenoid backbone biosynthesis</v>
      </c>
      <c r="B2020" t="str">
        <v>PRENT21_l</v>
      </c>
    </row>
    <row r="2021" spans="1:2" x14ac:dyDescent="0.2">
      <c r="A2021" t="str">
        <v>Terpenoid backbone biosynthesis</v>
      </c>
      <c r="B2021" t="str">
        <v>PRENT6_l</v>
      </c>
    </row>
    <row r="2022" spans="1:2" x14ac:dyDescent="0.2">
      <c r="A2022" t="str">
        <v>Terpenoid backbone biosynthesis</v>
      </c>
      <c r="B2022" t="str">
        <v>PRENT7_l</v>
      </c>
    </row>
    <row r="2023" spans="1:2" x14ac:dyDescent="0.2">
      <c r="A2023" t="str">
        <v>Terpenoid backbone biosynthesis</v>
      </c>
      <c r="B2023" t="str">
        <v>PRENT8_l</v>
      </c>
    </row>
    <row r="2024" spans="1:2" x14ac:dyDescent="0.2">
      <c r="A2024" t="str">
        <v>Terpenoid backbone biosynthesis</v>
      </c>
      <c r="B2024" t="str">
        <v>PRENT9_l</v>
      </c>
    </row>
    <row r="2025" spans="1:2" x14ac:dyDescent="0.2">
      <c r="A2025" t="str">
        <v>Purine metabolism</v>
      </c>
      <c r="B2025" t="str">
        <v>PRFGS_c</v>
      </c>
    </row>
    <row r="2026" spans="1:2" x14ac:dyDescent="0.2">
      <c r="A2026" t="str">
        <v>Histidine metabolism</v>
      </c>
      <c r="B2026" t="str">
        <v>PRMICI_c</v>
      </c>
    </row>
    <row r="2027" spans="1:2" x14ac:dyDescent="0.2">
      <c r="A2027" t="str">
        <v>Arginine and proline metabolism</v>
      </c>
      <c r="B2027" t="str">
        <v>PROD2_m</v>
      </c>
    </row>
    <row r="2028" spans="1:2" x14ac:dyDescent="0.2">
      <c r="A2028" t="str">
        <v>Transport</v>
      </c>
      <c r="B2028" t="str">
        <v>PROt_c_m</v>
      </c>
    </row>
    <row r="2029" spans="1:2" x14ac:dyDescent="0.2">
      <c r="A2029" t="str">
        <v>Transport</v>
      </c>
      <c r="B2029" t="str">
        <v>PROtps_e</v>
      </c>
    </row>
    <row r="2030" spans="1:2" x14ac:dyDescent="0.2">
      <c r="A2030" t="str">
        <v>Aminoacyl-tRNA biosynthesis</v>
      </c>
      <c r="B2030" t="str">
        <v>PROTRS_c</v>
      </c>
    </row>
    <row r="2031" spans="1:2" x14ac:dyDescent="0.2">
      <c r="A2031" t="str">
        <v>Histidine metabolism</v>
      </c>
      <c r="B2031" t="str">
        <v>PRPPS_c</v>
      </c>
    </row>
    <row r="2032" spans="1:2" x14ac:dyDescent="0.2">
      <c r="A2032" t="str">
        <v>Transport</v>
      </c>
      <c r="B2032" t="str">
        <v>PRPPt_c_m</v>
      </c>
    </row>
    <row r="2033" spans="1:2" x14ac:dyDescent="0.2">
      <c r="A2033" t="str">
        <v>Phenylalanine, tyrosine and tryptophan metabolism</v>
      </c>
      <c r="B2033" t="str">
        <v>PSCIT_c</v>
      </c>
    </row>
    <row r="2034" spans="1:2" x14ac:dyDescent="0.2">
      <c r="A2034" t="str">
        <v>Glycerophospholipid metabolism</v>
      </c>
      <c r="B2034" t="str">
        <v>PSD_gm</v>
      </c>
    </row>
    <row r="2035" spans="1:2" x14ac:dyDescent="0.2">
      <c r="A2035" t="str">
        <v>Glycerophospholipid metabolism</v>
      </c>
      <c r="B2035" t="str">
        <v>PSD_mm</v>
      </c>
    </row>
    <row r="2036" spans="1:2" x14ac:dyDescent="0.2">
      <c r="A2036" t="str">
        <v>Glycerophospholipid metabolism</v>
      </c>
      <c r="B2036" t="str">
        <v>PSD_vm</v>
      </c>
    </row>
    <row r="2037" spans="1:2" x14ac:dyDescent="0.2">
      <c r="A2037" t="str">
        <v>Glycine, serine and threonine metabolism</v>
      </c>
      <c r="B2037" t="str">
        <v>PSERT_c</v>
      </c>
    </row>
    <row r="2038" spans="1:2" x14ac:dyDescent="0.2">
      <c r="A2038" t="str">
        <v>Glycine, serine and threonine metabolism</v>
      </c>
      <c r="B2038" t="str">
        <v>PSP_L_c</v>
      </c>
    </row>
    <row r="2039" spans="1:2" x14ac:dyDescent="0.2">
      <c r="A2039" t="str">
        <v>Sphingolipid metabolism</v>
      </c>
      <c r="B2039" t="str">
        <v>PSPHPL_r</v>
      </c>
    </row>
    <row r="2040" spans="1:2" x14ac:dyDescent="0.2">
      <c r="A2040" t="str">
        <v>Sphingolipid biosynthesis</v>
      </c>
      <c r="B2040" t="str">
        <v>PSPHS_r</v>
      </c>
    </row>
    <row r="2041" spans="1:2" x14ac:dyDescent="0.2">
      <c r="A2041" t="str">
        <v>Glycerophospholipid biosynthesis</v>
      </c>
      <c r="B2041" t="str">
        <v>PSSA_rm</v>
      </c>
    </row>
    <row r="2042" spans="1:2" x14ac:dyDescent="0.2">
      <c r="A2042" t="str">
        <v>Transport</v>
      </c>
      <c r="B2042" t="str">
        <v>PSt_c_m</v>
      </c>
    </row>
    <row r="2043" spans="1:2" x14ac:dyDescent="0.2">
      <c r="A2043" t="str">
        <v>Transport</v>
      </c>
      <c r="B2043" t="str">
        <v>PSt_c_rm</v>
      </c>
    </row>
    <row r="2044" spans="1:2" x14ac:dyDescent="0.2">
      <c r="A2044" t="str">
        <v>Transport</v>
      </c>
      <c r="B2044" t="str">
        <v>PSt_en_rm</v>
      </c>
    </row>
    <row r="2045" spans="1:2" x14ac:dyDescent="0.2">
      <c r="A2045" t="str">
        <v>Transport</v>
      </c>
      <c r="B2045" t="str">
        <v>PSt_gm_rm</v>
      </c>
    </row>
    <row r="2046" spans="1:2" x14ac:dyDescent="0.2">
      <c r="A2046" t="str">
        <v>Transport</v>
      </c>
      <c r="B2046" t="str">
        <v>PSt_mm_rm</v>
      </c>
    </row>
    <row r="2047" spans="1:2" x14ac:dyDescent="0.2">
      <c r="A2047" t="str">
        <v>Transport</v>
      </c>
      <c r="B2047" t="str">
        <v>PSt_rm_vm</v>
      </c>
    </row>
    <row r="2048" spans="1:2" x14ac:dyDescent="0.2">
      <c r="A2048" t="str">
        <v>Pantothenate and CoA biosynthesis</v>
      </c>
      <c r="B2048" t="str">
        <v>PTPAT_c</v>
      </c>
    </row>
    <row r="2049" spans="1:2" x14ac:dyDescent="0.2">
      <c r="A2049" t="str">
        <v>Arginine and proline metabolism</v>
      </c>
      <c r="B2049" t="str">
        <v>PTRCAT1_c</v>
      </c>
    </row>
    <row r="2050" spans="1:2" x14ac:dyDescent="0.2">
      <c r="A2050" t="str">
        <v>Transport</v>
      </c>
      <c r="B2050" t="str">
        <v>PTRCtpa_e</v>
      </c>
    </row>
    <row r="2051" spans="1:2" x14ac:dyDescent="0.2">
      <c r="A2051" t="str">
        <v>Transport</v>
      </c>
      <c r="B2051" t="str">
        <v>PTRCtpa_v</v>
      </c>
    </row>
    <row r="2052" spans="1:2" x14ac:dyDescent="0.2">
      <c r="A2052" t="str">
        <v>Purine metabolism</v>
      </c>
      <c r="B2052" t="str">
        <v>PUNP3_c</v>
      </c>
    </row>
    <row r="2053" spans="1:2" x14ac:dyDescent="0.2">
      <c r="A2053" t="str">
        <v>Purine metabolism</v>
      </c>
      <c r="B2053" t="str">
        <v>PUNP3_m</v>
      </c>
    </row>
    <row r="2054" spans="1:2" x14ac:dyDescent="0.2">
      <c r="A2054" t="str">
        <v>Purine metabolism</v>
      </c>
      <c r="B2054" t="str">
        <v>PUNP5_c</v>
      </c>
    </row>
    <row r="2055" spans="1:2" x14ac:dyDescent="0.2">
      <c r="A2055" t="str">
        <v>Vitamin B6 metabolism</v>
      </c>
      <c r="B2055" t="str">
        <v>PYAM5PO_c</v>
      </c>
    </row>
    <row r="2056" spans="1:2" x14ac:dyDescent="0.2">
      <c r="A2056" t="str">
        <v>Vitamin B6 metabolism</v>
      </c>
      <c r="B2056" t="str">
        <v>PYDAMK_c</v>
      </c>
    </row>
    <row r="2057" spans="1:2" x14ac:dyDescent="0.2">
      <c r="A2057" t="str">
        <v>Vitamin B6 metabolism</v>
      </c>
      <c r="B2057" t="str">
        <v>PYDX5PS_c</v>
      </c>
    </row>
    <row r="2058" spans="1:2" x14ac:dyDescent="0.2">
      <c r="A2058" t="str">
        <v>Transport</v>
      </c>
      <c r="B2058" t="str">
        <v>PYDX5Pt_c_e</v>
      </c>
    </row>
    <row r="2059" spans="1:2" x14ac:dyDescent="0.2">
      <c r="A2059" t="str">
        <v>Vitamin B6 metabolism</v>
      </c>
      <c r="B2059" t="str">
        <v>PYDXK_c</v>
      </c>
    </row>
    <row r="2060" spans="1:2" x14ac:dyDescent="0.2">
      <c r="A2060" t="str">
        <v>Vitamin B6 metabolism</v>
      </c>
      <c r="B2060" t="str">
        <v>PYDXNK_c</v>
      </c>
    </row>
    <row r="2061" spans="1:2" x14ac:dyDescent="0.2">
      <c r="A2061" t="str">
        <v>Vitamin B6 metabolism</v>
      </c>
      <c r="B2061" t="str">
        <v>PYDXNO_c</v>
      </c>
    </row>
    <row r="2062" spans="1:2" x14ac:dyDescent="0.2">
      <c r="A2062" t="str">
        <v>Vitamin B6 metabolism</v>
      </c>
      <c r="B2062" t="str">
        <v>PYDXNOR_c</v>
      </c>
    </row>
    <row r="2063" spans="1:2" x14ac:dyDescent="0.2">
      <c r="A2063" t="str">
        <v>Vitamin B6 metabolism</v>
      </c>
      <c r="B2063" t="str">
        <v>PYDXO_c</v>
      </c>
    </row>
    <row r="2064" spans="1:2" x14ac:dyDescent="0.2">
      <c r="A2064" t="str">
        <v>Glycolysis / Gluconeogenesis</v>
      </c>
      <c r="B2064" t="str">
        <v>PYK_c</v>
      </c>
    </row>
    <row r="2065" spans="1:2" x14ac:dyDescent="0.2">
      <c r="A2065" t="str">
        <v>Pyrimidine metabolism</v>
      </c>
      <c r="B2065" t="str">
        <v>PYNP2r_c</v>
      </c>
    </row>
    <row r="2066" spans="1:2" x14ac:dyDescent="0.2">
      <c r="A2066" t="str">
        <v>Pyruvate metabolism</v>
      </c>
      <c r="B2066" t="str">
        <v>PYRDC_c</v>
      </c>
    </row>
    <row r="2067" spans="1:2" x14ac:dyDescent="0.2">
      <c r="A2067" t="str">
        <v>Pyruvate metabolism</v>
      </c>
      <c r="B2067" t="str">
        <v>PYRDC2_c</v>
      </c>
    </row>
    <row r="2068" spans="1:2" x14ac:dyDescent="0.2">
      <c r="A2068" t="str">
        <v>Transport</v>
      </c>
      <c r="B2068" t="str">
        <v>PYRtps_e</v>
      </c>
    </row>
    <row r="2069" spans="1:2" x14ac:dyDescent="0.2">
      <c r="A2069" t="str">
        <v>Transport</v>
      </c>
      <c r="B2069" t="str">
        <v>PYRtps_m</v>
      </c>
    </row>
    <row r="2070" spans="1:2" x14ac:dyDescent="0.2">
      <c r="A2070" t="str">
        <v>Transport</v>
      </c>
      <c r="B2070" t="str">
        <v>Q9H2t_c_e</v>
      </c>
    </row>
    <row r="2071" spans="1:2" x14ac:dyDescent="0.2">
      <c r="A2071" t="str">
        <v>Transport</v>
      </c>
      <c r="B2071" t="str">
        <v>Q9H2t_c_m</v>
      </c>
    </row>
    <row r="2072" spans="1:2" x14ac:dyDescent="0.2">
      <c r="A2072" t="str">
        <v>Ubiquinone biosynthesis</v>
      </c>
      <c r="B2072" t="str">
        <v>Q9MO_m</v>
      </c>
    </row>
    <row r="2073" spans="1:2" x14ac:dyDescent="0.2">
      <c r="A2073" t="str">
        <v>Ubiquinone biosynthesis</v>
      </c>
      <c r="B2073" t="str">
        <v>Q9MT1_m</v>
      </c>
    </row>
    <row r="2074" spans="1:2" x14ac:dyDescent="0.2">
      <c r="A2074" t="str">
        <v>Ubiquinone biosynthesis</v>
      </c>
      <c r="B2074" t="str">
        <v>Q9MT2_m</v>
      </c>
    </row>
    <row r="2075" spans="1:2" x14ac:dyDescent="0.2">
      <c r="A2075" t="str">
        <v>Ubiquinone biosynthesis</v>
      </c>
      <c r="B2075" t="str">
        <v>Q9OR_m</v>
      </c>
    </row>
    <row r="2076" spans="1:2" x14ac:dyDescent="0.2">
      <c r="A2076" t="str">
        <v>Tryptophan metabolism</v>
      </c>
      <c r="B2076" t="str">
        <v>QUILSYN_c</v>
      </c>
    </row>
    <row r="2077" spans="1:2" x14ac:dyDescent="0.2">
      <c r="A2077" t="str">
        <v>Phenylalanine, tyrosine and tryptophan metabolism</v>
      </c>
      <c r="B2077" t="str">
        <v>QUINDH_c</v>
      </c>
    </row>
    <row r="2078" spans="1:2" x14ac:dyDescent="0.2">
      <c r="A2078" t="str">
        <v>Transport</v>
      </c>
      <c r="B2078" t="str">
        <v>QUINt_c_e</v>
      </c>
    </row>
    <row r="2079" spans="1:2" x14ac:dyDescent="0.2">
      <c r="A2079" t="str">
        <v>Transport</v>
      </c>
      <c r="B2079" t="str">
        <v>QULNt_c_m</v>
      </c>
    </row>
    <row r="2080" spans="1:2" x14ac:dyDescent="0.2">
      <c r="A2080" t="str">
        <v>Retinol metabolism</v>
      </c>
      <c r="B2080" t="str">
        <v>RADHx_m</v>
      </c>
    </row>
    <row r="2081" spans="1:2" x14ac:dyDescent="0.2">
      <c r="A2081" t="str">
        <v>Galactose metabolism</v>
      </c>
      <c r="B2081" t="str">
        <v>RAFH_e</v>
      </c>
    </row>
    <row r="2082" spans="1:2" x14ac:dyDescent="0.2">
      <c r="A2082" t="str">
        <v>Riboflavin metabolism</v>
      </c>
      <c r="B2082" t="str">
        <v>RBFK_c</v>
      </c>
    </row>
    <row r="2083" spans="1:2" x14ac:dyDescent="0.2">
      <c r="A2083" t="str">
        <v>Riboflavin metabolism</v>
      </c>
      <c r="B2083" t="str">
        <v>RBFK_m</v>
      </c>
    </row>
    <row r="2084" spans="1:2" x14ac:dyDescent="0.2">
      <c r="A2084" t="str">
        <v>Riboflavin metabolism</v>
      </c>
      <c r="B2084" t="str">
        <v>RBFSa_c</v>
      </c>
    </row>
    <row r="2085" spans="1:2" x14ac:dyDescent="0.2">
      <c r="A2085" t="str">
        <v>Riboflavin metabolism</v>
      </c>
      <c r="B2085" t="str">
        <v>RBFSb_c</v>
      </c>
    </row>
    <row r="2086" spans="1:2" x14ac:dyDescent="0.2">
      <c r="A2086" t="str">
        <v>Pentose phosphate pathway</v>
      </c>
      <c r="B2086" t="str">
        <v>RBK_c</v>
      </c>
    </row>
    <row r="2087" spans="1:2" x14ac:dyDescent="0.2">
      <c r="A2087" t="str">
        <v>Alternative carbon metabolism</v>
      </c>
      <c r="B2087" t="str">
        <v>RBK_D_c</v>
      </c>
    </row>
    <row r="2088" spans="1:2" x14ac:dyDescent="0.2">
      <c r="A2088" t="str">
        <v>Alternative carbon metabolism</v>
      </c>
      <c r="B2088" t="str">
        <v>RDH_c</v>
      </c>
    </row>
    <row r="2089" spans="1:2" x14ac:dyDescent="0.2">
      <c r="A2089" t="str">
        <v>Alternative carbon metabolism</v>
      </c>
      <c r="B2089" t="str">
        <v>RHMND2_c</v>
      </c>
    </row>
    <row r="2090" spans="1:2" x14ac:dyDescent="0.2">
      <c r="A2090" t="str">
        <v>Transport</v>
      </c>
      <c r="B2090" t="str">
        <v>RIBFLVt_c_m</v>
      </c>
    </row>
    <row r="2091" spans="1:2" x14ac:dyDescent="0.2">
      <c r="A2091" t="str">
        <v>Transport</v>
      </c>
      <c r="B2091" t="str">
        <v>RIBt_c_e</v>
      </c>
    </row>
    <row r="2092" spans="1:2" x14ac:dyDescent="0.2">
      <c r="A2092" t="str">
        <v>Methylglyoxal metabolism</v>
      </c>
      <c r="B2092" t="str">
        <v>RLFC2O_c</v>
      </c>
    </row>
    <row r="2093" spans="1:2" x14ac:dyDescent="0.2">
      <c r="A2093" t="str">
        <v>Pyruvate metabolism</v>
      </c>
      <c r="B2093" t="str">
        <v>RLFC2O_m</v>
      </c>
    </row>
    <row r="2094" spans="1:2" x14ac:dyDescent="0.2">
      <c r="A2094" t="str">
        <v>Purine metabolism</v>
      </c>
      <c r="B2094" t="str">
        <v>RNDR1_c</v>
      </c>
    </row>
    <row r="2095" spans="1:2" x14ac:dyDescent="0.2">
      <c r="A2095" t="str">
        <v>Purine metabolism</v>
      </c>
      <c r="B2095" t="str">
        <v>RNDR1_n</v>
      </c>
    </row>
    <row r="2096" spans="1:2" x14ac:dyDescent="0.2">
      <c r="A2096" t="str">
        <v>Pyrimidine metabolism</v>
      </c>
      <c r="B2096" t="str">
        <v>RNDR2_c</v>
      </c>
    </row>
    <row r="2097" spans="1:2" x14ac:dyDescent="0.2">
      <c r="A2097" t="str">
        <v>Purine metabolism</v>
      </c>
      <c r="B2097" t="str">
        <v>RNDR2_n</v>
      </c>
    </row>
    <row r="2098" spans="1:2" x14ac:dyDescent="0.2">
      <c r="A2098" t="str">
        <v>Purine metabolism</v>
      </c>
      <c r="B2098" t="str">
        <v>RNDR3_c</v>
      </c>
    </row>
    <row r="2099" spans="1:2" x14ac:dyDescent="0.2">
      <c r="A2099" t="str">
        <v>Purine metabolism</v>
      </c>
      <c r="B2099" t="str">
        <v>RNDR3_n</v>
      </c>
    </row>
    <row r="2100" spans="1:2" x14ac:dyDescent="0.2">
      <c r="A2100" t="str">
        <v>Pyrimidine metabolism</v>
      </c>
      <c r="B2100" t="str">
        <v>RNDR4_c</v>
      </c>
    </row>
    <row r="2101" spans="1:2" x14ac:dyDescent="0.2">
      <c r="A2101" t="str">
        <v>Pyrimidine metabolism</v>
      </c>
      <c r="B2101" t="str">
        <v>RNDR4_n</v>
      </c>
    </row>
    <row r="2102" spans="1:2" x14ac:dyDescent="0.2">
      <c r="A2102" t="str">
        <v>Nicotinate and nicotinamide metabolism</v>
      </c>
      <c r="B2102" t="str">
        <v>RNMK_c</v>
      </c>
    </row>
    <row r="2103" spans="1:2" x14ac:dyDescent="0.2">
      <c r="A2103" t="str">
        <v>Pentose phosphate pathway</v>
      </c>
      <c r="B2103" t="str">
        <v>RPE_c</v>
      </c>
    </row>
    <row r="2104" spans="1:2" x14ac:dyDescent="0.2">
      <c r="A2104" t="str">
        <v>Pentose phosphate pathway</v>
      </c>
      <c r="B2104" t="str">
        <v>RPI_c</v>
      </c>
    </row>
    <row r="2105" spans="1:2" x14ac:dyDescent="0.2">
      <c r="A2105" t="str">
        <v>Lysine metabolism</v>
      </c>
      <c r="B2105" t="str">
        <v>SACCD1_c</v>
      </c>
    </row>
    <row r="2106" spans="1:2" x14ac:dyDescent="0.2">
      <c r="A2106" t="str">
        <v>Lysine metabolism</v>
      </c>
      <c r="B2106" t="str">
        <v>SACCD2_c</v>
      </c>
    </row>
    <row r="2107" spans="1:2" x14ac:dyDescent="0.2">
      <c r="A2107" t="str">
        <v>Purine metabolism</v>
      </c>
      <c r="B2107" t="str">
        <v>SADT_c</v>
      </c>
    </row>
    <row r="2108" spans="1:2" x14ac:dyDescent="0.2">
      <c r="A2108" t="str">
        <v>Dioxin degradation</v>
      </c>
      <c r="B2108" t="str">
        <v>SALCMOX_x</v>
      </c>
    </row>
    <row r="2109" spans="1:2" x14ac:dyDescent="0.2">
      <c r="A2109" t="str">
        <v>Ergosterol biosynthesis</v>
      </c>
      <c r="B2109" t="str">
        <v>SAM24MT_c</v>
      </c>
    </row>
    <row r="2110" spans="1:2" x14ac:dyDescent="0.2">
      <c r="A2110" t="str">
        <v>Pentose phosphate pathway</v>
      </c>
      <c r="B2110" t="str">
        <v>SBP_c</v>
      </c>
    </row>
    <row r="2111" spans="1:2" x14ac:dyDescent="0.2">
      <c r="A2111" t="str">
        <v>Glycerolipid metabolism</v>
      </c>
      <c r="B2111" t="str">
        <v>SBPP1_r</v>
      </c>
    </row>
    <row r="2112" spans="1:2" x14ac:dyDescent="0.2">
      <c r="A2112" t="str">
        <v>Lipid metabolism</v>
      </c>
      <c r="B2112" t="str">
        <v>SBPP2_r</v>
      </c>
    </row>
    <row r="2113" spans="1:2" x14ac:dyDescent="0.2">
      <c r="A2113" t="str">
        <v>Pentose and glucuronate interconversions</v>
      </c>
      <c r="B2113" t="str">
        <v>SBTD_D2_c</v>
      </c>
    </row>
    <row r="2114" spans="1:2" x14ac:dyDescent="0.2">
      <c r="A2114" t="str">
        <v>Pentose and glucuronate interconversions</v>
      </c>
      <c r="B2114" t="str">
        <v>SBTD_L_c</v>
      </c>
    </row>
    <row r="2115" spans="1:2" x14ac:dyDescent="0.2">
      <c r="A2115" t="str">
        <v>Transport</v>
      </c>
      <c r="B2115" t="str">
        <v>SBTDt_c</v>
      </c>
    </row>
    <row r="2116" spans="1:2" x14ac:dyDescent="0.2">
      <c r="A2116" t="str">
        <v>Transport</v>
      </c>
      <c r="B2116" t="str">
        <v>SBTLt_c</v>
      </c>
    </row>
    <row r="2117" spans="1:2" x14ac:dyDescent="0.2">
      <c r="A2117" t="str">
        <v>Lysine metabolism</v>
      </c>
      <c r="B2117" t="str">
        <v>SDPDS_c</v>
      </c>
    </row>
    <row r="2118" spans="1:2" x14ac:dyDescent="0.2">
      <c r="A2118" t="str">
        <v>Cysteine and methionine metabolism</v>
      </c>
      <c r="B2118" t="str">
        <v>SERAT_c</v>
      </c>
    </row>
    <row r="2119" spans="1:2" x14ac:dyDescent="0.2">
      <c r="A2119" t="str">
        <v>Glycine, serine and threonine metabolism</v>
      </c>
      <c r="B2119" t="str">
        <v>SERD_L_c</v>
      </c>
    </row>
    <row r="2120" spans="1:2" x14ac:dyDescent="0.2">
      <c r="A2120" t="str">
        <v>Sphingolipid biosynthesis</v>
      </c>
      <c r="B2120" t="str">
        <v>SERPT_r</v>
      </c>
    </row>
    <row r="2121" spans="1:2" x14ac:dyDescent="0.2">
      <c r="A2121" t="str">
        <v>Transport</v>
      </c>
      <c r="B2121" t="str">
        <v>SERt_c_m</v>
      </c>
    </row>
    <row r="2122" spans="1:2" x14ac:dyDescent="0.2">
      <c r="A2122" t="str">
        <v>Transport</v>
      </c>
      <c r="B2122" t="str">
        <v>SERt_c_r</v>
      </c>
    </row>
    <row r="2123" spans="1:2" x14ac:dyDescent="0.2">
      <c r="A2123" t="str">
        <v>Transport</v>
      </c>
      <c r="B2123" t="str">
        <v>SERt_c_rm</v>
      </c>
    </row>
    <row r="2124" spans="1:2" x14ac:dyDescent="0.2">
      <c r="A2124" t="str">
        <v>Transport</v>
      </c>
      <c r="B2124" t="str">
        <v>SERtps_e</v>
      </c>
    </row>
    <row r="2125" spans="1:2" x14ac:dyDescent="0.2">
      <c r="A2125" t="str">
        <v>Aminoacyl-tRNA biosynthesis</v>
      </c>
      <c r="B2125" t="str">
        <v>SERTRS_c</v>
      </c>
    </row>
    <row r="2126" spans="1:2" x14ac:dyDescent="0.2">
      <c r="A2126" t="str">
        <v>Detoxification</v>
      </c>
      <c r="B2126" t="str">
        <v>SFGTHi_c</v>
      </c>
    </row>
    <row r="2127" spans="1:2" x14ac:dyDescent="0.2">
      <c r="A2127" t="str">
        <v>Heme metabolism</v>
      </c>
      <c r="B2127" t="str">
        <v>SHCHD2_c</v>
      </c>
    </row>
    <row r="2128" spans="1:2" x14ac:dyDescent="0.2">
      <c r="A2128" t="str">
        <v>Heme metabolism</v>
      </c>
      <c r="B2128" t="str">
        <v>SHCHF_c</v>
      </c>
    </row>
    <row r="2129" spans="1:2" x14ac:dyDescent="0.2">
      <c r="A2129" t="str">
        <v>Phenylalanine, tyrosine and tryptophan metabolism</v>
      </c>
      <c r="B2129" t="str">
        <v>SHK3Di_c</v>
      </c>
    </row>
    <row r="2130" spans="1:2" x14ac:dyDescent="0.2">
      <c r="A2130" t="str">
        <v>Phenylalanine, tyrosine and tryptophan metabolism</v>
      </c>
      <c r="B2130" t="str">
        <v>SHKK_c</v>
      </c>
    </row>
    <row r="2131" spans="1:2" x14ac:dyDescent="0.2">
      <c r="A2131" t="str">
        <v>Cysteine and methionine metabolism</v>
      </c>
      <c r="B2131" t="str">
        <v>SHSL1_c</v>
      </c>
    </row>
    <row r="2132" spans="1:2" x14ac:dyDescent="0.2">
      <c r="A2132" t="str">
        <v>Sphingolipid metabolism</v>
      </c>
      <c r="B2132" t="str">
        <v>SLCBK1_r</v>
      </c>
    </row>
    <row r="2133" spans="1:2" x14ac:dyDescent="0.2">
      <c r="A2133" t="str">
        <v>Sulfur metabolism</v>
      </c>
      <c r="B2133" t="str">
        <v>SO3R_c</v>
      </c>
    </row>
    <row r="2134" spans="1:2" x14ac:dyDescent="0.2">
      <c r="A2134" t="str">
        <v>Transport</v>
      </c>
      <c r="B2134" t="str">
        <v>SO3t_c_e</v>
      </c>
    </row>
    <row r="2135" spans="1:2" x14ac:dyDescent="0.2">
      <c r="A2135" t="str">
        <v>Transport</v>
      </c>
      <c r="B2135" t="str">
        <v>SO4t_c_e</v>
      </c>
    </row>
    <row r="2136" spans="1:2" x14ac:dyDescent="0.2">
      <c r="A2136" t="str">
        <v>Lipid metabolism</v>
      </c>
      <c r="B2136" t="str">
        <v>SPHGAT181_c</v>
      </c>
    </row>
    <row r="2137" spans="1:2" x14ac:dyDescent="0.2">
      <c r="A2137" t="str">
        <v>Sphingolipid metabolism</v>
      </c>
      <c r="B2137" t="str">
        <v>SPHGLpK_r</v>
      </c>
    </row>
    <row r="2138" spans="1:2" x14ac:dyDescent="0.2">
      <c r="A2138" t="str">
        <v>Transport</v>
      </c>
      <c r="B2138" t="str">
        <v>SPHINGSt_c_e</v>
      </c>
    </row>
    <row r="2139" spans="1:2" x14ac:dyDescent="0.2">
      <c r="A2139" t="str">
        <v>Sphingolipid metabolism</v>
      </c>
      <c r="B2139" t="str">
        <v>SPHPL_r</v>
      </c>
    </row>
    <row r="2140" spans="1:2" x14ac:dyDescent="0.2">
      <c r="A2140" t="str">
        <v>Arginine and proline metabolism</v>
      </c>
      <c r="B2140" t="str">
        <v>SPMDAT_c</v>
      </c>
    </row>
    <row r="2141" spans="1:2" x14ac:dyDescent="0.2">
      <c r="A2141" t="str">
        <v>Transport</v>
      </c>
      <c r="B2141" t="str">
        <v>SPMDtpa_e</v>
      </c>
    </row>
    <row r="2142" spans="1:2" x14ac:dyDescent="0.2">
      <c r="A2142" t="str">
        <v>Transport</v>
      </c>
      <c r="B2142" t="str">
        <v>SPMDtpa_v</v>
      </c>
    </row>
    <row r="2143" spans="1:2" x14ac:dyDescent="0.2">
      <c r="A2143" t="str">
        <v>Cofactors and prosthetic groups biosynthesis</v>
      </c>
      <c r="B2143" t="str">
        <v>SPMS_c</v>
      </c>
    </row>
    <row r="2144" spans="1:2" x14ac:dyDescent="0.2">
      <c r="A2144" t="str">
        <v>Arginine and proline metabolism</v>
      </c>
      <c r="B2144" t="str">
        <v>SPRMAT_c</v>
      </c>
    </row>
    <row r="2145" spans="1:2" x14ac:dyDescent="0.2">
      <c r="A2145" t="str">
        <v>Cofactors and prosthetic groups biosynthesis</v>
      </c>
      <c r="B2145" t="str">
        <v>SPRMS_c</v>
      </c>
    </row>
    <row r="2146" spans="1:2" x14ac:dyDescent="0.2">
      <c r="A2146" t="str">
        <v>Transport</v>
      </c>
      <c r="B2146" t="str">
        <v>SPRMtpa_e</v>
      </c>
    </row>
    <row r="2147" spans="1:2" x14ac:dyDescent="0.2">
      <c r="A2147" t="str">
        <v>Transport</v>
      </c>
      <c r="B2147" t="str">
        <v>SPRMtpa_v</v>
      </c>
    </row>
    <row r="2148" spans="1:2" x14ac:dyDescent="0.2">
      <c r="A2148" t="str">
        <v>Ergosterol biosynthesis</v>
      </c>
      <c r="B2148" t="str">
        <v>SQLEx_r</v>
      </c>
    </row>
    <row r="2149" spans="1:2" x14ac:dyDescent="0.2">
      <c r="A2149" t="str">
        <v>Ergosterol biosynthesis</v>
      </c>
      <c r="B2149" t="str">
        <v>SQLEy_r</v>
      </c>
    </row>
    <row r="2150" spans="1:2" x14ac:dyDescent="0.2">
      <c r="A2150" t="str">
        <v>Ergosterol biosynthesis</v>
      </c>
      <c r="B2150" t="str">
        <v>SQLS_c</v>
      </c>
    </row>
    <row r="2151" spans="1:2" x14ac:dyDescent="0.2">
      <c r="A2151" t="str">
        <v>Transport</v>
      </c>
      <c r="B2151" t="str">
        <v>SQLt_c_r</v>
      </c>
    </row>
    <row r="2152" spans="1:2" x14ac:dyDescent="0.2">
      <c r="A2152" t="str">
        <v>Transport</v>
      </c>
      <c r="B2152" t="str">
        <v>SRBt_c_e</v>
      </c>
    </row>
    <row r="2153" spans="1:2" x14ac:dyDescent="0.2">
      <c r="A2153" t="str">
        <v>Alanine, aspartate and glutamate metabolism</v>
      </c>
      <c r="B2153" t="str">
        <v>SSALy_c</v>
      </c>
    </row>
    <row r="2154" spans="1:2" x14ac:dyDescent="0.2">
      <c r="A2154" t="str">
        <v>Transport</v>
      </c>
      <c r="B2154" t="str">
        <v>SSQ23EPXt_c_r</v>
      </c>
    </row>
    <row r="2155" spans="1:2" x14ac:dyDescent="0.2">
      <c r="A2155" t="str">
        <v>Ergosterol biosynthesis</v>
      </c>
      <c r="B2155" t="str">
        <v>STATg_rm</v>
      </c>
    </row>
    <row r="2156" spans="1:2" x14ac:dyDescent="0.2">
      <c r="A2156" t="str">
        <v>Transport</v>
      </c>
      <c r="B2156" t="str">
        <v>STCOAt_c_l</v>
      </c>
    </row>
    <row r="2157" spans="1:2" x14ac:dyDescent="0.2">
      <c r="A2157" t="str">
        <v>Transport</v>
      </c>
      <c r="B2157" t="str">
        <v>STCOAt_c_rm</v>
      </c>
    </row>
    <row r="2158" spans="1:2" x14ac:dyDescent="0.2">
      <c r="A2158" t="str">
        <v>Steroid biosynthesis</v>
      </c>
      <c r="B2158" t="str">
        <v>STEHz161_en</v>
      </c>
    </row>
    <row r="2159" spans="1:2" x14ac:dyDescent="0.2">
      <c r="A2159" t="str">
        <v>Lipid metabolism</v>
      </c>
      <c r="B2159" t="str">
        <v>STEHz161_rm</v>
      </c>
    </row>
    <row r="2160" spans="1:2" x14ac:dyDescent="0.2">
      <c r="A2160" t="str">
        <v>Steroid biosynthesis</v>
      </c>
      <c r="B2160" t="str">
        <v>STEHz181_en</v>
      </c>
    </row>
    <row r="2161" spans="1:2" x14ac:dyDescent="0.2">
      <c r="A2161" t="str">
        <v>Lipid metabolism</v>
      </c>
      <c r="B2161" t="str">
        <v>STEHz181_rm</v>
      </c>
    </row>
    <row r="2162" spans="1:2" x14ac:dyDescent="0.2">
      <c r="A2162" t="str">
        <v>Transport</v>
      </c>
      <c r="B2162" t="str">
        <v>SUCCt_c_e</v>
      </c>
    </row>
    <row r="2163" spans="1:2" x14ac:dyDescent="0.2">
      <c r="A2163" t="str">
        <v>Transport</v>
      </c>
      <c r="B2163" t="str">
        <v>SUCCt2_m</v>
      </c>
    </row>
    <row r="2164" spans="1:2" x14ac:dyDescent="0.2">
      <c r="A2164" t="str">
        <v>Citric acid cycle</v>
      </c>
      <c r="B2164" t="str">
        <v>SUCDq9_m</v>
      </c>
    </row>
    <row r="2165" spans="1:2" x14ac:dyDescent="0.2">
      <c r="A2165" t="str">
        <v>Transport</v>
      </c>
      <c r="B2165" t="str">
        <v>SUCFUMt_c_m</v>
      </c>
    </row>
    <row r="2166" spans="1:2" x14ac:dyDescent="0.2">
      <c r="A2166" t="str">
        <v>Citric acid cycle</v>
      </c>
      <c r="B2166" t="str">
        <v>SUCOAS_m</v>
      </c>
    </row>
    <row r="2167" spans="1:2" x14ac:dyDescent="0.2">
      <c r="A2167" t="str">
        <v>Galactose metabolism</v>
      </c>
      <c r="B2167" t="str">
        <v>SUCR_e</v>
      </c>
    </row>
    <row r="2168" spans="1:2" x14ac:dyDescent="0.2">
      <c r="A2168" t="str">
        <v>Sulfur metabolism</v>
      </c>
      <c r="B2168" t="str">
        <v>SULFOX2_c</v>
      </c>
    </row>
    <row r="2169" spans="1:2" x14ac:dyDescent="0.2">
      <c r="A2169" t="str">
        <v>Triacylglycerol degradation</v>
      </c>
      <c r="B2169" t="str">
        <v>TAGL_l</v>
      </c>
    </row>
    <row r="2170" spans="1:2" x14ac:dyDescent="0.2">
      <c r="A2170" t="str">
        <v>Triacylglycerol degradation</v>
      </c>
      <c r="B2170" t="str">
        <v>TAGL_m</v>
      </c>
    </row>
    <row r="2171" spans="1:2" x14ac:dyDescent="0.2">
      <c r="A2171" t="str">
        <v>Transport</v>
      </c>
      <c r="B2171" t="str">
        <v>TAGt_c_m</v>
      </c>
    </row>
    <row r="2172" spans="1:2" x14ac:dyDescent="0.2">
      <c r="A2172" t="str">
        <v>Transport</v>
      </c>
      <c r="B2172" t="str">
        <v>TAGt_c_rm</v>
      </c>
    </row>
    <row r="2173" spans="1:2" x14ac:dyDescent="0.2">
      <c r="A2173" t="str">
        <v>Transport</v>
      </c>
      <c r="B2173" t="str">
        <v>TAGt_l_rm</v>
      </c>
    </row>
    <row r="2174" spans="1:2" x14ac:dyDescent="0.2">
      <c r="A2174" t="str">
        <v>Pentose phosphate pathway</v>
      </c>
      <c r="B2174" t="str">
        <v>TALA_c</v>
      </c>
    </row>
    <row r="2175" spans="1:2" x14ac:dyDescent="0.2">
      <c r="A2175" t="str">
        <v>Taurine and hypotaurine metabolism</v>
      </c>
      <c r="B2175" t="str">
        <v>TAUDO_c</v>
      </c>
    </row>
    <row r="2176" spans="1:2" x14ac:dyDescent="0.2">
      <c r="A2176" t="str">
        <v>Transport</v>
      </c>
      <c r="B2176" t="str">
        <v>TAURt_c_e</v>
      </c>
    </row>
    <row r="2177" spans="1:2" x14ac:dyDescent="0.2">
      <c r="A2177" t="str">
        <v>Transport</v>
      </c>
      <c r="B2177" t="str">
        <v>TCHOLAtabc_v</v>
      </c>
    </row>
    <row r="2178" spans="1:2" x14ac:dyDescent="0.2">
      <c r="A2178" t="str">
        <v>Transport</v>
      </c>
      <c r="B2178" t="str">
        <v>TDCOAt_c_l</v>
      </c>
    </row>
    <row r="2179" spans="1:2" x14ac:dyDescent="0.2">
      <c r="A2179" t="str">
        <v>Transport</v>
      </c>
      <c r="B2179" t="str">
        <v>TDCOAt_c_rm</v>
      </c>
    </row>
    <row r="2180" spans="1:2" x14ac:dyDescent="0.2">
      <c r="A2180" t="str">
        <v>Streptomycin biosynthesis</v>
      </c>
      <c r="B2180" t="str">
        <v>TDPDRR_c</v>
      </c>
    </row>
    <row r="2181" spans="1:2" x14ac:dyDescent="0.2">
      <c r="A2181" t="str">
        <v>Folate metabolism</v>
      </c>
      <c r="B2181" t="str">
        <v>THFGLUS_c</v>
      </c>
    </row>
    <row r="2182" spans="1:2" x14ac:dyDescent="0.2">
      <c r="A2182" t="str">
        <v>Glutathione metabolism</v>
      </c>
      <c r="B2182" t="str">
        <v>THIORDXi_m</v>
      </c>
    </row>
    <row r="2183" spans="1:2" x14ac:dyDescent="0.2">
      <c r="A2183" t="str">
        <v>Glutathione metabolism</v>
      </c>
      <c r="B2183" t="str">
        <v>THIORDXi_n</v>
      </c>
    </row>
    <row r="2184" spans="1:2" x14ac:dyDescent="0.2">
      <c r="A2184" t="str">
        <v>Glutathione metabolism</v>
      </c>
      <c r="B2184" t="str">
        <v>THIORDXi_x</v>
      </c>
    </row>
    <row r="2185" spans="1:2" x14ac:dyDescent="0.2">
      <c r="A2185" t="str">
        <v>Folate metabolism</v>
      </c>
      <c r="B2185" t="str">
        <v>THMP_c</v>
      </c>
    </row>
    <row r="2186" spans="1:2" x14ac:dyDescent="0.2">
      <c r="A2186" t="str">
        <v>Transport</v>
      </c>
      <c r="B2186" t="str">
        <v>THMtps_e</v>
      </c>
    </row>
    <row r="2187" spans="1:2" x14ac:dyDescent="0.2">
      <c r="A2187" t="str">
        <v>Glycine, serine and threonine metabolism</v>
      </c>
      <c r="B2187" t="str">
        <v>THRA_c</v>
      </c>
    </row>
    <row r="2188" spans="1:2" x14ac:dyDescent="0.2">
      <c r="A2188" t="str">
        <v>Glycine, serine and threonine metabolism</v>
      </c>
      <c r="B2188" t="str">
        <v>THRA2_c</v>
      </c>
    </row>
    <row r="2189" spans="1:2" x14ac:dyDescent="0.2">
      <c r="A2189" t="str">
        <v>Glycine, serine and threonine metabolism</v>
      </c>
      <c r="B2189" t="str">
        <v>THRD_L_m</v>
      </c>
    </row>
    <row r="2190" spans="1:2" x14ac:dyDescent="0.2">
      <c r="A2190" t="str">
        <v>Glycine, serine and threonine metabolism</v>
      </c>
      <c r="B2190" t="str">
        <v>THRS_c</v>
      </c>
    </row>
    <row r="2191" spans="1:2" x14ac:dyDescent="0.2">
      <c r="A2191" t="str">
        <v>Transport</v>
      </c>
      <c r="B2191" t="str">
        <v>THRt_c_m</v>
      </c>
    </row>
    <row r="2192" spans="1:2" x14ac:dyDescent="0.2">
      <c r="A2192" t="str">
        <v>Transport</v>
      </c>
      <c r="B2192" t="str">
        <v>THRtps_e</v>
      </c>
    </row>
    <row r="2193" spans="1:2" x14ac:dyDescent="0.2">
      <c r="A2193" t="str">
        <v>Aminoacyl-tRNA biosynthesis</v>
      </c>
      <c r="B2193" t="str">
        <v>THRTRS_c</v>
      </c>
    </row>
    <row r="2194" spans="1:2" x14ac:dyDescent="0.2">
      <c r="A2194" t="str">
        <v>Transport</v>
      </c>
      <c r="B2194" t="str">
        <v>THYMDt_c_e</v>
      </c>
    </row>
    <row r="2195" spans="1:2" x14ac:dyDescent="0.2">
      <c r="A2195" t="str">
        <v>Thiamine metabolism</v>
      </c>
      <c r="B2195" t="str">
        <v>THZPSN1_c</v>
      </c>
    </row>
    <row r="2196" spans="1:2" x14ac:dyDescent="0.2">
      <c r="A2196" t="str">
        <v>Thiamine metabolism</v>
      </c>
      <c r="B2196" t="str">
        <v>THZPSN2_c</v>
      </c>
    </row>
    <row r="2197" spans="1:2" x14ac:dyDescent="0.2">
      <c r="A2197" t="str">
        <v>Pentose phosphate pathway</v>
      </c>
      <c r="B2197" t="str">
        <v>TKT1_c</v>
      </c>
    </row>
    <row r="2198" spans="1:2" x14ac:dyDescent="0.2">
      <c r="A2198" t="str">
        <v>Pentose phosphate pathway</v>
      </c>
      <c r="B2198" t="str">
        <v>TKT2_c</v>
      </c>
    </row>
    <row r="2199" spans="1:2" x14ac:dyDescent="0.2">
      <c r="A2199" t="str">
        <v>Carnitine biosynthesis</v>
      </c>
      <c r="B2199" t="str">
        <v>TMABADH_m</v>
      </c>
    </row>
    <row r="2200" spans="1:2" x14ac:dyDescent="0.2">
      <c r="A2200" t="str">
        <v>Pyrimidine metabolism</v>
      </c>
      <c r="B2200" t="str">
        <v>TMDK1_c</v>
      </c>
    </row>
    <row r="2201" spans="1:2" x14ac:dyDescent="0.2">
      <c r="A2201" t="str">
        <v>Thiamine metabolism</v>
      </c>
      <c r="B2201" t="str">
        <v>TMDPK_c</v>
      </c>
    </row>
    <row r="2202" spans="1:2" x14ac:dyDescent="0.2">
      <c r="A2202" t="str">
        <v>Thiamine metabolism</v>
      </c>
      <c r="B2202" t="str">
        <v>TMDPPK_c</v>
      </c>
    </row>
    <row r="2203" spans="1:2" x14ac:dyDescent="0.2">
      <c r="A2203" t="str">
        <v>Pyrimidine metabolism</v>
      </c>
      <c r="B2203" t="str">
        <v>TMDS_c</v>
      </c>
    </row>
    <row r="2204" spans="1:2" x14ac:dyDescent="0.2">
      <c r="A2204" t="str">
        <v>Carnitine biosynthesis</v>
      </c>
      <c r="B2204" t="str">
        <v>TMLYSOX_m</v>
      </c>
    </row>
    <row r="2205" spans="1:2" x14ac:dyDescent="0.2">
      <c r="A2205" t="str">
        <v>Thiamine metabolism</v>
      </c>
      <c r="B2205" t="str">
        <v>TMN_c</v>
      </c>
    </row>
    <row r="2206" spans="1:2" x14ac:dyDescent="0.2">
      <c r="A2206" t="str">
        <v>Thiamine metabolism</v>
      </c>
      <c r="B2206" t="str">
        <v>TMPK_c</v>
      </c>
    </row>
    <row r="2207" spans="1:2" x14ac:dyDescent="0.2">
      <c r="A2207" t="str">
        <v>Thiamine metabolism</v>
      </c>
      <c r="B2207" t="str">
        <v>TMPPP_c</v>
      </c>
    </row>
    <row r="2208" spans="1:2" x14ac:dyDescent="0.2">
      <c r="A2208" t="str">
        <v>Glycolysis / Gluconeogenesis</v>
      </c>
      <c r="B2208" t="str">
        <v>TPI_c</v>
      </c>
    </row>
    <row r="2209" spans="1:2" x14ac:dyDescent="0.2">
      <c r="A2209" t="str">
        <v/>
      </c>
      <c r="B2209" t="str">
        <v>tpsamp_c_m</v>
      </c>
    </row>
    <row r="2210" spans="1:2" x14ac:dyDescent="0.2">
      <c r="A2210" t="str">
        <v/>
      </c>
      <c r="B2210" t="str">
        <v>tpsbtn_c_m</v>
      </c>
    </row>
    <row r="2211" spans="1:2" x14ac:dyDescent="0.2">
      <c r="A2211" t="str">
        <v/>
      </c>
      <c r="B2211" t="str">
        <v>tpsca2_c_g</v>
      </c>
    </row>
    <row r="2212" spans="1:2" x14ac:dyDescent="0.2">
      <c r="A2212" t="str">
        <v/>
      </c>
      <c r="B2212" t="str">
        <v>tpscu2_c_m</v>
      </c>
    </row>
    <row r="2213" spans="1:2" x14ac:dyDescent="0.2">
      <c r="A2213" t="str">
        <v/>
      </c>
      <c r="B2213" t="str">
        <v>tpsfad_c_r</v>
      </c>
    </row>
    <row r="2214" spans="1:2" x14ac:dyDescent="0.2">
      <c r="A2214" t="str">
        <v/>
      </c>
      <c r="B2214" t="str">
        <v>tpsfad_c_x</v>
      </c>
    </row>
    <row r="2215" spans="1:2" x14ac:dyDescent="0.2">
      <c r="A2215" t="str">
        <v/>
      </c>
      <c r="B2215" t="str">
        <v>tpsfe2_c_r</v>
      </c>
    </row>
    <row r="2216" spans="1:2" x14ac:dyDescent="0.2">
      <c r="A2216" t="str">
        <v/>
      </c>
      <c r="B2216" t="str">
        <v>tpsfeCATION_c_n</v>
      </c>
    </row>
    <row r="2217" spans="1:2" x14ac:dyDescent="0.2">
      <c r="A2217" t="str">
        <v/>
      </c>
      <c r="B2217" t="str">
        <v>tpsfmn_c_x</v>
      </c>
    </row>
    <row r="2218" spans="1:2" x14ac:dyDescent="0.2">
      <c r="A2218" t="str">
        <v/>
      </c>
      <c r="B2218" t="str">
        <v>tpsheme_c_r</v>
      </c>
    </row>
    <row r="2219" spans="1:2" x14ac:dyDescent="0.2">
      <c r="A2219" t="str">
        <v/>
      </c>
      <c r="B2219" t="str">
        <v>tpsheme_c_x</v>
      </c>
    </row>
    <row r="2220" spans="1:2" x14ac:dyDescent="0.2">
      <c r="A2220" t="str">
        <v/>
      </c>
      <c r="B2220" t="str">
        <v>tpsmetal2_c_x</v>
      </c>
    </row>
    <row r="2221" spans="1:2" x14ac:dyDescent="0.2">
      <c r="A2221" t="str">
        <v/>
      </c>
      <c r="B2221" t="str">
        <v>tpsmg2_c_m</v>
      </c>
    </row>
    <row r="2222" spans="1:2" x14ac:dyDescent="0.2">
      <c r="A2222" t="str">
        <v/>
      </c>
      <c r="B2222" t="str">
        <v>tpsmg2_c_n</v>
      </c>
    </row>
    <row r="2223" spans="1:2" x14ac:dyDescent="0.2">
      <c r="A2223" t="str">
        <v/>
      </c>
      <c r="B2223" t="str">
        <v>tpsmg2_c_r</v>
      </c>
    </row>
    <row r="2224" spans="1:2" x14ac:dyDescent="0.2">
      <c r="A2224" t="str">
        <v/>
      </c>
      <c r="B2224" t="str">
        <v>tpsmg2_c_rm</v>
      </c>
    </row>
    <row r="2225" spans="1:2" x14ac:dyDescent="0.2">
      <c r="A2225" t="str">
        <v/>
      </c>
      <c r="B2225" t="str">
        <v>tpsmg2_c_x</v>
      </c>
    </row>
    <row r="2226" spans="1:2" x14ac:dyDescent="0.2">
      <c r="A2226" t="str">
        <v/>
      </c>
      <c r="B2226" t="str">
        <v>tpsmg2ormn2_c_en</v>
      </c>
    </row>
    <row r="2227" spans="1:2" x14ac:dyDescent="0.2">
      <c r="A2227" t="str">
        <v/>
      </c>
      <c r="B2227" t="str">
        <v>tpsmg2ormn2_c_m</v>
      </c>
    </row>
    <row r="2228" spans="1:2" x14ac:dyDescent="0.2">
      <c r="A2228" t="str">
        <v/>
      </c>
      <c r="B2228" t="str">
        <v>tpsmg2ormn2_c_vm</v>
      </c>
    </row>
    <row r="2229" spans="1:2" x14ac:dyDescent="0.2">
      <c r="A2229" t="str">
        <v/>
      </c>
      <c r="B2229" t="str">
        <v>tpsmn2_c_m</v>
      </c>
    </row>
    <row r="2230" spans="1:2" x14ac:dyDescent="0.2">
      <c r="A2230" t="str">
        <v/>
      </c>
      <c r="B2230" t="str">
        <v>tpsmn2_c_n</v>
      </c>
    </row>
    <row r="2231" spans="1:2" x14ac:dyDescent="0.2">
      <c r="A2231" t="str">
        <v/>
      </c>
      <c r="B2231" t="str">
        <v>tpsmn2_c_r</v>
      </c>
    </row>
    <row r="2232" spans="1:2" x14ac:dyDescent="0.2">
      <c r="A2232" t="str">
        <v/>
      </c>
      <c r="B2232" t="str">
        <v>tpsmn2_c_rm</v>
      </c>
    </row>
    <row r="2233" spans="1:2" x14ac:dyDescent="0.2">
      <c r="A2233" t="str">
        <v/>
      </c>
      <c r="B2233" t="str">
        <v>tpspydx5p_c_m</v>
      </c>
    </row>
    <row r="2234" spans="1:2" x14ac:dyDescent="0.2">
      <c r="A2234" t="str">
        <v/>
      </c>
      <c r="B2234" t="str">
        <v>tpspydx5p_c_r</v>
      </c>
    </row>
    <row r="2235" spans="1:2" x14ac:dyDescent="0.2">
      <c r="A2235" t="str">
        <v/>
      </c>
      <c r="B2235" t="str">
        <v>tpspydx5p_c_x</v>
      </c>
    </row>
    <row r="2236" spans="1:2" x14ac:dyDescent="0.2">
      <c r="A2236" t="str">
        <v/>
      </c>
      <c r="B2236" t="str">
        <v>tpspyr_c_gm</v>
      </c>
    </row>
    <row r="2237" spans="1:2" x14ac:dyDescent="0.2">
      <c r="A2237" t="str">
        <v/>
      </c>
      <c r="B2237" t="str">
        <v>tpspyr_c_mm</v>
      </c>
    </row>
    <row r="2238" spans="1:2" x14ac:dyDescent="0.2">
      <c r="A2238" t="str">
        <v/>
      </c>
      <c r="B2238" t="str">
        <v>tpspyr_c_vm</v>
      </c>
    </row>
    <row r="2239" spans="1:2" x14ac:dyDescent="0.2">
      <c r="A2239" t="str">
        <v/>
      </c>
      <c r="B2239" t="str">
        <v>tpsthmpp_c_m</v>
      </c>
    </row>
    <row r="2240" spans="1:2" x14ac:dyDescent="0.2">
      <c r="A2240" t="str">
        <v/>
      </c>
      <c r="B2240" t="str">
        <v>tpsthmpp_c_x</v>
      </c>
    </row>
    <row r="2241" spans="1:2" x14ac:dyDescent="0.2">
      <c r="A2241" t="str">
        <v/>
      </c>
      <c r="B2241" t="str">
        <v>tpszn2_c_n</v>
      </c>
    </row>
    <row r="2242" spans="1:2" x14ac:dyDescent="0.2">
      <c r="A2242" t="str">
        <v/>
      </c>
      <c r="B2242" t="str">
        <v>tpszn2_c_r</v>
      </c>
    </row>
    <row r="2243" spans="1:2" x14ac:dyDescent="0.2">
      <c r="A2243" t="str">
        <v>Transport</v>
      </c>
      <c r="B2243" t="str">
        <v>TRDOXt_c_x</v>
      </c>
    </row>
    <row r="2244" spans="1:2" x14ac:dyDescent="0.2">
      <c r="A2244" t="str">
        <v>Unassigned</v>
      </c>
      <c r="B2244" t="str">
        <v>TRDR_c</v>
      </c>
    </row>
    <row r="2245" spans="1:2" x14ac:dyDescent="0.2">
      <c r="A2245" t="str">
        <v>Unassigned</v>
      </c>
      <c r="B2245" t="str">
        <v>TRDR_m</v>
      </c>
    </row>
    <row r="2246" spans="1:2" x14ac:dyDescent="0.2">
      <c r="A2246" t="str">
        <v>Transport</v>
      </c>
      <c r="B2246" t="str">
        <v>TRDRDt_c_x</v>
      </c>
    </row>
    <row r="2247" spans="1:2" x14ac:dyDescent="0.2">
      <c r="A2247" t="str">
        <v>Starch and sucrose metabolism</v>
      </c>
      <c r="B2247" t="str">
        <v>TRE6PP_c</v>
      </c>
    </row>
    <row r="2248" spans="1:2" x14ac:dyDescent="0.2">
      <c r="A2248" t="str">
        <v>Starch and sucrose metabolism</v>
      </c>
      <c r="B2248" t="str">
        <v>TRE6PS_c</v>
      </c>
    </row>
    <row r="2249" spans="1:2" x14ac:dyDescent="0.2">
      <c r="A2249" t="str">
        <v>Starch and sucrose metabolism</v>
      </c>
      <c r="B2249" t="str">
        <v>TREH_v</v>
      </c>
    </row>
    <row r="2250" spans="1:2" x14ac:dyDescent="0.2">
      <c r="A2250" t="str">
        <v>Transport</v>
      </c>
      <c r="B2250" t="str">
        <v>TREt_c_v</v>
      </c>
    </row>
    <row r="2251" spans="1:2" x14ac:dyDescent="0.2">
      <c r="A2251" t="str">
        <v>Transport</v>
      </c>
      <c r="B2251" t="str">
        <v>TREtps_e</v>
      </c>
    </row>
    <row r="2252" spans="1:2" x14ac:dyDescent="0.2">
      <c r="A2252" t="str">
        <v>Tropane, piperidine and pyridine alkaloid biosynthesis</v>
      </c>
      <c r="B2252" t="str">
        <v>TROPNDH_c</v>
      </c>
    </row>
    <row r="2253" spans="1:2" x14ac:dyDescent="0.2">
      <c r="A2253" t="str">
        <v>Tryptophan metabolism</v>
      </c>
      <c r="B2253" t="str">
        <v>TRPDC_c</v>
      </c>
    </row>
    <row r="2254" spans="1:2" x14ac:dyDescent="0.2">
      <c r="A2254" t="str">
        <v>Tryptophan metabolism</v>
      </c>
      <c r="B2254" t="str">
        <v>TRPO2_c</v>
      </c>
    </row>
    <row r="2255" spans="1:2" x14ac:dyDescent="0.2">
      <c r="A2255" t="str">
        <v>Glycine, serine and threonine metabolism</v>
      </c>
      <c r="B2255" t="str">
        <v>TRPS1_c</v>
      </c>
    </row>
    <row r="2256" spans="1:2" x14ac:dyDescent="0.2">
      <c r="A2256" t="str">
        <v>Transport</v>
      </c>
      <c r="B2256" t="str">
        <v>TRPt_c_m</v>
      </c>
    </row>
    <row r="2257" spans="1:2" x14ac:dyDescent="0.2">
      <c r="A2257" t="str">
        <v>Tryptophan metabolism</v>
      </c>
      <c r="B2257" t="str">
        <v>TRPTA_c</v>
      </c>
    </row>
    <row r="2258" spans="1:2" x14ac:dyDescent="0.2">
      <c r="A2258" t="str">
        <v>Aminoacyl-tRNA biosynthesis</v>
      </c>
      <c r="B2258" t="str">
        <v>TRPTRS_c</v>
      </c>
    </row>
    <row r="2259" spans="1:2" x14ac:dyDescent="0.2">
      <c r="A2259" t="str">
        <v>Aminoacyl-tRNA biosynthesis</v>
      </c>
      <c r="B2259" t="str">
        <v>TRPTRS_m</v>
      </c>
    </row>
    <row r="2260" spans="1:2" x14ac:dyDescent="0.2">
      <c r="A2260" t="str">
        <v>Transport</v>
      </c>
      <c r="B2260" t="str">
        <v>TTCCOAt_c_en</v>
      </c>
    </row>
    <row r="2261" spans="1:2" x14ac:dyDescent="0.2">
      <c r="A2261" t="str">
        <v>Transport</v>
      </c>
      <c r="B2261" t="str">
        <v>TTCCOAt_c_l</v>
      </c>
    </row>
    <row r="2262" spans="1:2" x14ac:dyDescent="0.2">
      <c r="A2262" t="str">
        <v>Transport</v>
      </c>
      <c r="B2262" t="str">
        <v>TTCCOAt_c_r</v>
      </c>
    </row>
    <row r="2263" spans="1:2" x14ac:dyDescent="0.2">
      <c r="A2263" t="str">
        <v>Transport</v>
      </c>
      <c r="B2263" t="str">
        <v>TTCCOAt_c_rm</v>
      </c>
    </row>
    <row r="2264" spans="1:2" x14ac:dyDescent="0.2">
      <c r="A2264" t="str">
        <v>Transport</v>
      </c>
      <c r="B2264" t="str">
        <v>TTCOSAt_c_e</v>
      </c>
    </row>
    <row r="2265" spans="1:2" x14ac:dyDescent="0.2">
      <c r="A2265" t="str">
        <v>Transport</v>
      </c>
      <c r="B2265" t="str">
        <v>TTCOSAt_c_l</v>
      </c>
    </row>
    <row r="2266" spans="1:2" x14ac:dyDescent="0.2">
      <c r="A2266" t="str">
        <v>Transport</v>
      </c>
      <c r="B2266" t="str">
        <v>TTCOSAt_c_rm</v>
      </c>
    </row>
    <row r="2267" spans="1:2" x14ac:dyDescent="0.2">
      <c r="A2267" t="str">
        <v>Transport</v>
      </c>
      <c r="B2267" t="str">
        <v>TTDCAt_c_e</v>
      </c>
    </row>
    <row r="2268" spans="1:2" x14ac:dyDescent="0.2">
      <c r="A2268" t="str">
        <v>Transport</v>
      </c>
      <c r="B2268" t="str">
        <v>TTDCAt_c_rm</v>
      </c>
    </row>
    <row r="2269" spans="1:2" x14ac:dyDescent="0.2">
      <c r="A2269" t="str">
        <v>Transport</v>
      </c>
      <c r="B2269" t="str">
        <v>TTDCAt_c_x</v>
      </c>
    </row>
    <row r="2270" spans="1:2" x14ac:dyDescent="0.2">
      <c r="A2270" t="str">
        <v>Transport</v>
      </c>
      <c r="B2270" t="str">
        <v>TTDCAt_l_rm</v>
      </c>
    </row>
    <row r="2271" spans="1:2" x14ac:dyDescent="0.2">
      <c r="A2271" t="str">
        <v>Tyrosine metabolism</v>
      </c>
      <c r="B2271" t="str">
        <v>TYRCBOX_x</v>
      </c>
    </row>
    <row r="2272" spans="1:2" x14ac:dyDescent="0.2">
      <c r="A2272" t="str">
        <v>Transport</v>
      </c>
      <c r="B2272" t="str">
        <v>TYRt_c_m</v>
      </c>
    </row>
    <row r="2273" spans="1:2" x14ac:dyDescent="0.2">
      <c r="A2273" t="str">
        <v>Transport</v>
      </c>
      <c r="B2273" t="str">
        <v>TYRt_c_v</v>
      </c>
    </row>
    <row r="2274" spans="1:2" x14ac:dyDescent="0.2">
      <c r="A2274" t="str">
        <v>Transport</v>
      </c>
      <c r="B2274" t="str">
        <v>TYRt_c_x</v>
      </c>
    </row>
    <row r="2275" spans="1:2" x14ac:dyDescent="0.2">
      <c r="A2275" t="str">
        <v>Arginine and proline metabolism</v>
      </c>
      <c r="B2275" t="str">
        <v>TYRTA_c</v>
      </c>
    </row>
    <row r="2276" spans="1:2" x14ac:dyDescent="0.2">
      <c r="A2276" t="str">
        <v>Phenylalanine, tyrosine and tryptophan metabolism</v>
      </c>
      <c r="B2276" t="str">
        <v>TYRTA_m</v>
      </c>
    </row>
    <row r="2277" spans="1:2" x14ac:dyDescent="0.2">
      <c r="A2277" t="str">
        <v>Arginine and proline metabolism</v>
      </c>
      <c r="B2277" t="str">
        <v>TYRTAi_x</v>
      </c>
    </row>
    <row r="2278" spans="1:2" x14ac:dyDescent="0.2">
      <c r="A2278" t="str">
        <v>Transport</v>
      </c>
      <c r="B2278" t="str">
        <v>TYRtpa_v</v>
      </c>
    </row>
    <row r="2279" spans="1:2" x14ac:dyDescent="0.2">
      <c r="A2279" t="str">
        <v>Transport</v>
      </c>
      <c r="B2279" t="str">
        <v>TYRtps_v</v>
      </c>
    </row>
    <row r="2280" spans="1:2" x14ac:dyDescent="0.2">
      <c r="A2280" t="str">
        <v>Aminoacyl-tRNA biosynthesis</v>
      </c>
      <c r="B2280" t="str">
        <v>TYRTRS_c</v>
      </c>
    </row>
    <row r="2281" spans="1:2" x14ac:dyDescent="0.2">
      <c r="A2281" t="str">
        <v>Aminoacyl-tRNA biosynthesis</v>
      </c>
      <c r="B2281" t="str">
        <v>TYRTRS_m</v>
      </c>
    </row>
    <row r="2282" spans="1:2" x14ac:dyDescent="0.2">
      <c r="A2282" t="str">
        <v>Amino sugar and nucleotide sugar metabolism</v>
      </c>
      <c r="B2282" t="str">
        <v>UAGDP_c</v>
      </c>
    </row>
    <row r="2283" spans="1:2" x14ac:dyDescent="0.2">
      <c r="A2283" t="str">
        <v>Galactose metabolism</v>
      </c>
      <c r="B2283" t="str">
        <v>UDPG4E_c</v>
      </c>
    </row>
    <row r="2284" spans="1:2" x14ac:dyDescent="0.2">
      <c r="A2284" t="str">
        <v>Transport</v>
      </c>
      <c r="B2284" t="str">
        <v>UDPGALt_c_g</v>
      </c>
    </row>
    <row r="2285" spans="1:2" x14ac:dyDescent="0.2">
      <c r="A2285" t="str">
        <v>Pentose and glucuronate interconversions</v>
      </c>
      <c r="B2285" t="str">
        <v>UDPGD_c</v>
      </c>
    </row>
    <row r="2286" spans="1:2" x14ac:dyDescent="0.2">
      <c r="A2286" t="str">
        <v>Amino sugar and nucleotide sugar metabolism</v>
      </c>
      <c r="B2286" t="str">
        <v>UDPGLDC_c</v>
      </c>
    </row>
    <row r="2287" spans="1:2" x14ac:dyDescent="0.2">
      <c r="A2287" t="str">
        <v>Galactose metabolism</v>
      </c>
      <c r="B2287" t="str">
        <v>UGLT_c</v>
      </c>
    </row>
    <row r="2288" spans="1:2" x14ac:dyDescent="0.2">
      <c r="A2288" t="str">
        <v>Pyrimidine metabolism</v>
      </c>
      <c r="B2288" t="str">
        <v>UMPK_c</v>
      </c>
    </row>
    <row r="2289" spans="1:2" x14ac:dyDescent="0.2">
      <c r="A2289" t="str">
        <v>Nucleotide metabolism</v>
      </c>
      <c r="B2289" t="str">
        <v>UMPK_n</v>
      </c>
    </row>
    <row r="2290" spans="1:2" x14ac:dyDescent="0.2">
      <c r="A2290" t="str">
        <v>Transport</v>
      </c>
      <c r="B2290" t="str">
        <v>UMPt_c_n</v>
      </c>
    </row>
    <row r="2291" spans="1:2" x14ac:dyDescent="0.2">
      <c r="A2291" t="str">
        <v>Pseudoreaction</v>
      </c>
      <c r="B2291" t="str">
        <v>uniDOLDP_l</v>
      </c>
    </row>
    <row r="2292" spans="1:2" x14ac:dyDescent="0.2">
      <c r="A2292" t="str">
        <v>Cysteine and methionine metabolism</v>
      </c>
      <c r="B2292" t="str">
        <v>UNK3_c</v>
      </c>
    </row>
    <row r="2293" spans="1:2" x14ac:dyDescent="0.2">
      <c r="A2293" t="str">
        <v>Heme metabolism</v>
      </c>
      <c r="B2293" t="str">
        <v>UPP3MT_2_c</v>
      </c>
    </row>
    <row r="2294" spans="1:2" x14ac:dyDescent="0.2">
      <c r="A2294" t="str">
        <v>Heme metabolism</v>
      </c>
      <c r="B2294" t="str">
        <v>UPP3S_c</v>
      </c>
    </row>
    <row r="2295" spans="1:2" x14ac:dyDescent="0.2">
      <c r="A2295" t="str">
        <v>Heme metabolism</v>
      </c>
      <c r="B2295" t="str">
        <v>UPPDC1_c</v>
      </c>
    </row>
    <row r="2296" spans="1:2" x14ac:dyDescent="0.2">
      <c r="A2296" t="str">
        <v>Pyrimidine metabolism</v>
      </c>
      <c r="B2296" t="str">
        <v>UPPRT_c</v>
      </c>
    </row>
    <row r="2297" spans="1:2" x14ac:dyDescent="0.2">
      <c r="A2297" t="str">
        <v>Transport</v>
      </c>
      <c r="B2297" t="str">
        <v>URAtps_e</v>
      </c>
    </row>
    <row r="2298" spans="1:2" x14ac:dyDescent="0.2">
      <c r="A2298" t="str">
        <v>Arginine and proline metabolism</v>
      </c>
      <c r="B2298" t="str">
        <v>UREA_c</v>
      </c>
    </row>
    <row r="2299" spans="1:2" x14ac:dyDescent="0.2">
      <c r="A2299" t="str">
        <v>Arginine and proline metabolism</v>
      </c>
      <c r="B2299" t="str">
        <v>UREASE_c</v>
      </c>
    </row>
    <row r="2300" spans="1:2" x14ac:dyDescent="0.2">
      <c r="A2300" t="str">
        <v>Transport</v>
      </c>
      <c r="B2300" t="str">
        <v>UREAtps_e</v>
      </c>
    </row>
    <row r="2301" spans="1:2" x14ac:dyDescent="0.2">
      <c r="A2301" t="str">
        <v>Pyrimidine metabolism</v>
      </c>
      <c r="B2301" t="str">
        <v>URIDK2_n</v>
      </c>
    </row>
    <row r="2302" spans="1:2" x14ac:dyDescent="0.2">
      <c r="A2302" t="str">
        <v>Pyrimidine metabolism</v>
      </c>
      <c r="B2302" t="str">
        <v>URIDK2i_c</v>
      </c>
    </row>
    <row r="2303" spans="1:2" x14ac:dyDescent="0.2">
      <c r="A2303" t="str">
        <v>Pyrimidine metabolism</v>
      </c>
      <c r="B2303" t="str">
        <v>URIH_c</v>
      </c>
    </row>
    <row r="2304" spans="1:2" x14ac:dyDescent="0.2">
      <c r="A2304" t="str">
        <v>Pyrimidine metabolism</v>
      </c>
      <c r="B2304" t="str">
        <v>URIK1_c</v>
      </c>
    </row>
    <row r="2305" spans="1:2" x14ac:dyDescent="0.2">
      <c r="A2305" t="str">
        <v>Pyrimidine metabolism</v>
      </c>
      <c r="B2305" t="str">
        <v>URIK2_c</v>
      </c>
    </row>
    <row r="2306" spans="1:2" x14ac:dyDescent="0.2">
      <c r="A2306" t="str">
        <v>Transport</v>
      </c>
      <c r="B2306" t="str">
        <v>URItps_e</v>
      </c>
    </row>
    <row r="2307" spans="1:2" x14ac:dyDescent="0.2">
      <c r="A2307" t="str">
        <v>Purine metabolism</v>
      </c>
      <c r="B2307" t="str">
        <v>URO_c</v>
      </c>
    </row>
    <row r="2308" spans="1:2" x14ac:dyDescent="0.2">
      <c r="A2308" t="str">
        <v>Transport</v>
      </c>
      <c r="B2308" t="str">
        <v>UTPt_c_m</v>
      </c>
    </row>
    <row r="2309" spans="1:2" x14ac:dyDescent="0.2">
      <c r="A2309" t="str">
        <v>Transport</v>
      </c>
      <c r="B2309" t="str">
        <v>UTPUMPtp_m</v>
      </c>
    </row>
    <row r="2310" spans="1:2" x14ac:dyDescent="0.2">
      <c r="A2310" t="str">
        <v>Transport</v>
      </c>
      <c r="B2310" t="str">
        <v>VALt_c_m</v>
      </c>
    </row>
    <row r="2311" spans="1:2" x14ac:dyDescent="0.2">
      <c r="A2311" t="str">
        <v>Valine, leucine and isoleucine metabolism</v>
      </c>
      <c r="B2311" t="str">
        <v>VALTA_c</v>
      </c>
    </row>
    <row r="2312" spans="1:2" x14ac:dyDescent="0.2">
      <c r="A2312" t="str">
        <v>Valine, leucine and isoleucine metabolism</v>
      </c>
      <c r="B2312" t="str">
        <v>VALTA_m</v>
      </c>
    </row>
    <row r="2313" spans="1:2" x14ac:dyDescent="0.2">
      <c r="A2313" t="str">
        <v>Transport</v>
      </c>
      <c r="B2313" t="str">
        <v>VALtps_e</v>
      </c>
    </row>
    <row r="2314" spans="1:2" x14ac:dyDescent="0.2">
      <c r="A2314" t="str">
        <v>Aminoacyl-tRNA biosynthesis</v>
      </c>
      <c r="B2314" t="str">
        <v>VALTRS_c</v>
      </c>
    </row>
    <row r="2315" spans="1:2" x14ac:dyDescent="0.2">
      <c r="A2315" t="str">
        <v>Aminoacyl-tRNA biosynthesis</v>
      </c>
      <c r="B2315" t="str">
        <v>VALTRS_m</v>
      </c>
    </row>
    <row r="2316" spans="1:2" x14ac:dyDescent="0.2">
      <c r="A2316" t="str">
        <v>Aminobenzoate degradation</v>
      </c>
      <c r="B2316" t="str">
        <v>VANLLOX_x</v>
      </c>
    </row>
    <row r="2317" spans="1:2" x14ac:dyDescent="0.2">
      <c r="A2317" t="str">
        <v>Purine metabolism</v>
      </c>
      <c r="B2317" t="str">
        <v>XAND_c</v>
      </c>
    </row>
    <row r="2318" spans="1:2" x14ac:dyDescent="0.2">
      <c r="A2318" t="str">
        <v>Transport</v>
      </c>
      <c r="B2318" t="str">
        <v>XANt_c_e</v>
      </c>
    </row>
    <row r="2319" spans="1:2" x14ac:dyDescent="0.2">
      <c r="A2319" t="str">
        <v>Purine metabolism</v>
      </c>
      <c r="B2319" t="str">
        <v>XPPT_c</v>
      </c>
    </row>
    <row r="2320" spans="1:2" x14ac:dyDescent="0.2">
      <c r="A2320" t="str">
        <v>Transport</v>
      </c>
      <c r="B2320" t="str">
        <v>XTSNt_c_e</v>
      </c>
    </row>
    <row r="2321" spans="1:2" x14ac:dyDescent="0.2">
      <c r="A2321" t="str">
        <v>Methane metabolism</v>
      </c>
      <c r="B2321" t="str">
        <v>XU5PFGT_x</v>
      </c>
    </row>
    <row r="2322" spans="1:2" x14ac:dyDescent="0.2">
      <c r="A2322" t="str">
        <v>Alternative carbon metabolism</v>
      </c>
      <c r="B2322" t="str">
        <v>XYLI1_c</v>
      </c>
    </row>
    <row r="2323" spans="1:2" x14ac:dyDescent="0.2">
      <c r="A2323" t="str">
        <v>Alternative carbon metabolism</v>
      </c>
      <c r="B2323" t="str">
        <v>XYLI2_c</v>
      </c>
    </row>
    <row r="2324" spans="1:2" x14ac:dyDescent="0.2">
      <c r="A2324" t="str">
        <v>Pentose and glucuronate interconversions</v>
      </c>
      <c r="B2324" t="str">
        <v>XYLK_c</v>
      </c>
    </row>
    <row r="2325" spans="1:2" x14ac:dyDescent="0.2">
      <c r="A2325" t="str">
        <v>Alternative carbon metabolism</v>
      </c>
      <c r="B2325" t="str">
        <v>XYLRy_c</v>
      </c>
    </row>
    <row r="2326" spans="1:2" x14ac:dyDescent="0.2">
      <c r="A2326" t="str">
        <v>Transport</v>
      </c>
      <c r="B2326" t="str">
        <v>XYLt_c_e</v>
      </c>
    </row>
    <row r="2327" spans="1:2" x14ac:dyDescent="0.2">
      <c r="A2327" t="str">
        <v>Alternative carbon metabolism</v>
      </c>
      <c r="B2327" t="str">
        <v>XYLTOR_c</v>
      </c>
    </row>
    <row r="2328" spans="1:2" x14ac:dyDescent="0.2">
      <c r="A2328" t="str">
        <v>Transport</v>
      </c>
      <c r="B2328" t="str">
        <v>XYLTt_c_e</v>
      </c>
    </row>
    <row r="2329" spans="1:2" x14ac:dyDescent="0.2">
      <c r="A2329" t="str">
        <v>Alternative carbon metabolism</v>
      </c>
      <c r="B2329" t="str">
        <v>XYLURx_c</v>
      </c>
    </row>
    <row r="2330" spans="1:2" x14ac:dyDescent="0.2">
      <c r="A2330" t="str">
        <v>Alternative carbon metabolism</v>
      </c>
      <c r="B2330" t="str">
        <v>XYLURy_c</v>
      </c>
    </row>
    <row r="2331" spans="1:2" x14ac:dyDescent="0.2">
      <c r="A2331" t="str">
        <v>Pyrimidine metabolism</v>
      </c>
      <c r="B2331" t="str">
        <v>YUMPS_c</v>
      </c>
    </row>
    <row r="2332" spans="1:2" x14ac:dyDescent="0.2">
      <c r="A2332" t="str">
        <v>Carotenoid biosynthesis</v>
      </c>
      <c r="B2332" t="str">
        <v>ZEAEPOX1_c</v>
      </c>
    </row>
    <row r="2333" spans="1:2" x14ac:dyDescent="0.2">
      <c r="A2333" t="str">
        <v>Carotenoid biosynthesis</v>
      </c>
      <c r="B2333" t="str">
        <v>ZEAEPOX2_c</v>
      </c>
    </row>
    <row r="2334" spans="1:2" x14ac:dyDescent="0.2">
      <c r="A2334" t="str">
        <v>Transport</v>
      </c>
      <c r="B2334" t="str">
        <v>ZN2t_c_e</v>
      </c>
    </row>
    <row r="2335" spans="1:2" x14ac:dyDescent="0.2">
      <c r="A2335" t="str">
        <v>Transport</v>
      </c>
      <c r="B2335" t="str">
        <v>ZYM161t_en_rm</v>
      </c>
    </row>
    <row r="2336" spans="1:2" x14ac:dyDescent="0.2">
      <c r="A2336" t="str">
        <v>Transport</v>
      </c>
      <c r="B2336" t="str">
        <v>ZYM161t_l_rm</v>
      </c>
    </row>
    <row r="2337" spans="1:2" x14ac:dyDescent="0.2">
      <c r="A2337" t="str">
        <v>Transport</v>
      </c>
      <c r="B2337" t="str">
        <v>ZYM181t_en_rm</v>
      </c>
    </row>
    <row r="2338" spans="1:2" x14ac:dyDescent="0.2">
      <c r="A2338" t="str">
        <v>Transport</v>
      </c>
      <c r="B2338" t="str">
        <v>ZYM181t_l_rm</v>
      </c>
    </row>
    <row r="2339" spans="1:2" x14ac:dyDescent="0.2">
      <c r="A2339" t="str">
        <v>Transport</v>
      </c>
      <c r="B2339" t="str">
        <v>ZYMSTt_c_en</v>
      </c>
    </row>
    <row r="2340" spans="1:2" x14ac:dyDescent="0.2">
      <c r="A2340" t="str">
        <v>Transport</v>
      </c>
      <c r="B2340" t="str">
        <v>ZYMSTt_c_rm</v>
      </c>
    </row>
    <row r="2341" spans="1:2" x14ac:dyDescent="0.2">
      <c r="A2341" t="str">
        <v>Transport</v>
      </c>
      <c r="B2341" t="str">
        <v>ZYMSTt_l_rm</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9DB2B-6F92-FB47-B90A-29F33FF14B35}">
  <dimension ref="A3:D8"/>
  <sheetViews>
    <sheetView workbookViewId="0">
      <selection activeCell="A4" sqref="A4"/>
    </sheetView>
  </sheetViews>
  <sheetFormatPr baseColWidth="10" defaultRowHeight="16" x14ac:dyDescent="0.2"/>
  <cols>
    <col min="1" max="1" width="48.5" bestFit="1" customWidth="1"/>
    <col min="2" max="2" width="7.6640625" bestFit="1" customWidth="1"/>
    <col min="3" max="3" width="12.83203125" bestFit="1" customWidth="1"/>
    <col min="4" max="4" width="14.6640625" bestFit="1" customWidth="1"/>
    <col min="5" max="5" width="26" bestFit="1" customWidth="1"/>
    <col min="6" max="10" width="22" bestFit="1" customWidth="1"/>
    <col min="11" max="11" width="17.6640625" bestFit="1" customWidth="1"/>
    <col min="12" max="12" width="19.5" bestFit="1" customWidth="1"/>
    <col min="13" max="164" width="12.83203125" bestFit="1" customWidth="1"/>
  </cols>
  <sheetData>
    <row r="3" spans="1:4" x14ac:dyDescent="0.2">
      <c r="A3" s="128" t="s">
        <v>10652</v>
      </c>
      <c r="B3" s="128" t="s">
        <v>132</v>
      </c>
      <c r="C3" t="s">
        <v>10754</v>
      </c>
      <c r="D3" t="s">
        <v>10752</v>
      </c>
    </row>
    <row r="4" spans="1:4" x14ac:dyDescent="0.2">
      <c r="A4" t="s">
        <v>10728</v>
      </c>
      <c r="B4" t="s">
        <v>9063</v>
      </c>
      <c r="C4">
        <v>0</v>
      </c>
      <c r="D4">
        <v>0</v>
      </c>
    </row>
    <row r="5" spans="1:4" x14ac:dyDescent="0.2">
      <c r="B5" t="s">
        <v>9075</v>
      </c>
      <c r="C5">
        <v>2.1516783353386141E-2</v>
      </c>
      <c r="D5">
        <v>0.25281008532317389</v>
      </c>
    </row>
    <row r="6" spans="1:4" x14ac:dyDescent="0.2">
      <c r="B6" t="s">
        <v>9362</v>
      </c>
      <c r="C6">
        <v>0</v>
      </c>
      <c r="D6">
        <v>0.19734070897845674</v>
      </c>
    </row>
    <row r="7" spans="1:4" x14ac:dyDescent="0.2">
      <c r="B7" t="s">
        <v>9467</v>
      </c>
      <c r="C7">
        <v>0</v>
      </c>
      <c r="D7">
        <v>0</v>
      </c>
    </row>
    <row r="8" spans="1:4" x14ac:dyDescent="0.2">
      <c r="B8" t="s">
        <v>9486</v>
      </c>
      <c r="C8">
        <v>-2.3379825237807874</v>
      </c>
      <c r="D8">
        <v>-1.4348720057799573</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E898D-5126-D341-850B-5A6FD78E6BDF}">
  <dimension ref="A3:AA89"/>
  <sheetViews>
    <sheetView topLeftCell="W1" workbookViewId="0">
      <selection activeCell="AC3" sqref="AC3"/>
    </sheetView>
  </sheetViews>
  <sheetFormatPr baseColWidth="10" defaultRowHeight="16" x14ac:dyDescent="0.2"/>
  <cols>
    <col min="1" max="1" width="45.83203125" bestFit="1" customWidth="1"/>
    <col min="2" max="2" width="29.33203125" bestFit="1" customWidth="1"/>
    <col min="3" max="3" width="26" bestFit="1" customWidth="1"/>
    <col min="4" max="4" width="45" bestFit="1" customWidth="1"/>
    <col min="5" max="5" width="11.6640625" bestFit="1" customWidth="1"/>
    <col min="6" max="6" width="26" hidden="1" customWidth="1"/>
    <col min="7" max="11" width="22" hidden="1" customWidth="1"/>
    <col min="12" max="12" width="17.6640625" hidden="1" customWidth="1"/>
    <col min="13" max="13" width="19.5" hidden="1" customWidth="1"/>
    <col min="14" max="19" width="12.83203125" hidden="1" customWidth="1"/>
    <col min="20" max="165" width="12.83203125" bestFit="1" customWidth="1"/>
  </cols>
  <sheetData>
    <row r="3" spans="1:27" x14ac:dyDescent="0.2">
      <c r="A3" s="128" t="s">
        <v>10652</v>
      </c>
      <c r="B3" t="s">
        <v>10757</v>
      </c>
      <c r="C3" t="s">
        <v>10755</v>
      </c>
      <c r="D3" t="s">
        <v>10767</v>
      </c>
      <c r="E3" t="s">
        <v>10758</v>
      </c>
      <c r="F3" t="s">
        <v>10759</v>
      </c>
      <c r="I3" t="s">
        <v>10763</v>
      </c>
      <c r="J3" t="s">
        <v>10760</v>
      </c>
      <c r="M3" t="s">
        <v>10764</v>
      </c>
      <c r="S3" t="s">
        <v>10766</v>
      </c>
      <c r="Y3" t="s">
        <v>10763</v>
      </c>
      <c r="Z3" t="s">
        <v>10764</v>
      </c>
      <c r="AA3" t="s">
        <v>10766</v>
      </c>
    </row>
    <row r="4" spans="1:27" x14ac:dyDescent="0.2">
      <c r="A4" t="s">
        <v>10677</v>
      </c>
      <c r="B4">
        <v>3.9773936619324463E-2</v>
      </c>
      <c r="C4">
        <v>0.11932180985797339</v>
      </c>
      <c r="D4">
        <v>0.42509403555009334</v>
      </c>
      <c r="E4">
        <v>3</v>
      </c>
      <c r="F4" s="88" t="str" cm="1">
        <f t="array" ref="F4:I71">_xlfn.LET(_xlpm.all,A4:C71,_xlpm.sorted,_xlfn.SORTBY(_xlpm.all,ABS(_xlfn.CHOOSECOLS(_xlpm.all,2)),-1),_xlfn.HSTACK(_xlpm.sorted,_xlfn.CHOOSECOLS(_xlpm.sorted,2)/SUM(_xlfn.CHOOSECOLS(_xlpm.sorted,2))))</f>
        <v>Oxidative phosphorylation</v>
      </c>
      <c r="G4">
        <v>12.92661219920282</v>
      </c>
      <c r="H4">
        <v>77.559673195216916</v>
      </c>
      <c r="I4">
        <v>0.87380369950174985</v>
      </c>
      <c r="J4" s="88" t="str" cm="1">
        <f t="array" ref="J4:M71">_xlfn.LET(_xlpm.all,A4:C71,_xlpm.sorted,_xlfn.SORTBY(_xlpm.all,ABS(_xlfn.CHOOSECOLS(_xlpm.all,3)),-1),_xlfn.HSTACK(_xlpm.sorted,_xlfn.CHOOSECOLS(_xlpm.sorted,3)/SUM(_xlfn.CHOOSECOLS(_xlpm.sorted,3))))</f>
        <v>Oxidative phosphorylation</v>
      </c>
      <c r="K4">
        <v>12.92661219920282</v>
      </c>
      <c r="L4">
        <v>77.559673195216916</v>
      </c>
      <c r="M4">
        <v>0.52836472212708574</v>
      </c>
      <c r="O4" s="132" t="str" cm="1">
        <f t="array" ref="O4:S71">_xlfn.LET(_xlpm.all,A4:D71,_xlpm.sorted,_xlfn.SORTBY(_xlpm.all,ABS(_xlfn.CHOOSECOLS(_xlpm.all,4)),-1),_xlfn.HSTACK(_xlpm.sorted,_xlfn.CHOOSECOLS(_xlpm.sorted,4)/SUM(_xlfn.CHOOSECOLS(_xlpm.sorted,4))))</f>
        <v>Fatty acid elongation</v>
      </c>
      <c r="P4">
        <v>3.1593029418831597E-6</v>
      </c>
      <c r="Q4">
        <v>5.0548847070130555E-5</v>
      </c>
      <c r="R4">
        <v>1</v>
      </c>
      <c r="S4">
        <v>7.6309749913298197E-2</v>
      </c>
      <c r="U4" t="str" cm="1">
        <f t="array" ref="U4:AA71">_xlfn.LET(_xlpm.all,A4:D71,_xlpm.sorted,_xlfn.SORTBY(_xlpm.all,ABS(_xlfn.CHOOSECOLS(_xlpm.all,4)),-1),_xlfn.HSTACK(_xlpm.sorted,_xlfn.CHOOSECOLS(_xlpm.sorted,2)/SUM(_xlfn.CHOOSECOLS(_xlpm.sorted,2)),_xlfn.CHOOSECOLS(_xlpm.sorted,3)/SUM(_xlfn.CHOOSECOLS(_xlpm.sorted,3)),_xlfn.CHOOSECOLS(_xlpm.sorted,4)/SUM(_xlfn.CHOOSECOLS(_xlpm.sorted,4))))</f>
        <v>Fatty acid elongation</v>
      </c>
      <c r="V4">
        <v>3.1593029418831597E-6</v>
      </c>
      <c r="W4">
        <v>5.0548847070130555E-5</v>
      </c>
      <c r="X4">
        <v>1</v>
      </c>
      <c r="Y4">
        <v>2.1356025507089267E-7</v>
      </c>
      <c r="Z4">
        <v>3.4435714380628876E-7</v>
      </c>
      <c r="AA4">
        <v>7.6309749913298197E-2</v>
      </c>
    </row>
    <row r="5" spans="1:27" x14ac:dyDescent="0.2">
      <c r="A5" t="s">
        <v>10659</v>
      </c>
      <c r="B5">
        <v>1.8165274720087859E-4</v>
      </c>
      <c r="C5">
        <v>1.2715692304061501E-3</v>
      </c>
      <c r="D5">
        <v>0.14976413548363385</v>
      </c>
      <c r="E5">
        <v>7</v>
      </c>
      <c r="F5" t="str">
        <v>Unassigned</v>
      </c>
      <c r="G5">
        <v>1.2587917896687033</v>
      </c>
      <c r="H5">
        <v>52.869255166085537</v>
      </c>
      <c r="I5">
        <v>8.5090888916956472E-2</v>
      </c>
      <c r="J5" s="132" t="str">
        <v>Unassigned</v>
      </c>
      <c r="K5">
        <v>1.2587917896687033</v>
      </c>
      <c r="L5">
        <v>52.869255166085537</v>
      </c>
      <c r="M5">
        <v>0.3601646082827677</v>
      </c>
      <c r="O5" t="str">
        <v>O-Glycan biosynthesis</v>
      </c>
      <c r="P5">
        <v>1.1649454833634405E-3</v>
      </c>
      <c r="Q5">
        <v>1.1649454833634405E-3</v>
      </c>
      <c r="R5">
        <v>1</v>
      </c>
      <c r="S5">
        <v>7.6309749913298197E-2</v>
      </c>
      <c r="U5" t="str">
        <v>O-Glycan biosynthesis</v>
      </c>
      <c r="V5">
        <v>1.1649454833634405E-3</v>
      </c>
      <c r="W5">
        <v>1.1649454833634405E-3</v>
      </c>
      <c r="X5">
        <v>1</v>
      </c>
      <c r="Y5">
        <v>7.8747134778562033E-5</v>
      </c>
      <c r="Z5">
        <v>7.9360326217631144E-6</v>
      </c>
      <c r="AA5">
        <v>7.6309749913298197E-2</v>
      </c>
    </row>
    <row r="6" spans="1:27" x14ac:dyDescent="0.2">
      <c r="A6" t="s">
        <v>10658</v>
      </c>
      <c r="B6">
        <v>0</v>
      </c>
      <c r="C6">
        <v>0</v>
      </c>
      <c r="D6">
        <v>0</v>
      </c>
      <c r="E6">
        <v>16</v>
      </c>
      <c r="F6" s="133" t="str">
        <v>Glycolysis / Gluconeogenesis</v>
      </c>
      <c r="G6">
        <v>0.34250700949134982</v>
      </c>
      <c r="H6">
        <v>0.68501401898269965</v>
      </c>
      <c r="I6">
        <v>2.3152538916366594E-2</v>
      </c>
      <c r="J6" s="133" t="str">
        <v>Transport</v>
      </c>
      <c r="K6">
        <v>5.2786591593683763E-2</v>
      </c>
      <c r="L6">
        <v>12.19370265814095</v>
      </c>
      <c r="M6">
        <v>8.3067940480521144E-2</v>
      </c>
      <c r="O6" t="str">
        <v>Heme metabolism</v>
      </c>
      <c r="P6">
        <v>8.149220751756242E-11</v>
      </c>
      <c r="Q6">
        <v>8.149220751756242E-11</v>
      </c>
      <c r="R6">
        <v>0.96870978556657039</v>
      </c>
      <c r="S6">
        <v>7.3922001475149712E-2</v>
      </c>
      <c r="U6" t="str">
        <v>Heme metabolism</v>
      </c>
      <c r="V6">
        <v>8.149220751756242E-11</v>
      </c>
      <c r="W6">
        <v>8.149220751756242E-11</v>
      </c>
      <c r="X6">
        <v>0.96870978556657039</v>
      </c>
      <c r="Y6">
        <v>5.508650782747374E-12</v>
      </c>
      <c r="Z6">
        <v>5.5515457720101647E-13</v>
      </c>
      <c r="AA6">
        <v>7.3922001475149712E-2</v>
      </c>
    </row>
    <row r="7" spans="1:27" x14ac:dyDescent="0.2">
      <c r="A7" t="s">
        <v>10679</v>
      </c>
      <c r="B7">
        <v>2.2422419537629304E-5</v>
      </c>
      <c r="C7">
        <v>8.9689678150517215E-5</v>
      </c>
      <c r="D7">
        <v>0.75</v>
      </c>
      <c r="E7">
        <v>4</v>
      </c>
      <c r="F7" s="135" t="str">
        <v>Citric acid cycle</v>
      </c>
      <c r="G7">
        <v>9.9684289707834717E-2</v>
      </c>
      <c r="H7">
        <v>0.5981057382470083</v>
      </c>
      <c r="I7">
        <v>6.738385880740036E-3</v>
      </c>
      <c r="J7" s="134" t="str">
        <v>Exchange</v>
      </c>
      <c r="K7">
        <v>1.1652991301972247E-2</v>
      </c>
      <c r="L7">
        <v>2.1907623647707823</v>
      </c>
      <c r="M7">
        <v>1.4924270570288783E-2</v>
      </c>
      <c r="O7" s="136" t="str">
        <v>Ergosterol biosynthesis</v>
      </c>
      <c r="P7">
        <v>6.2219187616195998E-5</v>
      </c>
      <c r="Q7">
        <v>8.0884943901054801E-4</v>
      </c>
      <c r="R7">
        <v>0.89774149736364162</v>
      </c>
      <c r="S7">
        <v>6.8506429150609338E-2</v>
      </c>
      <c r="U7" t="str">
        <v>Ergosterol biosynthesis</v>
      </c>
      <c r="V7">
        <v>6.2219187616195998E-5</v>
      </c>
      <c r="W7">
        <v>8.0884943901054801E-4</v>
      </c>
      <c r="X7">
        <v>0.89774149736364162</v>
      </c>
      <c r="Y7">
        <v>4.2058472460694958E-6</v>
      </c>
      <c r="Z7">
        <v>5.5101767642802919E-6</v>
      </c>
      <c r="AA7">
        <v>6.8506429150609338E-2</v>
      </c>
    </row>
    <row r="8" spans="1:27" x14ac:dyDescent="0.2">
      <c r="A8" t="s">
        <v>10694</v>
      </c>
      <c r="B8">
        <v>7.0834956727239336E-5</v>
      </c>
      <c r="C8">
        <v>4.2500974036343604E-4</v>
      </c>
      <c r="D8">
        <v>0.13803921628676655</v>
      </c>
      <c r="E8">
        <v>6</v>
      </c>
      <c r="F8" t="str">
        <v>Transport</v>
      </c>
      <c r="G8">
        <v>5.2786591593683763E-2</v>
      </c>
      <c r="H8">
        <v>12.19370265814095</v>
      </c>
      <c r="I8">
        <v>3.5682295026606709E-3</v>
      </c>
      <c r="J8" s="135" t="str">
        <v>Glycolysis / Gluconeogenesis</v>
      </c>
      <c r="K8">
        <v>0.34250700949134982</v>
      </c>
      <c r="L8">
        <v>0.68501401898269965</v>
      </c>
      <c r="M8">
        <v>4.6665648123859413E-3</v>
      </c>
      <c r="O8" t="str">
        <v>Terpenoid backbone biosynthesis</v>
      </c>
      <c r="P8">
        <v>4.3529514951359686E-3</v>
      </c>
      <c r="Q8">
        <v>1.3058854485407905E-2</v>
      </c>
      <c r="R8">
        <v>0.87806994848559972</v>
      </c>
      <c r="S8">
        <v>6.7005298175318737E-2</v>
      </c>
      <c r="U8" t="str">
        <v>Terpenoid backbone biosynthesis</v>
      </c>
      <c r="V8">
        <v>4.3529514951359686E-3</v>
      </c>
      <c r="W8">
        <v>1.3058854485407905E-2</v>
      </c>
      <c r="X8">
        <v>0.87806994848559972</v>
      </c>
      <c r="Y8">
        <v>2.9424763902455829E-4</v>
      </c>
      <c r="Z8">
        <v>8.8961669605205394E-5</v>
      </c>
      <c r="AA8">
        <v>6.7005298175318737E-2</v>
      </c>
    </row>
    <row r="9" spans="1:27" x14ac:dyDescent="0.2">
      <c r="A9" t="s">
        <v>10738</v>
      </c>
      <c r="F9" s="134" t="str">
        <v>Pyruvate metabolism</v>
      </c>
      <c r="G9">
        <v>4.0513411078058545E-2</v>
      </c>
      <c r="H9">
        <v>0.2835938775464098</v>
      </c>
      <c r="I9">
        <v>2.7385960013270828E-3</v>
      </c>
      <c r="J9" s="136" t="str">
        <v>Citric acid cycle</v>
      </c>
      <c r="K9">
        <v>9.9684289707834717E-2</v>
      </c>
      <c r="L9">
        <v>0.5981057382470083</v>
      </c>
      <c r="M9">
        <v>4.0745139732097889E-3</v>
      </c>
      <c r="O9" s="133" t="str">
        <v>Amino sugar and nucleotide sugar metabolism</v>
      </c>
      <c r="P9">
        <v>2.2422419537629304E-5</v>
      </c>
      <c r="Q9">
        <v>8.9689678150517215E-5</v>
      </c>
      <c r="R9">
        <v>0.75</v>
      </c>
      <c r="S9">
        <v>5.7232312434973648E-2</v>
      </c>
      <c r="U9" t="str">
        <v>Amino sugar and nucleotide sugar metabolism</v>
      </c>
      <c r="V9">
        <v>2.2422419537629304E-5</v>
      </c>
      <c r="W9">
        <v>8.9689678150517215E-5</v>
      </c>
      <c r="X9">
        <v>0.75</v>
      </c>
      <c r="Y9">
        <v>1.5156943553214265E-6</v>
      </c>
      <c r="Z9">
        <v>6.1099873067268445E-7</v>
      </c>
      <c r="AA9">
        <v>5.7232312434973648E-2</v>
      </c>
    </row>
    <row r="10" spans="1:27" x14ac:dyDescent="0.2">
      <c r="A10" t="s">
        <v>10674</v>
      </c>
      <c r="B10">
        <v>8.3938068709902766E-3</v>
      </c>
      <c r="C10">
        <v>0.14269471680683471</v>
      </c>
      <c r="D10">
        <v>0.13216821998966091</v>
      </c>
      <c r="E10">
        <v>17</v>
      </c>
      <c r="F10" t="str">
        <v>Acetyl-CoA synthesis</v>
      </c>
      <c r="G10">
        <v>3.9773936619324463E-2</v>
      </c>
      <c r="H10">
        <v>0.11932180985797339</v>
      </c>
      <c r="I10">
        <v>2.6886095464252529E-3</v>
      </c>
      <c r="J10" s="137" t="str">
        <v>Pyruvate metabolism</v>
      </c>
      <c r="K10">
        <v>4.0513411078058545E-2</v>
      </c>
      <c r="L10">
        <v>0.2835938775464098</v>
      </c>
      <c r="M10">
        <v>1.9319447095864277E-3</v>
      </c>
      <c r="O10" t="str">
        <v>Fatty acid biosynthesis</v>
      </c>
      <c r="P10">
        <v>1.0503340329620376E-3</v>
      </c>
      <c r="Q10">
        <v>5.5667703746987998E-2</v>
      </c>
      <c r="R10">
        <v>0.64150943396226412</v>
      </c>
      <c r="S10">
        <v>4.8953424472681861E-2</v>
      </c>
      <c r="U10" t="str">
        <v>Fatty acid biosynthesis</v>
      </c>
      <c r="V10">
        <v>1.0503340329620376E-3</v>
      </c>
      <c r="W10">
        <v>5.5667703746987998E-2</v>
      </c>
      <c r="X10">
        <v>0.64150943396226412</v>
      </c>
      <c r="Y10">
        <v>7.0999713580904126E-5</v>
      </c>
      <c r="Z10">
        <v>3.7922865852849048E-4</v>
      </c>
      <c r="AA10">
        <v>4.8953424472681861E-2</v>
      </c>
    </row>
    <row r="11" spans="1:27" x14ac:dyDescent="0.2">
      <c r="A11" t="s">
        <v>10696</v>
      </c>
      <c r="B11">
        <v>0</v>
      </c>
      <c r="C11">
        <v>0</v>
      </c>
      <c r="D11">
        <v>0</v>
      </c>
      <c r="E11">
        <v>1</v>
      </c>
      <c r="F11" s="137" t="str">
        <v>Exchange</v>
      </c>
      <c r="G11">
        <v>1.1652991301972247E-2</v>
      </c>
      <c r="H11">
        <v>2.1907623647707823</v>
      </c>
      <c r="I11">
        <v>7.8771040339192734E-4</v>
      </c>
      <c r="J11" t="str">
        <v>Arginine and proline metabolism</v>
      </c>
      <c r="K11">
        <v>8.3938068709902766E-3</v>
      </c>
      <c r="L11">
        <v>0.14269471680683471</v>
      </c>
      <c r="M11">
        <v>9.7208834551015095E-4</v>
      </c>
      <c r="O11" t="str">
        <v>Pantothenate and CoA biosynthesis</v>
      </c>
      <c r="P11">
        <v>4.1401557056192784E-11</v>
      </c>
      <c r="Q11">
        <v>8.2803114112385568E-11</v>
      </c>
      <c r="R11">
        <v>0.5</v>
      </c>
      <c r="S11">
        <v>3.8154874956649099E-2</v>
      </c>
      <c r="U11" t="str">
        <v>Pantothenate and CoA biosynthesis</v>
      </c>
      <c r="V11">
        <v>4.1401557056192784E-11</v>
      </c>
      <c r="W11">
        <v>8.2803114112385568E-11</v>
      </c>
      <c r="X11">
        <v>0.5</v>
      </c>
      <c r="Y11">
        <v>2.798632245118721E-12</v>
      </c>
      <c r="Z11">
        <v>5.6408495003748958E-13</v>
      </c>
      <c r="AA11">
        <v>3.8154874956649099E-2</v>
      </c>
    </row>
    <row r="12" spans="1:27" x14ac:dyDescent="0.2">
      <c r="A12" t="s">
        <v>10697</v>
      </c>
      <c r="B12">
        <v>0</v>
      </c>
      <c r="C12">
        <v>0</v>
      </c>
      <c r="D12">
        <v>0</v>
      </c>
      <c r="E12">
        <v>6</v>
      </c>
      <c r="F12" s="132" t="str">
        <v>Arginine and proline metabolism</v>
      </c>
      <c r="G12">
        <v>8.3938068709902766E-3</v>
      </c>
      <c r="H12">
        <v>0.14269471680683471</v>
      </c>
      <c r="I12">
        <v>5.6739843229975057E-4</v>
      </c>
      <c r="J12" t="str">
        <v>Acetyl-CoA synthesis</v>
      </c>
      <c r="K12">
        <v>3.9773936619324463E-2</v>
      </c>
      <c r="L12">
        <v>0.11932180985797339</v>
      </c>
      <c r="M12">
        <v>8.1286359666091353E-4</v>
      </c>
      <c r="O12" t="str">
        <v>Triacylglycerol degradation</v>
      </c>
      <c r="P12">
        <v>2.7783598223569364E-8</v>
      </c>
      <c r="Q12">
        <v>5.5567196447138727E-8</v>
      </c>
      <c r="R12">
        <v>0.5</v>
      </c>
      <c r="S12">
        <v>3.8154874956649099E-2</v>
      </c>
      <c r="U12" t="str">
        <v>Triacylglycerol degradation</v>
      </c>
      <c r="V12">
        <v>2.7783598223569364E-8</v>
      </c>
      <c r="W12">
        <v>5.5567196447138727E-8</v>
      </c>
      <c r="X12">
        <v>0.5</v>
      </c>
      <c r="Y12">
        <v>1.8780954003340752E-9</v>
      </c>
      <c r="Z12">
        <v>3.7854396622166579E-10</v>
      </c>
      <c r="AA12">
        <v>3.8154874956649099E-2</v>
      </c>
    </row>
    <row r="13" spans="1:27" x14ac:dyDescent="0.2">
      <c r="A13" t="s">
        <v>10693</v>
      </c>
      <c r="B13">
        <v>0</v>
      </c>
      <c r="C13">
        <v>0</v>
      </c>
      <c r="D13">
        <v>0</v>
      </c>
      <c r="E13">
        <v>2</v>
      </c>
      <c r="F13" t="str">
        <v>Terpenoid backbone biosynthesis</v>
      </c>
      <c r="G13">
        <v>4.3529514951359686E-3</v>
      </c>
      <c r="H13">
        <v>1.3058854485407905E-2</v>
      </c>
      <c r="I13">
        <v>2.9424763902455829E-4</v>
      </c>
      <c r="J13" t="str">
        <v>Fatty acid biosynthesis</v>
      </c>
      <c r="K13">
        <v>1.0503340329620376E-3</v>
      </c>
      <c r="L13">
        <v>5.5667703746987998E-2</v>
      </c>
      <c r="M13">
        <v>3.7922865852849064E-4</v>
      </c>
      <c r="O13" s="134" t="str">
        <v>Folate metabolism</v>
      </c>
      <c r="P13">
        <v>2.3885201666960519E-8</v>
      </c>
      <c r="Q13">
        <v>2.3885201666960517E-7</v>
      </c>
      <c r="R13">
        <v>0.4353824121811054</v>
      </c>
      <c r="S13">
        <v>3.322392299018867E-2</v>
      </c>
      <c r="U13" t="str">
        <v>Folate metabolism</v>
      </c>
      <c r="V13">
        <v>2.3885201666960519E-8</v>
      </c>
      <c r="W13">
        <v>2.3885201666960517E-7</v>
      </c>
      <c r="X13">
        <v>0.4353824121811054</v>
      </c>
      <c r="Y13">
        <v>1.6145744343767483E-9</v>
      </c>
      <c r="Z13">
        <v>1.6271468692175035E-9</v>
      </c>
      <c r="AA13">
        <v>3.322392299018867E-2</v>
      </c>
    </row>
    <row r="14" spans="1:27" x14ac:dyDescent="0.2">
      <c r="A14" t="s">
        <v>10708</v>
      </c>
      <c r="B14">
        <v>0</v>
      </c>
      <c r="C14">
        <v>0</v>
      </c>
      <c r="D14">
        <v>0</v>
      </c>
      <c r="E14">
        <v>5</v>
      </c>
      <c r="F14" t="str">
        <v>Glycine, serine and threonine metabolism</v>
      </c>
      <c r="G14">
        <v>2.5050620911839091E-3</v>
      </c>
      <c r="H14">
        <v>3.2565807185390816E-2</v>
      </c>
      <c r="I14">
        <v>1.6933535941405286E-4</v>
      </c>
      <c r="J14" t="str">
        <v>Purine metabolism</v>
      </c>
      <c r="K14">
        <v>1.3368689754225862E-3</v>
      </c>
      <c r="L14">
        <v>3.7432331311832413E-2</v>
      </c>
      <c r="M14">
        <v>2.5500266462397938E-4</v>
      </c>
      <c r="O14" t="str">
        <v>Acetyl-CoA synthesis</v>
      </c>
      <c r="P14">
        <v>3.9773936619324463E-2</v>
      </c>
      <c r="Q14">
        <v>0.11932180985797339</v>
      </c>
      <c r="R14">
        <v>0.42509403555009334</v>
      </c>
      <c r="S14">
        <v>3.2438819542462312E-2</v>
      </c>
      <c r="U14" t="str">
        <v>Acetyl-CoA synthesis</v>
      </c>
      <c r="V14">
        <v>3.9773936619324463E-2</v>
      </c>
      <c r="W14">
        <v>0.11932180985797339</v>
      </c>
      <c r="X14">
        <v>0.42509403555009334</v>
      </c>
      <c r="Y14">
        <v>2.6886095464252534E-3</v>
      </c>
      <c r="Z14">
        <v>8.1286359666091321E-4</v>
      </c>
      <c r="AA14">
        <v>3.2438819542462312E-2</v>
      </c>
    </row>
    <row r="15" spans="1:27" x14ac:dyDescent="0.2">
      <c r="A15" t="s">
        <v>10656</v>
      </c>
      <c r="B15">
        <v>1.4328817677008879E-4</v>
      </c>
      <c r="C15">
        <v>1.4328817677008879E-4</v>
      </c>
      <c r="D15">
        <v>0.11070739425789189</v>
      </c>
      <c r="E15">
        <v>1</v>
      </c>
      <c r="F15" s="136" t="str">
        <v>Starch and sucrose metabolism</v>
      </c>
      <c r="G15">
        <v>1.5215133813161461E-3</v>
      </c>
      <c r="H15">
        <v>3.0430267626322923E-3</v>
      </c>
      <c r="I15">
        <v>1.0285015137357143E-4</v>
      </c>
      <c r="J15" t="str">
        <v>Glycine, serine and threonine metabolism</v>
      </c>
      <c r="K15">
        <v>2.5050620911839091E-3</v>
      </c>
      <c r="L15">
        <v>3.2565807185390816E-2</v>
      </c>
      <c r="M15">
        <v>2.2185013107319795E-4</v>
      </c>
      <c r="O15" t="str">
        <v>Cysteine and methionine metabolism</v>
      </c>
      <c r="P15">
        <v>1.5125477412766445E-5</v>
      </c>
      <c r="Q15">
        <v>1.5125477412766445E-4</v>
      </c>
      <c r="R15">
        <v>0.41467854873472332</v>
      </c>
      <c r="S15">
        <v>3.1644016348356174E-2</v>
      </c>
      <c r="U15" t="str">
        <v>Cysteine and methionine metabolism</v>
      </c>
      <c r="V15">
        <v>1.5125477412766445E-5</v>
      </c>
      <c r="W15">
        <v>1.5125477412766445E-4</v>
      </c>
      <c r="X15">
        <v>0.41467854873472332</v>
      </c>
      <c r="Y15">
        <v>1.0224409857998639E-6</v>
      </c>
      <c r="Z15">
        <v>1.0304025714652833E-6</v>
      </c>
      <c r="AA15">
        <v>3.1644016348356174E-2</v>
      </c>
    </row>
    <row r="16" spans="1:27" x14ac:dyDescent="0.2">
      <c r="A16" t="s">
        <v>10686</v>
      </c>
      <c r="B16">
        <v>9.9684289707834717E-2</v>
      </c>
      <c r="C16">
        <v>0.5981057382470083</v>
      </c>
      <c r="D16">
        <v>0.38331391385105712</v>
      </c>
      <c r="E16">
        <v>6</v>
      </c>
      <c r="F16" t="str">
        <v>Purine metabolism</v>
      </c>
      <c r="G16">
        <v>1.3368689754225862E-3</v>
      </c>
      <c r="H16">
        <v>3.7432331311832413E-2</v>
      </c>
      <c r="I16">
        <v>9.0368693550303138E-5</v>
      </c>
      <c r="J16" t="str">
        <v>Terpenoid backbone biosynthesis</v>
      </c>
      <c r="K16">
        <v>4.3529514951359686E-3</v>
      </c>
      <c r="L16">
        <v>1.3058854485407905E-2</v>
      </c>
      <c r="M16">
        <v>8.8961669605205421E-5</v>
      </c>
      <c r="O16" t="str">
        <v>Riboflavin metabolism</v>
      </c>
      <c r="P16">
        <v>3.4378911408355638E-9</v>
      </c>
      <c r="Q16">
        <v>1.7189455704177819E-8</v>
      </c>
      <c r="R16">
        <v>0.41216213194550316</v>
      </c>
      <c r="S16">
        <v>3.1451989212493162E-2</v>
      </c>
      <c r="U16" t="str">
        <v>Riboflavin metabolism</v>
      </c>
      <c r="V16">
        <v>3.4378911408355638E-9</v>
      </c>
      <c r="W16">
        <v>1.7189455704177819E-8</v>
      </c>
      <c r="X16">
        <v>0.41216213194550316</v>
      </c>
      <c r="Y16">
        <v>2.3239205687099253E-10</v>
      </c>
      <c r="Z16">
        <v>1.1710082846524761E-10</v>
      </c>
      <c r="AA16">
        <v>3.1451989212493162E-2</v>
      </c>
    </row>
    <row r="17" spans="1:27" x14ac:dyDescent="0.2">
      <c r="A17" t="s">
        <v>10727</v>
      </c>
      <c r="F17" t="str">
        <v>O-Glycan biosynthesis</v>
      </c>
      <c r="G17">
        <v>1.1649454833634405E-3</v>
      </c>
      <c r="H17">
        <v>1.1649454833634405E-3</v>
      </c>
      <c r="I17">
        <v>7.8747134778562033E-5</v>
      </c>
      <c r="J17" t="str">
        <v>Starch and sucrose metabolism</v>
      </c>
      <c r="K17">
        <v>1.5215133813161461E-3</v>
      </c>
      <c r="L17">
        <v>3.0430267626322923E-3</v>
      </c>
      <c r="M17">
        <v>2.0730205835403785E-5</v>
      </c>
      <c r="O17" t="str">
        <v>Oxidative phosphorylation</v>
      </c>
      <c r="P17">
        <v>12.92661219920282</v>
      </c>
      <c r="Q17">
        <v>77.559673195216916</v>
      </c>
      <c r="R17">
        <v>0.39435811754318911</v>
      </c>
      <c r="S17">
        <v>3.0093369325999816E-2</v>
      </c>
      <c r="U17" t="str">
        <v>Oxidative phosphorylation</v>
      </c>
      <c r="V17">
        <v>12.92661219920282</v>
      </c>
      <c r="W17">
        <v>77.559673195216916</v>
      </c>
      <c r="X17">
        <v>0.39435811754318911</v>
      </c>
      <c r="Y17">
        <v>0.87380369950174996</v>
      </c>
      <c r="Z17">
        <v>0.52836472212708552</v>
      </c>
      <c r="AA17">
        <v>3.0093369325999816E-2</v>
      </c>
    </row>
    <row r="18" spans="1:27" x14ac:dyDescent="0.2">
      <c r="A18" t="s">
        <v>10688</v>
      </c>
      <c r="B18">
        <v>1.5125477412766445E-5</v>
      </c>
      <c r="C18">
        <v>1.5125477412766445E-4</v>
      </c>
      <c r="D18">
        <v>0.41467854873472332</v>
      </c>
      <c r="E18">
        <v>10</v>
      </c>
      <c r="F18" t="str">
        <v>Fatty acid biosynthesis</v>
      </c>
      <c r="G18">
        <v>1.0503340329620376E-3</v>
      </c>
      <c r="H18">
        <v>5.5667703746987998E-2</v>
      </c>
      <c r="I18">
        <v>7.0999713580904126E-5</v>
      </c>
      <c r="J18" t="str">
        <v>Fatty acid degradation</v>
      </c>
      <c r="K18">
        <v>8.4955427206114928E-6</v>
      </c>
      <c r="L18">
        <v>1.6141531169161837E-3</v>
      </c>
      <c r="M18">
        <v>1.0996198513412308E-5</v>
      </c>
      <c r="O18" s="137" t="str">
        <v>Sphingolipid biosynthesis</v>
      </c>
      <c r="P18">
        <v>5.9791766557020283E-8</v>
      </c>
      <c r="Q18">
        <v>7.7729296524126373E-7</v>
      </c>
      <c r="R18">
        <v>0.38461538461538464</v>
      </c>
      <c r="S18">
        <v>2.9349903812806999E-2</v>
      </c>
      <c r="U18" t="str">
        <v>Sphingolipid biosynthesis</v>
      </c>
      <c r="V18">
        <v>5.9791766557020283E-8</v>
      </c>
      <c r="W18">
        <v>7.7729296524126373E-7</v>
      </c>
      <c r="X18">
        <v>0.38461538461538464</v>
      </c>
      <c r="Y18">
        <v>4.0417602084861298E-9</v>
      </c>
      <c r="Z18">
        <v>5.2952025797907316E-9</v>
      </c>
      <c r="AA18">
        <v>2.9349903812806999E-2</v>
      </c>
    </row>
    <row r="19" spans="1:27" x14ac:dyDescent="0.2">
      <c r="A19" t="s">
        <v>10725</v>
      </c>
      <c r="F19" t="str">
        <v>Alanine, aspartate and glutamate metabolism</v>
      </c>
      <c r="G19">
        <v>1.8165274720087859E-4</v>
      </c>
      <c r="H19">
        <v>1.2715692304061501E-3</v>
      </c>
      <c r="I19">
        <v>1.2279229861832832E-5</v>
      </c>
      <c r="J19" t="str">
        <v>Alanine, aspartate and glutamate metabolism</v>
      </c>
      <c r="K19">
        <v>1.8165274720087859E-4</v>
      </c>
      <c r="L19">
        <v>1.2715692304061501E-3</v>
      </c>
      <c r="M19">
        <v>8.6623923929881984E-6</v>
      </c>
      <c r="O19" t="str">
        <v>Citric acid cycle</v>
      </c>
      <c r="P19">
        <v>9.9684289707834717E-2</v>
      </c>
      <c r="Q19">
        <v>0.5981057382470083</v>
      </c>
      <c r="R19">
        <v>0.38331391385105712</v>
      </c>
      <c r="S19">
        <v>2.9250588904261698E-2</v>
      </c>
      <c r="U19" t="str">
        <v>Citric acid cycle</v>
      </c>
      <c r="V19">
        <v>9.9684289707834717E-2</v>
      </c>
      <c r="W19">
        <v>0.5981057382470083</v>
      </c>
      <c r="X19">
        <v>0.38331391385105712</v>
      </c>
      <c r="Y19">
        <v>6.7383858807400368E-3</v>
      </c>
      <c r="Z19">
        <v>4.0745139732097872E-3</v>
      </c>
      <c r="AA19">
        <v>2.9250588904261698E-2</v>
      </c>
    </row>
    <row r="20" spans="1:27" x14ac:dyDescent="0.2">
      <c r="A20" t="s">
        <v>10707</v>
      </c>
      <c r="B20">
        <v>6.2219187616195998E-5</v>
      </c>
      <c r="C20">
        <v>8.0884943901054801E-4</v>
      </c>
      <c r="D20">
        <v>0.89774149736364162</v>
      </c>
      <c r="E20">
        <v>13</v>
      </c>
      <c r="F20" t="str">
        <v>Cell wall biosynthesis</v>
      </c>
      <c r="G20">
        <v>1.4328817677008879E-4</v>
      </c>
      <c r="H20">
        <v>1.4328817677008879E-4</v>
      </c>
      <c r="I20">
        <v>9.6858896226720306E-6</v>
      </c>
      <c r="J20" t="str">
        <v>O-Glycan biosynthesis</v>
      </c>
      <c r="K20">
        <v>1.1649454833634405E-3</v>
      </c>
      <c r="L20">
        <v>1.1649454833634405E-3</v>
      </c>
      <c r="M20">
        <v>7.9360326217631161E-6</v>
      </c>
      <c r="O20" t="str">
        <v>Pyrimidine metabolism</v>
      </c>
      <c r="P20">
        <v>2.3584477381351581E-5</v>
      </c>
      <c r="Q20">
        <v>4.4810507024568006E-4</v>
      </c>
      <c r="R20">
        <v>0.37815954731156665</v>
      </c>
      <c r="S20">
        <v>2.8857260482671707E-2</v>
      </c>
      <c r="U20" t="str">
        <v>Pyrimidine metabolism</v>
      </c>
      <c r="V20">
        <v>2.3584477381351581E-5</v>
      </c>
      <c r="W20">
        <v>4.4810507024568006E-4</v>
      </c>
      <c r="X20">
        <v>0.37815954731156665</v>
      </c>
      <c r="Y20">
        <v>1.5942462935424996E-6</v>
      </c>
      <c r="Z20">
        <v>3.052654829116763E-6</v>
      </c>
      <c r="AA20">
        <v>2.8857260482671707E-2</v>
      </c>
    </row>
    <row r="21" spans="1:27" x14ac:dyDescent="0.2">
      <c r="A21" t="s">
        <v>10724</v>
      </c>
      <c r="B21">
        <v>1.1652991301972247E-2</v>
      </c>
      <c r="C21">
        <v>2.1907623647707823</v>
      </c>
      <c r="D21">
        <v>9.733280683183089E-2</v>
      </c>
      <c r="E21">
        <v>188</v>
      </c>
      <c r="F21" t="str">
        <v>Valine, leucine and isoleucine metabolism</v>
      </c>
      <c r="G21">
        <v>1.1668224317581243E-4</v>
      </c>
      <c r="H21">
        <v>7.0009345905487456E-4</v>
      </c>
      <c r="I21">
        <v>7.8874011366625042E-6</v>
      </c>
      <c r="J21" t="str">
        <v>Ergosterol biosynthesis</v>
      </c>
      <c r="K21">
        <v>6.2219187616195998E-5</v>
      </c>
      <c r="L21">
        <v>8.0884943901054801E-4</v>
      </c>
      <c r="M21">
        <v>5.5101767642802936E-6</v>
      </c>
      <c r="O21" t="str">
        <v>Pyruvate metabolism</v>
      </c>
      <c r="P21">
        <v>4.0513411078058545E-2</v>
      </c>
      <c r="Q21">
        <v>0.2835938775464098</v>
      </c>
      <c r="R21">
        <v>0.2857142857142857</v>
      </c>
      <c r="S21">
        <v>2.1802785689513767E-2</v>
      </c>
      <c r="U21" t="str">
        <v>Pyruvate metabolism</v>
      </c>
      <c r="V21">
        <v>4.0513411078058545E-2</v>
      </c>
      <c r="W21">
        <v>0.2835938775464098</v>
      </c>
      <c r="X21">
        <v>0.2857142857142857</v>
      </c>
      <c r="Y21">
        <v>2.7385960013270832E-3</v>
      </c>
      <c r="Z21">
        <v>1.9319447095864271E-3</v>
      </c>
      <c r="AA21">
        <v>2.1802785689513767E-2</v>
      </c>
    </row>
    <row r="22" spans="1:27" x14ac:dyDescent="0.2">
      <c r="A22" t="s">
        <v>10663</v>
      </c>
      <c r="B22">
        <v>1.0503340329620376E-3</v>
      </c>
      <c r="C22">
        <v>5.5667703746987998E-2</v>
      </c>
      <c r="D22">
        <v>0.64150943396226412</v>
      </c>
      <c r="E22">
        <v>53</v>
      </c>
      <c r="F22" t="str">
        <v>N-Glycan biosynthesis</v>
      </c>
      <c r="G22">
        <v>9.3150734814707956E-5</v>
      </c>
      <c r="H22">
        <v>5.5890440888824774E-4</v>
      </c>
      <c r="I22">
        <v>6.2967354043016694E-6</v>
      </c>
      <c r="J22" t="str">
        <v>Valine, leucine and isoleucine metabolism</v>
      </c>
      <c r="K22">
        <v>1.1668224317581243E-4</v>
      </c>
      <c r="L22">
        <v>7.0009345905487456E-4</v>
      </c>
      <c r="M22">
        <v>4.7692914464127862E-6</v>
      </c>
      <c r="O22" t="str">
        <v>Glycerophospholipid biosynthesis</v>
      </c>
      <c r="P22">
        <v>2.0018801113627249E-5</v>
      </c>
      <c r="Q22">
        <v>3.0028201670440871E-4</v>
      </c>
      <c r="R22">
        <v>0.26666666666666666</v>
      </c>
      <c r="S22">
        <v>2.0349266643546186E-2</v>
      </c>
      <c r="U22" t="str">
        <v>Glycerophospholipid biosynthesis</v>
      </c>
      <c r="V22">
        <v>2.0018801113627249E-5</v>
      </c>
      <c r="W22">
        <v>3.0028201670440871E-4</v>
      </c>
      <c r="X22">
        <v>0.26666666666666666</v>
      </c>
      <c r="Y22">
        <v>1.3532163109028673E-6</v>
      </c>
      <c r="Z22">
        <v>2.0456303872818559E-6</v>
      </c>
      <c r="AA22">
        <v>2.0349266643546186E-2</v>
      </c>
    </row>
    <row r="23" spans="1:27" x14ac:dyDescent="0.2">
      <c r="A23" t="s">
        <v>10675</v>
      </c>
      <c r="B23">
        <v>8.4955427206114928E-6</v>
      </c>
      <c r="C23">
        <v>1.6141531169161837E-3</v>
      </c>
      <c r="D23">
        <v>1.0526315789473684E-2</v>
      </c>
      <c r="E23">
        <v>190</v>
      </c>
      <c r="F23" t="str">
        <v>Aminoacyl-tRNA biosynthesis</v>
      </c>
      <c r="G23">
        <v>7.0834956727239336E-5</v>
      </c>
      <c r="H23">
        <v>4.2500974036343604E-4</v>
      </c>
      <c r="I23">
        <v>4.7882497199169629E-6</v>
      </c>
      <c r="J23" t="str">
        <v>N-Glycan biosynthesis</v>
      </c>
      <c r="K23">
        <v>9.3150734814707956E-5</v>
      </c>
      <c r="L23">
        <v>5.5890440888824774E-4</v>
      </c>
      <c r="M23">
        <v>3.8074602500523885E-6</v>
      </c>
      <c r="O23" t="str">
        <v>Glycine, serine and threonine metabolism</v>
      </c>
      <c r="P23">
        <v>2.5050620911839091E-3</v>
      </c>
      <c r="Q23">
        <v>3.2565807185390816E-2</v>
      </c>
      <c r="R23">
        <v>0.24512166208251018</v>
      </c>
      <c r="S23">
        <v>1.8705172731848341E-2</v>
      </c>
      <c r="U23" t="str">
        <v>Glycine, serine and threonine metabolism</v>
      </c>
      <c r="V23">
        <v>2.5050620911839091E-3</v>
      </c>
      <c r="W23">
        <v>3.2565807185390816E-2</v>
      </c>
      <c r="X23">
        <v>0.24512166208251018</v>
      </c>
      <c r="Y23">
        <v>1.6933535941405286E-4</v>
      </c>
      <c r="Z23">
        <v>2.2185013107319787E-4</v>
      </c>
      <c r="AA23">
        <v>1.8705172731848341E-2</v>
      </c>
    </row>
    <row r="24" spans="1:27" x14ac:dyDescent="0.2">
      <c r="A24" t="s">
        <v>10662</v>
      </c>
      <c r="B24">
        <v>3.1593029418831597E-6</v>
      </c>
      <c r="C24">
        <v>5.0548847070130555E-5</v>
      </c>
      <c r="D24">
        <v>1</v>
      </c>
      <c r="E24">
        <v>16</v>
      </c>
      <c r="F24" t="str">
        <v>Ergosterol biosynthesis</v>
      </c>
      <c r="G24">
        <v>6.2219187616195998E-5</v>
      </c>
      <c r="H24">
        <v>8.0884943901054801E-4</v>
      </c>
      <c r="I24">
        <v>4.2058472460694958E-6</v>
      </c>
      <c r="J24" t="str">
        <v>Pyrimidine metabolism</v>
      </c>
      <c r="K24">
        <v>2.3584477381351581E-5</v>
      </c>
      <c r="L24">
        <v>4.4810507024568006E-4</v>
      </c>
      <c r="M24">
        <v>3.0526548291167643E-6</v>
      </c>
      <c r="O24" t="str">
        <v>N-Glycan biosynthesis</v>
      </c>
      <c r="P24">
        <v>9.3150734814707956E-5</v>
      </c>
      <c r="Q24">
        <v>5.5890440888824774E-4</v>
      </c>
      <c r="R24">
        <v>0.21319637902911925</v>
      </c>
      <c r="S24">
        <v>1.6268962366132823E-2</v>
      </c>
      <c r="U24" t="str">
        <v>N-Glycan biosynthesis</v>
      </c>
      <c r="V24">
        <v>9.3150734814707956E-5</v>
      </c>
      <c r="W24">
        <v>5.5890440888824774E-4</v>
      </c>
      <c r="X24">
        <v>0.21319637902911925</v>
      </c>
      <c r="Y24">
        <v>6.2967354043016702E-6</v>
      </c>
      <c r="Z24">
        <v>3.8074602500523869E-6</v>
      </c>
      <c r="AA24">
        <v>1.6268962366132823E-2</v>
      </c>
    </row>
    <row r="25" spans="1:27" x14ac:dyDescent="0.2">
      <c r="A25" t="s">
        <v>10691</v>
      </c>
      <c r="B25">
        <v>2.3885201666960519E-8</v>
      </c>
      <c r="C25">
        <v>2.3885201666960517E-7</v>
      </c>
      <c r="D25">
        <v>0.4353824121811054</v>
      </c>
      <c r="E25">
        <v>10</v>
      </c>
      <c r="F25" t="str">
        <v>Sulfur metabolism</v>
      </c>
      <c r="G25">
        <v>4.3914802011720951E-5</v>
      </c>
      <c r="H25">
        <v>4.3914802011720951E-5</v>
      </c>
      <c r="I25">
        <v>2.9685207438260659E-6</v>
      </c>
      <c r="J25" t="str">
        <v>Aminoacyl-tRNA biosynthesis</v>
      </c>
      <c r="K25">
        <v>7.0834956727239336E-5</v>
      </c>
      <c r="L25">
        <v>4.2500974036343604E-4</v>
      </c>
      <c r="M25">
        <v>2.8953210362712086E-6</v>
      </c>
      <c r="O25" t="str">
        <v>Glycerophospholipid metabolism</v>
      </c>
      <c r="P25">
        <v>3.178722660584724E-6</v>
      </c>
      <c r="Q25">
        <v>1.5893613302923619E-5</v>
      </c>
      <c r="R25">
        <v>0.2</v>
      </c>
      <c r="S25">
        <v>1.526194998265964E-2</v>
      </c>
      <c r="U25" t="str">
        <v>Glycerophospholipid metabolism</v>
      </c>
      <c r="V25">
        <v>3.178722660584724E-6</v>
      </c>
      <c r="W25">
        <v>1.5893613302923619E-5</v>
      </c>
      <c r="X25">
        <v>0.2</v>
      </c>
      <c r="Y25">
        <v>2.1487297504602712E-7</v>
      </c>
      <c r="Z25">
        <v>1.082730783980723E-7</v>
      </c>
      <c r="AA25">
        <v>1.526194998265964E-2</v>
      </c>
    </row>
    <row r="26" spans="1:27" x14ac:dyDescent="0.2">
      <c r="A26" t="s">
        <v>10726</v>
      </c>
      <c r="F26" t="str">
        <v>Lysine metabolism</v>
      </c>
      <c r="G26">
        <v>2.5978715623220344E-5</v>
      </c>
      <c r="H26">
        <v>5.1957431246440688E-5</v>
      </c>
      <c r="I26">
        <v>1.7560902632534892E-6</v>
      </c>
      <c r="J26" t="str">
        <v>Glycerophospholipid biosynthesis</v>
      </c>
      <c r="K26">
        <v>2.0018801113627249E-5</v>
      </c>
      <c r="L26">
        <v>3.0028201670440871E-4</v>
      </c>
      <c r="M26">
        <v>2.0456303872818567E-6</v>
      </c>
      <c r="O26" t="str">
        <v>Sulfur metabolism</v>
      </c>
      <c r="P26">
        <v>4.3914802011720951E-5</v>
      </c>
      <c r="Q26">
        <v>4.3914802011720951E-5</v>
      </c>
      <c r="R26">
        <v>0.17429929621392454</v>
      </c>
      <c r="S26">
        <v>1.3300735704148465E-2</v>
      </c>
      <c r="U26" t="str">
        <v>Sulfur metabolism</v>
      </c>
      <c r="V26">
        <v>4.3914802011720951E-5</v>
      </c>
      <c r="W26">
        <v>4.3914802011720951E-5</v>
      </c>
      <c r="X26">
        <v>0.17429929621392454</v>
      </c>
      <c r="Y26">
        <v>2.9685207438260663E-6</v>
      </c>
      <c r="Z26">
        <v>2.9916361436680012E-7</v>
      </c>
      <c r="AA26">
        <v>1.3300735704148465E-2</v>
      </c>
    </row>
    <row r="27" spans="1:27" x14ac:dyDescent="0.2">
      <c r="A27" t="s">
        <v>10731</v>
      </c>
      <c r="F27" t="str">
        <v>Pyrimidine metabolism</v>
      </c>
      <c r="G27">
        <v>2.3584477381351581E-5</v>
      </c>
      <c r="H27">
        <v>4.4810507024568006E-4</v>
      </c>
      <c r="I27">
        <v>1.5942462935424994E-6</v>
      </c>
      <c r="J27" t="str">
        <v>Phenylalanine, tyrosine and tryptophan metabolism</v>
      </c>
      <c r="K27">
        <v>1.2378841188404676E-5</v>
      </c>
      <c r="L27">
        <v>1.8568261782607015E-4</v>
      </c>
      <c r="M27">
        <v>1.2649375729648085E-6</v>
      </c>
      <c r="O27" t="str">
        <v>Valine, leucine and isoleucine metabolism</v>
      </c>
      <c r="P27">
        <v>1.1668224317581243E-4</v>
      </c>
      <c r="Q27">
        <v>7.0009345905487456E-4</v>
      </c>
      <c r="R27">
        <v>0.17395313049546277</v>
      </c>
      <c r="S27">
        <v>1.327431988474409E-2</v>
      </c>
      <c r="U27" t="str">
        <v>Valine, leucine and isoleucine metabolism</v>
      </c>
      <c r="V27">
        <v>1.1668224317581243E-4</v>
      </c>
      <c r="W27">
        <v>7.0009345905487456E-4</v>
      </c>
      <c r="X27">
        <v>0.17395313049546277</v>
      </c>
      <c r="Y27">
        <v>7.8874011366625042E-6</v>
      </c>
      <c r="Z27">
        <v>4.7692914464127845E-6</v>
      </c>
      <c r="AA27">
        <v>1.327431988474409E-2</v>
      </c>
    </row>
    <row r="28" spans="1:27" x14ac:dyDescent="0.2">
      <c r="A28" t="s">
        <v>10734</v>
      </c>
      <c r="F28" t="str">
        <v>Amino sugar and nucleotide sugar metabolism</v>
      </c>
      <c r="G28">
        <v>2.2422419537629304E-5</v>
      </c>
      <c r="H28">
        <v>8.9689678150517215E-5</v>
      </c>
      <c r="I28">
        <v>1.5156943553214262E-6</v>
      </c>
      <c r="J28" t="str">
        <v>Cysteine and methionine metabolism</v>
      </c>
      <c r="K28">
        <v>1.5125477412766445E-5</v>
      </c>
      <c r="L28">
        <v>1.5125477412766445E-4</v>
      </c>
      <c r="M28">
        <v>1.0304025714652837E-6</v>
      </c>
      <c r="O28" s="88" t="str">
        <v>Transport</v>
      </c>
      <c r="P28">
        <v>5.2786591593683763E-2</v>
      </c>
      <c r="Q28">
        <v>12.19370265814095</v>
      </c>
      <c r="R28">
        <v>0.17114681329914147</v>
      </c>
      <c r="S28">
        <v>1.3060170521315423E-2</v>
      </c>
      <c r="U28" t="str">
        <v>Transport</v>
      </c>
      <c r="V28">
        <v>5.2786591593683763E-2</v>
      </c>
      <c r="W28">
        <v>12.19370265814095</v>
      </c>
      <c r="X28">
        <v>0.17114681329914147</v>
      </c>
      <c r="Y28">
        <v>3.5682295026606714E-3</v>
      </c>
      <c r="Z28">
        <v>8.3067940480521102E-2</v>
      </c>
      <c r="AA28">
        <v>1.3060170521315423E-2</v>
      </c>
    </row>
    <row r="29" spans="1:27" x14ac:dyDescent="0.2">
      <c r="A29" t="s">
        <v>10718</v>
      </c>
      <c r="B29">
        <v>0</v>
      </c>
      <c r="C29">
        <v>0</v>
      </c>
      <c r="D29">
        <v>0</v>
      </c>
      <c r="E29">
        <v>1</v>
      </c>
      <c r="F29" t="str">
        <v>Glycerophospholipid biosynthesis</v>
      </c>
      <c r="G29">
        <v>2.0018801113627249E-5</v>
      </c>
      <c r="H29">
        <v>3.0028201670440871E-4</v>
      </c>
      <c r="I29">
        <v>1.3532163109028673E-6</v>
      </c>
      <c r="J29" t="str">
        <v>Cell wall biosynthesis</v>
      </c>
      <c r="K29">
        <v>1.4328817677008879E-4</v>
      </c>
      <c r="L29">
        <v>1.4328817677008879E-4</v>
      </c>
      <c r="M29">
        <v>9.7613121077325044E-7</v>
      </c>
      <c r="O29" t="str">
        <v>Alanine, aspartate and glutamate metabolism</v>
      </c>
      <c r="P29">
        <v>1.8165274720087859E-4</v>
      </c>
      <c r="Q29">
        <v>1.2715692304061501E-3</v>
      </c>
      <c r="R29">
        <v>0.14976413548363385</v>
      </c>
      <c r="S29">
        <v>1.1428463724737407E-2</v>
      </c>
      <c r="U29" t="str">
        <v>Alanine, aspartate and glutamate metabolism</v>
      </c>
      <c r="V29">
        <v>1.8165274720087859E-4</v>
      </c>
      <c r="W29">
        <v>1.2715692304061501E-3</v>
      </c>
      <c r="X29">
        <v>0.14976413548363385</v>
      </c>
      <c r="Y29">
        <v>1.2279229861832834E-5</v>
      </c>
      <c r="Z29">
        <v>8.662392392988195E-6</v>
      </c>
      <c r="AA29">
        <v>1.1428463724737407E-2</v>
      </c>
    </row>
    <row r="30" spans="1:27" x14ac:dyDescent="0.2">
      <c r="A30" t="s">
        <v>10657</v>
      </c>
      <c r="B30">
        <v>2.0018801113627249E-5</v>
      </c>
      <c r="C30">
        <v>3.0028201670440871E-4</v>
      </c>
      <c r="D30">
        <v>0.26666666666666666</v>
      </c>
      <c r="E30">
        <v>15</v>
      </c>
      <c r="F30" t="str">
        <v>Cysteine and methionine metabolism</v>
      </c>
      <c r="G30">
        <v>1.5125477412766445E-5</v>
      </c>
      <c r="H30">
        <v>1.5125477412766445E-4</v>
      </c>
      <c r="I30">
        <v>1.0224409857998637E-6</v>
      </c>
      <c r="J30" t="str">
        <v>Amino sugar and nucleotide sugar metabolism</v>
      </c>
      <c r="K30">
        <v>2.2422419537629304E-5</v>
      </c>
      <c r="L30">
        <v>8.9689678150517215E-5</v>
      </c>
      <c r="M30">
        <v>6.1099873067268467E-7</v>
      </c>
      <c r="O30" t="str">
        <v>Aminoacyl-tRNA biosynthesis</v>
      </c>
      <c r="P30">
        <v>7.0834956727239336E-5</v>
      </c>
      <c r="Q30">
        <v>4.2500974036343604E-4</v>
      </c>
      <c r="R30">
        <v>0.13803921628676655</v>
      </c>
      <c r="S30">
        <v>1.0533738073070835E-2</v>
      </c>
      <c r="U30" t="str">
        <v>Aminoacyl-tRNA biosynthesis</v>
      </c>
      <c r="V30">
        <v>7.0834956727239336E-5</v>
      </c>
      <c r="W30">
        <v>4.2500974036343604E-4</v>
      </c>
      <c r="X30">
        <v>0.13803921628676655</v>
      </c>
      <c r="Y30">
        <v>4.7882497199169629E-6</v>
      </c>
      <c r="Z30">
        <v>2.8953210362712078E-6</v>
      </c>
      <c r="AA30">
        <v>1.0533738073070835E-2</v>
      </c>
    </row>
    <row r="31" spans="1:27" x14ac:dyDescent="0.2">
      <c r="A31" t="s">
        <v>10681</v>
      </c>
      <c r="B31">
        <v>3.178722660584724E-6</v>
      </c>
      <c r="C31">
        <v>1.5893613302923619E-5</v>
      </c>
      <c r="D31">
        <v>0.2</v>
      </c>
      <c r="E31">
        <v>5</v>
      </c>
      <c r="F31" t="str">
        <v>Phenylalanine, tyrosine and tryptophan metabolism</v>
      </c>
      <c r="G31">
        <v>1.2378841188404676E-5</v>
      </c>
      <c r="H31">
        <v>1.8568261782607015E-4</v>
      </c>
      <c r="I31">
        <v>8.3677587439651859E-7</v>
      </c>
      <c r="J31" t="str">
        <v>Lysine metabolism</v>
      </c>
      <c r="K31">
        <v>2.5978715623220344E-5</v>
      </c>
      <c r="L31">
        <v>5.1957431246440688E-5</v>
      </c>
      <c r="M31">
        <v>3.5395293187820938E-7</v>
      </c>
      <c r="O31" t="str">
        <v>Arginine and proline metabolism</v>
      </c>
      <c r="P31">
        <v>8.3938068709902766E-3</v>
      </c>
      <c r="Q31">
        <v>0.14269471680683471</v>
      </c>
      <c r="R31">
        <v>0.13216821998966091</v>
      </c>
      <c r="S31">
        <v>1.0085723813896804E-2</v>
      </c>
      <c r="U31" t="str">
        <v>Arginine and proline metabolism</v>
      </c>
      <c r="V31">
        <v>8.3938068709902766E-3</v>
      </c>
      <c r="W31">
        <v>0.14269471680683471</v>
      </c>
      <c r="X31">
        <v>0.13216821998966091</v>
      </c>
      <c r="Y31">
        <v>5.6739843229975068E-4</v>
      </c>
      <c r="Z31">
        <v>9.7208834551015051E-4</v>
      </c>
      <c r="AA31">
        <v>1.0085723813896804E-2</v>
      </c>
    </row>
    <row r="32" spans="1:27" x14ac:dyDescent="0.2">
      <c r="A32" t="s">
        <v>10671</v>
      </c>
      <c r="B32">
        <v>2.5050620911839091E-3</v>
      </c>
      <c r="C32">
        <v>3.2565807185390816E-2</v>
      </c>
      <c r="D32">
        <v>0.24512166208251018</v>
      </c>
      <c r="E32">
        <v>13</v>
      </c>
      <c r="F32" t="str">
        <v>Fatty acid degradation</v>
      </c>
      <c r="G32">
        <v>8.4955427206114928E-6</v>
      </c>
      <c r="H32">
        <v>1.6141531169161837E-3</v>
      </c>
      <c r="I32">
        <v>5.7427549803058869E-7</v>
      </c>
      <c r="J32" t="str">
        <v>Fatty acid elongation</v>
      </c>
      <c r="K32">
        <v>3.1593029418831597E-6</v>
      </c>
      <c r="L32">
        <v>5.0548847070130555E-5</v>
      </c>
      <c r="M32">
        <v>3.4435714380628892E-7</v>
      </c>
      <c r="O32" s="135" t="str">
        <v>Cell wall biosynthesis</v>
      </c>
      <c r="P32">
        <v>1.4328817677008879E-4</v>
      </c>
      <c r="Q32">
        <v>1.4328817677008879E-4</v>
      </c>
      <c r="R32">
        <v>0.11070739425789189</v>
      </c>
      <c r="S32">
        <v>8.4480535693726346E-3</v>
      </c>
      <c r="U32" t="str">
        <v>Cell wall biosynthesis</v>
      </c>
      <c r="V32">
        <v>1.4328817677008879E-4</v>
      </c>
      <c r="W32">
        <v>1.4328817677008879E-4</v>
      </c>
      <c r="X32">
        <v>0.11070739425789189</v>
      </c>
      <c r="Y32">
        <v>9.6858896226720323E-6</v>
      </c>
      <c r="Z32">
        <v>9.7613121077325001E-7</v>
      </c>
      <c r="AA32">
        <v>8.4480535693726346E-3</v>
      </c>
    </row>
    <row r="33" spans="1:27" x14ac:dyDescent="0.2">
      <c r="A33" t="s">
        <v>10721</v>
      </c>
      <c r="B33">
        <v>0.34250700949134982</v>
      </c>
      <c r="C33">
        <v>0.68501401898269965</v>
      </c>
      <c r="D33">
        <v>9.3927211548964065E-2</v>
      </c>
      <c r="E33">
        <v>2</v>
      </c>
      <c r="F33" t="str">
        <v>Glycerophospholipid metabolism</v>
      </c>
      <c r="G33">
        <v>3.178722660584724E-6</v>
      </c>
      <c r="H33">
        <v>1.5893613302923619E-5</v>
      </c>
      <c r="I33">
        <v>2.1487297504602709E-7</v>
      </c>
      <c r="J33" t="str">
        <v>Sulfur metabolism</v>
      </c>
      <c r="K33">
        <v>4.3914802011720951E-5</v>
      </c>
      <c r="L33">
        <v>4.3914802011720951E-5</v>
      </c>
      <c r="M33">
        <v>2.9916361436680023E-7</v>
      </c>
      <c r="O33" t="str">
        <v>Purine metabolism</v>
      </c>
      <c r="P33">
        <v>1.3368689754225862E-3</v>
      </c>
      <c r="Q33">
        <v>3.7432331311832413E-2</v>
      </c>
      <c r="R33">
        <v>0.10917153746530621</v>
      </c>
      <c r="S33">
        <v>8.3308527216277815E-3</v>
      </c>
      <c r="U33" t="str">
        <v>Purine metabolism</v>
      </c>
      <c r="V33">
        <v>1.3368689754225862E-3</v>
      </c>
      <c r="W33">
        <v>3.7432331311832413E-2</v>
      </c>
      <c r="X33">
        <v>0.10917153746530621</v>
      </c>
      <c r="Y33">
        <v>9.0368693550303152E-5</v>
      </c>
      <c r="Z33">
        <v>2.5500266462397927E-4</v>
      </c>
      <c r="AA33">
        <v>8.3308527216277815E-3</v>
      </c>
    </row>
    <row r="34" spans="1:27" x14ac:dyDescent="0.2">
      <c r="A34" t="s">
        <v>10728</v>
      </c>
      <c r="F34" t="str">
        <v>Fatty acid elongation</v>
      </c>
      <c r="G34">
        <v>3.1593029418831597E-6</v>
      </c>
      <c r="H34">
        <v>5.0548847070130555E-5</v>
      </c>
      <c r="I34">
        <v>2.1356025507089265E-7</v>
      </c>
      <c r="J34" t="str">
        <v>Glycerophospholipid metabolism</v>
      </c>
      <c r="K34">
        <v>3.178722660584724E-6</v>
      </c>
      <c r="L34">
        <v>1.5893613302923619E-5</v>
      </c>
      <c r="M34">
        <v>1.0827307839807234E-7</v>
      </c>
      <c r="O34" t="str">
        <v>Exchange</v>
      </c>
      <c r="P34">
        <v>1.1652991301972247E-2</v>
      </c>
      <c r="Q34">
        <v>2.1907623647707823</v>
      </c>
      <c r="R34">
        <v>9.733280683183089E-2</v>
      </c>
      <c r="S34">
        <v>7.4274421476963771E-3</v>
      </c>
      <c r="U34" t="str">
        <v>Exchange</v>
      </c>
      <c r="V34">
        <v>1.1652991301972247E-2</v>
      </c>
      <c r="W34">
        <v>2.1907623647707823</v>
      </c>
      <c r="X34">
        <v>9.733280683183089E-2</v>
      </c>
      <c r="Y34">
        <v>7.8771040339192745E-4</v>
      </c>
      <c r="Z34">
        <v>1.4924270570288778E-2</v>
      </c>
      <c r="AA34">
        <v>7.4274421476963771E-3</v>
      </c>
    </row>
    <row r="35" spans="1:27" x14ac:dyDescent="0.2">
      <c r="A35" t="s">
        <v>10714</v>
      </c>
      <c r="B35">
        <v>8.149220751756242E-11</v>
      </c>
      <c r="C35">
        <v>8.149220751756242E-11</v>
      </c>
      <c r="D35">
        <v>0.96870978556657039</v>
      </c>
      <c r="E35">
        <v>1</v>
      </c>
      <c r="F35" t="str">
        <v>Histidine metabolism</v>
      </c>
      <c r="G35">
        <v>2.8608357040096347E-6</v>
      </c>
      <c r="H35">
        <v>5.7216714080192694E-6</v>
      </c>
      <c r="I35">
        <v>1.9338468450260111E-7</v>
      </c>
      <c r="J35" t="str">
        <v>Histidine metabolism</v>
      </c>
      <c r="K35">
        <v>2.8608357040096347E-6</v>
      </c>
      <c r="L35">
        <v>5.7216714080192694E-6</v>
      </c>
      <c r="M35">
        <v>3.8978108069014247E-8</v>
      </c>
      <c r="O35" t="str">
        <v>Starch and sucrose metabolism</v>
      </c>
      <c r="P35">
        <v>1.5215133813161461E-3</v>
      </c>
      <c r="Q35">
        <v>3.0430267626322923E-3</v>
      </c>
      <c r="R35">
        <v>9.428475484517139E-2</v>
      </c>
      <c r="S35">
        <v>7.1948460628716588E-3</v>
      </c>
      <c r="U35" t="str">
        <v>Starch and sucrose metabolism</v>
      </c>
      <c r="V35">
        <v>1.5215133813161461E-3</v>
      </c>
      <c r="W35">
        <v>3.0430267626322923E-3</v>
      </c>
      <c r="X35">
        <v>9.428475484517139E-2</v>
      </c>
      <c r="Y35">
        <v>1.0285015137357144E-4</v>
      </c>
      <c r="Z35">
        <v>2.0730205835403778E-5</v>
      </c>
      <c r="AA35">
        <v>7.1948460628716588E-3</v>
      </c>
    </row>
    <row r="36" spans="1:27" x14ac:dyDescent="0.2">
      <c r="A36" t="s">
        <v>10699</v>
      </c>
      <c r="B36">
        <v>2.8608357040096347E-6</v>
      </c>
      <c r="C36">
        <v>5.7216714080192694E-6</v>
      </c>
      <c r="D36">
        <v>1.0796180001080343E-2</v>
      </c>
      <c r="E36">
        <v>2</v>
      </c>
      <c r="F36" t="str">
        <v>Sphingolipid biosynthesis</v>
      </c>
      <c r="G36">
        <v>5.9791766557020283E-8</v>
      </c>
      <c r="H36">
        <v>7.7729296524126373E-7</v>
      </c>
      <c r="I36">
        <v>4.041760208486129E-9</v>
      </c>
      <c r="J36" t="str">
        <v>Sphingolipid biosynthesis</v>
      </c>
      <c r="K36">
        <v>5.9791766557020283E-8</v>
      </c>
      <c r="L36">
        <v>7.7729296524126373E-7</v>
      </c>
      <c r="M36">
        <v>5.2952025797907332E-9</v>
      </c>
      <c r="O36" t="str">
        <v>Glycolysis / Gluconeogenesis</v>
      </c>
      <c r="P36">
        <v>0.34250700949134982</v>
      </c>
      <c r="Q36">
        <v>0.68501401898269965</v>
      </c>
      <c r="R36">
        <v>9.3927211548964065E-2</v>
      </c>
      <c r="S36">
        <v>7.1675620233549019E-3</v>
      </c>
      <c r="U36" t="str">
        <v>Glycolysis / Gluconeogenesis</v>
      </c>
      <c r="V36">
        <v>0.34250700949134982</v>
      </c>
      <c r="W36">
        <v>0.68501401898269965</v>
      </c>
      <c r="X36">
        <v>9.3927211548964065E-2</v>
      </c>
      <c r="Y36">
        <v>2.3152538916366594E-2</v>
      </c>
      <c r="Z36">
        <v>4.6665648123859396E-3</v>
      </c>
      <c r="AA36">
        <v>7.1675620233549019E-3</v>
      </c>
    </row>
    <row r="37" spans="1:27" x14ac:dyDescent="0.2">
      <c r="A37" t="s">
        <v>10737</v>
      </c>
      <c r="F37" t="str">
        <v>Triacylglycerol degradation</v>
      </c>
      <c r="G37">
        <v>2.7783598223569364E-8</v>
      </c>
      <c r="H37">
        <v>5.5567196447138727E-8</v>
      </c>
      <c r="I37">
        <v>1.8780954003340748E-9</v>
      </c>
      <c r="J37" t="str">
        <v>Folate metabolism</v>
      </c>
      <c r="K37">
        <v>2.3885201666960519E-8</v>
      </c>
      <c r="L37">
        <v>2.3885201666960517E-7</v>
      </c>
      <c r="M37">
        <v>1.6271468692175041E-9</v>
      </c>
      <c r="O37" t="str">
        <v>Phenylalanine, tyrosine and tryptophan metabolism</v>
      </c>
      <c r="P37">
        <v>1.2378841188404676E-5</v>
      </c>
      <c r="Q37">
        <v>1.8568261782607015E-4</v>
      </c>
      <c r="R37">
        <v>2.5459401119744797E-2</v>
      </c>
      <c r="S37">
        <v>1.9428005323900695E-3</v>
      </c>
      <c r="U37" t="str">
        <v>Phenylalanine, tyrosine and tryptophan metabolism</v>
      </c>
      <c r="V37">
        <v>1.2378841188404676E-5</v>
      </c>
      <c r="W37">
        <v>1.8568261782607015E-4</v>
      </c>
      <c r="X37">
        <v>2.5459401119744797E-2</v>
      </c>
      <c r="Y37">
        <v>8.367758743965187E-7</v>
      </c>
      <c r="Z37">
        <v>1.2649375729648081E-6</v>
      </c>
      <c r="AA37">
        <v>1.9428005323900695E-3</v>
      </c>
    </row>
    <row r="38" spans="1:27" x14ac:dyDescent="0.2">
      <c r="A38" t="s">
        <v>10748</v>
      </c>
      <c r="F38" t="str">
        <v>Folate metabolism</v>
      </c>
      <c r="G38">
        <v>2.3885201666960519E-8</v>
      </c>
      <c r="H38">
        <v>2.3885201666960517E-7</v>
      </c>
      <c r="I38">
        <v>1.6145744343767481E-9</v>
      </c>
      <c r="J38" t="str">
        <v>Triacylglycerol degradation</v>
      </c>
      <c r="K38">
        <v>2.7783598223569364E-8</v>
      </c>
      <c r="L38">
        <v>5.5567196447138727E-8</v>
      </c>
      <c r="M38">
        <v>3.7854396622166589E-10</v>
      </c>
      <c r="O38" t="str">
        <v>Unassigned</v>
      </c>
      <c r="P38">
        <v>1.2587917896687033</v>
      </c>
      <c r="Q38">
        <v>52.869255166085537</v>
      </c>
      <c r="R38">
        <v>2.3809523809523808E-2</v>
      </c>
      <c r="S38">
        <v>1.8168988074594807E-3</v>
      </c>
      <c r="U38" t="str">
        <v>Unassigned</v>
      </c>
      <c r="V38">
        <v>1.2587917896687033</v>
      </c>
      <c r="W38">
        <v>52.869255166085537</v>
      </c>
      <c r="X38">
        <v>2.3809523809523808E-2</v>
      </c>
      <c r="Y38">
        <v>8.5090888916956486E-2</v>
      </c>
      <c r="Z38">
        <v>0.36016460828276753</v>
      </c>
      <c r="AA38">
        <v>1.8168988074594807E-3</v>
      </c>
    </row>
    <row r="39" spans="1:27" x14ac:dyDescent="0.2">
      <c r="A39" t="s">
        <v>10673</v>
      </c>
      <c r="B39">
        <v>2.5978715623220344E-5</v>
      </c>
      <c r="C39">
        <v>5.1957431246440688E-5</v>
      </c>
      <c r="D39">
        <v>1.4605664567195451E-2</v>
      </c>
      <c r="E39">
        <v>2</v>
      </c>
      <c r="F39" t="str">
        <v>Riboflavin metabolism</v>
      </c>
      <c r="G39">
        <v>3.4378911408355638E-9</v>
      </c>
      <c r="H39">
        <v>1.7189455704177819E-8</v>
      </c>
      <c r="I39">
        <v>2.323920568709925E-10</v>
      </c>
      <c r="J39" t="str">
        <v>Riboflavin metabolism</v>
      </c>
      <c r="K39">
        <v>3.4378911408355638E-9</v>
      </c>
      <c r="L39">
        <v>1.7189455704177819E-8</v>
      </c>
      <c r="M39">
        <v>1.1710082846524763E-10</v>
      </c>
      <c r="O39" t="str">
        <v>Lysine metabolism</v>
      </c>
      <c r="P39">
        <v>2.5978715623220344E-5</v>
      </c>
      <c r="Q39">
        <v>5.1957431246440688E-5</v>
      </c>
      <c r="R39">
        <v>1.4605664567195451E-2</v>
      </c>
      <c r="S39">
        <v>1.1145546104402056E-3</v>
      </c>
      <c r="U39" t="str">
        <v>Lysine metabolism</v>
      </c>
      <c r="V39">
        <v>2.5978715623220344E-5</v>
      </c>
      <c r="W39">
        <v>5.1957431246440688E-5</v>
      </c>
      <c r="X39">
        <v>1.4605664567195451E-2</v>
      </c>
      <c r="Y39">
        <v>1.7560902632534894E-6</v>
      </c>
      <c r="Z39">
        <v>3.5395293187820927E-7</v>
      </c>
      <c r="AA39">
        <v>1.1145546104402056E-3</v>
      </c>
    </row>
    <row r="40" spans="1:27" x14ac:dyDescent="0.2">
      <c r="A40" t="s">
        <v>10672</v>
      </c>
      <c r="B40">
        <v>0</v>
      </c>
      <c r="C40">
        <v>0</v>
      </c>
      <c r="D40">
        <v>0</v>
      </c>
      <c r="E40">
        <v>1</v>
      </c>
      <c r="F40" t="str">
        <v>Heme metabolism</v>
      </c>
      <c r="G40">
        <v>8.149220751756242E-11</v>
      </c>
      <c r="H40">
        <v>8.149220751756242E-11</v>
      </c>
      <c r="I40">
        <v>5.5086507827473732E-12</v>
      </c>
      <c r="J40" t="str">
        <v>Pantothenate and CoA biosynthesis</v>
      </c>
      <c r="K40">
        <v>4.1401557056192784E-11</v>
      </c>
      <c r="L40">
        <v>8.2803114112385568E-11</v>
      </c>
      <c r="M40">
        <v>5.6408495003748979E-13</v>
      </c>
      <c r="O40" t="str">
        <v>Histidine metabolism</v>
      </c>
      <c r="P40">
        <v>2.8608357040096347E-6</v>
      </c>
      <c r="Q40">
        <v>5.7216714080192694E-6</v>
      </c>
      <c r="R40">
        <v>1.0796180001080343E-2</v>
      </c>
      <c r="S40">
        <v>8.2385379590139247E-4</v>
      </c>
      <c r="U40" t="str">
        <v>Histidine metabolism</v>
      </c>
      <c r="V40">
        <v>2.8608357040096347E-6</v>
      </c>
      <c r="W40">
        <v>5.7216714080192694E-6</v>
      </c>
      <c r="X40">
        <v>1.0796180001080343E-2</v>
      </c>
      <c r="Y40">
        <v>1.9338468450260113E-7</v>
      </c>
      <c r="Z40">
        <v>3.8978108069014234E-8</v>
      </c>
      <c r="AA40">
        <v>8.2385379590139247E-4</v>
      </c>
    </row>
    <row r="41" spans="1:27" x14ac:dyDescent="0.2">
      <c r="A41" t="s">
        <v>10653</v>
      </c>
      <c r="B41">
        <v>9.3150734814707956E-5</v>
      </c>
      <c r="C41">
        <v>5.5890440888824774E-4</v>
      </c>
      <c r="D41">
        <v>0.21319637902911925</v>
      </c>
      <c r="E41">
        <v>6</v>
      </c>
      <c r="F41" t="str">
        <v>Pantothenate and CoA biosynthesis</v>
      </c>
      <c r="G41">
        <v>4.1401557056192784E-11</v>
      </c>
      <c r="H41">
        <v>8.2803114112385568E-11</v>
      </c>
      <c r="I41">
        <v>2.7986322451187206E-12</v>
      </c>
      <c r="J41" t="str">
        <v>Heme metabolism</v>
      </c>
      <c r="K41">
        <v>8.149220751756242E-11</v>
      </c>
      <c r="L41">
        <v>8.149220751756242E-11</v>
      </c>
      <c r="M41">
        <v>5.5515457720101667E-13</v>
      </c>
      <c r="O41" t="str">
        <v>Fatty acid degradation</v>
      </c>
      <c r="P41">
        <v>8.4955427206114928E-6</v>
      </c>
      <c r="Q41">
        <v>1.6141531169161837E-3</v>
      </c>
      <c r="R41">
        <v>1.0526315789473684E-2</v>
      </c>
      <c r="S41">
        <v>8.0326052540313883E-4</v>
      </c>
      <c r="U41" t="str">
        <v>Fatty acid degradation</v>
      </c>
      <c r="V41">
        <v>8.4955427206114928E-6</v>
      </c>
      <c r="W41">
        <v>1.6141531169161837E-3</v>
      </c>
      <c r="X41">
        <v>1.0526315789473684E-2</v>
      </c>
      <c r="Y41">
        <v>5.742754980305888E-7</v>
      </c>
      <c r="Z41">
        <v>1.0996198513412303E-5</v>
      </c>
      <c r="AA41">
        <v>8.0326052540313883E-4</v>
      </c>
    </row>
    <row r="42" spans="1:27" x14ac:dyDescent="0.2">
      <c r="A42" t="s">
        <v>10698</v>
      </c>
      <c r="B42">
        <v>0</v>
      </c>
      <c r="C42">
        <v>0</v>
      </c>
      <c r="D42">
        <v>0</v>
      </c>
      <c r="E42">
        <v>2</v>
      </c>
      <c r="F42" t="str">
        <v>Alternative carbon metabolism</v>
      </c>
      <c r="G42">
        <v>0</v>
      </c>
      <c r="H42">
        <v>0</v>
      </c>
      <c r="I42">
        <v>0</v>
      </c>
      <c r="J42" t="str">
        <v>Alternative carbon metabolism</v>
      </c>
      <c r="K42">
        <v>0</v>
      </c>
      <c r="L42">
        <v>0</v>
      </c>
      <c r="M42">
        <v>0</v>
      </c>
      <c r="O42" t="str">
        <v>Alternative carbon metabolism</v>
      </c>
      <c r="P42">
        <v>0</v>
      </c>
      <c r="Q42">
        <v>0</v>
      </c>
      <c r="R42">
        <v>0</v>
      </c>
      <c r="S42">
        <v>0</v>
      </c>
      <c r="U42" t="str">
        <v>Alternative carbon metabolism</v>
      </c>
      <c r="V42">
        <v>0</v>
      </c>
      <c r="W42">
        <v>0</v>
      </c>
      <c r="X42">
        <v>0</v>
      </c>
      <c r="Y42">
        <v>0</v>
      </c>
      <c r="Z42">
        <v>0</v>
      </c>
      <c r="AA42">
        <v>0</v>
      </c>
    </row>
    <row r="43" spans="1:27" x14ac:dyDescent="0.2">
      <c r="A43" t="s">
        <v>10723</v>
      </c>
      <c r="B43">
        <v>0</v>
      </c>
      <c r="C43">
        <v>0</v>
      </c>
      <c r="D43">
        <v>0</v>
      </c>
      <c r="E43">
        <v>1</v>
      </c>
      <c r="F43" t="str">
        <v>Arachidonic acid metabolism</v>
      </c>
      <c r="G43">
        <v>0</v>
      </c>
      <c r="H43">
        <v>0</v>
      </c>
      <c r="I43">
        <v>0</v>
      </c>
      <c r="J43" t="str">
        <v>Arachidonic acid metabolism</v>
      </c>
      <c r="K43">
        <v>0</v>
      </c>
      <c r="L43">
        <v>0</v>
      </c>
      <c r="M43">
        <v>0</v>
      </c>
      <c r="O43" t="str">
        <v>Arachidonic acid metabolism</v>
      </c>
      <c r="P43">
        <v>0</v>
      </c>
      <c r="Q43">
        <v>0</v>
      </c>
      <c r="R43">
        <v>0</v>
      </c>
      <c r="S43">
        <v>0</v>
      </c>
      <c r="U43" t="str">
        <v>Arachidonic acid metabolism</v>
      </c>
      <c r="V43">
        <v>0</v>
      </c>
      <c r="W43">
        <v>0</v>
      </c>
      <c r="X43">
        <v>0</v>
      </c>
      <c r="Y43">
        <v>0</v>
      </c>
      <c r="Z43">
        <v>0</v>
      </c>
      <c r="AA43">
        <v>0</v>
      </c>
    </row>
    <row r="44" spans="1:27" x14ac:dyDescent="0.2">
      <c r="A44" t="s">
        <v>10739</v>
      </c>
      <c r="F44" t="str">
        <v>beta-Alanine metabolism</v>
      </c>
      <c r="G44">
        <v>0</v>
      </c>
      <c r="H44">
        <v>0</v>
      </c>
      <c r="I44">
        <v>0</v>
      </c>
      <c r="J44" t="str">
        <v>beta-Alanine metabolism</v>
      </c>
      <c r="K44">
        <v>0</v>
      </c>
      <c r="L44">
        <v>0</v>
      </c>
      <c r="M44">
        <v>0</v>
      </c>
      <c r="O44" t="str">
        <v>beta-Alanine metabolism</v>
      </c>
      <c r="P44">
        <v>0</v>
      </c>
      <c r="Q44">
        <v>0</v>
      </c>
      <c r="R44">
        <v>0</v>
      </c>
      <c r="S44">
        <v>0</v>
      </c>
      <c r="U44" t="str">
        <v>beta-Alanine metabolism</v>
      </c>
      <c r="V44">
        <v>0</v>
      </c>
      <c r="W44">
        <v>0</v>
      </c>
      <c r="X44">
        <v>0</v>
      </c>
      <c r="Y44">
        <v>0</v>
      </c>
      <c r="Z44">
        <v>0</v>
      </c>
      <c r="AA44">
        <v>0</v>
      </c>
    </row>
    <row r="45" spans="1:27" x14ac:dyDescent="0.2">
      <c r="A45" t="s">
        <v>10719</v>
      </c>
      <c r="B45">
        <v>1.1649454833634405E-3</v>
      </c>
      <c r="C45">
        <v>1.1649454833634405E-3</v>
      </c>
      <c r="D45">
        <v>1</v>
      </c>
      <c r="E45">
        <v>1</v>
      </c>
      <c r="F45" t="str">
        <v>Biotin metabolism</v>
      </c>
      <c r="G45">
        <v>0</v>
      </c>
      <c r="H45">
        <v>0</v>
      </c>
      <c r="I45">
        <v>0</v>
      </c>
      <c r="J45" t="str">
        <v>Biotin metabolism</v>
      </c>
      <c r="K45">
        <v>0</v>
      </c>
      <c r="L45">
        <v>0</v>
      </c>
      <c r="M45">
        <v>0</v>
      </c>
      <c r="O45" t="str">
        <v>Biotin metabolism</v>
      </c>
      <c r="P45">
        <v>0</v>
      </c>
      <c r="Q45">
        <v>0</v>
      </c>
      <c r="R45">
        <v>0</v>
      </c>
      <c r="S45">
        <v>0</v>
      </c>
      <c r="U45" t="str">
        <v>Biotin metabolism</v>
      </c>
      <c r="V45">
        <v>0</v>
      </c>
      <c r="W45">
        <v>0</v>
      </c>
      <c r="X45">
        <v>0</v>
      </c>
      <c r="Y45">
        <v>0</v>
      </c>
      <c r="Z45">
        <v>0</v>
      </c>
      <c r="AA45">
        <v>0</v>
      </c>
    </row>
    <row r="46" spans="1:27" x14ac:dyDescent="0.2">
      <c r="A46" t="s">
        <v>10703</v>
      </c>
      <c r="B46">
        <v>12.92661219920282</v>
      </c>
      <c r="C46">
        <v>77.559673195216916</v>
      </c>
      <c r="D46">
        <v>0.39435811754318911</v>
      </c>
      <c r="E46">
        <v>6</v>
      </c>
      <c r="F46" t="str">
        <v>Butanoate metabolism</v>
      </c>
      <c r="G46">
        <v>0</v>
      </c>
      <c r="H46">
        <v>0</v>
      </c>
      <c r="I46">
        <v>0</v>
      </c>
      <c r="J46" t="str">
        <v>Butanoate metabolism</v>
      </c>
      <c r="K46">
        <v>0</v>
      </c>
      <c r="L46">
        <v>0</v>
      </c>
      <c r="M46">
        <v>0</v>
      </c>
      <c r="O46" t="str">
        <v>Butanoate metabolism</v>
      </c>
      <c r="P46">
        <v>0</v>
      </c>
      <c r="Q46">
        <v>0</v>
      </c>
      <c r="R46">
        <v>0</v>
      </c>
      <c r="S46">
        <v>0</v>
      </c>
      <c r="U46" t="str">
        <v>Butanoate metabolism</v>
      </c>
      <c r="V46">
        <v>0</v>
      </c>
      <c r="W46">
        <v>0</v>
      </c>
      <c r="X46">
        <v>0</v>
      </c>
      <c r="Y46">
        <v>0</v>
      </c>
      <c r="Z46">
        <v>0</v>
      </c>
      <c r="AA46">
        <v>0</v>
      </c>
    </row>
    <row r="47" spans="1:27" x14ac:dyDescent="0.2">
      <c r="A47" t="s">
        <v>10720</v>
      </c>
      <c r="B47">
        <v>4.1401557056192784E-11</v>
      </c>
      <c r="C47">
        <v>8.2803114112385568E-11</v>
      </c>
      <c r="D47">
        <v>0.5</v>
      </c>
      <c r="E47">
        <v>2</v>
      </c>
      <c r="F47" t="str">
        <v>Carotenoid biosynthesis</v>
      </c>
      <c r="G47">
        <v>0</v>
      </c>
      <c r="H47">
        <v>0</v>
      </c>
      <c r="I47">
        <v>0</v>
      </c>
      <c r="J47" t="str">
        <v>Carotenoid biosynthesis</v>
      </c>
      <c r="K47">
        <v>0</v>
      </c>
      <c r="L47">
        <v>0</v>
      </c>
      <c r="M47">
        <v>0</v>
      </c>
      <c r="O47" t="str">
        <v>Carotenoid biosynthesis</v>
      </c>
      <c r="P47">
        <v>0</v>
      </c>
      <c r="Q47">
        <v>0</v>
      </c>
      <c r="R47">
        <v>0</v>
      </c>
      <c r="S47">
        <v>0</v>
      </c>
      <c r="U47" t="str">
        <v>Carotenoid biosynthesis</v>
      </c>
      <c r="V47">
        <v>0</v>
      </c>
      <c r="W47">
        <v>0</v>
      </c>
      <c r="X47">
        <v>0</v>
      </c>
      <c r="Y47">
        <v>0</v>
      </c>
      <c r="Z47">
        <v>0</v>
      </c>
      <c r="AA47">
        <v>0</v>
      </c>
    </row>
    <row r="48" spans="1:27" x14ac:dyDescent="0.2">
      <c r="A48" t="s">
        <v>10695</v>
      </c>
      <c r="B48">
        <v>0</v>
      </c>
      <c r="C48">
        <v>0</v>
      </c>
      <c r="D48">
        <v>0</v>
      </c>
      <c r="E48">
        <v>3</v>
      </c>
      <c r="F48" t="str">
        <v>Cofactors and prosthetic groups biosynthesis</v>
      </c>
      <c r="G48">
        <v>0</v>
      </c>
      <c r="H48">
        <v>0</v>
      </c>
      <c r="I48">
        <v>0</v>
      </c>
      <c r="J48" t="str">
        <v>Cofactors and prosthetic groups biosynthesis</v>
      </c>
      <c r="K48">
        <v>0</v>
      </c>
      <c r="L48">
        <v>0</v>
      </c>
      <c r="M48">
        <v>0</v>
      </c>
      <c r="O48" t="str">
        <v>Cofactors and prosthetic groups biosynthesis</v>
      </c>
      <c r="P48">
        <v>0</v>
      </c>
      <c r="Q48">
        <v>0</v>
      </c>
      <c r="R48">
        <v>0</v>
      </c>
      <c r="S48">
        <v>0</v>
      </c>
      <c r="U48" t="str">
        <v>Cofactors and prosthetic groups biosynthesis</v>
      </c>
      <c r="V48">
        <v>0</v>
      </c>
      <c r="W48">
        <v>0</v>
      </c>
      <c r="X48">
        <v>0</v>
      </c>
      <c r="Y48">
        <v>0</v>
      </c>
      <c r="Z48">
        <v>0</v>
      </c>
      <c r="AA48">
        <v>0</v>
      </c>
    </row>
    <row r="49" spans="1:27" x14ac:dyDescent="0.2">
      <c r="A49" t="s">
        <v>10722</v>
      </c>
      <c r="B49">
        <v>0</v>
      </c>
      <c r="C49">
        <v>0</v>
      </c>
      <c r="D49">
        <v>0</v>
      </c>
      <c r="E49">
        <v>1</v>
      </c>
      <c r="F49" t="str">
        <v>Detoxification</v>
      </c>
      <c r="G49">
        <v>0</v>
      </c>
      <c r="H49">
        <v>0</v>
      </c>
      <c r="I49">
        <v>0</v>
      </c>
      <c r="J49" t="str">
        <v>Detoxification</v>
      </c>
      <c r="K49">
        <v>0</v>
      </c>
      <c r="L49">
        <v>0</v>
      </c>
      <c r="M49">
        <v>0</v>
      </c>
      <c r="O49" t="str">
        <v>Detoxification</v>
      </c>
      <c r="P49">
        <v>0</v>
      </c>
      <c r="Q49">
        <v>0</v>
      </c>
      <c r="R49">
        <v>0</v>
      </c>
      <c r="S49">
        <v>0</v>
      </c>
      <c r="U49" t="str">
        <v>Detoxification</v>
      </c>
      <c r="V49">
        <v>0</v>
      </c>
      <c r="W49">
        <v>0</v>
      </c>
      <c r="X49">
        <v>0</v>
      </c>
      <c r="Y49">
        <v>0</v>
      </c>
      <c r="Z49">
        <v>0</v>
      </c>
      <c r="AA49">
        <v>0</v>
      </c>
    </row>
    <row r="50" spans="1:27" x14ac:dyDescent="0.2">
      <c r="A50" t="s">
        <v>10660</v>
      </c>
      <c r="B50">
        <v>1.2378841188404676E-5</v>
      </c>
      <c r="C50">
        <v>1.8568261782607015E-4</v>
      </c>
      <c r="D50">
        <v>2.5459401119744797E-2</v>
      </c>
      <c r="E50">
        <v>15</v>
      </c>
      <c r="F50" t="str">
        <v>Fructose and mannose metabolism</v>
      </c>
      <c r="G50">
        <v>0</v>
      </c>
      <c r="H50">
        <v>0</v>
      </c>
      <c r="I50">
        <v>0</v>
      </c>
      <c r="J50" t="str">
        <v>Fructose and mannose metabolism</v>
      </c>
      <c r="K50">
        <v>0</v>
      </c>
      <c r="L50">
        <v>0</v>
      </c>
      <c r="M50">
        <v>0</v>
      </c>
      <c r="O50" t="str">
        <v>Fructose and mannose metabolism</v>
      </c>
      <c r="P50">
        <v>0</v>
      </c>
      <c r="Q50">
        <v>0</v>
      </c>
      <c r="R50">
        <v>0</v>
      </c>
      <c r="S50">
        <v>0</v>
      </c>
      <c r="U50" t="str">
        <v>Fructose and mannose metabolism</v>
      </c>
      <c r="V50">
        <v>0</v>
      </c>
      <c r="W50">
        <v>0</v>
      </c>
      <c r="X50">
        <v>0</v>
      </c>
      <c r="Y50">
        <v>0</v>
      </c>
      <c r="Z50">
        <v>0</v>
      </c>
      <c r="AA50">
        <v>0</v>
      </c>
    </row>
    <row r="51" spans="1:27" x14ac:dyDescent="0.2">
      <c r="A51" t="s">
        <v>10710</v>
      </c>
      <c r="B51">
        <v>0</v>
      </c>
      <c r="C51">
        <v>0</v>
      </c>
      <c r="D51">
        <v>0</v>
      </c>
      <c r="E51">
        <v>1</v>
      </c>
      <c r="F51" t="str">
        <v>Galactose metabolism</v>
      </c>
      <c r="G51">
        <v>0</v>
      </c>
      <c r="H51">
        <v>0</v>
      </c>
      <c r="I51">
        <v>0</v>
      </c>
      <c r="J51" t="str">
        <v>Galactose metabolism</v>
      </c>
      <c r="K51">
        <v>0</v>
      </c>
      <c r="L51">
        <v>0</v>
      </c>
      <c r="M51">
        <v>0</v>
      </c>
      <c r="O51" t="str">
        <v>Galactose metabolism</v>
      </c>
      <c r="P51">
        <v>0</v>
      </c>
      <c r="Q51">
        <v>0</v>
      </c>
      <c r="R51">
        <v>0</v>
      </c>
      <c r="S51">
        <v>0</v>
      </c>
      <c r="U51" t="str">
        <v>Galactose metabolism</v>
      </c>
      <c r="V51">
        <v>0</v>
      </c>
      <c r="W51">
        <v>0</v>
      </c>
      <c r="X51">
        <v>0</v>
      </c>
      <c r="Y51">
        <v>0</v>
      </c>
      <c r="Z51">
        <v>0</v>
      </c>
      <c r="AA51">
        <v>0</v>
      </c>
    </row>
    <row r="52" spans="1:27" x14ac:dyDescent="0.2">
      <c r="A52" t="s">
        <v>10690</v>
      </c>
      <c r="B52">
        <v>1.3368689754225862E-3</v>
      </c>
      <c r="C52">
        <v>3.7432331311832413E-2</v>
      </c>
      <c r="D52">
        <v>0.10917153746530621</v>
      </c>
      <c r="E52">
        <v>28</v>
      </c>
      <c r="F52" t="str">
        <v>Glutathione metabolism</v>
      </c>
      <c r="G52">
        <v>0</v>
      </c>
      <c r="H52">
        <v>0</v>
      </c>
      <c r="I52">
        <v>0</v>
      </c>
      <c r="J52" t="str">
        <v>Glutathione metabolism</v>
      </c>
      <c r="K52">
        <v>0</v>
      </c>
      <c r="L52">
        <v>0</v>
      </c>
      <c r="M52">
        <v>0</v>
      </c>
      <c r="O52" t="str">
        <v>Glutathione metabolism</v>
      </c>
      <c r="P52">
        <v>0</v>
      </c>
      <c r="Q52">
        <v>0</v>
      </c>
      <c r="R52">
        <v>0</v>
      </c>
      <c r="S52">
        <v>0</v>
      </c>
      <c r="U52" t="str">
        <v>Glutathione metabolism</v>
      </c>
      <c r="V52">
        <v>0</v>
      </c>
      <c r="W52">
        <v>0</v>
      </c>
      <c r="X52">
        <v>0</v>
      </c>
      <c r="Y52">
        <v>0</v>
      </c>
      <c r="Z52">
        <v>0</v>
      </c>
      <c r="AA52">
        <v>0</v>
      </c>
    </row>
    <row r="53" spans="1:27" x14ac:dyDescent="0.2">
      <c r="A53" t="s">
        <v>10702</v>
      </c>
      <c r="B53">
        <v>2.3584477381351581E-5</v>
      </c>
      <c r="C53">
        <v>4.4810507024568006E-4</v>
      </c>
      <c r="D53">
        <v>0.37815954731156665</v>
      </c>
      <c r="E53">
        <v>19</v>
      </c>
      <c r="F53" t="str">
        <v>Glycerolipid metabolism</v>
      </c>
      <c r="G53">
        <v>0</v>
      </c>
      <c r="H53">
        <v>0</v>
      </c>
      <c r="I53">
        <v>0</v>
      </c>
      <c r="J53" t="str">
        <v>Glycerolipid metabolism</v>
      </c>
      <c r="K53">
        <v>0</v>
      </c>
      <c r="L53">
        <v>0</v>
      </c>
      <c r="M53">
        <v>0</v>
      </c>
      <c r="O53" t="str">
        <v>Glycerolipid metabolism</v>
      </c>
      <c r="P53">
        <v>0</v>
      </c>
      <c r="Q53">
        <v>0</v>
      </c>
      <c r="R53">
        <v>0</v>
      </c>
      <c r="S53">
        <v>0</v>
      </c>
      <c r="U53" t="str">
        <v>Glycerolipid metabolism</v>
      </c>
      <c r="V53">
        <v>0</v>
      </c>
      <c r="W53">
        <v>0</v>
      </c>
      <c r="X53">
        <v>0</v>
      </c>
      <c r="Y53">
        <v>0</v>
      </c>
      <c r="Z53">
        <v>0</v>
      </c>
      <c r="AA53">
        <v>0</v>
      </c>
    </row>
    <row r="54" spans="1:27" x14ac:dyDescent="0.2">
      <c r="A54" t="s">
        <v>10683</v>
      </c>
      <c r="B54">
        <v>4.0513411078058545E-2</v>
      </c>
      <c r="C54">
        <v>0.2835938775464098</v>
      </c>
      <c r="D54">
        <v>0.2857142857142857</v>
      </c>
      <c r="E54">
        <v>7</v>
      </c>
      <c r="F54" t="str">
        <v>Glyoxylate metabolism</v>
      </c>
      <c r="G54">
        <v>0</v>
      </c>
      <c r="H54">
        <v>0</v>
      </c>
      <c r="I54">
        <v>0</v>
      </c>
      <c r="J54" t="str">
        <v>Glyoxylate metabolism</v>
      </c>
      <c r="K54">
        <v>0</v>
      </c>
      <c r="L54">
        <v>0</v>
      </c>
      <c r="M54">
        <v>0</v>
      </c>
      <c r="O54" t="str">
        <v>Glyoxylate metabolism</v>
      </c>
      <c r="P54">
        <v>0</v>
      </c>
      <c r="Q54">
        <v>0</v>
      </c>
      <c r="R54">
        <v>0</v>
      </c>
      <c r="S54">
        <v>0</v>
      </c>
      <c r="U54" t="str">
        <v>Glyoxylate metabolism</v>
      </c>
      <c r="V54">
        <v>0</v>
      </c>
      <c r="W54">
        <v>0</v>
      </c>
      <c r="X54">
        <v>0</v>
      </c>
      <c r="Y54">
        <v>0</v>
      </c>
      <c r="Z54">
        <v>0</v>
      </c>
      <c r="AA54">
        <v>0</v>
      </c>
    </row>
    <row r="55" spans="1:27" x14ac:dyDescent="0.2">
      <c r="A55" t="s">
        <v>10687</v>
      </c>
      <c r="B55">
        <v>3.4378911408355638E-9</v>
      </c>
      <c r="C55">
        <v>1.7189455704177819E-8</v>
      </c>
      <c r="D55">
        <v>0.41216213194550316</v>
      </c>
      <c r="E55">
        <v>5</v>
      </c>
      <c r="F55" t="str">
        <v>Inositol phosphate metabolism</v>
      </c>
      <c r="G55">
        <v>0</v>
      </c>
      <c r="H55">
        <v>0</v>
      </c>
      <c r="I55">
        <v>0</v>
      </c>
      <c r="J55" t="str">
        <v>Inositol phosphate metabolism</v>
      </c>
      <c r="K55">
        <v>0</v>
      </c>
      <c r="L55">
        <v>0</v>
      </c>
      <c r="M55">
        <v>0</v>
      </c>
      <c r="O55" t="str">
        <v>Inositol phosphate metabolism</v>
      </c>
      <c r="P55">
        <v>0</v>
      </c>
      <c r="Q55">
        <v>0</v>
      </c>
      <c r="R55">
        <v>0</v>
      </c>
      <c r="S55">
        <v>0</v>
      </c>
      <c r="U55" t="str">
        <v>Inositol phosphate metabolism</v>
      </c>
      <c r="V55">
        <v>0</v>
      </c>
      <c r="W55">
        <v>0</v>
      </c>
      <c r="X55">
        <v>0</v>
      </c>
      <c r="Y55">
        <v>0</v>
      </c>
      <c r="Z55">
        <v>0</v>
      </c>
      <c r="AA55">
        <v>0</v>
      </c>
    </row>
    <row r="56" spans="1:27" x14ac:dyDescent="0.2">
      <c r="A56" t="s">
        <v>10661</v>
      </c>
      <c r="B56">
        <v>5.9791766557020283E-8</v>
      </c>
      <c r="C56">
        <v>7.7729296524126373E-7</v>
      </c>
      <c r="D56">
        <v>0.38461538461538464</v>
      </c>
      <c r="E56">
        <v>13</v>
      </c>
      <c r="F56" t="str">
        <v>Lipid metabolism</v>
      </c>
      <c r="G56">
        <v>0</v>
      </c>
      <c r="H56">
        <v>0</v>
      </c>
      <c r="I56">
        <v>0</v>
      </c>
      <c r="J56" t="str">
        <v>Lipid metabolism</v>
      </c>
      <c r="K56">
        <v>0</v>
      </c>
      <c r="L56">
        <v>0</v>
      </c>
      <c r="M56">
        <v>0</v>
      </c>
      <c r="O56" t="str">
        <v>Lipid metabolism</v>
      </c>
      <c r="P56">
        <v>0</v>
      </c>
      <c r="Q56">
        <v>0</v>
      </c>
      <c r="R56">
        <v>0</v>
      </c>
      <c r="S56">
        <v>0</v>
      </c>
      <c r="U56" t="str">
        <v>Lipid metabolism</v>
      </c>
      <c r="V56">
        <v>0</v>
      </c>
      <c r="W56">
        <v>0</v>
      </c>
      <c r="X56">
        <v>0</v>
      </c>
      <c r="Y56">
        <v>0</v>
      </c>
      <c r="Z56">
        <v>0</v>
      </c>
      <c r="AA56">
        <v>0</v>
      </c>
    </row>
    <row r="57" spans="1:27" x14ac:dyDescent="0.2">
      <c r="A57" t="s">
        <v>10745</v>
      </c>
      <c r="F57" t="str">
        <v>Methylglyoxal metabolism</v>
      </c>
      <c r="G57">
        <v>0</v>
      </c>
      <c r="H57">
        <v>0</v>
      </c>
      <c r="I57">
        <v>0</v>
      </c>
      <c r="J57" t="str">
        <v>Methylglyoxal metabolism</v>
      </c>
      <c r="K57">
        <v>0</v>
      </c>
      <c r="L57">
        <v>0</v>
      </c>
      <c r="M57">
        <v>0</v>
      </c>
      <c r="O57" t="str">
        <v>Methylglyoxal metabolism</v>
      </c>
      <c r="P57">
        <v>0</v>
      </c>
      <c r="Q57">
        <v>0</v>
      </c>
      <c r="R57">
        <v>0</v>
      </c>
      <c r="S57">
        <v>0</v>
      </c>
      <c r="U57" t="str">
        <v>Methylglyoxal metabolism</v>
      </c>
      <c r="V57">
        <v>0</v>
      </c>
      <c r="W57">
        <v>0</v>
      </c>
      <c r="X57">
        <v>0</v>
      </c>
      <c r="Y57">
        <v>0</v>
      </c>
      <c r="Z57">
        <v>0</v>
      </c>
      <c r="AA57">
        <v>0</v>
      </c>
    </row>
    <row r="58" spans="1:27" x14ac:dyDescent="0.2">
      <c r="A58" t="s">
        <v>10655</v>
      </c>
      <c r="B58">
        <v>1.5215133813161461E-3</v>
      </c>
      <c r="C58">
        <v>3.0430267626322923E-3</v>
      </c>
      <c r="D58">
        <v>9.428475484517139E-2</v>
      </c>
      <c r="E58">
        <v>2</v>
      </c>
      <c r="F58" t="str">
        <v>Nicotinate and nicotinamide metabolism</v>
      </c>
      <c r="G58">
        <v>0</v>
      </c>
      <c r="H58">
        <v>0</v>
      </c>
      <c r="I58">
        <v>0</v>
      </c>
      <c r="J58" t="str">
        <v>Nicotinate and nicotinamide metabolism</v>
      </c>
      <c r="K58">
        <v>0</v>
      </c>
      <c r="L58">
        <v>0</v>
      </c>
      <c r="M58">
        <v>0</v>
      </c>
      <c r="O58" t="str">
        <v>Nicotinate and nicotinamide metabolism</v>
      </c>
      <c r="P58">
        <v>0</v>
      </c>
      <c r="Q58">
        <v>0</v>
      </c>
      <c r="R58">
        <v>0</v>
      </c>
      <c r="S58">
        <v>0</v>
      </c>
      <c r="U58" t="str">
        <v>Nicotinate and nicotinamide metabolism</v>
      </c>
      <c r="V58">
        <v>0</v>
      </c>
      <c r="W58">
        <v>0</v>
      </c>
      <c r="X58">
        <v>0</v>
      </c>
      <c r="Y58">
        <v>0</v>
      </c>
      <c r="Z58">
        <v>0</v>
      </c>
      <c r="AA58">
        <v>0</v>
      </c>
    </row>
    <row r="59" spans="1:27" x14ac:dyDescent="0.2">
      <c r="A59" t="s">
        <v>10706</v>
      </c>
      <c r="B59">
        <v>4.3914802011720951E-5</v>
      </c>
      <c r="C59">
        <v>4.3914802011720951E-5</v>
      </c>
      <c r="D59">
        <v>0.17429929621392454</v>
      </c>
      <c r="E59">
        <v>1</v>
      </c>
      <c r="F59" t="str">
        <v>Nitrogen metabolism</v>
      </c>
      <c r="G59">
        <v>0</v>
      </c>
      <c r="H59">
        <v>0</v>
      </c>
      <c r="I59">
        <v>0</v>
      </c>
      <c r="J59" t="str">
        <v>Nitrogen metabolism</v>
      </c>
      <c r="K59">
        <v>0</v>
      </c>
      <c r="L59">
        <v>0</v>
      </c>
      <c r="M59">
        <v>0</v>
      </c>
      <c r="O59" t="str">
        <v>Nitrogen metabolism</v>
      </c>
      <c r="P59">
        <v>0</v>
      </c>
      <c r="Q59">
        <v>0</v>
      </c>
      <c r="R59">
        <v>0</v>
      </c>
      <c r="S59">
        <v>0</v>
      </c>
      <c r="U59" t="str">
        <v>Nitrogen metabolism</v>
      </c>
      <c r="V59">
        <v>0</v>
      </c>
      <c r="W59">
        <v>0</v>
      </c>
      <c r="X59">
        <v>0</v>
      </c>
      <c r="Y59">
        <v>0</v>
      </c>
      <c r="Z59">
        <v>0</v>
      </c>
      <c r="AA59">
        <v>0</v>
      </c>
    </row>
    <row r="60" spans="1:27" x14ac:dyDescent="0.2">
      <c r="A60" t="s">
        <v>10666</v>
      </c>
      <c r="B60">
        <v>0</v>
      </c>
      <c r="C60">
        <v>0</v>
      </c>
      <c r="D60">
        <v>0</v>
      </c>
      <c r="E60">
        <v>1</v>
      </c>
      <c r="F60" t="str">
        <v>Nucleotide metabolism</v>
      </c>
      <c r="G60">
        <v>0</v>
      </c>
      <c r="H60">
        <v>0</v>
      </c>
      <c r="I60">
        <v>0</v>
      </c>
      <c r="J60" t="str">
        <v>Nucleotide metabolism</v>
      </c>
      <c r="K60">
        <v>0</v>
      </c>
      <c r="L60">
        <v>0</v>
      </c>
      <c r="M60">
        <v>0</v>
      </c>
      <c r="O60" t="str">
        <v>Nucleotide metabolism</v>
      </c>
      <c r="P60">
        <v>0</v>
      </c>
      <c r="Q60">
        <v>0</v>
      </c>
      <c r="R60">
        <v>0</v>
      </c>
      <c r="S60">
        <v>0</v>
      </c>
      <c r="U60" t="str">
        <v>Nucleotide metabolism</v>
      </c>
      <c r="V60">
        <v>0</v>
      </c>
      <c r="W60">
        <v>0</v>
      </c>
      <c r="X60">
        <v>0</v>
      </c>
      <c r="Y60">
        <v>0</v>
      </c>
      <c r="Z60">
        <v>0</v>
      </c>
      <c r="AA60">
        <v>0</v>
      </c>
    </row>
    <row r="61" spans="1:27" x14ac:dyDescent="0.2">
      <c r="A61" t="s">
        <v>10735</v>
      </c>
      <c r="F61" t="str">
        <v>Pentose and glucuronate interconversions</v>
      </c>
      <c r="G61">
        <v>0</v>
      </c>
      <c r="H61">
        <v>0</v>
      </c>
      <c r="I61">
        <v>0</v>
      </c>
      <c r="J61" t="str">
        <v>Pentose and glucuronate interconversions</v>
      </c>
      <c r="K61">
        <v>0</v>
      </c>
      <c r="L61">
        <v>0</v>
      </c>
      <c r="M61">
        <v>0</v>
      </c>
      <c r="O61" t="str">
        <v>Pentose and glucuronate interconversions</v>
      </c>
      <c r="P61">
        <v>0</v>
      </c>
      <c r="Q61">
        <v>0</v>
      </c>
      <c r="R61">
        <v>0</v>
      </c>
      <c r="S61">
        <v>0</v>
      </c>
      <c r="U61" t="str">
        <v>Pentose and glucuronate interconversions</v>
      </c>
      <c r="V61">
        <v>0</v>
      </c>
      <c r="W61">
        <v>0</v>
      </c>
      <c r="X61">
        <v>0</v>
      </c>
      <c r="Y61">
        <v>0</v>
      </c>
      <c r="Z61">
        <v>0</v>
      </c>
      <c r="AA61">
        <v>0</v>
      </c>
    </row>
    <row r="62" spans="1:27" x14ac:dyDescent="0.2">
      <c r="A62" t="s">
        <v>10676</v>
      </c>
      <c r="B62">
        <v>4.3529514951359686E-3</v>
      </c>
      <c r="C62">
        <v>1.3058854485407905E-2</v>
      </c>
      <c r="D62">
        <v>0.87806994848559972</v>
      </c>
      <c r="E62">
        <v>3</v>
      </c>
      <c r="F62" t="str">
        <v>Pentose phosphate pathway</v>
      </c>
      <c r="G62">
        <v>0</v>
      </c>
      <c r="H62">
        <v>0</v>
      </c>
      <c r="I62">
        <v>0</v>
      </c>
      <c r="J62" t="str">
        <v>Pentose phosphate pathway</v>
      </c>
      <c r="K62">
        <v>0</v>
      </c>
      <c r="L62">
        <v>0</v>
      </c>
      <c r="M62">
        <v>0</v>
      </c>
      <c r="O62" t="str">
        <v>Pentose phosphate pathway</v>
      </c>
      <c r="P62">
        <v>0</v>
      </c>
      <c r="Q62">
        <v>0</v>
      </c>
      <c r="R62">
        <v>0</v>
      </c>
      <c r="S62">
        <v>0</v>
      </c>
      <c r="U62" t="str">
        <v>Pentose phosphate pathway</v>
      </c>
      <c r="V62">
        <v>0</v>
      </c>
      <c r="W62">
        <v>0</v>
      </c>
      <c r="X62">
        <v>0</v>
      </c>
      <c r="Y62">
        <v>0</v>
      </c>
      <c r="Z62">
        <v>0</v>
      </c>
      <c r="AA62">
        <v>0</v>
      </c>
    </row>
    <row r="63" spans="1:27" x14ac:dyDescent="0.2">
      <c r="A63" t="s">
        <v>10669</v>
      </c>
      <c r="B63">
        <v>0</v>
      </c>
      <c r="C63">
        <v>0</v>
      </c>
      <c r="D63">
        <v>0</v>
      </c>
      <c r="E63">
        <v>1</v>
      </c>
      <c r="F63" t="str">
        <v>Phosphonate and phosphinate metabolism</v>
      </c>
      <c r="G63">
        <v>0</v>
      </c>
      <c r="H63">
        <v>0</v>
      </c>
      <c r="I63">
        <v>0</v>
      </c>
      <c r="J63" t="str">
        <v>Phosphonate and phosphinate metabolism</v>
      </c>
      <c r="K63">
        <v>0</v>
      </c>
      <c r="L63">
        <v>0</v>
      </c>
      <c r="M63">
        <v>0</v>
      </c>
      <c r="O63" t="str">
        <v>Phosphonate and phosphinate metabolism</v>
      </c>
      <c r="P63">
        <v>0</v>
      </c>
      <c r="Q63">
        <v>0</v>
      </c>
      <c r="R63">
        <v>0</v>
      </c>
      <c r="S63">
        <v>0</v>
      </c>
      <c r="U63" t="str">
        <v>Phosphonate and phosphinate metabolism</v>
      </c>
      <c r="V63">
        <v>0</v>
      </c>
      <c r="W63">
        <v>0</v>
      </c>
      <c r="X63">
        <v>0</v>
      </c>
      <c r="Y63">
        <v>0</v>
      </c>
      <c r="Z63">
        <v>0</v>
      </c>
      <c r="AA63">
        <v>0</v>
      </c>
    </row>
    <row r="64" spans="1:27" x14ac:dyDescent="0.2">
      <c r="A64" t="s">
        <v>10654</v>
      </c>
      <c r="B64">
        <v>5.2786591593683763E-2</v>
      </c>
      <c r="C64">
        <v>12.19370265814095</v>
      </c>
      <c r="D64">
        <v>0.17114681329914147</v>
      </c>
      <c r="E64">
        <v>231</v>
      </c>
      <c r="F64" t="str">
        <v>Sphingolipid metabolism</v>
      </c>
      <c r="G64">
        <v>0</v>
      </c>
      <c r="H64">
        <v>0</v>
      </c>
      <c r="I64">
        <v>0</v>
      </c>
      <c r="J64" t="str">
        <v>Sphingolipid metabolism</v>
      </c>
      <c r="K64">
        <v>0</v>
      </c>
      <c r="L64">
        <v>0</v>
      </c>
      <c r="M64">
        <v>0</v>
      </c>
      <c r="O64" t="str">
        <v>Sphingolipid metabolism</v>
      </c>
      <c r="P64">
        <v>0</v>
      </c>
      <c r="Q64">
        <v>0</v>
      </c>
      <c r="R64">
        <v>0</v>
      </c>
      <c r="S64">
        <v>0</v>
      </c>
      <c r="U64" t="str">
        <v>Sphingolipid metabolism</v>
      </c>
      <c r="V64">
        <v>0</v>
      </c>
      <c r="W64">
        <v>0</v>
      </c>
      <c r="X64">
        <v>0</v>
      </c>
      <c r="Y64">
        <v>0</v>
      </c>
      <c r="Z64">
        <v>0</v>
      </c>
      <c r="AA64">
        <v>0</v>
      </c>
    </row>
    <row r="65" spans="1:27" x14ac:dyDescent="0.2">
      <c r="A65" t="s">
        <v>10715</v>
      </c>
      <c r="B65">
        <v>2.7783598223569364E-8</v>
      </c>
      <c r="C65">
        <v>5.5567196447138727E-8</v>
      </c>
      <c r="D65">
        <v>0.5</v>
      </c>
      <c r="E65">
        <v>2</v>
      </c>
      <c r="F65" t="str">
        <v>Synthesis and degradation of ketone bodies</v>
      </c>
      <c r="G65">
        <v>0</v>
      </c>
      <c r="H65">
        <v>0</v>
      </c>
      <c r="I65">
        <v>0</v>
      </c>
      <c r="J65" t="str">
        <v>Synthesis and degradation of ketone bodies</v>
      </c>
      <c r="K65">
        <v>0</v>
      </c>
      <c r="L65">
        <v>0</v>
      </c>
      <c r="M65">
        <v>0</v>
      </c>
      <c r="O65" t="str">
        <v>Synthesis and degradation of ketone bodies</v>
      </c>
      <c r="P65">
        <v>0</v>
      </c>
      <c r="Q65">
        <v>0</v>
      </c>
      <c r="R65">
        <v>0</v>
      </c>
      <c r="S65">
        <v>0</v>
      </c>
      <c r="U65" t="str">
        <v>Synthesis and degradation of ketone bodies</v>
      </c>
      <c r="V65">
        <v>0</v>
      </c>
      <c r="W65">
        <v>0</v>
      </c>
      <c r="X65">
        <v>0</v>
      </c>
      <c r="Y65">
        <v>0</v>
      </c>
      <c r="Z65">
        <v>0</v>
      </c>
      <c r="AA65">
        <v>0</v>
      </c>
    </row>
    <row r="66" spans="1:27" x14ac:dyDescent="0.2">
      <c r="A66" t="s">
        <v>10750</v>
      </c>
      <c r="F66" t="str">
        <v>Taurine and hypotaurine metabolism</v>
      </c>
      <c r="G66">
        <v>0</v>
      </c>
      <c r="H66">
        <v>0</v>
      </c>
      <c r="I66">
        <v>0</v>
      </c>
      <c r="J66" t="str">
        <v>Taurine and hypotaurine metabolism</v>
      </c>
      <c r="K66">
        <v>0</v>
      </c>
      <c r="L66">
        <v>0</v>
      </c>
      <c r="M66">
        <v>0</v>
      </c>
      <c r="O66" t="str">
        <v>Taurine and hypotaurine metabolism</v>
      </c>
      <c r="P66">
        <v>0</v>
      </c>
      <c r="Q66">
        <v>0</v>
      </c>
      <c r="R66">
        <v>0</v>
      </c>
      <c r="S66">
        <v>0</v>
      </c>
      <c r="U66" t="str">
        <v>Taurine and hypotaurine metabolism</v>
      </c>
      <c r="V66">
        <v>0</v>
      </c>
      <c r="W66">
        <v>0</v>
      </c>
      <c r="X66">
        <v>0</v>
      </c>
      <c r="Y66">
        <v>0</v>
      </c>
      <c r="Z66">
        <v>0</v>
      </c>
      <c r="AA66">
        <v>0</v>
      </c>
    </row>
    <row r="67" spans="1:27" x14ac:dyDescent="0.2">
      <c r="A67" t="s">
        <v>10664</v>
      </c>
      <c r="B67">
        <v>0</v>
      </c>
      <c r="C67">
        <v>0</v>
      </c>
      <c r="D67">
        <v>0</v>
      </c>
      <c r="E67">
        <v>5</v>
      </c>
      <c r="F67" t="str">
        <v>Thiamine metabolism</v>
      </c>
      <c r="G67">
        <v>0</v>
      </c>
      <c r="H67">
        <v>0</v>
      </c>
      <c r="I67">
        <v>0</v>
      </c>
      <c r="J67" t="str">
        <v>Thiamine metabolism</v>
      </c>
      <c r="K67">
        <v>0</v>
      </c>
      <c r="L67">
        <v>0</v>
      </c>
      <c r="M67">
        <v>0</v>
      </c>
      <c r="O67" t="str">
        <v>Thiamine metabolism</v>
      </c>
      <c r="P67">
        <v>0</v>
      </c>
      <c r="Q67">
        <v>0</v>
      </c>
      <c r="R67">
        <v>0</v>
      </c>
      <c r="S67">
        <v>0</v>
      </c>
      <c r="U67" t="str">
        <v>Thiamine metabolism</v>
      </c>
      <c r="V67">
        <v>0</v>
      </c>
      <c r="W67">
        <v>0</v>
      </c>
      <c r="X67">
        <v>0</v>
      </c>
      <c r="Y67">
        <v>0</v>
      </c>
      <c r="Z67">
        <v>0</v>
      </c>
      <c r="AA67">
        <v>0</v>
      </c>
    </row>
    <row r="68" spans="1:27" x14ac:dyDescent="0.2">
      <c r="A68" t="s">
        <v>10667</v>
      </c>
      <c r="B68">
        <v>0</v>
      </c>
      <c r="C68">
        <v>0</v>
      </c>
      <c r="D68">
        <v>0</v>
      </c>
      <c r="E68">
        <v>11</v>
      </c>
      <c r="F68" t="str">
        <v>Tropane, piperidine and pyridine alkaloid biosynthesis</v>
      </c>
      <c r="G68">
        <v>0</v>
      </c>
      <c r="H68">
        <v>0</v>
      </c>
      <c r="I68">
        <v>0</v>
      </c>
      <c r="J68" t="str">
        <v>Tropane, piperidine and pyridine alkaloid biosynthesis</v>
      </c>
      <c r="K68">
        <v>0</v>
      </c>
      <c r="L68">
        <v>0</v>
      </c>
      <c r="M68">
        <v>0</v>
      </c>
      <c r="O68" t="str">
        <v>Tropane, piperidine and pyridine alkaloid biosynthesis</v>
      </c>
      <c r="P68">
        <v>0</v>
      </c>
      <c r="Q68">
        <v>0</v>
      </c>
      <c r="R68">
        <v>0</v>
      </c>
      <c r="S68">
        <v>0</v>
      </c>
      <c r="U68" t="str">
        <v>Tropane, piperidine and pyridine alkaloid biosynthesis</v>
      </c>
      <c r="V68">
        <v>0</v>
      </c>
      <c r="W68">
        <v>0</v>
      </c>
      <c r="X68">
        <v>0</v>
      </c>
      <c r="Y68">
        <v>0</v>
      </c>
      <c r="Z68">
        <v>0</v>
      </c>
      <c r="AA68">
        <v>0</v>
      </c>
    </row>
    <row r="69" spans="1:27" x14ac:dyDescent="0.2">
      <c r="A69" t="s">
        <v>10665</v>
      </c>
      <c r="B69">
        <v>1.2587917896687033</v>
      </c>
      <c r="C69">
        <v>52.869255166085537</v>
      </c>
      <c r="D69">
        <v>2.3809523809523808E-2</v>
      </c>
      <c r="E69">
        <v>42</v>
      </c>
      <c r="F69" t="str">
        <v>Tryptophan metabolism</v>
      </c>
      <c r="G69">
        <v>0</v>
      </c>
      <c r="H69">
        <v>0</v>
      </c>
      <c r="I69">
        <v>0</v>
      </c>
      <c r="J69" t="str">
        <v>Tryptophan metabolism</v>
      </c>
      <c r="K69">
        <v>0</v>
      </c>
      <c r="L69">
        <v>0</v>
      </c>
      <c r="M69">
        <v>0</v>
      </c>
      <c r="O69" t="str">
        <v>Tryptophan metabolism</v>
      </c>
      <c r="P69">
        <v>0</v>
      </c>
      <c r="Q69">
        <v>0</v>
      </c>
      <c r="R69">
        <v>0</v>
      </c>
      <c r="S69">
        <v>0</v>
      </c>
      <c r="U69" t="str">
        <v>Tryptophan metabolism</v>
      </c>
      <c r="V69">
        <v>0</v>
      </c>
      <c r="W69">
        <v>0</v>
      </c>
      <c r="X69">
        <v>0</v>
      </c>
      <c r="Y69">
        <v>0</v>
      </c>
      <c r="Z69">
        <v>0</v>
      </c>
      <c r="AA69">
        <v>0</v>
      </c>
    </row>
    <row r="70" spans="1:27" x14ac:dyDescent="0.2">
      <c r="A70" t="s">
        <v>10682</v>
      </c>
      <c r="B70">
        <v>1.1668224317581243E-4</v>
      </c>
      <c r="C70">
        <v>7.0009345905487456E-4</v>
      </c>
      <c r="D70">
        <v>0.17395313049546277</v>
      </c>
      <c r="E70">
        <v>6</v>
      </c>
      <c r="F70" t="str">
        <v>Ubiquinone biosynthesis</v>
      </c>
      <c r="G70">
        <v>0</v>
      </c>
      <c r="H70">
        <v>0</v>
      </c>
      <c r="I70">
        <v>0</v>
      </c>
      <c r="J70" t="str">
        <v>Ubiquinone biosynthesis</v>
      </c>
      <c r="K70">
        <v>0</v>
      </c>
      <c r="L70">
        <v>0</v>
      </c>
      <c r="M70">
        <v>0</v>
      </c>
      <c r="O70" t="str">
        <v>Ubiquinone biosynthesis</v>
      </c>
      <c r="P70">
        <v>0</v>
      </c>
      <c r="Q70">
        <v>0</v>
      </c>
      <c r="R70">
        <v>0</v>
      </c>
      <c r="S70">
        <v>0</v>
      </c>
      <c r="U70" t="str">
        <v>Ubiquinone biosynthesis</v>
      </c>
      <c r="V70">
        <v>0</v>
      </c>
      <c r="W70">
        <v>0</v>
      </c>
      <c r="X70">
        <v>0</v>
      </c>
      <c r="Y70">
        <v>0</v>
      </c>
      <c r="Z70">
        <v>0</v>
      </c>
      <c r="AA70">
        <v>0</v>
      </c>
    </row>
    <row r="71" spans="1:27" x14ac:dyDescent="0.2">
      <c r="A71" t="s">
        <v>10736</v>
      </c>
      <c r="F71" t="str">
        <v>Vitamin B6 metabolism</v>
      </c>
      <c r="G71">
        <v>0</v>
      </c>
      <c r="H71">
        <v>0</v>
      </c>
      <c r="I71">
        <v>0</v>
      </c>
      <c r="J71" t="str">
        <v>Vitamin B6 metabolism</v>
      </c>
      <c r="K71">
        <v>0</v>
      </c>
      <c r="L71">
        <v>0</v>
      </c>
      <c r="M71">
        <v>0</v>
      </c>
      <c r="O71" t="str">
        <v>Vitamin B6 metabolism</v>
      </c>
      <c r="P71">
        <v>0</v>
      </c>
      <c r="Q71">
        <v>0</v>
      </c>
      <c r="R71">
        <v>0</v>
      </c>
      <c r="S71">
        <v>0</v>
      </c>
      <c r="U71" t="str">
        <v>Vitamin B6 metabolism</v>
      </c>
      <c r="V71">
        <v>0</v>
      </c>
      <c r="W71">
        <v>0</v>
      </c>
      <c r="X71">
        <v>0</v>
      </c>
      <c r="Y71">
        <v>0</v>
      </c>
      <c r="Z71">
        <v>0</v>
      </c>
      <c r="AA71">
        <v>0</v>
      </c>
    </row>
    <row r="72" spans="1:27" x14ac:dyDescent="0.2">
      <c r="A72" t="s">
        <v>10668</v>
      </c>
      <c r="B72">
        <v>0</v>
      </c>
      <c r="C72">
        <v>0</v>
      </c>
      <c r="D72">
        <v>0</v>
      </c>
      <c r="E72">
        <v>4</v>
      </c>
    </row>
    <row r="73" spans="1:27" x14ac:dyDescent="0.2">
      <c r="A73" t="s">
        <v>10670</v>
      </c>
      <c r="B73">
        <v>0</v>
      </c>
      <c r="C73">
        <v>0</v>
      </c>
      <c r="D73">
        <v>0</v>
      </c>
      <c r="E73">
        <v>3</v>
      </c>
    </row>
    <row r="74" spans="1:27" x14ac:dyDescent="0.2">
      <c r="A74" t="s">
        <v>10678</v>
      </c>
      <c r="B74">
        <v>0</v>
      </c>
      <c r="C74">
        <v>0</v>
      </c>
      <c r="D74">
        <v>0</v>
      </c>
      <c r="E74">
        <v>1</v>
      </c>
    </row>
    <row r="75" spans="1:27" x14ac:dyDescent="0.2">
      <c r="A75" t="s">
        <v>10680</v>
      </c>
      <c r="B75">
        <v>0</v>
      </c>
      <c r="C75">
        <v>0</v>
      </c>
      <c r="D75">
        <v>0</v>
      </c>
      <c r="E75">
        <v>2</v>
      </c>
    </row>
    <row r="76" spans="1:27" x14ac:dyDescent="0.2">
      <c r="A76" t="s">
        <v>10684</v>
      </c>
      <c r="B76">
        <v>6.9892456553039231E-5</v>
      </c>
      <c r="C76">
        <v>2.7956982621215692E-4</v>
      </c>
      <c r="D76">
        <v>0.75</v>
      </c>
      <c r="E76">
        <v>4</v>
      </c>
    </row>
    <row r="77" spans="1:27" x14ac:dyDescent="0.2">
      <c r="A77" t="s">
        <v>10685</v>
      </c>
      <c r="B77">
        <v>0</v>
      </c>
      <c r="C77">
        <v>0</v>
      </c>
      <c r="D77">
        <v>0</v>
      </c>
      <c r="E77">
        <v>2</v>
      </c>
    </row>
    <row r="78" spans="1:27" x14ac:dyDescent="0.2">
      <c r="A78" t="s">
        <v>10689</v>
      </c>
      <c r="B78">
        <v>0</v>
      </c>
      <c r="C78">
        <v>0</v>
      </c>
      <c r="D78">
        <v>0</v>
      </c>
      <c r="E78">
        <v>1</v>
      </c>
    </row>
    <row r="79" spans="1:27" x14ac:dyDescent="0.2">
      <c r="A79" t="s">
        <v>10692</v>
      </c>
      <c r="B79">
        <v>0</v>
      </c>
      <c r="C79">
        <v>0</v>
      </c>
      <c r="D79">
        <v>0</v>
      </c>
      <c r="E79">
        <v>3</v>
      </c>
    </row>
    <row r="80" spans="1:27" x14ac:dyDescent="0.2">
      <c r="A80" t="s">
        <v>10700</v>
      </c>
      <c r="B80">
        <v>0</v>
      </c>
      <c r="C80">
        <v>0</v>
      </c>
      <c r="D80">
        <v>0</v>
      </c>
      <c r="E80">
        <v>1</v>
      </c>
    </row>
    <row r="81" spans="1:5" x14ac:dyDescent="0.2">
      <c r="A81" t="s">
        <v>10701</v>
      </c>
      <c r="B81">
        <v>0</v>
      </c>
      <c r="C81">
        <v>0</v>
      </c>
      <c r="D81">
        <v>0</v>
      </c>
      <c r="E81">
        <v>1</v>
      </c>
    </row>
    <row r="82" spans="1:5" x14ac:dyDescent="0.2">
      <c r="A82" t="s">
        <v>10704</v>
      </c>
      <c r="B82">
        <v>0</v>
      </c>
      <c r="C82">
        <v>0</v>
      </c>
      <c r="D82">
        <v>0</v>
      </c>
      <c r="E82">
        <v>1</v>
      </c>
    </row>
    <row r="83" spans="1:5" x14ac:dyDescent="0.2">
      <c r="A83" t="s">
        <v>10705</v>
      </c>
      <c r="B83">
        <v>5.1372130909845362E-4</v>
      </c>
      <c r="C83">
        <v>8.7332622546737113E-3</v>
      </c>
      <c r="D83">
        <v>0.41176470588235292</v>
      </c>
      <c r="E83">
        <v>17</v>
      </c>
    </row>
    <row r="84" spans="1:5" x14ac:dyDescent="0.2">
      <c r="A84" t="s">
        <v>10709</v>
      </c>
      <c r="B84">
        <v>0</v>
      </c>
      <c r="C84">
        <v>0</v>
      </c>
      <c r="D84">
        <v>0</v>
      </c>
      <c r="E84">
        <v>2</v>
      </c>
    </row>
    <row r="85" spans="1:5" x14ac:dyDescent="0.2">
      <c r="A85" t="s">
        <v>10711</v>
      </c>
      <c r="B85">
        <v>0</v>
      </c>
      <c r="C85">
        <v>0</v>
      </c>
      <c r="D85">
        <v>0</v>
      </c>
      <c r="E85">
        <v>1</v>
      </c>
    </row>
    <row r="86" spans="1:5" x14ac:dyDescent="0.2">
      <c r="A86" t="s">
        <v>10712</v>
      </c>
      <c r="B86">
        <v>0</v>
      </c>
      <c r="C86">
        <v>0</v>
      </c>
      <c r="D86">
        <v>0</v>
      </c>
      <c r="E86">
        <v>1</v>
      </c>
    </row>
    <row r="87" spans="1:5" x14ac:dyDescent="0.2">
      <c r="A87" t="s">
        <v>10713</v>
      </c>
      <c r="B87">
        <v>0</v>
      </c>
      <c r="C87">
        <v>0</v>
      </c>
      <c r="D87">
        <v>0</v>
      </c>
      <c r="E87">
        <v>1</v>
      </c>
    </row>
    <row r="88" spans="1:5" x14ac:dyDescent="0.2">
      <c r="A88" t="s">
        <v>10716</v>
      </c>
      <c r="B88">
        <v>0</v>
      </c>
      <c r="C88">
        <v>0</v>
      </c>
      <c r="D88">
        <v>0</v>
      </c>
      <c r="E88">
        <v>2</v>
      </c>
    </row>
    <row r="89" spans="1:5" x14ac:dyDescent="0.2">
      <c r="A89" t="s">
        <v>10717</v>
      </c>
      <c r="B89">
        <v>6.6209914889488635E-7</v>
      </c>
      <c r="C89">
        <v>1.3241982977897727E-6</v>
      </c>
      <c r="D89">
        <v>0.5</v>
      </c>
      <c r="E89">
        <v>2</v>
      </c>
    </row>
  </sheetData>
  <phoneticPr fontId="40" type="noConversion"/>
  <conditionalFormatting sqref="G1:G1048576">
    <cfRule type="cellIs" dxfId="1" priority="4" stopIfTrue="1" operator="greaterThan">
      <formula>0.1</formula>
    </cfRule>
  </conditionalFormatting>
  <conditionalFormatting sqref="Y4:Y71">
    <cfRule type="colorScale" priority="3">
      <colorScale>
        <cfvo type="min"/>
        <cfvo type="percentile" val="50"/>
        <cfvo type="max"/>
        <color rgb="FFF8696B"/>
        <color rgb="FFFCFCFF"/>
        <color rgb="FF5A8AC6"/>
      </colorScale>
    </cfRule>
  </conditionalFormatting>
  <conditionalFormatting sqref="Z4:Z71">
    <cfRule type="colorScale" priority="2">
      <colorScale>
        <cfvo type="min"/>
        <cfvo type="percentile" val="50"/>
        <cfvo type="max"/>
        <color rgb="FFF8696B"/>
        <color rgb="FFFCFCFF"/>
        <color rgb="FF5A8AC6"/>
      </colorScale>
    </cfRule>
  </conditionalFormatting>
  <conditionalFormatting sqref="AA4:AA71">
    <cfRule type="colorScale" priority="1">
      <colorScale>
        <cfvo type="min"/>
        <cfvo type="percentile" val="50"/>
        <cfvo type="max"/>
        <color rgb="FFF8696B"/>
        <color rgb="FFFCFCFF"/>
        <color rgb="FF5A8AC6"/>
      </colorScale>
    </cfRule>
  </conditionalFormatting>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61FEA-E9D5-D743-A8AC-DA21AFFA4232}">
  <sheetPr codeName="Sheet5"/>
  <dimension ref="A1:AD2736"/>
  <sheetViews>
    <sheetView showGridLines="0" tabSelected="1" zoomScale="90" zoomScaleNormal="90" workbookViewId="0">
      <pane ySplit="6" topLeftCell="A1755" activePane="bottomLeft" state="frozen"/>
      <selection pane="bottomLeft" sqref="A1:AD2"/>
    </sheetView>
  </sheetViews>
  <sheetFormatPr baseColWidth="10" defaultColWidth="11.5" defaultRowHeight="15" x14ac:dyDescent="0.2"/>
  <cols>
    <col min="1" max="16384" width="11.5" style="2"/>
  </cols>
  <sheetData>
    <row r="1" spans="1:30" x14ac:dyDescent="0.2">
      <c r="A1" s="141" t="s">
        <v>145</v>
      </c>
      <c r="B1" s="141"/>
      <c r="C1" s="141"/>
      <c r="D1" s="141"/>
      <c r="E1" s="141"/>
      <c r="F1" s="141"/>
      <c r="G1" s="141"/>
      <c r="H1" s="141"/>
      <c r="I1" s="141"/>
      <c r="J1" s="141"/>
      <c r="K1" s="141"/>
      <c r="L1" s="141"/>
      <c r="M1" s="141"/>
      <c r="N1" s="141"/>
      <c r="O1" s="141"/>
      <c r="P1" s="141"/>
      <c r="Q1" s="141"/>
      <c r="R1" s="141"/>
      <c r="S1" s="141"/>
      <c r="T1" s="141"/>
      <c r="U1" s="141"/>
      <c r="V1" s="141"/>
      <c r="W1" s="141"/>
      <c r="X1" s="141"/>
      <c r="Y1" s="141"/>
      <c r="Z1" s="141"/>
      <c r="AA1" s="141"/>
      <c r="AB1" s="141"/>
      <c r="AC1" s="141"/>
      <c r="AD1" s="141"/>
    </row>
    <row r="2" spans="1:30" x14ac:dyDescent="0.2">
      <c r="A2" s="141"/>
      <c r="B2" s="141"/>
      <c r="C2" s="141"/>
      <c r="D2" s="141"/>
      <c r="E2" s="141"/>
      <c r="F2" s="141"/>
      <c r="G2" s="141"/>
      <c r="H2" s="141"/>
      <c r="I2" s="141"/>
      <c r="J2" s="141"/>
      <c r="K2" s="141"/>
      <c r="L2" s="141"/>
      <c r="M2" s="141"/>
      <c r="N2" s="141"/>
      <c r="O2" s="141"/>
      <c r="P2" s="141"/>
      <c r="Q2" s="141"/>
      <c r="R2" s="141"/>
      <c r="S2" s="141"/>
      <c r="T2" s="141"/>
      <c r="U2" s="141"/>
      <c r="V2" s="141"/>
      <c r="W2" s="141"/>
      <c r="X2" s="141"/>
      <c r="Y2" s="141"/>
      <c r="Z2" s="141"/>
      <c r="AA2" s="141"/>
      <c r="AB2" s="141"/>
      <c r="AC2" s="141"/>
      <c r="AD2" s="141"/>
    </row>
    <row r="3" spans="1:30" x14ac:dyDescent="0.2">
      <c r="A3" s="96"/>
      <c r="B3" s="96"/>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row>
    <row r="4" spans="1:30" x14ac:dyDescent="0.2">
      <c r="A4" s="97"/>
    </row>
    <row r="5" spans="1:30" x14ac:dyDescent="0.2">
      <c r="A5" s="98"/>
      <c r="B5" s="98"/>
      <c r="C5" s="99"/>
      <c r="D5" s="142" t="s">
        <v>30</v>
      </c>
      <c r="E5" s="143"/>
      <c r="F5" s="143"/>
      <c r="G5" s="144"/>
      <c r="H5" s="142" t="s">
        <v>33</v>
      </c>
      <c r="I5" s="143"/>
      <c r="J5" s="143"/>
      <c r="K5" s="143"/>
      <c r="L5" s="144"/>
      <c r="M5" s="142" t="s">
        <v>34</v>
      </c>
      <c r="N5" s="143"/>
      <c r="O5" s="143"/>
      <c r="P5" s="144"/>
      <c r="Q5" s="142" t="s">
        <v>35</v>
      </c>
      <c r="R5" s="143"/>
      <c r="S5" s="143"/>
      <c r="T5" s="143"/>
      <c r="U5" s="144"/>
      <c r="V5" s="142" t="s">
        <v>36</v>
      </c>
      <c r="W5" s="143"/>
      <c r="X5" s="143"/>
      <c r="Y5" s="144"/>
      <c r="Z5" s="142" t="s">
        <v>37</v>
      </c>
      <c r="AA5" s="143"/>
      <c r="AB5" s="143"/>
      <c r="AC5" s="143"/>
      <c r="AD5" s="144"/>
    </row>
    <row r="6" spans="1:30" ht="48" customHeight="1" x14ac:dyDescent="0.2">
      <c r="A6" s="100" t="s">
        <v>146</v>
      </c>
      <c r="B6" s="100" t="s">
        <v>147</v>
      </c>
      <c r="C6" s="100" t="s">
        <v>148</v>
      </c>
      <c r="D6" s="101" t="s">
        <v>149</v>
      </c>
      <c r="E6" s="102" t="s">
        <v>150</v>
      </c>
      <c r="F6" s="103" t="s">
        <v>14</v>
      </c>
      <c r="G6" s="103" t="s">
        <v>151</v>
      </c>
      <c r="H6" s="101" t="s">
        <v>149</v>
      </c>
      <c r="I6" s="102" t="s">
        <v>150</v>
      </c>
      <c r="J6" s="103" t="s">
        <v>14</v>
      </c>
      <c r="K6" s="103" t="s">
        <v>151</v>
      </c>
      <c r="L6" s="104" t="s">
        <v>152</v>
      </c>
      <c r="M6" s="101" t="s">
        <v>149</v>
      </c>
      <c r="N6" s="102" t="s">
        <v>150</v>
      </c>
      <c r="O6" s="103" t="s">
        <v>14</v>
      </c>
      <c r="P6" s="103" t="s">
        <v>151</v>
      </c>
      <c r="Q6" s="101" t="s">
        <v>149</v>
      </c>
      <c r="R6" s="102" t="s">
        <v>150</v>
      </c>
      <c r="S6" s="103" t="s">
        <v>14</v>
      </c>
      <c r="T6" s="103" t="s">
        <v>151</v>
      </c>
      <c r="U6" s="104" t="s">
        <v>152</v>
      </c>
      <c r="V6" s="101" t="s">
        <v>149</v>
      </c>
      <c r="W6" s="102" t="s">
        <v>150</v>
      </c>
      <c r="X6" s="103" t="s">
        <v>14</v>
      </c>
      <c r="Y6" s="103" t="s">
        <v>151</v>
      </c>
      <c r="Z6" s="101" t="s">
        <v>149</v>
      </c>
      <c r="AA6" s="102" t="s">
        <v>150</v>
      </c>
      <c r="AB6" s="103" t="s">
        <v>14</v>
      </c>
      <c r="AC6" s="103" t="s">
        <v>151</v>
      </c>
      <c r="AD6" s="104" t="s">
        <v>152</v>
      </c>
    </row>
    <row r="7" spans="1:30" x14ac:dyDescent="0.2">
      <c r="A7" s="105" t="s">
        <v>153</v>
      </c>
      <c r="B7" s="105" t="s">
        <v>154</v>
      </c>
      <c r="C7" s="105" t="s">
        <v>155</v>
      </c>
      <c r="D7" s="106">
        <v>0</v>
      </c>
      <c r="E7" s="107">
        <v>0</v>
      </c>
      <c r="F7" s="108">
        <v>0</v>
      </c>
      <c r="G7" s="108" t="s">
        <v>156</v>
      </c>
      <c r="H7" s="109">
        <v>0</v>
      </c>
      <c r="I7" s="107">
        <v>0</v>
      </c>
      <c r="J7" s="108">
        <v>0</v>
      </c>
      <c r="K7" s="108" t="s">
        <v>156</v>
      </c>
      <c r="L7" s="110" t="s">
        <v>157</v>
      </c>
      <c r="M7" s="106">
        <v>0</v>
      </c>
      <c r="N7" s="111">
        <v>0</v>
      </c>
      <c r="O7" s="112">
        <v>0</v>
      </c>
      <c r="P7" s="112" t="s">
        <v>156</v>
      </c>
      <c r="Q7" s="109">
        <v>0</v>
      </c>
      <c r="R7" s="107">
        <v>0</v>
      </c>
      <c r="S7" s="108">
        <v>0</v>
      </c>
      <c r="T7" s="108" t="s">
        <v>156</v>
      </c>
      <c r="U7" s="110" t="s">
        <v>157</v>
      </c>
      <c r="V7" s="106">
        <v>0</v>
      </c>
      <c r="W7" s="107">
        <v>0</v>
      </c>
      <c r="X7" s="108">
        <v>0</v>
      </c>
      <c r="Y7" s="108" t="s">
        <v>156</v>
      </c>
      <c r="Z7" s="109">
        <v>0</v>
      </c>
      <c r="AA7" s="107">
        <v>0</v>
      </c>
      <c r="AB7" s="108">
        <v>0</v>
      </c>
      <c r="AC7" s="108" t="s">
        <v>156</v>
      </c>
      <c r="AD7" s="110" t="s">
        <v>157</v>
      </c>
    </row>
    <row r="8" spans="1:30" x14ac:dyDescent="0.2">
      <c r="A8" s="105" t="s">
        <v>158</v>
      </c>
      <c r="B8" s="105" t="s">
        <v>154</v>
      </c>
      <c r="C8" s="105" t="s">
        <v>159</v>
      </c>
      <c r="D8" s="106">
        <v>0</v>
      </c>
      <c r="E8" s="107">
        <v>0</v>
      </c>
      <c r="F8" s="108">
        <v>0</v>
      </c>
      <c r="G8" s="108" t="s">
        <v>156</v>
      </c>
      <c r="H8" s="109">
        <v>0</v>
      </c>
      <c r="I8" s="107">
        <v>0</v>
      </c>
      <c r="J8" s="108">
        <v>0</v>
      </c>
      <c r="K8" s="108" t="s">
        <v>156</v>
      </c>
      <c r="L8" s="110" t="s">
        <v>157</v>
      </c>
      <c r="M8" s="106">
        <v>0</v>
      </c>
      <c r="N8" s="111">
        <v>0</v>
      </c>
      <c r="O8" s="112">
        <v>0</v>
      </c>
      <c r="P8" s="112" t="s">
        <v>156</v>
      </c>
      <c r="Q8" s="109">
        <v>0</v>
      </c>
      <c r="R8" s="107">
        <v>0</v>
      </c>
      <c r="S8" s="108">
        <v>0</v>
      </c>
      <c r="T8" s="108" t="s">
        <v>156</v>
      </c>
      <c r="U8" s="110" t="s">
        <v>157</v>
      </c>
      <c r="V8" s="106">
        <v>0</v>
      </c>
      <c r="W8" s="107">
        <v>0</v>
      </c>
      <c r="X8" s="108">
        <v>0</v>
      </c>
      <c r="Y8" s="108" t="s">
        <v>156</v>
      </c>
      <c r="Z8" s="113">
        <v>0</v>
      </c>
      <c r="AA8" s="107">
        <v>0</v>
      </c>
      <c r="AB8" s="114">
        <v>4.7398507709666999E-15</v>
      </c>
      <c r="AC8" s="108" t="s">
        <v>156</v>
      </c>
      <c r="AD8" s="110" t="s">
        <v>157</v>
      </c>
    </row>
    <row r="9" spans="1:30" x14ac:dyDescent="0.2">
      <c r="A9" s="105" t="s">
        <v>160</v>
      </c>
      <c r="B9" s="105" t="s">
        <v>161</v>
      </c>
      <c r="C9" s="105" t="s">
        <v>162</v>
      </c>
      <c r="D9" s="106">
        <v>0</v>
      </c>
      <c r="E9" s="107">
        <v>0</v>
      </c>
      <c r="F9" s="108">
        <v>1.2194321160076699E-2</v>
      </c>
      <c r="G9" s="108" t="s">
        <v>156</v>
      </c>
      <c r="H9" s="109">
        <v>0</v>
      </c>
      <c r="I9" s="107">
        <v>0</v>
      </c>
      <c r="J9" s="108">
        <v>1.2333042386937E-3</v>
      </c>
      <c r="K9" s="108" t="s">
        <v>156</v>
      </c>
      <c r="L9" s="110" t="s">
        <v>157</v>
      </c>
      <c r="M9" s="106">
        <v>0</v>
      </c>
      <c r="N9" s="111">
        <v>0</v>
      </c>
      <c r="O9" s="112">
        <v>1.7696821029363499E-2</v>
      </c>
      <c r="P9" s="112" t="s">
        <v>156</v>
      </c>
      <c r="Q9" s="113">
        <v>0</v>
      </c>
      <c r="R9" s="107">
        <v>0</v>
      </c>
      <c r="S9" s="108">
        <v>2.4101014814695301E-4</v>
      </c>
      <c r="T9" s="108" t="s">
        <v>156</v>
      </c>
      <c r="U9" s="110" t="s">
        <v>157</v>
      </c>
      <c r="V9" s="106">
        <v>0</v>
      </c>
      <c r="W9" s="107">
        <v>0</v>
      </c>
      <c r="X9" s="108">
        <v>3.6025833348577998E-3</v>
      </c>
      <c r="Y9" s="108" t="s">
        <v>156</v>
      </c>
      <c r="Z9" s="113">
        <v>0</v>
      </c>
      <c r="AA9" s="107">
        <v>0</v>
      </c>
      <c r="AB9" s="114">
        <v>8.68930459799517E-4</v>
      </c>
      <c r="AC9" s="108" t="s">
        <v>156</v>
      </c>
      <c r="AD9" s="110" t="s">
        <v>157</v>
      </c>
    </row>
    <row r="10" spans="1:30" x14ac:dyDescent="0.2">
      <c r="A10" s="105" t="s">
        <v>163</v>
      </c>
      <c r="B10" s="105" t="s">
        <v>164</v>
      </c>
      <c r="C10" s="105" t="s">
        <v>165</v>
      </c>
      <c r="D10" s="106">
        <v>0</v>
      </c>
      <c r="E10" s="107">
        <v>0</v>
      </c>
      <c r="F10" s="108">
        <v>0</v>
      </c>
      <c r="G10" s="108" t="s">
        <v>156</v>
      </c>
      <c r="H10" s="109">
        <v>0</v>
      </c>
      <c r="I10" s="107">
        <v>0</v>
      </c>
      <c r="J10" s="108">
        <v>0</v>
      </c>
      <c r="K10" s="108" t="s">
        <v>156</v>
      </c>
      <c r="L10" s="110" t="s">
        <v>157</v>
      </c>
      <c r="M10" s="106">
        <v>0</v>
      </c>
      <c r="N10" s="111">
        <v>0</v>
      </c>
      <c r="O10" s="112">
        <v>0</v>
      </c>
      <c r="P10" s="112" t="s">
        <v>156</v>
      </c>
      <c r="Q10" s="109">
        <v>0</v>
      </c>
      <c r="R10" s="107">
        <v>0</v>
      </c>
      <c r="S10" s="108">
        <v>0</v>
      </c>
      <c r="T10" s="108" t="s">
        <v>156</v>
      </c>
      <c r="U10" s="110" t="s">
        <v>157</v>
      </c>
      <c r="V10" s="106">
        <v>0</v>
      </c>
      <c r="W10" s="107">
        <v>0</v>
      </c>
      <c r="X10" s="108">
        <v>0</v>
      </c>
      <c r="Y10" s="108" t="s">
        <v>156</v>
      </c>
      <c r="Z10" s="113">
        <v>0</v>
      </c>
      <c r="AA10" s="107">
        <v>0</v>
      </c>
      <c r="AB10" s="114">
        <v>1.4678987063073202E-11</v>
      </c>
      <c r="AC10" s="108" t="s">
        <v>156</v>
      </c>
      <c r="AD10" s="110" t="s">
        <v>157</v>
      </c>
    </row>
    <row r="11" spans="1:30" x14ac:dyDescent="0.2">
      <c r="A11" s="105" t="s">
        <v>166</v>
      </c>
      <c r="B11" s="105" t="s">
        <v>167</v>
      </c>
      <c r="C11" s="105" t="s">
        <v>168</v>
      </c>
      <c r="D11" s="106">
        <v>8.8547223600000002E-2</v>
      </c>
      <c r="E11" s="107">
        <v>-3.5934768983527522E-2</v>
      </c>
      <c r="F11" s="114">
        <v>9.6305610203544303E-5</v>
      </c>
      <c r="G11" s="108">
        <v>0.10876186320487218</v>
      </c>
      <c r="H11" s="109">
        <v>8.5807398600000005E-3</v>
      </c>
      <c r="I11" s="107">
        <v>-2.1140034146341465E-2</v>
      </c>
      <c r="J11" s="114">
        <v>2.1693558263073899E-5</v>
      </c>
      <c r="K11" s="108">
        <v>0.25281687380129825</v>
      </c>
      <c r="L11" s="110">
        <v>-0.76540270430121726</v>
      </c>
      <c r="M11" s="106">
        <v>3.1447684619999999E-2</v>
      </c>
      <c r="N11" s="111">
        <v>-1.7078138709677421E-2</v>
      </c>
      <c r="O11" s="115">
        <v>7.6751609173976803E-5</v>
      </c>
      <c r="P11" s="112">
        <v>0.24406124044237124</v>
      </c>
      <c r="Q11" s="109">
        <v>1.349866596E-2</v>
      </c>
      <c r="R11" s="107">
        <v>-3.1139134428381916E-2</v>
      </c>
      <c r="S11" s="114">
        <v>3.1655952022714E-5</v>
      </c>
      <c r="T11" s="108">
        <v>0.23451170742737601</v>
      </c>
      <c r="U11" s="110">
        <v>0.86657809358920501</v>
      </c>
      <c r="V11" s="106">
        <v>5.4010044989999999E-2</v>
      </c>
      <c r="W11" s="107">
        <v>-8.9435411475409839E-3</v>
      </c>
      <c r="X11" s="114">
        <v>8.9704829501894602E-5</v>
      </c>
      <c r="Y11" s="108">
        <v>0.16608915900459537</v>
      </c>
      <c r="Z11" s="109">
        <v>8.6588805600000002E-3</v>
      </c>
      <c r="AA11" s="107">
        <v>-4.4384167258702933E-3</v>
      </c>
      <c r="AB11" s="114">
        <v>1.9715873613972901E-5</v>
      </c>
      <c r="AC11" s="108">
        <v>0.2276954102479605</v>
      </c>
      <c r="AD11" s="110">
        <v>-1.0108010424703859</v>
      </c>
    </row>
    <row r="12" spans="1:30" x14ac:dyDescent="0.2">
      <c r="A12" s="105" t="s">
        <v>169</v>
      </c>
      <c r="B12" s="105" t="s">
        <v>170</v>
      </c>
      <c r="C12" s="105" t="s">
        <v>171</v>
      </c>
      <c r="D12" s="106">
        <v>2.9576745000000002E-2</v>
      </c>
      <c r="E12" s="107">
        <v>-1.2003013258336684E-2</v>
      </c>
      <c r="F12" s="114">
        <v>3.2168218937355002E-5</v>
      </c>
      <c r="G12" s="108">
        <v>0.10876186320487599</v>
      </c>
      <c r="H12" s="109">
        <v>2.8661717700000002E-3</v>
      </c>
      <c r="I12" s="107">
        <v>-7.0612756097560986E-3</v>
      </c>
      <c r="J12" s="114">
        <v>7.2461658666890501E-6</v>
      </c>
      <c r="K12" s="108">
        <v>0.25281687380128826</v>
      </c>
      <c r="L12" s="110">
        <v>-0.76539589506291639</v>
      </c>
      <c r="M12" s="106">
        <v>1.0504248480000001E-2</v>
      </c>
      <c r="N12" s="111">
        <v>-5.7044903225806458E-3</v>
      </c>
      <c r="O12" s="115">
        <v>2.5636799139436001E-5</v>
      </c>
      <c r="P12" s="112">
        <v>0.24406124044236244</v>
      </c>
      <c r="Q12" s="109">
        <v>4.5088596800000004E-3</v>
      </c>
      <c r="R12" s="107">
        <v>-1.0401175057615182E-2</v>
      </c>
      <c r="S12" s="114">
        <v>1.05738038210728E-5</v>
      </c>
      <c r="T12" s="108">
        <v>0.23451170742738217</v>
      </c>
      <c r="U12" s="110">
        <v>0.86657662661123014</v>
      </c>
      <c r="V12" s="106">
        <v>1.8040615560000001E-2</v>
      </c>
      <c r="W12" s="107">
        <v>-2.9873514754098361E-3</v>
      </c>
      <c r="X12" s="114">
        <v>2.99635066628563E-5</v>
      </c>
      <c r="Y12" s="108">
        <v>0.16608915900459606</v>
      </c>
      <c r="Z12" s="109">
        <v>2.8922691600000001E-3</v>
      </c>
      <c r="AA12" s="107">
        <v>-1.4825352684461586E-3</v>
      </c>
      <c r="AB12" s="114">
        <v>6.5855641293371402E-6</v>
      </c>
      <c r="AC12" s="108">
        <v>0.22769541024795703</v>
      </c>
      <c r="AD12" s="110">
        <v>-1.0108005613748463</v>
      </c>
    </row>
    <row r="13" spans="1:30" x14ac:dyDescent="0.2">
      <c r="A13" s="105" t="s">
        <v>172</v>
      </c>
      <c r="B13" s="105" t="s">
        <v>173</v>
      </c>
      <c r="C13" s="105" t="s">
        <v>174</v>
      </c>
      <c r="D13" s="106">
        <v>2.3002946999999999E-2</v>
      </c>
      <c r="E13" s="107">
        <v>-9.3351948573724385E-3</v>
      </c>
      <c r="F13" s="114">
        <v>3.1037415712457298E-5</v>
      </c>
      <c r="G13" s="108">
        <v>0.13492799732337468</v>
      </c>
      <c r="H13" s="109">
        <v>9.5785143300000002E-4</v>
      </c>
      <c r="I13" s="107">
        <v>-2.3598212195121951E-3</v>
      </c>
      <c r="J13" s="108">
        <v>1.37500432821499E-4</v>
      </c>
      <c r="K13" s="108">
        <v>14.355089744016597</v>
      </c>
      <c r="L13" s="110">
        <v>-1.9840025718477596</v>
      </c>
      <c r="M13" s="106">
        <v>4.7579132699999997E-3</v>
      </c>
      <c r="N13" s="111">
        <v>-2.5838564516129001E-3</v>
      </c>
      <c r="O13" s="115">
        <v>1.31797916958181E-5</v>
      </c>
      <c r="P13" s="112">
        <v>0.27700781724880202</v>
      </c>
      <c r="Q13" s="109">
        <v>6.0295570399999997E-4</v>
      </c>
      <c r="R13" s="107">
        <v>-1.3909166118231476E-3</v>
      </c>
      <c r="S13" s="108">
        <v>1.83170552244523E-4</v>
      </c>
      <c r="T13" s="108">
        <v>30.37877426639669</v>
      </c>
      <c r="U13" s="110">
        <v>-0.8934899920057956</v>
      </c>
      <c r="V13" s="106">
        <v>5.6619136529999997E-3</v>
      </c>
      <c r="W13" s="107">
        <v>-9.3755814754098356E-4</v>
      </c>
      <c r="X13" s="114">
        <v>8.3261534169103496E-5</v>
      </c>
      <c r="Y13" s="108">
        <v>1.4705546440996475</v>
      </c>
      <c r="Z13" s="109">
        <v>5.2323202799999999E-4</v>
      </c>
      <c r="AA13" s="107">
        <v>-2.6820115700801789E-4</v>
      </c>
      <c r="AB13" s="108">
        <v>2.77763114443004E-4</v>
      </c>
      <c r="AC13" s="108">
        <v>53.086030590429381</v>
      </c>
      <c r="AD13" s="110">
        <v>-1.8055927085223826</v>
      </c>
    </row>
    <row r="14" spans="1:30" x14ac:dyDescent="0.2">
      <c r="A14" s="105" t="s">
        <v>175</v>
      </c>
      <c r="B14" s="105" t="s">
        <v>176</v>
      </c>
      <c r="C14" s="105" t="s">
        <v>177</v>
      </c>
      <c r="D14" s="106">
        <v>0</v>
      </c>
      <c r="E14" s="107">
        <v>0</v>
      </c>
      <c r="F14" s="108">
        <v>0</v>
      </c>
      <c r="G14" s="108" t="s">
        <v>156</v>
      </c>
      <c r="H14" s="113">
        <v>0</v>
      </c>
      <c r="I14" s="107">
        <v>0</v>
      </c>
      <c r="J14" s="114">
        <v>2.5646053388184798E-18</v>
      </c>
      <c r="K14" s="108" t="s">
        <v>156</v>
      </c>
      <c r="L14" s="110" t="s">
        <v>157</v>
      </c>
      <c r="M14" s="106">
        <v>0</v>
      </c>
      <c r="N14" s="111">
        <v>0</v>
      </c>
      <c r="O14" s="112">
        <v>0</v>
      </c>
      <c r="P14" s="112" t="s">
        <v>156</v>
      </c>
      <c r="Q14" s="113">
        <v>0</v>
      </c>
      <c r="R14" s="107">
        <v>0</v>
      </c>
      <c r="S14" s="114">
        <v>3.8906491224588201E-20</v>
      </c>
      <c r="T14" s="108" t="s">
        <v>156</v>
      </c>
      <c r="U14" s="110" t="s">
        <v>157</v>
      </c>
      <c r="V14" s="106">
        <v>0</v>
      </c>
      <c r="W14" s="107">
        <v>0</v>
      </c>
      <c r="X14" s="108">
        <v>0</v>
      </c>
      <c r="Y14" s="108" t="s">
        <v>156</v>
      </c>
      <c r="Z14" s="113">
        <v>0</v>
      </c>
      <c r="AA14" s="107">
        <v>0</v>
      </c>
      <c r="AB14" s="114">
        <v>7.7773870618383904E-20</v>
      </c>
      <c r="AC14" s="108" t="s">
        <v>156</v>
      </c>
      <c r="AD14" s="110" t="s">
        <v>157</v>
      </c>
    </row>
    <row r="15" spans="1:30" x14ac:dyDescent="0.2">
      <c r="A15" s="105" t="s">
        <v>178</v>
      </c>
      <c r="B15" s="105" t="s">
        <v>179</v>
      </c>
      <c r="C15" s="105" t="s">
        <v>180</v>
      </c>
      <c r="D15" s="116">
        <v>0</v>
      </c>
      <c r="E15" s="107">
        <v>0</v>
      </c>
      <c r="F15" s="108">
        <v>1.6066270535485401E-4</v>
      </c>
      <c r="G15" s="108" t="s">
        <v>156</v>
      </c>
      <c r="H15" s="113">
        <v>0</v>
      </c>
      <c r="I15" s="107">
        <v>0</v>
      </c>
      <c r="J15" s="114">
        <v>3.8299020392951502E-5</v>
      </c>
      <c r="K15" s="108" t="s">
        <v>156</v>
      </c>
      <c r="L15" s="110" t="s">
        <v>157</v>
      </c>
      <c r="M15" s="116">
        <v>0</v>
      </c>
      <c r="N15" s="111">
        <v>0</v>
      </c>
      <c r="O15" s="115">
        <v>6.8928287669747901E-5</v>
      </c>
      <c r="P15" s="112" t="s">
        <v>156</v>
      </c>
      <c r="Q15" s="113">
        <v>0</v>
      </c>
      <c r="R15" s="107">
        <v>0</v>
      </c>
      <c r="S15" s="114">
        <v>3.7735346528089701E-5</v>
      </c>
      <c r="T15" s="108" t="s">
        <v>156</v>
      </c>
      <c r="U15" s="110" t="s">
        <v>157</v>
      </c>
      <c r="V15" s="116">
        <v>0</v>
      </c>
      <c r="W15" s="107">
        <v>0</v>
      </c>
      <c r="X15" s="114">
        <v>5.7831083699776198E-5</v>
      </c>
      <c r="Y15" s="108" t="s">
        <v>156</v>
      </c>
      <c r="Z15" s="113">
        <v>0</v>
      </c>
      <c r="AA15" s="107">
        <v>0</v>
      </c>
      <c r="AB15" s="114">
        <v>2.7493141528607101E-5</v>
      </c>
      <c r="AC15" s="108" t="s">
        <v>156</v>
      </c>
      <c r="AD15" s="110" t="s">
        <v>157</v>
      </c>
    </row>
    <row r="16" spans="1:30" x14ac:dyDescent="0.2">
      <c r="A16" s="105" t="s">
        <v>181</v>
      </c>
      <c r="B16" s="105" t="s">
        <v>182</v>
      </c>
      <c r="C16" s="105" t="s">
        <v>183</v>
      </c>
      <c r="D16" s="106">
        <v>1.7641799999999999E-4</v>
      </c>
      <c r="E16" s="107">
        <v>-7.1595018079550018E-5</v>
      </c>
      <c r="F16" s="114">
        <v>1.9187550382880899E-7</v>
      </c>
      <c r="G16" s="108">
        <v>0.10876186320489349</v>
      </c>
      <c r="H16" s="113">
        <v>2.0582100000000001E-5</v>
      </c>
      <c r="I16" s="107">
        <v>-5.0707317073170732E-5</v>
      </c>
      <c r="J16" s="114">
        <v>5.20350217826552E-8</v>
      </c>
      <c r="K16" s="108">
        <v>0.25281687380128948</v>
      </c>
      <c r="L16" s="110">
        <v>-0.49766525807532475</v>
      </c>
      <c r="M16" s="116">
        <v>5.29254E-5</v>
      </c>
      <c r="N16" s="111">
        <v>-2.8741935483870969E-5</v>
      </c>
      <c r="O16" s="115">
        <v>1.2917038774911301E-7</v>
      </c>
      <c r="P16" s="112">
        <v>0.24406124044242086</v>
      </c>
      <c r="Q16" s="113">
        <v>1.4929199999999999E-5</v>
      </c>
      <c r="R16" s="107">
        <v>-3.4439133991889619E-5</v>
      </c>
      <c r="S16" s="114">
        <v>3.5010721825243503E-8</v>
      </c>
      <c r="T16" s="108">
        <v>0.23451170742734709</v>
      </c>
      <c r="U16" s="110">
        <v>0.26089164886469612</v>
      </c>
      <c r="V16" s="116">
        <v>7.1547300000000005E-5</v>
      </c>
      <c r="W16" s="107">
        <v>-1.1847540983606558E-5</v>
      </c>
      <c r="X16" s="114">
        <v>1.1883230886040201E-7</v>
      </c>
      <c r="Y16" s="108">
        <v>0.16608915900446558</v>
      </c>
      <c r="Z16" s="113">
        <v>1.17612E-5</v>
      </c>
      <c r="AA16" s="107">
        <v>-6.0286207246523903E-6</v>
      </c>
      <c r="AB16" s="114">
        <v>2.67797125900513E-8</v>
      </c>
      <c r="AC16" s="108">
        <v>0.22769541024768988</v>
      </c>
      <c r="AD16" s="110">
        <v>-0.97468777776978144</v>
      </c>
    </row>
    <row r="17" spans="1:30" x14ac:dyDescent="0.2">
      <c r="A17" s="105" t="s">
        <v>184</v>
      </c>
      <c r="B17" s="105" t="s">
        <v>185</v>
      </c>
      <c r="C17" s="105" t="s">
        <v>186</v>
      </c>
      <c r="D17" s="106">
        <v>1.7641799999999999E-4</v>
      </c>
      <c r="E17" s="107">
        <v>-7.1595018079550018E-5</v>
      </c>
      <c r="F17" s="114">
        <v>1.9187550382880899E-7</v>
      </c>
      <c r="G17" s="108">
        <v>0.10876186320489349</v>
      </c>
      <c r="H17" s="113">
        <v>2.0582100000000001E-5</v>
      </c>
      <c r="I17" s="107">
        <v>-5.0707317073170732E-5</v>
      </c>
      <c r="J17" s="114">
        <v>5.20350217826552E-8</v>
      </c>
      <c r="K17" s="108">
        <v>0.25281687380128948</v>
      </c>
      <c r="L17" s="110">
        <v>-0.49766525807532475</v>
      </c>
      <c r="M17" s="116">
        <v>5.29254E-5</v>
      </c>
      <c r="N17" s="111">
        <v>-2.8741935483870969E-5</v>
      </c>
      <c r="O17" s="115">
        <v>1.2917038774911301E-7</v>
      </c>
      <c r="P17" s="112">
        <v>0.24406124044242086</v>
      </c>
      <c r="Q17" s="113">
        <v>1.4929199999999999E-5</v>
      </c>
      <c r="R17" s="107">
        <v>-3.4439133991889619E-5</v>
      </c>
      <c r="S17" s="114">
        <v>3.5010721825243503E-8</v>
      </c>
      <c r="T17" s="108">
        <v>0.23451170742734709</v>
      </c>
      <c r="U17" s="110">
        <v>0.26089164886469612</v>
      </c>
      <c r="V17" s="116">
        <v>7.1547300000000005E-5</v>
      </c>
      <c r="W17" s="107">
        <v>-1.1847540983606558E-5</v>
      </c>
      <c r="X17" s="114">
        <v>1.1883230886040201E-7</v>
      </c>
      <c r="Y17" s="108">
        <v>0.16608915900446558</v>
      </c>
      <c r="Z17" s="113">
        <v>1.17612E-5</v>
      </c>
      <c r="AA17" s="107">
        <v>-6.0286207246523903E-6</v>
      </c>
      <c r="AB17" s="114">
        <v>2.67797125900513E-8</v>
      </c>
      <c r="AC17" s="108">
        <v>0.22769541024768988</v>
      </c>
      <c r="AD17" s="110">
        <v>-0.97468777776978144</v>
      </c>
    </row>
    <row r="18" spans="1:30" x14ac:dyDescent="0.2">
      <c r="A18" s="105" t="s">
        <v>187</v>
      </c>
      <c r="B18" s="105" t="s">
        <v>188</v>
      </c>
      <c r="C18" s="105" t="s">
        <v>189</v>
      </c>
      <c r="D18" s="106">
        <v>3.6995567399999998E-2</v>
      </c>
      <c r="E18" s="107">
        <v>-1.5013764564081961E-2</v>
      </c>
      <c r="F18" s="108">
        <v>2.5642882995342901E-4</v>
      </c>
      <c r="G18" s="108">
        <v>0.69313392921074379</v>
      </c>
      <c r="H18" s="109">
        <v>1.540514052E-3</v>
      </c>
      <c r="I18" s="107">
        <v>-3.7953043902439025E-3</v>
      </c>
      <c r="J18" s="108">
        <v>8.4495201999606996E-4</v>
      </c>
      <c r="K18" s="108">
        <v>54.848705787467232</v>
      </c>
      <c r="L18" s="110">
        <v>-1.9839982627654202</v>
      </c>
      <c r="M18" s="106">
        <v>7.6521574800000004E-3</v>
      </c>
      <c r="N18" s="111">
        <v>-4.1556193548387098E-3</v>
      </c>
      <c r="O18" s="112">
        <v>1.2286677154285401E-4</v>
      </c>
      <c r="P18" s="112">
        <v>1.6056487580657319</v>
      </c>
      <c r="Q18" s="109">
        <v>9.6973448000000002E-4</v>
      </c>
      <c r="R18" s="107">
        <v>-2.2370130812954078E-3</v>
      </c>
      <c r="S18" s="108">
        <v>3.1993781448126201E-4</v>
      </c>
      <c r="T18" s="108">
        <v>32.992310893314013</v>
      </c>
      <c r="U18" s="110">
        <v>-0.89348981993713195</v>
      </c>
      <c r="V18" s="106">
        <v>9.1060922699999994E-3</v>
      </c>
      <c r="W18" s="107">
        <v>-1.5078808196721312E-3</v>
      </c>
      <c r="X18" s="108">
        <v>1.8691062619106101E-3</v>
      </c>
      <c r="Y18" s="108">
        <v>20.525887576039356</v>
      </c>
      <c r="Z18" s="109">
        <v>8.4151386000000004E-4</v>
      </c>
      <c r="AA18" s="107">
        <v>-4.3134781284887854E-4</v>
      </c>
      <c r="AB18" s="108">
        <v>3.2447828452983299E-3</v>
      </c>
      <c r="AC18" s="108">
        <v>385.58875849036281</v>
      </c>
      <c r="AD18" s="110">
        <v>-1.8055988590407133</v>
      </c>
    </row>
    <row r="19" spans="1:30" x14ac:dyDescent="0.2">
      <c r="A19" s="105" t="s">
        <v>190</v>
      </c>
      <c r="B19" s="105" t="s">
        <v>191</v>
      </c>
      <c r="C19" s="105" t="s">
        <v>192</v>
      </c>
      <c r="D19" s="106">
        <v>0</v>
      </c>
      <c r="E19" s="107">
        <v>0</v>
      </c>
      <c r="F19" s="108">
        <v>0</v>
      </c>
      <c r="G19" s="108" t="s">
        <v>156</v>
      </c>
      <c r="H19" s="109">
        <v>0</v>
      </c>
      <c r="I19" s="107">
        <v>0</v>
      </c>
      <c r="J19" s="108">
        <v>0</v>
      </c>
      <c r="K19" s="108" t="s">
        <v>156</v>
      </c>
      <c r="L19" s="110" t="s">
        <v>157</v>
      </c>
      <c r="M19" s="106">
        <v>0</v>
      </c>
      <c r="N19" s="111">
        <v>0</v>
      </c>
      <c r="O19" s="112">
        <v>0</v>
      </c>
      <c r="P19" s="112" t="s">
        <v>156</v>
      </c>
      <c r="Q19" s="109">
        <v>0</v>
      </c>
      <c r="R19" s="107">
        <v>0</v>
      </c>
      <c r="S19" s="108">
        <v>0</v>
      </c>
      <c r="T19" s="108" t="s">
        <v>156</v>
      </c>
      <c r="U19" s="110" t="s">
        <v>157</v>
      </c>
      <c r="V19" s="106">
        <v>0</v>
      </c>
      <c r="W19" s="107">
        <v>0</v>
      </c>
      <c r="X19" s="108">
        <v>0</v>
      </c>
      <c r="Y19" s="108" t="s">
        <v>156</v>
      </c>
      <c r="Z19" s="109">
        <v>0</v>
      </c>
      <c r="AA19" s="107">
        <v>0</v>
      </c>
      <c r="AB19" s="108">
        <v>0</v>
      </c>
      <c r="AC19" s="108" t="s">
        <v>156</v>
      </c>
      <c r="AD19" s="110" t="s">
        <v>157</v>
      </c>
    </row>
    <row r="20" spans="1:30" x14ac:dyDescent="0.2">
      <c r="A20" s="105" t="s">
        <v>193</v>
      </c>
      <c r="B20" s="105" t="s">
        <v>194</v>
      </c>
      <c r="C20" s="105" t="s">
        <v>195</v>
      </c>
      <c r="D20" s="106">
        <v>4.5681391799999999E-2</v>
      </c>
      <c r="E20" s="107">
        <v>-1.8538698272398554E-2</v>
      </c>
      <c r="F20" s="108">
        <v>1.3335515173621101E-3</v>
      </c>
      <c r="G20" s="108">
        <v>2.9192444993808402</v>
      </c>
      <c r="H20" s="109">
        <v>1.9021976820000001E-3</v>
      </c>
      <c r="I20" s="107">
        <v>-4.6863702439024395E-3</v>
      </c>
      <c r="J20" s="114">
        <v>6.9427407589631897E-5</v>
      </c>
      <c r="K20" s="108">
        <v>3.6498523916102581</v>
      </c>
      <c r="L20" s="110">
        <v>-1.9839971030443861</v>
      </c>
      <c r="M20" s="106">
        <v>9.4487342399999993E-3</v>
      </c>
      <c r="N20" s="111">
        <v>-5.1312774193548382E-3</v>
      </c>
      <c r="O20" s="112">
        <v>7.9395046676734805E-4</v>
      </c>
      <c r="P20" s="112">
        <v>8.4027177249441625</v>
      </c>
      <c r="Q20" s="109">
        <v>1.1974093040000001E-3</v>
      </c>
      <c r="R20" s="107">
        <v>-2.7622203107729344E-3</v>
      </c>
      <c r="S20" s="114">
        <v>4.6431972323852397E-5</v>
      </c>
      <c r="T20" s="108">
        <v>3.8777026509435237</v>
      </c>
      <c r="U20" s="110">
        <v>-0.89348963456256025</v>
      </c>
      <c r="V20" s="106">
        <v>1.124398341E-2</v>
      </c>
      <c r="W20" s="107">
        <v>-1.8618949180327869E-3</v>
      </c>
      <c r="X20" s="108">
        <v>1.08444741778091E-3</v>
      </c>
      <c r="Y20" s="108">
        <v>9.6446906602195881</v>
      </c>
      <c r="Z20" s="109">
        <v>1.0390853880000001E-3</v>
      </c>
      <c r="AA20" s="107">
        <v>-5.3262011570080184E-4</v>
      </c>
      <c r="AB20" s="108">
        <v>2.8459904715923698E-4</v>
      </c>
      <c r="AC20" s="108">
        <v>27.389380165091588</v>
      </c>
      <c r="AD20" s="110">
        <v>-1.8055928305113411</v>
      </c>
    </row>
    <row r="21" spans="1:30" x14ac:dyDescent="0.2">
      <c r="A21" s="105" t="s">
        <v>196</v>
      </c>
      <c r="B21" s="105" t="s">
        <v>197</v>
      </c>
      <c r="C21" s="105" t="s">
        <v>198</v>
      </c>
      <c r="D21" s="116">
        <v>0</v>
      </c>
      <c r="E21" s="107">
        <v>0</v>
      </c>
      <c r="F21" s="108">
        <v>1.90223810125473E-4</v>
      </c>
      <c r="G21" s="108" t="s">
        <v>156</v>
      </c>
      <c r="H21" s="113">
        <v>0</v>
      </c>
      <c r="I21" s="107">
        <v>0</v>
      </c>
      <c r="J21" s="108">
        <v>1.1886257796780501E-4</v>
      </c>
      <c r="K21" s="108" t="s">
        <v>156</v>
      </c>
      <c r="L21" s="110" t="s">
        <v>157</v>
      </c>
      <c r="M21" s="116">
        <v>0</v>
      </c>
      <c r="N21" s="111">
        <v>0</v>
      </c>
      <c r="O21" s="115">
        <v>7.4153379153369406E-5</v>
      </c>
      <c r="P21" s="112" t="s">
        <v>156</v>
      </c>
      <c r="Q21" s="113">
        <v>0</v>
      </c>
      <c r="R21" s="107">
        <v>0</v>
      </c>
      <c r="S21" s="108">
        <v>1.3454700377699599E-4</v>
      </c>
      <c r="T21" s="108" t="s">
        <v>156</v>
      </c>
      <c r="U21" s="110" t="s">
        <v>157</v>
      </c>
      <c r="V21" s="116">
        <v>0</v>
      </c>
      <c r="W21" s="107">
        <v>0</v>
      </c>
      <c r="X21" s="108">
        <v>2.7653635878803799E-4</v>
      </c>
      <c r="Y21" s="108" t="s">
        <v>156</v>
      </c>
      <c r="Z21" s="113">
        <v>0</v>
      </c>
      <c r="AA21" s="107">
        <v>0</v>
      </c>
      <c r="AB21" s="114">
        <v>1.1552708471551599E-4</v>
      </c>
      <c r="AC21" s="108" t="s">
        <v>156</v>
      </c>
      <c r="AD21" s="110" t="s">
        <v>157</v>
      </c>
    </row>
    <row r="22" spans="1:30" x14ac:dyDescent="0.2">
      <c r="A22" s="105" t="s">
        <v>199</v>
      </c>
      <c r="B22" s="105" t="s">
        <v>200</v>
      </c>
      <c r="C22" s="105" t="s">
        <v>201</v>
      </c>
      <c r="D22" s="106">
        <v>0</v>
      </c>
      <c r="E22" s="107">
        <v>0</v>
      </c>
      <c r="F22" s="108">
        <v>0</v>
      </c>
      <c r="G22" s="108" t="s">
        <v>156</v>
      </c>
      <c r="H22" s="109">
        <v>0</v>
      </c>
      <c r="I22" s="107">
        <v>0</v>
      </c>
      <c r="J22" s="108">
        <v>0</v>
      </c>
      <c r="K22" s="108" t="s">
        <v>156</v>
      </c>
      <c r="L22" s="110" t="s">
        <v>157</v>
      </c>
      <c r="M22" s="106">
        <v>0</v>
      </c>
      <c r="N22" s="111">
        <v>0</v>
      </c>
      <c r="O22" s="112">
        <v>0</v>
      </c>
      <c r="P22" s="112" t="s">
        <v>156</v>
      </c>
      <c r="Q22" s="109">
        <v>0</v>
      </c>
      <c r="R22" s="107">
        <v>0</v>
      </c>
      <c r="S22" s="108">
        <v>0</v>
      </c>
      <c r="T22" s="108" t="s">
        <v>156</v>
      </c>
      <c r="U22" s="110" t="s">
        <v>157</v>
      </c>
      <c r="V22" s="106">
        <v>0</v>
      </c>
      <c r="W22" s="107">
        <v>0</v>
      </c>
      <c r="X22" s="108">
        <v>0</v>
      </c>
      <c r="Y22" s="108" t="s">
        <v>156</v>
      </c>
      <c r="Z22" s="109">
        <v>0</v>
      </c>
      <c r="AA22" s="107">
        <v>0</v>
      </c>
      <c r="AB22" s="108">
        <v>0</v>
      </c>
      <c r="AC22" s="108" t="s">
        <v>156</v>
      </c>
      <c r="AD22" s="110" t="s">
        <v>157</v>
      </c>
    </row>
    <row r="23" spans="1:30" x14ac:dyDescent="0.2">
      <c r="A23" s="105" t="s">
        <v>202</v>
      </c>
      <c r="B23" s="105" t="s">
        <v>203</v>
      </c>
      <c r="C23" s="105" t="s">
        <v>204</v>
      </c>
      <c r="D23" s="106">
        <v>0</v>
      </c>
      <c r="E23" s="107">
        <v>0</v>
      </c>
      <c r="F23" s="108">
        <v>0</v>
      </c>
      <c r="G23" s="108" t="s">
        <v>156</v>
      </c>
      <c r="H23" s="109">
        <v>0</v>
      </c>
      <c r="I23" s="107">
        <v>0</v>
      </c>
      <c r="J23" s="108">
        <v>0</v>
      </c>
      <c r="K23" s="108" t="s">
        <v>156</v>
      </c>
      <c r="L23" s="110" t="s">
        <v>157</v>
      </c>
      <c r="M23" s="106">
        <v>0</v>
      </c>
      <c r="N23" s="111">
        <v>0</v>
      </c>
      <c r="O23" s="112">
        <v>0</v>
      </c>
      <c r="P23" s="112" t="s">
        <v>156</v>
      </c>
      <c r="Q23" s="109">
        <v>0</v>
      </c>
      <c r="R23" s="107">
        <v>0</v>
      </c>
      <c r="S23" s="108">
        <v>0</v>
      </c>
      <c r="T23" s="108" t="s">
        <v>156</v>
      </c>
      <c r="U23" s="110" t="s">
        <v>157</v>
      </c>
      <c r="V23" s="106">
        <v>0</v>
      </c>
      <c r="W23" s="107">
        <v>0</v>
      </c>
      <c r="X23" s="108">
        <v>0</v>
      </c>
      <c r="Y23" s="108" t="s">
        <v>156</v>
      </c>
      <c r="Z23" s="109">
        <v>0</v>
      </c>
      <c r="AA23" s="107">
        <v>0</v>
      </c>
      <c r="AB23" s="108">
        <v>0</v>
      </c>
      <c r="AC23" s="108" t="s">
        <v>156</v>
      </c>
      <c r="AD23" s="110" t="s">
        <v>157</v>
      </c>
    </row>
    <row r="24" spans="1:30" x14ac:dyDescent="0.2">
      <c r="A24" s="105" t="s">
        <v>205</v>
      </c>
      <c r="B24" s="105" t="s">
        <v>206</v>
      </c>
      <c r="C24" s="105" t="s">
        <v>207</v>
      </c>
      <c r="D24" s="106">
        <v>0</v>
      </c>
      <c r="E24" s="107">
        <v>0</v>
      </c>
      <c r="F24" s="108">
        <v>0</v>
      </c>
      <c r="G24" s="108" t="s">
        <v>156</v>
      </c>
      <c r="H24" s="109">
        <v>0</v>
      </c>
      <c r="I24" s="107">
        <v>0</v>
      </c>
      <c r="J24" s="108">
        <v>0</v>
      </c>
      <c r="K24" s="108" t="s">
        <v>156</v>
      </c>
      <c r="L24" s="110" t="s">
        <v>157</v>
      </c>
      <c r="M24" s="106">
        <v>0</v>
      </c>
      <c r="N24" s="111">
        <v>0</v>
      </c>
      <c r="O24" s="112">
        <v>0</v>
      </c>
      <c r="P24" s="112" t="s">
        <v>156</v>
      </c>
      <c r="Q24" s="109">
        <v>0</v>
      </c>
      <c r="R24" s="107">
        <v>0</v>
      </c>
      <c r="S24" s="108">
        <v>0</v>
      </c>
      <c r="T24" s="108" t="s">
        <v>156</v>
      </c>
      <c r="U24" s="110" t="s">
        <v>157</v>
      </c>
      <c r="V24" s="106">
        <v>0</v>
      </c>
      <c r="W24" s="107">
        <v>0</v>
      </c>
      <c r="X24" s="108">
        <v>0</v>
      </c>
      <c r="Y24" s="108" t="s">
        <v>156</v>
      </c>
      <c r="Z24" s="109">
        <v>0</v>
      </c>
      <c r="AA24" s="107">
        <v>0</v>
      </c>
      <c r="AB24" s="108">
        <v>0</v>
      </c>
      <c r="AC24" s="108" t="s">
        <v>156</v>
      </c>
      <c r="AD24" s="110" t="s">
        <v>157</v>
      </c>
    </row>
    <row r="25" spans="1:30" x14ac:dyDescent="0.2">
      <c r="A25" s="105" t="s">
        <v>208</v>
      </c>
      <c r="B25" s="105" t="s">
        <v>209</v>
      </c>
      <c r="C25" s="105" t="s">
        <v>210</v>
      </c>
      <c r="D25" s="106">
        <v>-9.6836553000000006E-2</v>
      </c>
      <c r="E25" s="107">
        <v>3.9298794696665335E-2</v>
      </c>
      <c r="F25" s="108">
        <v>2.9393243537418099E-4</v>
      </c>
      <c r="G25" s="108">
        <v>0.303534591296513</v>
      </c>
      <c r="H25" s="109">
        <v>-4.0323244500000003E-3</v>
      </c>
      <c r="I25" s="107">
        <v>9.9342804878048783E-3</v>
      </c>
      <c r="J25" s="108">
        <v>7.8490782322594298E-4</v>
      </c>
      <c r="K25" s="108">
        <v>19.465393545550199</v>
      </c>
      <c r="L25" s="110">
        <v>-1.9839976793658876</v>
      </c>
      <c r="M25" s="106">
        <v>-2.0029644360000001E-2</v>
      </c>
      <c r="N25" s="111">
        <v>1.0877400000000001E-2</v>
      </c>
      <c r="O25" s="112">
        <v>1.3515776576322901E-4</v>
      </c>
      <c r="P25" s="112">
        <v>0.67478864494041901</v>
      </c>
      <c r="Q25" s="109">
        <v>-2.5382957599999999E-3</v>
      </c>
      <c r="R25" s="107">
        <v>5.8554180927099433E-3</v>
      </c>
      <c r="S25" s="108">
        <v>3.0205960944052802E-4</v>
      </c>
      <c r="T25" s="108">
        <v>11.9000951032014</v>
      </c>
      <c r="U25" s="110">
        <v>-0.89348966185504464</v>
      </c>
      <c r="V25" s="106">
        <v>-3.7745906139417501E-2</v>
      </c>
      <c r="W25" s="107">
        <v>6.2503570358366459E-3</v>
      </c>
      <c r="X25" s="108">
        <v>6.4401834569422101E-3</v>
      </c>
      <c r="Y25" s="108">
        <v>17.061938937576102</v>
      </c>
      <c r="Z25" s="109">
        <v>-2.20268268E-3</v>
      </c>
      <c r="AA25" s="107">
        <v>1.1290632294732568E-3</v>
      </c>
      <c r="AB25" s="108">
        <v>3.08124158370291E-3</v>
      </c>
      <c r="AC25" s="108">
        <v>139.88585880663101</v>
      </c>
      <c r="AD25" s="110">
        <v>-2.4688123206689938</v>
      </c>
    </row>
    <row r="26" spans="1:30" x14ac:dyDescent="0.2">
      <c r="A26" s="105" t="s">
        <v>211</v>
      </c>
      <c r="B26" s="105" t="s">
        <v>212</v>
      </c>
      <c r="C26" s="105" t="s">
        <v>213</v>
      </c>
      <c r="D26" s="106">
        <v>0</v>
      </c>
      <c r="E26" s="107">
        <v>0</v>
      </c>
      <c r="F26" s="108">
        <v>1.9461186158006799E-3</v>
      </c>
      <c r="G26" s="108" t="s">
        <v>156</v>
      </c>
      <c r="H26" s="109">
        <v>0</v>
      </c>
      <c r="I26" s="107">
        <v>0</v>
      </c>
      <c r="J26" s="108">
        <v>6.79872380974544E-4</v>
      </c>
      <c r="K26" s="108" t="s">
        <v>156</v>
      </c>
      <c r="L26" s="110" t="s">
        <v>157</v>
      </c>
      <c r="M26" s="116">
        <v>0</v>
      </c>
      <c r="N26" s="111">
        <v>0</v>
      </c>
      <c r="O26" s="115">
        <v>2.9423867582848901E-5</v>
      </c>
      <c r="P26" s="112" t="s">
        <v>156</v>
      </c>
      <c r="Q26" s="113">
        <v>0</v>
      </c>
      <c r="R26" s="107">
        <v>0</v>
      </c>
      <c r="S26" s="108">
        <v>2.4347537794639201E-4</v>
      </c>
      <c r="T26" s="108" t="s">
        <v>156</v>
      </c>
      <c r="U26" s="110" t="s">
        <v>157</v>
      </c>
      <c r="V26" s="106">
        <v>4.0164938403560897E-2</v>
      </c>
      <c r="W26" s="107">
        <v>-6.6509253855871666E-3</v>
      </c>
      <c r="X26" s="108">
        <v>4.2759317611492896E-3</v>
      </c>
      <c r="Y26" s="108">
        <v>10.64593132992381</v>
      </c>
      <c r="Z26" s="109">
        <v>2.20268268E-3</v>
      </c>
      <c r="AA26" s="107">
        <v>-1.1290632294732568E-3</v>
      </c>
      <c r="AB26" s="108">
        <v>5.1373328981675704E-3</v>
      </c>
      <c r="AC26" s="108">
        <v>233.230730182505</v>
      </c>
      <c r="AD26" s="110">
        <v>-2.5584288041597798</v>
      </c>
    </row>
    <row r="27" spans="1:30" x14ac:dyDescent="0.2">
      <c r="A27" s="105" t="s">
        <v>214</v>
      </c>
      <c r="B27" s="105" t="s">
        <v>212</v>
      </c>
      <c r="C27" s="105" t="s">
        <v>215</v>
      </c>
      <c r="D27" s="106">
        <v>9.6836553000000006E-2</v>
      </c>
      <c r="E27" s="107">
        <v>-3.9298794696665335E-2</v>
      </c>
      <c r="F27" s="108">
        <v>1.9809881126485302E-3</v>
      </c>
      <c r="G27" s="108">
        <v>2.0457028376965565</v>
      </c>
      <c r="H27" s="109">
        <v>4.0323244500000003E-3</v>
      </c>
      <c r="I27" s="107">
        <v>-9.9342804878048783E-3</v>
      </c>
      <c r="J27" s="108">
        <v>1.03214433737608E-3</v>
      </c>
      <c r="K27" s="108">
        <v>25.59675815213927</v>
      </c>
      <c r="L27" s="110">
        <v>-1.9839976793658876</v>
      </c>
      <c r="M27" s="106">
        <v>2.0029644360000001E-2</v>
      </c>
      <c r="N27" s="111">
        <v>-1.0877400000000001E-2</v>
      </c>
      <c r="O27" s="112">
        <v>1.4606129215201101E-4</v>
      </c>
      <c r="P27" s="112">
        <v>0.72922558946528893</v>
      </c>
      <c r="Q27" s="109">
        <v>2.5382957599999999E-3</v>
      </c>
      <c r="R27" s="107">
        <v>-5.8554180927099433E-3</v>
      </c>
      <c r="S27" s="108">
        <v>3.9586285813146798E-4</v>
      </c>
      <c r="T27" s="108">
        <v>15.595615939234284</v>
      </c>
      <c r="U27" s="110">
        <v>-0.89348966185504464</v>
      </c>
      <c r="V27" s="116">
        <v>0</v>
      </c>
      <c r="W27" s="107">
        <v>0</v>
      </c>
      <c r="X27" s="108">
        <v>1.32121806824132E-3</v>
      </c>
      <c r="Y27" s="108" t="s">
        <v>156</v>
      </c>
      <c r="Z27" s="109">
        <v>0</v>
      </c>
      <c r="AA27" s="107">
        <v>0</v>
      </c>
      <c r="AB27" s="108">
        <v>2.0232007612466501E-3</v>
      </c>
      <c r="AC27" s="108" t="s">
        <v>156</v>
      </c>
      <c r="AD27" s="110" t="s">
        <v>157</v>
      </c>
    </row>
    <row r="28" spans="1:30" x14ac:dyDescent="0.2">
      <c r="A28" s="105" t="s">
        <v>216</v>
      </c>
      <c r="B28" s="105" t="s">
        <v>217</v>
      </c>
      <c r="C28" s="105" t="s">
        <v>218</v>
      </c>
      <c r="D28" s="116">
        <v>0</v>
      </c>
      <c r="E28" s="107">
        <v>0</v>
      </c>
      <c r="F28" s="108">
        <v>1.6066270535485401E-4</v>
      </c>
      <c r="G28" s="108" t="s">
        <v>156</v>
      </c>
      <c r="H28" s="113">
        <v>0</v>
      </c>
      <c r="I28" s="107">
        <v>0</v>
      </c>
      <c r="J28" s="114">
        <v>3.8299020392951502E-5</v>
      </c>
      <c r="K28" s="108" t="s">
        <v>156</v>
      </c>
      <c r="L28" s="110" t="s">
        <v>157</v>
      </c>
      <c r="M28" s="116">
        <v>0</v>
      </c>
      <c r="N28" s="111">
        <v>0</v>
      </c>
      <c r="O28" s="115">
        <v>6.8928287669747901E-5</v>
      </c>
      <c r="P28" s="112" t="s">
        <v>156</v>
      </c>
      <c r="Q28" s="113">
        <v>0</v>
      </c>
      <c r="R28" s="107">
        <v>0</v>
      </c>
      <c r="S28" s="114">
        <v>3.7735346528089701E-5</v>
      </c>
      <c r="T28" s="108" t="s">
        <v>156</v>
      </c>
      <c r="U28" s="110" t="s">
        <v>157</v>
      </c>
      <c r="V28" s="116">
        <v>0</v>
      </c>
      <c r="W28" s="107">
        <v>0</v>
      </c>
      <c r="X28" s="114">
        <v>5.7831083699776198E-5</v>
      </c>
      <c r="Y28" s="108" t="s">
        <v>156</v>
      </c>
      <c r="Z28" s="113">
        <v>0</v>
      </c>
      <c r="AA28" s="107">
        <v>0</v>
      </c>
      <c r="AB28" s="114">
        <v>2.7493141528607101E-5</v>
      </c>
      <c r="AC28" s="108" t="s">
        <v>156</v>
      </c>
      <c r="AD28" s="110" t="s">
        <v>157</v>
      </c>
    </row>
    <row r="29" spans="1:30" x14ac:dyDescent="0.2">
      <c r="A29" s="105" t="s">
        <v>219</v>
      </c>
      <c r="B29" s="105" t="s">
        <v>220</v>
      </c>
      <c r="C29" s="105" t="s">
        <v>221</v>
      </c>
      <c r="D29" s="106">
        <v>4.7073130626932698E-2</v>
      </c>
      <c r="E29" s="107">
        <v>-1.9103502127312783E-2</v>
      </c>
      <c r="F29" s="108">
        <v>3.0375449861295999E-3</v>
      </c>
      <c r="G29" s="108">
        <v>6.4528212712321302</v>
      </c>
      <c r="H29" s="109">
        <v>1.9021976820000001E-3</v>
      </c>
      <c r="I29" s="107">
        <v>-4.6863702439024395E-3</v>
      </c>
      <c r="J29" s="108">
        <v>1.4858269593786099E-4</v>
      </c>
      <c r="K29" s="108">
        <v>7.8111069813542642</v>
      </c>
      <c r="L29" s="110">
        <v>-2.0272942998148387</v>
      </c>
      <c r="M29" s="106">
        <v>1.55204284016637E-2</v>
      </c>
      <c r="N29" s="111">
        <v>-8.4286023686671561E-3</v>
      </c>
      <c r="O29" s="112">
        <v>8.0383949432919497E-4</v>
      </c>
      <c r="P29" s="112">
        <v>5.1792352216452224</v>
      </c>
      <c r="Q29" s="109">
        <v>1.1974093040000001E-3</v>
      </c>
      <c r="R29" s="107">
        <v>-2.7622203107729344E-3</v>
      </c>
      <c r="S29" s="108">
        <v>1.08979090148353E-4</v>
      </c>
      <c r="T29" s="108">
        <v>9.1012396332902554</v>
      </c>
      <c r="U29" s="110">
        <v>-1.609465031729757</v>
      </c>
      <c r="V29" s="106">
        <v>4.1240040745732197E-2</v>
      </c>
      <c r="W29" s="107">
        <v>-6.8289519367001486E-3</v>
      </c>
      <c r="X29" s="108">
        <v>3.06289259388912E-3</v>
      </c>
      <c r="Y29" s="108">
        <v>7.4269873125818604</v>
      </c>
      <c r="Z29" s="109">
        <v>5.5498106902810498E-3</v>
      </c>
      <c r="AA29" s="107">
        <v>-2.8447525546139618E-3</v>
      </c>
      <c r="AB29" s="108">
        <v>1.9710773396627102E-3</v>
      </c>
      <c r="AC29" s="108">
        <v>35.516118470752602</v>
      </c>
      <c r="AD29" s="110">
        <v>-1.2633610121090817</v>
      </c>
    </row>
    <row r="30" spans="1:30" x14ac:dyDescent="0.2">
      <c r="A30" s="105" t="s">
        <v>222</v>
      </c>
      <c r="B30" s="105" t="s">
        <v>223</v>
      </c>
      <c r="C30" s="105" t="s">
        <v>224</v>
      </c>
      <c r="D30" s="106">
        <v>0</v>
      </c>
      <c r="E30" s="107">
        <v>0</v>
      </c>
      <c r="F30" s="108">
        <v>0</v>
      </c>
      <c r="G30" s="108" t="s">
        <v>156</v>
      </c>
      <c r="H30" s="109">
        <v>0</v>
      </c>
      <c r="I30" s="107">
        <v>0</v>
      </c>
      <c r="J30" s="108">
        <v>0</v>
      </c>
      <c r="K30" s="108" t="s">
        <v>156</v>
      </c>
      <c r="L30" s="110" t="s">
        <v>157</v>
      </c>
      <c r="M30" s="106">
        <v>0</v>
      </c>
      <c r="N30" s="111">
        <v>0</v>
      </c>
      <c r="O30" s="112">
        <v>0</v>
      </c>
      <c r="P30" s="112" t="s">
        <v>156</v>
      </c>
      <c r="Q30" s="109">
        <v>0</v>
      </c>
      <c r="R30" s="107">
        <v>0</v>
      </c>
      <c r="S30" s="108">
        <v>0</v>
      </c>
      <c r="T30" s="108" t="s">
        <v>156</v>
      </c>
      <c r="U30" s="110" t="s">
        <v>157</v>
      </c>
      <c r="V30" s="106">
        <v>0</v>
      </c>
      <c r="W30" s="107">
        <v>0</v>
      </c>
      <c r="X30" s="108">
        <v>0</v>
      </c>
      <c r="Y30" s="108" t="s">
        <v>156</v>
      </c>
      <c r="Z30" s="109">
        <v>0</v>
      </c>
      <c r="AA30" s="107">
        <v>0</v>
      </c>
      <c r="AB30" s="108">
        <v>0</v>
      </c>
      <c r="AC30" s="108" t="s">
        <v>156</v>
      </c>
      <c r="AD30" s="110" t="s">
        <v>157</v>
      </c>
    </row>
    <row r="31" spans="1:30" x14ac:dyDescent="0.2">
      <c r="A31" s="105" t="s">
        <v>225</v>
      </c>
      <c r="B31" s="105" t="s">
        <v>226</v>
      </c>
      <c r="C31" s="105" t="s">
        <v>227</v>
      </c>
      <c r="D31" s="106">
        <v>9.6836553000000006E-2</v>
      </c>
      <c r="E31" s="107">
        <v>-3.9298794696665335E-2</v>
      </c>
      <c r="F31" s="108">
        <v>2.93932435374183E-4</v>
      </c>
      <c r="G31" s="108">
        <v>0.30353459129651483</v>
      </c>
      <c r="H31" s="109">
        <v>4.0323244500000003E-3</v>
      </c>
      <c r="I31" s="107">
        <v>-9.9342804878048783E-3</v>
      </c>
      <c r="J31" s="108">
        <v>7.8490782322593897E-4</v>
      </c>
      <c r="K31" s="108">
        <v>19.465393545550107</v>
      </c>
      <c r="L31" s="110">
        <v>-1.9839976793658876</v>
      </c>
      <c r="M31" s="106">
        <v>2.0029644360000001E-2</v>
      </c>
      <c r="N31" s="111">
        <v>-1.0877400000000001E-2</v>
      </c>
      <c r="O31" s="112">
        <v>1.3515776576322901E-4</v>
      </c>
      <c r="P31" s="112">
        <v>0.67478864494041868</v>
      </c>
      <c r="Q31" s="109">
        <v>2.5382957599999999E-3</v>
      </c>
      <c r="R31" s="107">
        <v>-5.8554180927099433E-3</v>
      </c>
      <c r="S31" s="108">
        <v>3.0205960944051902E-4</v>
      </c>
      <c r="T31" s="108">
        <v>11.900095103201016</v>
      </c>
      <c r="U31" s="110">
        <v>-0.89348966185504464</v>
      </c>
      <c r="V31" s="106">
        <v>3.7745906139417501E-2</v>
      </c>
      <c r="W31" s="107">
        <v>-6.2503570358366459E-3</v>
      </c>
      <c r="X31" s="108">
        <v>6.4401834569422101E-3</v>
      </c>
      <c r="Y31" s="108">
        <v>17.061938937576119</v>
      </c>
      <c r="Z31" s="109">
        <v>2.20268268E-3</v>
      </c>
      <c r="AA31" s="107">
        <v>-1.1290632294732568E-3</v>
      </c>
      <c r="AB31" s="108">
        <v>3.08124158370291E-3</v>
      </c>
      <c r="AC31" s="108">
        <v>139.88585880663072</v>
      </c>
      <c r="AD31" s="110">
        <v>-2.4688123206689938</v>
      </c>
    </row>
    <row r="32" spans="1:30" x14ac:dyDescent="0.2">
      <c r="A32" s="105" t="s">
        <v>228</v>
      </c>
      <c r="B32" s="105" t="s">
        <v>226</v>
      </c>
      <c r="C32" s="105" t="s">
        <v>229</v>
      </c>
      <c r="D32" s="106">
        <v>0</v>
      </c>
      <c r="E32" s="107">
        <v>0</v>
      </c>
      <c r="F32" s="108">
        <v>0</v>
      </c>
      <c r="G32" s="108" t="s">
        <v>156</v>
      </c>
      <c r="H32" s="109">
        <v>0</v>
      </c>
      <c r="I32" s="107">
        <v>0</v>
      </c>
      <c r="J32" s="108">
        <v>0</v>
      </c>
      <c r="K32" s="108" t="s">
        <v>156</v>
      </c>
      <c r="L32" s="110" t="s">
        <v>157</v>
      </c>
      <c r="M32" s="106">
        <v>0</v>
      </c>
      <c r="N32" s="111">
        <v>0</v>
      </c>
      <c r="O32" s="112">
        <v>0</v>
      </c>
      <c r="P32" s="112" t="s">
        <v>156</v>
      </c>
      <c r="Q32" s="109">
        <v>0</v>
      </c>
      <c r="R32" s="107">
        <v>0</v>
      </c>
      <c r="S32" s="108">
        <v>0</v>
      </c>
      <c r="T32" s="108" t="s">
        <v>156</v>
      </c>
      <c r="U32" s="110" t="s">
        <v>157</v>
      </c>
      <c r="V32" s="106">
        <v>0</v>
      </c>
      <c r="W32" s="107">
        <v>0</v>
      </c>
      <c r="X32" s="108">
        <v>0</v>
      </c>
      <c r="Y32" s="108" t="s">
        <v>156</v>
      </c>
      <c r="Z32" s="109">
        <v>0</v>
      </c>
      <c r="AA32" s="107">
        <v>0</v>
      </c>
      <c r="AB32" s="108">
        <v>0</v>
      </c>
      <c r="AC32" s="108" t="s">
        <v>156</v>
      </c>
      <c r="AD32" s="110" t="s">
        <v>157</v>
      </c>
    </row>
    <row r="33" spans="1:30" x14ac:dyDescent="0.2">
      <c r="A33" s="105" t="s">
        <v>230</v>
      </c>
      <c r="B33" s="105" t="s">
        <v>231</v>
      </c>
      <c r="C33" s="105" t="s">
        <v>232</v>
      </c>
      <c r="D33" s="106">
        <v>2.7720959564485299E-2</v>
      </c>
      <c r="E33" s="107">
        <v>-1.1249887206531081E-2</v>
      </c>
      <c r="F33" s="108">
        <v>1.33979513946229E-2</v>
      </c>
      <c r="G33" s="108">
        <v>48.331484930946196</v>
      </c>
      <c r="H33" s="109">
        <v>1.1495726549999999E-3</v>
      </c>
      <c r="I33" s="107">
        <v>-2.8321573170731707E-3</v>
      </c>
      <c r="J33" s="108">
        <v>2.3817106869229499E-3</v>
      </c>
      <c r="K33" s="108">
        <v>207.18226695492768</v>
      </c>
      <c r="L33" s="110">
        <v>-1.9899372270362163</v>
      </c>
      <c r="M33" s="106">
        <v>5.7102497100000003E-3</v>
      </c>
      <c r="N33" s="111">
        <v>-3.1010370967741938E-3</v>
      </c>
      <c r="O33" s="112">
        <v>3.4479707573177201E-3</v>
      </c>
      <c r="P33" s="112">
        <v>60.382136201145563</v>
      </c>
      <c r="Q33" s="109">
        <v>7.2364245199999996E-4</v>
      </c>
      <c r="R33" s="107">
        <v>-1.6693204837933413E-3</v>
      </c>
      <c r="S33" s="108">
        <v>1.17029648880408E-3</v>
      </c>
      <c r="T33" s="108">
        <v>161.72302848867136</v>
      </c>
      <c r="U33" s="110">
        <v>-0.89348982808658806</v>
      </c>
      <c r="V33" s="106">
        <v>6.7951939769999997E-3</v>
      </c>
      <c r="W33" s="107">
        <v>-1.1252184098360656E-3</v>
      </c>
      <c r="X33" s="108">
        <v>1.8288362845406401E-3</v>
      </c>
      <c r="Y33" s="108">
        <v>26.913672968435996</v>
      </c>
      <c r="Z33" s="109">
        <v>6.2796016799999998E-4</v>
      </c>
      <c r="AA33" s="107">
        <v>-3.2188328427889981E-4</v>
      </c>
      <c r="AB33" s="108">
        <v>2.5169195640614901E-3</v>
      </c>
      <c r="AC33" s="108">
        <v>400.80879207317651</v>
      </c>
      <c r="AD33" s="110">
        <v>-1.8055954987922553</v>
      </c>
    </row>
    <row r="34" spans="1:30" x14ac:dyDescent="0.2">
      <c r="A34" s="105" t="s">
        <v>233</v>
      </c>
      <c r="B34" s="105" t="s">
        <v>234</v>
      </c>
      <c r="C34" s="105" t="s">
        <v>235</v>
      </c>
      <c r="D34" s="106">
        <v>0</v>
      </c>
      <c r="E34" s="107">
        <v>0</v>
      </c>
      <c r="F34" s="108">
        <v>7.8936513469874195E-2</v>
      </c>
      <c r="G34" s="108" t="s">
        <v>156</v>
      </c>
      <c r="H34" s="109">
        <v>0</v>
      </c>
      <c r="I34" s="107">
        <v>0</v>
      </c>
      <c r="J34" s="108">
        <v>6.5746919989322196E-3</v>
      </c>
      <c r="K34" s="108" t="s">
        <v>156</v>
      </c>
      <c r="L34" s="110" t="s">
        <v>157</v>
      </c>
      <c r="M34" s="106">
        <v>0</v>
      </c>
      <c r="N34" s="111">
        <v>0</v>
      </c>
      <c r="O34" s="112">
        <v>1.05902384816051E-2</v>
      </c>
      <c r="P34" s="112" t="s">
        <v>156</v>
      </c>
      <c r="Q34" s="109">
        <v>0</v>
      </c>
      <c r="R34" s="107">
        <v>0</v>
      </c>
      <c r="S34" s="108">
        <v>3.18477832984259E-3</v>
      </c>
      <c r="T34" s="108" t="s">
        <v>156</v>
      </c>
      <c r="U34" s="110" t="s">
        <v>157</v>
      </c>
      <c r="V34" s="106">
        <v>0</v>
      </c>
      <c r="W34" s="107">
        <v>0</v>
      </c>
      <c r="X34" s="108">
        <v>3.3811565973961002E-3</v>
      </c>
      <c r="Y34" s="108" t="s">
        <v>156</v>
      </c>
      <c r="Z34" s="109">
        <v>0</v>
      </c>
      <c r="AA34" s="107">
        <v>0</v>
      </c>
      <c r="AB34" s="108">
        <v>1.72987045318597E-2</v>
      </c>
      <c r="AC34" s="108" t="s">
        <v>156</v>
      </c>
      <c r="AD34" s="110" t="s">
        <v>157</v>
      </c>
    </row>
    <row r="35" spans="1:30" x14ac:dyDescent="0.2">
      <c r="A35" s="105" t="s">
        <v>236</v>
      </c>
      <c r="B35" s="105" t="s">
        <v>234</v>
      </c>
      <c r="C35" s="105" t="s">
        <v>237</v>
      </c>
      <c r="D35" s="106">
        <v>0</v>
      </c>
      <c r="E35" s="107">
        <v>0</v>
      </c>
      <c r="F35" s="108">
        <v>0</v>
      </c>
      <c r="G35" s="108" t="s">
        <v>156</v>
      </c>
      <c r="H35" s="109">
        <v>0</v>
      </c>
      <c r="I35" s="107">
        <v>0</v>
      </c>
      <c r="J35" s="108">
        <v>0</v>
      </c>
      <c r="K35" s="108" t="s">
        <v>156</v>
      </c>
      <c r="L35" s="110" t="s">
        <v>157</v>
      </c>
      <c r="M35" s="106">
        <v>0</v>
      </c>
      <c r="N35" s="111">
        <v>0</v>
      </c>
      <c r="O35" s="112">
        <v>0</v>
      </c>
      <c r="P35" s="112" t="s">
        <v>156</v>
      </c>
      <c r="Q35" s="109">
        <v>0</v>
      </c>
      <c r="R35" s="107">
        <v>0</v>
      </c>
      <c r="S35" s="108">
        <v>0</v>
      </c>
      <c r="T35" s="108" t="s">
        <v>156</v>
      </c>
      <c r="U35" s="110" t="s">
        <v>157</v>
      </c>
      <c r="V35" s="106">
        <v>0</v>
      </c>
      <c r="W35" s="107">
        <v>0</v>
      </c>
      <c r="X35" s="108">
        <v>0</v>
      </c>
      <c r="Y35" s="108" t="s">
        <v>156</v>
      </c>
      <c r="Z35" s="109">
        <v>0</v>
      </c>
      <c r="AA35" s="107">
        <v>0</v>
      </c>
      <c r="AB35" s="108">
        <v>0</v>
      </c>
      <c r="AC35" s="108" t="s">
        <v>156</v>
      </c>
      <c r="AD35" s="110" t="s">
        <v>157</v>
      </c>
    </row>
    <row r="36" spans="1:30" x14ac:dyDescent="0.2">
      <c r="A36" s="105" t="s">
        <v>238</v>
      </c>
      <c r="B36" s="105" t="s">
        <v>234</v>
      </c>
      <c r="C36" s="105" t="s">
        <v>239</v>
      </c>
      <c r="D36" s="106">
        <v>0</v>
      </c>
      <c r="E36" s="107">
        <v>0</v>
      </c>
      <c r="F36" s="108">
        <v>0</v>
      </c>
      <c r="G36" s="108" t="s">
        <v>156</v>
      </c>
      <c r="H36" s="109">
        <v>0</v>
      </c>
      <c r="I36" s="107">
        <v>0</v>
      </c>
      <c r="J36" s="108">
        <v>0</v>
      </c>
      <c r="K36" s="108" t="s">
        <v>156</v>
      </c>
      <c r="L36" s="110" t="s">
        <v>157</v>
      </c>
      <c r="M36" s="106">
        <v>0</v>
      </c>
      <c r="N36" s="111">
        <v>0</v>
      </c>
      <c r="O36" s="112">
        <v>0</v>
      </c>
      <c r="P36" s="112" t="s">
        <v>156</v>
      </c>
      <c r="Q36" s="109">
        <v>0</v>
      </c>
      <c r="R36" s="107">
        <v>0</v>
      </c>
      <c r="S36" s="108">
        <v>0</v>
      </c>
      <c r="T36" s="108" t="s">
        <v>156</v>
      </c>
      <c r="U36" s="110" t="s">
        <v>157</v>
      </c>
      <c r="V36" s="106">
        <v>0</v>
      </c>
      <c r="W36" s="107">
        <v>0</v>
      </c>
      <c r="X36" s="108">
        <v>0</v>
      </c>
      <c r="Y36" s="108" t="s">
        <v>156</v>
      </c>
      <c r="Z36" s="109">
        <v>0</v>
      </c>
      <c r="AA36" s="107">
        <v>0</v>
      </c>
      <c r="AB36" s="108">
        <v>0</v>
      </c>
      <c r="AC36" s="108" t="s">
        <v>156</v>
      </c>
      <c r="AD36" s="110" t="s">
        <v>157</v>
      </c>
    </row>
    <row r="37" spans="1:30" x14ac:dyDescent="0.2">
      <c r="A37" s="105" t="s">
        <v>240</v>
      </c>
      <c r="B37" s="105" t="s">
        <v>234</v>
      </c>
      <c r="C37" s="105" t="s">
        <v>241</v>
      </c>
      <c r="D37" s="106">
        <v>0</v>
      </c>
      <c r="E37" s="107">
        <v>0</v>
      </c>
      <c r="F37" s="108">
        <v>0</v>
      </c>
      <c r="G37" s="108" t="s">
        <v>156</v>
      </c>
      <c r="H37" s="109">
        <v>0</v>
      </c>
      <c r="I37" s="107">
        <v>0</v>
      </c>
      <c r="J37" s="108">
        <v>6.2622621099432804E-3</v>
      </c>
      <c r="K37" s="108" t="s">
        <v>156</v>
      </c>
      <c r="L37" s="110" t="s">
        <v>157</v>
      </c>
      <c r="M37" s="106">
        <v>0</v>
      </c>
      <c r="N37" s="111">
        <v>0</v>
      </c>
      <c r="O37" s="112">
        <v>5.68757508401007E-3</v>
      </c>
      <c r="P37" s="112" t="s">
        <v>156</v>
      </c>
      <c r="Q37" s="113">
        <v>0</v>
      </c>
      <c r="R37" s="107">
        <v>0</v>
      </c>
      <c r="S37" s="108">
        <v>1.06767490177796E-3</v>
      </c>
      <c r="T37" s="108" t="s">
        <v>156</v>
      </c>
      <c r="U37" s="110" t="s">
        <v>157</v>
      </c>
      <c r="V37" s="106">
        <v>0</v>
      </c>
      <c r="W37" s="107">
        <v>0</v>
      </c>
      <c r="X37" s="108">
        <v>2.7500977071717799E-3</v>
      </c>
      <c r="Y37" s="108" t="s">
        <v>156</v>
      </c>
      <c r="Z37" s="109">
        <v>0</v>
      </c>
      <c r="AA37" s="107">
        <v>0</v>
      </c>
      <c r="AB37" s="108">
        <v>1.5296005623887599E-2</v>
      </c>
      <c r="AC37" s="108" t="s">
        <v>156</v>
      </c>
      <c r="AD37" s="110" t="s">
        <v>157</v>
      </c>
    </row>
    <row r="38" spans="1:30" x14ac:dyDescent="0.2">
      <c r="A38" s="105" t="s">
        <v>242</v>
      </c>
      <c r="B38" s="105" t="s">
        <v>234</v>
      </c>
      <c r="C38" s="105" t="s">
        <v>243</v>
      </c>
      <c r="D38" s="106">
        <v>0</v>
      </c>
      <c r="E38" s="107">
        <v>0</v>
      </c>
      <c r="F38" s="108">
        <v>0</v>
      </c>
      <c r="G38" s="108" t="s">
        <v>156</v>
      </c>
      <c r="H38" s="109">
        <v>0</v>
      </c>
      <c r="I38" s="107">
        <v>0</v>
      </c>
      <c r="J38" s="108">
        <v>0</v>
      </c>
      <c r="K38" s="108" t="s">
        <v>156</v>
      </c>
      <c r="L38" s="110" t="s">
        <v>157</v>
      </c>
      <c r="M38" s="106">
        <v>0</v>
      </c>
      <c r="N38" s="111">
        <v>0</v>
      </c>
      <c r="O38" s="112">
        <v>0</v>
      </c>
      <c r="P38" s="112" t="s">
        <v>156</v>
      </c>
      <c r="Q38" s="109">
        <v>0</v>
      </c>
      <c r="R38" s="107">
        <v>0</v>
      </c>
      <c r="S38" s="108">
        <v>0</v>
      </c>
      <c r="T38" s="108" t="s">
        <v>156</v>
      </c>
      <c r="U38" s="110" t="s">
        <v>157</v>
      </c>
      <c r="V38" s="106">
        <v>0</v>
      </c>
      <c r="W38" s="107">
        <v>0</v>
      </c>
      <c r="X38" s="108">
        <v>0</v>
      </c>
      <c r="Y38" s="108" t="s">
        <v>156</v>
      </c>
      <c r="Z38" s="109">
        <v>0</v>
      </c>
      <c r="AA38" s="107">
        <v>0</v>
      </c>
      <c r="AB38" s="108">
        <v>0</v>
      </c>
      <c r="AC38" s="108" t="s">
        <v>156</v>
      </c>
      <c r="AD38" s="110" t="s">
        <v>157</v>
      </c>
    </row>
    <row r="39" spans="1:30" x14ac:dyDescent="0.2">
      <c r="A39" s="105" t="s">
        <v>244</v>
      </c>
      <c r="B39" s="105" t="s">
        <v>245</v>
      </c>
      <c r="C39" s="105" t="s">
        <v>246</v>
      </c>
      <c r="D39" s="106">
        <v>3.5283599999999998E-4</v>
      </c>
      <c r="E39" s="107">
        <v>-1.4319003615910004E-4</v>
      </c>
      <c r="F39" s="114">
        <v>3.8375100765761899E-7</v>
      </c>
      <c r="G39" s="108">
        <v>0.10876186320489378</v>
      </c>
      <c r="H39" s="113">
        <v>4.1164200000000001E-5</v>
      </c>
      <c r="I39" s="107">
        <v>-1.0141463414634146E-4</v>
      </c>
      <c r="J39" s="114">
        <v>1.04070043565311E-7</v>
      </c>
      <c r="K39" s="108">
        <v>0.25281687380129092</v>
      </c>
      <c r="L39" s="110">
        <v>-0.49766525807532475</v>
      </c>
      <c r="M39" s="106">
        <v>1.058508E-4</v>
      </c>
      <c r="N39" s="111">
        <v>-5.7483870967741937E-5</v>
      </c>
      <c r="O39" s="115">
        <v>2.5834077549822603E-7</v>
      </c>
      <c r="P39" s="112">
        <v>0.24406124044242086</v>
      </c>
      <c r="Q39" s="113">
        <v>2.9858399999999999E-5</v>
      </c>
      <c r="R39" s="107">
        <v>-6.8878267983779238E-5</v>
      </c>
      <c r="S39" s="114">
        <v>7.0021443650487006E-8</v>
      </c>
      <c r="T39" s="108">
        <v>0.23451170742734709</v>
      </c>
      <c r="U39" s="110">
        <v>0.26089164886469612</v>
      </c>
      <c r="V39" s="106">
        <v>1.4309460000000001E-4</v>
      </c>
      <c r="W39" s="107">
        <v>-2.3695081967213117E-5</v>
      </c>
      <c r="X39" s="114">
        <v>2.3766461772080401E-7</v>
      </c>
      <c r="Y39" s="108">
        <v>0.16608915900446558</v>
      </c>
      <c r="Z39" s="113">
        <v>2.35224E-5</v>
      </c>
      <c r="AA39" s="107">
        <v>-1.2057241449304781E-5</v>
      </c>
      <c r="AB39" s="114">
        <v>5.35594251801026E-8</v>
      </c>
      <c r="AC39" s="108">
        <v>0.22769541024768988</v>
      </c>
      <c r="AD39" s="110">
        <v>-0.97468777776978144</v>
      </c>
    </row>
    <row r="40" spans="1:30" x14ac:dyDescent="0.2">
      <c r="A40" s="105" t="s">
        <v>247</v>
      </c>
      <c r="B40" s="105" t="s">
        <v>248</v>
      </c>
      <c r="C40" s="105" t="s">
        <v>249</v>
      </c>
      <c r="D40" s="106">
        <v>7.1878413419999995E-2</v>
      </c>
      <c r="E40" s="107">
        <v>-2.9170131779831257E-2</v>
      </c>
      <c r="F40" s="108">
        <v>1.10107350008336E-4</v>
      </c>
      <c r="G40" s="108">
        <v>0.15318555984945947</v>
      </c>
      <c r="H40" s="109">
        <v>2.9930469029999999E-3</v>
      </c>
      <c r="I40" s="107">
        <v>-7.373852926829268E-3</v>
      </c>
      <c r="J40" s="108">
        <v>1.3277803822266601E-4</v>
      </c>
      <c r="K40" s="108">
        <v>4.4362164217867583</v>
      </c>
      <c r="L40" s="110">
        <v>-1.9840013568604726</v>
      </c>
      <c r="M40" s="106">
        <v>1.4867284806000001E-2</v>
      </c>
      <c r="N40" s="111">
        <v>-8.0739029032258075E-3</v>
      </c>
      <c r="O40" s="115">
        <v>4.0153371417753798E-5</v>
      </c>
      <c r="P40" s="112">
        <v>0.27007871270179118</v>
      </c>
      <c r="Q40" s="109">
        <v>1.8840861519999999E-3</v>
      </c>
      <c r="R40" s="107">
        <v>-4.3462674115821148E-3</v>
      </c>
      <c r="S40" s="108">
        <v>1.1278264228162799E-4</v>
      </c>
      <c r="T40" s="108">
        <v>5.9860660916119297</v>
      </c>
      <c r="U40" s="110">
        <v>-0.8934892955238285</v>
      </c>
      <c r="V40" s="106">
        <v>1.7692035669E-2</v>
      </c>
      <c r="W40" s="107">
        <v>-2.9296300163934425E-3</v>
      </c>
      <c r="X40" s="114">
        <v>3.86515111548751E-5</v>
      </c>
      <c r="Y40" s="108">
        <v>0.21846842205162581</v>
      </c>
      <c r="Z40" s="109">
        <v>1.6349683679999999E-3</v>
      </c>
      <c r="AA40" s="107">
        <v>-8.3806109814269761E-4</v>
      </c>
      <c r="AB40" s="108">
        <v>1.806578327389E-4</v>
      </c>
      <c r="AC40" s="108">
        <v>11.049622504922983</v>
      </c>
      <c r="AD40" s="110">
        <v>-1.8055911465381551</v>
      </c>
    </row>
    <row r="41" spans="1:30" x14ac:dyDescent="0.2">
      <c r="A41" s="105" t="s">
        <v>250</v>
      </c>
      <c r="B41" s="105" t="s">
        <v>251</v>
      </c>
      <c r="C41" s="105" t="s">
        <v>252</v>
      </c>
      <c r="D41" s="106">
        <v>7.1878413419999995E-2</v>
      </c>
      <c r="E41" s="107">
        <v>-2.9170131779831257E-2</v>
      </c>
      <c r="F41" s="108">
        <v>1.10107350008336E-4</v>
      </c>
      <c r="G41" s="108">
        <v>0.15318555984945947</v>
      </c>
      <c r="H41" s="109">
        <v>2.9930469029999999E-3</v>
      </c>
      <c r="I41" s="107">
        <v>-7.373852926829268E-3</v>
      </c>
      <c r="J41" s="108">
        <v>1.3277803822266601E-4</v>
      </c>
      <c r="K41" s="108">
        <v>4.4362164217867583</v>
      </c>
      <c r="L41" s="110">
        <v>-1.9840013568604726</v>
      </c>
      <c r="M41" s="106">
        <v>1.4867284806000001E-2</v>
      </c>
      <c r="N41" s="111">
        <v>-8.0739029032258075E-3</v>
      </c>
      <c r="O41" s="115">
        <v>4.0153371417753798E-5</v>
      </c>
      <c r="P41" s="112">
        <v>0.27007871270179118</v>
      </c>
      <c r="Q41" s="109">
        <v>1.8840861519999999E-3</v>
      </c>
      <c r="R41" s="107">
        <v>-4.3462674115821148E-3</v>
      </c>
      <c r="S41" s="108">
        <v>1.1278264228162799E-4</v>
      </c>
      <c r="T41" s="108">
        <v>5.9860660916119297</v>
      </c>
      <c r="U41" s="110">
        <v>-0.8934892955238285</v>
      </c>
      <c r="V41" s="106">
        <v>1.7692035669E-2</v>
      </c>
      <c r="W41" s="107">
        <v>-2.9296300163934425E-3</v>
      </c>
      <c r="X41" s="114">
        <v>3.86515111548751E-5</v>
      </c>
      <c r="Y41" s="108">
        <v>0.21846842205162581</v>
      </c>
      <c r="Z41" s="109">
        <v>1.6349683679999999E-3</v>
      </c>
      <c r="AA41" s="107">
        <v>-8.3806109814269761E-4</v>
      </c>
      <c r="AB41" s="108">
        <v>1.806578327389E-4</v>
      </c>
      <c r="AC41" s="108">
        <v>11.049622504922983</v>
      </c>
      <c r="AD41" s="110">
        <v>-1.8055911465381551</v>
      </c>
    </row>
    <row r="42" spans="1:30" x14ac:dyDescent="0.2">
      <c r="A42" s="105" t="s">
        <v>253</v>
      </c>
      <c r="B42" s="105" t="s">
        <v>254</v>
      </c>
      <c r="C42" s="105" t="s">
        <v>255</v>
      </c>
      <c r="D42" s="106">
        <v>0</v>
      </c>
      <c r="E42" s="107">
        <v>0</v>
      </c>
      <c r="F42" s="108">
        <v>0</v>
      </c>
      <c r="G42" s="108" t="s">
        <v>156</v>
      </c>
      <c r="H42" s="109">
        <v>0</v>
      </c>
      <c r="I42" s="107">
        <v>0</v>
      </c>
      <c r="J42" s="108">
        <v>0</v>
      </c>
      <c r="K42" s="108" t="s">
        <v>156</v>
      </c>
      <c r="L42" s="110" t="s">
        <v>157</v>
      </c>
      <c r="M42" s="106">
        <v>0</v>
      </c>
      <c r="N42" s="111">
        <v>0</v>
      </c>
      <c r="O42" s="112">
        <v>0</v>
      </c>
      <c r="P42" s="112" t="s">
        <v>156</v>
      </c>
      <c r="Q42" s="109">
        <v>0</v>
      </c>
      <c r="R42" s="107">
        <v>0</v>
      </c>
      <c r="S42" s="108">
        <v>0</v>
      </c>
      <c r="T42" s="108" t="s">
        <v>156</v>
      </c>
      <c r="U42" s="110" t="s">
        <v>157</v>
      </c>
      <c r="V42" s="106">
        <v>0</v>
      </c>
      <c r="W42" s="107">
        <v>0</v>
      </c>
      <c r="X42" s="108">
        <v>0</v>
      </c>
      <c r="Y42" s="108" t="s">
        <v>156</v>
      </c>
      <c r="Z42" s="109">
        <v>0</v>
      </c>
      <c r="AA42" s="107">
        <v>0</v>
      </c>
      <c r="AB42" s="108">
        <v>0</v>
      </c>
      <c r="AC42" s="108" t="s">
        <v>156</v>
      </c>
      <c r="AD42" s="110" t="s">
        <v>157</v>
      </c>
    </row>
    <row r="43" spans="1:30" x14ac:dyDescent="0.2">
      <c r="A43" s="105" t="s">
        <v>256</v>
      </c>
      <c r="B43" s="105" t="s">
        <v>257</v>
      </c>
      <c r="C43" s="105" t="s">
        <v>258</v>
      </c>
      <c r="D43" s="106">
        <v>7.1878413419999995E-2</v>
      </c>
      <c r="E43" s="107">
        <v>-2.9170131779831257E-2</v>
      </c>
      <c r="F43" s="108">
        <v>1.1010735000833701E-4</v>
      </c>
      <c r="G43" s="108">
        <v>0.15318555984946086</v>
      </c>
      <c r="H43" s="109">
        <v>2.9930469029999999E-3</v>
      </c>
      <c r="I43" s="107">
        <v>-7.373852926829268E-3</v>
      </c>
      <c r="J43" s="108">
        <v>1.3277803822266601E-4</v>
      </c>
      <c r="K43" s="108">
        <v>4.4362164217867583</v>
      </c>
      <c r="L43" s="110">
        <v>-1.9840013568604726</v>
      </c>
      <c r="M43" s="106">
        <v>1.4867284806000001E-2</v>
      </c>
      <c r="N43" s="111">
        <v>-8.0739029032258075E-3</v>
      </c>
      <c r="O43" s="115">
        <v>4.0153371417753798E-5</v>
      </c>
      <c r="P43" s="112">
        <v>0.27007871270179118</v>
      </c>
      <c r="Q43" s="109">
        <v>1.8840861519999999E-3</v>
      </c>
      <c r="R43" s="107">
        <v>-4.3462674115821148E-3</v>
      </c>
      <c r="S43" s="108">
        <v>1.1278264228162799E-4</v>
      </c>
      <c r="T43" s="108">
        <v>5.9860660916119297</v>
      </c>
      <c r="U43" s="110">
        <v>-0.8934892955238285</v>
      </c>
      <c r="V43" s="106">
        <v>1.7692035669E-2</v>
      </c>
      <c r="W43" s="107">
        <v>-2.9296300163934425E-3</v>
      </c>
      <c r="X43" s="114">
        <v>3.86515111548751E-5</v>
      </c>
      <c r="Y43" s="108">
        <v>0.21846842205162581</v>
      </c>
      <c r="Z43" s="109">
        <v>1.6349683679999999E-3</v>
      </c>
      <c r="AA43" s="107">
        <v>-8.3806109814269761E-4</v>
      </c>
      <c r="AB43" s="108">
        <v>1.806578327389E-4</v>
      </c>
      <c r="AC43" s="108">
        <v>11.049622504922983</v>
      </c>
      <c r="AD43" s="110">
        <v>-1.8055911465381551</v>
      </c>
    </row>
    <row r="44" spans="1:30" x14ac:dyDescent="0.2">
      <c r="A44" s="105" t="s">
        <v>259</v>
      </c>
      <c r="B44" s="105" t="s">
        <v>260</v>
      </c>
      <c r="C44" s="105" t="s">
        <v>261</v>
      </c>
      <c r="D44" s="106">
        <v>0</v>
      </c>
      <c r="E44" s="107">
        <v>0</v>
      </c>
      <c r="F44" s="108">
        <v>0</v>
      </c>
      <c r="G44" s="108" t="s">
        <v>156</v>
      </c>
      <c r="H44" s="109">
        <v>0</v>
      </c>
      <c r="I44" s="107">
        <v>0</v>
      </c>
      <c r="J44" s="108">
        <v>0</v>
      </c>
      <c r="K44" s="108" t="s">
        <v>156</v>
      </c>
      <c r="L44" s="110" t="s">
        <v>157</v>
      </c>
      <c r="M44" s="106">
        <v>0</v>
      </c>
      <c r="N44" s="111">
        <v>0</v>
      </c>
      <c r="O44" s="112">
        <v>0</v>
      </c>
      <c r="P44" s="112" t="s">
        <v>156</v>
      </c>
      <c r="Q44" s="109">
        <v>0</v>
      </c>
      <c r="R44" s="107">
        <v>0</v>
      </c>
      <c r="S44" s="108">
        <v>0</v>
      </c>
      <c r="T44" s="108" t="s">
        <v>156</v>
      </c>
      <c r="U44" s="110" t="s">
        <v>157</v>
      </c>
      <c r="V44" s="106">
        <v>0</v>
      </c>
      <c r="W44" s="107">
        <v>0</v>
      </c>
      <c r="X44" s="108">
        <v>0</v>
      </c>
      <c r="Y44" s="108" t="s">
        <v>156</v>
      </c>
      <c r="Z44" s="109">
        <v>0</v>
      </c>
      <c r="AA44" s="107">
        <v>0</v>
      </c>
      <c r="AB44" s="108">
        <v>0</v>
      </c>
      <c r="AC44" s="108" t="s">
        <v>156</v>
      </c>
      <c r="AD44" s="110" t="s">
        <v>157</v>
      </c>
    </row>
    <row r="45" spans="1:30" x14ac:dyDescent="0.2">
      <c r="A45" s="105" t="s">
        <v>262</v>
      </c>
      <c r="B45" s="105" t="s">
        <v>263</v>
      </c>
      <c r="C45" s="105" t="s">
        <v>264</v>
      </c>
      <c r="D45" s="106">
        <v>0</v>
      </c>
      <c r="E45" s="107">
        <v>0</v>
      </c>
      <c r="F45" s="108">
        <v>0</v>
      </c>
      <c r="G45" s="108" t="s">
        <v>156</v>
      </c>
      <c r="H45" s="109">
        <v>0</v>
      </c>
      <c r="I45" s="107">
        <v>0</v>
      </c>
      <c r="J45" s="108">
        <v>0</v>
      </c>
      <c r="K45" s="108" t="s">
        <v>156</v>
      </c>
      <c r="L45" s="110" t="s">
        <v>157</v>
      </c>
      <c r="M45" s="106">
        <v>0</v>
      </c>
      <c r="N45" s="111">
        <v>0</v>
      </c>
      <c r="O45" s="112">
        <v>0</v>
      </c>
      <c r="P45" s="112" t="s">
        <v>156</v>
      </c>
      <c r="Q45" s="109">
        <v>0</v>
      </c>
      <c r="R45" s="107">
        <v>0</v>
      </c>
      <c r="S45" s="108">
        <v>0</v>
      </c>
      <c r="T45" s="108" t="s">
        <v>156</v>
      </c>
      <c r="U45" s="110" t="s">
        <v>157</v>
      </c>
      <c r="V45" s="106">
        <v>0</v>
      </c>
      <c r="W45" s="107">
        <v>0</v>
      </c>
      <c r="X45" s="108">
        <v>0</v>
      </c>
      <c r="Y45" s="108" t="s">
        <v>156</v>
      </c>
      <c r="Z45" s="109">
        <v>0</v>
      </c>
      <c r="AA45" s="107">
        <v>0</v>
      </c>
      <c r="AB45" s="108">
        <v>0</v>
      </c>
      <c r="AC45" s="108" t="s">
        <v>156</v>
      </c>
      <c r="AD45" s="110" t="s">
        <v>157</v>
      </c>
    </row>
    <row r="46" spans="1:30" x14ac:dyDescent="0.2">
      <c r="A46" s="105" t="s">
        <v>265</v>
      </c>
      <c r="B46" s="105" t="s">
        <v>266</v>
      </c>
      <c r="C46" s="105" t="s">
        <v>267</v>
      </c>
      <c r="D46" s="106">
        <v>0</v>
      </c>
      <c r="E46" s="107">
        <v>0</v>
      </c>
      <c r="F46" s="108">
        <v>3.8354490580767798E-3</v>
      </c>
      <c r="G46" s="108" t="s">
        <v>156</v>
      </c>
      <c r="H46" s="109">
        <v>0</v>
      </c>
      <c r="I46" s="107">
        <v>0</v>
      </c>
      <c r="J46" s="108">
        <v>8.2512974040279004E-4</v>
      </c>
      <c r="K46" s="108" t="s">
        <v>156</v>
      </c>
      <c r="L46" s="110" t="s">
        <v>157</v>
      </c>
      <c r="M46" s="106">
        <v>0</v>
      </c>
      <c r="N46" s="111">
        <v>0</v>
      </c>
      <c r="O46" s="112">
        <v>3.3942591789556799E-3</v>
      </c>
      <c r="P46" s="112" t="s">
        <v>156</v>
      </c>
      <c r="Q46" s="113">
        <v>0</v>
      </c>
      <c r="R46" s="107">
        <v>0</v>
      </c>
      <c r="S46" s="108">
        <v>4.2793837293204001E-4</v>
      </c>
      <c r="T46" s="108" t="s">
        <v>156</v>
      </c>
      <c r="U46" s="110" t="s">
        <v>157</v>
      </c>
      <c r="V46" s="106">
        <v>8.7432811340614203E-3</v>
      </c>
      <c r="W46" s="107">
        <v>-1.4478028041168109E-3</v>
      </c>
      <c r="X46" s="108">
        <v>3.5825472270468099E-3</v>
      </c>
      <c r="Y46" s="108">
        <v>40.974860262587129</v>
      </c>
      <c r="Z46" s="109">
        <v>0</v>
      </c>
      <c r="AA46" s="107">
        <v>0</v>
      </c>
      <c r="AB46" s="108">
        <v>2.0124676527885701E-3</v>
      </c>
      <c r="AC46" s="108" t="s">
        <v>156</v>
      </c>
      <c r="AD46" s="110" t="s">
        <v>157</v>
      </c>
    </row>
    <row r="47" spans="1:30" x14ac:dyDescent="0.2">
      <c r="A47" s="105" t="s">
        <v>268</v>
      </c>
      <c r="B47" s="105" t="s">
        <v>269</v>
      </c>
      <c r="C47" s="105" t="s">
        <v>270</v>
      </c>
      <c r="D47" s="106">
        <v>0</v>
      </c>
      <c r="E47" s="107">
        <v>0</v>
      </c>
      <c r="F47" s="108">
        <v>0</v>
      </c>
      <c r="G47" s="108" t="s">
        <v>156</v>
      </c>
      <c r="H47" s="109">
        <v>0</v>
      </c>
      <c r="I47" s="107">
        <v>0</v>
      </c>
      <c r="J47" s="108">
        <v>0</v>
      </c>
      <c r="K47" s="108" t="s">
        <v>156</v>
      </c>
      <c r="L47" s="110" t="s">
        <v>157</v>
      </c>
      <c r="M47" s="106">
        <v>0</v>
      </c>
      <c r="N47" s="111">
        <v>0</v>
      </c>
      <c r="O47" s="112">
        <v>0</v>
      </c>
      <c r="P47" s="112" t="s">
        <v>156</v>
      </c>
      <c r="Q47" s="109">
        <v>0</v>
      </c>
      <c r="R47" s="107">
        <v>0</v>
      </c>
      <c r="S47" s="108">
        <v>0</v>
      </c>
      <c r="T47" s="108" t="s">
        <v>156</v>
      </c>
      <c r="U47" s="110" t="s">
        <v>157</v>
      </c>
      <c r="V47" s="106">
        <v>0</v>
      </c>
      <c r="W47" s="107">
        <v>0</v>
      </c>
      <c r="X47" s="108">
        <v>0</v>
      </c>
      <c r="Y47" s="108" t="s">
        <v>156</v>
      </c>
      <c r="Z47" s="109">
        <v>0</v>
      </c>
      <c r="AA47" s="107">
        <v>0</v>
      </c>
      <c r="AB47" s="108">
        <v>0</v>
      </c>
      <c r="AC47" s="108" t="s">
        <v>156</v>
      </c>
      <c r="AD47" s="110" t="s">
        <v>157</v>
      </c>
    </row>
    <row r="48" spans="1:30" x14ac:dyDescent="0.2">
      <c r="A48" s="105" t="s">
        <v>271</v>
      </c>
      <c r="B48" s="105" t="s">
        <v>272</v>
      </c>
      <c r="C48" s="105" t="s">
        <v>273</v>
      </c>
      <c r="D48" s="106">
        <v>0</v>
      </c>
      <c r="E48" s="107">
        <v>0</v>
      </c>
      <c r="F48" s="108">
        <v>0</v>
      </c>
      <c r="G48" s="108" t="s">
        <v>156</v>
      </c>
      <c r="H48" s="109">
        <v>0</v>
      </c>
      <c r="I48" s="107">
        <v>0</v>
      </c>
      <c r="J48" s="108">
        <v>0</v>
      </c>
      <c r="K48" s="108" t="s">
        <v>156</v>
      </c>
      <c r="L48" s="110" t="s">
        <v>157</v>
      </c>
      <c r="M48" s="106">
        <v>0</v>
      </c>
      <c r="N48" s="111">
        <v>0</v>
      </c>
      <c r="O48" s="112">
        <v>0</v>
      </c>
      <c r="P48" s="112" t="s">
        <v>156</v>
      </c>
      <c r="Q48" s="109">
        <v>0</v>
      </c>
      <c r="R48" s="107">
        <v>0</v>
      </c>
      <c r="S48" s="108">
        <v>0</v>
      </c>
      <c r="T48" s="108" t="s">
        <v>156</v>
      </c>
      <c r="U48" s="110" t="s">
        <v>157</v>
      </c>
      <c r="V48" s="106">
        <v>0</v>
      </c>
      <c r="W48" s="107">
        <v>0</v>
      </c>
      <c r="X48" s="108">
        <v>0</v>
      </c>
      <c r="Y48" s="108" t="s">
        <v>156</v>
      </c>
      <c r="Z48" s="109">
        <v>0</v>
      </c>
      <c r="AA48" s="107">
        <v>0</v>
      </c>
      <c r="AB48" s="108">
        <v>0</v>
      </c>
      <c r="AC48" s="108" t="s">
        <v>156</v>
      </c>
      <c r="AD48" s="110" t="s">
        <v>157</v>
      </c>
    </row>
    <row r="49" spans="1:30" x14ac:dyDescent="0.2">
      <c r="A49" s="105" t="s">
        <v>274</v>
      </c>
      <c r="B49" s="105" t="s">
        <v>275</v>
      </c>
      <c r="C49" s="105" t="s">
        <v>276</v>
      </c>
      <c r="D49" s="106">
        <v>-9.6836553000000006E-2</v>
      </c>
      <c r="E49" s="107">
        <v>3.9298794696665335E-2</v>
      </c>
      <c r="F49" s="108">
        <v>2.9393243537418202E-4</v>
      </c>
      <c r="G49" s="108">
        <v>0.303534591296514</v>
      </c>
      <c r="H49" s="109">
        <v>-4.0323244500000003E-3</v>
      </c>
      <c r="I49" s="107">
        <v>9.9342804878048783E-3</v>
      </c>
      <c r="J49" s="108">
        <v>7.8490782322594298E-4</v>
      </c>
      <c r="K49" s="108">
        <v>19.465393545550199</v>
      </c>
      <c r="L49" s="110">
        <v>-1.9839976793658876</v>
      </c>
      <c r="M49" s="106">
        <v>-2.0029644360000001E-2</v>
      </c>
      <c r="N49" s="111">
        <v>1.0877400000000001E-2</v>
      </c>
      <c r="O49" s="112">
        <v>1.3515776576323199E-4</v>
      </c>
      <c r="P49" s="112">
        <v>0.674788644940434</v>
      </c>
      <c r="Q49" s="109">
        <v>-2.5382957599999999E-3</v>
      </c>
      <c r="R49" s="107">
        <v>5.8554180927099433E-3</v>
      </c>
      <c r="S49" s="108">
        <v>3.0205960944052E-4</v>
      </c>
      <c r="T49" s="108">
        <v>11.9000951032011</v>
      </c>
      <c r="U49" s="110">
        <v>-0.89348966185504464</v>
      </c>
      <c r="V49" s="106">
        <v>-3.7745906139417501E-2</v>
      </c>
      <c r="W49" s="107">
        <v>6.2503570358366459E-3</v>
      </c>
      <c r="X49" s="108">
        <v>6.4401834569422301E-3</v>
      </c>
      <c r="Y49" s="108">
        <v>17.061938937576201</v>
      </c>
      <c r="Z49" s="109">
        <v>-2.20268268E-3</v>
      </c>
      <c r="AA49" s="107">
        <v>1.1290632294732568E-3</v>
      </c>
      <c r="AB49" s="108">
        <v>3.08124158370291E-3</v>
      </c>
      <c r="AC49" s="108">
        <v>139.88585880663101</v>
      </c>
      <c r="AD49" s="110">
        <v>-2.4688123206689938</v>
      </c>
    </row>
    <row r="50" spans="1:30" x14ac:dyDescent="0.2">
      <c r="A50" s="105" t="s">
        <v>277</v>
      </c>
      <c r="B50" s="105" t="s">
        <v>278</v>
      </c>
      <c r="C50" s="105" t="s">
        <v>279</v>
      </c>
      <c r="D50" s="106">
        <v>9.6836553000000006E-2</v>
      </c>
      <c r="E50" s="107">
        <v>-3.9298794696665335E-2</v>
      </c>
      <c r="F50" s="108">
        <v>2.93932435374183E-4</v>
      </c>
      <c r="G50" s="108">
        <v>0.30353459129651483</v>
      </c>
      <c r="H50" s="109">
        <v>4.0323244500000003E-3</v>
      </c>
      <c r="I50" s="107">
        <v>-9.9342804878048783E-3</v>
      </c>
      <c r="J50" s="108">
        <v>7.8490782322593897E-4</v>
      </c>
      <c r="K50" s="108">
        <v>19.465393545550107</v>
      </c>
      <c r="L50" s="110">
        <v>-1.9839976793658876</v>
      </c>
      <c r="M50" s="106">
        <v>2.0029644360000001E-2</v>
      </c>
      <c r="N50" s="111">
        <v>-1.0877400000000001E-2</v>
      </c>
      <c r="O50" s="112">
        <v>1.3515776576322901E-4</v>
      </c>
      <c r="P50" s="112">
        <v>0.67478864494041868</v>
      </c>
      <c r="Q50" s="109">
        <v>2.5382957599999999E-3</v>
      </c>
      <c r="R50" s="107">
        <v>-5.8554180927099433E-3</v>
      </c>
      <c r="S50" s="108">
        <v>3.0205960944052E-4</v>
      </c>
      <c r="T50" s="108">
        <v>11.900095103201055</v>
      </c>
      <c r="U50" s="110">
        <v>-0.89348966185504464</v>
      </c>
      <c r="V50" s="106">
        <v>3.7745906139417501E-2</v>
      </c>
      <c r="W50" s="107">
        <v>-6.2503570358366459E-3</v>
      </c>
      <c r="X50" s="108">
        <v>6.4401834569422101E-3</v>
      </c>
      <c r="Y50" s="108">
        <v>17.061938937576119</v>
      </c>
      <c r="Z50" s="109">
        <v>2.20268268E-3</v>
      </c>
      <c r="AA50" s="107">
        <v>-1.1290632294732568E-3</v>
      </c>
      <c r="AB50" s="108">
        <v>3.08124158370291E-3</v>
      </c>
      <c r="AC50" s="108">
        <v>139.88585880663072</v>
      </c>
      <c r="AD50" s="110">
        <v>-2.4688123206689938</v>
      </c>
    </row>
    <row r="51" spans="1:30" x14ac:dyDescent="0.2">
      <c r="A51" s="105" t="s">
        <v>280</v>
      </c>
      <c r="B51" s="105" t="s">
        <v>281</v>
      </c>
      <c r="C51" s="105" t="s">
        <v>282</v>
      </c>
      <c r="D51" s="116">
        <v>0</v>
      </c>
      <c r="E51" s="107">
        <v>0</v>
      </c>
      <c r="F51" s="108">
        <v>1.47000731249632E-4</v>
      </c>
      <c r="G51" s="108" t="s">
        <v>156</v>
      </c>
      <c r="H51" s="109">
        <v>0</v>
      </c>
      <c r="I51" s="107">
        <v>0</v>
      </c>
      <c r="J51" s="108">
        <v>1.0044056768348201E-3</v>
      </c>
      <c r="K51" s="108" t="s">
        <v>156</v>
      </c>
      <c r="L51" s="110" t="s">
        <v>157</v>
      </c>
      <c r="M51" s="116">
        <v>0</v>
      </c>
      <c r="N51" s="111">
        <v>0</v>
      </c>
      <c r="O51" s="115">
        <v>3.8851989169832298E-5</v>
      </c>
      <c r="P51" s="112" t="s">
        <v>156</v>
      </c>
      <c r="Q51" s="113">
        <v>0</v>
      </c>
      <c r="R51" s="107">
        <v>0</v>
      </c>
      <c r="S51" s="108">
        <v>4.7517100500366202E-4</v>
      </c>
      <c r="T51" s="108" t="s">
        <v>156</v>
      </c>
      <c r="U51" s="110" t="s">
        <v>157</v>
      </c>
      <c r="V51" s="106">
        <v>0</v>
      </c>
      <c r="W51" s="107">
        <v>0</v>
      </c>
      <c r="X51" s="108">
        <v>1.4161033986365399E-3</v>
      </c>
      <c r="Y51" s="108" t="s">
        <v>156</v>
      </c>
      <c r="Z51" s="109">
        <v>0</v>
      </c>
      <c r="AA51" s="107">
        <v>0</v>
      </c>
      <c r="AB51" s="108">
        <v>2.7060177948523101E-3</v>
      </c>
      <c r="AC51" s="108" t="s">
        <v>156</v>
      </c>
      <c r="AD51" s="110" t="s">
        <v>157</v>
      </c>
    </row>
    <row r="52" spans="1:30" x14ac:dyDescent="0.2">
      <c r="A52" s="105" t="s">
        <v>283</v>
      </c>
      <c r="B52" s="105" t="s">
        <v>284</v>
      </c>
      <c r="C52" s="105" t="s">
        <v>285</v>
      </c>
      <c r="D52" s="116">
        <v>0</v>
      </c>
      <c r="E52" s="107">
        <v>0</v>
      </c>
      <c r="F52" s="108">
        <v>1.90223810125473E-4</v>
      </c>
      <c r="G52" s="108" t="s">
        <v>156</v>
      </c>
      <c r="H52" s="113">
        <v>0</v>
      </c>
      <c r="I52" s="107">
        <v>0</v>
      </c>
      <c r="J52" s="108">
        <v>1.1886257796780501E-4</v>
      </c>
      <c r="K52" s="108" t="s">
        <v>156</v>
      </c>
      <c r="L52" s="110" t="s">
        <v>157</v>
      </c>
      <c r="M52" s="116">
        <v>0</v>
      </c>
      <c r="N52" s="111">
        <v>0</v>
      </c>
      <c r="O52" s="115">
        <v>7.4153379153369406E-5</v>
      </c>
      <c r="P52" s="112" t="s">
        <v>156</v>
      </c>
      <c r="Q52" s="113">
        <v>0</v>
      </c>
      <c r="R52" s="107">
        <v>0</v>
      </c>
      <c r="S52" s="108">
        <v>1.3454700377699599E-4</v>
      </c>
      <c r="T52" s="108" t="s">
        <v>156</v>
      </c>
      <c r="U52" s="110" t="s">
        <v>157</v>
      </c>
      <c r="V52" s="116">
        <v>0</v>
      </c>
      <c r="W52" s="107">
        <v>0</v>
      </c>
      <c r="X52" s="108">
        <v>2.7653635878803799E-4</v>
      </c>
      <c r="Y52" s="108" t="s">
        <v>156</v>
      </c>
      <c r="Z52" s="113">
        <v>0</v>
      </c>
      <c r="AA52" s="107">
        <v>0</v>
      </c>
      <c r="AB52" s="114">
        <v>1.1552708471551599E-4</v>
      </c>
      <c r="AC52" s="108" t="s">
        <v>156</v>
      </c>
      <c r="AD52" s="110" t="s">
        <v>157</v>
      </c>
    </row>
    <row r="53" spans="1:30" x14ac:dyDescent="0.2">
      <c r="A53" s="105" t="s">
        <v>286</v>
      </c>
      <c r="B53" s="105" t="s">
        <v>287</v>
      </c>
      <c r="C53" s="105" t="s">
        <v>288</v>
      </c>
      <c r="D53" s="116">
        <v>0</v>
      </c>
      <c r="E53" s="107">
        <v>0</v>
      </c>
      <c r="F53" s="108">
        <v>2.4683027840210201E-4</v>
      </c>
      <c r="G53" s="108" t="s">
        <v>156</v>
      </c>
      <c r="H53" s="113">
        <v>0</v>
      </c>
      <c r="I53" s="107">
        <v>0</v>
      </c>
      <c r="J53" s="108">
        <v>8.2854483705318497E-4</v>
      </c>
      <c r="K53" s="108" t="s">
        <v>156</v>
      </c>
      <c r="L53" s="110" t="s">
        <v>157</v>
      </c>
      <c r="M53" s="116">
        <v>0</v>
      </c>
      <c r="N53" s="111">
        <v>0</v>
      </c>
      <c r="O53" s="112">
        <v>1.1767936002951E-4</v>
      </c>
      <c r="P53" s="112" t="s">
        <v>156</v>
      </c>
      <c r="Q53" s="113">
        <v>0</v>
      </c>
      <c r="R53" s="107">
        <v>0</v>
      </c>
      <c r="S53" s="108">
        <v>3.1999768279281901E-4</v>
      </c>
      <c r="T53" s="108" t="s">
        <v>156</v>
      </c>
      <c r="U53" s="110" t="s">
        <v>157</v>
      </c>
      <c r="V53" s="116">
        <v>0</v>
      </c>
      <c r="W53" s="107">
        <v>0</v>
      </c>
      <c r="X53" s="108">
        <v>1.0320224307469601E-3</v>
      </c>
      <c r="Y53" s="108" t="s">
        <v>156</v>
      </c>
      <c r="Z53" s="109">
        <v>0</v>
      </c>
      <c r="AA53" s="107">
        <v>0</v>
      </c>
      <c r="AB53" s="108">
        <v>2.02476475152477E-3</v>
      </c>
      <c r="AC53" s="108" t="s">
        <v>156</v>
      </c>
      <c r="AD53" s="110" t="s">
        <v>157</v>
      </c>
    </row>
    <row r="54" spans="1:30" x14ac:dyDescent="0.2">
      <c r="A54" s="105" t="s">
        <v>289</v>
      </c>
      <c r="B54" s="105" t="s">
        <v>290</v>
      </c>
      <c r="C54" s="105" t="s">
        <v>291</v>
      </c>
      <c r="D54" s="106">
        <v>7.1878413419999995E-2</v>
      </c>
      <c r="E54" s="107">
        <v>-2.9170131779831257E-2</v>
      </c>
      <c r="F54" s="108">
        <v>1.10107350008336E-4</v>
      </c>
      <c r="G54" s="108">
        <v>0.15318555984945947</v>
      </c>
      <c r="H54" s="109">
        <v>2.9930469029999999E-3</v>
      </c>
      <c r="I54" s="107">
        <v>-7.373852926829268E-3</v>
      </c>
      <c r="J54" s="108">
        <v>1.3277803822266601E-4</v>
      </c>
      <c r="K54" s="108">
        <v>4.4362164217867583</v>
      </c>
      <c r="L54" s="110">
        <v>-1.9840013568604726</v>
      </c>
      <c r="M54" s="106">
        <v>1.4867284806000001E-2</v>
      </c>
      <c r="N54" s="111">
        <v>-8.0739029032258075E-3</v>
      </c>
      <c r="O54" s="115">
        <v>4.0153371417753798E-5</v>
      </c>
      <c r="P54" s="112">
        <v>0.27007871270179118</v>
      </c>
      <c r="Q54" s="109">
        <v>1.8840861519999999E-3</v>
      </c>
      <c r="R54" s="107">
        <v>-4.3462674115821148E-3</v>
      </c>
      <c r="S54" s="108">
        <v>1.1278264228162799E-4</v>
      </c>
      <c r="T54" s="108">
        <v>5.9860660916119297</v>
      </c>
      <c r="U54" s="110">
        <v>-0.8934892955238285</v>
      </c>
      <c r="V54" s="106">
        <v>1.7692035669E-2</v>
      </c>
      <c r="W54" s="107">
        <v>-2.9296300163934425E-3</v>
      </c>
      <c r="X54" s="114">
        <v>3.8651511154874497E-5</v>
      </c>
      <c r="Y54" s="108">
        <v>0.2184684220516224</v>
      </c>
      <c r="Z54" s="109">
        <v>1.6349683679999999E-3</v>
      </c>
      <c r="AA54" s="107">
        <v>-8.3806109814269761E-4</v>
      </c>
      <c r="AB54" s="108">
        <v>1.806578327389E-4</v>
      </c>
      <c r="AC54" s="108">
        <v>11.049622504922983</v>
      </c>
      <c r="AD54" s="110">
        <v>-1.8055911465381551</v>
      </c>
    </row>
    <row r="55" spans="1:30" x14ac:dyDescent="0.2">
      <c r="A55" s="105" t="s">
        <v>292</v>
      </c>
      <c r="B55" s="105" t="s">
        <v>293</v>
      </c>
      <c r="C55" s="105" t="s">
        <v>294</v>
      </c>
      <c r="D55" s="106">
        <v>0</v>
      </c>
      <c r="E55" s="107">
        <v>0</v>
      </c>
      <c r="F55" s="108">
        <v>0</v>
      </c>
      <c r="G55" s="108" t="s">
        <v>156</v>
      </c>
      <c r="H55" s="113">
        <v>0</v>
      </c>
      <c r="I55" s="107">
        <v>0</v>
      </c>
      <c r="J55" s="114">
        <v>3.4078615791683902E-5</v>
      </c>
      <c r="K55" s="108" t="s">
        <v>156</v>
      </c>
      <c r="L55" s="110" t="s">
        <v>157</v>
      </c>
      <c r="M55" s="116">
        <v>0</v>
      </c>
      <c r="N55" s="111">
        <v>0</v>
      </c>
      <c r="O55" s="115">
        <v>5.76627234458842E-6</v>
      </c>
      <c r="P55" s="112" t="s">
        <v>156</v>
      </c>
      <c r="Q55" s="113">
        <v>0</v>
      </c>
      <c r="R55" s="107">
        <v>0</v>
      </c>
      <c r="S55" s="114">
        <v>3.55414863605086E-5</v>
      </c>
      <c r="T55" s="108" t="s">
        <v>156</v>
      </c>
      <c r="U55" s="110" t="s">
        <v>157</v>
      </c>
      <c r="V55" s="116">
        <v>0</v>
      </c>
      <c r="W55" s="107">
        <v>0</v>
      </c>
      <c r="X55" s="114">
        <v>5.6011933436137998E-6</v>
      </c>
      <c r="Y55" s="108" t="s">
        <v>156</v>
      </c>
      <c r="Z55" s="113">
        <v>0</v>
      </c>
      <c r="AA55" s="107">
        <v>0</v>
      </c>
      <c r="AB55" s="114">
        <v>4.6129183717895902E-5</v>
      </c>
      <c r="AC55" s="108" t="s">
        <v>156</v>
      </c>
      <c r="AD55" s="110" t="s">
        <v>157</v>
      </c>
    </row>
    <row r="56" spans="1:30" x14ac:dyDescent="0.2">
      <c r="A56" s="105" t="s">
        <v>295</v>
      </c>
      <c r="B56" s="105" t="s">
        <v>296</v>
      </c>
      <c r="C56" s="105" t="s">
        <v>297</v>
      </c>
      <c r="D56" s="106">
        <v>0</v>
      </c>
      <c r="E56" s="107">
        <v>0</v>
      </c>
      <c r="F56" s="108">
        <v>0</v>
      </c>
      <c r="G56" s="108" t="s">
        <v>156</v>
      </c>
      <c r="H56" s="113">
        <v>0</v>
      </c>
      <c r="I56" s="107">
        <v>0</v>
      </c>
      <c r="J56" s="114">
        <v>3.4078615791683902E-5</v>
      </c>
      <c r="K56" s="108" t="s">
        <v>156</v>
      </c>
      <c r="L56" s="110" t="s">
        <v>157</v>
      </c>
      <c r="M56" s="116">
        <v>0</v>
      </c>
      <c r="N56" s="111">
        <v>0</v>
      </c>
      <c r="O56" s="115">
        <v>5.76627234458842E-6</v>
      </c>
      <c r="P56" s="112" t="s">
        <v>156</v>
      </c>
      <c r="Q56" s="113">
        <v>0</v>
      </c>
      <c r="R56" s="107">
        <v>0</v>
      </c>
      <c r="S56" s="114">
        <v>3.55414863605086E-5</v>
      </c>
      <c r="T56" s="108" t="s">
        <v>156</v>
      </c>
      <c r="U56" s="110" t="s">
        <v>157</v>
      </c>
      <c r="V56" s="116">
        <v>0</v>
      </c>
      <c r="W56" s="107">
        <v>0</v>
      </c>
      <c r="X56" s="114">
        <v>5.6011933436137998E-6</v>
      </c>
      <c r="Y56" s="108" t="s">
        <v>156</v>
      </c>
      <c r="Z56" s="113">
        <v>0</v>
      </c>
      <c r="AA56" s="107">
        <v>0</v>
      </c>
      <c r="AB56" s="114">
        <v>4.6129183717895801E-5</v>
      </c>
      <c r="AC56" s="108" t="s">
        <v>156</v>
      </c>
      <c r="AD56" s="110" t="s">
        <v>157</v>
      </c>
    </row>
    <row r="57" spans="1:30" x14ac:dyDescent="0.2">
      <c r="A57" s="105" t="s">
        <v>298</v>
      </c>
      <c r="B57" s="105" t="s">
        <v>299</v>
      </c>
      <c r="C57" s="105" t="s">
        <v>300</v>
      </c>
      <c r="D57" s="106">
        <v>0</v>
      </c>
      <c r="E57" s="107">
        <v>0</v>
      </c>
      <c r="F57" s="108">
        <v>2.6079811860185301E-3</v>
      </c>
      <c r="G57" s="108" t="s">
        <v>156</v>
      </c>
      <c r="H57" s="109">
        <v>0</v>
      </c>
      <c r="I57" s="107">
        <v>0</v>
      </c>
      <c r="J57" s="108">
        <v>5.21803123498532E-3</v>
      </c>
      <c r="K57" s="108" t="s">
        <v>156</v>
      </c>
      <c r="L57" s="110" t="s">
        <v>157</v>
      </c>
      <c r="M57" s="106">
        <v>0</v>
      </c>
      <c r="N57" s="111">
        <v>0</v>
      </c>
      <c r="O57" s="112">
        <v>6.78120543597973E-3</v>
      </c>
      <c r="P57" s="112" t="s">
        <v>156</v>
      </c>
      <c r="Q57" s="109">
        <v>0</v>
      </c>
      <c r="R57" s="107">
        <v>0</v>
      </c>
      <c r="S57" s="108">
        <v>2.5238097886948201E-3</v>
      </c>
      <c r="T57" s="108" t="s">
        <v>156</v>
      </c>
      <c r="U57" s="110" t="s">
        <v>157</v>
      </c>
      <c r="V57" s="116">
        <v>0</v>
      </c>
      <c r="W57" s="107">
        <v>0</v>
      </c>
      <c r="X57" s="108">
        <v>1.29787591697742E-3</v>
      </c>
      <c r="Y57" s="108" t="s">
        <v>156</v>
      </c>
      <c r="Z57" s="109">
        <v>0</v>
      </c>
      <c r="AA57" s="107">
        <v>0</v>
      </c>
      <c r="AB57" s="108">
        <v>6.0669696408604899E-3</v>
      </c>
      <c r="AC57" s="108" t="s">
        <v>156</v>
      </c>
      <c r="AD57" s="110" t="s">
        <v>157</v>
      </c>
    </row>
    <row r="58" spans="1:30" x14ac:dyDescent="0.2">
      <c r="A58" s="105" t="s">
        <v>301</v>
      </c>
      <c r="B58" s="105" t="s">
        <v>302</v>
      </c>
      <c r="C58" s="105" t="s">
        <v>303</v>
      </c>
      <c r="D58" s="106">
        <v>0</v>
      </c>
      <c r="E58" s="107">
        <v>0</v>
      </c>
      <c r="F58" s="108">
        <v>0</v>
      </c>
      <c r="G58" s="108" t="s">
        <v>156</v>
      </c>
      <c r="H58" s="109">
        <v>0</v>
      </c>
      <c r="I58" s="107">
        <v>0</v>
      </c>
      <c r="J58" s="108">
        <v>0</v>
      </c>
      <c r="K58" s="108" t="s">
        <v>156</v>
      </c>
      <c r="L58" s="110" t="s">
        <v>157</v>
      </c>
      <c r="M58" s="106">
        <v>0</v>
      </c>
      <c r="N58" s="111">
        <v>0</v>
      </c>
      <c r="O58" s="112">
        <v>0</v>
      </c>
      <c r="P58" s="112" t="s">
        <v>156</v>
      </c>
      <c r="Q58" s="109">
        <v>0</v>
      </c>
      <c r="R58" s="107">
        <v>0</v>
      </c>
      <c r="S58" s="108">
        <v>0</v>
      </c>
      <c r="T58" s="108" t="s">
        <v>156</v>
      </c>
      <c r="U58" s="110" t="s">
        <v>157</v>
      </c>
      <c r="V58" s="106">
        <v>0</v>
      </c>
      <c r="W58" s="107">
        <v>0</v>
      </c>
      <c r="X58" s="108">
        <v>0</v>
      </c>
      <c r="Y58" s="108" t="s">
        <v>156</v>
      </c>
      <c r="Z58" s="109">
        <v>0</v>
      </c>
      <c r="AA58" s="107">
        <v>0</v>
      </c>
      <c r="AB58" s="108">
        <v>0</v>
      </c>
      <c r="AC58" s="108" t="s">
        <v>156</v>
      </c>
      <c r="AD58" s="110" t="s">
        <v>157</v>
      </c>
    </row>
    <row r="59" spans="1:30" x14ac:dyDescent="0.2">
      <c r="A59" s="105" t="s">
        <v>304</v>
      </c>
      <c r="B59" s="105" t="s">
        <v>305</v>
      </c>
      <c r="C59" s="105" t="s">
        <v>306</v>
      </c>
      <c r="D59" s="116">
        <v>0</v>
      </c>
      <c r="E59" s="107">
        <v>0</v>
      </c>
      <c r="F59" s="108">
        <v>2.7776433913334598E-4</v>
      </c>
      <c r="G59" s="108" t="s">
        <v>156</v>
      </c>
      <c r="H59" s="113">
        <v>0</v>
      </c>
      <c r="I59" s="107">
        <v>0</v>
      </c>
      <c r="J59" s="108">
        <v>7.6748704822735697E-4</v>
      </c>
      <c r="K59" s="108" t="s">
        <v>156</v>
      </c>
      <c r="L59" s="110" t="s">
        <v>157</v>
      </c>
      <c r="M59" s="116">
        <v>0</v>
      </c>
      <c r="N59" s="111">
        <v>0</v>
      </c>
      <c r="O59" s="112">
        <v>1.2540579356945999E-4</v>
      </c>
      <c r="P59" s="112" t="s">
        <v>156</v>
      </c>
      <c r="Q59" s="113">
        <v>0</v>
      </c>
      <c r="R59" s="107">
        <v>0</v>
      </c>
      <c r="S59" s="108">
        <v>2.92946800542469E-4</v>
      </c>
      <c r="T59" s="108" t="s">
        <v>156</v>
      </c>
      <c r="U59" s="110" t="s">
        <v>157</v>
      </c>
      <c r="V59" s="106">
        <v>1.39106097094175E-2</v>
      </c>
      <c r="W59" s="107">
        <v>-2.3034624456727106E-3</v>
      </c>
      <c r="X59" s="108">
        <v>6.44288870378271E-3</v>
      </c>
      <c r="Y59" s="108">
        <v>46.316364547420712</v>
      </c>
      <c r="Z59" s="109">
        <v>0</v>
      </c>
      <c r="AA59" s="107">
        <v>0</v>
      </c>
      <c r="AB59" s="108">
        <v>2.2805401061226699E-3</v>
      </c>
      <c r="AC59" s="108" t="s">
        <v>156</v>
      </c>
      <c r="AD59" s="110" t="s">
        <v>157</v>
      </c>
    </row>
    <row r="60" spans="1:30" x14ac:dyDescent="0.2">
      <c r="A60" s="105" t="s">
        <v>307</v>
      </c>
      <c r="B60" s="105" t="s">
        <v>308</v>
      </c>
      <c r="C60" s="105" t="s">
        <v>309</v>
      </c>
      <c r="D60" s="116">
        <v>0</v>
      </c>
      <c r="E60" s="107">
        <v>0</v>
      </c>
      <c r="F60" s="114">
        <v>8.9773572665662698E-19</v>
      </c>
      <c r="G60" s="108" t="s">
        <v>156</v>
      </c>
      <c r="H60" s="109">
        <v>0</v>
      </c>
      <c r="I60" s="107">
        <v>0</v>
      </c>
      <c r="J60" s="114">
        <v>5.4966816734030999E-20</v>
      </c>
      <c r="K60" s="108" t="s">
        <v>156</v>
      </c>
      <c r="L60" s="110" t="s">
        <v>157</v>
      </c>
      <c r="M60" s="116">
        <v>0</v>
      </c>
      <c r="N60" s="111">
        <v>0</v>
      </c>
      <c r="O60" s="115">
        <v>7.7734817705743505E-20</v>
      </c>
      <c r="P60" s="112" t="s">
        <v>156</v>
      </c>
      <c r="Q60" s="109">
        <v>0</v>
      </c>
      <c r="R60" s="107">
        <v>0</v>
      </c>
      <c r="S60" s="114">
        <v>2.7517965665171101E-20</v>
      </c>
      <c r="T60" s="108" t="s">
        <v>156</v>
      </c>
      <c r="U60" s="110" t="s">
        <v>157</v>
      </c>
      <c r="V60" s="106">
        <v>0</v>
      </c>
      <c r="W60" s="107">
        <v>0</v>
      </c>
      <c r="X60" s="108">
        <v>0</v>
      </c>
      <c r="Y60" s="108" t="s">
        <v>156</v>
      </c>
      <c r="Z60" s="109">
        <v>0</v>
      </c>
      <c r="AA60" s="107">
        <v>0</v>
      </c>
      <c r="AB60" s="108">
        <v>0</v>
      </c>
      <c r="AC60" s="108" t="s">
        <v>156</v>
      </c>
      <c r="AD60" s="110" t="s">
        <v>157</v>
      </c>
    </row>
    <row r="61" spans="1:30" x14ac:dyDescent="0.2">
      <c r="A61" s="105" t="s">
        <v>310</v>
      </c>
      <c r="B61" s="105" t="s">
        <v>311</v>
      </c>
      <c r="C61" s="105" t="s">
        <v>312</v>
      </c>
      <c r="D61" s="116">
        <v>0</v>
      </c>
      <c r="E61" s="107">
        <v>0</v>
      </c>
      <c r="F61" s="108">
        <v>1.6066270535485401E-4</v>
      </c>
      <c r="G61" s="108" t="s">
        <v>156</v>
      </c>
      <c r="H61" s="113">
        <v>0</v>
      </c>
      <c r="I61" s="107">
        <v>0</v>
      </c>
      <c r="J61" s="114">
        <v>3.8299020392951502E-5</v>
      </c>
      <c r="K61" s="108" t="s">
        <v>156</v>
      </c>
      <c r="L61" s="110" t="s">
        <v>157</v>
      </c>
      <c r="M61" s="116">
        <v>0</v>
      </c>
      <c r="N61" s="111">
        <v>0</v>
      </c>
      <c r="O61" s="115">
        <v>6.8928287669747901E-5</v>
      </c>
      <c r="P61" s="112" t="s">
        <v>156</v>
      </c>
      <c r="Q61" s="113">
        <v>0</v>
      </c>
      <c r="R61" s="107">
        <v>0</v>
      </c>
      <c r="S61" s="114">
        <v>3.7735346528089701E-5</v>
      </c>
      <c r="T61" s="108" t="s">
        <v>156</v>
      </c>
      <c r="U61" s="110" t="s">
        <v>157</v>
      </c>
      <c r="V61" s="116">
        <v>0</v>
      </c>
      <c r="W61" s="107">
        <v>0</v>
      </c>
      <c r="X61" s="114">
        <v>5.7831083699776198E-5</v>
      </c>
      <c r="Y61" s="108" t="s">
        <v>156</v>
      </c>
      <c r="Z61" s="113">
        <v>0</v>
      </c>
      <c r="AA61" s="107">
        <v>0</v>
      </c>
      <c r="AB61" s="114">
        <v>2.7493141528607101E-5</v>
      </c>
      <c r="AC61" s="108" t="s">
        <v>156</v>
      </c>
      <c r="AD61" s="110" t="s">
        <v>157</v>
      </c>
    </row>
    <row r="62" spans="1:30" x14ac:dyDescent="0.2">
      <c r="A62" s="105" t="s">
        <v>313</v>
      </c>
      <c r="B62" s="105" t="s">
        <v>314</v>
      </c>
      <c r="C62" s="105" t="s">
        <v>315</v>
      </c>
      <c r="D62" s="106">
        <v>0</v>
      </c>
      <c r="E62" s="107">
        <v>0</v>
      </c>
      <c r="F62" s="108">
        <v>0.192650695506457</v>
      </c>
      <c r="G62" s="108" t="s">
        <v>156</v>
      </c>
      <c r="H62" s="109">
        <v>0</v>
      </c>
      <c r="I62" s="107">
        <v>0</v>
      </c>
      <c r="J62" s="108">
        <v>2.8586709102506599E-2</v>
      </c>
      <c r="K62" s="108" t="s">
        <v>156</v>
      </c>
      <c r="L62" s="110" t="s">
        <v>157</v>
      </c>
      <c r="M62" s="106">
        <v>0</v>
      </c>
      <c r="N62" s="111">
        <v>0</v>
      </c>
      <c r="O62" s="112">
        <v>9.7808509119350101E-2</v>
      </c>
      <c r="P62" s="112" t="s">
        <v>156</v>
      </c>
      <c r="Q62" s="109">
        <v>0</v>
      </c>
      <c r="R62" s="107">
        <v>0</v>
      </c>
      <c r="S62" s="108">
        <v>9.7993512337121603E-3</v>
      </c>
      <c r="T62" s="108" t="s">
        <v>156</v>
      </c>
      <c r="U62" s="110" t="s">
        <v>157</v>
      </c>
      <c r="V62" s="106">
        <v>0</v>
      </c>
      <c r="W62" s="107">
        <v>0</v>
      </c>
      <c r="X62" s="108">
        <v>8.8800877746274404E-3</v>
      </c>
      <c r="Y62" s="108" t="s">
        <v>156</v>
      </c>
      <c r="Z62" s="109">
        <v>0</v>
      </c>
      <c r="AA62" s="107">
        <v>0</v>
      </c>
      <c r="AB62" s="108">
        <v>5.1189830309146298E-2</v>
      </c>
      <c r="AC62" s="108" t="s">
        <v>156</v>
      </c>
      <c r="AD62" s="110" t="s">
        <v>157</v>
      </c>
    </row>
    <row r="63" spans="1:30" x14ac:dyDescent="0.2">
      <c r="A63" s="105" t="s">
        <v>316</v>
      </c>
      <c r="B63" s="105" t="s">
        <v>317</v>
      </c>
      <c r="C63" s="105" t="s">
        <v>318</v>
      </c>
      <c r="D63" s="106">
        <v>0</v>
      </c>
      <c r="E63" s="107">
        <v>0</v>
      </c>
      <c r="F63" s="108">
        <v>3.2634305915267003E-2</v>
      </c>
      <c r="G63" s="108" t="s">
        <v>156</v>
      </c>
      <c r="H63" s="109">
        <v>0</v>
      </c>
      <c r="I63" s="107">
        <v>0</v>
      </c>
      <c r="J63" s="108">
        <v>3.4701495121196399E-2</v>
      </c>
      <c r="K63" s="108" t="s">
        <v>156</v>
      </c>
      <c r="L63" s="110" t="s">
        <v>157</v>
      </c>
      <c r="M63" s="106">
        <v>0</v>
      </c>
      <c r="N63" s="111">
        <v>0</v>
      </c>
      <c r="O63" s="112">
        <v>5.6981085296187797E-2</v>
      </c>
      <c r="P63" s="112" t="s">
        <v>156</v>
      </c>
      <c r="Q63" s="109">
        <v>0</v>
      </c>
      <c r="R63" s="107">
        <v>0</v>
      </c>
      <c r="S63" s="108">
        <v>1.11319636169805E-2</v>
      </c>
      <c r="T63" s="108" t="s">
        <v>156</v>
      </c>
      <c r="U63" s="110" t="s">
        <v>157</v>
      </c>
      <c r="V63" s="106">
        <v>0</v>
      </c>
      <c r="W63" s="107">
        <v>0</v>
      </c>
      <c r="X63" s="108">
        <v>9.0799898578364496E-3</v>
      </c>
      <c r="Y63" s="108" t="s">
        <v>156</v>
      </c>
      <c r="Z63" s="109">
        <v>0</v>
      </c>
      <c r="AA63" s="107">
        <v>0</v>
      </c>
      <c r="AB63" s="108">
        <v>5.2875802487663E-2</v>
      </c>
      <c r="AC63" s="108" t="s">
        <v>156</v>
      </c>
      <c r="AD63" s="110" t="s">
        <v>157</v>
      </c>
    </row>
    <row r="64" spans="1:30" x14ac:dyDescent="0.2">
      <c r="A64" s="105" t="s">
        <v>319</v>
      </c>
      <c r="B64" s="105" t="s">
        <v>320</v>
      </c>
      <c r="C64" s="105" t="s">
        <v>321</v>
      </c>
      <c r="D64" s="106">
        <v>1.6659917999994899E-2</v>
      </c>
      <c r="E64" s="107">
        <v>-6.7610285255101845E-3</v>
      </c>
      <c r="F64" s="114">
        <v>2.7994225261264401E-5</v>
      </c>
      <c r="G64" s="108">
        <v>0.16803339164858419</v>
      </c>
      <c r="H64" s="109">
        <v>1.9436571000008801E-3</v>
      </c>
      <c r="I64" s="107">
        <v>-4.78851219512412E-3</v>
      </c>
      <c r="J64" s="114">
        <v>5.2432367333462004E-6</v>
      </c>
      <c r="K64" s="108">
        <v>0.26976140664646175</v>
      </c>
      <c r="L64" s="110">
        <v>-0.49766525807422973</v>
      </c>
      <c r="M64" s="106">
        <v>4.9979754000020202E-3</v>
      </c>
      <c r="N64" s="111">
        <v>-2.71422580645271E-3</v>
      </c>
      <c r="O64" s="115">
        <v>1.2964078606964199E-5</v>
      </c>
      <c r="P64" s="112">
        <v>0.25938660296245075</v>
      </c>
      <c r="Q64" s="109">
        <v>1.4098291999999899E-3</v>
      </c>
      <c r="R64" s="107">
        <v>-3.2522370069714519E-3</v>
      </c>
      <c r="S64" s="114">
        <v>3.8317583808097601E-5</v>
      </c>
      <c r="T64" s="108">
        <v>2.7178883660586597</v>
      </c>
      <c r="U64" s="110">
        <v>0.26089164886410288</v>
      </c>
      <c r="V64" s="106">
        <v>6.7565223000016798E-3</v>
      </c>
      <c r="W64" s="107">
        <v>-1.1188147540986389E-3</v>
      </c>
      <c r="X64" s="114">
        <v>1.29679292190175E-5</v>
      </c>
      <c r="Y64" s="108">
        <v>0.19193201240546895</v>
      </c>
      <c r="Z64" s="109">
        <v>1.11066119999848E-3</v>
      </c>
      <c r="AA64" s="107">
        <v>-5.6930883994644511E-4</v>
      </c>
      <c r="AB64" s="114">
        <v>2.7200106404177501E-6</v>
      </c>
      <c r="AC64" s="108">
        <v>0.24490012259557395</v>
      </c>
      <c r="AD64" s="110">
        <v>-0.97468777777211413</v>
      </c>
    </row>
    <row r="65" spans="1:30" x14ac:dyDescent="0.2">
      <c r="A65" s="105" t="s">
        <v>322</v>
      </c>
      <c r="B65" s="105" t="s">
        <v>323</v>
      </c>
      <c r="C65" s="105" t="s">
        <v>324</v>
      </c>
      <c r="D65" s="106">
        <v>4.00195915336417E-2</v>
      </c>
      <c r="E65" s="107">
        <v>-1.6240992298899685E-2</v>
      </c>
      <c r="F65" s="108">
        <v>1.7711234685382601E-2</v>
      </c>
      <c r="G65" s="108">
        <v>44.256410439606789</v>
      </c>
      <c r="H65" s="109">
        <v>4.4404622051393196E-3</v>
      </c>
      <c r="I65" s="107">
        <v>-1.0939793557869721E-2</v>
      </c>
      <c r="J65" s="108">
        <v>1.0289944801534501E-3</v>
      </c>
      <c r="K65" s="108">
        <v>23.173139025088613</v>
      </c>
      <c r="L65" s="110">
        <v>-0.57005426795028102</v>
      </c>
      <c r="M65" s="106">
        <v>6.50190665029506E-3</v>
      </c>
      <c r="N65" s="111">
        <v>-3.5309583199169439E-3</v>
      </c>
      <c r="O65" s="112">
        <v>1.21282232945554E-2</v>
      </c>
      <c r="P65" s="112">
        <v>186.53333471044243</v>
      </c>
      <c r="Q65" s="109">
        <v>1.6200607240237201E-3</v>
      </c>
      <c r="R65" s="107">
        <v>-3.7372054999364069E-3</v>
      </c>
      <c r="S65" s="108">
        <v>7.5208116814174503E-4</v>
      </c>
      <c r="T65" s="108">
        <v>46.423023346545463</v>
      </c>
      <c r="U65" s="110">
        <v>8.1900104868355222E-2</v>
      </c>
      <c r="V65" s="106">
        <v>1.5202749702659699E-2</v>
      </c>
      <c r="W65" s="107">
        <v>-2.5174283329458024E-3</v>
      </c>
      <c r="X65" s="108">
        <v>2.2651584957417699E-3</v>
      </c>
      <c r="Y65" s="108">
        <v>14.8996631533405</v>
      </c>
      <c r="Z65" s="109">
        <v>2.91193708215178E-3</v>
      </c>
      <c r="AA65" s="107">
        <v>-1.4926167603938401E-3</v>
      </c>
      <c r="AB65" s="108">
        <v>1.3414079745546E-3</v>
      </c>
      <c r="AC65" s="108">
        <v>46.065829607944849</v>
      </c>
      <c r="AD65" s="110">
        <v>-0.75410691649919948</v>
      </c>
    </row>
    <row r="66" spans="1:30" x14ac:dyDescent="0.2">
      <c r="A66" s="105" t="s">
        <v>325</v>
      </c>
      <c r="B66" s="105" t="s">
        <v>326</v>
      </c>
      <c r="C66" s="105" t="s">
        <v>327</v>
      </c>
      <c r="D66" s="116">
        <v>1.4256E-6</v>
      </c>
      <c r="E66" s="107">
        <v>-5.7854560064282842E-7</v>
      </c>
      <c r="F66" s="114">
        <v>1.5505091635085999E-9</v>
      </c>
      <c r="G66" s="108">
        <v>0.10876186612714647</v>
      </c>
      <c r="H66" s="113">
        <v>1.6632E-7</v>
      </c>
      <c r="I66" s="107">
        <v>-4.0975609756097564E-7</v>
      </c>
      <c r="J66" s="114">
        <v>4.4806585911085498E-10</v>
      </c>
      <c r="K66" s="108">
        <v>0.26939986719026876</v>
      </c>
      <c r="L66" s="110">
        <v>-0.49766525807532447</v>
      </c>
      <c r="M66" s="116">
        <v>4.2767999999999998E-7</v>
      </c>
      <c r="N66" s="111">
        <v>-2.3225806451612903E-7</v>
      </c>
      <c r="O66" s="115">
        <v>1.0533042382590099E-9</v>
      </c>
      <c r="P66" s="112">
        <v>0.24628325810395857</v>
      </c>
      <c r="Q66" s="113">
        <v>1.2064E-7</v>
      </c>
      <c r="R66" s="107">
        <v>-2.782960322576939E-7</v>
      </c>
      <c r="S66" s="114">
        <v>2.8514790129153602E-10</v>
      </c>
      <c r="T66" s="108">
        <v>0.23636265027481432</v>
      </c>
      <c r="U66" s="110">
        <v>0.2608916488646964</v>
      </c>
      <c r="V66" s="116">
        <v>5.7815999999999998E-7</v>
      </c>
      <c r="W66" s="107">
        <v>-9.5737704918032789E-8</v>
      </c>
      <c r="X66" s="114">
        <v>9.8122226199975399E-10</v>
      </c>
      <c r="Y66" s="108">
        <v>0.16971465718827902</v>
      </c>
      <c r="Z66" s="113">
        <v>9.5039999999999996E-8</v>
      </c>
      <c r="AA66" s="107">
        <v>-4.8716127067898103E-8</v>
      </c>
      <c r="AB66" s="114">
        <v>2.16666076415827E-10</v>
      </c>
      <c r="AC66" s="108">
        <v>0.22797356525234322</v>
      </c>
      <c r="AD66" s="110">
        <v>-0.97468777776978144</v>
      </c>
    </row>
    <row r="67" spans="1:30" x14ac:dyDescent="0.2">
      <c r="A67" s="105" t="s">
        <v>328</v>
      </c>
      <c r="B67" s="105" t="s">
        <v>329</v>
      </c>
      <c r="C67" s="105" t="s">
        <v>330</v>
      </c>
      <c r="D67" s="106">
        <v>0</v>
      </c>
      <c r="E67" s="107">
        <v>0</v>
      </c>
      <c r="F67" s="108">
        <v>0</v>
      </c>
      <c r="G67" s="108" t="s">
        <v>156</v>
      </c>
      <c r="H67" s="109">
        <v>0</v>
      </c>
      <c r="I67" s="107">
        <v>0</v>
      </c>
      <c r="J67" s="108">
        <v>0</v>
      </c>
      <c r="K67" s="108" t="s">
        <v>156</v>
      </c>
      <c r="L67" s="110" t="s">
        <v>157</v>
      </c>
      <c r="M67" s="106">
        <v>0</v>
      </c>
      <c r="N67" s="111">
        <v>0</v>
      </c>
      <c r="O67" s="112">
        <v>0</v>
      </c>
      <c r="P67" s="112" t="s">
        <v>156</v>
      </c>
      <c r="Q67" s="109">
        <v>0</v>
      </c>
      <c r="R67" s="107">
        <v>0</v>
      </c>
      <c r="S67" s="108">
        <v>0</v>
      </c>
      <c r="T67" s="108" t="s">
        <v>156</v>
      </c>
      <c r="U67" s="110" t="s">
        <v>157</v>
      </c>
      <c r="V67" s="106">
        <v>0</v>
      </c>
      <c r="W67" s="107">
        <v>0</v>
      </c>
      <c r="X67" s="108">
        <v>0</v>
      </c>
      <c r="Y67" s="108" t="s">
        <v>156</v>
      </c>
      <c r="Z67" s="109">
        <v>0</v>
      </c>
      <c r="AA67" s="107">
        <v>0</v>
      </c>
      <c r="AB67" s="108">
        <v>0</v>
      </c>
      <c r="AC67" s="108" t="s">
        <v>156</v>
      </c>
      <c r="AD67" s="110" t="s">
        <v>157</v>
      </c>
    </row>
    <row r="68" spans="1:30" x14ac:dyDescent="0.2">
      <c r="A68" s="105" t="s">
        <v>331</v>
      </c>
      <c r="B68" s="105" t="s">
        <v>332</v>
      </c>
      <c r="C68" s="105" t="s">
        <v>333</v>
      </c>
      <c r="D68" s="106">
        <v>0</v>
      </c>
      <c r="E68" s="107">
        <v>0</v>
      </c>
      <c r="F68" s="108">
        <v>0</v>
      </c>
      <c r="G68" s="108" t="s">
        <v>156</v>
      </c>
      <c r="H68" s="109">
        <v>0</v>
      </c>
      <c r="I68" s="107">
        <v>0</v>
      </c>
      <c r="J68" s="108">
        <v>0</v>
      </c>
      <c r="K68" s="108" t="s">
        <v>156</v>
      </c>
      <c r="L68" s="110" t="s">
        <v>157</v>
      </c>
      <c r="M68" s="106">
        <v>0</v>
      </c>
      <c r="N68" s="111">
        <v>0</v>
      </c>
      <c r="O68" s="112">
        <v>0</v>
      </c>
      <c r="P68" s="112" t="s">
        <v>156</v>
      </c>
      <c r="Q68" s="109">
        <v>0</v>
      </c>
      <c r="R68" s="107">
        <v>0</v>
      </c>
      <c r="S68" s="108">
        <v>0</v>
      </c>
      <c r="T68" s="108" t="s">
        <v>156</v>
      </c>
      <c r="U68" s="110" t="s">
        <v>157</v>
      </c>
      <c r="V68" s="106">
        <v>0</v>
      </c>
      <c r="W68" s="107">
        <v>0</v>
      </c>
      <c r="X68" s="108">
        <v>0</v>
      </c>
      <c r="Y68" s="108" t="s">
        <v>156</v>
      </c>
      <c r="Z68" s="109">
        <v>0</v>
      </c>
      <c r="AA68" s="107">
        <v>0</v>
      </c>
      <c r="AB68" s="108">
        <v>0</v>
      </c>
      <c r="AC68" s="108" t="s">
        <v>156</v>
      </c>
      <c r="AD68" s="110" t="s">
        <v>157</v>
      </c>
    </row>
    <row r="69" spans="1:30" x14ac:dyDescent="0.2">
      <c r="A69" s="105" t="s">
        <v>334</v>
      </c>
      <c r="B69" s="105" t="s">
        <v>335</v>
      </c>
      <c r="C69" s="105" t="s">
        <v>336</v>
      </c>
      <c r="D69" s="116">
        <v>0</v>
      </c>
      <c r="E69" s="107">
        <v>0</v>
      </c>
      <c r="F69" s="108">
        <v>1.6066270535485401E-4</v>
      </c>
      <c r="G69" s="108" t="s">
        <v>156</v>
      </c>
      <c r="H69" s="113">
        <v>0</v>
      </c>
      <c r="I69" s="107">
        <v>0</v>
      </c>
      <c r="J69" s="114">
        <v>3.8299020392951502E-5</v>
      </c>
      <c r="K69" s="108" t="s">
        <v>156</v>
      </c>
      <c r="L69" s="110" t="s">
        <v>157</v>
      </c>
      <c r="M69" s="116">
        <v>0</v>
      </c>
      <c r="N69" s="111">
        <v>0</v>
      </c>
      <c r="O69" s="115">
        <v>6.8928287669747901E-5</v>
      </c>
      <c r="P69" s="112" t="s">
        <v>156</v>
      </c>
      <c r="Q69" s="113">
        <v>0</v>
      </c>
      <c r="R69" s="107">
        <v>0</v>
      </c>
      <c r="S69" s="114">
        <v>3.7735346528089701E-5</v>
      </c>
      <c r="T69" s="108" t="s">
        <v>156</v>
      </c>
      <c r="U69" s="110" t="s">
        <v>157</v>
      </c>
      <c r="V69" s="116">
        <v>0</v>
      </c>
      <c r="W69" s="107">
        <v>0</v>
      </c>
      <c r="X69" s="114">
        <v>5.7831083699776198E-5</v>
      </c>
      <c r="Y69" s="108" t="s">
        <v>156</v>
      </c>
      <c r="Z69" s="113">
        <v>0</v>
      </c>
      <c r="AA69" s="107">
        <v>0</v>
      </c>
      <c r="AB69" s="114">
        <v>2.7493141528607101E-5</v>
      </c>
      <c r="AC69" s="108" t="s">
        <v>156</v>
      </c>
      <c r="AD69" s="110" t="s">
        <v>157</v>
      </c>
    </row>
    <row r="70" spans="1:30" x14ac:dyDescent="0.2">
      <c r="A70" s="105" t="s">
        <v>337</v>
      </c>
      <c r="B70" s="105" t="s">
        <v>338</v>
      </c>
      <c r="C70" s="105" t="s">
        <v>339</v>
      </c>
      <c r="D70" s="116">
        <v>0</v>
      </c>
      <c r="E70" s="107">
        <v>0</v>
      </c>
      <c r="F70" s="108">
        <v>1.6066270535485401E-4</v>
      </c>
      <c r="G70" s="108" t="s">
        <v>156</v>
      </c>
      <c r="H70" s="113">
        <v>0</v>
      </c>
      <c r="I70" s="107">
        <v>0</v>
      </c>
      <c r="J70" s="114">
        <v>3.8299020392951502E-5</v>
      </c>
      <c r="K70" s="108" t="s">
        <v>156</v>
      </c>
      <c r="L70" s="110" t="s">
        <v>157</v>
      </c>
      <c r="M70" s="116">
        <v>0</v>
      </c>
      <c r="N70" s="111">
        <v>0</v>
      </c>
      <c r="O70" s="115">
        <v>6.8928287669747901E-5</v>
      </c>
      <c r="P70" s="112" t="s">
        <v>156</v>
      </c>
      <c r="Q70" s="113">
        <v>0</v>
      </c>
      <c r="R70" s="107">
        <v>0</v>
      </c>
      <c r="S70" s="114">
        <v>3.7735346528089701E-5</v>
      </c>
      <c r="T70" s="108" t="s">
        <v>156</v>
      </c>
      <c r="U70" s="110" t="s">
        <v>157</v>
      </c>
      <c r="V70" s="116">
        <v>0</v>
      </c>
      <c r="W70" s="107">
        <v>0</v>
      </c>
      <c r="X70" s="114">
        <v>5.7831083699781598E-5</v>
      </c>
      <c r="Y70" s="108" t="s">
        <v>156</v>
      </c>
      <c r="Z70" s="113">
        <v>0</v>
      </c>
      <c r="AA70" s="107">
        <v>0</v>
      </c>
      <c r="AB70" s="114">
        <v>2.7493141528607101E-5</v>
      </c>
      <c r="AC70" s="108" t="s">
        <v>156</v>
      </c>
      <c r="AD70" s="110" t="s">
        <v>157</v>
      </c>
    </row>
    <row r="71" spans="1:30" x14ac:dyDescent="0.2">
      <c r="A71" s="105" t="s">
        <v>340</v>
      </c>
      <c r="B71" s="105" t="s">
        <v>341</v>
      </c>
      <c r="C71" s="105" t="s">
        <v>342</v>
      </c>
      <c r="D71" s="116">
        <v>0</v>
      </c>
      <c r="E71" s="107">
        <v>0</v>
      </c>
      <c r="F71" s="114">
        <v>1.0100457063252899E-18</v>
      </c>
      <c r="G71" s="108" t="s">
        <v>156</v>
      </c>
      <c r="H71" s="109">
        <v>0</v>
      </c>
      <c r="I71" s="107">
        <v>0</v>
      </c>
      <c r="J71" s="108">
        <v>0</v>
      </c>
      <c r="K71" s="108" t="s">
        <v>156</v>
      </c>
      <c r="L71" s="110" t="s">
        <v>157</v>
      </c>
      <c r="M71" s="106">
        <v>0</v>
      </c>
      <c r="N71" s="111">
        <v>0</v>
      </c>
      <c r="O71" s="112">
        <v>0</v>
      </c>
      <c r="P71" s="112" t="s">
        <v>156</v>
      </c>
      <c r="Q71" s="109">
        <v>0</v>
      </c>
      <c r="R71" s="107">
        <v>0</v>
      </c>
      <c r="S71" s="108">
        <v>0</v>
      </c>
      <c r="T71" s="108" t="s">
        <v>156</v>
      </c>
      <c r="U71" s="110" t="s">
        <v>157</v>
      </c>
      <c r="V71" s="106">
        <v>0</v>
      </c>
      <c r="W71" s="107">
        <v>0</v>
      </c>
      <c r="X71" s="108">
        <v>0</v>
      </c>
      <c r="Y71" s="108" t="s">
        <v>156</v>
      </c>
      <c r="Z71" s="113">
        <v>0</v>
      </c>
      <c r="AA71" s="107">
        <v>0</v>
      </c>
      <c r="AB71" s="114">
        <v>2.7490302465971497E-20</v>
      </c>
      <c r="AC71" s="108" t="s">
        <v>156</v>
      </c>
      <c r="AD71" s="110" t="s">
        <v>157</v>
      </c>
    </row>
    <row r="72" spans="1:30" x14ac:dyDescent="0.2">
      <c r="A72" s="105" t="s">
        <v>343</v>
      </c>
      <c r="B72" s="105" t="s">
        <v>344</v>
      </c>
      <c r="C72" s="105" t="s">
        <v>345</v>
      </c>
      <c r="D72" s="106">
        <v>0</v>
      </c>
      <c r="E72" s="107">
        <v>0</v>
      </c>
      <c r="F72" s="108">
        <v>0</v>
      </c>
      <c r="G72" s="108" t="s">
        <v>156</v>
      </c>
      <c r="H72" s="109">
        <v>0</v>
      </c>
      <c r="I72" s="107">
        <v>0</v>
      </c>
      <c r="J72" s="108">
        <v>0</v>
      </c>
      <c r="K72" s="108" t="s">
        <v>156</v>
      </c>
      <c r="L72" s="110" t="s">
        <v>157</v>
      </c>
      <c r="M72" s="106">
        <v>0</v>
      </c>
      <c r="N72" s="111">
        <v>0</v>
      </c>
      <c r="O72" s="112">
        <v>0</v>
      </c>
      <c r="P72" s="112" t="s">
        <v>156</v>
      </c>
      <c r="Q72" s="109">
        <v>0</v>
      </c>
      <c r="R72" s="107">
        <v>0</v>
      </c>
      <c r="S72" s="108">
        <v>0</v>
      </c>
      <c r="T72" s="108" t="s">
        <v>156</v>
      </c>
      <c r="U72" s="110" t="s">
        <v>157</v>
      </c>
      <c r="V72" s="106">
        <v>0</v>
      </c>
      <c r="W72" s="107">
        <v>0</v>
      </c>
      <c r="X72" s="108">
        <v>0</v>
      </c>
      <c r="Y72" s="108" t="s">
        <v>156</v>
      </c>
      <c r="Z72" s="109">
        <v>0</v>
      </c>
      <c r="AA72" s="107">
        <v>0</v>
      </c>
      <c r="AB72" s="108">
        <v>0</v>
      </c>
      <c r="AC72" s="108" t="s">
        <v>156</v>
      </c>
      <c r="AD72" s="110" t="s">
        <v>157</v>
      </c>
    </row>
    <row r="73" spans="1:30" x14ac:dyDescent="0.2">
      <c r="A73" s="105" t="s">
        <v>346</v>
      </c>
      <c r="B73" s="105" t="s">
        <v>347</v>
      </c>
      <c r="C73" s="105" t="s">
        <v>348</v>
      </c>
      <c r="D73" s="106">
        <v>0</v>
      </c>
      <c r="E73" s="107">
        <v>0</v>
      </c>
      <c r="F73" s="108">
        <v>6.3574211148637996E-2</v>
      </c>
      <c r="G73" s="108" t="s">
        <v>156</v>
      </c>
      <c r="H73" s="109">
        <v>0</v>
      </c>
      <c r="I73" s="107">
        <v>0</v>
      </c>
      <c r="J73" s="108">
        <v>5.5339080436242099E-3</v>
      </c>
      <c r="K73" s="108" t="s">
        <v>156</v>
      </c>
      <c r="L73" s="110" t="s">
        <v>157</v>
      </c>
      <c r="M73" s="106">
        <v>0</v>
      </c>
      <c r="N73" s="111">
        <v>0</v>
      </c>
      <c r="O73" s="112">
        <v>6.4856680803835096E-2</v>
      </c>
      <c r="P73" s="112" t="s">
        <v>156</v>
      </c>
      <c r="Q73" s="109">
        <v>0</v>
      </c>
      <c r="R73" s="107">
        <v>0</v>
      </c>
      <c r="S73" s="108">
        <v>6.09551265765513E-3</v>
      </c>
      <c r="T73" s="108" t="s">
        <v>156</v>
      </c>
      <c r="U73" s="110" t="s">
        <v>157</v>
      </c>
      <c r="V73" s="106">
        <v>0</v>
      </c>
      <c r="W73" s="107">
        <v>0</v>
      </c>
      <c r="X73" s="108">
        <v>3.69565070675515E-3</v>
      </c>
      <c r="Y73" s="108" t="s">
        <v>156</v>
      </c>
      <c r="Z73" s="109">
        <v>0</v>
      </c>
      <c r="AA73" s="107">
        <v>0</v>
      </c>
      <c r="AB73" s="108">
        <v>8.7686373067461104E-3</v>
      </c>
      <c r="AC73" s="108" t="s">
        <v>156</v>
      </c>
      <c r="AD73" s="110" t="s">
        <v>157</v>
      </c>
    </row>
    <row r="74" spans="1:30" x14ac:dyDescent="0.2">
      <c r="A74" s="105" t="s">
        <v>349</v>
      </c>
      <c r="B74" s="105" t="s">
        <v>350</v>
      </c>
      <c r="C74" s="105" t="s">
        <v>351</v>
      </c>
      <c r="D74" s="106">
        <v>1.7779040629979701</v>
      </c>
      <c r="E74" s="107">
        <v>-0.72151976291560449</v>
      </c>
      <c r="F74" s="108">
        <v>0.74088683143987399</v>
      </c>
      <c r="G74" s="108">
        <v>41.671924085181637</v>
      </c>
      <c r="H74" s="109">
        <v>0.30841103730893799</v>
      </c>
      <c r="I74" s="107">
        <v>-0.75982024466355758</v>
      </c>
      <c r="J74" s="108">
        <v>0.13164062422667899</v>
      </c>
      <c r="K74" s="108">
        <v>42.683499713667331</v>
      </c>
      <c r="L74" s="110">
        <v>7.4619240053099778E-2</v>
      </c>
      <c r="M74" s="106">
        <v>0.77425023102298995</v>
      </c>
      <c r="N74" s="111">
        <v>-0.42046824754153905</v>
      </c>
      <c r="O74" s="112">
        <v>0.245149918023847</v>
      </c>
      <c r="P74" s="112">
        <v>31.662879544761509</v>
      </c>
      <c r="Q74" s="109">
        <v>0.18276581467592701</v>
      </c>
      <c r="R74" s="107">
        <v>-0.42160975676935913</v>
      </c>
      <c r="S74" s="108">
        <v>5.8442443095405597E-2</v>
      </c>
      <c r="T74" s="108">
        <v>31.9766818532412</v>
      </c>
      <c r="U74" s="110">
        <v>3.9113970497582961E-3</v>
      </c>
      <c r="V74" s="106">
        <v>0.87706948919874905</v>
      </c>
      <c r="W74" s="107">
        <v>-0.14523422573253006</v>
      </c>
      <c r="X74" s="108">
        <v>0.18129654932570399</v>
      </c>
      <c r="Y74" s="108">
        <v>20.670716694446675</v>
      </c>
      <c r="Z74" s="109">
        <v>0</v>
      </c>
      <c r="AA74" s="107">
        <v>0</v>
      </c>
      <c r="AB74" s="108">
        <v>0.10012854555607401</v>
      </c>
      <c r="AC74" s="108" t="s">
        <v>156</v>
      </c>
      <c r="AD74" s="110" t="s">
        <v>157</v>
      </c>
    </row>
    <row r="75" spans="1:30" x14ac:dyDescent="0.2">
      <c r="A75" s="105" t="s">
        <v>352</v>
      </c>
      <c r="B75" s="105" t="s">
        <v>353</v>
      </c>
      <c r="C75" s="105" t="s">
        <v>354</v>
      </c>
      <c r="D75" s="106">
        <v>0</v>
      </c>
      <c r="E75" s="107">
        <v>0</v>
      </c>
      <c r="F75" s="108">
        <v>0</v>
      </c>
      <c r="G75" s="108" t="s">
        <v>156</v>
      </c>
      <c r="H75" s="109">
        <v>0</v>
      </c>
      <c r="I75" s="107">
        <v>0</v>
      </c>
      <c r="J75" s="108">
        <v>0</v>
      </c>
      <c r="K75" s="108" t="s">
        <v>156</v>
      </c>
      <c r="L75" s="110" t="s">
        <v>157</v>
      </c>
      <c r="M75" s="106">
        <v>0</v>
      </c>
      <c r="N75" s="111">
        <v>0</v>
      </c>
      <c r="O75" s="112">
        <v>0</v>
      </c>
      <c r="P75" s="112" t="s">
        <v>156</v>
      </c>
      <c r="Q75" s="113">
        <v>0</v>
      </c>
      <c r="R75" s="107">
        <v>0</v>
      </c>
      <c r="S75" s="114">
        <v>3.8906491224588298E-20</v>
      </c>
      <c r="T75" s="108" t="s">
        <v>156</v>
      </c>
      <c r="U75" s="110" t="s">
        <v>157</v>
      </c>
      <c r="V75" s="106">
        <v>0</v>
      </c>
      <c r="W75" s="107">
        <v>0</v>
      </c>
      <c r="X75" s="108">
        <v>0</v>
      </c>
      <c r="Y75" s="108" t="s">
        <v>156</v>
      </c>
      <c r="Z75" s="109">
        <v>0</v>
      </c>
      <c r="AA75" s="107">
        <v>0</v>
      </c>
      <c r="AB75" s="108">
        <v>0</v>
      </c>
      <c r="AC75" s="108" t="s">
        <v>156</v>
      </c>
      <c r="AD75" s="110" t="s">
        <v>157</v>
      </c>
    </row>
    <row r="76" spans="1:30" x14ac:dyDescent="0.2">
      <c r="A76" s="105" t="s">
        <v>355</v>
      </c>
      <c r="B76" s="105" t="s">
        <v>356</v>
      </c>
      <c r="C76" s="105" t="s">
        <v>357</v>
      </c>
      <c r="D76" s="116">
        <v>0</v>
      </c>
      <c r="E76" s="107">
        <v>0</v>
      </c>
      <c r="F76" s="108">
        <v>3.7848000643347902E-3</v>
      </c>
      <c r="G76" s="108" t="s">
        <v>156</v>
      </c>
      <c r="H76" s="113">
        <v>0</v>
      </c>
      <c r="I76" s="107">
        <v>0</v>
      </c>
      <c r="J76" s="108">
        <v>9.0533943246906296E-4</v>
      </c>
      <c r="K76" s="108" t="s">
        <v>156</v>
      </c>
      <c r="L76" s="110" t="s">
        <v>157</v>
      </c>
      <c r="M76" s="106">
        <v>0</v>
      </c>
      <c r="N76" s="111">
        <v>0</v>
      </c>
      <c r="O76" s="112">
        <v>8.0241002189546003E-3</v>
      </c>
      <c r="P76" s="112" t="s">
        <v>156</v>
      </c>
      <c r="Q76" s="113">
        <v>0</v>
      </c>
      <c r="R76" s="107">
        <v>0</v>
      </c>
      <c r="S76" s="108">
        <v>1.6929857582402501E-4</v>
      </c>
      <c r="T76" s="108" t="s">
        <v>156</v>
      </c>
      <c r="U76" s="110" t="s">
        <v>157</v>
      </c>
      <c r="V76" s="116">
        <v>0</v>
      </c>
      <c r="W76" s="107">
        <v>0</v>
      </c>
      <c r="X76" s="108">
        <v>2.94171354741172E-3</v>
      </c>
      <c r="Y76" s="108" t="s">
        <v>156</v>
      </c>
      <c r="Z76" s="109">
        <v>0</v>
      </c>
      <c r="AA76" s="107">
        <v>0</v>
      </c>
      <c r="AB76" s="108">
        <v>0</v>
      </c>
      <c r="AC76" s="108" t="s">
        <v>156</v>
      </c>
      <c r="AD76" s="110" t="s">
        <v>157</v>
      </c>
    </row>
    <row r="77" spans="1:30" x14ac:dyDescent="0.2">
      <c r="A77" s="105" t="s">
        <v>358</v>
      </c>
      <c r="B77" s="105" t="s">
        <v>359</v>
      </c>
      <c r="C77" s="105" t="s">
        <v>360</v>
      </c>
      <c r="D77" s="106">
        <v>0.16141124339999999</v>
      </c>
      <c r="E77" s="107">
        <v>-6.5504885496183204E-2</v>
      </c>
      <c r="F77" s="108">
        <v>4.1155013601583803E-4</v>
      </c>
      <c r="G77" s="108">
        <v>0.25496993105737892</v>
      </c>
      <c r="H77" s="109">
        <v>6.7212406799999997E-3</v>
      </c>
      <c r="I77" s="107">
        <v>-1.6558858536585366E-2</v>
      </c>
      <c r="J77" s="108">
        <v>1.3426142046199499E-3</v>
      </c>
      <c r="K77" s="108">
        <v>19.975690033167357</v>
      </c>
      <c r="L77" s="110">
        <v>-1.9839992840272271</v>
      </c>
      <c r="M77" s="106">
        <v>3.3386251140000003E-2</v>
      </c>
      <c r="N77" s="111">
        <v>-1.8130906451612906E-2</v>
      </c>
      <c r="O77" s="112">
        <v>1.75618648335395E-4</v>
      </c>
      <c r="P77" s="112">
        <v>0.52602086888691324</v>
      </c>
      <c r="Q77" s="109">
        <v>4.2309352799999997E-3</v>
      </c>
      <c r="R77" s="107">
        <v>-9.7600505733015167E-3</v>
      </c>
      <c r="S77" s="108">
        <v>5.8389642771886703E-4</v>
      </c>
      <c r="T77" s="108">
        <v>13.800646643757384</v>
      </c>
      <c r="U77" s="110">
        <v>-0.89349052569964571</v>
      </c>
      <c r="V77" s="106">
        <v>5.6059279503560898E-2</v>
      </c>
      <c r="W77" s="107">
        <v>-9.2828745659150353E-3</v>
      </c>
      <c r="X77" s="108">
        <v>3.5142122852823599E-3</v>
      </c>
      <c r="Y77" s="108">
        <v>6.2687432239637273</v>
      </c>
      <c r="Z77" s="109">
        <v>3.6715258800000001E-3</v>
      </c>
      <c r="AA77" s="107">
        <v>-1.8819709733076222E-3</v>
      </c>
      <c r="AB77" s="108">
        <v>5.85767708324029E-3</v>
      </c>
      <c r="AC77" s="108">
        <v>159.54339625246737</v>
      </c>
      <c r="AD77" s="110">
        <v>-2.3023272475543721</v>
      </c>
    </row>
    <row r="78" spans="1:30" x14ac:dyDescent="0.2">
      <c r="A78" s="105" t="s">
        <v>361</v>
      </c>
      <c r="B78" s="105" t="s">
        <v>362</v>
      </c>
      <c r="C78" s="105" t="s">
        <v>363</v>
      </c>
      <c r="D78" s="106">
        <v>0.16141124339999999</v>
      </c>
      <c r="E78" s="107">
        <v>-6.5504885496183204E-2</v>
      </c>
      <c r="F78" s="108">
        <v>4.1155013601583803E-4</v>
      </c>
      <c r="G78" s="108">
        <v>0.25496993105737892</v>
      </c>
      <c r="H78" s="109">
        <v>6.7212406799999997E-3</v>
      </c>
      <c r="I78" s="107">
        <v>-1.6558858536585366E-2</v>
      </c>
      <c r="J78" s="108">
        <v>1.3426142046199499E-3</v>
      </c>
      <c r="K78" s="108">
        <v>19.975690033167357</v>
      </c>
      <c r="L78" s="110">
        <v>-1.9839992840272271</v>
      </c>
      <c r="M78" s="106">
        <v>3.3386251140000003E-2</v>
      </c>
      <c r="N78" s="111">
        <v>-1.8130906451612906E-2</v>
      </c>
      <c r="O78" s="112">
        <v>1.75618648335395E-4</v>
      </c>
      <c r="P78" s="112">
        <v>0.52602086888691324</v>
      </c>
      <c r="Q78" s="109">
        <v>4.2309352799999997E-3</v>
      </c>
      <c r="R78" s="107">
        <v>-9.7600505733015167E-3</v>
      </c>
      <c r="S78" s="108">
        <v>5.8389642771886703E-4</v>
      </c>
      <c r="T78" s="108">
        <v>13.800646643757384</v>
      </c>
      <c r="U78" s="110">
        <v>-0.89349052569964571</v>
      </c>
      <c r="V78" s="106">
        <v>5.6059279503560898E-2</v>
      </c>
      <c r="W78" s="107">
        <v>-9.2828745659150353E-3</v>
      </c>
      <c r="X78" s="108">
        <v>3.5142122852823599E-3</v>
      </c>
      <c r="Y78" s="108">
        <v>6.2687432239637273</v>
      </c>
      <c r="Z78" s="109">
        <v>3.6715258800000001E-3</v>
      </c>
      <c r="AA78" s="107">
        <v>-1.8819709733076222E-3</v>
      </c>
      <c r="AB78" s="108">
        <v>5.85767708324029E-3</v>
      </c>
      <c r="AC78" s="108">
        <v>159.54339625246737</v>
      </c>
      <c r="AD78" s="110">
        <v>-2.3023272475543721</v>
      </c>
    </row>
    <row r="79" spans="1:30" x14ac:dyDescent="0.2">
      <c r="A79" s="105" t="s">
        <v>364</v>
      </c>
      <c r="B79" s="105" t="s">
        <v>365</v>
      </c>
      <c r="C79" s="105" t="s">
        <v>366</v>
      </c>
      <c r="D79" s="106">
        <v>0</v>
      </c>
      <c r="E79" s="107">
        <v>0</v>
      </c>
      <c r="F79" s="108">
        <v>0</v>
      </c>
      <c r="G79" s="108" t="s">
        <v>156</v>
      </c>
      <c r="H79" s="113">
        <v>0</v>
      </c>
      <c r="I79" s="107">
        <v>0</v>
      </c>
      <c r="J79" s="114">
        <v>1.59160961633344E-16</v>
      </c>
      <c r="K79" s="108" t="s">
        <v>156</v>
      </c>
      <c r="L79" s="110" t="s">
        <v>157</v>
      </c>
      <c r="M79" s="106">
        <v>0</v>
      </c>
      <c r="N79" s="111">
        <v>0</v>
      </c>
      <c r="O79" s="112">
        <v>0</v>
      </c>
      <c r="P79" s="112" t="s">
        <v>156</v>
      </c>
      <c r="Q79" s="109">
        <v>0</v>
      </c>
      <c r="R79" s="107">
        <v>0</v>
      </c>
      <c r="S79" s="108">
        <v>0</v>
      </c>
      <c r="T79" s="108" t="s">
        <v>156</v>
      </c>
      <c r="U79" s="110" t="s">
        <v>157</v>
      </c>
      <c r="V79" s="106">
        <v>0</v>
      </c>
      <c r="W79" s="107">
        <v>0</v>
      </c>
      <c r="X79" s="108">
        <v>0</v>
      </c>
      <c r="Y79" s="108" t="s">
        <v>156</v>
      </c>
      <c r="Z79" s="109">
        <v>0</v>
      </c>
      <c r="AA79" s="107">
        <v>0</v>
      </c>
      <c r="AB79" s="108">
        <v>0</v>
      </c>
      <c r="AC79" s="108" t="s">
        <v>156</v>
      </c>
      <c r="AD79" s="110" t="s">
        <v>157</v>
      </c>
    </row>
    <row r="80" spans="1:30" x14ac:dyDescent="0.2">
      <c r="A80" s="105" t="s">
        <v>367</v>
      </c>
      <c r="B80" s="105" t="s">
        <v>368</v>
      </c>
      <c r="C80" s="105" t="s">
        <v>369</v>
      </c>
      <c r="D80" s="106">
        <v>0</v>
      </c>
      <c r="E80" s="107">
        <v>0</v>
      </c>
      <c r="F80" s="108">
        <v>2.4879483594356898E-3</v>
      </c>
      <c r="G80" s="108" t="s">
        <v>156</v>
      </c>
      <c r="H80" s="109">
        <v>0</v>
      </c>
      <c r="I80" s="107">
        <v>0</v>
      </c>
      <c r="J80" s="108">
        <v>6.5073959555482399E-4</v>
      </c>
      <c r="K80" s="108" t="s">
        <v>156</v>
      </c>
      <c r="L80" s="110" t="s">
        <v>157</v>
      </c>
      <c r="M80" s="106">
        <v>0</v>
      </c>
      <c r="N80" s="111">
        <v>0</v>
      </c>
      <c r="O80" s="112">
        <v>2.3799960848331502E-3</v>
      </c>
      <c r="P80" s="112" t="s">
        <v>156</v>
      </c>
      <c r="Q80" s="113">
        <v>0</v>
      </c>
      <c r="R80" s="107">
        <v>0</v>
      </c>
      <c r="S80" s="108">
        <v>3.0687127565322497E-4</v>
      </c>
      <c r="T80" s="108" t="s">
        <v>156</v>
      </c>
      <c r="U80" s="110" t="s">
        <v>157</v>
      </c>
      <c r="V80" s="106">
        <v>8.7432811340613405E-3</v>
      </c>
      <c r="W80" s="107">
        <v>-1.4478028041167977E-3</v>
      </c>
      <c r="X80" s="108">
        <v>2.9501900134475101E-3</v>
      </c>
      <c r="Y80" s="108">
        <v>33.742367061198657</v>
      </c>
      <c r="Z80" s="109">
        <v>0</v>
      </c>
      <c r="AA80" s="107">
        <v>0</v>
      </c>
      <c r="AB80" s="108">
        <v>1.24812045361487E-3</v>
      </c>
      <c r="AC80" s="108" t="s">
        <v>156</v>
      </c>
      <c r="AD80" s="110" t="s">
        <v>157</v>
      </c>
    </row>
    <row r="81" spans="1:30" x14ac:dyDescent="0.2">
      <c r="A81" s="105" t="s">
        <v>370</v>
      </c>
      <c r="B81" s="105" t="s">
        <v>371</v>
      </c>
      <c r="C81" s="105" t="s">
        <v>372</v>
      </c>
      <c r="D81" s="116">
        <v>0</v>
      </c>
      <c r="E81" s="107">
        <v>0</v>
      </c>
      <c r="F81" s="108">
        <v>8.7272438667892701E-4</v>
      </c>
      <c r="G81" s="108" t="s">
        <v>156</v>
      </c>
      <c r="H81" s="113">
        <v>0</v>
      </c>
      <c r="I81" s="107">
        <v>0</v>
      </c>
      <c r="J81" s="108">
        <v>3.5722110092754401E-4</v>
      </c>
      <c r="K81" s="108" t="s">
        <v>156</v>
      </c>
      <c r="L81" s="110" t="s">
        <v>157</v>
      </c>
      <c r="M81" s="106">
        <v>0</v>
      </c>
      <c r="N81" s="111">
        <v>0</v>
      </c>
      <c r="O81" s="112">
        <v>9.3209846895890298E-4</v>
      </c>
      <c r="P81" s="112" t="s">
        <v>156</v>
      </c>
      <c r="Q81" s="113">
        <v>0</v>
      </c>
      <c r="R81" s="107">
        <v>0</v>
      </c>
      <c r="S81" s="108">
        <v>1.56399391038747E-4</v>
      </c>
      <c r="T81" s="108" t="s">
        <v>156</v>
      </c>
      <c r="U81" s="110" t="s">
        <v>157</v>
      </c>
      <c r="V81" s="106">
        <v>8.7432811340613092E-3</v>
      </c>
      <c r="W81" s="107">
        <v>-1.4478028041167925E-3</v>
      </c>
      <c r="X81" s="108">
        <v>2.9195747203145501E-3</v>
      </c>
      <c r="Y81" s="108">
        <v>33.39220912090687</v>
      </c>
      <c r="Z81" s="113">
        <v>0</v>
      </c>
      <c r="AA81" s="107">
        <v>0</v>
      </c>
      <c r="AB81" s="114">
        <v>5.1085843327692095E-4</v>
      </c>
      <c r="AC81" s="108" t="s">
        <v>156</v>
      </c>
      <c r="AD81" s="110" t="s">
        <v>157</v>
      </c>
    </row>
    <row r="82" spans="1:30" x14ac:dyDescent="0.2">
      <c r="A82" s="105" t="s">
        <v>373</v>
      </c>
      <c r="B82" s="105" t="s">
        <v>374</v>
      </c>
      <c r="C82" s="105" t="s">
        <v>375</v>
      </c>
      <c r="D82" s="106">
        <v>0</v>
      </c>
      <c r="E82" s="107">
        <v>0</v>
      </c>
      <c r="F82" s="108">
        <v>3.8354490580821102E-3</v>
      </c>
      <c r="G82" s="108" t="s">
        <v>156</v>
      </c>
      <c r="H82" s="109">
        <v>0</v>
      </c>
      <c r="I82" s="107">
        <v>0</v>
      </c>
      <c r="J82" s="108">
        <v>8.2512974040279004E-4</v>
      </c>
      <c r="K82" s="108" t="s">
        <v>156</v>
      </c>
      <c r="L82" s="110" t="s">
        <v>157</v>
      </c>
      <c r="M82" s="106">
        <v>0</v>
      </c>
      <c r="N82" s="111">
        <v>0</v>
      </c>
      <c r="O82" s="112">
        <v>3.3942591792672401E-3</v>
      </c>
      <c r="P82" s="112" t="s">
        <v>156</v>
      </c>
      <c r="Q82" s="113">
        <v>0</v>
      </c>
      <c r="R82" s="107">
        <v>0</v>
      </c>
      <c r="S82" s="108">
        <v>4.2793837293204001E-4</v>
      </c>
      <c r="T82" s="108" t="s">
        <v>156</v>
      </c>
      <c r="U82" s="110" t="s">
        <v>157</v>
      </c>
      <c r="V82" s="106">
        <v>8.7432811340614203E-3</v>
      </c>
      <c r="W82" s="107">
        <v>-1.4478028041168109E-3</v>
      </c>
      <c r="X82" s="108">
        <v>3.5825472270468099E-3</v>
      </c>
      <c r="Y82" s="108">
        <v>40.974860262587129</v>
      </c>
      <c r="Z82" s="109">
        <v>0</v>
      </c>
      <c r="AA82" s="107">
        <v>0</v>
      </c>
      <c r="AB82" s="108">
        <v>2.0124676527765702E-3</v>
      </c>
      <c r="AC82" s="108" t="s">
        <v>156</v>
      </c>
      <c r="AD82" s="110" t="s">
        <v>157</v>
      </c>
    </row>
    <row r="83" spans="1:30" x14ac:dyDescent="0.2">
      <c r="A83" s="105" t="s">
        <v>376</v>
      </c>
      <c r="B83" s="105" t="s">
        <v>377</v>
      </c>
      <c r="C83" s="105" t="s">
        <v>378</v>
      </c>
      <c r="D83" s="106">
        <v>8.6298553440000095E-3</v>
      </c>
      <c r="E83" s="107">
        <v>-3.5022200080353596E-3</v>
      </c>
      <c r="F83" s="108">
        <v>1.85832692124763E-3</v>
      </c>
      <c r="G83" s="108">
        <v>21.53369723096981</v>
      </c>
      <c r="H83" s="109">
        <v>8.8178456520000004E-3</v>
      </c>
      <c r="I83" s="107">
        <v>-2.1724182439024391E-2</v>
      </c>
      <c r="J83" s="108">
        <v>4.0406159246715598E-3</v>
      </c>
      <c r="K83" s="108">
        <v>45.823164570306311</v>
      </c>
      <c r="L83" s="110">
        <v>2.6329602628886506</v>
      </c>
      <c r="M83" s="106">
        <v>9.4180268159999997E-3</v>
      </c>
      <c r="N83" s="111">
        <v>-5.1146012903225809E-3</v>
      </c>
      <c r="O83" s="112">
        <v>3.85585070168349E-3</v>
      </c>
      <c r="P83" s="112">
        <v>40.941173528332946</v>
      </c>
      <c r="Q83" s="109">
        <v>3.8149625279999999E-3</v>
      </c>
      <c r="R83" s="107">
        <v>-8.8004719392753769E-3</v>
      </c>
      <c r="S83" s="108">
        <v>1.88835751131163E-3</v>
      </c>
      <c r="T83" s="108">
        <v>49.498717155201113</v>
      </c>
      <c r="U83" s="110">
        <v>0.78295911383711281</v>
      </c>
      <c r="V83" s="106">
        <v>1.13355312804249E-2</v>
      </c>
      <c r="W83" s="107">
        <v>-1.8770543600637357E-3</v>
      </c>
      <c r="X83" s="108">
        <v>3.1578810647120501E-4</v>
      </c>
      <c r="Y83" s="108">
        <v>2.7858253720893797</v>
      </c>
      <c r="Z83" s="109">
        <v>3.6465704003294502E-3</v>
      </c>
      <c r="AA83" s="107">
        <v>-1.8691791559815399E-3</v>
      </c>
      <c r="AB83" s="108">
        <v>2.00101430213783E-4</v>
      </c>
      <c r="AC83" s="108">
        <v>5.4873870032978056</v>
      </c>
      <c r="AD83" s="110">
        <v>-6.0655773659885372E-3</v>
      </c>
    </row>
    <row r="84" spans="1:30" x14ac:dyDescent="0.2">
      <c r="A84" s="105" t="s">
        <v>379</v>
      </c>
      <c r="B84" s="105" t="s">
        <v>377</v>
      </c>
      <c r="C84" s="105" t="s">
        <v>380</v>
      </c>
      <c r="D84" s="106">
        <v>0</v>
      </c>
      <c r="E84" s="107">
        <v>0</v>
      </c>
      <c r="F84" s="108">
        <v>1.9587654697780302E-3</v>
      </c>
      <c r="G84" s="108" t="s">
        <v>156</v>
      </c>
      <c r="H84" s="109">
        <v>0</v>
      </c>
      <c r="I84" s="107">
        <v>0</v>
      </c>
      <c r="J84" s="108">
        <v>3.9434847262162596E-3</v>
      </c>
      <c r="K84" s="108" t="s">
        <v>156</v>
      </c>
      <c r="L84" s="110" t="s">
        <v>157</v>
      </c>
      <c r="M84" s="106">
        <v>0</v>
      </c>
      <c r="N84" s="111">
        <v>0</v>
      </c>
      <c r="O84" s="112">
        <v>1.51195170193886E-3</v>
      </c>
      <c r="P84" s="112" t="s">
        <v>156</v>
      </c>
      <c r="Q84" s="109">
        <v>0</v>
      </c>
      <c r="R84" s="107">
        <v>0</v>
      </c>
      <c r="S84" s="108">
        <v>1.8500303701974199E-3</v>
      </c>
      <c r="T84" s="108" t="s">
        <v>156</v>
      </c>
      <c r="U84" s="110" t="s">
        <v>157</v>
      </c>
      <c r="V84" s="116">
        <v>0</v>
      </c>
      <c r="W84" s="107">
        <v>0</v>
      </c>
      <c r="X84" s="108">
        <v>1.36476135366337E-3</v>
      </c>
      <c r="Y84" s="108" t="s">
        <v>156</v>
      </c>
      <c r="Z84" s="113">
        <v>0</v>
      </c>
      <c r="AA84" s="107">
        <v>0</v>
      </c>
      <c r="AB84" s="114">
        <v>7.75381301887179E-4</v>
      </c>
      <c r="AC84" s="108" t="s">
        <v>156</v>
      </c>
      <c r="AD84" s="110" t="s">
        <v>157</v>
      </c>
    </row>
    <row r="85" spans="1:30" x14ac:dyDescent="0.2">
      <c r="A85" s="105" t="s">
        <v>381</v>
      </c>
      <c r="B85" s="105" t="s">
        <v>382</v>
      </c>
      <c r="C85" s="105" t="s">
        <v>383</v>
      </c>
      <c r="D85" s="106">
        <v>0</v>
      </c>
      <c r="E85" s="107">
        <v>0</v>
      </c>
      <c r="F85" s="108">
        <v>3.8354490580767798E-3</v>
      </c>
      <c r="G85" s="108" t="s">
        <v>156</v>
      </c>
      <c r="H85" s="109">
        <v>0</v>
      </c>
      <c r="I85" s="107">
        <v>0</v>
      </c>
      <c r="J85" s="108">
        <v>8.2512974040279004E-4</v>
      </c>
      <c r="K85" s="108" t="s">
        <v>156</v>
      </c>
      <c r="L85" s="110" t="s">
        <v>157</v>
      </c>
      <c r="M85" s="106">
        <v>0</v>
      </c>
      <c r="N85" s="111">
        <v>0</v>
      </c>
      <c r="O85" s="112">
        <v>3.3942591789556799E-3</v>
      </c>
      <c r="P85" s="112" t="s">
        <v>156</v>
      </c>
      <c r="Q85" s="113">
        <v>0</v>
      </c>
      <c r="R85" s="107">
        <v>0</v>
      </c>
      <c r="S85" s="108">
        <v>4.2793837293204001E-4</v>
      </c>
      <c r="T85" s="108" t="s">
        <v>156</v>
      </c>
      <c r="U85" s="110" t="s">
        <v>157</v>
      </c>
      <c r="V85" s="106">
        <v>8.7432811340614203E-3</v>
      </c>
      <c r="W85" s="107">
        <v>-1.4478028041168109E-3</v>
      </c>
      <c r="X85" s="108">
        <v>3.5825472270468099E-3</v>
      </c>
      <c r="Y85" s="108">
        <v>40.974860262587129</v>
      </c>
      <c r="Z85" s="109">
        <v>0</v>
      </c>
      <c r="AA85" s="107">
        <v>0</v>
      </c>
      <c r="AB85" s="108">
        <v>2.0124676527885701E-3</v>
      </c>
      <c r="AC85" s="108" t="s">
        <v>156</v>
      </c>
      <c r="AD85" s="110" t="s">
        <v>157</v>
      </c>
    </row>
    <row r="86" spans="1:30" x14ac:dyDescent="0.2">
      <c r="A86" s="105" t="s">
        <v>384</v>
      </c>
      <c r="B86" s="105" t="s">
        <v>385</v>
      </c>
      <c r="C86" s="105" t="s">
        <v>386</v>
      </c>
      <c r="D86" s="106">
        <v>0</v>
      </c>
      <c r="E86" s="107">
        <v>0</v>
      </c>
      <c r="F86" s="108">
        <v>2.1781389779884598E-3</v>
      </c>
      <c r="G86" s="108" t="s">
        <v>156</v>
      </c>
      <c r="H86" s="113">
        <v>0</v>
      </c>
      <c r="I86" s="107">
        <v>0</v>
      </c>
      <c r="J86" s="114">
        <v>7.7225106732150495E-5</v>
      </c>
      <c r="K86" s="108" t="s">
        <v>156</v>
      </c>
      <c r="L86" s="110" t="s">
        <v>157</v>
      </c>
      <c r="M86" s="116">
        <v>0</v>
      </c>
      <c r="N86" s="111">
        <v>0</v>
      </c>
      <c r="O86" s="112">
        <v>1.32210723643328E-4</v>
      </c>
      <c r="P86" s="112" t="s">
        <v>156</v>
      </c>
      <c r="Q86" s="109">
        <v>0</v>
      </c>
      <c r="R86" s="107">
        <v>0</v>
      </c>
      <c r="S86" s="108">
        <v>5.9149542096031504E-4</v>
      </c>
      <c r="T86" s="108" t="s">
        <v>156</v>
      </c>
      <c r="U86" s="110" t="s">
        <v>157</v>
      </c>
      <c r="V86" s="116">
        <v>0</v>
      </c>
      <c r="W86" s="107">
        <v>0</v>
      </c>
      <c r="X86" s="108">
        <v>2.6989430437994802E-4</v>
      </c>
      <c r="Y86" s="108" t="s">
        <v>156</v>
      </c>
      <c r="Z86" s="113">
        <v>0</v>
      </c>
      <c r="AA86" s="107">
        <v>0</v>
      </c>
      <c r="AB86" s="114">
        <v>1.3031159646233699E-4</v>
      </c>
      <c r="AC86" s="108" t="s">
        <v>156</v>
      </c>
      <c r="AD86" s="110" t="s">
        <v>157</v>
      </c>
    </row>
    <row r="87" spans="1:30" x14ac:dyDescent="0.2">
      <c r="A87" s="105" t="s">
        <v>387</v>
      </c>
      <c r="B87" s="105" t="s">
        <v>388</v>
      </c>
      <c r="C87" s="105" t="s">
        <v>389</v>
      </c>
      <c r="D87" s="106">
        <v>0</v>
      </c>
      <c r="E87" s="107">
        <v>0</v>
      </c>
      <c r="F87" s="108">
        <v>4.2963578182129503E-3</v>
      </c>
      <c r="G87" s="108" t="s">
        <v>156</v>
      </c>
      <c r="H87" s="109">
        <v>0</v>
      </c>
      <c r="I87" s="107">
        <v>0</v>
      </c>
      <c r="J87" s="108">
        <v>8.2661062481663699E-4</v>
      </c>
      <c r="K87" s="108" t="s">
        <v>156</v>
      </c>
      <c r="L87" s="110" t="s">
        <v>157</v>
      </c>
      <c r="M87" s="106">
        <v>0</v>
      </c>
      <c r="N87" s="111">
        <v>0</v>
      </c>
      <c r="O87" s="112">
        <v>3.3983291526167299E-3</v>
      </c>
      <c r="P87" s="112" t="s">
        <v>156</v>
      </c>
      <c r="Q87" s="109">
        <v>0</v>
      </c>
      <c r="R87" s="107">
        <v>0</v>
      </c>
      <c r="S87" s="108">
        <v>4.7594408174795699E-4</v>
      </c>
      <c r="T87" s="108" t="s">
        <v>156</v>
      </c>
      <c r="U87" s="110" t="s">
        <v>157</v>
      </c>
      <c r="V87" s="106">
        <v>1.1302794845631001E-2</v>
      </c>
      <c r="W87" s="107">
        <v>-1.8716335230387483E-3</v>
      </c>
      <c r="X87" s="108">
        <v>3.68729908357125E-3</v>
      </c>
      <c r="Y87" s="108">
        <v>32.622896672291134</v>
      </c>
      <c r="Z87" s="109">
        <v>0</v>
      </c>
      <c r="AA87" s="107">
        <v>0</v>
      </c>
      <c r="AB87" s="108">
        <v>2.0127252638350501E-3</v>
      </c>
      <c r="AC87" s="108" t="s">
        <v>156</v>
      </c>
      <c r="AD87" s="110" t="s">
        <v>157</v>
      </c>
    </row>
    <row r="88" spans="1:30" x14ac:dyDescent="0.2">
      <c r="A88" s="105" t="s">
        <v>390</v>
      </c>
      <c r="B88" s="105" t="s">
        <v>391</v>
      </c>
      <c r="C88" s="105" t="s">
        <v>392</v>
      </c>
      <c r="D88" s="106">
        <v>0</v>
      </c>
      <c r="E88" s="107">
        <v>0</v>
      </c>
      <c r="F88" s="108">
        <v>0</v>
      </c>
      <c r="G88" s="108" t="s">
        <v>156</v>
      </c>
      <c r="H88" s="109">
        <v>0</v>
      </c>
      <c r="I88" s="107">
        <v>0</v>
      </c>
      <c r="J88" s="108">
        <v>0</v>
      </c>
      <c r="K88" s="108" t="s">
        <v>156</v>
      </c>
      <c r="L88" s="110" t="s">
        <v>157</v>
      </c>
      <c r="M88" s="106">
        <v>0</v>
      </c>
      <c r="N88" s="111">
        <v>0</v>
      </c>
      <c r="O88" s="112">
        <v>0</v>
      </c>
      <c r="P88" s="112" t="s">
        <v>156</v>
      </c>
      <c r="Q88" s="109">
        <v>0</v>
      </c>
      <c r="R88" s="107">
        <v>0</v>
      </c>
      <c r="S88" s="108">
        <v>0</v>
      </c>
      <c r="T88" s="108" t="s">
        <v>156</v>
      </c>
      <c r="U88" s="110" t="s">
        <v>157</v>
      </c>
      <c r="V88" s="106">
        <v>0</v>
      </c>
      <c r="W88" s="107">
        <v>0</v>
      </c>
      <c r="X88" s="108">
        <v>0</v>
      </c>
      <c r="Y88" s="108" t="s">
        <v>156</v>
      </c>
      <c r="Z88" s="109">
        <v>0</v>
      </c>
      <c r="AA88" s="107">
        <v>0</v>
      </c>
      <c r="AB88" s="108">
        <v>0</v>
      </c>
      <c r="AC88" s="108" t="s">
        <v>156</v>
      </c>
      <c r="AD88" s="110" t="s">
        <v>157</v>
      </c>
    </row>
    <row r="89" spans="1:30" x14ac:dyDescent="0.2">
      <c r="A89" s="105" t="s">
        <v>393</v>
      </c>
      <c r="B89" s="105" t="s">
        <v>394</v>
      </c>
      <c r="C89" s="105" t="s">
        <v>395</v>
      </c>
      <c r="D89" s="106">
        <v>0.2323258436207</v>
      </c>
      <c r="E89" s="107">
        <v>-9.4283876783382237E-2</v>
      </c>
      <c r="F89" s="108">
        <v>5.9025810330344597E-2</v>
      </c>
      <c r="G89" s="108">
        <v>25.406476270763644</v>
      </c>
      <c r="H89" s="109">
        <v>0.236150028689421</v>
      </c>
      <c r="I89" s="107">
        <v>-0.58179361588918699</v>
      </c>
      <c r="J89" s="108">
        <v>1.74194243154321E-2</v>
      </c>
      <c r="K89" s="108">
        <v>7.3764226970904661</v>
      </c>
      <c r="L89" s="110">
        <v>2.62542447966575</v>
      </c>
      <c r="M89" s="106">
        <v>0.25209447499186599</v>
      </c>
      <c r="N89" s="111">
        <v>-0.13690370098396112</v>
      </c>
      <c r="O89" s="112">
        <v>4.8333301363518003E-2</v>
      </c>
      <c r="P89" s="112">
        <v>19.172693636017808</v>
      </c>
      <c r="Q89" s="109">
        <v>0.10198377014717</v>
      </c>
      <c r="R89" s="107">
        <v>-0.23525927210409533</v>
      </c>
      <c r="S89" s="108">
        <v>6.87209269932794E-3</v>
      </c>
      <c r="T89" s="108">
        <v>6.7384179751454667</v>
      </c>
      <c r="U89" s="110">
        <v>0.78109013577817432</v>
      </c>
      <c r="V89" s="106">
        <v>1.0522852153183799</v>
      </c>
      <c r="W89" s="107">
        <v>-0.1742482555585991</v>
      </c>
      <c r="X89" s="108">
        <v>6.4079637492195196E-2</v>
      </c>
      <c r="Y89" s="108">
        <v>6.0895693068164256</v>
      </c>
      <c r="Z89" s="109">
        <v>0.11080254373487999</v>
      </c>
      <c r="AA89" s="107">
        <v>-5.6795778619894266E-2</v>
      </c>
      <c r="AB89" s="108">
        <v>5.0989731431013999E-2</v>
      </c>
      <c r="AC89" s="108">
        <v>46.018556715645808</v>
      </c>
      <c r="AD89" s="110">
        <v>-1.6172886033389209</v>
      </c>
    </row>
    <row r="90" spans="1:30" x14ac:dyDescent="0.2">
      <c r="A90" s="105" t="s">
        <v>396</v>
      </c>
      <c r="B90" s="105" t="s">
        <v>397</v>
      </c>
      <c r="C90" s="105" t="s">
        <v>398</v>
      </c>
      <c r="D90" s="116">
        <v>0</v>
      </c>
      <c r="E90" s="107">
        <v>0</v>
      </c>
      <c r="F90" s="114">
        <v>5.3838579148240001E-5</v>
      </c>
      <c r="G90" s="108" t="s">
        <v>156</v>
      </c>
      <c r="H90" s="109">
        <v>0</v>
      </c>
      <c r="I90" s="107">
        <v>0</v>
      </c>
      <c r="J90" s="108">
        <v>0</v>
      </c>
      <c r="K90" s="108" t="s">
        <v>156</v>
      </c>
      <c r="L90" s="110" t="s">
        <v>157</v>
      </c>
      <c r="M90" s="116">
        <v>0</v>
      </c>
      <c r="N90" s="111">
        <v>0</v>
      </c>
      <c r="O90" s="115">
        <v>6.1414732075906804E-5</v>
      </c>
      <c r="P90" s="112" t="s">
        <v>156</v>
      </c>
      <c r="Q90" s="113">
        <v>0</v>
      </c>
      <c r="R90" s="107">
        <v>0</v>
      </c>
      <c r="S90" s="114">
        <v>8.6425421749247302E-5</v>
      </c>
      <c r="T90" s="108" t="s">
        <v>156</v>
      </c>
      <c r="U90" s="110" t="s">
        <v>157</v>
      </c>
      <c r="V90" s="106">
        <v>0</v>
      </c>
      <c r="W90" s="107">
        <v>0</v>
      </c>
      <c r="X90" s="108">
        <v>0</v>
      </c>
      <c r="Y90" s="108" t="s">
        <v>156</v>
      </c>
      <c r="Z90" s="113">
        <v>0</v>
      </c>
      <c r="AA90" s="107">
        <v>0</v>
      </c>
      <c r="AB90" s="114">
        <v>1.26948981832738E-3</v>
      </c>
      <c r="AC90" s="108" t="s">
        <v>156</v>
      </c>
      <c r="AD90" s="110" t="s">
        <v>157</v>
      </c>
    </row>
    <row r="91" spans="1:30" x14ac:dyDescent="0.2">
      <c r="A91" s="105" t="s">
        <v>399</v>
      </c>
      <c r="B91" s="105" t="s">
        <v>400</v>
      </c>
      <c r="C91" s="105" t="s">
        <v>401</v>
      </c>
      <c r="D91" s="106">
        <v>0.38556109030746899</v>
      </c>
      <c r="E91" s="107">
        <v>-0.15647072992174416</v>
      </c>
      <c r="F91" s="108">
        <v>0.265765684198287</v>
      </c>
      <c r="G91" s="108">
        <v>68.929591413477397</v>
      </c>
      <c r="H91" s="109">
        <v>5.2584822974377998E-2</v>
      </c>
      <c r="I91" s="107">
        <v>-0.12955117756683421</v>
      </c>
      <c r="J91" s="108">
        <v>4.8575522671769601E-2</v>
      </c>
      <c r="K91" s="108">
        <v>92.375556147518211</v>
      </c>
      <c r="L91" s="110">
        <v>-0.2723706766635659</v>
      </c>
      <c r="M91" s="106">
        <v>0.139787375930948</v>
      </c>
      <c r="N91" s="111">
        <v>-7.5913639584527001E-2</v>
      </c>
      <c r="O91" s="112">
        <v>0.100022514440076</v>
      </c>
      <c r="P91" s="112">
        <v>71.553324306971035</v>
      </c>
      <c r="Q91" s="109">
        <v>3.02453277254509E-2</v>
      </c>
      <c r="R91" s="107">
        <v>-6.9770844664511E-2</v>
      </c>
      <c r="S91" s="108">
        <v>2.0622278981096399E-2</v>
      </c>
      <c r="T91" s="108">
        <v>68.183354362343778</v>
      </c>
      <c r="U91" s="110">
        <v>-0.1217348219861356</v>
      </c>
      <c r="V91" s="106">
        <v>6.0457951939769998</v>
      </c>
      <c r="W91" s="107">
        <v>-1.001125218409836</v>
      </c>
      <c r="X91" s="108">
        <v>3.2456171743270902E-3</v>
      </c>
      <c r="Y91" s="108">
        <v>5.3683875655603917E-2</v>
      </c>
      <c r="Z91" s="109">
        <v>1.9515277739802299</v>
      </c>
      <c r="AA91" s="107">
        <v>-1.000324863360198</v>
      </c>
      <c r="AB91" s="108">
        <v>1.3496918178479899E-2</v>
      </c>
      <c r="AC91" s="108">
        <v>0.69160779356741198</v>
      </c>
      <c r="AD91" s="110">
        <v>-1.153831747419599E-3</v>
      </c>
    </row>
    <row r="92" spans="1:30" x14ac:dyDescent="0.2">
      <c r="A92" s="105" t="s">
        <v>402</v>
      </c>
      <c r="B92" s="105" t="s">
        <v>400</v>
      </c>
      <c r="C92" s="105" t="s">
        <v>403</v>
      </c>
      <c r="D92" s="106">
        <v>0</v>
      </c>
      <c r="E92" s="107">
        <v>0</v>
      </c>
      <c r="F92" s="108">
        <v>0.18573858441597901</v>
      </c>
      <c r="G92" s="108" t="s">
        <v>156</v>
      </c>
      <c r="H92" s="109">
        <v>0</v>
      </c>
      <c r="I92" s="107">
        <v>0</v>
      </c>
      <c r="J92" s="108">
        <v>1.3013087052333901E-2</v>
      </c>
      <c r="K92" s="108" t="s">
        <v>156</v>
      </c>
      <c r="L92" s="110" t="s">
        <v>157</v>
      </c>
      <c r="M92" s="106">
        <v>0</v>
      </c>
      <c r="N92" s="111">
        <v>0</v>
      </c>
      <c r="O92" s="112">
        <v>2.8850432428383099E-2</v>
      </c>
      <c r="P92" s="112" t="s">
        <v>156</v>
      </c>
      <c r="Q92" s="109">
        <v>0</v>
      </c>
      <c r="R92" s="107">
        <v>0</v>
      </c>
      <c r="S92" s="108">
        <v>3.8236817878058199E-3</v>
      </c>
      <c r="T92" s="108" t="s">
        <v>156</v>
      </c>
      <c r="U92" s="110" t="s">
        <v>157</v>
      </c>
      <c r="V92" s="106">
        <v>0.71842911606390203</v>
      </c>
      <c r="W92" s="107">
        <v>-0.11896491406920054</v>
      </c>
      <c r="X92" s="108">
        <v>7.2821838663553504E-2</v>
      </c>
      <c r="Y92" s="108">
        <v>10.136259379704237</v>
      </c>
      <c r="Z92" s="109">
        <v>0</v>
      </c>
      <c r="AA92" s="107">
        <v>0</v>
      </c>
      <c r="AB92" s="108">
        <v>2.0326858915517301E-2</v>
      </c>
      <c r="AC92" s="108" t="s">
        <v>156</v>
      </c>
      <c r="AD92" s="110" t="s">
        <v>157</v>
      </c>
    </row>
    <row r="93" spans="1:30" x14ac:dyDescent="0.2">
      <c r="A93" s="105" t="s">
        <v>404</v>
      </c>
      <c r="B93" s="105" t="s">
        <v>405</v>
      </c>
      <c r="C93" s="105" t="s">
        <v>406</v>
      </c>
      <c r="D93" s="106">
        <v>0</v>
      </c>
      <c r="E93" s="107">
        <v>0</v>
      </c>
      <c r="F93" s="108">
        <v>0</v>
      </c>
      <c r="G93" s="108" t="s">
        <v>156</v>
      </c>
      <c r="H93" s="109">
        <v>0</v>
      </c>
      <c r="I93" s="107">
        <v>0</v>
      </c>
      <c r="J93" s="108">
        <v>0</v>
      </c>
      <c r="K93" s="108" t="s">
        <v>156</v>
      </c>
      <c r="L93" s="110" t="s">
        <v>157</v>
      </c>
      <c r="M93" s="106">
        <v>0</v>
      </c>
      <c r="N93" s="111">
        <v>0</v>
      </c>
      <c r="O93" s="112">
        <v>0</v>
      </c>
      <c r="P93" s="112" t="s">
        <v>156</v>
      </c>
      <c r="Q93" s="109">
        <v>0</v>
      </c>
      <c r="R93" s="107">
        <v>0</v>
      </c>
      <c r="S93" s="108">
        <v>0</v>
      </c>
      <c r="T93" s="108" t="s">
        <v>156</v>
      </c>
      <c r="U93" s="110" t="s">
        <v>157</v>
      </c>
      <c r="V93" s="106">
        <v>0</v>
      </c>
      <c r="W93" s="107">
        <v>0</v>
      </c>
      <c r="X93" s="108">
        <v>0</v>
      </c>
      <c r="Y93" s="108" t="s">
        <v>156</v>
      </c>
      <c r="Z93" s="109">
        <v>0</v>
      </c>
      <c r="AA93" s="107">
        <v>0</v>
      </c>
      <c r="AB93" s="108">
        <v>0</v>
      </c>
      <c r="AC93" s="108" t="s">
        <v>156</v>
      </c>
      <c r="AD93" s="110" t="s">
        <v>157</v>
      </c>
    </row>
    <row r="94" spans="1:30" x14ac:dyDescent="0.2">
      <c r="A94" s="105" t="s">
        <v>407</v>
      </c>
      <c r="B94" s="105" t="s">
        <v>408</v>
      </c>
      <c r="C94" s="105" t="s">
        <v>409</v>
      </c>
      <c r="D94" s="106">
        <v>7.1280178200000002E-2</v>
      </c>
      <c r="E94" s="107">
        <v>-2.8927352350341506E-2</v>
      </c>
      <c r="F94" s="108">
        <v>1.2429805581499901E-4</v>
      </c>
      <c r="G94" s="108">
        <v>0.17437955256823279</v>
      </c>
      <c r="H94" s="109">
        <v>2.9681467199999998E-3</v>
      </c>
      <c r="I94" s="107">
        <v>-7.3125073170731709E-3</v>
      </c>
      <c r="J94" s="114">
        <v>4.6522615977914501E-5</v>
      </c>
      <c r="K94" s="108">
        <v>1.5673961015618025</v>
      </c>
      <c r="L94" s="110">
        <v>-1.9839962146764862</v>
      </c>
      <c r="M94" s="106">
        <v>1.48889676606619E-2</v>
      </c>
      <c r="N94" s="111">
        <v>-8.0856781039762675E-3</v>
      </c>
      <c r="O94" s="115">
        <v>8.7997436992454597E-5</v>
      </c>
      <c r="P94" s="112">
        <v>0.59102443499123436</v>
      </c>
      <c r="Q94" s="109">
        <v>1.8684120000000001E-3</v>
      </c>
      <c r="R94" s="107">
        <v>-4.3101097995910343E-3</v>
      </c>
      <c r="S94" s="114">
        <v>3.6297630917719498E-5</v>
      </c>
      <c r="T94" s="108">
        <v>1.942699517971384</v>
      </c>
      <c r="U94" s="110">
        <v>-0.90764414785328018</v>
      </c>
      <c r="V94" s="106">
        <v>1.76433414021149E-2</v>
      </c>
      <c r="W94" s="107">
        <v>-2.9215667166939728E-3</v>
      </c>
      <c r="X94" s="114">
        <v>4.4397276385812398E-5</v>
      </c>
      <c r="Y94" s="108">
        <v>0.25163757461775643</v>
      </c>
      <c r="Z94" s="109">
        <v>1.6763445813131499E-3</v>
      </c>
      <c r="AA94" s="107">
        <v>-8.5926994563166939E-4</v>
      </c>
      <c r="AB94" s="114">
        <v>7.3881479220873602E-5</v>
      </c>
      <c r="AC94" s="108">
        <v>4.4072966885483167</v>
      </c>
      <c r="AD94" s="110">
        <v>-1.7655588945737213</v>
      </c>
    </row>
    <row r="95" spans="1:30" x14ac:dyDescent="0.2">
      <c r="A95" s="105" t="s">
        <v>410</v>
      </c>
      <c r="B95" s="105" t="s">
        <v>411</v>
      </c>
      <c r="C95" s="105" t="s">
        <v>412</v>
      </c>
      <c r="D95" s="106">
        <v>0</v>
      </c>
      <c r="E95" s="107">
        <v>0</v>
      </c>
      <c r="F95" s="108">
        <v>0</v>
      </c>
      <c r="G95" s="108" t="s">
        <v>156</v>
      </c>
      <c r="H95" s="109">
        <v>0</v>
      </c>
      <c r="I95" s="107">
        <v>0</v>
      </c>
      <c r="J95" s="108">
        <v>0</v>
      </c>
      <c r="K95" s="108" t="s">
        <v>156</v>
      </c>
      <c r="L95" s="110" t="s">
        <v>157</v>
      </c>
      <c r="M95" s="106">
        <v>0</v>
      </c>
      <c r="N95" s="111">
        <v>0</v>
      </c>
      <c r="O95" s="112">
        <v>0</v>
      </c>
      <c r="P95" s="112" t="s">
        <v>156</v>
      </c>
      <c r="Q95" s="109">
        <v>0</v>
      </c>
      <c r="R95" s="107">
        <v>0</v>
      </c>
      <c r="S95" s="108">
        <v>0</v>
      </c>
      <c r="T95" s="108" t="s">
        <v>156</v>
      </c>
      <c r="U95" s="110" t="s">
        <v>157</v>
      </c>
      <c r="V95" s="106">
        <v>0</v>
      </c>
      <c r="W95" s="107">
        <v>0</v>
      </c>
      <c r="X95" s="108">
        <v>0</v>
      </c>
      <c r="Y95" s="108" t="s">
        <v>156</v>
      </c>
      <c r="Z95" s="109">
        <v>0</v>
      </c>
      <c r="AA95" s="107">
        <v>0</v>
      </c>
      <c r="AB95" s="108">
        <v>0</v>
      </c>
      <c r="AC95" s="108" t="s">
        <v>156</v>
      </c>
      <c r="AD95" s="110" t="s">
        <v>157</v>
      </c>
    </row>
    <row r="96" spans="1:30" x14ac:dyDescent="0.2">
      <c r="A96" s="105" t="s">
        <v>413</v>
      </c>
      <c r="B96" s="105" t="s">
        <v>414</v>
      </c>
      <c r="C96" s="105" t="s">
        <v>415</v>
      </c>
      <c r="D96" s="116">
        <v>0</v>
      </c>
      <c r="E96" s="107">
        <v>0</v>
      </c>
      <c r="F96" s="114">
        <v>8.6849135443501699E-20</v>
      </c>
      <c r="G96" s="108" t="s">
        <v>156</v>
      </c>
      <c r="H96" s="113">
        <v>0</v>
      </c>
      <c r="I96" s="107">
        <v>0</v>
      </c>
      <c r="J96" s="114">
        <v>7.0057046765198899E-20</v>
      </c>
      <c r="K96" s="108" t="s">
        <v>156</v>
      </c>
      <c r="L96" s="110" t="s">
        <v>157</v>
      </c>
      <c r="M96" s="106">
        <v>0</v>
      </c>
      <c r="N96" s="111">
        <v>0</v>
      </c>
      <c r="O96" s="112">
        <v>0</v>
      </c>
      <c r="P96" s="112" t="s">
        <v>156</v>
      </c>
      <c r="Q96" s="109">
        <v>0</v>
      </c>
      <c r="R96" s="107">
        <v>0</v>
      </c>
      <c r="S96" s="108">
        <v>0</v>
      </c>
      <c r="T96" s="108" t="s">
        <v>156</v>
      </c>
      <c r="U96" s="110" t="s">
        <v>157</v>
      </c>
      <c r="V96" s="116">
        <v>0</v>
      </c>
      <c r="W96" s="107">
        <v>0</v>
      </c>
      <c r="X96" s="114">
        <v>9.31700568745584E-19</v>
      </c>
      <c r="Y96" s="108" t="s">
        <v>156</v>
      </c>
      <c r="Z96" s="113">
        <v>0</v>
      </c>
      <c r="AA96" s="107">
        <v>0</v>
      </c>
      <c r="AB96" s="114">
        <v>3.11095482473532E-19</v>
      </c>
      <c r="AC96" s="108" t="s">
        <v>156</v>
      </c>
      <c r="AD96" s="110" t="s">
        <v>157</v>
      </c>
    </row>
    <row r="97" spans="1:30" x14ac:dyDescent="0.2">
      <c r="A97" s="105" t="s">
        <v>416</v>
      </c>
      <c r="B97" s="105" t="s">
        <v>417</v>
      </c>
      <c r="C97" s="105" t="s">
        <v>418</v>
      </c>
      <c r="D97" s="106">
        <v>7.1280178200000002E-2</v>
      </c>
      <c r="E97" s="107">
        <v>-2.8927352350341506E-2</v>
      </c>
      <c r="F97" s="108">
        <v>1.2429805581499901E-4</v>
      </c>
      <c r="G97" s="108">
        <v>0.17437955256823279</v>
      </c>
      <c r="H97" s="109">
        <v>2.9681467199999998E-3</v>
      </c>
      <c r="I97" s="107">
        <v>-7.3125073170731709E-3</v>
      </c>
      <c r="J97" s="114">
        <v>4.6522615977914501E-5</v>
      </c>
      <c r="K97" s="108">
        <v>1.5673961015618025</v>
      </c>
      <c r="L97" s="110">
        <v>-1.9839962146764862</v>
      </c>
      <c r="M97" s="106">
        <v>1.48889676606619E-2</v>
      </c>
      <c r="N97" s="111">
        <v>-8.0856781039762675E-3</v>
      </c>
      <c r="O97" s="115">
        <v>8.7997436992454597E-5</v>
      </c>
      <c r="P97" s="112">
        <v>0.59102443499123436</v>
      </c>
      <c r="Q97" s="109">
        <v>1.8684120000000001E-3</v>
      </c>
      <c r="R97" s="107">
        <v>-4.3101097995910343E-3</v>
      </c>
      <c r="S97" s="114">
        <v>3.6297630917719498E-5</v>
      </c>
      <c r="T97" s="108">
        <v>1.942699517971384</v>
      </c>
      <c r="U97" s="110">
        <v>-0.90764414785328018</v>
      </c>
      <c r="V97" s="106">
        <v>1.76433414021149E-2</v>
      </c>
      <c r="W97" s="107">
        <v>-2.9215667166939728E-3</v>
      </c>
      <c r="X97" s="114">
        <v>4.4397276385812398E-5</v>
      </c>
      <c r="Y97" s="108">
        <v>0.25163757461775643</v>
      </c>
      <c r="Z97" s="109">
        <v>1.6763445813131499E-3</v>
      </c>
      <c r="AA97" s="107">
        <v>-8.5926994563166939E-4</v>
      </c>
      <c r="AB97" s="114">
        <v>7.3881479220873602E-5</v>
      </c>
      <c r="AC97" s="108">
        <v>4.4072966885483167</v>
      </c>
      <c r="AD97" s="110">
        <v>-1.7655588945737213</v>
      </c>
    </row>
    <row r="98" spans="1:30" x14ac:dyDescent="0.2">
      <c r="A98" s="105" t="s">
        <v>419</v>
      </c>
      <c r="B98" s="105" t="s">
        <v>420</v>
      </c>
      <c r="C98" s="105" t="s">
        <v>421</v>
      </c>
      <c r="D98" s="116">
        <v>0</v>
      </c>
      <c r="E98" s="107">
        <v>0</v>
      </c>
      <c r="F98" s="108">
        <v>3.4944993362557702E-4</v>
      </c>
      <c r="G98" s="108" t="s">
        <v>156</v>
      </c>
      <c r="H98" s="113">
        <v>0</v>
      </c>
      <c r="I98" s="107">
        <v>0</v>
      </c>
      <c r="J98" s="114">
        <v>4.6925964679090599E-5</v>
      </c>
      <c r="K98" s="108" t="s">
        <v>156</v>
      </c>
      <c r="L98" s="110" t="s">
        <v>157</v>
      </c>
      <c r="M98" s="116">
        <v>0</v>
      </c>
      <c r="N98" s="111">
        <v>0</v>
      </c>
      <c r="O98" s="115">
        <v>9.9677301321630205E-5</v>
      </c>
      <c r="P98" s="112" t="s">
        <v>156</v>
      </c>
      <c r="Q98" s="113">
        <v>0</v>
      </c>
      <c r="R98" s="107">
        <v>0</v>
      </c>
      <c r="S98" s="108">
        <v>4.1976312420182902E-4</v>
      </c>
      <c r="T98" s="108" t="s">
        <v>156</v>
      </c>
      <c r="U98" s="110" t="s">
        <v>157</v>
      </c>
      <c r="V98" s="106">
        <v>0</v>
      </c>
      <c r="W98" s="107">
        <v>0</v>
      </c>
      <c r="X98" s="108">
        <v>0</v>
      </c>
      <c r="Y98" s="108" t="s">
        <v>156</v>
      </c>
      <c r="Z98" s="113">
        <v>0</v>
      </c>
      <c r="AA98" s="107">
        <v>0</v>
      </c>
      <c r="AB98" s="114">
        <v>1.19834949696829E-4</v>
      </c>
      <c r="AC98" s="108" t="s">
        <v>156</v>
      </c>
      <c r="AD98" s="110" t="s">
        <v>157</v>
      </c>
    </row>
    <row r="99" spans="1:30" x14ac:dyDescent="0.2">
      <c r="A99" s="105" t="s">
        <v>422</v>
      </c>
      <c r="B99" s="105" t="s">
        <v>423</v>
      </c>
      <c r="C99" s="105" t="s">
        <v>424</v>
      </c>
      <c r="D99" s="106">
        <v>0</v>
      </c>
      <c r="E99" s="107">
        <v>0</v>
      </c>
      <c r="F99" s="108">
        <v>3.8354490580767798E-3</v>
      </c>
      <c r="G99" s="108" t="s">
        <v>156</v>
      </c>
      <c r="H99" s="109">
        <v>0</v>
      </c>
      <c r="I99" s="107">
        <v>0</v>
      </c>
      <c r="J99" s="108">
        <v>8.2512974040279004E-4</v>
      </c>
      <c r="K99" s="108" t="s">
        <v>156</v>
      </c>
      <c r="L99" s="110" t="s">
        <v>157</v>
      </c>
      <c r="M99" s="106">
        <v>0</v>
      </c>
      <c r="N99" s="111">
        <v>0</v>
      </c>
      <c r="O99" s="112">
        <v>3.3942591787789198E-3</v>
      </c>
      <c r="P99" s="112" t="s">
        <v>156</v>
      </c>
      <c r="Q99" s="113">
        <v>0</v>
      </c>
      <c r="R99" s="107">
        <v>0</v>
      </c>
      <c r="S99" s="108">
        <v>4.2793837293204001E-4</v>
      </c>
      <c r="T99" s="108" t="s">
        <v>156</v>
      </c>
      <c r="U99" s="110" t="s">
        <v>157</v>
      </c>
      <c r="V99" s="106">
        <v>8.7432811340614203E-3</v>
      </c>
      <c r="W99" s="107">
        <v>-1.4478028041168109E-3</v>
      </c>
      <c r="X99" s="108">
        <v>3.5825472270468099E-3</v>
      </c>
      <c r="Y99" s="108">
        <v>40.974860262587129</v>
      </c>
      <c r="Z99" s="109">
        <v>0</v>
      </c>
      <c r="AA99" s="107">
        <v>0</v>
      </c>
      <c r="AB99" s="108">
        <v>2.0124676527885701E-3</v>
      </c>
      <c r="AC99" s="108" t="s">
        <v>156</v>
      </c>
      <c r="AD99" s="110" t="s">
        <v>157</v>
      </c>
    </row>
    <row r="100" spans="1:30" x14ac:dyDescent="0.2">
      <c r="A100" s="105" t="s">
        <v>425</v>
      </c>
      <c r="B100" s="105" t="s">
        <v>426</v>
      </c>
      <c r="C100" s="105" t="s">
        <v>427</v>
      </c>
      <c r="D100" s="116">
        <v>0</v>
      </c>
      <c r="E100" s="107">
        <v>0</v>
      </c>
      <c r="F100" s="108">
        <v>8.7272438667892701E-4</v>
      </c>
      <c r="G100" s="108" t="s">
        <v>156</v>
      </c>
      <c r="H100" s="113">
        <v>0</v>
      </c>
      <c r="I100" s="107">
        <v>0</v>
      </c>
      <c r="J100" s="108">
        <v>3.5722110092754401E-4</v>
      </c>
      <c r="K100" s="108" t="s">
        <v>156</v>
      </c>
      <c r="L100" s="110" t="s">
        <v>157</v>
      </c>
      <c r="M100" s="106">
        <v>0</v>
      </c>
      <c r="N100" s="111">
        <v>0</v>
      </c>
      <c r="O100" s="112">
        <v>9.3209846895890298E-4</v>
      </c>
      <c r="P100" s="112" t="s">
        <v>156</v>
      </c>
      <c r="Q100" s="113">
        <v>0</v>
      </c>
      <c r="R100" s="107">
        <v>0</v>
      </c>
      <c r="S100" s="108">
        <v>1.56399391038747E-4</v>
      </c>
      <c r="T100" s="108" t="s">
        <v>156</v>
      </c>
      <c r="U100" s="110" t="s">
        <v>157</v>
      </c>
      <c r="V100" s="106">
        <v>8.7432811340613092E-3</v>
      </c>
      <c r="W100" s="107">
        <v>-1.4478028041167925E-3</v>
      </c>
      <c r="X100" s="108">
        <v>2.9195747203145501E-3</v>
      </c>
      <c r="Y100" s="108">
        <v>33.39220912090687</v>
      </c>
      <c r="Z100" s="113">
        <v>0</v>
      </c>
      <c r="AA100" s="107">
        <v>0</v>
      </c>
      <c r="AB100" s="114">
        <v>5.1085843327692095E-4</v>
      </c>
      <c r="AC100" s="108" t="s">
        <v>156</v>
      </c>
      <c r="AD100" s="110" t="s">
        <v>157</v>
      </c>
    </row>
    <row r="101" spans="1:30" x14ac:dyDescent="0.2">
      <c r="A101" s="105" t="s">
        <v>428</v>
      </c>
      <c r="B101" s="105" t="s">
        <v>429</v>
      </c>
      <c r="C101" s="105" t="s">
        <v>430</v>
      </c>
      <c r="D101" s="106">
        <v>0</v>
      </c>
      <c r="E101" s="107">
        <v>0</v>
      </c>
      <c r="F101" s="108">
        <v>3.8354490580821102E-3</v>
      </c>
      <c r="G101" s="108" t="s">
        <v>156</v>
      </c>
      <c r="H101" s="109">
        <v>0</v>
      </c>
      <c r="I101" s="107">
        <v>0</v>
      </c>
      <c r="J101" s="108">
        <v>8.2512974040279004E-4</v>
      </c>
      <c r="K101" s="108" t="s">
        <v>156</v>
      </c>
      <c r="L101" s="110" t="s">
        <v>157</v>
      </c>
      <c r="M101" s="106">
        <v>0</v>
      </c>
      <c r="N101" s="111">
        <v>0</v>
      </c>
      <c r="O101" s="112">
        <v>3.3942591792672401E-3</v>
      </c>
      <c r="P101" s="112" t="s">
        <v>156</v>
      </c>
      <c r="Q101" s="113">
        <v>0</v>
      </c>
      <c r="R101" s="107">
        <v>0</v>
      </c>
      <c r="S101" s="108">
        <v>4.2793837293204001E-4</v>
      </c>
      <c r="T101" s="108" t="s">
        <v>156</v>
      </c>
      <c r="U101" s="110" t="s">
        <v>157</v>
      </c>
      <c r="V101" s="106">
        <v>8.7432811340614203E-3</v>
      </c>
      <c r="W101" s="107">
        <v>-1.4478028041168109E-3</v>
      </c>
      <c r="X101" s="108">
        <v>3.5825472270468099E-3</v>
      </c>
      <c r="Y101" s="108">
        <v>40.974860262587129</v>
      </c>
      <c r="Z101" s="109">
        <v>0</v>
      </c>
      <c r="AA101" s="107">
        <v>0</v>
      </c>
      <c r="AB101" s="108">
        <v>2.0124676527765702E-3</v>
      </c>
      <c r="AC101" s="108" t="s">
        <v>156</v>
      </c>
      <c r="AD101" s="110" t="s">
        <v>157</v>
      </c>
    </row>
    <row r="102" spans="1:30" x14ac:dyDescent="0.2">
      <c r="A102" s="105" t="s">
        <v>431</v>
      </c>
      <c r="B102" s="105" t="s">
        <v>432</v>
      </c>
      <c r="C102" s="105" t="s">
        <v>433</v>
      </c>
      <c r="D102" s="106">
        <v>0</v>
      </c>
      <c r="E102" s="107">
        <v>0</v>
      </c>
      <c r="F102" s="108">
        <v>2.4879483594356898E-3</v>
      </c>
      <c r="G102" s="108" t="s">
        <v>156</v>
      </c>
      <c r="H102" s="109">
        <v>0</v>
      </c>
      <c r="I102" s="107">
        <v>0</v>
      </c>
      <c r="J102" s="108">
        <v>6.5073959555482399E-4</v>
      </c>
      <c r="K102" s="108" t="s">
        <v>156</v>
      </c>
      <c r="L102" s="110" t="s">
        <v>157</v>
      </c>
      <c r="M102" s="106">
        <v>0</v>
      </c>
      <c r="N102" s="111">
        <v>0</v>
      </c>
      <c r="O102" s="112">
        <v>2.3799960848331502E-3</v>
      </c>
      <c r="P102" s="112" t="s">
        <v>156</v>
      </c>
      <c r="Q102" s="113">
        <v>0</v>
      </c>
      <c r="R102" s="107">
        <v>0</v>
      </c>
      <c r="S102" s="108">
        <v>3.0687127565322497E-4</v>
      </c>
      <c r="T102" s="108" t="s">
        <v>156</v>
      </c>
      <c r="U102" s="110" t="s">
        <v>157</v>
      </c>
      <c r="V102" s="106">
        <v>8.7432811340613405E-3</v>
      </c>
      <c r="W102" s="107">
        <v>-1.4478028041167977E-3</v>
      </c>
      <c r="X102" s="108">
        <v>2.9501900134475101E-3</v>
      </c>
      <c r="Y102" s="108">
        <v>33.742367061198657</v>
      </c>
      <c r="Z102" s="109">
        <v>0</v>
      </c>
      <c r="AA102" s="107">
        <v>0</v>
      </c>
      <c r="AB102" s="108">
        <v>1.24812045361487E-3</v>
      </c>
      <c r="AC102" s="108" t="s">
        <v>156</v>
      </c>
      <c r="AD102" s="110" t="s">
        <v>157</v>
      </c>
    </row>
    <row r="103" spans="1:30" x14ac:dyDescent="0.2">
      <c r="A103" s="105" t="s">
        <v>434</v>
      </c>
      <c r="B103" s="105" t="s">
        <v>435</v>
      </c>
      <c r="C103" s="105" t="s">
        <v>436</v>
      </c>
      <c r="D103" s="106">
        <v>0</v>
      </c>
      <c r="E103" s="107">
        <v>0</v>
      </c>
      <c r="F103" s="108">
        <v>3.8354490580767798E-3</v>
      </c>
      <c r="G103" s="108" t="s">
        <v>156</v>
      </c>
      <c r="H103" s="109">
        <v>0</v>
      </c>
      <c r="I103" s="107">
        <v>0</v>
      </c>
      <c r="J103" s="108">
        <v>8.2512974040279004E-4</v>
      </c>
      <c r="K103" s="108" t="s">
        <v>156</v>
      </c>
      <c r="L103" s="110" t="s">
        <v>157</v>
      </c>
      <c r="M103" s="106">
        <v>0</v>
      </c>
      <c r="N103" s="111">
        <v>0</v>
      </c>
      <c r="O103" s="112">
        <v>3.3942591789556799E-3</v>
      </c>
      <c r="P103" s="112" t="s">
        <v>156</v>
      </c>
      <c r="Q103" s="113">
        <v>0</v>
      </c>
      <c r="R103" s="107">
        <v>0</v>
      </c>
      <c r="S103" s="108">
        <v>4.2793837293204001E-4</v>
      </c>
      <c r="T103" s="108" t="s">
        <v>156</v>
      </c>
      <c r="U103" s="110" t="s">
        <v>157</v>
      </c>
      <c r="V103" s="106">
        <v>8.7432811340614203E-3</v>
      </c>
      <c r="W103" s="107">
        <v>-1.4478028041168109E-3</v>
      </c>
      <c r="X103" s="108">
        <v>3.5825472270468099E-3</v>
      </c>
      <c r="Y103" s="108">
        <v>40.974860262587129</v>
      </c>
      <c r="Z103" s="109">
        <v>0</v>
      </c>
      <c r="AA103" s="107">
        <v>0</v>
      </c>
      <c r="AB103" s="108">
        <v>2.0124676527885701E-3</v>
      </c>
      <c r="AC103" s="108" t="s">
        <v>156</v>
      </c>
      <c r="AD103" s="110" t="s">
        <v>157</v>
      </c>
    </row>
    <row r="104" spans="1:30" x14ac:dyDescent="0.2">
      <c r="A104" s="105" t="s">
        <v>437</v>
      </c>
      <c r="B104" s="105" t="s">
        <v>438</v>
      </c>
      <c r="C104" s="105" t="s">
        <v>439</v>
      </c>
      <c r="D104" s="106">
        <v>0</v>
      </c>
      <c r="E104" s="107">
        <v>0</v>
      </c>
      <c r="F104" s="108">
        <v>4.7251168253448099E-2</v>
      </c>
      <c r="G104" s="108" t="s">
        <v>156</v>
      </c>
      <c r="H104" s="109">
        <v>0</v>
      </c>
      <c r="I104" s="107">
        <v>0</v>
      </c>
      <c r="J104" s="108">
        <v>9.2210524280842594E-3</v>
      </c>
      <c r="K104" s="108" t="s">
        <v>156</v>
      </c>
      <c r="L104" s="110" t="s">
        <v>157</v>
      </c>
      <c r="M104" s="106">
        <v>0</v>
      </c>
      <c r="N104" s="111">
        <v>0</v>
      </c>
      <c r="O104" s="112">
        <v>2.9143363511393901E-2</v>
      </c>
      <c r="P104" s="112" t="s">
        <v>156</v>
      </c>
      <c r="Q104" s="109">
        <v>0</v>
      </c>
      <c r="R104" s="107">
        <v>0</v>
      </c>
      <c r="S104" s="108">
        <v>3.4741062572937E-3</v>
      </c>
      <c r="T104" s="108" t="s">
        <v>156</v>
      </c>
      <c r="U104" s="110" t="s">
        <v>157</v>
      </c>
      <c r="V104" s="106">
        <v>0</v>
      </c>
      <c r="W104" s="107">
        <v>0</v>
      </c>
      <c r="X104" s="108">
        <v>5.6230509575279503E-3</v>
      </c>
      <c r="Y104" s="108" t="s">
        <v>156</v>
      </c>
      <c r="Z104" s="109">
        <v>0</v>
      </c>
      <c r="AA104" s="107">
        <v>0</v>
      </c>
      <c r="AB104" s="108">
        <v>1.26818642209347E-2</v>
      </c>
      <c r="AC104" s="108" t="s">
        <v>156</v>
      </c>
      <c r="AD104" s="110" t="s">
        <v>157</v>
      </c>
    </row>
    <row r="105" spans="1:30" x14ac:dyDescent="0.2">
      <c r="A105" s="105" t="s">
        <v>440</v>
      </c>
      <c r="B105" s="105" t="s">
        <v>441</v>
      </c>
      <c r="C105" s="105" t="s">
        <v>442</v>
      </c>
      <c r="D105" s="106">
        <v>0</v>
      </c>
      <c r="E105" s="107">
        <v>0</v>
      </c>
      <c r="F105" s="108">
        <v>3.9777944858606598E-2</v>
      </c>
      <c r="G105" s="108" t="s">
        <v>156</v>
      </c>
      <c r="H105" s="109">
        <v>0</v>
      </c>
      <c r="I105" s="107">
        <v>0</v>
      </c>
      <c r="J105" s="108">
        <v>4.8874272427358598E-3</v>
      </c>
      <c r="K105" s="108" t="s">
        <v>156</v>
      </c>
      <c r="L105" s="110" t="s">
        <v>157</v>
      </c>
      <c r="M105" s="106">
        <v>1.29152430975418E-3</v>
      </c>
      <c r="N105" s="111">
        <v>-7.0138172572726187E-4</v>
      </c>
      <c r="O105" s="112">
        <v>1.6548428150891799E-2</v>
      </c>
      <c r="P105" s="112">
        <v>1281.3098465054456</v>
      </c>
      <c r="Q105" s="109">
        <v>6.3581954800000001E-4</v>
      </c>
      <c r="R105" s="107">
        <v>-1.4667279297105467E-3</v>
      </c>
      <c r="S105" s="108">
        <v>2.05394467147072E-3</v>
      </c>
      <c r="T105" s="108">
        <v>323.03893108217551</v>
      </c>
      <c r="U105" s="110">
        <v>1.0643295362701581</v>
      </c>
      <c r="V105" s="106">
        <v>0</v>
      </c>
      <c r="W105" s="107">
        <v>0</v>
      </c>
      <c r="X105" s="108">
        <v>3.7877633424912701E-3</v>
      </c>
      <c r="Y105" s="108" t="s">
        <v>156</v>
      </c>
      <c r="Z105" s="109">
        <v>0</v>
      </c>
      <c r="AA105" s="107">
        <v>0</v>
      </c>
      <c r="AB105" s="108">
        <v>8.1232354113098208E-3</v>
      </c>
      <c r="AC105" s="108" t="s">
        <v>156</v>
      </c>
      <c r="AD105" s="110" t="s">
        <v>157</v>
      </c>
    </row>
    <row r="106" spans="1:30" x14ac:dyDescent="0.2">
      <c r="A106" s="105" t="s">
        <v>443</v>
      </c>
      <c r="B106" s="105" t="s">
        <v>444</v>
      </c>
      <c r="C106" s="105" t="s">
        <v>445</v>
      </c>
      <c r="D106" s="106">
        <v>0</v>
      </c>
      <c r="E106" s="107">
        <v>0</v>
      </c>
      <c r="F106" s="108">
        <v>2.3206560750105702E-3</v>
      </c>
      <c r="G106" s="108" t="s">
        <v>156</v>
      </c>
      <c r="H106" s="109">
        <v>0</v>
      </c>
      <c r="I106" s="107">
        <v>0</v>
      </c>
      <c r="J106" s="108">
        <v>1.2646220518928801E-2</v>
      </c>
      <c r="K106" s="108" t="s">
        <v>156</v>
      </c>
      <c r="L106" s="110" t="s">
        <v>157</v>
      </c>
      <c r="M106" s="106">
        <v>0</v>
      </c>
      <c r="N106" s="111">
        <v>0</v>
      </c>
      <c r="O106" s="112">
        <v>2.56302233941057E-2</v>
      </c>
      <c r="P106" s="112" t="s">
        <v>156</v>
      </c>
      <c r="Q106" s="109">
        <v>0</v>
      </c>
      <c r="R106" s="107">
        <v>0</v>
      </c>
      <c r="S106" s="108">
        <v>2.9821136797402799E-3</v>
      </c>
      <c r="T106" s="108" t="s">
        <v>156</v>
      </c>
      <c r="U106" s="110" t="s">
        <v>157</v>
      </c>
      <c r="V106" s="106">
        <v>0</v>
      </c>
      <c r="W106" s="107">
        <v>0</v>
      </c>
      <c r="X106" s="108">
        <v>5.4144015692556696E-3</v>
      </c>
      <c r="Y106" s="108" t="s">
        <v>156</v>
      </c>
      <c r="Z106" s="109">
        <v>0</v>
      </c>
      <c r="AA106" s="107">
        <v>0</v>
      </c>
      <c r="AB106" s="108">
        <v>1.43583469771101E-2</v>
      </c>
      <c r="AC106" s="108" t="s">
        <v>156</v>
      </c>
      <c r="AD106" s="110" t="s">
        <v>157</v>
      </c>
    </row>
    <row r="107" spans="1:30" x14ac:dyDescent="0.2">
      <c r="A107" s="105" t="s">
        <v>446</v>
      </c>
      <c r="B107" s="105" t="s">
        <v>447</v>
      </c>
      <c r="C107" s="105" t="s">
        <v>448</v>
      </c>
      <c r="D107" s="106">
        <v>0</v>
      </c>
      <c r="E107" s="107">
        <v>0</v>
      </c>
      <c r="F107" s="108">
        <v>4.7470469237459803E-2</v>
      </c>
      <c r="G107" s="108" t="s">
        <v>156</v>
      </c>
      <c r="H107" s="109">
        <v>0</v>
      </c>
      <c r="I107" s="107">
        <v>0</v>
      </c>
      <c r="J107" s="108">
        <v>7.9039645738970699E-3</v>
      </c>
      <c r="K107" s="108" t="s">
        <v>156</v>
      </c>
      <c r="L107" s="110" t="s">
        <v>157</v>
      </c>
      <c r="M107" s="106">
        <v>0</v>
      </c>
      <c r="N107" s="111">
        <v>0</v>
      </c>
      <c r="O107" s="112">
        <v>1.6824874497855899E-2</v>
      </c>
      <c r="P107" s="112" t="s">
        <v>156</v>
      </c>
      <c r="Q107" s="109">
        <v>0</v>
      </c>
      <c r="R107" s="107">
        <v>0</v>
      </c>
      <c r="S107" s="108">
        <v>3.8275590283457098E-3</v>
      </c>
      <c r="T107" s="108" t="s">
        <v>156</v>
      </c>
      <c r="U107" s="110" t="s">
        <v>157</v>
      </c>
      <c r="V107" s="106">
        <v>0</v>
      </c>
      <c r="W107" s="107">
        <v>0</v>
      </c>
      <c r="X107" s="108">
        <v>5.3011894339932402E-3</v>
      </c>
      <c r="Y107" s="108" t="s">
        <v>156</v>
      </c>
      <c r="Z107" s="109">
        <v>0</v>
      </c>
      <c r="AA107" s="107">
        <v>0</v>
      </c>
      <c r="AB107" s="108">
        <v>1.18754457346194E-2</v>
      </c>
      <c r="AC107" s="108" t="s">
        <v>156</v>
      </c>
      <c r="AD107" s="110" t="s">
        <v>157</v>
      </c>
    </row>
    <row r="108" spans="1:30" x14ac:dyDescent="0.2">
      <c r="A108" s="105" t="s">
        <v>449</v>
      </c>
      <c r="B108" s="105" t="s">
        <v>450</v>
      </c>
      <c r="C108" s="105" t="s">
        <v>451</v>
      </c>
      <c r="D108" s="106">
        <v>0</v>
      </c>
      <c r="E108" s="107">
        <v>0</v>
      </c>
      <c r="F108" s="108">
        <v>6.6757353439389003E-2</v>
      </c>
      <c r="G108" s="108" t="s">
        <v>156</v>
      </c>
      <c r="H108" s="109">
        <v>8.4611961505816208E-3</v>
      </c>
      <c r="I108" s="107">
        <v>-2.084551897162262E-2</v>
      </c>
      <c r="J108" s="108">
        <v>1.53717033387804E-2</v>
      </c>
      <c r="K108" s="108">
        <v>181.67293447893596</v>
      </c>
      <c r="L108" s="110" t="s">
        <v>157</v>
      </c>
      <c r="M108" s="106">
        <v>0</v>
      </c>
      <c r="N108" s="111">
        <v>0</v>
      </c>
      <c r="O108" s="112">
        <v>2.6497640253656501E-2</v>
      </c>
      <c r="P108" s="112" t="s">
        <v>156</v>
      </c>
      <c r="Q108" s="109">
        <v>0</v>
      </c>
      <c r="R108" s="107">
        <v>0</v>
      </c>
      <c r="S108" s="108">
        <v>4.1353904681608201E-3</v>
      </c>
      <c r="T108" s="108" t="s">
        <v>156</v>
      </c>
      <c r="U108" s="110" t="s">
        <v>157</v>
      </c>
      <c r="V108" s="106">
        <v>0</v>
      </c>
      <c r="W108" s="107">
        <v>0</v>
      </c>
      <c r="X108" s="108">
        <v>4.8313651921202102E-3</v>
      </c>
      <c r="Y108" s="108" t="s">
        <v>156</v>
      </c>
      <c r="Z108" s="109">
        <v>0</v>
      </c>
      <c r="AA108" s="107">
        <v>0</v>
      </c>
      <c r="AB108" s="108">
        <v>1.15672089464587E-2</v>
      </c>
      <c r="AC108" s="108" t="s">
        <v>156</v>
      </c>
      <c r="AD108" s="110" t="s">
        <v>157</v>
      </c>
    </row>
    <row r="109" spans="1:30" x14ac:dyDescent="0.2">
      <c r="A109" s="105" t="s">
        <v>452</v>
      </c>
      <c r="B109" s="105" t="s">
        <v>453</v>
      </c>
      <c r="C109" s="105" t="s">
        <v>454</v>
      </c>
      <c r="D109" s="116">
        <v>0</v>
      </c>
      <c r="E109" s="107">
        <v>0</v>
      </c>
      <c r="F109" s="108">
        <v>1.37341558214463E-3</v>
      </c>
      <c r="G109" s="108" t="s">
        <v>156</v>
      </c>
      <c r="H109" s="113">
        <v>0</v>
      </c>
      <c r="I109" s="107">
        <v>0</v>
      </c>
      <c r="J109" s="114">
        <v>7.9771449538662303E-6</v>
      </c>
      <c r="K109" s="108" t="s">
        <v>156</v>
      </c>
      <c r="L109" s="110" t="s">
        <v>157</v>
      </c>
      <c r="M109" s="106">
        <v>0</v>
      </c>
      <c r="N109" s="111">
        <v>0</v>
      </c>
      <c r="O109" s="112">
        <v>0</v>
      </c>
      <c r="P109" s="112" t="s">
        <v>156</v>
      </c>
      <c r="Q109" s="113">
        <v>0</v>
      </c>
      <c r="R109" s="107">
        <v>0</v>
      </c>
      <c r="S109" s="114">
        <v>2.9531184470004399E-5</v>
      </c>
      <c r="T109" s="108" t="s">
        <v>156</v>
      </c>
      <c r="U109" s="110" t="s">
        <v>157</v>
      </c>
      <c r="V109" s="116">
        <v>0</v>
      </c>
      <c r="W109" s="107">
        <v>0</v>
      </c>
      <c r="X109" s="114">
        <v>8.1019970484456894E-5</v>
      </c>
      <c r="Y109" s="108" t="s">
        <v>156</v>
      </c>
      <c r="Z109" s="113">
        <v>0</v>
      </c>
      <c r="AA109" s="107">
        <v>0</v>
      </c>
      <c r="AB109" s="114">
        <v>2.1843170641125398E-6</v>
      </c>
      <c r="AC109" s="108" t="s">
        <v>156</v>
      </c>
      <c r="AD109" s="110" t="s">
        <v>157</v>
      </c>
    </row>
    <row r="110" spans="1:30" x14ac:dyDescent="0.2">
      <c r="A110" s="105" t="s">
        <v>455</v>
      </c>
      <c r="B110" s="105" t="s">
        <v>456</v>
      </c>
      <c r="C110" s="105" t="s">
        <v>457</v>
      </c>
      <c r="D110" s="116">
        <v>0</v>
      </c>
      <c r="E110" s="107">
        <v>0</v>
      </c>
      <c r="F110" s="108">
        <v>1.3757302932064701E-3</v>
      </c>
      <c r="G110" s="108" t="s">
        <v>156</v>
      </c>
      <c r="H110" s="113">
        <v>0</v>
      </c>
      <c r="I110" s="107">
        <v>0</v>
      </c>
      <c r="J110" s="114">
        <v>1.1425413127372899E-5</v>
      </c>
      <c r="K110" s="108" t="s">
        <v>156</v>
      </c>
      <c r="L110" s="110" t="s">
        <v>157</v>
      </c>
      <c r="M110" s="116">
        <v>0</v>
      </c>
      <c r="N110" s="111">
        <v>0</v>
      </c>
      <c r="O110" s="115">
        <v>1.2452823833025099E-5</v>
      </c>
      <c r="P110" s="112" t="s">
        <v>156</v>
      </c>
      <c r="Q110" s="113">
        <v>0</v>
      </c>
      <c r="R110" s="107">
        <v>0</v>
      </c>
      <c r="S110" s="114">
        <v>3.1954876842472402E-5</v>
      </c>
      <c r="T110" s="108" t="s">
        <v>156</v>
      </c>
      <c r="U110" s="110" t="s">
        <v>157</v>
      </c>
      <c r="V110" s="116">
        <v>0</v>
      </c>
      <c r="W110" s="107">
        <v>0</v>
      </c>
      <c r="X110" s="114">
        <v>1.5908116169769799E-16</v>
      </c>
      <c r="Y110" s="108" t="s">
        <v>156</v>
      </c>
      <c r="Z110" s="113">
        <v>0</v>
      </c>
      <c r="AA110" s="107">
        <v>0</v>
      </c>
      <c r="AB110" s="114">
        <v>4.7896873678493399E-6</v>
      </c>
      <c r="AC110" s="108" t="s">
        <v>156</v>
      </c>
      <c r="AD110" s="110" t="s">
        <v>157</v>
      </c>
    </row>
    <row r="111" spans="1:30" x14ac:dyDescent="0.2">
      <c r="A111" s="105" t="s">
        <v>458</v>
      </c>
      <c r="B111" s="105" t="s">
        <v>459</v>
      </c>
      <c r="C111" s="105" t="s">
        <v>460</v>
      </c>
      <c r="D111" s="116">
        <v>0</v>
      </c>
      <c r="E111" s="107">
        <v>0</v>
      </c>
      <c r="F111" s="114">
        <v>3.9665342847280101E-13</v>
      </c>
      <c r="G111" s="108" t="s">
        <v>156</v>
      </c>
      <c r="H111" s="113">
        <v>0</v>
      </c>
      <c r="I111" s="107">
        <v>0</v>
      </c>
      <c r="J111" s="114">
        <v>5.3105917084904003E-6</v>
      </c>
      <c r="K111" s="108" t="s">
        <v>156</v>
      </c>
      <c r="L111" s="110" t="s">
        <v>157</v>
      </c>
      <c r="M111" s="116">
        <v>0</v>
      </c>
      <c r="N111" s="111">
        <v>0</v>
      </c>
      <c r="O111" s="115">
        <v>8.7710873563703906E-6</v>
      </c>
      <c r="P111" s="112" t="s">
        <v>156</v>
      </c>
      <c r="Q111" s="113">
        <v>0</v>
      </c>
      <c r="R111" s="107">
        <v>0</v>
      </c>
      <c r="S111" s="114">
        <v>2.4626849493300499E-5</v>
      </c>
      <c r="T111" s="108" t="s">
        <v>156</v>
      </c>
      <c r="U111" s="110" t="s">
        <v>157</v>
      </c>
      <c r="V111" s="116">
        <v>0</v>
      </c>
      <c r="W111" s="107">
        <v>0</v>
      </c>
      <c r="X111" s="114">
        <v>5.63218997125658E-5</v>
      </c>
      <c r="Y111" s="108" t="s">
        <v>156</v>
      </c>
      <c r="Z111" s="113">
        <v>0</v>
      </c>
      <c r="AA111" s="107">
        <v>0</v>
      </c>
      <c r="AB111" s="114">
        <v>3.78556143566743E-6</v>
      </c>
      <c r="AC111" s="108" t="s">
        <v>156</v>
      </c>
      <c r="AD111" s="110" t="s">
        <v>157</v>
      </c>
    </row>
    <row r="112" spans="1:30" x14ac:dyDescent="0.2">
      <c r="A112" s="105" t="s">
        <v>461</v>
      </c>
      <c r="B112" s="105" t="s">
        <v>462</v>
      </c>
      <c r="C112" s="105" t="s">
        <v>463</v>
      </c>
      <c r="D112" s="116">
        <v>0</v>
      </c>
      <c r="E112" s="107">
        <v>0</v>
      </c>
      <c r="F112" s="114">
        <v>1.5912104665800699E-16</v>
      </c>
      <c r="G112" s="108" t="s">
        <v>156</v>
      </c>
      <c r="H112" s="113">
        <v>0</v>
      </c>
      <c r="I112" s="107">
        <v>0</v>
      </c>
      <c r="J112" s="114">
        <v>8.62156081284503E-6</v>
      </c>
      <c r="K112" s="108" t="s">
        <v>156</v>
      </c>
      <c r="L112" s="110" t="s">
        <v>157</v>
      </c>
      <c r="M112" s="116">
        <v>0</v>
      </c>
      <c r="N112" s="111">
        <v>0</v>
      </c>
      <c r="O112" s="115">
        <v>1.6661752451271301E-12</v>
      </c>
      <c r="P112" s="112" t="s">
        <v>156</v>
      </c>
      <c r="Q112" s="113">
        <v>0</v>
      </c>
      <c r="R112" s="107">
        <v>0</v>
      </c>
      <c r="S112" s="114">
        <v>2.4981706519101799E-5</v>
      </c>
      <c r="T112" s="108" t="s">
        <v>156</v>
      </c>
      <c r="U112" s="110" t="s">
        <v>157</v>
      </c>
      <c r="V112" s="116">
        <v>0</v>
      </c>
      <c r="W112" s="107">
        <v>0</v>
      </c>
      <c r="X112" s="114">
        <v>5.7304141485894499E-5</v>
      </c>
      <c r="Y112" s="108" t="s">
        <v>156</v>
      </c>
      <c r="Z112" s="113">
        <v>0</v>
      </c>
      <c r="AA112" s="107">
        <v>0</v>
      </c>
      <c r="AB112" s="114">
        <v>2.18669458439207E-6</v>
      </c>
      <c r="AC112" s="108" t="s">
        <v>156</v>
      </c>
      <c r="AD112" s="110" t="s">
        <v>157</v>
      </c>
    </row>
    <row r="113" spans="1:30" x14ac:dyDescent="0.2">
      <c r="A113" s="105" t="s">
        <v>464</v>
      </c>
      <c r="B113" s="105" t="s">
        <v>465</v>
      </c>
      <c r="C113" s="105" t="s">
        <v>466</v>
      </c>
      <c r="D113" s="116">
        <v>0</v>
      </c>
      <c r="E113" s="107">
        <v>0</v>
      </c>
      <c r="F113" s="108">
        <v>1.6965566575508899E-3</v>
      </c>
      <c r="G113" s="108" t="s">
        <v>156</v>
      </c>
      <c r="H113" s="113">
        <v>0</v>
      </c>
      <c r="I113" s="107">
        <v>0</v>
      </c>
      <c r="J113" s="114">
        <v>1.27346155877764E-5</v>
      </c>
      <c r="K113" s="108" t="s">
        <v>156</v>
      </c>
      <c r="L113" s="110" t="s">
        <v>157</v>
      </c>
      <c r="M113" s="116">
        <v>0</v>
      </c>
      <c r="N113" s="111">
        <v>0</v>
      </c>
      <c r="O113" s="115">
        <v>1.51543267733826E-5</v>
      </c>
      <c r="P113" s="112" t="s">
        <v>156</v>
      </c>
      <c r="Q113" s="113">
        <v>0</v>
      </c>
      <c r="R113" s="107">
        <v>0</v>
      </c>
      <c r="S113" s="114">
        <v>3.1495837941316299E-5</v>
      </c>
      <c r="T113" s="108" t="s">
        <v>156</v>
      </c>
      <c r="U113" s="110" t="s">
        <v>157</v>
      </c>
      <c r="V113" s="116">
        <v>0</v>
      </c>
      <c r="W113" s="107">
        <v>0</v>
      </c>
      <c r="X113" s="114">
        <v>8.9252300599410901E-5</v>
      </c>
      <c r="Y113" s="108" t="s">
        <v>156</v>
      </c>
      <c r="Z113" s="113">
        <v>0</v>
      </c>
      <c r="AA113" s="107">
        <v>0</v>
      </c>
      <c r="AB113" s="114">
        <v>4.8830342382279903E-6</v>
      </c>
      <c r="AC113" s="108" t="s">
        <v>156</v>
      </c>
      <c r="AD113" s="110" t="s">
        <v>157</v>
      </c>
    </row>
    <row r="114" spans="1:30" x14ac:dyDescent="0.2">
      <c r="A114" s="105" t="s">
        <v>467</v>
      </c>
      <c r="B114" s="105" t="s">
        <v>468</v>
      </c>
      <c r="C114" s="105" t="s">
        <v>469</v>
      </c>
      <c r="D114" s="106">
        <v>0</v>
      </c>
      <c r="E114" s="107">
        <v>0</v>
      </c>
      <c r="F114" s="108">
        <v>0</v>
      </c>
      <c r="G114" s="108" t="s">
        <v>156</v>
      </c>
      <c r="H114" s="109">
        <v>0</v>
      </c>
      <c r="I114" s="107">
        <v>0</v>
      </c>
      <c r="J114" s="108">
        <v>0</v>
      </c>
      <c r="K114" s="108" t="s">
        <v>156</v>
      </c>
      <c r="L114" s="110" t="s">
        <v>157</v>
      </c>
      <c r="M114" s="116">
        <v>0</v>
      </c>
      <c r="N114" s="111">
        <v>0</v>
      </c>
      <c r="O114" s="115">
        <v>2.7476505589469502E-20</v>
      </c>
      <c r="P114" s="112" t="s">
        <v>156</v>
      </c>
      <c r="Q114" s="113">
        <v>0</v>
      </c>
      <c r="R114" s="107">
        <v>0</v>
      </c>
      <c r="S114" s="114">
        <v>9.7266228061471E-21</v>
      </c>
      <c r="T114" s="108" t="s">
        <v>156</v>
      </c>
      <c r="U114" s="110" t="s">
        <v>157</v>
      </c>
      <c r="V114" s="116">
        <v>0</v>
      </c>
      <c r="W114" s="107">
        <v>0</v>
      </c>
      <c r="X114" s="114">
        <v>3.8838174242602103E-20</v>
      </c>
      <c r="Y114" s="108" t="s">
        <v>156</v>
      </c>
      <c r="Z114" s="109">
        <v>0</v>
      </c>
      <c r="AA114" s="107">
        <v>0</v>
      </c>
      <c r="AB114" s="108">
        <v>0</v>
      </c>
      <c r="AC114" s="108" t="s">
        <v>156</v>
      </c>
      <c r="AD114" s="110" t="s">
        <v>157</v>
      </c>
    </row>
    <row r="115" spans="1:30" x14ac:dyDescent="0.2">
      <c r="A115" s="105" t="s">
        <v>470</v>
      </c>
      <c r="B115" s="105" t="s">
        <v>471</v>
      </c>
      <c r="C115" s="105" t="s">
        <v>472</v>
      </c>
      <c r="D115" s="106">
        <v>0</v>
      </c>
      <c r="E115" s="107">
        <v>0</v>
      </c>
      <c r="F115" s="108">
        <v>0</v>
      </c>
      <c r="G115" s="108" t="s">
        <v>156</v>
      </c>
      <c r="H115" s="109">
        <v>0</v>
      </c>
      <c r="I115" s="107">
        <v>0</v>
      </c>
      <c r="J115" s="108">
        <v>0</v>
      </c>
      <c r="K115" s="108" t="s">
        <v>156</v>
      </c>
      <c r="L115" s="110" t="s">
        <v>157</v>
      </c>
      <c r="M115" s="116">
        <v>0</v>
      </c>
      <c r="N115" s="111">
        <v>0</v>
      </c>
      <c r="O115" s="115">
        <v>1.61788270632981E-6</v>
      </c>
      <c r="P115" s="112" t="s">
        <v>156</v>
      </c>
      <c r="Q115" s="113">
        <v>0</v>
      </c>
      <c r="R115" s="107">
        <v>0</v>
      </c>
      <c r="S115" s="114">
        <v>1.9899668822224902E-5</v>
      </c>
      <c r="T115" s="108" t="s">
        <v>156</v>
      </c>
      <c r="U115" s="110" t="s">
        <v>157</v>
      </c>
      <c r="V115" s="116">
        <v>0</v>
      </c>
      <c r="W115" s="107">
        <v>0</v>
      </c>
      <c r="X115" s="114">
        <v>1.50902668820185E-5</v>
      </c>
      <c r="Y115" s="108" t="s">
        <v>156</v>
      </c>
      <c r="Z115" s="109">
        <v>0</v>
      </c>
      <c r="AA115" s="107">
        <v>0</v>
      </c>
      <c r="AB115" s="108">
        <v>0</v>
      </c>
      <c r="AC115" s="108" t="s">
        <v>156</v>
      </c>
      <c r="AD115" s="110" t="s">
        <v>157</v>
      </c>
    </row>
    <row r="116" spans="1:30" x14ac:dyDescent="0.2">
      <c r="A116" s="105" t="s">
        <v>473</v>
      </c>
      <c r="B116" s="105" t="s">
        <v>474</v>
      </c>
      <c r="C116" s="105" t="s">
        <v>475</v>
      </c>
      <c r="D116" s="116">
        <v>0</v>
      </c>
      <c r="E116" s="107">
        <v>0</v>
      </c>
      <c r="F116" s="108">
        <v>1.6066270535485401E-4</v>
      </c>
      <c r="G116" s="108" t="s">
        <v>156</v>
      </c>
      <c r="H116" s="113">
        <v>0</v>
      </c>
      <c r="I116" s="107">
        <v>0</v>
      </c>
      <c r="J116" s="114">
        <v>3.8299020392951502E-5</v>
      </c>
      <c r="K116" s="108" t="s">
        <v>156</v>
      </c>
      <c r="L116" s="110" t="s">
        <v>157</v>
      </c>
      <c r="M116" s="116">
        <v>0</v>
      </c>
      <c r="N116" s="111">
        <v>0</v>
      </c>
      <c r="O116" s="115">
        <v>6.8827659176761701E-5</v>
      </c>
      <c r="P116" s="112" t="s">
        <v>156</v>
      </c>
      <c r="Q116" s="113">
        <v>0</v>
      </c>
      <c r="R116" s="107">
        <v>0</v>
      </c>
      <c r="S116" s="114">
        <v>3.2210459720967699E-5</v>
      </c>
      <c r="T116" s="108" t="s">
        <v>156</v>
      </c>
      <c r="U116" s="110" t="s">
        <v>157</v>
      </c>
      <c r="V116" s="116">
        <v>0</v>
      </c>
      <c r="W116" s="107">
        <v>0</v>
      </c>
      <c r="X116" s="114">
        <v>5.5885405650743503E-5</v>
      </c>
      <c r="Y116" s="108" t="s">
        <v>156</v>
      </c>
      <c r="Z116" s="113">
        <v>0</v>
      </c>
      <c r="AA116" s="107">
        <v>0</v>
      </c>
      <c r="AB116" s="114">
        <v>2.7493141528607101E-5</v>
      </c>
      <c r="AC116" s="108" t="s">
        <v>156</v>
      </c>
      <c r="AD116" s="110" t="s">
        <v>157</v>
      </c>
    </row>
    <row r="117" spans="1:30" x14ac:dyDescent="0.2">
      <c r="A117" s="105" t="s">
        <v>476</v>
      </c>
      <c r="B117" s="105" t="s">
        <v>477</v>
      </c>
      <c r="C117" s="105" t="s">
        <v>478</v>
      </c>
      <c r="D117" s="116">
        <v>0</v>
      </c>
      <c r="E117" s="107">
        <v>0</v>
      </c>
      <c r="F117" s="114">
        <v>2.0008159657513602E-5</v>
      </c>
      <c r="G117" s="108" t="s">
        <v>156</v>
      </c>
      <c r="H117" s="113">
        <v>0</v>
      </c>
      <c r="I117" s="107">
        <v>0</v>
      </c>
      <c r="J117" s="114">
        <v>9.5025815756527099E-5</v>
      </c>
      <c r="K117" s="108" t="s">
        <v>156</v>
      </c>
      <c r="L117" s="110" t="s">
        <v>157</v>
      </c>
      <c r="M117" s="116">
        <v>0</v>
      </c>
      <c r="N117" s="111">
        <v>0</v>
      </c>
      <c r="O117" s="115">
        <v>4.2302837318787699E-6</v>
      </c>
      <c r="P117" s="112" t="s">
        <v>156</v>
      </c>
      <c r="Q117" s="113">
        <v>0</v>
      </c>
      <c r="R117" s="107">
        <v>0</v>
      </c>
      <c r="S117" s="114">
        <v>8.9813894519546504E-5</v>
      </c>
      <c r="T117" s="108" t="s">
        <v>156</v>
      </c>
      <c r="U117" s="110" t="s">
        <v>157</v>
      </c>
      <c r="V117" s="116">
        <v>0</v>
      </c>
      <c r="W117" s="107">
        <v>0</v>
      </c>
      <c r="X117" s="114">
        <v>7.3681444524342399E-5</v>
      </c>
      <c r="Y117" s="108" t="s">
        <v>156</v>
      </c>
      <c r="Z117" s="113">
        <v>0</v>
      </c>
      <c r="AA117" s="107">
        <v>0</v>
      </c>
      <c r="AB117" s="114">
        <v>6.6929129048998398E-5</v>
      </c>
      <c r="AC117" s="108" t="s">
        <v>156</v>
      </c>
      <c r="AD117" s="110" t="s">
        <v>157</v>
      </c>
    </row>
    <row r="118" spans="1:30" x14ac:dyDescent="0.2">
      <c r="A118" s="105" t="s">
        <v>479</v>
      </c>
      <c r="B118" s="105" t="s">
        <v>480</v>
      </c>
      <c r="C118" s="105" t="s">
        <v>481</v>
      </c>
      <c r="D118" s="106">
        <v>2.2607847724758798E-2</v>
      </c>
      <c r="E118" s="107">
        <v>-9.1748532836435064E-3</v>
      </c>
      <c r="F118" s="108">
        <v>1.7630630053055301E-2</v>
      </c>
      <c r="G118" s="108">
        <v>77.984557697401954</v>
      </c>
      <c r="H118" s="109">
        <v>3.6688557713964701E-3</v>
      </c>
      <c r="I118" s="107">
        <v>-9.038816879518281E-3</v>
      </c>
      <c r="J118" s="108">
        <v>6.5881535262103099E-4</v>
      </c>
      <c r="K118" s="108">
        <v>17.956970610765307</v>
      </c>
      <c r="L118" s="110">
        <v>-2.1551141905530664E-2</v>
      </c>
      <c r="M118" s="106">
        <v>2.8647724431046999E-3</v>
      </c>
      <c r="N118" s="111">
        <v>-1.5557578163922559E-3</v>
      </c>
      <c r="O118" s="112">
        <v>1.1574412966292301E-2</v>
      </c>
      <c r="P118" s="112">
        <v>404.02556210532799</v>
      </c>
      <c r="Q118" s="109">
        <v>1.1591221889627099E-3</v>
      </c>
      <c r="R118" s="107">
        <v>-2.6738984258137853E-3</v>
      </c>
      <c r="S118" s="108">
        <v>7.5826177687462603E-4</v>
      </c>
      <c r="T118" s="108">
        <v>65.416897726130927</v>
      </c>
      <c r="U118" s="110">
        <v>0.78132716779128097</v>
      </c>
      <c r="V118" s="106">
        <v>1.09170375246597E-2</v>
      </c>
      <c r="W118" s="107">
        <v>-1.8077558411425238E-3</v>
      </c>
      <c r="X118" s="108">
        <v>2.2720746740576602E-3</v>
      </c>
      <c r="Y118" s="108">
        <v>20.812190751615869</v>
      </c>
      <c r="Z118" s="109">
        <v>2.5158840181517799E-3</v>
      </c>
      <c r="AA118" s="107">
        <v>-1.2896056977733184E-3</v>
      </c>
      <c r="AB118" s="108">
        <v>4.0883611927024102E-4</v>
      </c>
      <c r="AC118" s="108">
        <v>16.250197398629705</v>
      </c>
      <c r="AD118" s="110">
        <v>-0.48726981469225938</v>
      </c>
    </row>
    <row r="119" spans="1:30" x14ac:dyDescent="0.2">
      <c r="A119" s="105" t="s">
        <v>482</v>
      </c>
      <c r="B119" s="105" t="s">
        <v>483</v>
      </c>
      <c r="C119" s="105" t="s">
        <v>484</v>
      </c>
      <c r="D119" s="116">
        <v>0</v>
      </c>
      <c r="E119" s="107">
        <v>0</v>
      </c>
      <c r="F119" s="114">
        <v>2.9379864663666999E-5</v>
      </c>
      <c r="G119" s="108" t="s">
        <v>156</v>
      </c>
      <c r="H119" s="113">
        <v>0</v>
      </c>
      <c r="I119" s="107">
        <v>0</v>
      </c>
      <c r="J119" s="108">
        <v>1.9034438444565801E-4</v>
      </c>
      <c r="K119" s="108" t="s">
        <v>156</v>
      </c>
      <c r="L119" s="110" t="s">
        <v>157</v>
      </c>
      <c r="M119" s="116">
        <v>0</v>
      </c>
      <c r="N119" s="111">
        <v>0</v>
      </c>
      <c r="O119" s="115">
        <v>4.97308629127224E-6</v>
      </c>
      <c r="P119" s="112" t="s">
        <v>156</v>
      </c>
      <c r="Q119" s="113">
        <v>0</v>
      </c>
      <c r="R119" s="107">
        <v>0</v>
      </c>
      <c r="S119" s="108">
        <v>3.2485762371503498E-4</v>
      </c>
      <c r="T119" s="108" t="s">
        <v>156</v>
      </c>
      <c r="U119" s="110" t="s">
        <v>157</v>
      </c>
      <c r="V119" s="116">
        <v>0</v>
      </c>
      <c r="W119" s="107">
        <v>0</v>
      </c>
      <c r="X119" s="108">
        <v>2.2961365082179301E-4</v>
      </c>
      <c r="Y119" s="108" t="s">
        <v>156</v>
      </c>
      <c r="Z119" s="113">
        <v>0</v>
      </c>
      <c r="AA119" s="107">
        <v>0</v>
      </c>
      <c r="AB119" s="114">
        <v>5.4970810127937095E-4</v>
      </c>
      <c r="AC119" s="108" t="s">
        <v>156</v>
      </c>
      <c r="AD119" s="110" t="s">
        <v>157</v>
      </c>
    </row>
    <row r="120" spans="1:30" x14ac:dyDescent="0.2">
      <c r="A120" s="105" t="s">
        <v>485</v>
      </c>
      <c r="B120" s="105" t="s">
        <v>486</v>
      </c>
      <c r="C120" s="105" t="s">
        <v>487</v>
      </c>
      <c r="D120" s="106">
        <v>2.26078477336417E-2</v>
      </c>
      <c r="E120" s="107">
        <v>-9.1748532872484197E-3</v>
      </c>
      <c r="F120" s="108">
        <v>1.76300917067428E-2</v>
      </c>
      <c r="G120" s="108">
        <v>77.982176430303312</v>
      </c>
      <c r="H120" s="109">
        <v>3.6711668931148698E-3</v>
      </c>
      <c r="I120" s="107">
        <v>-9.0445106999627253E-3</v>
      </c>
      <c r="J120" s="108">
        <v>6.5294886448001002E-4</v>
      </c>
      <c r="K120" s="108">
        <v>17.785867095952245</v>
      </c>
      <c r="L120" s="110">
        <v>-2.0642631939212012E-2</v>
      </c>
      <c r="M120" s="106">
        <v>2.8647724431046999E-3</v>
      </c>
      <c r="N120" s="111">
        <v>-1.5557578163922559E-3</v>
      </c>
      <c r="O120" s="112">
        <v>1.1574450507433399E-2</v>
      </c>
      <c r="P120" s="112">
        <v>404.02687254592468</v>
      </c>
      <c r="Q120" s="109">
        <v>1.1591221889627099E-3</v>
      </c>
      <c r="R120" s="107">
        <v>-2.6738984258137853E-3</v>
      </c>
      <c r="S120" s="108">
        <v>7.5468784577044704E-4</v>
      </c>
      <c r="T120" s="108">
        <v>65.108566892832215</v>
      </c>
      <c r="U120" s="110">
        <v>0.78132716779128097</v>
      </c>
      <c r="V120" s="106">
        <v>1.09170375246597E-2</v>
      </c>
      <c r="W120" s="107">
        <v>-1.8077558411425238E-3</v>
      </c>
      <c r="X120" s="108">
        <v>2.2705003050432198E-3</v>
      </c>
      <c r="Y120" s="108">
        <v>20.797769540633642</v>
      </c>
      <c r="Z120" s="109">
        <v>2.5158840181517799E-3</v>
      </c>
      <c r="AA120" s="107">
        <v>-1.2896056977733184E-3</v>
      </c>
      <c r="AB120" s="108">
        <v>4.0439284165291902E-4</v>
      </c>
      <c r="AC120" s="108">
        <v>16.073588398164489</v>
      </c>
      <c r="AD120" s="110">
        <v>-0.48726981469225938</v>
      </c>
    </row>
    <row r="121" spans="1:30" x14ac:dyDescent="0.2">
      <c r="A121" s="105" t="s">
        <v>488</v>
      </c>
      <c r="B121" s="105" t="s">
        <v>489</v>
      </c>
      <c r="C121" s="105" t="s">
        <v>490</v>
      </c>
      <c r="D121" s="116">
        <v>0</v>
      </c>
      <c r="E121" s="107">
        <v>0</v>
      </c>
      <c r="F121" s="108">
        <v>1.6066270535485E-4</v>
      </c>
      <c r="G121" s="108" t="s">
        <v>156</v>
      </c>
      <c r="H121" s="113">
        <v>0</v>
      </c>
      <c r="I121" s="107">
        <v>0</v>
      </c>
      <c r="J121" s="114">
        <v>3.8299020392960297E-5</v>
      </c>
      <c r="K121" s="108" t="s">
        <v>156</v>
      </c>
      <c r="L121" s="110" t="s">
        <v>157</v>
      </c>
      <c r="M121" s="116">
        <v>0</v>
      </c>
      <c r="N121" s="111">
        <v>0</v>
      </c>
      <c r="O121" s="115">
        <v>6.8928287669747901E-5</v>
      </c>
      <c r="P121" s="112" t="s">
        <v>156</v>
      </c>
      <c r="Q121" s="113">
        <v>0</v>
      </c>
      <c r="R121" s="107">
        <v>0</v>
      </c>
      <c r="S121" s="114">
        <v>3.7735346528089701E-5</v>
      </c>
      <c r="T121" s="108" t="s">
        <v>156</v>
      </c>
      <c r="U121" s="110" t="s">
        <v>157</v>
      </c>
      <c r="V121" s="116">
        <v>0</v>
      </c>
      <c r="W121" s="107">
        <v>0</v>
      </c>
      <c r="X121" s="114">
        <v>5.7831083699776198E-5</v>
      </c>
      <c r="Y121" s="108" t="s">
        <v>156</v>
      </c>
      <c r="Z121" s="113">
        <v>0</v>
      </c>
      <c r="AA121" s="107">
        <v>0</v>
      </c>
      <c r="AB121" s="114">
        <v>2.7493141528607101E-5</v>
      </c>
      <c r="AC121" s="108" t="s">
        <v>156</v>
      </c>
      <c r="AD121" s="110" t="s">
        <v>157</v>
      </c>
    </row>
    <row r="122" spans="1:30" x14ac:dyDescent="0.2">
      <c r="A122" s="105" t="s">
        <v>491</v>
      </c>
      <c r="B122" s="105" t="s">
        <v>492</v>
      </c>
      <c r="C122" s="105" t="s">
        <v>493</v>
      </c>
      <c r="D122" s="106">
        <v>0</v>
      </c>
      <c r="E122" s="107">
        <v>0</v>
      </c>
      <c r="F122" s="108">
        <v>0</v>
      </c>
      <c r="G122" s="108" t="s">
        <v>156</v>
      </c>
      <c r="H122" s="109">
        <v>0</v>
      </c>
      <c r="I122" s="107">
        <v>0</v>
      </c>
      <c r="J122" s="108">
        <v>0</v>
      </c>
      <c r="K122" s="108" t="s">
        <v>156</v>
      </c>
      <c r="L122" s="110" t="s">
        <v>157</v>
      </c>
      <c r="M122" s="116">
        <v>0</v>
      </c>
      <c r="N122" s="111">
        <v>0</v>
      </c>
      <c r="O122" s="115">
        <v>7.7734817705743301E-20</v>
      </c>
      <c r="P122" s="112" t="s">
        <v>156</v>
      </c>
      <c r="Q122" s="113">
        <v>0</v>
      </c>
      <c r="R122" s="107">
        <v>0</v>
      </c>
      <c r="S122" s="114">
        <v>3.8906491224588502E-20</v>
      </c>
      <c r="T122" s="108" t="s">
        <v>156</v>
      </c>
      <c r="U122" s="110" t="s">
        <v>157</v>
      </c>
      <c r="V122" s="116">
        <v>0</v>
      </c>
      <c r="W122" s="107">
        <v>0</v>
      </c>
      <c r="X122" s="114">
        <v>3.3070485927371199E-19</v>
      </c>
      <c r="Y122" s="108" t="s">
        <v>156</v>
      </c>
      <c r="Z122" s="109">
        <v>0</v>
      </c>
      <c r="AA122" s="107">
        <v>0</v>
      </c>
      <c r="AB122" s="108">
        <v>0</v>
      </c>
      <c r="AC122" s="108" t="s">
        <v>156</v>
      </c>
      <c r="AD122" s="110" t="s">
        <v>157</v>
      </c>
    </row>
    <row r="123" spans="1:30" x14ac:dyDescent="0.2">
      <c r="A123" s="105" t="s">
        <v>494</v>
      </c>
      <c r="B123" s="105" t="s">
        <v>495</v>
      </c>
      <c r="C123" s="105" t="s">
        <v>496</v>
      </c>
      <c r="D123" s="106">
        <v>0</v>
      </c>
      <c r="E123" s="107">
        <v>0</v>
      </c>
      <c r="F123" s="108">
        <v>7.8936513469874195E-2</v>
      </c>
      <c r="G123" s="108" t="s">
        <v>156</v>
      </c>
      <c r="H123" s="109">
        <v>0</v>
      </c>
      <c r="I123" s="107">
        <v>0</v>
      </c>
      <c r="J123" s="108">
        <v>6.5746919989321398E-3</v>
      </c>
      <c r="K123" s="108" t="s">
        <v>156</v>
      </c>
      <c r="L123" s="110" t="s">
        <v>157</v>
      </c>
      <c r="M123" s="106">
        <v>0</v>
      </c>
      <c r="N123" s="111">
        <v>0</v>
      </c>
      <c r="O123" s="112">
        <v>1.05902384816051E-2</v>
      </c>
      <c r="P123" s="112" t="s">
        <v>156</v>
      </c>
      <c r="Q123" s="109">
        <v>0</v>
      </c>
      <c r="R123" s="107">
        <v>0</v>
      </c>
      <c r="S123" s="108">
        <v>3.18477832984259E-3</v>
      </c>
      <c r="T123" s="108" t="s">
        <v>156</v>
      </c>
      <c r="U123" s="110" t="s">
        <v>157</v>
      </c>
      <c r="V123" s="106">
        <v>0</v>
      </c>
      <c r="W123" s="107">
        <v>0</v>
      </c>
      <c r="X123" s="108">
        <v>3.3811565973961002E-3</v>
      </c>
      <c r="Y123" s="108" t="s">
        <v>156</v>
      </c>
      <c r="Z123" s="109">
        <v>0</v>
      </c>
      <c r="AA123" s="107">
        <v>0</v>
      </c>
      <c r="AB123" s="108">
        <v>1.72987045318597E-2</v>
      </c>
      <c r="AC123" s="108" t="s">
        <v>156</v>
      </c>
      <c r="AD123" s="110" t="s">
        <v>157</v>
      </c>
    </row>
    <row r="124" spans="1:30" x14ac:dyDescent="0.2">
      <c r="A124" s="105" t="s">
        <v>497</v>
      </c>
      <c r="B124" s="105" t="s">
        <v>498</v>
      </c>
      <c r="C124" s="105" t="s">
        <v>499</v>
      </c>
      <c r="D124" s="106">
        <v>1.9292844161501601</v>
      </c>
      <c r="E124" s="107">
        <v>-0.78295385195878442</v>
      </c>
      <c r="F124" s="108">
        <v>0.412483413361864</v>
      </c>
      <c r="G124" s="108">
        <v>21.380124667412417</v>
      </c>
      <c r="H124" s="109">
        <v>0.118582286624178</v>
      </c>
      <c r="I124" s="107">
        <v>-0.29214655487602365</v>
      </c>
      <c r="J124" s="108">
        <v>7.5750846225418694E-2</v>
      </c>
      <c r="K124" s="108">
        <v>63.880406072363336</v>
      </c>
      <c r="L124" s="110">
        <v>-1.4222349997382988</v>
      </c>
      <c r="M124" s="106">
        <v>0.44494967943967501</v>
      </c>
      <c r="N124" s="111">
        <v>-0.24163662400329913</v>
      </c>
      <c r="O124" s="112">
        <v>0.18833193038211299</v>
      </c>
      <c r="P124" s="112">
        <v>42.326568392920144</v>
      </c>
      <c r="Q124" s="109">
        <v>6.9560421219603E-2</v>
      </c>
      <c r="R124" s="107">
        <v>-0.16046410168757802</v>
      </c>
      <c r="S124" s="108">
        <v>2.94748192225875E-2</v>
      </c>
      <c r="T124" s="108">
        <v>42.372974035817265</v>
      </c>
      <c r="U124" s="110">
        <v>-0.59058855523847076</v>
      </c>
      <c r="V124" s="106">
        <v>6.38848054201961</v>
      </c>
      <c r="W124" s="107">
        <v>-1.0578705981155174</v>
      </c>
      <c r="X124" s="108">
        <v>1.59588001926892E-2</v>
      </c>
      <c r="Y124" s="108">
        <v>0.249805882442965</v>
      </c>
      <c r="Z124" s="109">
        <v>1.9884293332268801</v>
      </c>
      <c r="AA124" s="107">
        <v>-1.0192400680031206</v>
      </c>
      <c r="AB124" s="108">
        <v>6.7508843870373994E-2</v>
      </c>
      <c r="AC124" s="108">
        <v>3.3950838856726535</v>
      </c>
      <c r="AD124" s="110">
        <v>-5.3669264951156113E-2</v>
      </c>
    </row>
    <row r="125" spans="1:30" x14ac:dyDescent="0.2">
      <c r="A125" s="105" t="s">
        <v>500</v>
      </c>
      <c r="B125" s="105" t="s">
        <v>498</v>
      </c>
      <c r="C125" s="105" t="s">
        <v>501</v>
      </c>
      <c r="D125" s="106">
        <v>0</v>
      </c>
      <c r="E125" s="107">
        <v>0</v>
      </c>
      <c r="F125" s="108">
        <v>0.183424327664821</v>
      </c>
      <c r="G125" s="108" t="s">
        <v>156</v>
      </c>
      <c r="H125" s="109">
        <v>0</v>
      </c>
      <c r="I125" s="107">
        <v>0</v>
      </c>
      <c r="J125" s="108">
        <v>1.16063771434518E-2</v>
      </c>
      <c r="K125" s="108" t="s">
        <v>156</v>
      </c>
      <c r="L125" s="110" t="s">
        <v>157</v>
      </c>
      <c r="M125" s="106">
        <v>0</v>
      </c>
      <c r="N125" s="111">
        <v>0</v>
      </c>
      <c r="O125" s="112">
        <v>2.69766361832878E-2</v>
      </c>
      <c r="P125" s="112" t="s">
        <v>156</v>
      </c>
      <c r="Q125" s="109">
        <v>0</v>
      </c>
      <c r="R125" s="107">
        <v>0</v>
      </c>
      <c r="S125" s="108">
        <v>3.4333579240459302E-3</v>
      </c>
      <c r="T125" s="108" t="s">
        <v>156</v>
      </c>
      <c r="U125" s="110" t="s">
        <v>157</v>
      </c>
      <c r="V125" s="106">
        <v>0.71842911606390203</v>
      </c>
      <c r="W125" s="107">
        <v>-0.11896491406920054</v>
      </c>
      <c r="X125" s="108">
        <v>7.3682660986574403E-2</v>
      </c>
      <c r="Y125" s="108">
        <v>10.256079457116623</v>
      </c>
      <c r="Z125" s="109">
        <v>0</v>
      </c>
      <c r="AA125" s="107">
        <v>0</v>
      </c>
      <c r="AB125" s="108">
        <v>1.8464131389320401E-2</v>
      </c>
      <c r="AC125" s="108" t="s">
        <v>156</v>
      </c>
      <c r="AD125" s="110" t="s">
        <v>157</v>
      </c>
    </row>
    <row r="126" spans="1:30" x14ac:dyDescent="0.2">
      <c r="A126" s="105" t="s">
        <v>502</v>
      </c>
      <c r="B126" s="105" t="s">
        <v>503</v>
      </c>
      <c r="C126" s="105" t="s">
        <v>504</v>
      </c>
      <c r="D126" s="106">
        <v>0</v>
      </c>
      <c r="E126" s="107">
        <v>0</v>
      </c>
      <c r="F126" s="108">
        <v>3.4236444058844601E-2</v>
      </c>
      <c r="G126" s="108" t="s">
        <v>156</v>
      </c>
      <c r="H126" s="109">
        <v>0</v>
      </c>
      <c r="I126" s="107">
        <v>0</v>
      </c>
      <c r="J126" s="108">
        <v>5.9207744710428004E-3</v>
      </c>
      <c r="K126" s="108" t="s">
        <v>156</v>
      </c>
      <c r="L126" s="110" t="s">
        <v>157</v>
      </c>
      <c r="M126" s="106">
        <v>0</v>
      </c>
      <c r="N126" s="111">
        <v>0</v>
      </c>
      <c r="O126" s="112">
        <v>1.02899578686049E-2</v>
      </c>
      <c r="P126" s="112" t="s">
        <v>156</v>
      </c>
      <c r="Q126" s="113">
        <v>0</v>
      </c>
      <c r="R126" s="107">
        <v>0</v>
      </c>
      <c r="S126" s="108">
        <v>1.6900874616325801E-3</v>
      </c>
      <c r="T126" s="108" t="s">
        <v>156</v>
      </c>
      <c r="U126" s="110" t="s">
        <v>157</v>
      </c>
      <c r="V126" s="106">
        <v>0</v>
      </c>
      <c r="W126" s="107">
        <v>0</v>
      </c>
      <c r="X126" s="108">
        <v>8.7957335862846597E-3</v>
      </c>
      <c r="Y126" s="108" t="s">
        <v>156</v>
      </c>
      <c r="Z126" s="109">
        <v>0</v>
      </c>
      <c r="AA126" s="107">
        <v>0</v>
      </c>
      <c r="AB126" s="108">
        <v>8.5842407400965708E-3</v>
      </c>
      <c r="AC126" s="108" t="s">
        <v>156</v>
      </c>
      <c r="AD126" s="110" t="s">
        <v>157</v>
      </c>
    </row>
    <row r="127" spans="1:30" x14ac:dyDescent="0.2">
      <c r="A127" s="105" t="s">
        <v>505</v>
      </c>
      <c r="B127" s="105" t="s">
        <v>506</v>
      </c>
      <c r="C127" s="105" t="s">
        <v>507</v>
      </c>
      <c r="D127" s="106">
        <v>1.6659917999994899E-2</v>
      </c>
      <c r="E127" s="107">
        <v>-6.7610285255101845E-3</v>
      </c>
      <c r="F127" s="114">
        <v>2.7994225261264601E-5</v>
      </c>
      <c r="G127" s="108">
        <v>0.16803339164858538</v>
      </c>
      <c r="H127" s="109">
        <v>1.9436571000008801E-3</v>
      </c>
      <c r="I127" s="107">
        <v>-4.78851219512412E-3</v>
      </c>
      <c r="J127" s="114">
        <v>5.2432367333462004E-6</v>
      </c>
      <c r="K127" s="108">
        <v>0.26976140664646175</v>
      </c>
      <c r="L127" s="110">
        <v>-0.49766525807422973</v>
      </c>
      <c r="M127" s="106">
        <v>4.9979754000020202E-3</v>
      </c>
      <c r="N127" s="111">
        <v>-2.71422580645271E-3</v>
      </c>
      <c r="O127" s="115">
        <v>1.2964078606964199E-5</v>
      </c>
      <c r="P127" s="112">
        <v>0.25938660296245075</v>
      </c>
      <c r="Q127" s="109">
        <v>1.4098291999999899E-3</v>
      </c>
      <c r="R127" s="107">
        <v>-3.2522370069714519E-3</v>
      </c>
      <c r="S127" s="114">
        <v>3.8317583808097601E-5</v>
      </c>
      <c r="T127" s="108">
        <v>2.7178883660586597</v>
      </c>
      <c r="U127" s="110">
        <v>0.26089164886410288</v>
      </c>
      <c r="V127" s="106">
        <v>6.7565223000016798E-3</v>
      </c>
      <c r="W127" s="107">
        <v>-1.1188147540986389E-3</v>
      </c>
      <c r="X127" s="114">
        <v>1.29679292190176E-5</v>
      </c>
      <c r="Y127" s="108">
        <v>0.19193201240547042</v>
      </c>
      <c r="Z127" s="109">
        <v>1.11066119999848E-3</v>
      </c>
      <c r="AA127" s="107">
        <v>-5.6930883994644511E-4</v>
      </c>
      <c r="AB127" s="114">
        <v>2.7200106404177501E-6</v>
      </c>
      <c r="AC127" s="108">
        <v>0.24490012259557395</v>
      </c>
      <c r="AD127" s="110">
        <v>-0.97468777777211413</v>
      </c>
    </row>
    <row r="128" spans="1:30" x14ac:dyDescent="0.2">
      <c r="A128" s="105" t="s">
        <v>508</v>
      </c>
      <c r="B128" s="105" t="s">
        <v>509</v>
      </c>
      <c r="C128" s="105" t="s">
        <v>510</v>
      </c>
      <c r="D128" s="106">
        <v>2.95072469999949E-2</v>
      </c>
      <c r="E128" s="107">
        <v>-1.1974809160303275E-2</v>
      </c>
      <c r="F128" s="114">
        <v>5.2943975870318803E-5</v>
      </c>
      <c r="G128" s="108">
        <v>0.17942702641940114</v>
      </c>
      <c r="H128" s="109">
        <v>1.71668643300089E-3</v>
      </c>
      <c r="I128" s="107">
        <v>-4.2293334146363392E-3</v>
      </c>
      <c r="J128" s="108">
        <v>2.5251182167825102E-4</v>
      </c>
      <c r="K128" s="108">
        <v>14.709257137708159</v>
      </c>
      <c r="L128" s="110">
        <v>-1.5015004610884104</v>
      </c>
      <c r="M128" s="106">
        <v>6.7092032700020203E-3</v>
      </c>
      <c r="N128" s="111">
        <v>-3.6435338709688392E-3</v>
      </c>
      <c r="O128" s="115">
        <v>1.85994056883029E-5</v>
      </c>
      <c r="P128" s="112">
        <v>0.2772222712563201</v>
      </c>
      <c r="Q128" s="109">
        <v>1.1533757039999899E-3</v>
      </c>
      <c r="R128" s="107">
        <v>-2.6606422589988527E-3</v>
      </c>
      <c r="S128" s="108">
        <v>3.8337139166122399E-4</v>
      </c>
      <c r="T128" s="108">
        <v>33.239072951828661</v>
      </c>
      <c r="U128" s="110">
        <v>-0.45356385883731093</v>
      </c>
      <c r="V128" s="106">
        <v>8.2997686530016691E-3</v>
      </c>
      <c r="W128" s="107">
        <v>-1.3743614262297847E-3</v>
      </c>
      <c r="X128" s="108">
        <v>2.5514329843975597E-4</v>
      </c>
      <c r="Y128" s="108">
        <v>3.0741013286856087</v>
      </c>
      <c r="Z128" s="109">
        <v>9.5685202799847605E-4</v>
      </c>
      <c r="AA128" s="107">
        <v>-4.9046848675452187E-4</v>
      </c>
      <c r="AB128" s="108">
        <v>6.1690559829203902E-4</v>
      </c>
      <c r="AC128" s="108">
        <v>64.472413731773116</v>
      </c>
      <c r="AD128" s="110">
        <v>-1.4865291010082426</v>
      </c>
    </row>
    <row r="129" spans="1:30" x14ac:dyDescent="0.2">
      <c r="A129" s="105" t="s">
        <v>511</v>
      </c>
      <c r="B129" s="105" t="s">
        <v>512</v>
      </c>
      <c r="C129" s="105" t="s">
        <v>513</v>
      </c>
      <c r="D129" s="106">
        <v>2.95072469999949E-2</v>
      </c>
      <c r="E129" s="107">
        <v>-1.1974809160303275E-2</v>
      </c>
      <c r="F129" s="114">
        <v>5.2943975870318498E-5</v>
      </c>
      <c r="G129" s="108">
        <v>0.17942702641940012</v>
      </c>
      <c r="H129" s="109">
        <v>1.71668643300089E-3</v>
      </c>
      <c r="I129" s="107">
        <v>-4.2293334146363392E-3</v>
      </c>
      <c r="J129" s="108">
        <v>2.5251182167825102E-4</v>
      </c>
      <c r="K129" s="108">
        <v>14.709257137708159</v>
      </c>
      <c r="L129" s="110">
        <v>-1.5015004610884104</v>
      </c>
      <c r="M129" s="106">
        <v>6.7092032700020203E-3</v>
      </c>
      <c r="N129" s="111">
        <v>-3.6435338709688392E-3</v>
      </c>
      <c r="O129" s="115">
        <v>1.85994056883029E-5</v>
      </c>
      <c r="P129" s="112">
        <v>0.2772222712563201</v>
      </c>
      <c r="Q129" s="109">
        <v>1.1533757039999899E-3</v>
      </c>
      <c r="R129" s="107">
        <v>-2.6606422589988527E-3</v>
      </c>
      <c r="S129" s="108">
        <v>3.8337139166122399E-4</v>
      </c>
      <c r="T129" s="108">
        <v>33.239072951828661</v>
      </c>
      <c r="U129" s="110">
        <v>-0.45356385883731093</v>
      </c>
      <c r="V129" s="106">
        <v>8.2997686530016691E-3</v>
      </c>
      <c r="W129" s="107">
        <v>-1.3743614262297847E-3</v>
      </c>
      <c r="X129" s="108">
        <v>2.5514329843975597E-4</v>
      </c>
      <c r="Y129" s="108">
        <v>3.0741013286856087</v>
      </c>
      <c r="Z129" s="109">
        <v>9.5685202799847605E-4</v>
      </c>
      <c r="AA129" s="107">
        <v>-4.9046848675452187E-4</v>
      </c>
      <c r="AB129" s="108">
        <v>6.1690559829203902E-4</v>
      </c>
      <c r="AC129" s="108">
        <v>64.472413731773116</v>
      </c>
      <c r="AD129" s="110">
        <v>-1.4865291010082426</v>
      </c>
    </row>
    <row r="130" spans="1:30" x14ac:dyDescent="0.2">
      <c r="A130" s="105" t="s">
        <v>514</v>
      </c>
      <c r="B130" s="105" t="s">
        <v>515</v>
      </c>
      <c r="C130" s="105" t="s">
        <v>516</v>
      </c>
      <c r="D130" s="106">
        <v>2.77209596629663E-2</v>
      </c>
      <c r="E130" s="107">
        <v>-1.1249887246497236E-2</v>
      </c>
      <c r="F130" s="108">
        <v>1.34196248362839E-2</v>
      </c>
      <c r="G130" s="108">
        <v>48.409669071492466</v>
      </c>
      <c r="H130" s="109">
        <v>1.1495726549999999E-3</v>
      </c>
      <c r="I130" s="107">
        <v>-2.8321573170731707E-3</v>
      </c>
      <c r="J130" s="108">
        <v>2.5864669876961501E-3</v>
      </c>
      <c r="K130" s="108">
        <v>224.99378151058664</v>
      </c>
      <c r="L130" s="110">
        <v>-1.9899372321615101</v>
      </c>
      <c r="M130" s="106">
        <v>5.7102497100000003E-3</v>
      </c>
      <c r="N130" s="111">
        <v>-3.1010370967741938E-3</v>
      </c>
      <c r="O130" s="112">
        <v>3.7091410717536E-3</v>
      </c>
      <c r="P130" s="112">
        <v>64.955847119225183</v>
      </c>
      <c r="Q130" s="109">
        <v>7.2364245199999996E-4</v>
      </c>
      <c r="R130" s="107">
        <v>-1.6693204837933413E-3</v>
      </c>
      <c r="S130" s="108">
        <v>1.2908169790076E-3</v>
      </c>
      <c r="T130" s="108">
        <v>178.37772997424977</v>
      </c>
      <c r="U130" s="110">
        <v>-0.89348982808658806</v>
      </c>
      <c r="V130" s="106">
        <v>6.7951939769999997E-3</v>
      </c>
      <c r="W130" s="107">
        <v>-1.1252184098360656E-3</v>
      </c>
      <c r="X130" s="108">
        <v>2.45343077437852E-3</v>
      </c>
      <c r="Y130" s="108">
        <v>36.105382461233013</v>
      </c>
      <c r="Z130" s="109">
        <v>6.2796016799999998E-4</v>
      </c>
      <c r="AA130" s="107">
        <v>-3.2188328427889981E-4</v>
      </c>
      <c r="AB130" s="108">
        <v>2.5954902694533301E-3</v>
      </c>
      <c r="AC130" s="108">
        <v>413.32084449237396</v>
      </c>
      <c r="AD130" s="110">
        <v>-1.8055954987922553</v>
      </c>
    </row>
    <row r="131" spans="1:30" x14ac:dyDescent="0.2">
      <c r="A131" s="105" t="s">
        <v>517</v>
      </c>
      <c r="B131" s="105" t="s">
        <v>518</v>
      </c>
      <c r="C131" s="105" t="s">
        <v>519</v>
      </c>
      <c r="D131" s="106">
        <v>0.44448031274267802</v>
      </c>
      <c r="E131" s="107">
        <v>-0.18038168456062353</v>
      </c>
      <c r="F131" s="108">
        <v>0.22207986995786799</v>
      </c>
      <c r="G131" s="108">
        <v>49.963938467267091</v>
      </c>
      <c r="H131" s="109">
        <v>1.9137602611781299E-2</v>
      </c>
      <c r="I131" s="107">
        <v>-4.7148565192858587E-2</v>
      </c>
      <c r="J131" s="108">
        <v>0.12552195304854</v>
      </c>
      <c r="K131" s="108">
        <v>655.89173103253506</v>
      </c>
      <c r="L131" s="110">
        <v>-1.9357670857730906</v>
      </c>
      <c r="M131" s="106">
        <v>7.8675702831841804E-2</v>
      </c>
      <c r="N131" s="111">
        <v>-4.2726025215510922E-2</v>
      </c>
      <c r="O131" s="112">
        <v>5.9979351764433697E-2</v>
      </c>
      <c r="P131" s="112">
        <v>76.236181699744193</v>
      </c>
      <c r="Q131" s="109">
        <v>8.8331495403974492E-3</v>
      </c>
      <c r="R131" s="107">
        <v>-2.0376578824863083E-2</v>
      </c>
      <c r="S131" s="108">
        <v>0.10273106569125801</v>
      </c>
      <c r="T131" s="108">
        <v>1163.0173951140375</v>
      </c>
      <c r="U131" s="110">
        <v>-1.0682032628854805</v>
      </c>
      <c r="V131" s="106">
        <v>0.11515559643526101</v>
      </c>
      <c r="W131" s="107">
        <v>-1.906865316033466E-2</v>
      </c>
      <c r="X131" s="108">
        <v>9.6635225157976304E-2</v>
      </c>
      <c r="Y131" s="108">
        <v>83.917089702456082</v>
      </c>
      <c r="Z131" s="109">
        <v>1.0170752398776199E-2</v>
      </c>
      <c r="AA131" s="107">
        <v>-5.2133803265457784E-3</v>
      </c>
      <c r="AB131" s="108">
        <v>5.7676585074199302E-2</v>
      </c>
      <c r="AC131" s="108">
        <v>567.08277630609962</v>
      </c>
      <c r="AD131" s="110">
        <v>-1.8709119317517466</v>
      </c>
    </row>
    <row r="132" spans="1:30" x14ac:dyDescent="0.2">
      <c r="A132" s="105" t="s">
        <v>520</v>
      </c>
      <c r="B132" s="105" t="s">
        <v>521</v>
      </c>
      <c r="C132" s="105" t="s">
        <v>522</v>
      </c>
      <c r="D132" s="106">
        <v>0.111984444</v>
      </c>
      <c r="E132" s="107">
        <v>-4.5446203294495786E-2</v>
      </c>
      <c r="F132" s="108">
        <v>1.2179636779401901E-4</v>
      </c>
      <c r="G132" s="108">
        <v>0.10876186320487424</v>
      </c>
      <c r="H132" s="109">
        <v>4.6630930499999999E-3</v>
      </c>
      <c r="I132" s="107">
        <v>-1.1488280487804878E-2</v>
      </c>
      <c r="J132" s="114">
        <v>1.17890860714552E-5</v>
      </c>
      <c r="K132" s="108">
        <v>0.25281687380128948</v>
      </c>
      <c r="L132" s="110">
        <v>-1.9839968943097717</v>
      </c>
      <c r="M132" s="106">
        <v>2.316282804E-2</v>
      </c>
      <c r="N132" s="111">
        <v>-1.2578922580645161E-2</v>
      </c>
      <c r="O132" s="115">
        <v>5.6531485435955699E-5</v>
      </c>
      <c r="P132" s="112">
        <v>0.24406124044236396</v>
      </c>
      <c r="Q132" s="109">
        <v>2.9353521599999998E-3</v>
      </c>
      <c r="R132" s="107">
        <v>-6.7713599088780789E-3</v>
      </c>
      <c r="S132" s="114">
        <v>6.8837444694223104E-6</v>
      </c>
      <c r="T132" s="108">
        <v>0.23451170742737429</v>
      </c>
      <c r="U132" s="110">
        <v>-0.8934908486986729</v>
      </c>
      <c r="V132" s="106">
        <v>2.7563778000000001E-2</v>
      </c>
      <c r="W132" s="107">
        <v>-4.5642950819672137E-3</v>
      </c>
      <c r="X132" s="114">
        <v>4.5780447070094397E-5</v>
      </c>
      <c r="Y132" s="108">
        <v>0.16608915900459797</v>
      </c>
      <c r="Z132" s="109">
        <v>2.5472383199999999E-3</v>
      </c>
      <c r="AA132" s="107">
        <v>-1.3056774586420379E-3</v>
      </c>
      <c r="AB132" s="114">
        <v>5.7999447427172201E-6</v>
      </c>
      <c r="AC132" s="108">
        <v>0.22769541024795906</v>
      </c>
      <c r="AD132" s="110">
        <v>-1.8055935128674878</v>
      </c>
    </row>
    <row r="133" spans="1:30" x14ac:dyDescent="0.2">
      <c r="A133" s="105" t="s">
        <v>523</v>
      </c>
      <c r="B133" s="105" t="s">
        <v>524</v>
      </c>
      <c r="C133" s="105" t="s">
        <v>525</v>
      </c>
      <c r="D133" s="106">
        <v>0</v>
      </c>
      <c r="E133" s="107">
        <v>0</v>
      </c>
      <c r="F133" s="108">
        <v>4.8840664908431997</v>
      </c>
      <c r="G133" s="108" t="s">
        <v>156</v>
      </c>
      <c r="H133" s="109">
        <v>0</v>
      </c>
      <c r="I133" s="107">
        <v>0</v>
      </c>
      <c r="J133" s="108">
        <v>9.2840535333545304E-2</v>
      </c>
      <c r="K133" s="108" t="s">
        <v>156</v>
      </c>
      <c r="L133" s="110" t="s">
        <v>157</v>
      </c>
      <c r="M133" s="106">
        <v>0</v>
      </c>
      <c r="N133" s="111">
        <v>0</v>
      </c>
      <c r="O133" s="112">
        <v>6.0436902312042101E-2</v>
      </c>
      <c r="P133" s="112" t="s">
        <v>156</v>
      </c>
      <c r="Q133" s="109">
        <v>0</v>
      </c>
      <c r="R133" s="107">
        <v>0</v>
      </c>
      <c r="S133" s="108">
        <v>0.25425552502093601</v>
      </c>
      <c r="T133" s="108" t="s">
        <v>156</v>
      </c>
      <c r="U133" s="110" t="s">
        <v>157</v>
      </c>
      <c r="V133" s="106">
        <v>0</v>
      </c>
      <c r="W133" s="107">
        <v>0</v>
      </c>
      <c r="X133" s="108">
        <v>9.6634949482380106E-2</v>
      </c>
      <c r="Y133" s="108" t="s">
        <v>156</v>
      </c>
      <c r="Z133" s="109">
        <v>0</v>
      </c>
      <c r="AA133" s="107">
        <v>0</v>
      </c>
      <c r="AB133" s="108">
        <v>8.0363505895551995E-2</v>
      </c>
      <c r="AC133" s="108" t="s">
        <v>156</v>
      </c>
      <c r="AD133" s="110" t="s">
        <v>157</v>
      </c>
    </row>
    <row r="134" spans="1:30" x14ac:dyDescent="0.2">
      <c r="A134" s="105" t="s">
        <v>526</v>
      </c>
      <c r="B134" s="105" t="s">
        <v>527</v>
      </c>
      <c r="C134" s="105" t="s">
        <v>528</v>
      </c>
      <c r="D134" s="106">
        <v>0</v>
      </c>
      <c r="E134" s="107">
        <v>0</v>
      </c>
      <c r="F134" s="108">
        <v>0</v>
      </c>
      <c r="G134" s="108" t="s">
        <v>156</v>
      </c>
      <c r="H134" s="109">
        <v>0</v>
      </c>
      <c r="I134" s="107">
        <v>0</v>
      </c>
      <c r="J134" s="108">
        <v>0</v>
      </c>
      <c r="K134" s="108" t="s">
        <v>156</v>
      </c>
      <c r="L134" s="110" t="s">
        <v>157</v>
      </c>
      <c r="M134" s="106">
        <v>0</v>
      </c>
      <c r="N134" s="111">
        <v>0</v>
      </c>
      <c r="O134" s="112">
        <v>0</v>
      </c>
      <c r="P134" s="112" t="s">
        <v>156</v>
      </c>
      <c r="Q134" s="109">
        <v>0</v>
      </c>
      <c r="R134" s="107">
        <v>0</v>
      </c>
      <c r="S134" s="108">
        <v>0</v>
      </c>
      <c r="T134" s="108" t="s">
        <v>156</v>
      </c>
      <c r="U134" s="110" t="s">
        <v>157</v>
      </c>
      <c r="V134" s="106">
        <v>0</v>
      </c>
      <c r="W134" s="107">
        <v>0</v>
      </c>
      <c r="X134" s="108">
        <v>0</v>
      </c>
      <c r="Y134" s="108" t="s">
        <v>156</v>
      </c>
      <c r="Z134" s="109">
        <v>0</v>
      </c>
      <c r="AA134" s="107">
        <v>0</v>
      </c>
      <c r="AB134" s="108">
        <v>0</v>
      </c>
      <c r="AC134" s="108" t="s">
        <v>156</v>
      </c>
      <c r="AD134" s="110" t="s">
        <v>157</v>
      </c>
    </row>
    <row r="135" spans="1:30" x14ac:dyDescent="0.2">
      <c r="A135" s="105" t="s">
        <v>529</v>
      </c>
      <c r="B135" s="105" t="s">
        <v>530</v>
      </c>
      <c r="C135" s="105" t="s">
        <v>531</v>
      </c>
      <c r="D135" s="106">
        <v>0</v>
      </c>
      <c r="E135" s="107">
        <v>0</v>
      </c>
      <c r="F135" s="108">
        <v>5.8958882934788799E-2</v>
      </c>
      <c r="G135" s="108" t="s">
        <v>156</v>
      </c>
      <c r="H135" s="109">
        <v>0</v>
      </c>
      <c r="I135" s="107">
        <v>0</v>
      </c>
      <c r="J135" s="108">
        <v>9.30110682251791E-2</v>
      </c>
      <c r="K135" s="108" t="s">
        <v>156</v>
      </c>
      <c r="L135" s="110" t="s">
        <v>157</v>
      </c>
      <c r="M135" s="106">
        <v>0</v>
      </c>
      <c r="N135" s="111">
        <v>0</v>
      </c>
      <c r="O135" s="112">
        <v>6.3612411863484403E-2</v>
      </c>
      <c r="P135" s="112" t="s">
        <v>156</v>
      </c>
      <c r="Q135" s="109">
        <v>0</v>
      </c>
      <c r="R135" s="107">
        <v>0</v>
      </c>
      <c r="S135" s="108">
        <v>7.3423876451297096E-2</v>
      </c>
      <c r="T135" s="108" t="s">
        <v>156</v>
      </c>
      <c r="U135" s="110" t="s">
        <v>157</v>
      </c>
      <c r="V135" s="106">
        <v>0</v>
      </c>
      <c r="W135" s="107">
        <v>0</v>
      </c>
      <c r="X135" s="108">
        <v>9.7703706730351794E-2</v>
      </c>
      <c r="Y135" s="108" t="s">
        <v>156</v>
      </c>
      <c r="Z135" s="109">
        <v>0</v>
      </c>
      <c r="AA135" s="107">
        <v>0</v>
      </c>
      <c r="AB135" s="108">
        <v>8.0363505895551995E-2</v>
      </c>
      <c r="AC135" s="108" t="s">
        <v>156</v>
      </c>
      <c r="AD135" s="110" t="s">
        <v>157</v>
      </c>
    </row>
    <row r="136" spans="1:30" x14ac:dyDescent="0.2">
      <c r="A136" s="105" t="s">
        <v>532</v>
      </c>
      <c r="B136" s="105" t="s">
        <v>533</v>
      </c>
      <c r="C136" s="105" t="s">
        <v>534</v>
      </c>
      <c r="D136" s="116">
        <v>0</v>
      </c>
      <c r="E136" s="107">
        <v>0</v>
      </c>
      <c r="F136" s="108">
        <v>1.25457341128377E-4</v>
      </c>
      <c r="G136" s="108" t="s">
        <v>156</v>
      </c>
      <c r="H136" s="109">
        <v>0</v>
      </c>
      <c r="I136" s="107">
        <v>0</v>
      </c>
      <c r="J136" s="108">
        <v>0</v>
      </c>
      <c r="K136" s="108" t="s">
        <v>156</v>
      </c>
      <c r="L136" s="110" t="s">
        <v>157</v>
      </c>
      <c r="M136" s="116">
        <v>0</v>
      </c>
      <c r="N136" s="111">
        <v>0</v>
      </c>
      <c r="O136" s="115">
        <v>4.7303697501672703E-5</v>
      </c>
      <c r="P136" s="112" t="s">
        <v>156</v>
      </c>
      <c r="Q136" s="113">
        <v>0</v>
      </c>
      <c r="R136" s="107">
        <v>0</v>
      </c>
      <c r="S136" s="114">
        <v>8.7728853351149507E-5</v>
      </c>
      <c r="T136" s="108" t="s">
        <v>156</v>
      </c>
      <c r="U136" s="110" t="s">
        <v>157</v>
      </c>
      <c r="V136" s="116">
        <v>0</v>
      </c>
      <c r="W136" s="107">
        <v>0</v>
      </c>
      <c r="X136" s="108">
        <v>3.6559652922834001E-4</v>
      </c>
      <c r="Y136" s="108" t="s">
        <v>156</v>
      </c>
      <c r="Z136" s="113">
        <v>0</v>
      </c>
      <c r="AA136" s="107">
        <v>0</v>
      </c>
      <c r="AB136" s="114">
        <v>1.0793569478371901E-3</v>
      </c>
      <c r="AC136" s="108" t="s">
        <v>156</v>
      </c>
      <c r="AD136" s="110" t="s">
        <v>157</v>
      </c>
    </row>
    <row r="137" spans="1:30" x14ac:dyDescent="0.2">
      <c r="A137" s="105" t="s">
        <v>535</v>
      </c>
      <c r="B137" s="105" t="s">
        <v>533</v>
      </c>
      <c r="C137" s="105" t="s">
        <v>536</v>
      </c>
      <c r="D137" s="116">
        <v>0</v>
      </c>
      <c r="E137" s="107">
        <v>0</v>
      </c>
      <c r="F137" s="108">
        <v>1.08702485516008E-4</v>
      </c>
      <c r="G137" s="108" t="s">
        <v>156</v>
      </c>
      <c r="H137" s="113">
        <v>0</v>
      </c>
      <c r="I137" s="107">
        <v>0</v>
      </c>
      <c r="J137" s="108">
        <v>2.3731138719061399E-4</v>
      </c>
      <c r="K137" s="108" t="s">
        <v>156</v>
      </c>
      <c r="L137" s="110" t="s">
        <v>157</v>
      </c>
      <c r="M137" s="116">
        <v>0</v>
      </c>
      <c r="N137" s="111">
        <v>0</v>
      </c>
      <c r="O137" s="115">
        <v>4.2900803756684201E-5</v>
      </c>
      <c r="P137" s="112" t="s">
        <v>156</v>
      </c>
      <c r="Q137" s="113">
        <v>0</v>
      </c>
      <c r="R137" s="107">
        <v>0</v>
      </c>
      <c r="S137" s="114">
        <v>9.2853509966002193E-5</v>
      </c>
      <c r="T137" s="108" t="s">
        <v>156</v>
      </c>
      <c r="U137" s="110" t="s">
        <v>157</v>
      </c>
      <c r="V137" s="116">
        <v>0</v>
      </c>
      <c r="W137" s="107">
        <v>0</v>
      </c>
      <c r="X137" s="108">
        <v>7.3032187989209498E-4</v>
      </c>
      <c r="Y137" s="108" t="s">
        <v>156</v>
      </c>
      <c r="Z137" s="113">
        <v>0</v>
      </c>
      <c r="AA137" s="107">
        <v>0</v>
      </c>
      <c r="AB137" s="114">
        <v>8.8316647118193798E-4</v>
      </c>
      <c r="AC137" s="108" t="s">
        <v>156</v>
      </c>
      <c r="AD137" s="110" t="s">
        <v>157</v>
      </c>
    </row>
    <row r="138" spans="1:30" x14ac:dyDescent="0.2">
      <c r="A138" s="105" t="s">
        <v>537</v>
      </c>
      <c r="B138" s="105" t="s">
        <v>538</v>
      </c>
      <c r="C138" s="105" t="s">
        <v>539</v>
      </c>
      <c r="D138" s="116">
        <v>0</v>
      </c>
      <c r="E138" s="107">
        <v>0</v>
      </c>
      <c r="F138" s="114">
        <v>9.92334749253558E-5</v>
      </c>
      <c r="G138" s="108" t="s">
        <v>156</v>
      </c>
      <c r="H138" s="113">
        <v>0</v>
      </c>
      <c r="I138" s="107">
        <v>0</v>
      </c>
      <c r="J138" s="108">
        <v>5.05820977830665E-4</v>
      </c>
      <c r="K138" s="108" t="s">
        <v>156</v>
      </c>
      <c r="L138" s="110" t="s">
        <v>157</v>
      </c>
      <c r="M138" s="116">
        <v>0</v>
      </c>
      <c r="N138" s="111">
        <v>0</v>
      </c>
      <c r="O138" s="115">
        <v>6.3982354331440096E-5</v>
      </c>
      <c r="P138" s="112" t="s">
        <v>156</v>
      </c>
      <c r="Q138" s="113">
        <v>0</v>
      </c>
      <c r="R138" s="107">
        <v>0</v>
      </c>
      <c r="S138" s="108">
        <v>1.7229599039512899E-4</v>
      </c>
      <c r="T138" s="108" t="s">
        <v>156</v>
      </c>
      <c r="U138" s="110" t="s">
        <v>157</v>
      </c>
      <c r="V138" s="116">
        <v>0</v>
      </c>
      <c r="W138" s="107">
        <v>0</v>
      </c>
      <c r="X138" s="108">
        <v>6.3291839531394998E-4</v>
      </c>
      <c r="Y138" s="108" t="s">
        <v>156</v>
      </c>
      <c r="Z138" s="113">
        <v>0</v>
      </c>
      <c r="AA138" s="107">
        <v>0</v>
      </c>
      <c r="AB138" s="114">
        <v>1.22421019204927E-3</v>
      </c>
      <c r="AC138" s="108" t="s">
        <v>156</v>
      </c>
      <c r="AD138" s="110" t="s">
        <v>157</v>
      </c>
    </row>
    <row r="139" spans="1:30" x14ac:dyDescent="0.2">
      <c r="A139" s="105" t="s">
        <v>540</v>
      </c>
      <c r="B139" s="105" t="s">
        <v>541</v>
      </c>
      <c r="C139" s="105" t="s">
        <v>542</v>
      </c>
      <c r="D139" s="106">
        <v>0</v>
      </c>
      <c r="E139" s="107">
        <v>0</v>
      </c>
      <c r="F139" s="108">
        <v>0</v>
      </c>
      <c r="G139" s="108" t="s">
        <v>156</v>
      </c>
      <c r="H139" s="109">
        <v>0</v>
      </c>
      <c r="I139" s="107">
        <v>0</v>
      </c>
      <c r="J139" s="108">
        <v>0</v>
      </c>
      <c r="K139" s="108" t="s">
        <v>156</v>
      </c>
      <c r="L139" s="110" t="s">
        <v>157</v>
      </c>
      <c r="M139" s="106">
        <v>0</v>
      </c>
      <c r="N139" s="111">
        <v>0</v>
      </c>
      <c r="O139" s="112">
        <v>0</v>
      </c>
      <c r="P139" s="112" t="s">
        <v>156</v>
      </c>
      <c r="Q139" s="109">
        <v>0</v>
      </c>
      <c r="R139" s="107">
        <v>0</v>
      </c>
      <c r="S139" s="108">
        <v>0</v>
      </c>
      <c r="T139" s="108" t="s">
        <v>156</v>
      </c>
      <c r="U139" s="110" t="s">
        <v>157</v>
      </c>
      <c r="V139" s="106">
        <v>0</v>
      </c>
      <c r="W139" s="107">
        <v>0</v>
      </c>
      <c r="X139" s="108">
        <v>0</v>
      </c>
      <c r="Y139" s="108" t="s">
        <v>156</v>
      </c>
      <c r="Z139" s="109">
        <v>0</v>
      </c>
      <c r="AA139" s="107">
        <v>0</v>
      </c>
      <c r="AB139" s="108">
        <v>0</v>
      </c>
      <c r="AC139" s="108" t="s">
        <v>156</v>
      </c>
      <c r="AD139" s="110" t="s">
        <v>157</v>
      </c>
    </row>
    <row r="140" spans="1:30" x14ac:dyDescent="0.2">
      <c r="A140" s="105" t="s">
        <v>543</v>
      </c>
      <c r="B140" s="105" t="s">
        <v>541</v>
      </c>
      <c r="C140" s="105" t="s">
        <v>544</v>
      </c>
      <c r="D140" s="106">
        <v>0</v>
      </c>
      <c r="E140" s="107">
        <v>0</v>
      </c>
      <c r="F140" s="108">
        <v>0</v>
      </c>
      <c r="G140" s="108" t="s">
        <v>156</v>
      </c>
      <c r="H140" s="109">
        <v>0</v>
      </c>
      <c r="I140" s="107">
        <v>0</v>
      </c>
      <c r="J140" s="108">
        <v>0</v>
      </c>
      <c r="K140" s="108" t="s">
        <v>156</v>
      </c>
      <c r="L140" s="110" t="s">
        <v>157</v>
      </c>
      <c r="M140" s="106">
        <v>0</v>
      </c>
      <c r="N140" s="111">
        <v>0</v>
      </c>
      <c r="O140" s="112">
        <v>0</v>
      </c>
      <c r="P140" s="112" t="s">
        <v>156</v>
      </c>
      <c r="Q140" s="109">
        <v>0</v>
      </c>
      <c r="R140" s="107">
        <v>0</v>
      </c>
      <c r="S140" s="108">
        <v>0</v>
      </c>
      <c r="T140" s="108" t="s">
        <v>156</v>
      </c>
      <c r="U140" s="110" t="s">
        <v>157</v>
      </c>
      <c r="V140" s="116">
        <v>0</v>
      </c>
      <c r="W140" s="107">
        <v>0</v>
      </c>
      <c r="X140" s="114">
        <v>1.22016492858817E-17</v>
      </c>
      <c r="Y140" s="108" t="s">
        <v>156</v>
      </c>
      <c r="Z140" s="109">
        <v>0</v>
      </c>
      <c r="AA140" s="107">
        <v>0</v>
      </c>
      <c r="AB140" s="108">
        <v>0</v>
      </c>
      <c r="AC140" s="108" t="s">
        <v>156</v>
      </c>
      <c r="AD140" s="110" t="s">
        <v>157</v>
      </c>
    </row>
    <row r="141" spans="1:30" x14ac:dyDescent="0.2">
      <c r="A141" s="105" t="s">
        <v>545</v>
      </c>
      <c r="B141" s="105" t="s">
        <v>546</v>
      </c>
      <c r="C141" s="105" t="s">
        <v>547</v>
      </c>
      <c r="D141" s="106">
        <v>0</v>
      </c>
      <c r="E141" s="107">
        <v>0</v>
      </c>
      <c r="F141" s="108">
        <v>0</v>
      </c>
      <c r="G141" s="108" t="s">
        <v>156</v>
      </c>
      <c r="H141" s="109">
        <v>0</v>
      </c>
      <c r="I141" s="107">
        <v>0</v>
      </c>
      <c r="J141" s="108">
        <v>0</v>
      </c>
      <c r="K141" s="108" t="s">
        <v>156</v>
      </c>
      <c r="L141" s="110" t="s">
        <v>157</v>
      </c>
      <c r="M141" s="106">
        <v>0</v>
      </c>
      <c r="N141" s="111">
        <v>0</v>
      </c>
      <c r="O141" s="112">
        <v>0</v>
      </c>
      <c r="P141" s="112" t="s">
        <v>156</v>
      </c>
      <c r="Q141" s="109">
        <v>0</v>
      </c>
      <c r="R141" s="107">
        <v>0</v>
      </c>
      <c r="S141" s="108">
        <v>0</v>
      </c>
      <c r="T141" s="108" t="s">
        <v>156</v>
      </c>
      <c r="U141" s="110" t="s">
        <v>157</v>
      </c>
      <c r="V141" s="106">
        <v>0</v>
      </c>
      <c r="W141" s="107">
        <v>0</v>
      </c>
      <c r="X141" s="108">
        <v>0</v>
      </c>
      <c r="Y141" s="108" t="s">
        <v>156</v>
      </c>
      <c r="Z141" s="109">
        <v>0</v>
      </c>
      <c r="AA141" s="107">
        <v>0</v>
      </c>
      <c r="AB141" s="108">
        <v>0</v>
      </c>
      <c r="AC141" s="108" t="s">
        <v>156</v>
      </c>
      <c r="AD141" s="110" t="s">
        <v>157</v>
      </c>
    </row>
    <row r="142" spans="1:30" x14ac:dyDescent="0.2">
      <c r="A142" s="105" t="s">
        <v>548</v>
      </c>
      <c r="B142" s="105" t="s">
        <v>549</v>
      </c>
      <c r="C142" s="105" t="s">
        <v>550</v>
      </c>
      <c r="D142" s="116">
        <v>0</v>
      </c>
      <c r="E142" s="107">
        <v>0</v>
      </c>
      <c r="F142" s="114">
        <v>7.8176826968388805E-5</v>
      </c>
      <c r="G142" s="108" t="s">
        <v>156</v>
      </c>
      <c r="H142" s="113">
        <v>0</v>
      </c>
      <c r="I142" s="107">
        <v>0</v>
      </c>
      <c r="J142" s="114">
        <v>1.42397584034423E-5</v>
      </c>
      <c r="K142" s="108" t="s">
        <v>156</v>
      </c>
      <c r="L142" s="110" t="s">
        <v>157</v>
      </c>
      <c r="M142" s="116">
        <v>0</v>
      </c>
      <c r="N142" s="111">
        <v>0</v>
      </c>
      <c r="O142" s="115">
        <v>2.6262563241808801E-5</v>
      </c>
      <c r="P142" s="112" t="s">
        <v>156</v>
      </c>
      <c r="Q142" s="113">
        <v>0</v>
      </c>
      <c r="R142" s="107">
        <v>0</v>
      </c>
      <c r="S142" s="114">
        <v>1.4844463289958701E-5</v>
      </c>
      <c r="T142" s="108" t="s">
        <v>156</v>
      </c>
      <c r="U142" s="110" t="s">
        <v>157</v>
      </c>
      <c r="V142" s="116">
        <v>0</v>
      </c>
      <c r="W142" s="107">
        <v>0</v>
      </c>
      <c r="X142" s="114">
        <v>1.6123198365203899E-5</v>
      </c>
      <c r="Y142" s="108" t="s">
        <v>156</v>
      </c>
      <c r="Z142" s="113">
        <v>0</v>
      </c>
      <c r="AA142" s="107">
        <v>0</v>
      </c>
      <c r="AB142" s="114">
        <v>9.7950158911923201E-6</v>
      </c>
      <c r="AC142" s="108" t="s">
        <v>156</v>
      </c>
      <c r="AD142" s="110" t="s">
        <v>157</v>
      </c>
    </row>
    <row r="143" spans="1:30" x14ac:dyDescent="0.2">
      <c r="A143" s="105" t="s">
        <v>551</v>
      </c>
      <c r="B143" s="105" t="s">
        <v>552</v>
      </c>
      <c r="C143" s="105" t="s">
        <v>553</v>
      </c>
      <c r="D143" s="106">
        <v>0</v>
      </c>
      <c r="E143" s="107">
        <v>0</v>
      </c>
      <c r="F143" s="108">
        <v>6.1620210796512899E-2</v>
      </c>
      <c r="G143" s="108" t="s">
        <v>156</v>
      </c>
      <c r="H143" s="109">
        <v>0</v>
      </c>
      <c r="I143" s="107">
        <v>0</v>
      </c>
      <c r="J143" s="108">
        <v>3.11627473889887E-2</v>
      </c>
      <c r="K143" s="108" t="s">
        <v>156</v>
      </c>
      <c r="L143" s="110" t="s">
        <v>157</v>
      </c>
      <c r="M143" s="106">
        <v>0</v>
      </c>
      <c r="N143" s="111">
        <v>0</v>
      </c>
      <c r="O143" s="112">
        <v>5.8861968780410598E-2</v>
      </c>
      <c r="P143" s="112" t="s">
        <v>156</v>
      </c>
      <c r="Q143" s="109">
        <v>0</v>
      </c>
      <c r="R143" s="107">
        <v>0</v>
      </c>
      <c r="S143" s="108">
        <v>1.18282049260279E-2</v>
      </c>
      <c r="T143" s="108" t="s">
        <v>156</v>
      </c>
      <c r="U143" s="110" t="s">
        <v>157</v>
      </c>
      <c r="V143" s="106">
        <v>0</v>
      </c>
      <c r="W143" s="107">
        <v>0</v>
      </c>
      <c r="X143" s="108">
        <v>2.3109267320727701E-3</v>
      </c>
      <c r="Y143" s="108" t="s">
        <v>156</v>
      </c>
      <c r="Z143" s="109">
        <v>0</v>
      </c>
      <c r="AA143" s="107">
        <v>0</v>
      </c>
      <c r="AB143" s="108">
        <v>1.0222118271966899E-2</v>
      </c>
      <c r="AC143" s="108" t="s">
        <v>156</v>
      </c>
      <c r="AD143" s="110" t="s">
        <v>157</v>
      </c>
    </row>
    <row r="144" spans="1:30" x14ac:dyDescent="0.2">
      <c r="A144" s="105" t="s">
        <v>554</v>
      </c>
      <c r="B144" s="105" t="s">
        <v>555</v>
      </c>
      <c r="C144" s="105" t="s">
        <v>556</v>
      </c>
      <c r="D144" s="106">
        <v>1.7009215114113E-3</v>
      </c>
      <c r="E144" s="107">
        <v>-6.9027823896307394E-4</v>
      </c>
      <c r="F144" s="108">
        <v>0.176901424833355</v>
      </c>
      <c r="G144" s="108">
        <v>10400.328507020595</v>
      </c>
      <c r="H144" s="109">
        <v>0</v>
      </c>
      <c r="I144" s="107">
        <v>0</v>
      </c>
      <c r="J144" s="108">
        <v>1.30744400348382E-2</v>
      </c>
      <c r="K144" s="108" t="s">
        <v>156</v>
      </c>
      <c r="L144" s="110" t="s">
        <v>157</v>
      </c>
      <c r="M144" s="106">
        <v>0</v>
      </c>
      <c r="N144" s="111">
        <v>0</v>
      </c>
      <c r="O144" s="112">
        <v>2.7381131120689298E-2</v>
      </c>
      <c r="P144" s="112" t="s">
        <v>156</v>
      </c>
      <c r="Q144" s="109">
        <v>0</v>
      </c>
      <c r="R144" s="107">
        <v>0</v>
      </c>
      <c r="S144" s="108">
        <v>3.88640792248823E-3</v>
      </c>
      <c r="T144" s="108" t="s">
        <v>156</v>
      </c>
      <c r="U144" s="110" t="s">
        <v>157</v>
      </c>
      <c r="V144" s="106">
        <v>0.78630983352234896</v>
      </c>
      <c r="W144" s="107">
        <v>-0.13020530444152162</v>
      </c>
      <c r="X144" s="108">
        <v>7.2837373942090194E-2</v>
      </c>
      <c r="Y144" s="108">
        <v>9.263190009440466</v>
      </c>
      <c r="Z144" s="109">
        <v>3.27125000019996E-2</v>
      </c>
      <c r="AA144" s="107">
        <v>-1.6767953564878257E-2</v>
      </c>
      <c r="AB144" s="108">
        <v>2.3325786096923099E-2</v>
      </c>
      <c r="AC144" s="108">
        <v>71.305421766900352</v>
      </c>
      <c r="AD144" s="110">
        <v>-2.9570096918557205</v>
      </c>
    </row>
    <row r="145" spans="1:30" x14ac:dyDescent="0.2">
      <c r="A145" s="105" t="s">
        <v>557</v>
      </c>
      <c r="B145" s="105" t="s">
        <v>558</v>
      </c>
      <c r="C145" s="105" t="s">
        <v>559</v>
      </c>
      <c r="D145" s="106">
        <v>0</v>
      </c>
      <c r="E145" s="107">
        <v>0</v>
      </c>
      <c r="F145" s="108">
        <v>2.8769131293310699E-2</v>
      </c>
      <c r="G145" s="108" t="s">
        <v>156</v>
      </c>
      <c r="H145" s="113">
        <v>0</v>
      </c>
      <c r="I145" s="107">
        <v>0</v>
      </c>
      <c r="J145" s="108">
        <v>1.0131657048042799E-3</v>
      </c>
      <c r="K145" s="108" t="s">
        <v>156</v>
      </c>
      <c r="L145" s="110" t="s">
        <v>157</v>
      </c>
      <c r="M145" s="106">
        <v>0</v>
      </c>
      <c r="N145" s="111">
        <v>0</v>
      </c>
      <c r="O145" s="112">
        <v>5.2853087659782E-3</v>
      </c>
      <c r="P145" s="112" t="s">
        <v>156</v>
      </c>
      <c r="Q145" s="113">
        <v>0</v>
      </c>
      <c r="R145" s="107">
        <v>0</v>
      </c>
      <c r="S145" s="108">
        <v>3.4611869992623499E-4</v>
      </c>
      <c r="T145" s="108" t="s">
        <v>156</v>
      </c>
      <c r="U145" s="110" t="s">
        <v>157</v>
      </c>
      <c r="V145" s="106">
        <v>0</v>
      </c>
      <c r="W145" s="107">
        <v>0</v>
      </c>
      <c r="X145" s="108">
        <v>4.89128860079389E-3</v>
      </c>
      <c r="Y145" s="108" t="s">
        <v>156</v>
      </c>
      <c r="Z145" s="109">
        <v>0</v>
      </c>
      <c r="AA145" s="107">
        <v>0</v>
      </c>
      <c r="AB145" s="108">
        <v>3.0651089846364401E-3</v>
      </c>
      <c r="AC145" s="108" t="s">
        <v>156</v>
      </c>
      <c r="AD145" s="110" t="s">
        <v>157</v>
      </c>
    </row>
    <row r="146" spans="1:30" x14ac:dyDescent="0.2">
      <c r="A146" s="105" t="s">
        <v>560</v>
      </c>
      <c r="B146" s="105" t="s">
        <v>561</v>
      </c>
      <c r="C146" s="105" t="s">
        <v>562</v>
      </c>
      <c r="D146" s="106">
        <v>0</v>
      </c>
      <c r="E146" s="107">
        <v>0</v>
      </c>
      <c r="F146" s="108">
        <v>0</v>
      </c>
      <c r="G146" s="108" t="s">
        <v>156</v>
      </c>
      <c r="H146" s="109">
        <v>0</v>
      </c>
      <c r="I146" s="107">
        <v>0</v>
      </c>
      <c r="J146" s="108">
        <v>0</v>
      </c>
      <c r="K146" s="108" t="s">
        <v>156</v>
      </c>
      <c r="L146" s="110" t="s">
        <v>157</v>
      </c>
      <c r="M146" s="106">
        <v>0</v>
      </c>
      <c r="N146" s="111">
        <v>0</v>
      </c>
      <c r="O146" s="112">
        <v>0</v>
      </c>
      <c r="P146" s="112" t="s">
        <v>156</v>
      </c>
      <c r="Q146" s="109">
        <v>0</v>
      </c>
      <c r="R146" s="107">
        <v>0</v>
      </c>
      <c r="S146" s="108">
        <v>0</v>
      </c>
      <c r="T146" s="108" t="s">
        <v>156</v>
      </c>
      <c r="U146" s="110" t="s">
        <v>157</v>
      </c>
      <c r="V146" s="106">
        <v>0</v>
      </c>
      <c r="W146" s="107">
        <v>0</v>
      </c>
      <c r="X146" s="108">
        <v>0</v>
      </c>
      <c r="Y146" s="108" t="s">
        <v>156</v>
      </c>
      <c r="Z146" s="109">
        <v>0</v>
      </c>
      <c r="AA146" s="107">
        <v>0</v>
      </c>
      <c r="AB146" s="108">
        <v>0</v>
      </c>
      <c r="AC146" s="108" t="s">
        <v>156</v>
      </c>
      <c r="AD146" s="110" t="s">
        <v>157</v>
      </c>
    </row>
    <row r="147" spans="1:30" x14ac:dyDescent="0.2">
      <c r="A147" s="105" t="s">
        <v>563</v>
      </c>
      <c r="B147" s="105" t="s">
        <v>564</v>
      </c>
      <c r="C147" s="105" t="s">
        <v>565</v>
      </c>
      <c r="D147" s="106">
        <v>0</v>
      </c>
      <c r="E147" s="107">
        <v>0</v>
      </c>
      <c r="F147" s="108">
        <v>0</v>
      </c>
      <c r="G147" s="108" t="s">
        <v>156</v>
      </c>
      <c r="H147" s="109">
        <v>0</v>
      </c>
      <c r="I147" s="107">
        <v>0</v>
      </c>
      <c r="J147" s="108">
        <v>0</v>
      </c>
      <c r="K147" s="108" t="s">
        <v>156</v>
      </c>
      <c r="L147" s="110" t="s">
        <v>157</v>
      </c>
      <c r="M147" s="106">
        <v>0</v>
      </c>
      <c r="N147" s="111">
        <v>0</v>
      </c>
      <c r="O147" s="112">
        <v>0</v>
      </c>
      <c r="P147" s="112" t="s">
        <v>156</v>
      </c>
      <c r="Q147" s="109">
        <v>0</v>
      </c>
      <c r="R147" s="107">
        <v>0</v>
      </c>
      <c r="S147" s="108">
        <v>0</v>
      </c>
      <c r="T147" s="108" t="s">
        <v>156</v>
      </c>
      <c r="U147" s="110" t="s">
        <v>157</v>
      </c>
      <c r="V147" s="106">
        <v>0</v>
      </c>
      <c r="W147" s="107">
        <v>0</v>
      </c>
      <c r="X147" s="108">
        <v>0</v>
      </c>
      <c r="Y147" s="108" t="s">
        <v>156</v>
      </c>
      <c r="Z147" s="109">
        <v>0</v>
      </c>
      <c r="AA147" s="107">
        <v>0</v>
      </c>
      <c r="AB147" s="108">
        <v>0</v>
      </c>
      <c r="AC147" s="108" t="s">
        <v>156</v>
      </c>
      <c r="AD147" s="110" t="s">
        <v>157</v>
      </c>
    </row>
    <row r="148" spans="1:30" x14ac:dyDescent="0.2">
      <c r="A148" s="105" t="s">
        <v>566</v>
      </c>
      <c r="B148" s="105" t="s">
        <v>564</v>
      </c>
      <c r="C148" s="105" t="s">
        <v>567</v>
      </c>
      <c r="D148" s="106">
        <v>0</v>
      </c>
      <c r="E148" s="107">
        <v>0</v>
      </c>
      <c r="F148" s="108">
        <v>0</v>
      </c>
      <c r="G148" s="108" t="s">
        <v>156</v>
      </c>
      <c r="H148" s="109">
        <v>0</v>
      </c>
      <c r="I148" s="107">
        <v>0</v>
      </c>
      <c r="J148" s="108">
        <v>0</v>
      </c>
      <c r="K148" s="108" t="s">
        <v>156</v>
      </c>
      <c r="L148" s="110" t="s">
        <v>157</v>
      </c>
      <c r="M148" s="106">
        <v>0</v>
      </c>
      <c r="N148" s="111">
        <v>0</v>
      </c>
      <c r="O148" s="112">
        <v>0</v>
      </c>
      <c r="P148" s="112" t="s">
        <v>156</v>
      </c>
      <c r="Q148" s="109">
        <v>0</v>
      </c>
      <c r="R148" s="107">
        <v>0</v>
      </c>
      <c r="S148" s="108">
        <v>0</v>
      </c>
      <c r="T148" s="108" t="s">
        <v>156</v>
      </c>
      <c r="U148" s="110" t="s">
        <v>157</v>
      </c>
      <c r="V148" s="106">
        <v>0</v>
      </c>
      <c r="W148" s="107">
        <v>0</v>
      </c>
      <c r="X148" s="108">
        <v>0</v>
      </c>
      <c r="Y148" s="108" t="s">
        <v>156</v>
      </c>
      <c r="Z148" s="109">
        <v>0</v>
      </c>
      <c r="AA148" s="107">
        <v>0</v>
      </c>
      <c r="AB148" s="108">
        <v>0</v>
      </c>
      <c r="AC148" s="108" t="s">
        <v>156</v>
      </c>
      <c r="AD148" s="110" t="s">
        <v>157</v>
      </c>
    </row>
    <row r="149" spans="1:30" x14ac:dyDescent="0.2">
      <c r="A149" s="105" t="s">
        <v>568</v>
      </c>
      <c r="B149" s="105" t="s">
        <v>569</v>
      </c>
      <c r="C149" s="105" t="s">
        <v>570</v>
      </c>
      <c r="D149" s="116">
        <v>0</v>
      </c>
      <c r="E149" s="107">
        <v>0</v>
      </c>
      <c r="F149" s="108">
        <v>1.4019305138442199E-4</v>
      </c>
      <c r="G149" s="108" t="s">
        <v>156</v>
      </c>
      <c r="H149" s="113">
        <v>0</v>
      </c>
      <c r="I149" s="107">
        <v>0</v>
      </c>
      <c r="J149" s="108">
        <v>3.0713662321715497E-4</v>
      </c>
      <c r="K149" s="108" t="s">
        <v>156</v>
      </c>
      <c r="L149" s="110" t="s">
        <v>157</v>
      </c>
      <c r="M149" s="116">
        <v>0</v>
      </c>
      <c r="N149" s="111">
        <v>0</v>
      </c>
      <c r="O149" s="115">
        <v>6.9357954518870798E-5</v>
      </c>
      <c r="P149" s="112" t="s">
        <v>156</v>
      </c>
      <c r="Q149" s="113">
        <v>0</v>
      </c>
      <c r="R149" s="107">
        <v>0</v>
      </c>
      <c r="S149" s="108">
        <v>1.6739742816726801E-4</v>
      </c>
      <c r="T149" s="108" t="s">
        <v>156</v>
      </c>
      <c r="U149" s="110" t="s">
        <v>157</v>
      </c>
      <c r="V149" s="116">
        <v>0</v>
      </c>
      <c r="W149" s="107">
        <v>0</v>
      </c>
      <c r="X149" s="108">
        <v>5.1690516362780403E-4</v>
      </c>
      <c r="Y149" s="108" t="s">
        <v>156</v>
      </c>
      <c r="Z149" s="113">
        <v>0</v>
      </c>
      <c r="AA149" s="107">
        <v>0</v>
      </c>
      <c r="AB149" s="114">
        <v>1.04409794355436E-3</v>
      </c>
      <c r="AC149" s="108" t="s">
        <v>156</v>
      </c>
      <c r="AD149" s="110" t="s">
        <v>157</v>
      </c>
    </row>
    <row r="150" spans="1:30" x14ac:dyDescent="0.2">
      <c r="A150" s="105" t="s">
        <v>571</v>
      </c>
      <c r="B150" s="105" t="s">
        <v>569</v>
      </c>
      <c r="C150" s="105" t="s">
        <v>572</v>
      </c>
      <c r="D150" s="116">
        <v>0</v>
      </c>
      <c r="E150" s="107">
        <v>0</v>
      </c>
      <c r="F150" s="108">
        <v>1.0868623310478401E-4</v>
      </c>
      <c r="G150" s="108" t="s">
        <v>156</v>
      </c>
      <c r="H150" s="113">
        <v>0</v>
      </c>
      <c r="I150" s="107">
        <v>0</v>
      </c>
      <c r="J150" s="108">
        <v>4.1319037745572799E-4</v>
      </c>
      <c r="K150" s="108" t="s">
        <v>156</v>
      </c>
      <c r="L150" s="110" t="s">
        <v>157</v>
      </c>
      <c r="M150" s="116">
        <v>0</v>
      </c>
      <c r="N150" s="111">
        <v>0</v>
      </c>
      <c r="O150" s="115">
        <v>3.8650392419857498E-5</v>
      </c>
      <c r="P150" s="112" t="s">
        <v>156</v>
      </c>
      <c r="Q150" s="113">
        <v>0</v>
      </c>
      <c r="R150" s="107">
        <v>0</v>
      </c>
      <c r="S150" s="108">
        <v>1.3683445840851201E-4</v>
      </c>
      <c r="T150" s="108" t="s">
        <v>156</v>
      </c>
      <c r="U150" s="110" t="s">
        <v>157</v>
      </c>
      <c r="V150" s="116">
        <v>0</v>
      </c>
      <c r="W150" s="107">
        <v>0</v>
      </c>
      <c r="X150" s="108">
        <v>3.1351526695531598E-4</v>
      </c>
      <c r="Y150" s="108" t="s">
        <v>156</v>
      </c>
      <c r="Z150" s="113">
        <v>0</v>
      </c>
      <c r="AA150" s="107">
        <v>0</v>
      </c>
      <c r="AB150" s="114">
        <v>1.44738073973154E-3</v>
      </c>
      <c r="AC150" s="108" t="s">
        <v>156</v>
      </c>
      <c r="AD150" s="110" t="s">
        <v>157</v>
      </c>
    </row>
    <row r="151" spans="1:30" x14ac:dyDescent="0.2">
      <c r="A151" s="105" t="s">
        <v>573</v>
      </c>
      <c r="B151" s="105" t="s">
        <v>574</v>
      </c>
      <c r="C151" s="105" t="s">
        <v>575</v>
      </c>
      <c r="D151" s="116">
        <v>0</v>
      </c>
      <c r="E151" s="107">
        <v>0</v>
      </c>
      <c r="F151" s="114">
        <v>6.3902285037873403E-5</v>
      </c>
      <c r="G151" s="108" t="s">
        <v>156</v>
      </c>
      <c r="H151" s="113">
        <v>0</v>
      </c>
      <c r="I151" s="107">
        <v>0</v>
      </c>
      <c r="J151" s="108">
        <v>2.9057278966753401E-4</v>
      </c>
      <c r="K151" s="108" t="s">
        <v>156</v>
      </c>
      <c r="L151" s="110" t="s">
        <v>157</v>
      </c>
      <c r="M151" s="116">
        <v>0</v>
      </c>
      <c r="N151" s="111">
        <v>0</v>
      </c>
      <c r="O151" s="115">
        <v>3.1215623025558497E-5</v>
      </c>
      <c r="P151" s="112" t="s">
        <v>156</v>
      </c>
      <c r="Q151" s="113">
        <v>0</v>
      </c>
      <c r="R151" s="107">
        <v>0</v>
      </c>
      <c r="S151" s="108">
        <v>1.20666575412678E-4</v>
      </c>
      <c r="T151" s="108" t="s">
        <v>156</v>
      </c>
      <c r="U151" s="110" t="s">
        <v>157</v>
      </c>
      <c r="V151" s="116">
        <v>0</v>
      </c>
      <c r="W151" s="107">
        <v>0</v>
      </c>
      <c r="X151" s="108">
        <v>1.0519633938117401E-3</v>
      </c>
      <c r="Y151" s="108" t="s">
        <v>156</v>
      </c>
      <c r="Z151" s="113">
        <v>0</v>
      </c>
      <c r="AA151" s="107">
        <v>0</v>
      </c>
      <c r="AB151" s="114">
        <v>1.11221178030774E-3</v>
      </c>
      <c r="AC151" s="108" t="s">
        <v>156</v>
      </c>
      <c r="AD151" s="110" t="s">
        <v>157</v>
      </c>
    </row>
    <row r="152" spans="1:30" x14ac:dyDescent="0.2">
      <c r="A152" s="105" t="s">
        <v>576</v>
      </c>
      <c r="B152" s="105" t="s">
        <v>577</v>
      </c>
      <c r="C152" s="105" t="s">
        <v>578</v>
      </c>
      <c r="D152" s="116">
        <v>0</v>
      </c>
      <c r="E152" s="107">
        <v>0</v>
      </c>
      <c r="F152" s="114">
        <v>7.6923314148031802E-5</v>
      </c>
      <c r="G152" s="108" t="s">
        <v>156</v>
      </c>
      <c r="H152" s="113">
        <v>0</v>
      </c>
      <c r="I152" s="107">
        <v>0</v>
      </c>
      <c r="J152" s="108">
        <v>6.6957415227320602E-4</v>
      </c>
      <c r="K152" s="108" t="s">
        <v>156</v>
      </c>
      <c r="L152" s="110" t="s">
        <v>157</v>
      </c>
      <c r="M152" s="116">
        <v>0</v>
      </c>
      <c r="N152" s="111">
        <v>0</v>
      </c>
      <c r="O152" s="115">
        <v>2.75303818518526E-5</v>
      </c>
      <c r="P152" s="112" t="s">
        <v>156</v>
      </c>
      <c r="Q152" s="113">
        <v>0</v>
      </c>
      <c r="R152" s="107">
        <v>0</v>
      </c>
      <c r="S152" s="108">
        <v>2.12012172228878E-4</v>
      </c>
      <c r="T152" s="108" t="s">
        <v>156</v>
      </c>
      <c r="U152" s="110" t="s">
        <v>157</v>
      </c>
      <c r="V152" s="116">
        <v>0</v>
      </c>
      <c r="W152" s="107">
        <v>0</v>
      </c>
      <c r="X152" s="108">
        <v>6.2240870139807403E-4</v>
      </c>
      <c r="Y152" s="108" t="s">
        <v>156</v>
      </c>
      <c r="Z152" s="113">
        <v>0</v>
      </c>
      <c r="AA152" s="107">
        <v>0</v>
      </c>
      <c r="AB152" s="114">
        <v>9.0935686975157203E-4</v>
      </c>
      <c r="AC152" s="108" t="s">
        <v>156</v>
      </c>
      <c r="AD152" s="110" t="s">
        <v>157</v>
      </c>
    </row>
    <row r="153" spans="1:30" x14ac:dyDescent="0.2">
      <c r="A153" s="105" t="s">
        <v>579</v>
      </c>
      <c r="B153" s="105" t="s">
        <v>577</v>
      </c>
      <c r="C153" s="105" t="s">
        <v>580</v>
      </c>
      <c r="D153" s="116">
        <v>0</v>
      </c>
      <c r="E153" s="107">
        <v>0</v>
      </c>
      <c r="F153" s="114">
        <v>8.88011128342752E-5</v>
      </c>
      <c r="G153" s="108" t="s">
        <v>156</v>
      </c>
      <c r="H153" s="113">
        <v>0</v>
      </c>
      <c r="I153" s="107">
        <v>0</v>
      </c>
      <c r="J153" s="108">
        <v>2.4362958828003101E-4</v>
      </c>
      <c r="K153" s="108" t="s">
        <v>156</v>
      </c>
      <c r="L153" s="110" t="s">
        <v>157</v>
      </c>
      <c r="M153" s="116">
        <v>0</v>
      </c>
      <c r="N153" s="111">
        <v>0</v>
      </c>
      <c r="O153" s="115">
        <v>1.8012494269844102E-5</v>
      </c>
      <c r="P153" s="112" t="s">
        <v>156</v>
      </c>
      <c r="Q153" s="113">
        <v>0</v>
      </c>
      <c r="R153" s="107">
        <v>0</v>
      </c>
      <c r="S153" s="108">
        <v>1.8079374911582501E-4</v>
      </c>
      <c r="T153" s="108" t="s">
        <v>156</v>
      </c>
      <c r="U153" s="110" t="s">
        <v>157</v>
      </c>
      <c r="V153" s="116">
        <v>0</v>
      </c>
      <c r="W153" s="107">
        <v>0</v>
      </c>
      <c r="X153" s="108">
        <v>7.4490820758583997E-4</v>
      </c>
      <c r="Y153" s="108" t="s">
        <v>156</v>
      </c>
      <c r="Z153" s="113">
        <v>0</v>
      </c>
      <c r="AA153" s="107">
        <v>0</v>
      </c>
      <c r="AB153" s="114">
        <v>1.29012670472427E-3</v>
      </c>
      <c r="AC153" s="108" t="s">
        <v>156</v>
      </c>
      <c r="AD153" s="110" t="s">
        <v>157</v>
      </c>
    </row>
    <row r="154" spans="1:30" x14ac:dyDescent="0.2">
      <c r="A154" s="105" t="s">
        <v>581</v>
      </c>
      <c r="B154" s="105" t="s">
        <v>582</v>
      </c>
      <c r="C154" s="105" t="s">
        <v>583</v>
      </c>
      <c r="D154" s="116">
        <v>0</v>
      </c>
      <c r="E154" s="107">
        <v>0</v>
      </c>
      <c r="F154" s="114">
        <v>7.6923339789947395E-5</v>
      </c>
      <c r="G154" s="108" t="s">
        <v>156</v>
      </c>
      <c r="H154" s="113">
        <v>0</v>
      </c>
      <c r="I154" s="107">
        <v>0</v>
      </c>
      <c r="J154" s="108">
        <v>2.9057100217639599E-4</v>
      </c>
      <c r="K154" s="108" t="s">
        <v>156</v>
      </c>
      <c r="L154" s="110" t="s">
        <v>157</v>
      </c>
      <c r="M154" s="116">
        <v>0</v>
      </c>
      <c r="N154" s="111">
        <v>0</v>
      </c>
      <c r="O154" s="115">
        <v>1.8041039531204399E-5</v>
      </c>
      <c r="P154" s="112" t="s">
        <v>156</v>
      </c>
      <c r="Q154" s="113">
        <v>0</v>
      </c>
      <c r="R154" s="107">
        <v>0</v>
      </c>
      <c r="S154" s="108">
        <v>1.8828419145760001E-4</v>
      </c>
      <c r="T154" s="108" t="s">
        <v>156</v>
      </c>
      <c r="U154" s="110" t="s">
        <v>157</v>
      </c>
      <c r="V154" s="116">
        <v>0</v>
      </c>
      <c r="W154" s="107">
        <v>0</v>
      </c>
      <c r="X154" s="108">
        <v>8.9855722053266496E-4</v>
      </c>
      <c r="Y154" s="108" t="s">
        <v>156</v>
      </c>
      <c r="Z154" s="109">
        <v>0</v>
      </c>
      <c r="AA154" s="107">
        <v>0</v>
      </c>
      <c r="AB154" s="108">
        <v>1.9263080383317001E-3</v>
      </c>
      <c r="AC154" s="108" t="s">
        <v>156</v>
      </c>
      <c r="AD154" s="110" t="s">
        <v>157</v>
      </c>
    </row>
    <row r="155" spans="1:30" x14ac:dyDescent="0.2">
      <c r="A155" s="105" t="s">
        <v>584</v>
      </c>
      <c r="B155" s="105" t="s">
        <v>585</v>
      </c>
      <c r="C155" s="105" t="s">
        <v>586</v>
      </c>
      <c r="D155" s="106">
        <v>0</v>
      </c>
      <c r="E155" s="107">
        <v>0</v>
      </c>
      <c r="F155" s="108">
        <v>0</v>
      </c>
      <c r="G155" s="108" t="s">
        <v>156</v>
      </c>
      <c r="H155" s="109">
        <v>0</v>
      </c>
      <c r="I155" s="107">
        <v>0</v>
      </c>
      <c r="J155" s="108">
        <v>0</v>
      </c>
      <c r="K155" s="108" t="s">
        <v>156</v>
      </c>
      <c r="L155" s="110" t="s">
        <v>157</v>
      </c>
      <c r="M155" s="106">
        <v>0</v>
      </c>
      <c r="N155" s="111">
        <v>0</v>
      </c>
      <c r="O155" s="112">
        <v>0</v>
      </c>
      <c r="P155" s="112" t="s">
        <v>156</v>
      </c>
      <c r="Q155" s="109">
        <v>0</v>
      </c>
      <c r="R155" s="107">
        <v>0</v>
      </c>
      <c r="S155" s="108">
        <v>0</v>
      </c>
      <c r="T155" s="108" t="s">
        <v>156</v>
      </c>
      <c r="U155" s="110" t="s">
        <v>157</v>
      </c>
      <c r="V155" s="106">
        <v>0</v>
      </c>
      <c r="W155" s="107">
        <v>0</v>
      </c>
      <c r="X155" s="108">
        <v>0</v>
      </c>
      <c r="Y155" s="108" t="s">
        <v>156</v>
      </c>
      <c r="Z155" s="109">
        <v>0</v>
      </c>
      <c r="AA155" s="107">
        <v>0</v>
      </c>
      <c r="AB155" s="108">
        <v>0</v>
      </c>
      <c r="AC155" s="108" t="s">
        <v>156</v>
      </c>
      <c r="AD155" s="110" t="s">
        <v>157</v>
      </c>
    </row>
    <row r="156" spans="1:30" x14ac:dyDescent="0.2">
      <c r="A156" s="105" t="s">
        <v>587</v>
      </c>
      <c r="B156" s="105" t="s">
        <v>588</v>
      </c>
      <c r="C156" s="105" t="s">
        <v>589</v>
      </c>
      <c r="D156" s="116">
        <v>0</v>
      </c>
      <c r="E156" s="107">
        <v>0</v>
      </c>
      <c r="F156" s="114">
        <v>7.3528090689185602E-6</v>
      </c>
      <c r="G156" s="108" t="s">
        <v>156</v>
      </c>
      <c r="H156" s="113">
        <v>0</v>
      </c>
      <c r="I156" s="107">
        <v>0</v>
      </c>
      <c r="J156" s="114">
        <v>6.5480991764604499E-5</v>
      </c>
      <c r="K156" s="108" t="s">
        <v>156</v>
      </c>
      <c r="L156" s="110" t="s">
        <v>157</v>
      </c>
      <c r="M156" s="116">
        <v>0</v>
      </c>
      <c r="N156" s="111">
        <v>0</v>
      </c>
      <c r="O156" s="115">
        <v>1.3887058508818401E-6</v>
      </c>
      <c r="P156" s="112" t="s">
        <v>156</v>
      </c>
      <c r="Q156" s="113">
        <v>0</v>
      </c>
      <c r="R156" s="107">
        <v>0</v>
      </c>
      <c r="S156" s="114">
        <v>3.5611623647438503E-5</v>
      </c>
      <c r="T156" s="108" t="s">
        <v>156</v>
      </c>
      <c r="U156" s="110" t="s">
        <v>157</v>
      </c>
      <c r="V156" s="116">
        <v>0</v>
      </c>
      <c r="W156" s="107">
        <v>0</v>
      </c>
      <c r="X156" s="114">
        <v>8.8083351060796593E-6</v>
      </c>
      <c r="Y156" s="108" t="s">
        <v>156</v>
      </c>
      <c r="Z156" s="113">
        <v>0</v>
      </c>
      <c r="AA156" s="107">
        <v>0</v>
      </c>
      <c r="AB156" s="114">
        <v>6.1199924876460202E-5</v>
      </c>
      <c r="AC156" s="108" t="s">
        <v>156</v>
      </c>
      <c r="AD156" s="110" t="s">
        <v>157</v>
      </c>
    </row>
    <row r="157" spans="1:30" x14ac:dyDescent="0.2">
      <c r="A157" s="105" t="s">
        <v>590</v>
      </c>
      <c r="B157" s="105" t="s">
        <v>588</v>
      </c>
      <c r="C157" s="105" t="s">
        <v>591</v>
      </c>
      <c r="D157" s="116">
        <v>0</v>
      </c>
      <c r="E157" s="107">
        <v>0</v>
      </c>
      <c r="F157" s="114">
        <v>7.3354155569267E-6</v>
      </c>
      <c r="G157" s="108" t="s">
        <v>156</v>
      </c>
      <c r="H157" s="113">
        <v>0</v>
      </c>
      <c r="I157" s="107">
        <v>0</v>
      </c>
      <c r="J157" s="114">
        <v>3.8093166324517801E-5</v>
      </c>
      <c r="K157" s="108" t="s">
        <v>156</v>
      </c>
      <c r="L157" s="110" t="s">
        <v>157</v>
      </c>
      <c r="M157" s="116">
        <v>0</v>
      </c>
      <c r="N157" s="111">
        <v>0</v>
      </c>
      <c r="O157" s="115">
        <v>8.7990152867790902E-7</v>
      </c>
      <c r="P157" s="112" t="s">
        <v>156</v>
      </c>
      <c r="Q157" s="113">
        <v>0</v>
      </c>
      <c r="R157" s="107">
        <v>0</v>
      </c>
      <c r="S157" s="114">
        <v>3.5612060857526101E-5</v>
      </c>
      <c r="T157" s="108" t="s">
        <v>156</v>
      </c>
      <c r="U157" s="110" t="s">
        <v>157</v>
      </c>
      <c r="V157" s="116">
        <v>0</v>
      </c>
      <c r="W157" s="107">
        <v>0</v>
      </c>
      <c r="X157" s="114">
        <v>8.8454871152739993E-6</v>
      </c>
      <c r="Y157" s="108" t="s">
        <v>156</v>
      </c>
      <c r="Z157" s="113">
        <v>0</v>
      </c>
      <c r="AA157" s="107">
        <v>0</v>
      </c>
      <c r="AB157" s="114">
        <v>4.5124152354481797E-5</v>
      </c>
      <c r="AC157" s="108" t="s">
        <v>156</v>
      </c>
      <c r="AD157" s="110" t="s">
        <v>157</v>
      </c>
    </row>
    <row r="158" spans="1:30" x14ac:dyDescent="0.2">
      <c r="A158" s="105" t="s">
        <v>592</v>
      </c>
      <c r="B158" s="105" t="s">
        <v>593</v>
      </c>
      <c r="C158" s="105" t="s">
        <v>594</v>
      </c>
      <c r="D158" s="106">
        <v>0</v>
      </c>
      <c r="E158" s="107">
        <v>0</v>
      </c>
      <c r="F158" s="108">
        <v>0</v>
      </c>
      <c r="G158" s="108" t="s">
        <v>156</v>
      </c>
      <c r="H158" s="109">
        <v>0</v>
      </c>
      <c r="I158" s="107">
        <v>0</v>
      </c>
      <c r="J158" s="108">
        <v>0</v>
      </c>
      <c r="K158" s="108" t="s">
        <v>156</v>
      </c>
      <c r="L158" s="110" t="s">
        <v>157</v>
      </c>
      <c r="M158" s="106">
        <v>0</v>
      </c>
      <c r="N158" s="111">
        <v>0</v>
      </c>
      <c r="O158" s="112">
        <v>0</v>
      </c>
      <c r="P158" s="112" t="s">
        <v>156</v>
      </c>
      <c r="Q158" s="109">
        <v>0</v>
      </c>
      <c r="R158" s="107">
        <v>0</v>
      </c>
      <c r="S158" s="108">
        <v>0</v>
      </c>
      <c r="T158" s="108" t="s">
        <v>156</v>
      </c>
      <c r="U158" s="110" t="s">
        <v>157</v>
      </c>
      <c r="V158" s="106">
        <v>0</v>
      </c>
      <c r="W158" s="107">
        <v>0</v>
      </c>
      <c r="X158" s="108">
        <v>0</v>
      </c>
      <c r="Y158" s="108" t="s">
        <v>156</v>
      </c>
      <c r="Z158" s="109">
        <v>0</v>
      </c>
      <c r="AA158" s="107">
        <v>0</v>
      </c>
      <c r="AB158" s="108">
        <v>0</v>
      </c>
      <c r="AC158" s="108" t="s">
        <v>156</v>
      </c>
      <c r="AD158" s="110" t="s">
        <v>157</v>
      </c>
    </row>
    <row r="159" spans="1:30" x14ac:dyDescent="0.2">
      <c r="A159" s="105" t="s">
        <v>595</v>
      </c>
      <c r="B159" s="105" t="s">
        <v>596</v>
      </c>
      <c r="C159" s="105" t="s">
        <v>597</v>
      </c>
      <c r="D159" s="116">
        <v>0</v>
      </c>
      <c r="E159" s="107">
        <v>0</v>
      </c>
      <c r="F159" s="114">
        <v>6.21566588507885E-18</v>
      </c>
      <c r="G159" s="108" t="s">
        <v>156</v>
      </c>
      <c r="H159" s="109">
        <v>0</v>
      </c>
      <c r="I159" s="107">
        <v>0</v>
      </c>
      <c r="J159" s="108">
        <v>0</v>
      </c>
      <c r="K159" s="108" t="s">
        <v>156</v>
      </c>
      <c r="L159" s="110" t="s">
        <v>157</v>
      </c>
      <c r="M159" s="106">
        <v>0</v>
      </c>
      <c r="N159" s="111">
        <v>0</v>
      </c>
      <c r="O159" s="112">
        <v>0</v>
      </c>
      <c r="P159" s="112" t="s">
        <v>156</v>
      </c>
      <c r="Q159" s="109">
        <v>0</v>
      </c>
      <c r="R159" s="107">
        <v>0</v>
      </c>
      <c r="S159" s="108">
        <v>0</v>
      </c>
      <c r="T159" s="108" t="s">
        <v>156</v>
      </c>
      <c r="U159" s="110" t="s">
        <v>157</v>
      </c>
      <c r="V159" s="106">
        <v>0</v>
      </c>
      <c r="W159" s="107">
        <v>0</v>
      </c>
      <c r="X159" s="108">
        <v>0</v>
      </c>
      <c r="Y159" s="108" t="s">
        <v>156</v>
      </c>
      <c r="Z159" s="113">
        <v>0</v>
      </c>
      <c r="AA159" s="107">
        <v>0</v>
      </c>
      <c r="AB159" s="114">
        <v>3.6012783905852497E-18</v>
      </c>
      <c r="AC159" s="108" t="s">
        <v>156</v>
      </c>
      <c r="AD159" s="110" t="s">
        <v>157</v>
      </c>
    </row>
    <row r="160" spans="1:30" x14ac:dyDescent="0.2">
      <c r="A160" s="105" t="s">
        <v>598</v>
      </c>
      <c r="B160" s="105" t="s">
        <v>599</v>
      </c>
      <c r="C160" s="105" t="s">
        <v>600</v>
      </c>
      <c r="D160" s="106">
        <v>0</v>
      </c>
      <c r="E160" s="107">
        <v>0</v>
      </c>
      <c r="F160" s="108">
        <v>0</v>
      </c>
      <c r="G160" s="108" t="s">
        <v>156</v>
      </c>
      <c r="H160" s="113">
        <v>0</v>
      </c>
      <c r="I160" s="107">
        <v>0</v>
      </c>
      <c r="J160" s="114">
        <v>1.7381161484754701E-19</v>
      </c>
      <c r="K160" s="108" t="s">
        <v>156</v>
      </c>
      <c r="L160" s="110" t="s">
        <v>157</v>
      </c>
      <c r="M160" s="106">
        <v>0</v>
      </c>
      <c r="N160" s="111">
        <v>0</v>
      </c>
      <c r="O160" s="112">
        <v>0</v>
      </c>
      <c r="P160" s="112" t="s">
        <v>156</v>
      </c>
      <c r="Q160" s="109">
        <v>0</v>
      </c>
      <c r="R160" s="107">
        <v>0</v>
      </c>
      <c r="S160" s="108">
        <v>0</v>
      </c>
      <c r="T160" s="108" t="s">
        <v>156</v>
      </c>
      <c r="U160" s="110" t="s">
        <v>157</v>
      </c>
      <c r="V160" s="106">
        <v>0</v>
      </c>
      <c r="W160" s="107">
        <v>0</v>
      </c>
      <c r="X160" s="108">
        <v>0</v>
      </c>
      <c r="Y160" s="108" t="s">
        <v>156</v>
      </c>
      <c r="Z160" s="113">
        <v>0</v>
      </c>
      <c r="AA160" s="107">
        <v>0</v>
      </c>
      <c r="AB160" s="114">
        <v>1.5554774123676501E-16</v>
      </c>
      <c r="AC160" s="108" t="s">
        <v>156</v>
      </c>
      <c r="AD160" s="110" t="s">
        <v>157</v>
      </c>
    </row>
    <row r="161" spans="1:30" x14ac:dyDescent="0.2">
      <c r="A161" s="105" t="s">
        <v>601</v>
      </c>
      <c r="B161" s="105" t="s">
        <v>602</v>
      </c>
      <c r="C161" s="105" t="s">
        <v>603</v>
      </c>
      <c r="D161" s="106">
        <v>0.793921290434081</v>
      </c>
      <c r="E161" s="107">
        <v>-0.32219393226523207</v>
      </c>
      <c r="F161" s="108">
        <v>3.0082368909296001E-2</v>
      </c>
      <c r="G161" s="108">
        <v>3.7890870633848723</v>
      </c>
      <c r="H161" s="109">
        <v>3.8475803098963E-2</v>
      </c>
      <c r="I161" s="107">
        <v>-9.4791335548073424E-2</v>
      </c>
      <c r="J161" s="108">
        <v>6.6866203407437196E-3</v>
      </c>
      <c r="K161" s="108">
        <v>17.37876743870731</v>
      </c>
      <c r="L161" s="110">
        <v>-1.7651022247044708</v>
      </c>
      <c r="M161" s="106">
        <v>0</v>
      </c>
      <c r="N161" s="111">
        <v>0</v>
      </c>
      <c r="O161" s="112">
        <v>1.6869243915769501E-2</v>
      </c>
      <c r="P161" s="112" t="s">
        <v>156</v>
      </c>
      <c r="Q161" s="109">
        <v>0</v>
      </c>
      <c r="R161" s="107">
        <v>0</v>
      </c>
      <c r="S161" s="108">
        <v>1.77200765569851E-3</v>
      </c>
      <c r="T161" s="108" t="s">
        <v>156</v>
      </c>
      <c r="U161" s="110" t="s">
        <v>157</v>
      </c>
      <c r="V161" s="116">
        <v>0</v>
      </c>
      <c r="W161" s="107">
        <v>0</v>
      </c>
      <c r="X161" s="108">
        <v>1.0753817639737599E-3</v>
      </c>
      <c r="Y161" s="108" t="s">
        <v>156</v>
      </c>
      <c r="Z161" s="109">
        <v>0</v>
      </c>
      <c r="AA161" s="107">
        <v>0</v>
      </c>
      <c r="AB161" s="108">
        <v>9.1655968791193206E-3</v>
      </c>
      <c r="AC161" s="108" t="s">
        <v>156</v>
      </c>
      <c r="AD161" s="110" t="s">
        <v>157</v>
      </c>
    </row>
    <row r="162" spans="1:30" x14ac:dyDescent="0.2">
      <c r="A162" s="105" t="s">
        <v>604</v>
      </c>
      <c r="B162" s="105" t="s">
        <v>605</v>
      </c>
      <c r="C162" s="105" t="s">
        <v>606</v>
      </c>
      <c r="D162" s="106">
        <v>0</v>
      </c>
      <c r="E162" s="107">
        <v>0</v>
      </c>
      <c r="F162" s="108">
        <v>0</v>
      </c>
      <c r="G162" s="108" t="s">
        <v>156</v>
      </c>
      <c r="H162" s="109">
        <v>0</v>
      </c>
      <c r="I162" s="107">
        <v>0</v>
      </c>
      <c r="J162" s="108">
        <v>0</v>
      </c>
      <c r="K162" s="108" t="s">
        <v>156</v>
      </c>
      <c r="L162" s="110" t="s">
        <v>157</v>
      </c>
      <c r="M162" s="106">
        <v>0</v>
      </c>
      <c r="N162" s="111">
        <v>0</v>
      </c>
      <c r="O162" s="112">
        <v>0</v>
      </c>
      <c r="P162" s="112" t="s">
        <v>156</v>
      </c>
      <c r="Q162" s="109">
        <v>0</v>
      </c>
      <c r="R162" s="107">
        <v>0</v>
      </c>
      <c r="S162" s="108">
        <v>0</v>
      </c>
      <c r="T162" s="108" t="s">
        <v>156</v>
      </c>
      <c r="U162" s="110" t="s">
        <v>157</v>
      </c>
      <c r="V162" s="106">
        <v>0</v>
      </c>
      <c r="W162" s="107">
        <v>0</v>
      </c>
      <c r="X162" s="108">
        <v>0</v>
      </c>
      <c r="Y162" s="108" t="s">
        <v>156</v>
      </c>
      <c r="Z162" s="109">
        <v>0</v>
      </c>
      <c r="AA162" s="107">
        <v>0</v>
      </c>
      <c r="AB162" s="108">
        <v>0</v>
      </c>
      <c r="AC162" s="108" t="s">
        <v>156</v>
      </c>
      <c r="AD162" s="110" t="s">
        <v>157</v>
      </c>
    </row>
    <row r="163" spans="1:30" x14ac:dyDescent="0.2">
      <c r="A163" s="105" t="s">
        <v>607</v>
      </c>
      <c r="B163" s="105" t="s">
        <v>608</v>
      </c>
      <c r="C163" s="105" t="s">
        <v>609</v>
      </c>
      <c r="D163" s="106">
        <v>0</v>
      </c>
      <c r="E163" s="107">
        <v>0</v>
      </c>
      <c r="F163" s="108">
        <v>2.4673951094819802E-3</v>
      </c>
      <c r="G163" s="108" t="s">
        <v>156</v>
      </c>
      <c r="H163" s="109">
        <v>0</v>
      </c>
      <c r="I163" s="107">
        <v>0</v>
      </c>
      <c r="J163" s="108">
        <v>0</v>
      </c>
      <c r="K163" s="108" t="s">
        <v>156</v>
      </c>
      <c r="L163" s="110" t="s">
        <v>157</v>
      </c>
      <c r="M163" s="116">
        <v>0</v>
      </c>
      <c r="N163" s="111">
        <v>0</v>
      </c>
      <c r="O163" s="112">
        <v>1.3711474663268099E-3</v>
      </c>
      <c r="P163" s="112" t="s">
        <v>156</v>
      </c>
      <c r="Q163" s="113">
        <v>0</v>
      </c>
      <c r="R163" s="107">
        <v>0</v>
      </c>
      <c r="S163" s="108">
        <v>1.03692241341942E-3</v>
      </c>
      <c r="T163" s="108" t="s">
        <v>156</v>
      </c>
      <c r="U163" s="110" t="s">
        <v>157</v>
      </c>
      <c r="V163" s="116">
        <v>0</v>
      </c>
      <c r="W163" s="107">
        <v>0</v>
      </c>
      <c r="X163" s="108">
        <v>6.2222200182694904E-4</v>
      </c>
      <c r="Y163" s="108" t="s">
        <v>156</v>
      </c>
      <c r="Z163" s="113">
        <v>0</v>
      </c>
      <c r="AA163" s="107">
        <v>0</v>
      </c>
      <c r="AB163" s="114">
        <v>7.4959391748191998E-4</v>
      </c>
      <c r="AC163" s="108" t="s">
        <v>156</v>
      </c>
      <c r="AD163" s="110" t="s">
        <v>157</v>
      </c>
    </row>
    <row r="164" spans="1:30" x14ac:dyDescent="0.2">
      <c r="A164" s="105" t="s">
        <v>610</v>
      </c>
      <c r="B164" s="105" t="s">
        <v>608</v>
      </c>
      <c r="C164" s="105" t="s">
        <v>611</v>
      </c>
      <c r="D164" s="106">
        <v>0</v>
      </c>
      <c r="E164" s="107">
        <v>0</v>
      </c>
      <c r="F164" s="108">
        <v>2.46739510948203E-3</v>
      </c>
      <c r="G164" s="108" t="s">
        <v>156</v>
      </c>
      <c r="H164" s="109">
        <v>0</v>
      </c>
      <c r="I164" s="107">
        <v>0</v>
      </c>
      <c r="J164" s="108">
        <v>3.3838818731918899E-3</v>
      </c>
      <c r="K164" s="108" t="s">
        <v>156</v>
      </c>
      <c r="L164" s="110" t="s">
        <v>157</v>
      </c>
      <c r="M164" s="106">
        <v>0</v>
      </c>
      <c r="N164" s="111">
        <v>0</v>
      </c>
      <c r="O164" s="112">
        <v>3.5222746568604902E-3</v>
      </c>
      <c r="P164" s="112" t="s">
        <v>156</v>
      </c>
      <c r="Q164" s="109">
        <v>0</v>
      </c>
      <c r="R164" s="107">
        <v>0</v>
      </c>
      <c r="S164" s="108">
        <v>1.73945955497827E-3</v>
      </c>
      <c r="T164" s="108" t="s">
        <v>156</v>
      </c>
      <c r="U164" s="110" t="s">
        <v>157</v>
      </c>
      <c r="V164" s="116">
        <v>0</v>
      </c>
      <c r="W164" s="107">
        <v>0</v>
      </c>
      <c r="X164" s="108">
        <v>1.48283300394661E-3</v>
      </c>
      <c r="Y164" s="108" t="s">
        <v>156</v>
      </c>
      <c r="Z164" s="109">
        <v>0</v>
      </c>
      <c r="AA164" s="107">
        <v>0</v>
      </c>
      <c r="AB164" s="108">
        <v>1.5182943866322699E-3</v>
      </c>
      <c r="AC164" s="108" t="s">
        <v>156</v>
      </c>
      <c r="AD164" s="110" t="s">
        <v>157</v>
      </c>
    </row>
    <row r="165" spans="1:30" x14ac:dyDescent="0.2">
      <c r="A165" s="105" t="s">
        <v>612</v>
      </c>
      <c r="B165" s="105" t="s">
        <v>613</v>
      </c>
      <c r="C165" s="105" t="s">
        <v>614</v>
      </c>
      <c r="D165" s="106">
        <v>1.4284208893228701E-2</v>
      </c>
      <c r="E165" s="107">
        <v>-5.7969039098208688E-3</v>
      </c>
      <c r="F165" s="108">
        <v>1.11787227709064E-2</v>
      </c>
      <c r="G165" s="108">
        <v>78.259306164344679</v>
      </c>
      <c r="H165" s="109">
        <v>1.378620243E-3</v>
      </c>
      <c r="I165" s="107">
        <v>-3.3964529268292686E-3</v>
      </c>
      <c r="J165" s="108">
        <v>3.71010969480024E-3</v>
      </c>
      <c r="K165" s="108">
        <v>269.11759881943357</v>
      </c>
      <c r="L165" s="110">
        <v>-0.77125371224385353</v>
      </c>
      <c r="M165" s="106">
        <v>5.0525206379999996E-3</v>
      </c>
      <c r="N165" s="111">
        <v>-2.7438474193548388E-3</v>
      </c>
      <c r="O165" s="112">
        <v>5.2662924741473504E-3</v>
      </c>
      <c r="P165" s="112">
        <v>104.23099382394547</v>
      </c>
      <c r="Q165" s="109">
        <v>2.1687603599999999E-3</v>
      </c>
      <c r="R165" s="107">
        <v>-5.0029625589005948E-3</v>
      </c>
      <c r="S165" s="108">
        <v>2.0232098053846299E-3</v>
      </c>
      <c r="T165" s="108">
        <v>93.288767293064595</v>
      </c>
      <c r="U165" s="110">
        <v>0.8665823976041499</v>
      </c>
      <c r="V165" s="106">
        <v>8.6774589000000006E-3</v>
      </c>
      <c r="W165" s="107">
        <v>-1.4369032786885247E-3</v>
      </c>
      <c r="X165" s="108">
        <v>1.60731444284897E-3</v>
      </c>
      <c r="Y165" s="108">
        <v>18.522870132510452</v>
      </c>
      <c r="Z165" s="109">
        <v>1.3911717600000001E-3</v>
      </c>
      <c r="AA165" s="107">
        <v>-7.1309448898812554E-4</v>
      </c>
      <c r="AB165" s="108">
        <v>1.69311932415082E-3</v>
      </c>
      <c r="AC165" s="108">
        <v>121.70454956265213</v>
      </c>
      <c r="AD165" s="110">
        <v>-1.0107977943254096</v>
      </c>
    </row>
    <row r="166" spans="1:30" x14ac:dyDescent="0.2">
      <c r="A166" s="105" t="s">
        <v>615</v>
      </c>
      <c r="B166" s="105" t="s">
        <v>616</v>
      </c>
      <c r="C166" s="105" t="s">
        <v>617</v>
      </c>
      <c r="D166" s="106">
        <v>0</v>
      </c>
      <c r="E166" s="107">
        <v>0</v>
      </c>
      <c r="F166" s="108">
        <v>0</v>
      </c>
      <c r="G166" s="108" t="s">
        <v>156</v>
      </c>
      <c r="H166" s="109">
        <v>0</v>
      </c>
      <c r="I166" s="107">
        <v>0</v>
      </c>
      <c r="J166" s="108">
        <v>0</v>
      </c>
      <c r="K166" s="108" t="s">
        <v>156</v>
      </c>
      <c r="L166" s="110" t="s">
        <v>157</v>
      </c>
      <c r="M166" s="106">
        <v>0</v>
      </c>
      <c r="N166" s="111">
        <v>0</v>
      </c>
      <c r="O166" s="112">
        <v>0</v>
      </c>
      <c r="P166" s="112" t="s">
        <v>156</v>
      </c>
      <c r="Q166" s="109">
        <v>0</v>
      </c>
      <c r="R166" s="107">
        <v>0</v>
      </c>
      <c r="S166" s="108">
        <v>0</v>
      </c>
      <c r="T166" s="108" t="s">
        <v>156</v>
      </c>
      <c r="U166" s="110" t="s">
        <v>157</v>
      </c>
      <c r="V166" s="106">
        <v>0</v>
      </c>
      <c r="W166" s="107">
        <v>0</v>
      </c>
      <c r="X166" s="108">
        <v>0</v>
      </c>
      <c r="Y166" s="108" t="s">
        <v>156</v>
      </c>
      <c r="Z166" s="109">
        <v>0</v>
      </c>
      <c r="AA166" s="107">
        <v>0</v>
      </c>
      <c r="AB166" s="108">
        <v>0</v>
      </c>
      <c r="AC166" s="108" t="s">
        <v>156</v>
      </c>
      <c r="AD166" s="110" t="s">
        <v>157</v>
      </c>
    </row>
    <row r="167" spans="1:30" x14ac:dyDescent="0.2">
      <c r="A167" s="105" t="s">
        <v>618</v>
      </c>
      <c r="B167" s="105" t="s">
        <v>619</v>
      </c>
      <c r="C167" s="105" t="s">
        <v>620</v>
      </c>
      <c r="D167" s="106">
        <v>0</v>
      </c>
      <c r="E167" s="107">
        <v>0</v>
      </c>
      <c r="F167" s="108">
        <v>0</v>
      </c>
      <c r="G167" s="108" t="s">
        <v>156</v>
      </c>
      <c r="H167" s="109">
        <v>0</v>
      </c>
      <c r="I167" s="107">
        <v>0</v>
      </c>
      <c r="J167" s="108">
        <v>0</v>
      </c>
      <c r="K167" s="108" t="s">
        <v>156</v>
      </c>
      <c r="L167" s="110" t="s">
        <v>157</v>
      </c>
      <c r="M167" s="106">
        <v>0</v>
      </c>
      <c r="N167" s="111">
        <v>0</v>
      </c>
      <c r="O167" s="112">
        <v>0</v>
      </c>
      <c r="P167" s="112" t="s">
        <v>156</v>
      </c>
      <c r="Q167" s="109">
        <v>0</v>
      </c>
      <c r="R167" s="107">
        <v>0</v>
      </c>
      <c r="S167" s="108">
        <v>0</v>
      </c>
      <c r="T167" s="108" t="s">
        <v>156</v>
      </c>
      <c r="U167" s="110" t="s">
        <v>157</v>
      </c>
      <c r="V167" s="106">
        <v>0</v>
      </c>
      <c r="W167" s="107">
        <v>0</v>
      </c>
      <c r="X167" s="108">
        <v>0</v>
      </c>
      <c r="Y167" s="108" t="s">
        <v>156</v>
      </c>
      <c r="Z167" s="109">
        <v>0</v>
      </c>
      <c r="AA167" s="107">
        <v>0</v>
      </c>
      <c r="AB167" s="108">
        <v>0</v>
      </c>
      <c r="AC167" s="108" t="s">
        <v>156</v>
      </c>
      <c r="AD167" s="110" t="s">
        <v>157</v>
      </c>
    </row>
    <row r="168" spans="1:30" x14ac:dyDescent="0.2">
      <c r="A168" s="105" t="s">
        <v>621</v>
      </c>
      <c r="B168" s="105" t="s">
        <v>622</v>
      </c>
      <c r="C168" s="105" t="s">
        <v>623</v>
      </c>
      <c r="D168" s="106">
        <v>0.483074033498188</v>
      </c>
      <c r="E168" s="107">
        <v>-0.19604402137006385</v>
      </c>
      <c r="F168" s="108">
        <v>1.2899995627840899</v>
      </c>
      <c r="G168" s="108">
        <v>267.03972338205352</v>
      </c>
      <c r="H168" s="109">
        <v>0</v>
      </c>
      <c r="I168" s="107">
        <v>0</v>
      </c>
      <c r="J168" s="108">
        <v>5.8311991310547297E-2</v>
      </c>
      <c r="K168" s="108" t="s">
        <v>156</v>
      </c>
      <c r="L168" s="110" t="s">
        <v>157</v>
      </c>
      <c r="M168" s="106">
        <v>0</v>
      </c>
      <c r="N168" s="111">
        <v>0</v>
      </c>
      <c r="O168" s="112">
        <v>0.28963165315508499</v>
      </c>
      <c r="P168" s="112" t="s">
        <v>156</v>
      </c>
      <c r="Q168" s="109">
        <v>0</v>
      </c>
      <c r="R168" s="107">
        <v>0</v>
      </c>
      <c r="S168" s="108">
        <v>1.03297565019515E-2</v>
      </c>
      <c r="T168" s="108" t="s">
        <v>156</v>
      </c>
      <c r="U168" s="110" t="s">
        <v>157</v>
      </c>
      <c r="V168" s="106">
        <v>0</v>
      </c>
      <c r="W168" s="107">
        <v>0</v>
      </c>
      <c r="X168" s="108">
        <v>1.6938042713454698E-2</v>
      </c>
      <c r="Y168" s="108" t="s">
        <v>156</v>
      </c>
      <c r="Z168" s="109">
        <v>0</v>
      </c>
      <c r="AA168" s="107">
        <v>0</v>
      </c>
      <c r="AB168" s="108">
        <v>6.8855695162775996E-2</v>
      </c>
      <c r="AC168" s="108" t="s">
        <v>156</v>
      </c>
      <c r="AD168" s="110" t="s">
        <v>157</v>
      </c>
    </row>
    <row r="169" spans="1:30" x14ac:dyDescent="0.2">
      <c r="A169" s="105" t="s">
        <v>624</v>
      </c>
      <c r="B169" s="105" t="s">
        <v>625</v>
      </c>
      <c r="C169" s="105" t="s">
        <v>626</v>
      </c>
      <c r="D169" s="106">
        <v>1.342881342E-2</v>
      </c>
      <c r="E169" s="107">
        <v>-5.4497621534752919E-3</v>
      </c>
      <c r="F169" s="114">
        <v>2.17267911063731E-5</v>
      </c>
      <c r="G169" s="108">
        <v>0.16179233731860948</v>
      </c>
      <c r="H169" s="109">
        <v>5.5918239300000003E-4</v>
      </c>
      <c r="I169" s="107">
        <v>-1.3776358536585368E-3</v>
      </c>
      <c r="J169" s="114">
        <v>9.2495372227517799E-5</v>
      </c>
      <c r="K169" s="108">
        <v>16.541181086064309</v>
      </c>
      <c r="L169" s="110">
        <v>-1.9839986718552103</v>
      </c>
      <c r="M169" s="106">
        <v>2.7776105279999999E-3</v>
      </c>
      <c r="N169" s="111">
        <v>-1.5084232258064515E-3</v>
      </c>
      <c r="O169" s="115">
        <v>7.3348181138897696E-6</v>
      </c>
      <c r="P169" s="112">
        <v>0.26406935169457169</v>
      </c>
      <c r="Q169" s="109">
        <v>3.5199886800000001E-4</v>
      </c>
      <c r="R169" s="107">
        <v>-8.1200172682028963E-4</v>
      </c>
      <c r="S169" s="114">
        <v>7.8474049896747305E-5</v>
      </c>
      <c r="T169" s="108">
        <v>22.29383587016175</v>
      </c>
      <c r="U169" s="110">
        <v>-0.89348656893349443</v>
      </c>
      <c r="V169" s="106">
        <v>3.305355174E-3</v>
      </c>
      <c r="W169" s="107">
        <v>-5.4733485245901637E-4</v>
      </c>
      <c r="X169" s="114">
        <v>2.0211098193949601E-5</v>
      </c>
      <c r="Y169" s="108">
        <v>0.61146524745451158</v>
      </c>
      <c r="Z169" s="109">
        <v>3.0545618399999998E-4</v>
      </c>
      <c r="AA169" s="107">
        <v>-1.565724144930478E-4</v>
      </c>
      <c r="AB169" s="108">
        <v>1.3247960540573701E-4</v>
      </c>
      <c r="AC169" s="108">
        <v>43.371066733989252</v>
      </c>
      <c r="AD169" s="110">
        <v>-1.8055936698113553</v>
      </c>
    </row>
    <row r="170" spans="1:30" x14ac:dyDescent="0.2">
      <c r="A170" s="105" t="s">
        <v>627</v>
      </c>
      <c r="B170" s="105" t="s">
        <v>628</v>
      </c>
      <c r="C170" s="105" t="s">
        <v>629</v>
      </c>
      <c r="D170" s="106">
        <v>1.342881342E-2</v>
      </c>
      <c r="E170" s="107">
        <v>-5.4497621534752919E-3</v>
      </c>
      <c r="F170" s="114">
        <v>2.17267911063731E-5</v>
      </c>
      <c r="G170" s="108">
        <v>0.16179233731860948</v>
      </c>
      <c r="H170" s="109">
        <v>5.5918239300000003E-4</v>
      </c>
      <c r="I170" s="107">
        <v>-1.3776358536585368E-3</v>
      </c>
      <c r="J170" s="114">
        <v>9.2495372227517799E-5</v>
      </c>
      <c r="K170" s="108">
        <v>16.541181086064309</v>
      </c>
      <c r="L170" s="110">
        <v>-1.9839986718552103</v>
      </c>
      <c r="M170" s="106">
        <v>2.7776105279999999E-3</v>
      </c>
      <c r="N170" s="111">
        <v>-1.5084232258064515E-3</v>
      </c>
      <c r="O170" s="115">
        <v>7.3348181138897696E-6</v>
      </c>
      <c r="P170" s="112">
        <v>0.26406935169457169</v>
      </c>
      <c r="Q170" s="109">
        <v>3.5199886800000001E-4</v>
      </c>
      <c r="R170" s="107">
        <v>-8.1200172682028963E-4</v>
      </c>
      <c r="S170" s="114">
        <v>7.8474049896747305E-5</v>
      </c>
      <c r="T170" s="108">
        <v>22.29383587016175</v>
      </c>
      <c r="U170" s="110">
        <v>-0.89348656893349443</v>
      </c>
      <c r="V170" s="106">
        <v>3.305355174E-3</v>
      </c>
      <c r="W170" s="107">
        <v>-5.4733485245901637E-4</v>
      </c>
      <c r="X170" s="114">
        <v>2.0211098193949601E-5</v>
      </c>
      <c r="Y170" s="108">
        <v>0.61146524745451158</v>
      </c>
      <c r="Z170" s="109">
        <v>3.0545618399999998E-4</v>
      </c>
      <c r="AA170" s="107">
        <v>-1.565724144930478E-4</v>
      </c>
      <c r="AB170" s="108">
        <v>1.3247960540573701E-4</v>
      </c>
      <c r="AC170" s="108">
        <v>43.371066733989252</v>
      </c>
      <c r="AD170" s="110">
        <v>-1.8055936698113553</v>
      </c>
    </row>
    <row r="171" spans="1:30" x14ac:dyDescent="0.2">
      <c r="A171" s="105" t="s">
        <v>630</v>
      </c>
      <c r="B171" s="105" t="s">
        <v>631</v>
      </c>
      <c r="C171" s="105" t="s">
        <v>632</v>
      </c>
      <c r="D171" s="106">
        <v>0</v>
      </c>
      <c r="E171" s="107">
        <v>0</v>
      </c>
      <c r="F171" s="108">
        <v>5.6172424682907202E-3</v>
      </c>
      <c r="G171" s="108" t="s">
        <v>156</v>
      </c>
      <c r="H171" s="109">
        <v>0</v>
      </c>
      <c r="I171" s="107">
        <v>0</v>
      </c>
      <c r="J171" s="108">
        <v>3.19627248009834E-3</v>
      </c>
      <c r="K171" s="108" t="s">
        <v>156</v>
      </c>
      <c r="L171" s="110" t="s">
        <v>157</v>
      </c>
      <c r="M171" s="116">
        <v>0</v>
      </c>
      <c r="N171" s="111">
        <v>0</v>
      </c>
      <c r="O171" s="112">
        <v>2.1906623898868402E-3</v>
      </c>
      <c r="P171" s="112" t="s">
        <v>156</v>
      </c>
      <c r="Q171" s="113">
        <v>0</v>
      </c>
      <c r="R171" s="107">
        <v>0</v>
      </c>
      <c r="S171" s="108">
        <v>8.9378545267092399E-4</v>
      </c>
      <c r="T171" s="108" t="s">
        <v>156</v>
      </c>
      <c r="U171" s="110" t="s">
        <v>157</v>
      </c>
      <c r="V171" s="116">
        <v>0</v>
      </c>
      <c r="W171" s="107">
        <v>0</v>
      </c>
      <c r="X171" s="108">
        <v>7.2484558722632204E-4</v>
      </c>
      <c r="Y171" s="108" t="s">
        <v>156</v>
      </c>
      <c r="Z171" s="113">
        <v>0</v>
      </c>
      <c r="AA171" s="107">
        <v>0</v>
      </c>
      <c r="AB171" s="114">
        <v>6.3624632623852202E-4</v>
      </c>
      <c r="AC171" s="108" t="s">
        <v>156</v>
      </c>
      <c r="AD171" s="110" t="s">
        <v>157</v>
      </c>
    </row>
    <row r="172" spans="1:30" x14ac:dyDescent="0.2">
      <c r="A172" s="105" t="s">
        <v>633</v>
      </c>
      <c r="B172" s="105" t="s">
        <v>634</v>
      </c>
      <c r="C172" s="105" t="s">
        <v>635</v>
      </c>
      <c r="D172" s="106">
        <v>0</v>
      </c>
      <c r="E172" s="107">
        <v>0</v>
      </c>
      <c r="F172" s="108">
        <v>0</v>
      </c>
      <c r="G172" s="108" t="s">
        <v>156</v>
      </c>
      <c r="H172" s="109">
        <v>0</v>
      </c>
      <c r="I172" s="107">
        <v>0</v>
      </c>
      <c r="J172" s="108">
        <v>0</v>
      </c>
      <c r="K172" s="108" t="s">
        <v>156</v>
      </c>
      <c r="L172" s="110" t="s">
        <v>157</v>
      </c>
      <c r="M172" s="106">
        <v>0</v>
      </c>
      <c r="N172" s="111">
        <v>0</v>
      </c>
      <c r="O172" s="112">
        <v>0</v>
      </c>
      <c r="P172" s="112" t="s">
        <v>156</v>
      </c>
      <c r="Q172" s="109">
        <v>0</v>
      </c>
      <c r="R172" s="107">
        <v>0</v>
      </c>
      <c r="S172" s="108">
        <v>0</v>
      </c>
      <c r="T172" s="108" t="s">
        <v>156</v>
      </c>
      <c r="U172" s="110" t="s">
        <v>157</v>
      </c>
      <c r="V172" s="106">
        <v>0</v>
      </c>
      <c r="W172" s="107">
        <v>0</v>
      </c>
      <c r="X172" s="108">
        <v>0</v>
      </c>
      <c r="Y172" s="108" t="s">
        <v>156</v>
      </c>
      <c r="Z172" s="109">
        <v>0</v>
      </c>
      <c r="AA172" s="107">
        <v>0</v>
      </c>
      <c r="AB172" s="108">
        <v>0</v>
      </c>
      <c r="AC172" s="108" t="s">
        <v>156</v>
      </c>
      <c r="AD172" s="110" t="s">
        <v>157</v>
      </c>
    </row>
    <row r="173" spans="1:30" x14ac:dyDescent="0.2">
      <c r="A173" s="105" t="s">
        <v>636</v>
      </c>
      <c r="B173" s="105" t="s">
        <v>637</v>
      </c>
      <c r="C173" s="105" t="s">
        <v>638</v>
      </c>
      <c r="D173" s="106">
        <v>0</v>
      </c>
      <c r="E173" s="107">
        <v>0</v>
      </c>
      <c r="F173" s="108">
        <v>1.6023224482051599E-2</v>
      </c>
      <c r="G173" s="108" t="s">
        <v>156</v>
      </c>
      <c r="H173" s="109">
        <v>0</v>
      </c>
      <c r="I173" s="107">
        <v>0</v>
      </c>
      <c r="J173" s="108">
        <v>6.4829317505859197E-3</v>
      </c>
      <c r="K173" s="108" t="s">
        <v>156</v>
      </c>
      <c r="L173" s="110" t="s">
        <v>157</v>
      </c>
      <c r="M173" s="106">
        <v>0</v>
      </c>
      <c r="N173" s="111">
        <v>0</v>
      </c>
      <c r="O173" s="112">
        <v>1.6869243915769501E-2</v>
      </c>
      <c r="P173" s="112" t="s">
        <v>156</v>
      </c>
      <c r="Q173" s="109">
        <v>0</v>
      </c>
      <c r="R173" s="107">
        <v>0</v>
      </c>
      <c r="S173" s="108">
        <v>1.77200765569851E-3</v>
      </c>
      <c r="T173" s="108" t="s">
        <v>156</v>
      </c>
      <c r="U173" s="110" t="s">
        <v>157</v>
      </c>
      <c r="V173" s="116">
        <v>0</v>
      </c>
      <c r="W173" s="107">
        <v>0</v>
      </c>
      <c r="X173" s="108">
        <v>1.0753817639737599E-3</v>
      </c>
      <c r="Y173" s="108" t="s">
        <v>156</v>
      </c>
      <c r="Z173" s="109">
        <v>0</v>
      </c>
      <c r="AA173" s="107">
        <v>0</v>
      </c>
      <c r="AB173" s="108">
        <v>9.1655968791193206E-3</v>
      </c>
      <c r="AC173" s="108" t="s">
        <v>156</v>
      </c>
      <c r="AD173" s="110" t="s">
        <v>157</v>
      </c>
    </row>
    <row r="174" spans="1:30" x14ac:dyDescent="0.2">
      <c r="A174" s="105" t="s">
        <v>639</v>
      </c>
      <c r="B174" s="105" t="s">
        <v>640</v>
      </c>
      <c r="C174" s="105" t="s">
        <v>641</v>
      </c>
      <c r="D174" s="106">
        <v>7.1280178200000002E-2</v>
      </c>
      <c r="E174" s="107">
        <v>-2.8927352350341506E-2</v>
      </c>
      <c r="F174" s="108">
        <v>1.6020849407630201E-2</v>
      </c>
      <c r="G174" s="108">
        <v>22.475882934352988</v>
      </c>
      <c r="H174" s="109">
        <v>2.9681467199999998E-3</v>
      </c>
      <c r="I174" s="107">
        <v>-7.3125073170731709E-3</v>
      </c>
      <c r="J174" s="108">
        <v>6.4828284834797002E-3</v>
      </c>
      <c r="K174" s="108">
        <v>218.41334324199786</v>
      </c>
      <c r="L174" s="110">
        <v>-1.9839962146764862</v>
      </c>
      <c r="M174" s="106">
        <v>1.4743573019999999E-2</v>
      </c>
      <c r="N174" s="111">
        <v>-8.0067193548387094E-3</v>
      </c>
      <c r="O174" s="112">
        <v>1.6868318066248E-2</v>
      </c>
      <c r="P174" s="112">
        <v>114.41133057343518</v>
      </c>
      <c r="Q174" s="109">
        <v>1.8684120000000001E-3</v>
      </c>
      <c r="R174" s="107">
        <v>-4.3101097995910343E-3</v>
      </c>
      <c r="S174" s="108">
        <v>1.7719261136260999E-3</v>
      </c>
      <c r="T174" s="108">
        <v>94.835941624550685</v>
      </c>
      <c r="U174" s="110">
        <v>-0.89348661660164685</v>
      </c>
      <c r="V174" s="106">
        <v>1.7544843359999999E-2</v>
      </c>
      <c r="W174" s="107">
        <v>-2.9052563934426228E-3</v>
      </c>
      <c r="X174" s="108">
        <v>1.0753117569006099E-3</v>
      </c>
      <c r="Y174" s="108">
        <v>6.1289333557242429</v>
      </c>
      <c r="Z174" s="109">
        <v>1.6213586400000001E-3</v>
      </c>
      <c r="AA174" s="107">
        <v>-8.3108494874657474E-4</v>
      </c>
      <c r="AB174" s="108">
        <v>9.1655558906766806E-3</v>
      </c>
      <c r="AC174" s="108">
        <v>565.30095591168413</v>
      </c>
      <c r="AD174" s="110">
        <v>-1.8055976356781802</v>
      </c>
    </row>
    <row r="175" spans="1:30" x14ac:dyDescent="0.2">
      <c r="A175" s="105" t="s">
        <v>642</v>
      </c>
      <c r="B175" s="105" t="s">
        <v>643</v>
      </c>
      <c r="C175" s="105" t="s">
        <v>644</v>
      </c>
      <c r="D175" s="106">
        <v>7.1280178200000002E-2</v>
      </c>
      <c r="E175" s="107">
        <v>-2.8927352350341506E-2</v>
      </c>
      <c r="F175" s="108">
        <v>1.6020849407630201E-2</v>
      </c>
      <c r="G175" s="108">
        <v>22.475882934352988</v>
      </c>
      <c r="H175" s="109">
        <v>2.9681467199999998E-3</v>
      </c>
      <c r="I175" s="107">
        <v>-7.3125073170731709E-3</v>
      </c>
      <c r="J175" s="108">
        <v>6.4828284834797098E-3</v>
      </c>
      <c r="K175" s="108">
        <v>218.41334324199818</v>
      </c>
      <c r="L175" s="110">
        <v>-1.9839962146764862</v>
      </c>
      <c r="M175" s="106">
        <v>1.4743573019999999E-2</v>
      </c>
      <c r="N175" s="111">
        <v>-8.0067193548387094E-3</v>
      </c>
      <c r="O175" s="112">
        <v>1.6868318066248E-2</v>
      </c>
      <c r="P175" s="112">
        <v>114.41133057343518</v>
      </c>
      <c r="Q175" s="109">
        <v>1.8684120000000001E-3</v>
      </c>
      <c r="R175" s="107">
        <v>-4.3101097995910343E-3</v>
      </c>
      <c r="S175" s="108">
        <v>1.7719261136261101E-3</v>
      </c>
      <c r="T175" s="108">
        <v>94.835941624551225</v>
      </c>
      <c r="U175" s="110">
        <v>-0.89348661660164685</v>
      </c>
      <c r="V175" s="106">
        <v>1.7544843359999999E-2</v>
      </c>
      <c r="W175" s="107">
        <v>-2.9052563934426228E-3</v>
      </c>
      <c r="X175" s="108">
        <v>1.07531175690059E-3</v>
      </c>
      <c r="Y175" s="108">
        <v>6.1289333557241292</v>
      </c>
      <c r="Z175" s="109">
        <v>1.6213586400000001E-3</v>
      </c>
      <c r="AA175" s="107">
        <v>-8.3108494874657474E-4</v>
      </c>
      <c r="AB175" s="108">
        <v>9.1655558906766806E-3</v>
      </c>
      <c r="AC175" s="108">
        <v>565.30095591168413</v>
      </c>
      <c r="AD175" s="110">
        <v>-1.8055976356781802</v>
      </c>
    </row>
    <row r="176" spans="1:30" x14ac:dyDescent="0.2">
      <c r="A176" s="105" t="s">
        <v>645</v>
      </c>
      <c r="B176" s="105" t="s">
        <v>646</v>
      </c>
      <c r="C176" s="105" t="s">
        <v>647</v>
      </c>
      <c r="D176" s="106">
        <v>7.1280178200000002E-2</v>
      </c>
      <c r="E176" s="107">
        <v>-2.8927352350341506E-2</v>
      </c>
      <c r="F176" s="114">
        <v>7.7525649906072102E-5</v>
      </c>
      <c r="G176" s="108">
        <v>0.10876186320487075</v>
      </c>
      <c r="H176" s="109">
        <v>2.9681467199999998E-3</v>
      </c>
      <c r="I176" s="107">
        <v>-7.3125073170731709E-3</v>
      </c>
      <c r="J176" s="114">
        <v>7.5039757473395E-6</v>
      </c>
      <c r="K176" s="108">
        <v>0.25281687380128909</v>
      </c>
      <c r="L176" s="110">
        <v>-1.9839962146764862</v>
      </c>
      <c r="M176" s="106">
        <v>1.4743573019999999E-2</v>
      </c>
      <c r="N176" s="111">
        <v>-8.0067193548387094E-3</v>
      </c>
      <c r="O176" s="115">
        <v>3.59833471981379E-5</v>
      </c>
      <c r="P176" s="112">
        <v>0.2440612404423653</v>
      </c>
      <c r="Q176" s="109">
        <v>1.8684120000000001E-3</v>
      </c>
      <c r="R176" s="107">
        <v>-4.3101097995910343E-3</v>
      </c>
      <c r="S176" s="114">
        <v>4.3816448829780601E-6</v>
      </c>
      <c r="T176" s="108">
        <v>0.23451170742738006</v>
      </c>
      <c r="U176" s="110">
        <v>-0.89348661660164685</v>
      </c>
      <c r="V176" s="106">
        <v>1.7544843359999999E-2</v>
      </c>
      <c r="W176" s="107">
        <v>-2.9052563934426228E-3</v>
      </c>
      <c r="X176" s="114">
        <v>2.9140082785298201E-5</v>
      </c>
      <c r="Y176" s="108">
        <v>0.16608915900459884</v>
      </c>
      <c r="Z176" s="109">
        <v>1.6213586400000001E-3</v>
      </c>
      <c r="AA176" s="107">
        <v>-8.3108494874657474E-4</v>
      </c>
      <c r="AB176" s="114">
        <v>3.6917592069387802E-6</v>
      </c>
      <c r="AC176" s="108">
        <v>0.22769541024796214</v>
      </c>
      <c r="AD176" s="110">
        <v>-1.8055976356781802</v>
      </c>
    </row>
    <row r="177" spans="1:30" x14ac:dyDescent="0.2">
      <c r="A177" s="105" t="s">
        <v>648</v>
      </c>
      <c r="B177" s="105" t="s">
        <v>646</v>
      </c>
      <c r="C177" s="105" t="s">
        <v>649</v>
      </c>
      <c r="D177" s="106">
        <v>0</v>
      </c>
      <c r="E177" s="107">
        <v>0</v>
      </c>
      <c r="F177" s="108">
        <v>0</v>
      </c>
      <c r="G177" s="108" t="s">
        <v>156</v>
      </c>
      <c r="H177" s="109">
        <v>0</v>
      </c>
      <c r="I177" s="107">
        <v>0</v>
      </c>
      <c r="J177" s="108">
        <v>0</v>
      </c>
      <c r="K177" s="108" t="s">
        <v>156</v>
      </c>
      <c r="L177" s="110" t="s">
        <v>157</v>
      </c>
      <c r="M177" s="106">
        <v>0</v>
      </c>
      <c r="N177" s="111">
        <v>0</v>
      </c>
      <c r="O177" s="112">
        <v>0</v>
      </c>
      <c r="P177" s="112" t="s">
        <v>156</v>
      </c>
      <c r="Q177" s="109">
        <v>0</v>
      </c>
      <c r="R177" s="107">
        <v>0</v>
      </c>
      <c r="S177" s="108">
        <v>0</v>
      </c>
      <c r="T177" s="108" t="s">
        <v>156</v>
      </c>
      <c r="U177" s="110" t="s">
        <v>157</v>
      </c>
      <c r="V177" s="106">
        <v>0</v>
      </c>
      <c r="W177" s="107">
        <v>0</v>
      </c>
      <c r="X177" s="108">
        <v>0</v>
      </c>
      <c r="Y177" s="108" t="s">
        <v>156</v>
      </c>
      <c r="Z177" s="109">
        <v>0</v>
      </c>
      <c r="AA177" s="107">
        <v>0</v>
      </c>
      <c r="AB177" s="108">
        <v>0</v>
      </c>
      <c r="AC177" s="108" t="s">
        <v>156</v>
      </c>
      <c r="AD177" s="110" t="s">
        <v>157</v>
      </c>
    </row>
    <row r="178" spans="1:30" x14ac:dyDescent="0.2">
      <c r="A178" s="105" t="s">
        <v>650</v>
      </c>
      <c r="B178" s="105" t="s">
        <v>651</v>
      </c>
      <c r="C178" s="105" t="s">
        <v>652</v>
      </c>
      <c r="D178" s="106">
        <v>2.63039238E-2</v>
      </c>
      <c r="E178" s="107">
        <v>-1.0674817195660909E-2</v>
      </c>
      <c r="F178" s="108">
        <v>6.3629987896231602E-3</v>
      </c>
      <c r="G178" s="108">
        <v>24.190302701618837</v>
      </c>
      <c r="H178" s="109">
        <v>1.095304518E-3</v>
      </c>
      <c r="I178" s="107">
        <v>-2.698459024390244E-3</v>
      </c>
      <c r="J178" s="108">
        <v>3.5155310657187999E-3</v>
      </c>
      <c r="K178" s="108">
        <v>320.96380576773993</v>
      </c>
      <c r="L178" s="110">
        <v>-1.9840036786346678</v>
      </c>
      <c r="M178" s="106">
        <v>5.4406776599999996E-3</v>
      </c>
      <c r="N178" s="111">
        <v>-2.954641935483871E-3</v>
      </c>
      <c r="O178" s="112">
        <v>6.5629082151945003E-3</v>
      </c>
      <c r="P178" s="112">
        <v>120.62666868587286</v>
      </c>
      <c r="Q178" s="109">
        <v>6.8948022000000001E-4</v>
      </c>
      <c r="R178" s="107">
        <v>-1.5905140048587689E-3</v>
      </c>
      <c r="S178" s="108">
        <v>2.2150497391687199E-3</v>
      </c>
      <c r="T178" s="108">
        <v>321.2637106788531</v>
      </c>
      <c r="U178" s="110">
        <v>-0.89349022974326353</v>
      </c>
      <c r="V178" s="106">
        <v>6.4744019009999997E-3</v>
      </c>
      <c r="W178" s="107">
        <v>-1.0720983442622952E-3</v>
      </c>
      <c r="X178" s="108">
        <v>1.9378113485836799E-3</v>
      </c>
      <c r="Y178" s="108">
        <v>29.930353076851411</v>
      </c>
      <c r="Z178" s="109">
        <v>5.9831600399999998E-4</v>
      </c>
      <c r="AA178" s="107">
        <v>-3.0668811529483407E-4</v>
      </c>
      <c r="AB178" s="108">
        <v>2.6390348969767999E-3</v>
      </c>
      <c r="AC178" s="108">
        <v>441.07710295792123</v>
      </c>
      <c r="AD178" s="110">
        <v>-1.805593085374134</v>
      </c>
    </row>
    <row r="179" spans="1:30" x14ac:dyDescent="0.2">
      <c r="A179" s="105" t="s">
        <v>653</v>
      </c>
      <c r="B179" s="105" t="s">
        <v>654</v>
      </c>
      <c r="C179" s="105" t="s">
        <v>655</v>
      </c>
      <c r="D179" s="106">
        <v>2.63039238E-2</v>
      </c>
      <c r="E179" s="107">
        <v>-1.0674817195660909E-2</v>
      </c>
      <c r="F179" s="114">
        <v>2.8608637620870099E-5</v>
      </c>
      <c r="G179" s="108">
        <v>0.10876186320487326</v>
      </c>
      <c r="H179" s="109">
        <v>1.095304518E-3</v>
      </c>
      <c r="I179" s="107">
        <v>-2.698459024390244E-3</v>
      </c>
      <c r="J179" s="114">
        <v>2.7691146410118698E-6</v>
      </c>
      <c r="K179" s="108">
        <v>0.25281687380128837</v>
      </c>
      <c r="L179" s="110">
        <v>-1.9840036786346678</v>
      </c>
      <c r="M179" s="106">
        <v>5.4406776599999996E-3</v>
      </c>
      <c r="N179" s="111">
        <v>-2.954641935483871E-3</v>
      </c>
      <c r="O179" s="115">
        <v>1.3278585385466701E-5</v>
      </c>
      <c r="P179" s="112">
        <v>0.24406124044236616</v>
      </c>
      <c r="Q179" s="109">
        <v>6.8948022000000001E-4</v>
      </c>
      <c r="R179" s="107">
        <v>-1.5905140048587689E-3</v>
      </c>
      <c r="S179" s="114">
        <v>1.61691183629595E-6</v>
      </c>
      <c r="T179" s="108">
        <v>0.2345117074273646</v>
      </c>
      <c r="U179" s="110">
        <v>-0.89349022974326353</v>
      </c>
      <c r="V179" s="106">
        <v>6.4744019009999997E-3</v>
      </c>
      <c r="W179" s="107">
        <v>-1.0720983442622952E-3</v>
      </c>
      <c r="X179" s="114">
        <v>1.07532796679483E-5</v>
      </c>
      <c r="Y179" s="108">
        <v>0.16608915900459328</v>
      </c>
      <c r="Z179" s="109">
        <v>5.9831600399999998E-4</v>
      </c>
      <c r="AA179" s="107">
        <v>-3.0668811529483407E-4</v>
      </c>
      <c r="AB179" s="114">
        <v>1.3623380798870199E-6</v>
      </c>
      <c r="AC179" s="108">
        <v>0.22769541024796322</v>
      </c>
      <c r="AD179" s="110">
        <v>-1.805593085374134</v>
      </c>
    </row>
    <row r="180" spans="1:30" x14ac:dyDescent="0.2">
      <c r="A180" s="105" t="s">
        <v>656</v>
      </c>
      <c r="B180" s="105" t="s">
        <v>657</v>
      </c>
      <c r="C180" s="105" t="s">
        <v>658</v>
      </c>
      <c r="D180" s="106">
        <v>0</v>
      </c>
      <c r="E180" s="107">
        <v>0</v>
      </c>
      <c r="F180" s="108">
        <v>0</v>
      </c>
      <c r="G180" s="108" t="s">
        <v>156</v>
      </c>
      <c r="H180" s="109">
        <v>0</v>
      </c>
      <c r="I180" s="107">
        <v>0</v>
      </c>
      <c r="J180" s="108">
        <v>0</v>
      </c>
      <c r="K180" s="108" t="s">
        <v>156</v>
      </c>
      <c r="L180" s="110" t="s">
        <v>157</v>
      </c>
      <c r="M180" s="106">
        <v>0</v>
      </c>
      <c r="N180" s="111">
        <v>0</v>
      </c>
      <c r="O180" s="112">
        <v>0</v>
      </c>
      <c r="P180" s="112" t="s">
        <v>156</v>
      </c>
      <c r="Q180" s="109">
        <v>0</v>
      </c>
      <c r="R180" s="107">
        <v>0</v>
      </c>
      <c r="S180" s="108">
        <v>0</v>
      </c>
      <c r="T180" s="108" t="s">
        <v>156</v>
      </c>
      <c r="U180" s="110" t="s">
        <v>157</v>
      </c>
      <c r="V180" s="106">
        <v>0</v>
      </c>
      <c r="W180" s="107">
        <v>0</v>
      </c>
      <c r="X180" s="108">
        <v>0</v>
      </c>
      <c r="Y180" s="108" t="s">
        <v>156</v>
      </c>
      <c r="Z180" s="109">
        <v>0</v>
      </c>
      <c r="AA180" s="107">
        <v>0</v>
      </c>
      <c r="AB180" s="108">
        <v>0</v>
      </c>
      <c r="AC180" s="108" t="s">
        <v>156</v>
      </c>
      <c r="AD180" s="110" t="s">
        <v>157</v>
      </c>
    </row>
    <row r="181" spans="1:30" x14ac:dyDescent="0.2">
      <c r="A181" s="105" t="s">
        <v>659</v>
      </c>
      <c r="B181" s="105" t="s">
        <v>660</v>
      </c>
      <c r="C181" s="105" t="s">
        <v>661</v>
      </c>
      <c r="D181" s="106">
        <v>1.7766540000000001E-2</v>
      </c>
      <c r="E181" s="107">
        <v>-7.2101245480112501E-3</v>
      </c>
      <c r="F181" s="114">
        <v>2.4066529150935799E-5</v>
      </c>
      <c r="G181" s="108">
        <v>0.13545985403424526</v>
      </c>
      <c r="H181" s="109">
        <v>2.072763E-3</v>
      </c>
      <c r="I181" s="107">
        <v>-5.1065853658536584E-3</v>
      </c>
      <c r="J181" s="108">
        <v>2.1109863909049499E-4</v>
      </c>
      <c r="K181" s="108">
        <v>10.184407917861087</v>
      </c>
      <c r="L181" s="110">
        <v>-0.49766525807532497</v>
      </c>
      <c r="M181" s="106">
        <v>5.3299619999999997E-3</v>
      </c>
      <c r="N181" s="111">
        <v>-2.8945161290322582E-3</v>
      </c>
      <c r="O181" s="112">
        <v>1.53420919717688E-4</v>
      </c>
      <c r="P181" s="112">
        <v>2.8784617923671503</v>
      </c>
      <c r="Q181" s="109">
        <v>1.5034759999999999E-3</v>
      </c>
      <c r="R181" s="107">
        <v>-3.46826430201151E-3</v>
      </c>
      <c r="S181" s="108">
        <v>1.5907077956862201E-4</v>
      </c>
      <c r="T181" s="108">
        <v>10.580200785953485</v>
      </c>
      <c r="U181" s="110">
        <v>0.26089164886469612</v>
      </c>
      <c r="V181" s="106">
        <v>7.205319E-3</v>
      </c>
      <c r="W181" s="107">
        <v>-1.1931311475409836E-3</v>
      </c>
      <c r="X181" s="108">
        <v>2.8999523963551697E-4</v>
      </c>
      <c r="Y181" s="108">
        <v>4.0247383861216548</v>
      </c>
      <c r="Z181" s="109">
        <v>1.1844360000000001E-3</v>
      </c>
      <c r="AA181" s="107">
        <v>-6.0712473358368014E-4</v>
      </c>
      <c r="AB181" s="108">
        <v>3.83675819255409E-4</v>
      </c>
      <c r="AC181" s="108">
        <v>32.393123753027517</v>
      </c>
      <c r="AD181" s="110">
        <v>-0.97468777776978111</v>
      </c>
    </row>
    <row r="182" spans="1:30" x14ac:dyDescent="0.2">
      <c r="A182" s="105" t="s">
        <v>662</v>
      </c>
      <c r="B182" s="105" t="s">
        <v>663</v>
      </c>
      <c r="C182" s="105" t="s">
        <v>664</v>
      </c>
      <c r="D182" s="106">
        <v>0.11400505380000001</v>
      </c>
      <c r="E182" s="107">
        <v>-4.6266219365206918E-2</v>
      </c>
      <c r="F182" s="108">
        <v>1.3888098977788801E-3</v>
      </c>
      <c r="G182" s="108">
        <v>1.2182002915548644</v>
      </c>
      <c r="H182" s="109">
        <v>4.7472281010000001E-3</v>
      </c>
      <c r="I182" s="107">
        <v>-1.1695560731707317E-2</v>
      </c>
      <c r="J182" s="108">
        <v>3.9756791900162998E-3</v>
      </c>
      <c r="K182" s="108">
        <v>83.747380691035801</v>
      </c>
      <c r="L182" s="110">
        <v>-1.9839981822971211</v>
      </c>
      <c r="M182" s="106">
        <v>2.3580778319999999E-2</v>
      </c>
      <c r="N182" s="111">
        <v>-1.2805896774193548E-2</v>
      </c>
      <c r="O182" s="112">
        <v>9.0083466326442204E-3</v>
      </c>
      <c r="P182" s="112">
        <v>38.202075056207143</v>
      </c>
      <c r="Q182" s="109">
        <v>2.9883161359999999E-3</v>
      </c>
      <c r="R182" s="107">
        <v>-6.8935388244400131E-3</v>
      </c>
      <c r="S182" s="108">
        <v>2.5279230549012199E-3</v>
      </c>
      <c r="T182" s="108">
        <v>84.593561720178727</v>
      </c>
      <c r="U182" s="110">
        <v>-0.89349159463722161</v>
      </c>
      <c r="V182" s="106">
        <v>2.8061169048E-2</v>
      </c>
      <c r="W182" s="107">
        <v>-4.6466582295081969E-3</v>
      </c>
      <c r="X182" s="108">
        <v>6.3575613770669804E-3</v>
      </c>
      <c r="Y182" s="108">
        <v>22.65608166998339</v>
      </c>
      <c r="Z182" s="109">
        <v>2.5931937239999999E-3</v>
      </c>
      <c r="AA182" s="107">
        <v>-1.3292335329341317E-3</v>
      </c>
      <c r="AB182" s="108">
        <v>6.8185494606739002E-3</v>
      </c>
      <c r="AC182" s="108">
        <v>262.940226854949</v>
      </c>
      <c r="AD182" s="110">
        <v>-1.8055989419449099</v>
      </c>
    </row>
    <row r="183" spans="1:30" x14ac:dyDescent="0.2">
      <c r="A183" s="105" t="s">
        <v>665</v>
      </c>
      <c r="B183" s="105" t="s">
        <v>666</v>
      </c>
      <c r="C183" s="105" t="s">
        <v>667</v>
      </c>
      <c r="D183" s="106">
        <v>3.4180384038504199</v>
      </c>
      <c r="E183" s="107">
        <v>-1.3871289852524522</v>
      </c>
      <c r="F183" s="108">
        <v>0.33033621803385299</v>
      </c>
      <c r="G183" s="108">
        <v>9.6644969717639579</v>
      </c>
      <c r="H183" s="109">
        <v>0.46490484621477302</v>
      </c>
      <c r="I183" s="107">
        <v>-1.1453679384448707</v>
      </c>
      <c r="J183" s="108">
        <v>0.21052559596318199</v>
      </c>
      <c r="K183" s="108">
        <v>45.283588174498199</v>
      </c>
      <c r="L183" s="110">
        <v>-0.27629082138644145</v>
      </c>
      <c r="M183" s="106">
        <v>0.95731133959223702</v>
      </c>
      <c r="N183" s="111">
        <v>-0.51988233930283323</v>
      </c>
      <c r="O183" s="112">
        <v>0.49528268630969502</v>
      </c>
      <c r="P183" s="112">
        <v>51.736845248345084</v>
      </c>
      <c r="Q183" s="109">
        <v>0.37623011213192997</v>
      </c>
      <c r="R183" s="107">
        <v>-0.86789909998494175</v>
      </c>
      <c r="S183" s="108">
        <v>0.112629596967062</v>
      </c>
      <c r="T183" s="108">
        <v>29.93635898223026</v>
      </c>
      <c r="U183" s="110">
        <v>0.73934218102357663</v>
      </c>
      <c r="V183" s="106">
        <v>0.80222875577389996</v>
      </c>
      <c r="W183" s="107">
        <v>-0.13284132402283491</v>
      </c>
      <c r="X183" s="108">
        <v>0.36170756150928302</v>
      </c>
      <c r="Y183" s="108">
        <v>45.087832978555888</v>
      </c>
      <c r="Z183" s="109">
        <v>0.53955916219572397</v>
      </c>
      <c r="AA183" s="107">
        <v>-0.27657020945050015</v>
      </c>
      <c r="AB183" s="108">
        <v>0.16581227544963201</v>
      </c>
      <c r="AC183" s="108">
        <v>30.731064740864127</v>
      </c>
      <c r="AD183" s="110">
        <v>1.0579417587651749</v>
      </c>
    </row>
    <row r="184" spans="1:30" x14ac:dyDescent="0.2">
      <c r="A184" s="105" t="s">
        <v>668</v>
      </c>
      <c r="B184" s="105" t="s">
        <v>666</v>
      </c>
      <c r="C184" s="105" t="s">
        <v>669</v>
      </c>
      <c r="D184" s="106">
        <v>3.7509081630504002</v>
      </c>
      <c r="E184" s="107">
        <v>-1.5222162010017413</v>
      </c>
      <c r="F184" s="108">
        <v>0.331904784793351</v>
      </c>
      <c r="G184" s="108">
        <v>8.8486513229753871</v>
      </c>
      <c r="H184" s="109">
        <v>0.48214649871550802</v>
      </c>
      <c r="I184" s="107">
        <v>-1.1878455252907318</v>
      </c>
      <c r="J184" s="108">
        <v>0.21052261599687999</v>
      </c>
      <c r="K184" s="108">
        <v>43.663620197955538</v>
      </c>
      <c r="L184" s="110">
        <v>-0.35782604853706002</v>
      </c>
      <c r="M184" s="106">
        <v>1.03163971650493</v>
      </c>
      <c r="N184" s="111">
        <v>-0.56024748371072552</v>
      </c>
      <c r="O184" s="112">
        <v>0.50154179796126597</v>
      </c>
      <c r="P184" s="112">
        <v>48.615983849519537</v>
      </c>
      <c r="Q184" s="109">
        <v>0.38734618634794599</v>
      </c>
      <c r="R184" s="107">
        <v>-0.89354199909468401</v>
      </c>
      <c r="S184" s="108">
        <v>0.112551831636721</v>
      </c>
      <c r="T184" s="108">
        <v>29.05716787814654</v>
      </c>
      <c r="U184" s="110">
        <v>0.67347127771289672</v>
      </c>
      <c r="V184" s="106">
        <v>0.89071131394236702</v>
      </c>
      <c r="W184" s="107">
        <v>-0.14749317998714473</v>
      </c>
      <c r="X184" s="108">
        <v>0.36173625357667699</v>
      </c>
      <c r="Y184" s="108">
        <v>40.612064528023154</v>
      </c>
      <c r="Z184" s="109">
        <v>0.55077479644013305</v>
      </c>
      <c r="AA184" s="107">
        <v>-0.28231918107295068</v>
      </c>
      <c r="AB184" s="108">
        <v>0.16823898522411501</v>
      </c>
      <c r="AC184" s="108">
        <v>30.545875793792227</v>
      </c>
      <c r="AD184" s="110">
        <v>0.93667890389118491</v>
      </c>
    </row>
    <row r="185" spans="1:30" x14ac:dyDescent="0.2">
      <c r="A185" s="105" t="s">
        <v>670</v>
      </c>
      <c r="B185" s="105" t="s">
        <v>666</v>
      </c>
      <c r="C185" s="105" t="s">
        <v>671</v>
      </c>
      <c r="D185" s="116">
        <v>0</v>
      </c>
      <c r="E185" s="107">
        <v>0</v>
      </c>
      <c r="F185" s="108">
        <v>2.4465598571153302E-3</v>
      </c>
      <c r="G185" s="108" t="s">
        <v>156</v>
      </c>
      <c r="H185" s="113">
        <v>0</v>
      </c>
      <c r="I185" s="107">
        <v>0</v>
      </c>
      <c r="J185" s="108">
        <v>6.4843004821393E-4</v>
      </c>
      <c r="K185" s="108" t="s">
        <v>156</v>
      </c>
      <c r="L185" s="110" t="s">
        <v>157</v>
      </c>
      <c r="M185" s="106">
        <v>0</v>
      </c>
      <c r="N185" s="111">
        <v>0</v>
      </c>
      <c r="O185" s="112">
        <v>0</v>
      </c>
      <c r="P185" s="112" t="s">
        <v>156</v>
      </c>
      <c r="Q185" s="113">
        <v>0</v>
      </c>
      <c r="R185" s="107">
        <v>0</v>
      </c>
      <c r="S185" s="108">
        <v>1.9805507185646E-4</v>
      </c>
      <c r="T185" s="108" t="s">
        <v>156</v>
      </c>
      <c r="U185" s="110" t="s">
        <v>157</v>
      </c>
      <c r="V185" s="116">
        <v>0</v>
      </c>
      <c r="W185" s="107">
        <v>0</v>
      </c>
      <c r="X185" s="108">
        <v>8.8718041861542E-4</v>
      </c>
      <c r="Y185" s="108" t="s">
        <v>156</v>
      </c>
      <c r="Z185" s="113">
        <v>0</v>
      </c>
      <c r="AA185" s="107">
        <v>0</v>
      </c>
      <c r="AB185" s="114">
        <v>3.5187587156443802E-18</v>
      </c>
      <c r="AC185" s="108" t="s">
        <v>156</v>
      </c>
      <c r="AD185" s="110" t="s">
        <v>157</v>
      </c>
    </row>
    <row r="186" spans="1:30" x14ac:dyDescent="0.2">
      <c r="A186" s="105" t="s">
        <v>672</v>
      </c>
      <c r="B186" s="105" t="s">
        <v>673</v>
      </c>
      <c r="C186" s="105" t="s">
        <v>674</v>
      </c>
      <c r="D186" s="106">
        <v>0.11400505380000001</v>
      </c>
      <c r="E186" s="107">
        <v>-4.6266219365206918E-2</v>
      </c>
      <c r="F186" s="108">
        <v>1.3888098977788801E-3</v>
      </c>
      <c r="G186" s="108">
        <v>1.2182002915548644</v>
      </c>
      <c r="H186" s="109">
        <v>4.7472281010000001E-3</v>
      </c>
      <c r="I186" s="107">
        <v>-1.1695560731707317E-2</v>
      </c>
      <c r="J186" s="108">
        <v>3.9756791900162998E-3</v>
      </c>
      <c r="K186" s="108">
        <v>83.747380691035801</v>
      </c>
      <c r="L186" s="110">
        <v>-1.9839981822971211</v>
      </c>
      <c r="M186" s="106">
        <v>2.3580778319999999E-2</v>
      </c>
      <c r="N186" s="111">
        <v>-1.2805896774193548E-2</v>
      </c>
      <c r="O186" s="112">
        <v>9.0083466326442204E-3</v>
      </c>
      <c r="P186" s="112">
        <v>38.202075056207143</v>
      </c>
      <c r="Q186" s="109">
        <v>2.9883161359999999E-3</v>
      </c>
      <c r="R186" s="107">
        <v>-6.8935388244400131E-3</v>
      </c>
      <c r="S186" s="108">
        <v>2.5279230549012199E-3</v>
      </c>
      <c r="T186" s="108">
        <v>84.593561720178727</v>
      </c>
      <c r="U186" s="110">
        <v>-0.89349159463722161</v>
      </c>
      <c r="V186" s="106">
        <v>2.8061169048E-2</v>
      </c>
      <c r="W186" s="107">
        <v>-4.6466582295081969E-3</v>
      </c>
      <c r="X186" s="108">
        <v>6.3575613770669804E-3</v>
      </c>
      <c r="Y186" s="108">
        <v>22.65608166998339</v>
      </c>
      <c r="Z186" s="109">
        <v>2.5931937239999999E-3</v>
      </c>
      <c r="AA186" s="107">
        <v>-1.3292335329341317E-3</v>
      </c>
      <c r="AB186" s="108">
        <v>6.8185494606739002E-3</v>
      </c>
      <c r="AC186" s="108">
        <v>262.940226854949</v>
      </c>
      <c r="AD186" s="110">
        <v>-1.8055989419449099</v>
      </c>
    </row>
    <row r="187" spans="1:30" x14ac:dyDescent="0.2">
      <c r="A187" s="105" t="s">
        <v>675</v>
      </c>
      <c r="B187" s="105" t="s">
        <v>676</v>
      </c>
      <c r="C187" s="105" t="s">
        <v>677</v>
      </c>
      <c r="D187" s="106">
        <v>5.7346898399999999E-2</v>
      </c>
      <c r="E187" s="107">
        <v>-2.3272864604258741E-2</v>
      </c>
      <c r="F187" s="114">
        <v>6.2371555190046297E-5</v>
      </c>
      <c r="G187" s="108">
        <v>0.1087618632048744</v>
      </c>
      <c r="H187" s="109">
        <v>2.3879394000000001E-3</v>
      </c>
      <c r="I187" s="107">
        <v>-5.8830731707317074E-3</v>
      </c>
      <c r="J187" s="114">
        <v>6.0371137393493801E-6</v>
      </c>
      <c r="K187" s="108">
        <v>0.25281687380129408</v>
      </c>
      <c r="L187" s="110">
        <v>-1.9840069147448147</v>
      </c>
      <c r="M187" s="106">
        <v>1.186159788E-2</v>
      </c>
      <c r="N187" s="111">
        <v>-6.4416193548387096E-3</v>
      </c>
      <c r="O187" s="115">
        <v>2.8949562922213699E-5</v>
      </c>
      <c r="P187" s="112">
        <v>0.24406124044236863</v>
      </c>
      <c r="Q187" s="109">
        <v>1.5031849559999999E-3</v>
      </c>
      <c r="R187" s="107">
        <v>-3.4675929128336882E-3</v>
      </c>
      <c r="S187" s="114">
        <v>3.5251447061070299E-6</v>
      </c>
      <c r="T187" s="108">
        <v>0.23451170742737462</v>
      </c>
      <c r="U187" s="110">
        <v>-0.89348887264625576</v>
      </c>
      <c r="V187" s="106">
        <v>1.411527051E-2</v>
      </c>
      <c r="W187" s="107">
        <v>-2.3373522950819671E-3</v>
      </c>
      <c r="X187" s="114">
        <v>2.3443934081282698E-5</v>
      </c>
      <c r="Y187" s="108">
        <v>0.16608915900459564</v>
      </c>
      <c r="Z187" s="109">
        <v>1.30443588E-3</v>
      </c>
      <c r="AA187" s="107">
        <v>-6.6863493352278499E-4</v>
      </c>
      <c r="AB187" s="114">
        <v>2.9701406283874999E-6</v>
      </c>
      <c r="AC187" s="108">
        <v>0.22769541024795331</v>
      </c>
      <c r="AD187" s="110">
        <v>-1.8055845621440691</v>
      </c>
    </row>
    <row r="188" spans="1:30" x14ac:dyDescent="0.2">
      <c r="A188" s="105" t="s">
        <v>678</v>
      </c>
      <c r="B188" s="105" t="s">
        <v>679</v>
      </c>
      <c r="C188" s="105" t="s">
        <v>680</v>
      </c>
      <c r="D188" s="106">
        <v>0</v>
      </c>
      <c r="E188" s="107">
        <v>0</v>
      </c>
      <c r="F188" s="108">
        <v>5.6172424682907202E-3</v>
      </c>
      <c r="G188" s="108" t="s">
        <v>156</v>
      </c>
      <c r="H188" s="109">
        <v>0</v>
      </c>
      <c r="I188" s="107">
        <v>0</v>
      </c>
      <c r="J188" s="108">
        <v>3.19627248009835E-3</v>
      </c>
      <c r="K188" s="108" t="s">
        <v>156</v>
      </c>
      <c r="L188" s="110" t="s">
        <v>157</v>
      </c>
      <c r="M188" s="116">
        <v>0</v>
      </c>
      <c r="N188" s="111">
        <v>0</v>
      </c>
      <c r="O188" s="112">
        <v>2.1906623898868402E-3</v>
      </c>
      <c r="P188" s="112" t="s">
        <v>156</v>
      </c>
      <c r="Q188" s="113">
        <v>0</v>
      </c>
      <c r="R188" s="107">
        <v>0</v>
      </c>
      <c r="S188" s="108">
        <v>8.9378545267092399E-4</v>
      </c>
      <c r="T188" s="108" t="s">
        <v>156</v>
      </c>
      <c r="U188" s="110" t="s">
        <v>157</v>
      </c>
      <c r="V188" s="116">
        <v>0</v>
      </c>
      <c r="W188" s="107">
        <v>0</v>
      </c>
      <c r="X188" s="108">
        <v>7.2484558722632204E-4</v>
      </c>
      <c r="Y188" s="108" t="s">
        <v>156</v>
      </c>
      <c r="Z188" s="113">
        <v>0</v>
      </c>
      <c r="AA188" s="107">
        <v>0</v>
      </c>
      <c r="AB188" s="114">
        <v>6.3624632623852202E-4</v>
      </c>
      <c r="AC188" s="108" t="s">
        <v>156</v>
      </c>
      <c r="AD188" s="110" t="s">
        <v>157</v>
      </c>
    </row>
    <row r="189" spans="1:30" x14ac:dyDescent="0.2">
      <c r="A189" s="105" t="s">
        <v>681</v>
      </c>
      <c r="B189" s="105" t="s">
        <v>682</v>
      </c>
      <c r="C189" s="105" t="s">
        <v>683</v>
      </c>
      <c r="D189" s="106">
        <v>2.3002946999999999E-2</v>
      </c>
      <c r="E189" s="107">
        <v>-9.3351948573724385E-3</v>
      </c>
      <c r="F189" s="114">
        <v>3.1037415712457501E-5</v>
      </c>
      <c r="G189" s="108">
        <v>0.13492799732337557</v>
      </c>
      <c r="H189" s="109">
        <v>9.5785143300000002E-4</v>
      </c>
      <c r="I189" s="107">
        <v>-2.3598212195121951E-3</v>
      </c>
      <c r="J189" s="108">
        <v>1.37500432821499E-4</v>
      </c>
      <c r="K189" s="108">
        <v>14.355089744016597</v>
      </c>
      <c r="L189" s="110">
        <v>-1.9840025718477596</v>
      </c>
      <c r="M189" s="106">
        <v>4.7579132699999997E-3</v>
      </c>
      <c r="N189" s="111">
        <v>-2.5838564516129032E-3</v>
      </c>
      <c r="O189" s="115">
        <v>1.31797916958181E-5</v>
      </c>
      <c r="P189" s="112">
        <v>0.27700781724880202</v>
      </c>
      <c r="Q189" s="109">
        <v>6.0295570399999997E-4</v>
      </c>
      <c r="R189" s="107">
        <v>-1.3909166118231476E-3</v>
      </c>
      <c r="S189" s="108">
        <v>1.83170552244523E-4</v>
      </c>
      <c r="T189" s="108">
        <v>30.37877426639669</v>
      </c>
      <c r="U189" s="110">
        <v>-0.8934899920057956</v>
      </c>
      <c r="V189" s="106">
        <v>5.6619136529999997E-3</v>
      </c>
      <c r="W189" s="107">
        <v>-9.3755814754098356E-4</v>
      </c>
      <c r="X189" s="114">
        <v>8.3261534169103496E-5</v>
      </c>
      <c r="Y189" s="108">
        <v>1.4705546440996475</v>
      </c>
      <c r="Z189" s="109">
        <v>5.2323202799999999E-4</v>
      </c>
      <c r="AA189" s="107">
        <v>-2.6820115700801789E-4</v>
      </c>
      <c r="AB189" s="108">
        <v>2.77763114443004E-4</v>
      </c>
      <c r="AC189" s="108">
        <v>53.086030590429381</v>
      </c>
      <c r="AD189" s="110">
        <v>-1.8055927085223826</v>
      </c>
    </row>
    <row r="190" spans="1:30" x14ac:dyDescent="0.2">
      <c r="A190" s="105" t="s">
        <v>684</v>
      </c>
      <c r="B190" s="105" t="s">
        <v>685</v>
      </c>
      <c r="C190" s="105" t="s">
        <v>686</v>
      </c>
      <c r="D190" s="106">
        <v>28.644117817128102</v>
      </c>
      <c r="E190" s="107">
        <v>-11.624528863211506</v>
      </c>
      <c r="F190" s="108">
        <v>0.71357946503331304</v>
      </c>
      <c r="G190" s="108">
        <v>2.4911902317571792</v>
      </c>
      <c r="H190" s="109">
        <v>5.4062511589806697</v>
      </c>
      <c r="I190" s="107">
        <v>-13.319170137917393</v>
      </c>
      <c r="J190" s="108">
        <v>0.16343930521424899</v>
      </c>
      <c r="K190" s="108">
        <v>3.0231541304319447</v>
      </c>
      <c r="L190" s="110">
        <v>0.19633195124150762</v>
      </c>
      <c r="M190" s="106">
        <v>10.8465802636848</v>
      </c>
      <c r="N190" s="111">
        <v>-5.8903987529514499</v>
      </c>
      <c r="O190" s="112">
        <v>0.35929448601643299</v>
      </c>
      <c r="P190" s="112">
        <v>3.3125139655249596</v>
      </c>
      <c r="Q190" s="109">
        <v>4.5498145788584701</v>
      </c>
      <c r="R190" s="107">
        <v>-10.495651067676746</v>
      </c>
      <c r="S190" s="108">
        <v>6.15750325159308E-2</v>
      </c>
      <c r="T190" s="108">
        <v>1.3533525696200948</v>
      </c>
      <c r="U190" s="110">
        <v>0.83335445655921148</v>
      </c>
      <c r="V190" s="106">
        <v>29.598805337729399</v>
      </c>
      <c r="W190" s="107">
        <v>-4.9012759294137105</v>
      </c>
      <c r="X190" s="108">
        <v>0.10481890544212</v>
      </c>
      <c r="Y190" s="108">
        <v>0.35413221664223066</v>
      </c>
      <c r="Z190" s="109">
        <v>9.0835483853294097</v>
      </c>
      <c r="AA190" s="107">
        <v>-4.6560953005798416</v>
      </c>
      <c r="AB190" s="108">
        <v>0.20152145553532599</v>
      </c>
      <c r="AC190" s="108">
        <v>2.2185323068328424</v>
      </c>
      <c r="AD190" s="110">
        <v>-7.4036781595499049E-2</v>
      </c>
    </row>
    <row r="191" spans="1:30" x14ac:dyDescent="0.2">
      <c r="A191" s="105" t="s">
        <v>687</v>
      </c>
      <c r="B191" s="105" t="s">
        <v>688</v>
      </c>
      <c r="C191" s="105" t="s">
        <v>689</v>
      </c>
      <c r="D191" s="106">
        <v>0.24594601709275901</v>
      </c>
      <c r="E191" s="107">
        <v>-9.9811297828732909E-2</v>
      </c>
      <c r="F191" s="108">
        <v>0.31810050170903797</v>
      </c>
      <c r="G191" s="108">
        <v>129.33752921441527</v>
      </c>
      <c r="H191" s="109">
        <v>1.29324161200314E-4</v>
      </c>
      <c r="I191" s="107">
        <v>-3.1861089233878786E-4</v>
      </c>
      <c r="J191" s="108">
        <v>3.25146425475401E-2</v>
      </c>
      <c r="K191" s="108">
        <v>25141.970568962141</v>
      </c>
      <c r="L191" s="110">
        <v>-8.2912637268799383</v>
      </c>
      <c r="M191" s="106">
        <v>4.0871237755153299E-2</v>
      </c>
      <c r="N191" s="111">
        <v>-2.2195741150838111E-2</v>
      </c>
      <c r="O191" s="112">
        <v>9.9031412152061904E-2</v>
      </c>
      <c r="P191" s="112">
        <v>242.30098619799057</v>
      </c>
      <c r="Q191" s="113">
        <v>1.9319789417350701E-6</v>
      </c>
      <c r="R191" s="107">
        <v>-4.4567479599659183E-6</v>
      </c>
      <c r="S191" s="108">
        <v>1.4474833382457201E-2</v>
      </c>
      <c r="T191" s="108">
        <v>749223.14471283287</v>
      </c>
      <c r="U191" s="110">
        <v>-12.282003887569299</v>
      </c>
      <c r="V191" s="106">
        <v>0</v>
      </c>
      <c r="W191" s="107">
        <v>0</v>
      </c>
      <c r="X191" s="108">
        <v>0</v>
      </c>
      <c r="Y191" s="108" t="s">
        <v>156</v>
      </c>
      <c r="Z191" s="109">
        <v>0</v>
      </c>
      <c r="AA191" s="107">
        <v>0</v>
      </c>
      <c r="AB191" s="108">
        <v>2.3744171280374801E-2</v>
      </c>
      <c r="AC191" s="108" t="s">
        <v>156</v>
      </c>
      <c r="AD191" s="110" t="s">
        <v>157</v>
      </c>
    </row>
    <row r="192" spans="1:30" x14ac:dyDescent="0.2">
      <c r="A192" s="105" t="s">
        <v>690</v>
      </c>
      <c r="B192" s="105" t="s">
        <v>691</v>
      </c>
      <c r="C192" s="105" t="s">
        <v>692</v>
      </c>
      <c r="D192" s="106">
        <v>0</v>
      </c>
      <c r="E192" s="107">
        <v>0</v>
      </c>
      <c r="F192" s="108">
        <v>0</v>
      </c>
      <c r="G192" s="108" t="s">
        <v>156</v>
      </c>
      <c r="H192" s="109">
        <v>0</v>
      </c>
      <c r="I192" s="107">
        <v>0</v>
      </c>
      <c r="J192" s="108">
        <v>0</v>
      </c>
      <c r="K192" s="108" t="s">
        <v>156</v>
      </c>
      <c r="L192" s="110" t="s">
        <v>157</v>
      </c>
      <c r="M192" s="106">
        <v>0</v>
      </c>
      <c r="N192" s="111">
        <v>0</v>
      </c>
      <c r="O192" s="112">
        <v>0</v>
      </c>
      <c r="P192" s="112" t="s">
        <v>156</v>
      </c>
      <c r="Q192" s="109">
        <v>0</v>
      </c>
      <c r="R192" s="107">
        <v>0</v>
      </c>
      <c r="S192" s="108">
        <v>0</v>
      </c>
      <c r="T192" s="108" t="s">
        <v>156</v>
      </c>
      <c r="U192" s="110" t="s">
        <v>157</v>
      </c>
      <c r="V192" s="106">
        <v>0</v>
      </c>
      <c r="W192" s="107">
        <v>0</v>
      </c>
      <c r="X192" s="108">
        <v>0</v>
      </c>
      <c r="Y192" s="108" t="s">
        <v>156</v>
      </c>
      <c r="Z192" s="109">
        <v>0</v>
      </c>
      <c r="AA192" s="107">
        <v>0</v>
      </c>
      <c r="AB192" s="108">
        <v>0</v>
      </c>
      <c r="AC192" s="108" t="s">
        <v>156</v>
      </c>
      <c r="AD192" s="110" t="s">
        <v>157</v>
      </c>
    </row>
    <row r="193" spans="1:30" x14ac:dyDescent="0.2">
      <c r="A193" s="105" t="s">
        <v>693</v>
      </c>
      <c r="B193" s="105" t="s">
        <v>694</v>
      </c>
      <c r="C193" s="105" t="s">
        <v>695</v>
      </c>
      <c r="D193" s="106">
        <v>0</v>
      </c>
      <c r="E193" s="107">
        <v>0</v>
      </c>
      <c r="F193" s="108">
        <v>0</v>
      </c>
      <c r="G193" s="108" t="s">
        <v>156</v>
      </c>
      <c r="H193" s="113">
        <v>0</v>
      </c>
      <c r="I193" s="107">
        <v>0</v>
      </c>
      <c r="J193" s="114">
        <v>1.94288283243829E-20</v>
      </c>
      <c r="K193" s="108" t="s">
        <v>156</v>
      </c>
      <c r="L193" s="110" t="s">
        <v>157</v>
      </c>
      <c r="M193" s="106">
        <v>0</v>
      </c>
      <c r="N193" s="111">
        <v>0</v>
      </c>
      <c r="O193" s="112">
        <v>0</v>
      </c>
      <c r="P193" s="112" t="s">
        <v>156</v>
      </c>
      <c r="Q193" s="113">
        <v>0</v>
      </c>
      <c r="R193" s="107">
        <v>0</v>
      </c>
      <c r="S193" s="114">
        <v>2.1745011008109299E-20</v>
      </c>
      <c r="T193" s="108" t="s">
        <v>156</v>
      </c>
      <c r="U193" s="110" t="s">
        <v>157</v>
      </c>
      <c r="V193" s="116">
        <v>0</v>
      </c>
      <c r="W193" s="107">
        <v>0</v>
      </c>
      <c r="X193" s="114">
        <v>1.55352696970408E-19</v>
      </c>
      <c r="Y193" s="108" t="s">
        <v>156</v>
      </c>
      <c r="Z193" s="109">
        <v>0</v>
      </c>
      <c r="AA193" s="107">
        <v>0</v>
      </c>
      <c r="AB193" s="108">
        <v>0</v>
      </c>
      <c r="AC193" s="108" t="s">
        <v>156</v>
      </c>
      <c r="AD193" s="110" t="s">
        <v>157</v>
      </c>
    </row>
    <row r="194" spans="1:30" x14ac:dyDescent="0.2">
      <c r="A194" s="105" t="s">
        <v>696</v>
      </c>
      <c r="B194" s="105" t="s">
        <v>697</v>
      </c>
      <c r="C194" s="105" t="s">
        <v>698</v>
      </c>
      <c r="D194" s="106">
        <v>0</v>
      </c>
      <c r="E194" s="107">
        <v>0</v>
      </c>
      <c r="F194" s="108">
        <v>0</v>
      </c>
      <c r="G194" s="108" t="s">
        <v>156</v>
      </c>
      <c r="H194" s="109">
        <v>0</v>
      </c>
      <c r="I194" s="107">
        <v>0</v>
      </c>
      <c r="J194" s="108">
        <v>0</v>
      </c>
      <c r="K194" s="108" t="s">
        <v>156</v>
      </c>
      <c r="L194" s="110" t="s">
        <v>157</v>
      </c>
      <c r="M194" s="106">
        <v>0</v>
      </c>
      <c r="N194" s="111">
        <v>0</v>
      </c>
      <c r="O194" s="112">
        <v>0</v>
      </c>
      <c r="P194" s="112" t="s">
        <v>156</v>
      </c>
      <c r="Q194" s="109">
        <v>0</v>
      </c>
      <c r="R194" s="107">
        <v>0</v>
      </c>
      <c r="S194" s="108">
        <v>0</v>
      </c>
      <c r="T194" s="108" t="s">
        <v>156</v>
      </c>
      <c r="U194" s="110" t="s">
        <v>157</v>
      </c>
      <c r="V194" s="106">
        <v>0</v>
      </c>
      <c r="W194" s="107">
        <v>0</v>
      </c>
      <c r="X194" s="108">
        <v>0</v>
      </c>
      <c r="Y194" s="108" t="s">
        <v>156</v>
      </c>
      <c r="Z194" s="109">
        <v>0</v>
      </c>
      <c r="AA194" s="107">
        <v>0</v>
      </c>
      <c r="AB194" s="108">
        <v>0</v>
      </c>
      <c r="AC194" s="108" t="s">
        <v>156</v>
      </c>
      <c r="AD194" s="110" t="s">
        <v>157</v>
      </c>
    </row>
    <row r="195" spans="1:30" x14ac:dyDescent="0.2">
      <c r="A195" s="105" t="s">
        <v>699</v>
      </c>
      <c r="B195" s="105" t="s">
        <v>700</v>
      </c>
      <c r="C195" s="105" t="s">
        <v>701</v>
      </c>
      <c r="D195" s="106">
        <v>1.438220124E-3</v>
      </c>
      <c r="E195" s="107">
        <v>-5.8366717557251915E-4</v>
      </c>
      <c r="F195" s="114">
        <v>2.06462218393497E-6</v>
      </c>
      <c r="G195" s="108">
        <v>0.14355397685528215</v>
      </c>
      <c r="H195" s="109">
        <v>1.469630547E-3</v>
      </c>
      <c r="I195" s="107">
        <v>-3.6206714634146341E-3</v>
      </c>
      <c r="J195" s="114">
        <v>3.8669429282891398E-6</v>
      </c>
      <c r="K195" s="108">
        <v>0.26312347250694024</v>
      </c>
      <c r="L195" s="110">
        <v>2.6330394329048596</v>
      </c>
      <c r="M195" s="106">
        <v>1.5696444059999999E-3</v>
      </c>
      <c r="N195" s="111">
        <v>-8.5241903225806448E-4</v>
      </c>
      <c r="O195" s="115">
        <v>4.2744705123339403E-6</v>
      </c>
      <c r="P195" s="112">
        <v>0.27232094708805915</v>
      </c>
      <c r="Q195" s="109">
        <v>6.3581954800000001E-4</v>
      </c>
      <c r="R195" s="107">
        <v>-1.4667279297105467E-3</v>
      </c>
      <c r="S195" s="114">
        <v>1.4318967474084299E-5</v>
      </c>
      <c r="T195" s="108">
        <v>2.2520489530599175</v>
      </c>
      <c r="U195" s="110">
        <v>0.78296657336319175</v>
      </c>
      <c r="V195" s="106">
        <v>1.8705138210000001E-3</v>
      </c>
      <c r="W195" s="107">
        <v>-3.0973900000000001E-4</v>
      </c>
      <c r="X195" s="114">
        <v>3.7595675035956102E-6</v>
      </c>
      <c r="Y195" s="108">
        <v>0.20099116410621862</v>
      </c>
      <c r="Z195" s="109">
        <v>6.0173863199999996E-4</v>
      </c>
      <c r="AA195" s="107">
        <v>-3.0844250482086672E-4</v>
      </c>
      <c r="AB195" s="114">
        <v>1.4701321668250401E-6</v>
      </c>
      <c r="AC195" s="108">
        <v>0.24431407402558794</v>
      </c>
      <c r="AD195" s="110">
        <v>-6.0514586519097293E-3</v>
      </c>
    </row>
    <row r="196" spans="1:30" x14ac:dyDescent="0.2">
      <c r="A196" s="105" t="s">
        <v>702</v>
      </c>
      <c r="B196" s="105" t="s">
        <v>703</v>
      </c>
      <c r="C196" s="105" t="s">
        <v>704</v>
      </c>
      <c r="D196" s="106">
        <v>1.438220124E-3</v>
      </c>
      <c r="E196" s="107">
        <v>-5.8366717557251915E-4</v>
      </c>
      <c r="F196" s="114">
        <v>1.6236703825079601E-6</v>
      </c>
      <c r="G196" s="108">
        <v>0.1128944280095444</v>
      </c>
      <c r="H196" s="109">
        <v>1.469630547E-3</v>
      </c>
      <c r="I196" s="107">
        <v>-3.6206714634146341E-3</v>
      </c>
      <c r="J196" s="114">
        <v>3.7432995771361998E-6</v>
      </c>
      <c r="K196" s="108">
        <v>0.25471024569933626</v>
      </c>
      <c r="L196" s="110">
        <v>2.6330394329048596</v>
      </c>
      <c r="M196" s="106">
        <v>1.5696444059999999E-3</v>
      </c>
      <c r="N196" s="111">
        <v>-8.5241903225806448E-4</v>
      </c>
      <c r="O196" s="115">
        <v>3.9431581644981901E-6</v>
      </c>
      <c r="P196" s="112">
        <v>0.25121346907779762</v>
      </c>
      <c r="Q196" s="109">
        <v>6.3581954800000001E-4</v>
      </c>
      <c r="R196" s="107">
        <v>-1.4667279297105467E-3</v>
      </c>
      <c r="S196" s="114">
        <v>5.4881440686446499E-6</v>
      </c>
      <c r="T196" s="108">
        <v>0.86316063825150757</v>
      </c>
      <c r="U196" s="110">
        <v>0.78296657336319175</v>
      </c>
      <c r="V196" s="106">
        <v>1.8705138210000001E-3</v>
      </c>
      <c r="W196" s="107">
        <v>-3.0973900000000001E-4</v>
      </c>
      <c r="X196" s="114">
        <v>3.2811291134967101E-6</v>
      </c>
      <c r="Y196" s="108">
        <v>0.1754132515173065</v>
      </c>
      <c r="Z196" s="109">
        <v>6.0173863199999996E-4</v>
      </c>
      <c r="AA196" s="107">
        <v>-3.0844250482086672E-4</v>
      </c>
      <c r="AB196" s="114">
        <v>1.3759421502656399E-6</v>
      </c>
      <c r="AC196" s="108">
        <v>0.2286610958801861</v>
      </c>
      <c r="AD196" s="110">
        <v>-6.0514586519097293E-3</v>
      </c>
    </row>
    <row r="197" spans="1:30" x14ac:dyDescent="0.2">
      <c r="A197" s="105" t="s">
        <v>705</v>
      </c>
      <c r="B197" s="105" t="s">
        <v>706</v>
      </c>
      <c r="C197" s="105" t="s">
        <v>707</v>
      </c>
      <c r="D197" s="106">
        <v>1.438220124E-3</v>
      </c>
      <c r="E197" s="107">
        <v>-5.8366717557251915E-4</v>
      </c>
      <c r="F197" s="114">
        <v>1.90167791609591E-6</v>
      </c>
      <c r="G197" s="108">
        <v>0.13222439905839545</v>
      </c>
      <c r="H197" s="109">
        <v>1.469630547E-3</v>
      </c>
      <c r="I197" s="107">
        <v>-3.6206714634146341E-3</v>
      </c>
      <c r="J197" s="114">
        <v>3.79247836164522E-6</v>
      </c>
      <c r="K197" s="108">
        <v>0.25805658227415851</v>
      </c>
      <c r="L197" s="110">
        <v>2.6330394329048596</v>
      </c>
      <c r="M197" s="106">
        <v>1.5696444059999999E-3</v>
      </c>
      <c r="N197" s="111">
        <v>-8.5241903225806448E-4</v>
      </c>
      <c r="O197" s="115">
        <v>4.0493189698992703E-6</v>
      </c>
      <c r="P197" s="112">
        <v>0.25797683567186686</v>
      </c>
      <c r="Q197" s="109">
        <v>6.3581954800000001E-4</v>
      </c>
      <c r="R197" s="107">
        <v>-1.4667279297105467E-3</v>
      </c>
      <c r="S197" s="114">
        <v>1.2612992628310599E-5</v>
      </c>
      <c r="T197" s="108">
        <v>1.9837377866071209</v>
      </c>
      <c r="U197" s="110">
        <v>0.78296657336319175</v>
      </c>
      <c r="V197" s="106">
        <v>1.8705138210000001E-3</v>
      </c>
      <c r="W197" s="107">
        <v>-3.0973900000000001E-4</v>
      </c>
      <c r="X197" s="114">
        <v>3.57894001684293E-6</v>
      </c>
      <c r="Y197" s="108">
        <v>0.191334593557271</v>
      </c>
      <c r="Z197" s="109">
        <v>6.0173863199999996E-4</v>
      </c>
      <c r="AA197" s="107">
        <v>-3.0844250482086672E-4</v>
      </c>
      <c r="AB197" s="114">
        <v>1.4276818472818299E-6</v>
      </c>
      <c r="AC197" s="108">
        <v>0.23725946305568593</v>
      </c>
      <c r="AD197" s="110">
        <v>-6.0514586519097293E-3</v>
      </c>
    </row>
    <row r="198" spans="1:30" x14ac:dyDescent="0.2">
      <c r="A198" s="105" t="s">
        <v>708</v>
      </c>
      <c r="B198" s="105" t="s">
        <v>709</v>
      </c>
      <c r="C198" s="105" t="s">
        <v>710</v>
      </c>
      <c r="D198" s="106">
        <v>1.438220124E-3</v>
      </c>
      <c r="E198" s="107">
        <v>-5.8366717557251915E-4</v>
      </c>
      <c r="F198" s="114">
        <v>1.9016779160957E-6</v>
      </c>
      <c r="G198" s="108">
        <v>0.13222439905838088</v>
      </c>
      <c r="H198" s="109">
        <v>1.469630547E-3</v>
      </c>
      <c r="I198" s="107">
        <v>-3.6206714634146341E-3</v>
      </c>
      <c r="J198" s="114">
        <v>3.79247836164522E-6</v>
      </c>
      <c r="K198" s="108">
        <v>0.25805658227415851</v>
      </c>
      <c r="L198" s="110">
        <v>2.6330394329048596</v>
      </c>
      <c r="M198" s="106">
        <v>1.5696444059999999E-3</v>
      </c>
      <c r="N198" s="111">
        <v>-8.5241903225806448E-4</v>
      </c>
      <c r="O198" s="115">
        <v>4.0493189698992703E-6</v>
      </c>
      <c r="P198" s="112">
        <v>0.25797683567186686</v>
      </c>
      <c r="Q198" s="109">
        <v>6.3581954800000001E-4</v>
      </c>
      <c r="R198" s="107">
        <v>-1.4667279297105467E-3</v>
      </c>
      <c r="S198" s="114">
        <v>1.2612992628310599E-5</v>
      </c>
      <c r="T198" s="108">
        <v>1.9837377866071209</v>
      </c>
      <c r="U198" s="110">
        <v>0.78296657336319175</v>
      </c>
      <c r="V198" s="106">
        <v>1.8705138210000001E-3</v>
      </c>
      <c r="W198" s="107">
        <v>-3.0973900000000001E-4</v>
      </c>
      <c r="X198" s="114">
        <v>3.5789400168438901E-6</v>
      </c>
      <c r="Y198" s="108">
        <v>0.19133459355732235</v>
      </c>
      <c r="Z198" s="109">
        <v>6.0173863199999996E-4</v>
      </c>
      <c r="AA198" s="107">
        <v>-3.0844250482086672E-4</v>
      </c>
      <c r="AB198" s="114">
        <v>1.4276818472818299E-6</v>
      </c>
      <c r="AC198" s="108">
        <v>0.23725946305568593</v>
      </c>
      <c r="AD198" s="110">
        <v>-6.0514586519097293E-3</v>
      </c>
    </row>
    <row r="199" spans="1:30" x14ac:dyDescent="0.2">
      <c r="A199" s="105" t="s">
        <v>711</v>
      </c>
      <c r="B199" s="105" t="s">
        <v>712</v>
      </c>
      <c r="C199" s="105" t="s">
        <v>713</v>
      </c>
      <c r="D199" s="106">
        <v>1.438220124E-3</v>
      </c>
      <c r="E199" s="107">
        <v>-5.8366717557251915E-4</v>
      </c>
      <c r="F199" s="114">
        <v>1.9016779160957E-6</v>
      </c>
      <c r="G199" s="108">
        <v>0.13222439905838088</v>
      </c>
      <c r="H199" s="109">
        <v>1.469630547E-3</v>
      </c>
      <c r="I199" s="107">
        <v>-3.6206714634146341E-3</v>
      </c>
      <c r="J199" s="114">
        <v>3.79247836164522E-6</v>
      </c>
      <c r="K199" s="108">
        <v>0.25805658227415851</v>
      </c>
      <c r="L199" s="110">
        <v>2.6330394329048596</v>
      </c>
      <c r="M199" s="106">
        <v>1.5696444059999999E-3</v>
      </c>
      <c r="N199" s="111">
        <v>-8.5241903225806448E-4</v>
      </c>
      <c r="O199" s="115">
        <v>4.0493189698992703E-6</v>
      </c>
      <c r="P199" s="112">
        <v>0.25797683567186686</v>
      </c>
      <c r="Q199" s="109">
        <v>6.3581954800000001E-4</v>
      </c>
      <c r="R199" s="107">
        <v>-1.4667279297105467E-3</v>
      </c>
      <c r="S199" s="114">
        <v>1.2612992628310599E-5</v>
      </c>
      <c r="T199" s="108">
        <v>1.9837377866071209</v>
      </c>
      <c r="U199" s="110">
        <v>0.78296657336319175</v>
      </c>
      <c r="V199" s="106">
        <v>1.8705138210000001E-3</v>
      </c>
      <c r="W199" s="107">
        <v>-3.0973900000000001E-4</v>
      </c>
      <c r="X199" s="114">
        <v>3.5789400168438901E-6</v>
      </c>
      <c r="Y199" s="108">
        <v>0.19133459355732235</v>
      </c>
      <c r="Z199" s="109">
        <v>6.0173863199999996E-4</v>
      </c>
      <c r="AA199" s="107">
        <v>-3.0844250482086672E-4</v>
      </c>
      <c r="AB199" s="114">
        <v>1.4276818472818299E-6</v>
      </c>
      <c r="AC199" s="108">
        <v>0.23725946305568593</v>
      </c>
      <c r="AD199" s="110">
        <v>-6.0514586519097293E-3</v>
      </c>
    </row>
    <row r="200" spans="1:30" x14ac:dyDescent="0.2">
      <c r="A200" s="105" t="s">
        <v>714</v>
      </c>
      <c r="B200" s="105" t="s">
        <v>715</v>
      </c>
      <c r="C200" s="105" t="s">
        <v>716</v>
      </c>
      <c r="D200" s="106">
        <v>1.438220124E-3</v>
      </c>
      <c r="E200" s="107">
        <v>-5.8366717557251915E-4</v>
      </c>
      <c r="F200" s="114">
        <v>1.90167791609591E-6</v>
      </c>
      <c r="G200" s="108">
        <v>0.13222439905839545</v>
      </c>
      <c r="H200" s="109">
        <v>1.469630547E-3</v>
      </c>
      <c r="I200" s="107">
        <v>-3.6206714634146341E-3</v>
      </c>
      <c r="J200" s="114">
        <v>3.79247836164522E-6</v>
      </c>
      <c r="K200" s="108">
        <v>0.25805658227415851</v>
      </c>
      <c r="L200" s="110">
        <v>2.6330394329048596</v>
      </c>
      <c r="M200" s="106">
        <v>1.5696444059999999E-3</v>
      </c>
      <c r="N200" s="111">
        <v>-8.5241903225806448E-4</v>
      </c>
      <c r="O200" s="115">
        <v>4.0493189698992703E-6</v>
      </c>
      <c r="P200" s="112">
        <v>0.25797683567186686</v>
      </c>
      <c r="Q200" s="109">
        <v>6.3581954800000001E-4</v>
      </c>
      <c r="R200" s="107">
        <v>-1.4667279297105467E-3</v>
      </c>
      <c r="S200" s="114">
        <v>1.2612992628310599E-5</v>
      </c>
      <c r="T200" s="108">
        <v>1.9837377866071209</v>
      </c>
      <c r="U200" s="110">
        <v>0.78296657336319175</v>
      </c>
      <c r="V200" s="106">
        <v>1.8705138210000001E-3</v>
      </c>
      <c r="W200" s="107">
        <v>-3.0973900000000001E-4</v>
      </c>
      <c r="X200" s="114">
        <v>3.57894001684293E-6</v>
      </c>
      <c r="Y200" s="108">
        <v>0.191334593557271</v>
      </c>
      <c r="Z200" s="109">
        <v>6.0173863199999996E-4</v>
      </c>
      <c r="AA200" s="107">
        <v>-3.0844250482086672E-4</v>
      </c>
      <c r="AB200" s="114">
        <v>1.4276818472818299E-6</v>
      </c>
      <c r="AC200" s="108">
        <v>0.23725946305568593</v>
      </c>
      <c r="AD200" s="110">
        <v>-6.0514586519097293E-3</v>
      </c>
    </row>
    <row r="201" spans="1:30" x14ac:dyDescent="0.2">
      <c r="A201" s="105" t="s">
        <v>717</v>
      </c>
      <c r="B201" s="105" t="s">
        <v>718</v>
      </c>
      <c r="C201" s="105" t="s">
        <v>719</v>
      </c>
      <c r="D201" s="106">
        <v>1.438220124E-3</v>
      </c>
      <c r="E201" s="107">
        <v>-5.8366717557251915E-4</v>
      </c>
      <c r="F201" s="114">
        <v>1.9016779160957E-6</v>
      </c>
      <c r="G201" s="108">
        <v>0.13222439905838088</v>
      </c>
      <c r="H201" s="109">
        <v>1.469630547E-3</v>
      </c>
      <c r="I201" s="107">
        <v>-3.6206714634146341E-3</v>
      </c>
      <c r="J201" s="114">
        <v>3.79247836164522E-6</v>
      </c>
      <c r="K201" s="108">
        <v>0.25805658227415851</v>
      </c>
      <c r="L201" s="110">
        <v>2.6330394329048596</v>
      </c>
      <c r="M201" s="106">
        <v>1.5696444059999999E-3</v>
      </c>
      <c r="N201" s="111">
        <v>-8.5241903225806448E-4</v>
      </c>
      <c r="O201" s="115">
        <v>4.0493189698992703E-6</v>
      </c>
      <c r="P201" s="112">
        <v>0.25797683567186686</v>
      </c>
      <c r="Q201" s="109">
        <v>6.3581954800000001E-4</v>
      </c>
      <c r="R201" s="107">
        <v>-1.4667279297105467E-3</v>
      </c>
      <c r="S201" s="114">
        <v>1.2612992628310599E-5</v>
      </c>
      <c r="T201" s="108">
        <v>1.9837377866071209</v>
      </c>
      <c r="U201" s="110">
        <v>0.78296657336319175</v>
      </c>
      <c r="V201" s="106">
        <v>1.8705138210000001E-3</v>
      </c>
      <c r="W201" s="107">
        <v>-3.0973900000000001E-4</v>
      </c>
      <c r="X201" s="114">
        <v>3.5789400168438901E-6</v>
      </c>
      <c r="Y201" s="108">
        <v>0.19133459355732235</v>
      </c>
      <c r="Z201" s="109">
        <v>6.0173863199999996E-4</v>
      </c>
      <c r="AA201" s="107">
        <v>-3.0844250482086672E-4</v>
      </c>
      <c r="AB201" s="114">
        <v>1.4276818472818299E-6</v>
      </c>
      <c r="AC201" s="108">
        <v>0.23725946305568593</v>
      </c>
      <c r="AD201" s="110">
        <v>-6.0514586519097293E-3</v>
      </c>
    </row>
    <row r="202" spans="1:30" x14ac:dyDescent="0.2">
      <c r="A202" s="105" t="s">
        <v>720</v>
      </c>
      <c r="B202" s="105" t="s">
        <v>718</v>
      </c>
      <c r="C202" s="105" t="s">
        <v>721</v>
      </c>
      <c r="D202" s="106">
        <v>1.438220124E-3</v>
      </c>
      <c r="E202" s="107">
        <v>-5.8366717557251915E-4</v>
      </c>
      <c r="F202" s="114">
        <v>1.9016779160957E-6</v>
      </c>
      <c r="G202" s="108">
        <v>0.13222439905838088</v>
      </c>
      <c r="H202" s="109">
        <v>1.469630547E-3</v>
      </c>
      <c r="I202" s="107">
        <v>-3.6206714634146341E-3</v>
      </c>
      <c r="J202" s="114">
        <v>3.79247836164522E-6</v>
      </c>
      <c r="K202" s="108">
        <v>0.25805658227415851</v>
      </c>
      <c r="L202" s="110">
        <v>2.6330394329048596</v>
      </c>
      <c r="M202" s="106">
        <v>1.5696444059999999E-3</v>
      </c>
      <c r="N202" s="111">
        <v>-8.5241903225806448E-4</v>
      </c>
      <c r="O202" s="115">
        <v>4.0493189698992703E-6</v>
      </c>
      <c r="P202" s="112">
        <v>0.25797683567186686</v>
      </c>
      <c r="Q202" s="109">
        <v>6.3581954800000001E-4</v>
      </c>
      <c r="R202" s="107">
        <v>-1.4667279297105467E-3</v>
      </c>
      <c r="S202" s="114">
        <v>1.2612992628310599E-5</v>
      </c>
      <c r="T202" s="108">
        <v>1.9837377866071209</v>
      </c>
      <c r="U202" s="110">
        <v>0.78296657336319175</v>
      </c>
      <c r="V202" s="106">
        <v>1.8705138210000001E-3</v>
      </c>
      <c r="W202" s="107">
        <v>-3.0973900000000001E-4</v>
      </c>
      <c r="X202" s="114">
        <v>3.5789400168438901E-6</v>
      </c>
      <c r="Y202" s="108">
        <v>0.19133459355732235</v>
      </c>
      <c r="Z202" s="109">
        <v>6.0173863199999996E-4</v>
      </c>
      <c r="AA202" s="107">
        <v>-3.0844250482086672E-4</v>
      </c>
      <c r="AB202" s="114">
        <v>1.4276818472818299E-6</v>
      </c>
      <c r="AC202" s="108">
        <v>0.23725946305568593</v>
      </c>
      <c r="AD202" s="110">
        <v>-6.0514586519097293E-3</v>
      </c>
    </row>
    <row r="203" spans="1:30" x14ac:dyDescent="0.2">
      <c r="A203" s="105" t="s">
        <v>722</v>
      </c>
      <c r="B203" s="105" t="s">
        <v>718</v>
      </c>
      <c r="C203" s="105" t="s">
        <v>723</v>
      </c>
      <c r="D203" s="106">
        <v>1.438220124E-3</v>
      </c>
      <c r="E203" s="107">
        <v>-5.8366717557251915E-4</v>
      </c>
      <c r="F203" s="114">
        <v>1.9016779160957E-6</v>
      </c>
      <c r="G203" s="108">
        <v>0.13222439905838088</v>
      </c>
      <c r="H203" s="109">
        <v>1.469630547E-3</v>
      </c>
      <c r="I203" s="107">
        <v>-3.6206714634146341E-3</v>
      </c>
      <c r="J203" s="114">
        <v>3.79247836164522E-6</v>
      </c>
      <c r="K203" s="108">
        <v>0.25805658227415851</v>
      </c>
      <c r="L203" s="110">
        <v>2.6330394329048596</v>
      </c>
      <c r="M203" s="106">
        <v>1.5696444059999999E-3</v>
      </c>
      <c r="N203" s="111">
        <v>-8.5241903225806448E-4</v>
      </c>
      <c r="O203" s="115">
        <v>4.0493189698992703E-6</v>
      </c>
      <c r="P203" s="112">
        <v>0.25797683567186686</v>
      </c>
      <c r="Q203" s="109">
        <v>6.3581954800000001E-4</v>
      </c>
      <c r="R203" s="107">
        <v>-1.4667279297105467E-3</v>
      </c>
      <c r="S203" s="114">
        <v>1.2612992628310599E-5</v>
      </c>
      <c r="T203" s="108">
        <v>1.9837377866071209</v>
      </c>
      <c r="U203" s="110">
        <v>0.78296657336319175</v>
      </c>
      <c r="V203" s="106">
        <v>1.8705138210000001E-3</v>
      </c>
      <c r="W203" s="107">
        <v>-3.0973900000000001E-4</v>
      </c>
      <c r="X203" s="114">
        <v>3.5789400168438901E-6</v>
      </c>
      <c r="Y203" s="108">
        <v>0.19133459355732235</v>
      </c>
      <c r="Z203" s="109">
        <v>6.0173863199999996E-4</v>
      </c>
      <c r="AA203" s="107">
        <v>-3.0844250482086672E-4</v>
      </c>
      <c r="AB203" s="114">
        <v>1.4276818472818299E-6</v>
      </c>
      <c r="AC203" s="108">
        <v>0.23725946305568593</v>
      </c>
      <c r="AD203" s="110">
        <v>-6.0514586519097293E-3</v>
      </c>
    </row>
    <row r="204" spans="1:30" x14ac:dyDescent="0.2">
      <c r="A204" s="105" t="s">
        <v>724</v>
      </c>
      <c r="B204" s="105" t="s">
        <v>725</v>
      </c>
      <c r="C204" s="105" t="s">
        <v>726</v>
      </c>
      <c r="D204" s="106">
        <v>1.438220124E-3</v>
      </c>
      <c r="E204" s="107">
        <v>-5.8366717557251915E-4</v>
      </c>
      <c r="F204" s="114">
        <v>1.9016779160957E-6</v>
      </c>
      <c r="G204" s="108">
        <v>0.13222439905838088</v>
      </c>
      <c r="H204" s="109">
        <v>1.469630547E-3</v>
      </c>
      <c r="I204" s="107">
        <v>-3.6206714634146341E-3</v>
      </c>
      <c r="J204" s="114">
        <v>3.79247836164522E-6</v>
      </c>
      <c r="K204" s="108">
        <v>0.25805658227415851</v>
      </c>
      <c r="L204" s="110">
        <v>2.6330394329048596</v>
      </c>
      <c r="M204" s="106">
        <v>1.5696444059999999E-3</v>
      </c>
      <c r="N204" s="111">
        <v>-8.5241903225806448E-4</v>
      </c>
      <c r="O204" s="115">
        <v>4.0493189698992703E-6</v>
      </c>
      <c r="P204" s="112">
        <v>0.25797683567186686</v>
      </c>
      <c r="Q204" s="109">
        <v>6.3581954800000001E-4</v>
      </c>
      <c r="R204" s="107">
        <v>-1.4667279297105467E-3</v>
      </c>
      <c r="S204" s="114">
        <v>1.2612992628310599E-5</v>
      </c>
      <c r="T204" s="108">
        <v>1.9837377866071209</v>
      </c>
      <c r="U204" s="110">
        <v>0.78296657336319175</v>
      </c>
      <c r="V204" s="106">
        <v>1.8705138210000001E-3</v>
      </c>
      <c r="W204" s="107">
        <v>-3.0973900000000001E-4</v>
      </c>
      <c r="X204" s="114">
        <v>3.5789400168438901E-6</v>
      </c>
      <c r="Y204" s="108">
        <v>0.19133459355732235</v>
      </c>
      <c r="Z204" s="109">
        <v>6.0173863199999996E-4</v>
      </c>
      <c r="AA204" s="107">
        <v>-3.0844250482086672E-4</v>
      </c>
      <c r="AB204" s="114">
        <v>1.4276818472818299E-6</v>
      </c>
      <c r="AC204" s="108">
        <v>0.23725946305568593</v>
      </c>
      <c r="AD204" s="110">
        <v>-6.0514586519097293E-3</v>
      </c>
    </row>
    <row r="205" spans="1:30" x14ac:dyDescent="0.2">
      <c r="A205" s="105" t="s">
        <v>727</v>
      </c>
      <c r="B205" s="105" t="s">
        <v>728</v>
      </c>
      <c r="C205" s="105" t="s">
        <v>729</v>
      </c>
      <c r="D205" s="106">
        <v>1.438220124E-3</v>
      </c>
      <c r="E205" s="107">
        <v>-5.8366717557251915E-4</v>
      </c>
      <c r="F205" s="114">
        <v>1.6236703825079601E-6</v>
      </c>
      <c r="G205" s="108">
        <v>0.1128944280095444</v>
      </c>
      <c r="H205" s="109">
        <v>1.469630547E-3</v>
      </c>
      <c r="I205" s="107">
        <v>-3.6206714634146341E-3</v>
      </c>
      <c r="J205" s="114">
        <v>3.7432995771361998E-6</v>
      </c>
      <c r="K205" s="108">
        <v>0.25471024569933626</v>
      </c>
      <c r="L205" s="110">
        <v>2.6330394329048596</v>
      </c>
      <c r="M205" s="106">
        <v>1.5696444059999999E-3</v>
      </c>
      <c r="N205" s="111">
        <v>-8.5241903225806448E-4</v>
      </c>
      <c r="O205" s="115">
        <v>3.9431581644981901E-6</v>
      </c>
      <c r="P205" s="112">
        <v>0.25121346907779762</v>
      </c>
      <c r="Q205" s="109">
        <v>6.3581954800000001E-4</v>
      </c>
      <c r="R205" s="107">
        <v>-1.4667279297105467E-3</v>
      </c>
      <c r="S205" s="114">
        <v>5.4881440686446499E-6</v>
      </c>
      <c r="T205" s="108">
        <v>0.86316063825150757</v>
      </c>
      <c r="U205" s="110">
        <v>0.78296657336319175</v>
      </c>
      <c r="V205" s="106">
        <v>1.8705138210000001E-3</v>
      </c>
      <c r="W205" s="107">
        <v>-3.0973900000000001E-4</v>
      </c>
      <c r="X205" s="114">
        <v>3.2811291134967101E-6</v>
      </c>
      <c r="Y205" s="108">
        <v>0.1754132515173065</v>
      </c>
      <c r="Z205" s="109">
        <v>6.0173863199999996E-4</v>
      </c>
      <c r="AA205" s="107">
        <v>-3.0844250482086672E-4</v>
      </c>
      <c r="AB205" s="114">
        <v>1.3759421502656399E-6</v>
      </c>
      <c r="AC205" s="108">
        <v>0.2286610958801861</v>
      </c>
      <c r="AD205" s="110">
        <v>-6.0514586519097293E-3</v>
      </c>
    </row>
    <row r="206" spans="1:30" x14ac:dyDescent="0.2">
      <c r="A206" s="105" t="s">
        <v>730</v>
      </c>
      <c r="B206" s="105" t="s">
        <v>731</v>
      </c>
      <c r="C206" s="105" t="s">
        <v>732</v>
      </c>
      <c r="D206" s="106">
        <v>1.438220124E-3</v>
      </c>
      <c r="E206" s="107">
        <v>-5.8366717557251915E-4</v>
      </c>
      <c r="F206" s="114">
        <v>1.6822626060668401E-6</v>
      </c>
      <c r="G206" s="108">
        <v>0.11696836791492705</v>
      </c>
      <c r="H206" s="109">
        <v>1.469630547E-3</v>
      </c>
      <c r="I206" s="107">
        <v>-3.6206714634146341E-3</v>
      </c>
      <c r="J206" s="114">
        <v>3.74329957713634E-6</v>
      </c>
      <c r="K206" s="108">
        <v>0.25471024569934581</v>
      </c>
      <c r="L206" s="110">
        <v>2.6330394329048596</v>
      </c>
      <c r="M206" s="106">
        <v>1.5696444059999999E-3</v>
      </c>
      <c r="N206" s="111">
        <v>-8.5241903225806448E-4</v>
      </c>
      <c r="O206" s="115">
        <v>3.9431581644979699E-6</v>
      </c>
      <c r="P206" s="112">
        <v>0.25121346907778358</v>
      </c>
      <c r="Q206" s="109">
        <v>6.3581954800000001E-4</v>
      </c>
      <c r="R206" s="107">
        <v>-1.4667279297105467E-3</v>
      </c>
      <c r="S206" s="114">
        <v>5.4881440686446499E-6</v>
      </c>
      <c r="T206" s="108">
        <v>0.86316063825150757</v>
      </c>
      <c r="U206" s="110">
        <v>0.78296657336319175</v>
      </c>
      <c r="V206" s="106">
        <v>1.8705138210000001E-3</v>
      </c>
      <c r="W206" s="107">
        <v>-3.0973900000000001E-4</v>
      </c>
      <c r="X206" s="114">
        <v>3.30519107575377E-6</v>
      </c>
      <c r="Y206" s="108">
        <v>0.17669963400680855</v>
      </c>
      <c r="Z206" s="109">
        <v>6.0173863199999996E-4</v>
      </c>
      <c r="AA206" s="107">
        <v>-3.0844250482086672E-4</v>
      </c>
      <c r="AB206" s="114">
        <v>1.3874679943986601E-6</v>
      </c>
      <c r="AC206" s="108">
        <v>0.23057651954090597</v>
      </c>
      <c r="AD206" s="110">
        <v>-6.0514586519097293E-3</v>
      </c>
    </row>
    <row r="207" spans="1:30" x14ac:dyDescent="0.2">
      <c r="A207" s="105" t="s">
        <v>733</v>
      </c>
      <c r="B207" s="105" t="s">
        <v>734</v>
      </c>
      <c r="C207" s="105" t="s">
        <v>735</v>
      </c>
      <c r="D207" s="106">
        <v>1.438220124E-3</v>
      </c>
      <c r="E207" s="107">
        <v>-5.8366717557251915E-4</v>
      </c>
      <c r="F207" s="114">
        <v>1.564235003794E-6</v>
      </c>
      <c r="G207" s="108">
        <v>0.10876186320099078</v>
      </c>
      <c r="H207" s="109">
        <v>1.469630547E-3</v>
      </c>
      <c r="I207" s="107">
        <v>-3.6206714634146341E-3</v>
      </c>
      <c r="J207" s="114">
        <v>3.7154740053542401E-6</v>
      </c>
      <c r="K207" s="108">
        <v>0.25281687380129286</v>
      </c>
      <c r="L207" s="110">
        <v>2.6330394329048596</v>
      </c>
      <c r="M207" s="106">
        <v>1.5696444059999999E-3</v>
      </c>
      <c r="N207" s="111">
        <v>-8.5241903225806448E-4</v>
      </c>
      <c r="O207" s="115">
        <v>3.9001471666714103E-6</v>
      </c>
      <c r="P207" s="112">
        <v>0.24847329444573643</v>
      </c>
      <c r="Q207" s="109">
        <v>6.3581954800000001E-4</v>
      </c>
      <c r="R207" s="107">
        <v>-1.4667279297105467E-3</v>
      </c>
      <c r="S207" s="114">
        <v>2.5287405831828498E-6</v>
      </c>
      <c r="T207" s="108">
        <v>0.39771356372057465</v>
      </c>
      <c r="U207" s="110">
        <v>0.78296657336319175</v>
      </c>
      <c r="V207" s="106">
        <v>1.8705138210000001E-3</v>
      </c>
      <c r="W207" s="107">
        <v>-3.0973900000000001E-4</v>
      </c>
      <c r="X207" s="114">
        <v>3.15767344689212E-6</v>
      </c>
      <c r="Y207" s="108">
        <v>0.16881315772390221</v>
      </c>
      <c r="Z207" s="109">
        <v>6.0173863199999996E-4</v>
      </c>
      <c r="AA207" s="107">
        <v>-3.0844250482086672E-4</v>
      </c>
      <c r="AB207" s="114">
        <v>1.3759421502656399E-6</v>
      </c>
      <c r="AC207" s="108">
        <v>0.2286610958801861</v>
      </c>
      <c r="AD207" s="110">
        <v>-6.0514586519097293E-3</v>
      </c>
    </row>
    <row r="208" spans="1:30" x14ac:dyDescent="0.2">
      <c r="A208" s="105" t="s">
        <v>736</v>
      </c>
      <c r="B208" s="105" t="s">
        <v>737</v>
      </c>
      <c r="C208" s="105" t="s">
        <v>738</v>
      </c>
      <c r="D208" s="106">
        <v>8.90467182E-2</v>
      </c>
      <c r="E208" s="107">
        <v>-3.6137476898352755E-2</v>
      </c>
      <c r="F208" s="108">
        <v>1.6020189477820201E-2</v>
      </c>
      <c r="G208" s="108">
        <v>17.990769117216271</v>
      </c>
      <c r="H208" s="109">
        <v>5.0409097200000003E-3</v>
      </c>
      <c r="I208" s="107">
        <v>-1.2419092682926831E-2</v>
      </c>
      <c r="J208" s="108">
        <v>6.4979549489130499E-3</v>
      </c>
      <c r="K208" s="108">
        <v>128.90441031173734</v>
      </c>
      <c r="L208" s="110">
        <v>-1.5409360047836573</v>
      </c>
      <c r="M208" s="106">
        <v>2.0073535020000002E-2</v>
      </c>
      <c r="N208" s="111">
        <v>-1.090123548387097E-2</v>
      </c>
      <c r="O208" s="112">
        <v>1.6873474835701702E-2</v>
      </c>
      <c r="P208" s="112">
        <v>84.05831269325526</v>
      </c>
      <c r="Q208" s="109">
        <v>3.371888E-3</v>
      </c>
      <c r="R208" s="107">
        <v>-7.7783741016025443E-3</v>
      </c>
      <c r="S208" s="108">
        <v>1.77764063898864E-3</v>
      </c>
      <c r="T208" s="108">
        <v>52.719444981228328</v>
      </c>
      <c r="U208" s="110">
        <v>-0.48695112299682819</v>
      </c>
      <c r="V208" s="106">
        <v>2.4750162360000001E-2</v>
      </c>
      <c r="W208" s="107">
        <v>-4.0983875409836071E-3</v>
      </c>
      <c r="X208" s="108">
        <v>1.11214092553686E-3</v>
      </c>
      <c r="Y208" s="108">
        <v>4.4934692118797877</v>
      </c>
      <c r="Z208" s="109">
        <v>2.80579464E-3</v>
      </c>
      <c r="AA208" s="107">
        <v>-1.4382096823302548E-3</v>
      </c>
      <c r="AB208" s="108">
        <v>9.1933779362008208E-3</v>
      </c>
      <c r="AC208" s="108">
        <v>327.65683579040632</v>
      </c>
      <c r="AD208" s="110">
        <v>-1.5107823837674612</v>
      </c>
    </row>
    <row r="209" spans="1:30" x14ac:dyDescent="0.2">
      <c r="A209" s="105" t="s">
        <v>739</v>
      </c>
      <c r="B209" s="105" t="s">
        <v>740</v>
      </c>
      <c r="C209" s="105" t="s">
        <v>741</v>
      </c>
      <c r="D209" s="106">
        <v>7.0003129864933997E-2</v>
      </c>
      <c r="E209" s="107">
        <v>-2.8409092883407802E-2</v>
      </c>
      <c r="F209" s="108">
        <v>1.54603553018011E-2</v>
      </c>
      <c r="G209" s="108">
        <v>22.085234376849641</v>
      </c>
      <c r="H209" s="109">
        <v>0</v>
      </c>
      <c r="I209" s="107">
        <v>0</v>
      </c>
      <c r="J209" s="108">
        <v>1.2672777402180299E-2</v>
      </c>
      <c r="K209" s="108" t="s">
        <v>156</v>
      </c>
      <c r="L209" s="110" t="s">
        <v>157</v>
      </c>
      <c r="M209" s="106">
        <v>0</v>
      </c>
      <c r="N209" s="111">
        <v>0</v>
      </c>
      <c r="O209" s="112">
        <v>2.4845247210258901E-2</v>
      </c>
      <c r="P209" s="112" t="s">
        <v>156</v>
      </c>
      <c r="Q209" s="109">
        <v>0</v>
      </c>
      <c r="R209" s="107">
        <v>0</v>
      </c>
      <c r="S209" s="108">
        <v>9.1794200107441094E-3</v>
      </c>
      <c r="T209" s="108" t="s">
        <v>156</v>
      </c>
      <c r="U209" s="110" t="s">
        <v>157</v>
      </c>
      <c r="V209" s="106">
        <v>1.7303207496948001</v>
      </c>
      <c r="W209" s="107">
        <v>-0.28652438312548439</v>
      </c>
      <c r="X209" s="108">
        <v>4.1302877633174204E-3</v>
      </c>
      <c r="Y209" s="108">
        <v>0.23870070124547338</v>
      </c>
      <c r="Z209" s="109">
        <v>0.758355549959425</v>
      </c>
      <c r="AA209" s="107">
        <v>-0.38872206791318498</v>
      </c>
      <c r="AB209" s="108">
        <v>5.3320872616905903E-3</v>
      </c>
      <c r="AC209" s="108">
        <v>0.70311178733720325</v>
      </c>
      <c r="AD209" s="110">
        <v>0.44008109534514095</v>
      </c>
    </row>
    <row r="210" spans="1:30" x14ac:dyDescent="0.2">
      <c r="A210" s="105" t="s">
        <v>742</v>
      </c>
      <c r="B210" s="105" t="s">
        <v>740</v>
      </c>
      <c r="C210" s="105" t="s">
        <v>743</v>
      </c>
      <c r="D210" s="106">
        <v>0</v>
      </c>
      <c r="E210" s="107">
        <v>0</v>
      </c>
      <c r="F210" s="108">
        <v>2.1851563565734401E-2</v>
      </c>
      <c r="G210" s="108" t="s">
        <v>156</v>
      </c>
      <c r="H210" s="109">
        <v>0</v>
      </c>
      <c r="I210" s="107">
        <v>0</v>
      </c>
      <c r="J210" s="108">
        <v>2.0319729790586301E-3</v>
      </c>
      <c r="K210" s="108" t="s">
        <v>156</v>
      </c>
      <c r="L210" s="110" t="s">
        <v>157</v>
      </c>
      <c r="M210" s="106">
        <v>0</v>
      </c>
      <c r="N210" s="111">
        <v>0</v>
      </c>
      <c r="O210" s="112">
        <v>1.2653826814727201E-2</v>
      </c>
      <c r="P210" s="112" t="s">
        <v>156</v>
      </c>
      <c r="Q210" s="109">
        <v>0</v>
      </c>
      <c r="R210" s="107">
        <v>0</v>
      </c>
      <c r="S210" s="108">
        <v>2.35553960070322E-3</v>
      </c>
      <c r="T210" s="108" t="s">
        <v>156</v>
      </c>
      <c r="U210" s="110" t="s">
        <v>157</v>
      </c>
      <c r="V210" s="116">
        <v>0</v>
      </c>
      <c r="W210" s="107">
        <v>0</v>
      </c>
      <c r="X210" s="108">
        <v>6.56770042695966E-4</v>
      </c>
      <c r="Y210" s="108" t="s">
        <v>156</v>
      </c>
      <c r="Z210" s="109">
        <v>0</v>
      </c>
      <c r="AA210" s="107">
        <v>0</v>
      </c>
      <c r="AB210" s="108">
        <v>5.37504276600649E-3</v>
      </c>
      <c r="AC210" s="108" t="s">
        <v>156</v>
      </c>
      <c r="AD210" s="110" t="s">
        <v>157</v>
      </c>
    </row>
    <row r="211" spans="1:30" x14ac:dyDescent="0.2">
      <c r="A211" s="105" t="s">
        <v>744</v>
      </c>
      <c r="B211" s="105" t="s">
        <v>740</v>
      </c>
      <c r="C211" s="105" t="s">
        <v>745</v>
      </c>
      <c r="D211" s="106">
        <v>7.0003129864933997E-2</v>
      </c>
      <c r="E211" s="107">
        <v>-2.8409092883407802E-2</v>
      </c>
      <c r="F211" s="108">
        <v>2.6964001087744601E-2</v>
      </c>
      <c r="G211" s="108">
        <v>38.518279310896105</v>
      </c>
      <c r="H211" s="109">
        <v>0</v>
      </c>
      <c r="I211" s="107">
        <v>0</v>
      </c>
      <c r="J211" s="108">
        <v>1.3228267117367101E-2</v>
      </c>
      <c r="K211" s="108" t="s">
        <v>156</v>
      </c>
      <c r="L211" s="110" t="s">
        <v>157</v>
      </c>
      <c r="M211" s="106">
        <v>0</v>
      </c>
      <c r="N211" s="111">
        <v>0</v>
      </c>
      <c r="O211" s="112">
        <v>2.7861283515935E-2</v>
      </c>
      <c r="P211" s="112" t="s">
        <v>156</v>
      </c>
      <c r="Q211" s="109">
        <v>0</v>
      </c>
      <c r="R211" s="107">
        <v>0</v>
      </c>
      <c r="S211" s="108">
        <v>9.8008406016708901E-3</v>
      </c>
      <c r="T211" s="108" t="s">
        <v>156</v>
      </c>
      <c r="U211" s="110" t="s">
        <v>157</v>
      </c>
      <c r="V211" s="106">
        <v>1.7303207496948001</v>
      </c>
      <c r="W211" s="107">
        <v>-0.28652438312548439</v>
      </c>
      <c r="X211" s="108">
        <v>3.9503235037016702E-3</v>
      </c>
      <c r="Y211" s="108">
        <v>0.22830007120925078</v>
      </c>
      <c r="Z211" s="109">
        <v>0.758355549959425</v>
      </c>
      <c r="AA211" s="107">
        <v>-0.38872206791318498</v>
      </c>
      <c r="AB211" s="108">
        <v>7.8934561744774204E-3</v>
      </c>
      <c r="AC211" s="108">
        <v>1.040864825859025</v>
      </c>
      <c r="AD211" s="110">
        <v>0.44008109534514095</v>
      </c>
    </row>
    <row r="212" spans="1:30" x14ac:dyDescent="0.2">
      <c r="A212" s="105" t="s">
        <v>746</v>
      </c>
      <c r="B212" s="105" t="s">
        <v>747</v>
      </c>
      <c r="C212" s="105" t="s">
        <v>748</v>
      </c>
      <c r="D212" s="106">
        <v>0</v>
      </c>
      <c r="E212" s="107">
        <v>0</v>
      </c>
      <c r="F212" s="108">
        <v>1.1365030961123899E-2</v>
      </c>
      <c r="G212" s="108" t="s">
        <v>156</v>
      </c>
      <c r="H212" s="113">
        <v>0</v>
      </c>
      <c r="I212" s="107">
        <v>0</v>
      </c>
      <c r="J212" s="108">
        <v>2.1250465846033499E-3</v>
      </c>
      <c r="K212" s="108" t="s">
        <v>156</v>
      </c>
      <c r="L212" s="110" t="s">
        <v>157</v>
      </c>
      <c r="M212" s="116">
        <v>0</v>
      </c>
      <c r="N212" s="111">
        <v>0</v>
      </c>
      <c r="O212" s="112">
        <v>3.0556896177264801E-3</v>
      </c>
      <c r="P212" s="112" t="s">
        <v>156</v>
      </c>
      <c r="Q212" s="113">
        <v>0</v>
      </c>
      <c r="R212" s="107">
        <v>0</v>
      </c>
      <c r="S212" s="108">
        <v>1.12772645667708E-3</v>
      </c>
      <c r="T212" s="108" t="s">
        <v>156</v>
      </c>
      <c r="U212" s="110" t="s">
        <v>157</v>
      </c>
      <c r="V212" s="116">
        <v>0</v>
      </c>
      <c r="W212" s="107">
        <v>0</v>
      </c>
      <c r="X212" s="108">
        <v>3.1050862385265002E-3</v>
      </c>
      <c r="Y212" s="108" t="s">
        <v>156</v>
      </c>
      <c r="Z212" s="109">
        <v>0</v>
      </c>
      <c r="AA212" s="107">
        <v>0</v>
      </c>
      <c r="AB212" s="108">
        <v>5.1096706683511697E-3</v>
      </c>
      <c r="AC212" s="108" t="s">
        <v>156</v>
      </c>
      <c r="AD212" s="110" t="s">
        <v>157</v>
      </c>
    </row>
    <row r="213" spans="1:30" x14ac:dyDescent="0.2">
      <c r="A213" s="105" t="s">
        <v>749</v>
      </c>
      <c r="B213" s="105" t="s">
        <v>747</v>
      </c>
      <c r="C213" s="105" t="s">
        <v>750</v>
      </c>
      <c r="D213" s="106">
        <v>0</v>
      </c>
      <c r="E213" s="107">
        <v>0</v>
      </c>
      <c r="F213" s="108">
        <v>9.4601220532584702E-3</v>
      </c>
      <c r="G213" s="108" t="s">
        <v>156</v>
      </c>
      <c r="H213" s="109">
        <v>0</v>
      </c>
      <c r="I213" s="107">
        <v>0</v>
      </c>
      <c r="J213" s="108">
        <v>2.2167619781407002E-3</v>
      </c>
      <c r="K213" s="108" t="s">
        <v>156</v>
      </c>
      <c r="L213" s="110" t="s">
        <v>157</v>
      </c>
      <c r="M213" s="106">
        <v>0</v>
      </c>
      <c r="N213" s="111">
        <v>0</v>
      </c>
      <c r="O213" s="112">
        <v>7.4768917628430399E-3</v>
      </c>
      <c r="P213" s="112" t="s">
        <v>156</v>
      </c>
      <c r="Q213" s="109">
        <v>0</v>
      </c>
      <c r="R213" s="107">
        <v>0</v>
      </c>
      <c r="S213" s="108">
        <v>2.2505158372190899E-3</v>
      </c>
      <c r="T213" s="108" t="s">
        <v>156</v>
      </c>
      <c r="U213" s="110" t="s">
        <v>157</v>
      </c>
      <c r="V213" s="106">
        <v>3.8812395103599802E-2</v>
      </c>
      <c r="W213" s="107">
        <v>-6.4269572948501084E-3</v>
      </c>
      <c r="X213" s="108">
        <v>4.330217331868E-3</v>
      </c>
      <c r="Y213" s="108">
        <v>11.156789784061479</v>
      </c>
      <c r="Z213" s="109">
        <v>0</v>
      </c>
      <c r="AA213" s="107">
        <v>0</v>
      </c>
      <c r="AB213" s="108">
        <v>4.13203946356871E-3</v>
      </c>
      <c r="AC213" s="108" t="s">
        <v>156</v>
      </c>
      <c r="AD213" s="110" t="s">
        <v>157</v>
      </c>
    </row>
    <row r="214" spans="1:30" x14ac:dyDescent="0.2">
      <c r="A214" s="105" t="s">
        <v>751</v>
      </c>
      <c r="B214" s="105" t="s">
        <v>752</v>
      </c>
      <c r="C214" s="105" t="s">
        <v>753</v>
      </c>
      <c r="D214" s="106">
        <v>0</v>
      </c>
      <c r="E214" s="107">
        <v>0</v>
      </c>
      <c r="F214" s="108">
        <v>0</v>
      </c>
      <c r="G214" s="108" t="s">
        <v>156</v>
      </c>
      <c r="H214" s="109">
        <v>0</v>
      </c>
      <c r="I214" s="107">
        <v>0</v>
      </c>
      <c r="J214" s="108">
        <v>0</v>
      </c>
      <c r="K214" s="108" t="s">
        <v>156</v>
      </c>
      <c r="L214" s="110" t="s">
        <v>157</v>
      </c>
      <c r="M214" s="106">
        <v>0</v>
      </c>
      <c r="N214" s="111">
        <v>0</v>
      </c>
      <c r="O214" s="112">
        <v>0</v>
      </c>
      <c r="P214" s="112" t="s">
        <v>156</v>
      </c>
      <c r="Q214" s="109">
        <v>0</v>
      </c>
      <c r="R214" s="107">
        <v>0</v>
      </c>
      <c r="S214" s="108">
        <v>0</v>
      </c>
      <c r="T214" s="108" t="s">
        <v>156</v>
      </c>
      <c r="U214" s="110" t="s">
        <v>157</v>
      </c>
      <c r="V214" s="106">
        <v>0</v>
      </c>
      <c r="W214" s="107">
        <v>0</v>
      </c>
      <c r="X214" s="108">
        <v>0</v>
      </c>
      <c r="Y214" s="108" t="s">
        <v>156</v>
      </c>
      <c r="Z214" s="109">
        <v>0</v>
      </c>
      <c r="AA214" s="107">
        <v>0</v>
      </c>
      <c r="AB214" s="108">
        <v>0</v>
      </c>
      <c r="AC214" s="108" t="s">
        <v>156</v>
      </c>
      <c r="AD214" s="110" t="s">
        <v>157</v>
      </c>
    </row>
    <row r="215" spans="1:30" x14ac:dyDescent="0.2">
      <c r="A215" s="105" t="s">
        <v>754</v>
      </c>
      <c r="B215" s="105" t="s">
        <v>752</v>
      </c>
      <c r="C215" s="105" t="s">
        <v>755</v>
      </c>
      <c r="D215" s="106">
        <v>0</v>
      </c>
      <c r="E215" s="107">
        <v>0</v>
      </c>
      <c r="F215" s="108">
        <v>0</v>
      </c>
      <c r="G215" s="108" t="s">
        <v>156</v>
      </c>
      <c r="H215" s="109">
        <v>0</v>
      </c>
      <c r="I215" s="107">
        <v>0</v>
      </c>
      <c r="J215" s="108">
        <v>0</v>
      </c>
      <c r="K215" s="108" t="s">
        <v>156</v>
      </c>
      <c r="L215" s="110" t="s">
        <v>157</v>
      </c>
      <c r="M215" s="106">
        <v>0</v>
      </c>
      <c r="N215" s="111">
        <v>0</v>
      </c>
      <c r="O215" s="112">
        <v>0</v>
      </c>
      <c r="P215" s="112" t="s">
        <v>156</v>
      </c>
      <c r="Q215" s="109">
        <v>0</v>
      </c>
      <c r="R215" s="107">
        <v>0</v>
      </c>
      <c r="S215" s="108">
        <v>0</v>
      </c>
      <c r="T215" s="108" t="s">
        <v>156</v>
      </c>
      <c r="U215" s="110" t="s">
        <v>157</v>
      </c>
      <c r="V215" s="106">
        <v>0</v>
      </c>
      <c r="W215" s="107">
        <v>0</v>
      </c>
      <c r="X215" s="108">
        <v>0</v>
      </c>
      <c r="Y215" s="108" t="s">
        <v>156</v>
      </c>
      <c r="Z215" s="109">
        <v>0</v>
      </c>
      <c r="AA215" s="107">
        <v>0</v>
      </c>
      <c r="AB215" s="108">
        <v>0</v>
      </c>
      <c r="AC215" s="108" t="s">
        <v>156</v>
      </c>
      <c r="AD215" s="110" t="s">
        <v>157</v>
      </c>
    </row>
    <row r="216" spans="1:30" x14ac:dyDescent="0.2">
      <c r="A216" s="105" t="s">
        <v>756</v>
      </c>
      <c r="B216" s="105" t="s">
        <v>757</v>
      </c>
      <c r="C216" s="105" t="s">
        <v>758</v>
      </c>
      <c r="D216" s="106">
        <v>0</v>
      </c>
      <c r="E216" s="107">
        <v>0</v>
      </c>
      <c r="F216" s="108">
        <v>0</v>
      </c>
      <c r="G216" s="108" t="s">
        <v>156</v>
      </c>
      <c r="H216" s="109">
        <v>0</v>
      </c>
      <c r="I216" s="107">
        <v>0</v>
      </c>
      <c r="J216" s="108">
        <v>0</v>
      </c>
      <c r="K216" s="108" t="s">
        <v>156</v>
      </c>
      <c r="L216" s="110" t="s">
        <v>157</v>
      </c>
      <c r="M216" s="106">
        <v>0</v>
      </c>
      <c r="N216" s="111">
        <v>0</v>
      </c>
      <c r="O216" s="112">
        <v>0</v>
      </c>
      <c r="P216" s="112" t="s">
        <v>156</v>
      </c>
      <c r="Q216" s="109">
        <v>0</v>
      </c>
      <c r="R216" s="107">
        <v>0</v>
      </c>
      <c r="S216" s="108">
        <v>0</v>
      </c>
      <c r="T216" s="108" t="s">
        <v>156</v>
      </c>
      <c r="U216" s="110" t="s">
        <v>157</v>
      </c>
      <c r="V216" s="106">
        <v>0</v>
      </c>
      <c r="W216" s="107">
        <v>0</v>
      </c>
      <c r="X216" s="108">
        <v>0</v>
      </c>
      <c r="Y216" s="108" t="s">
        <v>156</v>
      </c>
      <c r="Z216" s="109">
        <v>0</v>
      </c>
      <c r="AA216" s="107">
        <v>0</v>
      </c>
      <c r="AB216" s="108">
        <v>0</v>
      </c>
      <c r="AC216" s="108" t="s">
        <v>156</v>
      </c>
      <c r="AD216" s="110" t="s">
        <v>157</v>
      </c>
    </row>
    <row r="217" spans="1:30" x14ac:dyDescent="0.2">
      <c r="A217" s="105" t="s">
        <v>759</v>
      </c>
      <c r="B217" s="105" t="s">
        <v>757</v>
      </c>
      <c r="C217" s="105" t="s">
        <v>760</v>
      </c>
      <c r="D217" s="106">
        <v>0</v>
      </c>
      <c r="E217" s="107">
        <v>0</v>
      </c>
      <c r="F217" s="108">
        <v>0</v>
      </c>
      <c r="G217" s="108" t="s">
        <v>156</v>
      </c>
      <c r="H217" s="109">
        <v>0</v>
      </c>
      <c r="I217" s="107">
        <v>0</v>
      </c>
      <c r="J217" s="108">
        <v>0</v>
      </c>
      <c r="K217" s="108" t="s">
        <v>156</v>
      </c>
      <c r="L217" s="110" t="s">
        <v>157</v>
      </c>
      <c r="M217" s="106">
        <v>0</v>
      </c>
      <c r="N217" s="111">
        <v>0</v>
      </c>
      <c r="O217" s="112">
        <v>0</v>
      </c>
      <c r="P217" s="112" t="s">
        <v>156</v>
      </c>
      <c r="Q217" s="109">
        <v>0</v>
      </c>
      <c r="R217" s="107">
        <v>0</v>
      </c>
      <c r="S217" s="108">
        <v>0</v>
      </c>
      <c r="T217" s="108" t="s">
        <v>156</v>
      </c>
      <c r="U217" s="110" t="s">
        <v>157</v>
      </c>
      <c r="V217" s="106">
        <v>0</v>
      </c>
      <c r="W217" s="107">
        <v>0</v>
      </c>
      <c r="X217" s="108">
        <v>0</v>
      </c>
      <c r="Y217" s="108" t="s">
        <v>156</v>
      </c>
      <c r="Z217" s="109">
        <v>0</v>
      </c>
      <c r="AA217" s="107">
        <v>0</v>
      </c>
      <c r="AB217" s="108">
        <v>0</v>
      </c>
      <c r="AC217" s="108" t="s">
        <v>156</v>
      </c>
      <c r="AD217" s="110" t="s">
        <v>157</v>
      </c>
    </row>
    <row r="218" spans="1:30" x14ac:dyDescent="0.2">
      <c r="A218" s="105" t="s">
        <v>761</v>
      </c>
      <c r="B218" s="105" t="s">
        <v>762</v>
      </c>
      <c r="C218" s="105" t="s">
        <v>763</v>
      </c>
      <c r="D218" s="116">
        <v>0</v>
      </c>
      <c r="E218" s="107">
        <v>0</v>
      </c>
      <c r="F218" s="114">
        <v>1.92782121274635E-12</v>
      </c>
      <c r="G218" s="108" t="s">
        <v>156</v>
      </c>
      <c r="H218" s="109">
        <v>0</v>
      </c>
      <c r="I218" s="107">
        <v>0</v>
      </c>
      <c r="J218" s="108">
        <v>0</v>
      </c>
      <c r="K218" s="108" t="s">
        <v>156</v>
      </c>
      <c r="L218" s="110" t="s">
        <v>157</v>
      </c>
      <c r="M218" s="116">
        <v>0</v>
      </c>
      <c r="N218" s="111">
        <v>0</v>
      </c>
      <c r="O218" s="115">
        <v>8.0781114509972397E-11</v>
      </c>
      <c r="P218" s="112" t="s">
        <v>156</v>
      </c>
      <c r="Q218" s="109">
        <v>0</v>
      </c>
      <c r="R218" s="107">
        <v>0</v>
      </c>
      <c r="S218" s="108">
        <v>0</v>
      </c>
      <c r="T218" s="108" t="s">
        <v>156</v>
      </c>
      <c r="U218" s="110" t="s">
        <v>157</v>
      </c>
      <c r="V218" s="106">
        <v>0</v>
      </c>
      <c r="W218" s="107">
        <v>0</v>
      </c>
      <c r="X218" s="108">
        <v>0</v>
      </c>
      <c r="Y218" s="108" t="s">
        <v>156</v>
      </c>
      <c r="Z218" s="109">
        <v>0</v>
      </c>
      <c r="AA218" s="107">
        <v>0</v>
      </c>
      <c r="AB218" s="108">
        <v>0</v>
      </c>
      <c r="AC218" s="108" t="s">
        <v>156</v>
      </c>
      <c r="AD218" s="110" t="s">
        <v>157</v>
      </c>
    </row>
    <row r="219" spans="1:30" x14ac:dyDescent="0.2">
      <c r="A219" s="105" t="s">
        <v>764</v>
      </c>
      <c r="B219" s="105" t="s">
        <v>765</v>
      </c>
      <c r="C219" s="105" t="s">
        <v>766</v>
      </c>
      <c r="D219" s="106">
        <v>0</v>
      </c>
      <c r="E219" s="107">
        <v>0</v>
      </c>
      <c r="F219" s="108">
        <v>0</v>
      </c>
      <c r="G219" s="108" t="s">
        <v>156</v>
      </c>
      <c r="H219" s="109">
        <v>0</v>
      </c>
      <c r="I219" s="107">
        <v>0</v>
      </c>
      <c r="J219" s="108">
        <v>0</v>
      </c>
      <c r="K219" s="108" t="s">
        <v>156</v>
      </c>
      <c r="L219" s="110" t="s">
        <v>157</v>
      </c>
      <c r="M219" s="116">
        <v>0</v>
      </c>
      <c r="N219" s="111">
        <v>0</v>
      </c>
      <c r="O219" s="115">
        <v>5.7135235289542797E-11</v>
      </c>
      <c r="P219" s="112" t="s">
        <v>156</v>
      </c>
      <c r="Q219" s="109">
        <v>0</v>
      </c>
      <c r="R219" s="107">
        <v>0</v>
      </c>
      <c r="S219" s="108">
        <v>0</v>
      </c>
      <c r="T219" s="108" t="s">
        <v>156</v>
      </c>
      <c r="U219" s="110" t="s">
        <v>157</v>
      </c>
      <c r="V219" s="106">
        <v>0</v>
      </c>
      <c r="W219" s="107">
        <v>0</v>
      </c>
      <c r="X219" s="108">
        <v>0</v>
      </c>
      <c r="Y219" s="108" t="s">
        <v>156</v>
      </c>
      <c r="Z219" s="109">
        <v>0</v>
      </c>
      <c r="AA219" s="107">
        <v>0</v>
      </c>
      <c r="AB219" s="108">
        <v>0</v>
      </c>
      <c r="AC219" s="108" t="s">
        <v>156</v>
      </c>
      <c r="AD219" s="110" t="s">
        <v>157</v>
      </c>
    </row>
    <row r="220" spans="1:30" x14ac:dyDescent="0.2">
      <c r="A220" s="105" t="s">
        <v>767</v>
      </c>
      <c r="B220" s="105" t="s">
        <v>768</v>
      </c>
      <c r="C220" s="105" t="s">
        <v>769</v>
      </c>
      <c r="D220" s="106">
        <v>0</v>
      </c>
      <c r="E220" s="107">
        <v>0</v>
      </c>
      <c r="F220" s="108">
        <v>0</v>
      </c>
      <c r="G220" s="108" t="s">
        <v>156</v>
      </c>
      <c r="H220" s="109">
        <v>0</v>
      </c>
      <c r="I220" s="107">
        <v>0</v>
      </c>
      <c r="J220" s="108">
        <v>0</v>
      </c>
      <c r="K220" s="108" t="s">
        <v>156</v>
      </c>
      <c r="L220" s="110" t="s">
        <v>157</v>
      </c>
      <c r="M220" s="116">
        <v>0</v>
      </c>
      <c r="N220" s="111">
        <v>0</v>
      </c>
      <c r="O220" s="115">
        <v>5.71352339295399E-11</v>
      </c>
      <c r="P220" s="112" t="s">
        <v>156</v>
      </c>
      <c r="Q220" s="109">
        <v>0</v>
      </c>
      <c r="R220" s="107">
        <v>0</v>
      </c>
      <c r="S220" s="108">
        <v>0</v>
      </c>
      <c r="T220" s="108" t="s">
        <v>156</v>
      </c>
      <c r="U220" s="110" t="s">
        <v>157</v>
      </c>
      <c r="V220" s="106">
        <v>0</v>
      </c>
      <c r="W220" s="107">
        <v>0</v>
      </c>
      <c r="X220" s="108">
        <v>0</v>
      </c>
      <c r="Y220" s="108" t="s">
        <v>156</v>
      </c>
      <c r="Z220" s="109">
        <v>0</v>
      </c>
      <c r="AA220" s="107">
        <v>0</v>
      </c>
      <c r="AB220" s="108">
        <v>0</v>
      </c>
      <c r="AC220" s="108" t="s">
        <v>156</v>
      </c>
      <c r="AD220" s="110" t="s">
        <v>157</v>
      </c>
    </row>
    <row r="221" spans="1:30" x14ac:dyDescent="0.2">
      <c r="A221" s="105" t="s">
        <v>770</v>
      </c>
      <c r="B221" s="105" t="s">
        <v>771</v>
      </c>
      <c r="C221" s="105" t="s">
        <v>772</v>
      </c>
      <c r="D221" s="106">
        <v>0</v>
      </c>
      <c r="E221" s="107">
        <v>0</v>
      </c>
      <c r="F221" s="108">
        <v>0</v>
      </c>
      <c r="G221" s="108" t="s">
        <v>156</v>
      </c>
      <c r="H221" s="109">
        <v>0</v>
      </c>
      <c r="I221" s="107">
        <v>0</v>
      </c>
      <c r="J221" s="108">
        <v>0</v>
      </c>
      <c r="K221" s="108" t="s">
        <v>156</v>
      </c>
      <c r="L221" s="110" t="s">
        <v>157</v>
      </c>
      <c r="M221" s="116">
        <v>0</v>
      </c>
      <c r="N221" s="111">
        <v>0</v>
      </c>
      <c r="O221" s="115">
        <v>6.3866272247724594E-11</v>
      </c>
      <c r="P221" s="112" t="s">
        <v>156</v>
      </c>
      <c r="Q221" s="109">
        <v>0</v>
      </c>
      <c r="R221" s="107">
        <v>0</v>
      </c>
      <c r="S221" s="108">
        <v>0</v>
      </c>
      <c r="T221" s="108" t="s">
        <v>156</v>
      </c>
      <c r="U221" s="110" t="s">
        <v>157</v>
      </c>
      <c r="V221" s="106">
        <v>0</v>
      </c>
      <c r="W221" s="107">
        <v>0</v>
      </c>
      <c r="X221" s="108">
        <v>0</v>
      </c>
      <c r="Y221" s="108" t="s">
        <v>156</v>
      </c>
      <c r="Z221" s="109">
        <v>0</v>
      </c>
      <c r="AA221" s="107">
        <v>0</v>
      </c>
      <c r="AB221" s="108">
        <v>0</v>
      </c>
      <c r="AC221" s="108" t="s">
        <v>156</v>
      </c>
      <c r="AD221" s="110" t="s">
        <v>157</v>
      </c>
    </row>
    <row r="222" spans="1:30" x14ac:dyDescent="0.2">
      <c r="A222" s="105" t="s">
        <v>773</v>
      </c>
      <c r="B222" s="105" t="s">
        <v>774</v>
      </c>
      <c r="C222" s="105" t="s">
        <v>775</v>
      </c>
      <c r="D222" s="106">
        <v>0</v>
      </c>
      <c r="E222" s="107">
        <v>0</v>
      </c>
      <c r="F222" s="108">
        <v>0</v>
      </c>
      <c r="G222" s="108" t="s">
        <v>156</v>
      </c>
      <c r="H222" s="109">
        <v>0</v>
      </c>
      <c r="I222" s="107">
        <v>0</v>
      </c>
      <c r="J222" s="108">
        <v>0</v>
      </c>
      <c r="K222" s="108" t="s">
        <v>156</v>
      </c>
      <c r="L222" s="110" t="s">
        <v>157</v>
      </c>
      <c r="M222" s="106">
        <v>0</v>
      </c>
      <c r="N222" s="111">
        <v>0</v>
      </c>
      <c r="O222" s="112">
        <v>0</v>
      </c>
      <c r="P222" s="112" t="s">
        <v>156</v>
      </c>
      <c r="Q222" s="109">
        <v>0</v>
      </c>
      <c r="R222" s="107">
        <v>0</v>
      </c>
      <c r="S222" s="108">
        <v>0</v>
      </c>
      <c r="T222" s="108" t="s">
        <v>156</v>
      </c>
      <c r="U222" s="110" t="s">
        <v>157</v>
      </c>
      <c r="V222" s="106">
        <v>0</v>
      </c>
      <c r="W222" s="107">
        <v>0</v>
      </c>
      <c r="X222" s="108">
        <v>0</v>
      </c>
      <c r="Y222" s="108" t="s">
        <v>156</v>
      </c>
      <c r="Z222" s="109">
        <v>0</v>
      </c>
      <c r="AA222" s="107">
        <v>0</v>
      </c>
      <c r="AB222" s="108">
        <v>0</v>
      </c>
      <c r="AC222" s="108" t="s">
        <v>156</v>
      </c>
      <c r="AD222" s="110" t="s">
        <v>157</v>
      </c>
    </row>
    <row r="223" spans="1:30" x14ac:dyDescent="0.2">
      <c r="A223" s="105" t="s">
        <v>776</v>
      </c>
      <c r="B223" s="105" t="s">
        <v>777</v>
      </c>
      <c r="C223" s="105" t="s">
        <v>778</v>
      </c>
      <c r="D223" s="106">
        <v>0</v>
      </c>
      <c r="E223" s="107">
        <v>0</v>
      </c>
      <c r="F223" s="108">
        <v>0</v>
      </c>
      <c r="G223" s="108" t="s">
        <v>156</v>
      </c>
      <c r="H223" s="109">
        <v>0</v>
      </c>
      <c r="I223" s="107">
        <v>0</v>
      </c>
      <c r="J223" s="108">
        <v>0</v>
      </c>
      <c r="K223" s="108" t="s">
        <v>156</v>
      </c>
      <c r="L223" s="110" t="s">
        <v>157</v>
      </c>
      <c r="M223" s="116">
        <v>0</v>
      </c>
      <c r="N223" s="111">
        <v>0</v>
      </c>
      <c r="O223" s="115">
        <v>5.71352339295399E-11</v>
      </c>
      <c r="P223" s="112" t="s">
        <v>156</v>
      </c>
      <c r="Q223" s="109">
        <v>0</v>
      </c>
      <c r="R223" s="107">
        <v>0</v>
      </c>
      <c r="S223" s="108">
        <v>0</v>
      </c>
      <c r="T223" s="108" t="s">
        <v>156</v>
      </c>
      <c r="U223" s="110" t="s">
        <v>157</v>
      </c>
      <c r="V223" s="106">
        <v>0</v>
      </c>
      <c r="W223" s="107">
        <v>0</v>
      </c>
      <c r="X223" s="108">
        <v>0</v>
      </c>
      <c r="Y223" s="108" t="s">
        <v>156</v>
      </c>
      <c r="Z223" s="109">
        <v>0</v>
      </c>
      <c r="AA223" s="107">
        <v>0</v>
      </c>
      <c r="AB223" s="108">
        <v>0</v>
      </c>
      <c r="AC223" s="108" t="s">
        <v>156</v>
      </c>
      <c r="AD223" s="110" t="s">
        <v>157</v>
      </c>
    </row>
    <row r="224" spans="1:30" x14ac:dyDescent="0.2">
      <c r="A224" s="105" t="s">
        <v>779</v>
      </c>
      <c r="B224" s="105" t="s">
        <v>780</v>
      </c>
      <c r="C224" s="105" t="s">
        <v>781</v>
      </c>
      <c r="D224" s="106">
        <v>0</v>
      </c>
      <c r="E224" s="107">
        <v>0</v>
      </c>
      <c r="F224" s="108">
        <v>0</v>
      </c>
      <c r="G224" s="108" t="s">
        <v>156</v>
      </c>
      <c r="H224" s="109">
        <v>0</v>
      </c>
      <c r="I224" s="107">
        <v>0</v>
      </c>
      <c r="J224" s="108">
        <v>0</v>
      </c>
      <c r="K224" s="108" t="s">
        <v>156</v>
      </c>
      <c r="L224" s="110" t="s">
        <v>157</v>
      </c>
      <c r="M224" s="106">
        <v>0</v>
      </c>
      <c r="N224" s="111">
        <v>0</v>
      </c>
      <c r="O224" s="112">
        <v>0</v>
      </c>
      <c r="P224" s="112" t="s">
        <v>156</v>
      </c>
      <c r="Q224" s="109">
        <v>0</v>
      </c>
      <c r="R224" s="107">
        <v>0</v>
      </c>
      <c r="S224" s="108">
        <v>0</v>
      </c>
      <c r="T224" s="108" t="s">
        <v>156</v>
      </c>
      <c r="U224" s="110" t="s">
        <v>157</v>
      </c>
      <c r="V224" s="106">
        <v>0</v>
      </c>
      <c r="W224" s="107">
        <v>0</v>
      </c>
      <c r="X224" s="108">
        <v>0</v>
      </c>
      <c r="Y224" s="108" t="s">
        <v>156</v>
      </c>
      <c r="Z224" s="109">
        <v>0</v>
      </c>
      <c r="AA224" s="107">
        <v>0</v>
      </c>
      <c r="AB224" s="108">
        <v>0</v>
      </c>
      <c r="AC224" s="108" t="s">
        <v>156</v>
      </c>
      <c r="AD224" s="110" t="s">
        <v>157</v>
      </c>
    </row>
    <row r="225" spans="1:30" x14ac:dyDescent="0.2">
      <c r="A225" s="105" t="s">
        <v>782</v>
      </c>
      <c r="B225" s="105" t="s">
        <v>783</v>
      </c>
      <c r="C225" s="105" t="s">
        <v>784</v>
      </c>
      <c r="D225" s="106">
        <v>0</v>
      </c>
      <c r="E225" s="107">
        <v>0</v>
      </c>
      <c r="F225" s="108">
        <v>0</v>
      </c>
      <c r="G225" s="108" t="s">
        <v>156</v>
      </c>
      <c r="H225" s="109">
        <v>0</v>
      </c>
      <c r="I225" s="107">
        <v>0</v>
      </c>
      <c r="J225" s="108">
        <v>0</v>
      </c>
      <c r="K225" s="108" t="s">
        <v>156</v>
      </c>
      <c r="L225" s="110" t="s">
        <v>157</v>
      </c>
      <c r="M225" s="116">
        <v>0</v>
      </c>
      <c r="N225" s="111">
        <v>0</v>
      </c>
      <c r="O225" s="115">
        <v>5.71352339295399E-11</v>
      </c>
      <c r="P225" s="112" t="s">
        <v>156</v>
      </c>
      <c r="Q225" s="109">
        <v>0</v>
      </c>
      <c r="R225" s="107">
        <v>0</v>
      </c>
      <c r="S225" s="108">
        <v>0</v>
      </c>
      <c r="T225" s="108" t="s">
        <v>156</v>
      </c>
      <c r="U225" s="110" t="s">
        <v>157</v>
      </c>
      <c r="V225" s="106">
        <v>0</v>
      </c>
      <c r="W225" s="107">
        <v>0</v>
      </c>
      <c r="X225" s="108">
        <v>0</v>
      </c>
      <c r="Y225" s="108" t="s">
        <v>156</v>
      </c>
      <c r="Z225" s="109">
        <v>0</v>
      </c>
      <c r="AA225" s="107">
        <v>0</v>
      </c>
      <c r="AB225" s="108">
        <v>0</v>
      </c>
      <c r="AC225" s="108" t="s">
        <v>156</v>
      </c>
      <c r="AD225" s="110" t="s">
        <v>157</v>
      </c>
    </row>
    <row r="226" spans="1:30" x14ac:dyDescent="0.2">
      <c r="A226" s="105" t="s">
        <v>785</v>
      </c>
      <c r="B226" s="105" t="s">
        <v>786</v>
      </c>
      <c r="C226" s="105" t="s">
        <v>787</v>
      </c>
      <c r="D226" s="106">
        <v>0</v>
      </c>
      <c r="E226" s="107">
        <v>0</v>
      </c>
      <c r="F226" s="108">
        <v>0</v>
      </c>
      <c r="G226" s="108" t="s">
        <v>156</v>
      </c>
      <c r="H226" s="109">
        <v>0</v>
      </c>
      <c r="I226" s="107">
        <v>0</v>
      </c>
      <c r="J226" s="108">
        <v>0</v>
      </c>
      <c r="K226" s="108" t="s">
        <v>156</v>
      </c>
      <c r="L226" s="110" t="s">
        <v>157</v>
      </c>
      <c r="M226" s="106">
        <v>0</v>
      </c>
      <c r="N226" s="111">
        <v>0</v>
      </c>
      <c r="O226" s="112">
        <v>0</v>
      </c>
      <c r="P226" s="112" t="s">
        <v>156</v>
      </c>
      <c r="Q226" s="109">
        <v>0</v>
      </c>
      <c r="R226" s="107">
        <v>0</v>
      </c>
      <c r="S226" s="108">
        <v>0</v>
      </c>
      <c r="T226" s="108" t="s">
        <v>156</v>
      </c>
      <c r="U226" s="110" t="s">
        <v>157</v>
      </c>
      <c r="V226" s="106">
        <v>0</v>
      </c>
      <c r="W226" s="107">
        <v>0</v>
      </c>
      <c r="X226" s="108">
        <v>0</v>
      </c>
      <c r="Y226" s="108" t="s">
        <v>156</v>
      </c>
      <c r="Z226" s="109">
        <v>0</v>
      </c>
      <c r="AA226" s="107">
        <v>0</v>
      </c>
      <c r="AB226" s="108">
        <v>0</v>
      </c>
      <c r="AC226" s="108" t="s">
        <v>156</v>
      </c>
      <c r="AD226" s="110" t="s">
        <v>157</v>
      </c>
    </row>
    <row r="227" spans="1:30" x14ac:dyDescent="0.2">
      <c r="A227" s="105" t="s">
        <v>788</v>
      </c>
      <c r="B227" s="105" t="s">
        <v>789</v>
      </c>
      <c r="C227" s="105" t="s">
        <v>790</v>
      </c>
      <c r="D227" s="106">
        <v>0</v>
      </c>
      <c r="E227" s="107">
        <v>0</v>
      </c>
      <c r="F227" s="108">
        <v>0</v>
      </c>
      <c r="G227" s="108" t="s">
        <v>156</v>
      </c>
      <c r="H227" s="109">
        <v>0</v>
      </c>
      <c r="I227" s="107">
        <v>0</v>
      </c>
      <c r="J227" s="108">
        <v>0</v>
      </c>
      <c r="K227" s="108" t="s">
        <v>156</v>
      </c>
      <c r="L227" s="110" t="s">
        <v>157</v>
      </c>
      <c r="M227" s="106">
        <v>0</v>
      </c>
      <c r="N227" s="111">
        <v>0</v>
      </c>
      <c r="O227" s="112">
        <v>0</v>
      </c>
      <c r="P227" s="112" t="s">
        <v>156</v>
      </c>
      <c r="Q227" s="109">
        <v>0</v>
      </c>
      <c r="R227" s="107">
        <v>0</v>
      </c>
      <c r="S227" s="108">
        <v>0</v>
      </c>
      <c r="T227" s="108" t="s">
        <v>156</v>
      </c>
      <c r="U227" s="110" t="s">
        <v>157</v>
      </c>
      <c r="V227" s="106">
        <v>0</v>
      </c>
      <c r="W227" s="107">
        <v>0</v>
      </c>
      <c r="X227" s="108">
        <v>0</v>
      </c>
      <c r="Y227" s="108" t="s">
        <v>156</v>
      </c>
      <c r="Z227" s="109">
        <v>0</v>
      </c>
      <c r="AA227" s="107">
        <v>0</v>
      </c>
      <c r="AB227" s="108">
        <v>0</v>
      </c>
      <c r="AC227" s="108" t="s">
        <v>156</v>
      </c>
      <c r="AD227" s="110" t="s">
        <v>157</v>
      </c>
    </row>
    <row r="228" spans="1:30" x14ac:dyDescent="0.2">
      <c r="A228" s="105" t="s">
        <v>791</v>
      </c>
      <c r="B228" s="105" t="s">
        <v>792</v>
      </c>
      <c r="C228" s="105" t="s">
        <v>793</v>
      </c>
      <c r="D228" s="116">
        <v>0</v>
      </c>
      <c r="E228" s="107">
        <v>0</v>
      </c>
      <c r="F228" s="114">
        <v>1.61754383807408E-7</v>
      </c>
      <c r="G228" s="108" t="s">
        <v>156</v>
      </c>
      <c r="H228" s="113">
        <v>0</v>
      </c>
      <c r="I228" s="107">
        <v>0</v>
      </c>
      <c r="J228" s="114">
        <v>8.51745075583342E-8</v>
      </c>
      <c r="K228" s="108" t="s">
        <v>156</v>
      </c>
      <c r="L228" s="110" t="s">
        <v>157</v>
      </c>
      <c r="M228" s="116">
        <v>0</v>
      </c>
      <c r="N228" s="111">
        <v>0</v>
      </c>
      <c r="O228" s="115">
        <v>8.02271980204976E-8</v>
      </c>
      <c r="P228" s="112" t="s">
        <v>156</v>
      </c>
      <c r="Q228" s="113">
        <v>0</v>
      </c>
      <c r="R228" s="107">
        <v>0</v>
      </c>
      <c r="S228" s="114">
        <v>7.2565955438742299E-8</v>
      </c>
      <c r="T228" s="108" t="s">
        <v>156</v>
      </c>
      <c r="U228" s="110" t="s">
        <v>157</v>
      </c>
      <c r="V228" s="116">
        <v>0</v>
      </c>
      <c r="W228" s="107">
        <v>0</v>
      </c>
      <c r="X228" s="114">
        <v>2.54211639690318E-7</v>
      </c>
      <c r="Y228" s="108" t="s">
        <v>156</v>
      </c>
      <c r="Z228" s="113">
        <v>0</v>
      </c>
      <c r="AA228" s="107">
        <v>0</v>
      </c>
      <c r="AB228" s="114">
        <v>2.75701025079709E-8</v>
      </c>
      <c r="AC228" s="108" t="s">
        <v>156</v>
      </c>
      <c r="AD228" s="110" t="s">
        <v>157</v>
      </c>
    </row>
    <row r="229" spans="1:30" x14ac:dyDescent="0.2">
      <c r="A229" s="105" t="s">
        <v>794</v>
      </c>
      <c r="B229" s="105" t="s">
        <v>795</v>
      </c>
      <c r="C229" s="105" t="s">
        <v>796</v>
      </c>
      <c r="D229" s="116">
        <v>0</v>
      </c>
      <c r="E229" s="107">
        <v>0</v>
      </c>
      <c r="F229" s="114">
        <v>1.61754383807408E-7</v>
      </c>
      <c r="G229" s="108" t="s">
        <v>156</v>
      </c>
      <c r="H229" s="113">
        <v>0</v>
      </c>
      <c r="I229" s="107">
        <v>0</v>
      </c>
      <c r="J229" s="114">
        <v>8.51745075583342E-8</v>
      </c>
      <c r="K229" s="108" t="s">
        <v>156</v>
      </c>
      <c r="L229" s="110" t="s">
        <v>157</v>
      </c>
      <c r="M229" s="116">
        <v>0</v>
      </c>
      <c r="N229" s="111">
        <v>0</v>
      </c>
      <c r="O229" s="115">
        <v>8.02271980204976E-8</v>
      </c>
      <c r="P229" s="112" t="s">
        <v>156</v>
      </c>
      <c r="Q229" s="113">
        <v>0</v>
      </c>
      <c r="R229" s="107">
        <v>0</v>
      </c>
      <c r="S229" s="114">
        <v>7.2565955438742299E-8</v>
      </c>
      <c r="T229" s="108" t="s">
        <v>156</v>
      </c>
      <c r="U229" s="110" t="s">
        <v>157</v>
      </c>
      <c r="V229" s="116">
        <v>0</v>
      </c>
      <c r="W229" s="107">
        <v>0</v>
      </c>
      <c r="X229" s="114">
        <v>2.54211639690318E-7</v>
      </c>
      <c r="Y229" s="108" t="s">
        <v>156</v>
      </c>
      <c r="Z229" s="113">
        <v>0</v>
      </c>
      <c r="AA229" s="107">
        <v>0</v>
      </c>
      <c r="AB229" s="114">
        <v>2.7570102507970401E-8</v>
      </c>
      <c r="AC229" s="108" t="s">
        <v>156</v>
      </c>
      <c r="AD229" s="110" t="s">
        <v>157</v>
      </c>
    </row>
    <row r="230" spans="1:30" x14ac:dyDescent="0.2">
      <c r="A230" s="105" t="s">
        <v>797</v>
      </c>
      <c r="B230" s="105" t="s">
        <v>798</v>
      </c>
      <c r="C230" s="105" t="s">
        <v>799</v>
      </c>
      <c r="D230" s="106">
        <v>5.8449599999999997E-2</v>
      </c>
      <c r="E230" s="107">
        <v>-2.3720369626355969E-2</v>
      </c>
      <c r="F230" s="114">
        <v>9.9574172360924394E-5</v>
      </c>
      <c r="G230" s="108">
        <v>0.17035903130376323</v>
      </c>
      <c r="H230" s="109">
        <v>2.4338645100000001E-3</v>
      </c>
      <c r="I230" s="107">
        <v>-5.9962170731707324E-3</v>
      </c>
      <c r="J230" s="114">
        <v>9.0699329624030606E-5</v>
      </c>
      <c r="K230" s="108">
        <v>3.7265562339799518</v>
      </c>
      <c r="L230" s="110">
        <v>-1.9840019737419563</v>
      </c>
      <c r="M230" s="106">
        <v>1.2089674278E-2</v>
      </c>
      <c r="N230" s="111">
        <v>-6.5654796774193549E-3</v>
      </c>
      <c r="O230" s="115">
        <v>3.3841165413284202E-5</v>
      </c>
      <c r="P230" s="112">
        <v>0.27991792528989923</v>
      </c>
      <c r="Q230" s="109">
        <v>1.5320872840000001E-3</v>
      </c>
      <c r="R230" s="107">
        <v>-3.5342656847618258E-3</v>
      </c>
      <c r="S230" s="114">
        <v>7.4230739036967202E-5</v>
      </c>
      <c r="T230" s="108">
        <v>4.8450724584805833</v>
      </c>
      <c r="U230" s="110">
        <v>-0.89348992196045829</v>
      </c>
      <c r="V230" s="106">
        <v>1.4386680495E-2</v>
      </c>
      <c r="W230" s="107">
        <v>-2.3822951639344263E-3</v>
      </c>
      <c r="X230" s="114">
        <v>2.8825775602472502E-5</v>
      </c>
      <c r="Y230" s="108">
        <v>0.20036432735467169</v>
      </c>
      <c r="Z230" s="109">
        <v>1.3295121840000001E-3</v>
      </c>
      <c r="AA230" s="107">
        <v>-6.8148868364964986E-4</v>
      </c>
      <c r="AB230" s="108">
        <v>1.1639738909412099E-4</v>
      </c>
      <c r="AC230" s="108">
        <v>8.7548945015250048</v>
      </c>
      <c r="AD230" s="110">
        <v>-1.8055905668140719</v>
      </c>
    </row>
    <row r="231" spans="1:30" x14ac:dyDescent="0.2">
      <c r="A231" s="105" t="s">
        <v>800</v>
      </c>
      <c r="B231" s="105" t="s">
        <v>801</v>
      </c>
      <c r="C231" s="105" t="s">
        <v>802</v>
      </c>
      <c r="D231" s="106">
        <v>7.1878413419999995E-2</v>
      </c>
      <c r="E231" s="107">
        <v>-2.9170131779831257E-2</v>
      </c>
      <c r="F231" s="108">
        <v>1.10107350008336E-4</v>
      </c>
      <c r="G231" s="108">
        <v>0.15318555984945947</v>
      </c>
      <c r="H231" s="109">
        <v>2.9930469029999999E-3</v>
      </c>
      <c r="I231" s="107">
        <v>-7.373852926829268E-3</v>
      </c>
      <c r="J231" s="108">
        <v>1.3277803822266601E-4</v>
      </c>
      <c r="K231" s="108">
        <v>4.4362164217867583</v>
      </c>
      <c r="L231" s="110">
        <v>-1.9840013568604726</v>
      </c>
      <c r="M231" s="106">
        <v>1.4867284806000001E-2</v>
      </c>
      <c r="N231" s="111">
        <v>-8.0739029032258075E-3</v>
      </c>
      <c r="O231" s="115">
        <v>4.0153371417753798E-5</v>
      </c>
      <c r="P231" s="112">
        <v>0.27007871270179118</v>
      </c>
      <c r="Q231" s="109">
        <v>1.8840861519999999E-3</v>
      </c>
      <c r="R231" s="107">
        <v>-4.3462674115821148E-3</v>
      </c>
      <c r="S231" s="108">
        <v>1.1278264228162799E-4</v>
      </c>
      <c r="T231" s="108">
        <v>5.9860660916119297</v>
      </c>
      <c r="U231" s="110">
        <v>-0.8934892955238285</v>
      </c>
      <c r="V231" s="106">
        <v>1.7692035669E-2</v>
      </c>
      <c r="W231" s="107">
        <v>-2.9296300163934425E-3</v>
      </c>
      <c r="X231" s="114">
        <v>3.8651511154874497E-5</v>
      </c>
      <c r="Y231" s="108">
        <v>0.2184684220516224</v>
      </c>
      <c r="Z231" s="109">
        <v>1.6349683679999999E-3</v>
      </c>
      <c r="AA231" s="107">
        <v>-8.3806109814269761E-4</v>
      </c>
      <c r="AB231" s="108">
        <v>1.806578327389E-4</v>
      </c>
      <c r="AC231" s="108">
        <v>11.049622504922983</v>
      </c>
      <c r="AD231" s="110">
        <v>-1.8055911465381551</v>
      </c>
    </row>
    <row r="232" spans="1:30" x14ac:dyDescent="0.2">
      <c r="A232" s="105" t="s">
        <v>803</v>
      </c>
      <c r="B232" s="105" t="s">
        <v>804</v>
      </c>
      <c r="C232" s="105" t="s">
        <v>805</v>
      </c>
      <c r="D232" s="106">
        <v>1.13226670251277</v>
      </c>
      <c r="E232" s="107">
        <v>-0.45950331053109239</v>
      </c>
      <c r="F232" s="108">
        <v>0.41183546676451199</v>
      </c>
      <c r="G232" s="108">
        <v>36.372655475123558</v>
      </c>
      <c r="H232" s="109">
        <v>0.34776257851833398</v>
      </c>
      <c r="I232" s="107">
        <v>-0.8567691020407342</v>
      </c>
      <c r="J232" s="108">
        <v>7.3589623118880898E-2</v>
      </c>
      <c r="K232" s="108">
        <v>21.160880343254433</v>
      </c>
      <c r="L232" s="110">
        <v>0.8988311970459022</v>
      </c>
      <c r="M232" s="106">
        <v>0.64078790127994401</v>
      </c>
      <c r="N232" s="111">
        <v>-0.34798951953945045</v>
      </c>
      <c r="O232" s="112">
        <v>0.16568438929123699</v>
      </c>
      <c r="P232" s="112">
        <v>25.85635417901776</v>
      </c>
      <c r="Q232" s="109">
        <v>0.29488644015096899</v>
      </c>
      <c r="R232" s="107">
        <v>-0.68025303597986231</v>
      </c>
      <c r="S232" s="108">
        <v>5.4506814615156801E-2</v>
      </c>
      <c r="T232" s="108">
        <v>18.48400170155389</v>
      </c>
      <c r="U232" s="110">
        <v>0.96702763342748721</v>
      </c>
      <c r="V232" s="106">
        <v>0.83800520634979303</v>
      </c>
      <c r="W232" s="107">
        <v>-0.13876555826292317</v>
      </c>
      <c r="X232" s="108">
        <v>8.9831242858807905E-2</v>
      </c>
      <c r="Y232" s="108">
        <v>10.719652118880907</v>
      </c>
      <c r="Z232" s="109">
        <v>0.207571310694562</v>
      </c>
      <c r="AA232" s="107">
        <v>-0.10639804658508459</v>
      </c>
      <c r="AB232" s="108">
        <v>6.2594070752398798E-2</v>
      </c>
      <c r="AC232" s="108">
        <v>30.155453825940821</v>
      </c>
      <c r="AD232" s="110">
        <v>-0.38317787020947308</v>
      </c>
    </row>
    <row r="233" spans="1:30" x14ac:dyDescent="0.2">
      <c r="A233" s="105" t="s">
        <v>806</v>
      </c>
      <c r="B233" s="105" t="s">
        <v>807</v>
      </c>
      <c r="C233" s="105" t="s">
        <v>808</v>
      </c>
      <c r="D233" s="106">
        <v>0</v>
      </c>
      <c r="E233" s="107">
        <v>0</v>
      </c>
      <c r="F233" s="108">
        <v>0</v>
      </c>
      <c r="G233" s="108" t="s">
        <v>156</v>
      </c>
      <c r="H233" s="109">
        <v>0</v>
      </c>
      <c r="I233" s="107">
        <v>0</v>
      </c>
      <c r="J233" s="108">
        <v>0</v>
      </c>
      <c r="K233" s="108" t="s">
        <v>156</v>
      </c>
      <c r="L233" s="110" t="s">
        <v>157</v>
      </c>
      <c r="M233" s="106">
        <v>0</v>
      </c>
      <c r="N233" s="111">
        <v>0</v>
      </c>
      <c r="O233" s="112">
        <v>0</v>
      </c>
      <c r="P233" s="112" t="s">
        <v>156</v>
      </c>
      <c r="Q233" s="109">
        <v>0</v>
      </c>
      <c r="R233" s="107">
        <v>0</v>
      </c>
      <c r="S233" s="108">
        <v>0</v>
      </c>
      <c r="T233" s="108" t="s">
        <v>156</v>
      </c>
      <c r="U233" s="110" t="s">
        <v>157</v>
      </c>
      <c r="V233" s="106">
        <v>0</v>
      </c>
      <c r="W233" s="107">
        <v>0</v>
      </c>
      <c r="X233" s="108">
        <v>0</v>
      </c>
      <c r="Y233" s="108" t="s">
        <v>156</v>
      </c>
      <c r="Z233" s="109">
        <v>0</v>
      </c>
      <c r="AA233" s="107">
        <v>0</v>
      </c>
      <c r="AB233" s="108">
        <v>0</v>
      </c>
      <c r="AC233" s="108" t="s">
        <v>156</v>
      </c>
      <c r="AD233" s="110" t="s">
        <v>157</v>
      </c>
    </row>
    <row r="234" spans="1:30" x14ac:dyDescent="0.2">
      <c r="A234" s="105" t="s">
        <v>809</v>
      </c>
      <c r="B234" s="105" t="s">
        <v>810</v>
      </c>
      <c r="C234" s="105" t="s">
        <v>811</v>
      </c>
      <c r="D234" s="106">
        <v>0</v>
      </c>
      <c r="E234" s="107">
        <v>0</v>
      </c>
      <c r="F234" s="108">
        <v>0</v>
      </c>
      <c r="G234" s="108" t="s">
        <v>156</v>
      </c>
      <c r="H234" s="109">
        <v>0</v>
      </c>
      <c r="I234" s="107">
        <v>0</v>
      </c>
      <c r="J234" s="108">
        <v>0</v>
      </c>
      <c r="K234" s="108" t="s">
        <v>156</v>
      </c>
      <c r="L234" s="110" t="s">
        <v>157</v>
      </c>
      <c r="M234" s="106">
        <v>0</v>
      </c>
      <c r="N234" s="111">
        <v>0</v>
      </c>
      <c r="O234" s="112">
        <v>0</v>
      </c>
      <c r="P234" s="112" t="s">
        <v>156</v>
      </c>
      <c r="Q234" s="109">
        <v>0</v>
      </c>
      <c r="R234" s="107">
        <v>0</v>
      </c>
      <c r="S234" s="108">
        <v>0</v>
      </c>
      <c r="T234" s="108" t="s">
        <v>156</v>
      </c>
      <c r="U234" s="110" t="s">
        <v>157</v>
      </c>
      <c r="V234" s="106">
        <v>0</v>
      </c>
      <c r="W234" s="107">
        <v>0</v>
      </c>
      <c r="X234" s="108">
        <v>0</v>
      </c>
      <c r="Y234" s="108" t="s">
        <v>156</v>
      </c>
      <c r="Z234" s="109">
        <v>0</v>
      </c>
      <c r="AA234" s="107">
        <v>0</v>
      </c>
      <c r="AB234" s="108">
        <v>0</v>
      </c>
      <c r="AC234" s="108" t="s">
        <v>156</v>
      </c>
      <c r="AD234" s="110" t="s">
        <v>157</v>
      </c>
    </row>
    <row r="235" spans="1:30" x14ac:dyDescent="0.2">
      <c r="A235" s="105" t="s">
        <v>812</v>
      </c>
      <c r="B235" s="105" t="s">
        <v>813</v>
      </c>
      <c r="C235" s="105" t="s">
        <v>814</v>
      </c>
      <c r="D235" s="106">
        <v>0</v>
      </c>
      <c r="E235" s="107">
        <v>0</v>
      </c>
      <c r="F235" s="108">
        <v>0</v>
      </c>
      <c r="G235" s="108" t="s">
        <v>156</v>
      </c>
      <c r="H235" s="109">
        <v>0</v>
      </c>
      <c r="I235" s="107">
        <v>0</v>
      </c>
      <c r="J235" s="108">
        <v>0</v>
      </c>
      <c r="K235" s="108" t="s">
        <v>156</v>
      </c>
      <c r="L235" s="110" t="s">
        <v>157</v>
      </c>
      <c r="M235" s="106">
        <v>0</v>
      </c>
      <c r="N235" s="111">
        <v>0</v>
      </c>
      <c r="O235" s="112">
        <v>0</v>
      </c>
      <c r="P235" s="112" t="s">
        <v>156</v>
      </c>
      <c r="Q235" s="109">
        <v>0</v>
      </c>
      <c r="R235" s="107">
        <v>0</v>
      </c>
      <c r="S235" s="108">
        <v>0</v>
      </c>
      <c r="T235" s="108" t="s">
        <v>156</v>
      </c>
      <c r="U235" s="110" t="s">
        <v>157</v>
      </c>
      <c r="V235" s="106">
        <v>0</v>
      </c>
      <c r="W235" s="107">
        <v>0</v>
      </c>
      <c r="X235" s="108">
        <v>0</v>
      </c>
      <c r="Y235" s="108" t="s">
        <v>156</v>
      </c>
      <c r="Z235" s="109">
        <v>0</v>
      </c>
      <c r="AA235" s="107">
        <v>0</v>
      </c>
      <c r="AB235" s="108">
        <v>0</v>
      </c>
      <c r="AC235" s="108" t="s">
        <v>156</v>
      </c>
      <c r="AD235" s="110" t="s">
        <v>157</v>
      </c>
    </row>
    <row r="236" spans="1:30" x14ac:dyDescent="0.2">
      <c r="A236" s="105" t="s">
        <v>815</v>
      </c>
      <c r="B236" s="105" t="s">
        <v>816</v>
      </c>
      <c r="C236" s="105" t="s">
        <v>817</v>
      </c>
      <c r="D236" s="106">
        <v>0</v>
      </c>
      <c r="E236" s="107">
        <v>0</v>
      </c>
      <c r="F236" s="108">
        <v>0</v>
      </c>
      <c r="G236" s="108" t="s">
        <v>156</v>
      </c>
      <c r="H236" s="109">
        <v>0</v>
      </c>
      <c r="I236" s="107">
        <v>0</v>
      </c>
      <c r="J236" s="108">
        <v>0</v>
      </c>
      <c r="K236" s="108" t="s">
        <v>156</v>
      </c>
      <c r="L236" s="110" t="s">
        <v>157</v>
      </c>
      <c r="M236" s="106">
        <v>0</v>
      </c>
      <c r="N236" s="111">
        <v>0</v>
      </c>
      <c r="O236" s="112">
        <v>0</v>
      </c>
      <c r="P236" s="112" t="s">
        <v>156</v>
      </c>
      <c r="Q236" s="109">
        <v>0</v>
      </c>
      <c r="R236" s="107">
        <v>0</v>
      </c>
      <c r="S236" s="108">
        <v>0</v>
      </c>
      <c r="T236" s="108" t="s">
        <v>156</v>
      </c>
      <c r="U236" s="110" t="s">
        <v>157</v>
      </c>
      <c r="V236" s="106">
        <v>0</v>
      </c>
      <c r="W236" s="107">
        <v>0</v>
      </c>
      <c r="X236" s="108">
        <v>0</v>
      </c>
      <c r="Y236" s="108" t="s">
        <v>156</v>
      </c>
      <c r="Z236" s="109">
        <v>0</v>
      </c>
      <c r="AA236" s="107">
        <v>0</v>
      </c>
      <c r="AB236" s="108">
        <v>0</v>
      </c>
      <c r="AC236" s="108" t="s">
        <v>156</v>
      </c>
      <c r="AD236" s="110" t="s">
        <v>157</v>
      </c>
    </row>
    <row r="237" spans="1:30" x14ac:dyDescent="0.2">
      <c r="A237" s="105" t="s">
        <v>818</v>
      </c>
      <c r="B237" s="105" t="s">
        <v>819</v>
      </c>
      <c r="C237" s="105" t="s">
        <v>820</v>
      </c>
      <c r="D237" s="106">
        <v>0</v>
      </c>
      <c r="E237" s="107">
        <v>0</v>
      </c>
      <c r="F237" s="108">
        <v>0</v>
      </c>
      <c r="G237" s="108" t="s">
        <v>156</v>
      </c>
      <c r="H237" s="109">
        <v>0</v>
      </c>
      <c r="I237" s="107">
        <v>0</v>
      </c>
      <c r="J237" s="108">
        <v>0</v>
      </c>
      <c r="K237" s="108" t="s">
        <v>156</v>
      </c>
      <c r="L237" s="110" t="s">
        <v>157</v>
      </c>
      <c r="M237" s="106">
        <v>0</v>
      </c>
      <c r="N237" s="111">
        <v>0</v>
      </c>
      <c r="O237" s="112">
        <v>0</v>
      </c>
      <c r="P237" s="112" t="s">
        <v>156</v>
      </c>
      <c r="Q237" s="109">
        <v>0</v>
      </c>
      <c r="R237" s="107">
        <v>0</v>
      </c>
      <c r="S237" s="108">
        <v>0</v>
      </c>
      <c r="T237" s="108" t="s">
        <v>156</v>
      </c>
      <c r="U237" s="110" t="s">
        <v>157</v>
      </c>
      <c r="V237" s="106">
        <v>0</v>
      </c>
      <c r="W237" s="107">
        <v>0</v>
      </c>
      <c r="X237" s="108">
        <v>0</v>
      </c>
      <c r="Y237" s="108" t="s">
        <v>156</v>
      </c>
      <c r="Z237" s="109">
        <v>0</v>
      </c>
      <c r="AA237" s="107">
        <v>0</v>
      </c>
      <c r="AB237" s="108">
        <v>0</v>
      </c>
      <c r="AC237" s="108" t="s">
        <v>156</v>
      </c>
      <c r="AD237" s="110" t="s">
        <v>157</v>
      </c>
    </row>
    <row r="238" spans="1:30" x14ac:dyDescent="0.2">
      <c r="A238" s="105" t="s">
        <v>821</v>
      </c>
      <c r="B238" s="105" t="s">
        <v>822</v>
      </c>
      <c r="C238" s="105" t="s">
        <v>823</v>
      </c>
      <c r="D238" s="106">
        <v>0</v>
      </c>
      <c r="E238" s="107">
        <v>0</v>
      </c>
      <c r="F238" s="108">
        <v>0</v>
      </c>
      <c r="G238" s="108" t="s">
        <v>156</v>
      </c>
      <c r="H238" s="109">
        <v>0</v>
      </c>
      <c r="I238" s="107">
        <v>0</v>
      </c>
      <c r="J238" s="108">
        <v>0</v>
      </c>
      <c r="K238" s="108" t="s">
        <v>156</v>
      </c>
      <c r="L238" s="110" t="s">
        <v>157</v>
      </c>
      <c r="M238" s="106">
        <v>0</v>
      </c>
      <c r="N238" s="111">
        <v>0</v>
      </c>
      <c r="O238" s="112">
        <v>0</v>
      </c>
      <c r="P238" s="112" t="s">
        <v>156</v>
      </c>
      <c r="Q238" s="109">
        <v>0</v>
      </c>
      <c r="R238" s="107">
        <v>0</v>
      </c>
      <c r="S238" s="108">
        <v>0</v>
      </c>
      <c r="T238" s="108" t="s">
        <v>156</v>
      </c>
      <c r="U238" s="110" t="s">
        <v>157</v>
      </c>
      <c r="V238" s="106">
        <v>0</v>
      </c>
      <c r="W238" s="107">
        <v>0</v>
      </c>
      <c r="X238" s="108">
        <v>0</v>
      </c>
      <c r="Y238" s="108" t="s">
        <v>156</v>
      </c>
      <c r="Z238" s="109">
        <v>0</v>
      </c>
      <c r="AA238" s="107">
        <v>0</v>
      </c>
      <c r="AB238" s="108">
        <v>0</v>
      </c>
      <c r="AC238" s="108" t="s">
        <v>156</v>
      </c>
      <c r="AD238" s="110" t="s">
        <v>157</v>
      </c>
    </row>
    <row r="239" spans="1:30" x14ac:dyDescent="0.2">
      <c r="A239" s="105" t="s">
        <v>824</v>
      </c>
      <c r="B239" s="105" t="s">
        <v>825</v>
      </c>
      <c r="C239" s="105" t="s">
        <v>826</v>
      </c>
      <c r="D239" s="106">
        <v>0</v>
      </c>
      <c r="E239" s="107">
        <v>0</v>
      </c>
      <c r="F239" s="108">
        <v>0</v>
      </c>
      <c r="G239" s="108" t="s">
        <v>156</v>
      </c>
      <c r="H239" s="109">
        <v>0</v>
      </c>
      <c r="I239" s="107">
        <v>0</v>
      </c>
      <c r="J239" s="108">
        <v>0</v>
      </c>
      <c r="K239" s="108" t="s">
        <v>156</v>
      </c>
      <c r="L239" s="110" t="s">
        <v>157</v>
      </c>
      <c r="M239" s="106">
        <v>0</v>
      </c>
      <c r="N239" s="111">
        <v>0</v>
      </c>
      <c r="O239" s="112">
        <v>0</v>
      </c>
      <c r="P239" s="112" t="s">
        <v>156</v>
      </c>
      <c r="Q239" s="109">
        <v>0</v>
      </c>
      <c r="R239" s="107">
        <v>0</v>
      </c>
      <c r="S239" s="108">
        <v>0</v>
      </c>
      <c r="T239" s="108" t="s">
        <v>156</v>
      </c>
      <c r="U239" s="110" t="s">
        <v>157</v>
      </c>
      <c r="V239" s="106">
        <v>0</v>
      </c>
      <c r="W239" s="107">
        <v>0</v>
      </c>
      <c r="X239" s="108">
        <v>0</v>
      </c>
      <c r="Y239" s="108" t="s">
        <v>156</v>
      </c>
      <c r="Z239" s="109">
        <v>0</v>
      </c>
      <c r="AA239" s="107">
        <v>0</v>
      </c>
      <c r="AB239" s="108">
        <v>0</v>
      </c>
      <c r="AC239" s="108" t="s">
        <v>156</v>
      </c>
      <c r="AD239" s="110" t="s">
        <v>157</v>
      </c>
    </row>
    <row r="240" spans="1:30" x14ac:dyDescent="0.2">
      <c r="A240" s="105" t="s">
        <v>827</v>
      </c>
      <c r="B240" s="105" t="s">
        <v>828</v>
      </c>
      <c r="C240" s="105" t="s">
        <v>829</v>
      </c>
      <c r="D240" s="106">
        <v>0</v>
      </c>
      <c r="E240" s="107">
        <v>0</v>
      </c>
      <c r="F240" s="108">
        <v>0</v>
      </c>
      <c r="G240" s="108" t="s">
        <v>156</v>
      </c>
      <c r="H240" s="109">
        <v>0</v>
      </c>
      <c r="I240" s="107">
        <v>0</v>
      </c>
      <c r="J240" s="108">
        <v>0</v>
      </c>
      <c r="K240" s="108" t="s">
        <v>156</v>
      </c>
      <c r="L240" s="110" t="s">
        <v>157</v>
      </c>
      <c r="M240" s="106">
        <v>0</v>
      </c>
      <c r="N240" s="111">
        <v>0</v>
      </c>
      <c r="O240" s="112">
        <v>0</v>
      </c>
      <c r="P240" s="112" t="s">
        <v>156</v>
      </c>
      <c r="Q240" s="109">
        <v>0</v>
      </c>
      <c r="R240" s="107">
        <v>0</v>
      </c>
      <c r="S240" s="108">
        <v>0</v>
      </c>
      <c r="T240" s="108" t="s">
        <v>156</v>
      </c>
      <c r="U240" s="110" t="s">
        <v>157</v>
      </c>
      <c r="V240" s="106">
        <v>0</v>
      </c>
      <c r="W240" s="107">
        <v>0</v>
      </c>
      <c r="X240" s="108">
        <v>0</v>
      </c>
      <c r="Y240" s="108" t="s">
        <v>156</v>
      </c>
      <c r="Z240" s="109">
        <v>0</v>
      </c>
      <c r="AA240" s="107">
        <v>0</v>
      </c>
      <c r="AB240" s="108">
        <v>0</v>
      </c>
      <c r="AC240" s="108" t="s">
        <v>156</v>
      </c>
      <c r="AD240" s="110" t="s">
        <v>157</v>
      </c>
    </row>
    <row r="241" spans="1:30" x14ac:dyDescent="0.2">
      <c r="A241" s="105" t="s">
        <v>830</v>
      </c>
      <c r="B241" s="105" t="s">
        <v>831</v>
      </c>
      <c r="C241" s="105" t="s">
        <v>832</v>
      </c>
      <c r="D241" s="106">
        <v>0</v>
      </c>
      <c r="E241" s="107">
        <v>0</v>
      </c>
      <c r="F241" s="108">
        <v>0</v>
      </c>
      <c r="G241" s="108" t="s">
        <v>156</v>
      </c>
      <c r="H241" s="109">
        <v>0</v>
      </c>
      <c r="I241" s="107">
        <v>0</v>
      </c>
      <c r="J241" s="108">
        <v>0</v>
      </c>
      <c r="K241" s="108" t="s">
        <v>156</v>
      </c>
      <c r="L241" s="110" t="s">
        <v>157</v>
      </c>
      <c r="M241" s="106">
        <v>0</v>
      </c>
      <c r="N241" s="111">
        <v>0</v>
      </c>
      <c r="O241" s="112">
        <v>0</v>
      </c>
      <c r="P241" s="112" t="s">
        <v>156</v>
      </c>
      <c r="Q241" s="109">
        <v>0</v>
      </c>
      <c r="R241" s="107">
        <v>0</v>
      </c>
      <c r="S241" s="108">
        <v>0</v>
      </c>
      <c r="T241" s="108" t="s">
        <v>156</v>
      </c>
      <c r="U241" s="110" t="s">
        <v>157</v>
      </c>
      <c r="V241" s="106">
        <v>0</v>
      </c>
      <c r="W241" s="107">
        <v>0</v>
      </c>
      <c r="X241" s="108">
        <v>0</v>
      </c>
      <c r="Y241" s="108" t="s">
        <v>156</v>
      </c>
      <c r="Z241" s="109">
        <v>0</v>
      </c>
      <c r="AA241" s="107">
        <v>0</v>
      </c>
      <c r="AB241" s="108">
        <v>0</v>
      </c>
      <c r="AC241" s="108" t="s">
        <v>156</v>
      </c>
      <c r="AD241" s="110" t="s">
        <v>157</v>
      </c>
    </row>
    <row r="242" spans="1:30" x14ac:dyDescent="0.2">
      <c r="A242" s="105" t="s">
        <v>833</v>
      </c>
      <c r="B242" s="105" t="s">
        <v>834</v>
      </c>
      <c r="C242" s="105" t="s">
        <v>835</v>
      </c>
      <c r="D242" s="106">
        <v>0</v>
      </c>
      <c r="E242" s="107">
        <v>0</v>
      </c>
      <c r="F242" s="108">
        <v>0</v>
      </c>
      <c r="G242" s="108" t="s">
        <v>156</v>
      </c>
      <c r="H242" s="109">
        <v>0</v>
      </c>
      <c r="I242" s="107">
        <v>0</v>
      </c>
      <c r="J242" s="108">
        <v>0</v>
      </c>
      <c r="K242" s="108" t="s">
        <v>156</v>
      </c>
      <c r="L242" s="110" t="s">
        <v>157</v>
      </c>
      <c r="M242" s="106">
        <v>0</v>
      </c>
      <c r="N242" s="111">
        <v>0</v>
      </c>
      <c r="O242" s="112">
        <v>0</v>
      </c>
      <c r="P242" s="112" t="s">
        <v>156</v>
      </c>
      <c r="Q242" s="109">
        <v>0</v>
      </c>
      <c r="R242" s="107">
        <v>0</v>
      </c>
      <c r="S242" s="108">
        <v>0</v>
      </c>
      <c r="T242" s="108" t="s">
        <v>156</v>
      </c>
      <c r="U242" s="110" t="s">
        <v>157</v>
      </c>
      <c r="V242" s="106">
        <v>0</v>
      </c>
      <c r="W242" s="107">
        <v>0</v>
      </c>
      <c r="X242" s="108">
        <v>0</v>
      </c>
      <c r="Y242" s="108" t="s">
        <v>156</v>
      </c>
      <c r="Z242" s="109">
        <v>0</v>
      </c>
      <c r="AA242" s="107">
        <v>0</v>
      </c>
      <c r="AB242" s="108">
        <v>0</v>
      </c>
      <c r="AC242" s="108" t="s">
        <v>156</v>
      </c>
      <c r="AD242" s="110" t="s">
        <v>157</v>
      </c>
    </row>
    <row r="243" spans="1:30" x14ac:dyDescent="0.2">
      <c r="A243" s="105" t="s">
        <v>836</v>
      </c>
      <c r="B243" s="105" t="s">
        <v>837</v>
      </c>
      <c r="C243" s="105" t="s">
        <v>838</v>
      </c>
      <c r="D243" s="106">
        <v>0</v>
      </c>
      <c r="E243" s="107">
        <v>0</v>
      </c>
      <c r="F243" s="108">
        <v>0</v>
      </c>
      <c r="G243" s="108" t="s">
        <v>156</v>
      </c>
      <c r="H243" s="109">
        <v>0</v>
      </c>
      <c r="I243" s="107">
        <v>0</v>
      </c>
      <c r="J243" s="108">
        <v>0</v>
      </c>
      <c r="K243" s="108" t="s">
        <v>156</v>
      </c>
      <c r="L243" s="110" t="s">
        <v>157</v>
      </c>
      <c r="M243" s="106">
        <v>0</v>
      </c>
      <c r="N243" s="111">
        <v>0</v>
      </c>
      <c r="O243" s="112">
        <v>0</v>
      </c>
      <c r="P243" s="112" t="s">
        <v>156</v>
      </c>
      <c r="Q243" s="109">
        <v>0</v>
      </c>
      <c r="R243" s="107">
        <v>0</v>
      </c>
      <c r="S243" s="108">
        <v>0</v>
      </c>
      <c r="T243" s="108" t="s">
        <v>156</v>
      </c>
      <c r="U243" s="110" t="s">
        <v>157</v>
      </c>
      <c r="V243" s="106">
        <v>0</v>
      </c>
      <c r="W243" s="107">
        <v>0</v>
      </c>
      <c r="X243" s="108">
        <v>0</v>
      </c>
      <c r="Y243" s="108" t="s">
        <v>156</v>
      </c>
      <c r="Z243" s="109">
        <v>0</v>
      </c>
      <c r="AA243" s="107">
        <v>0</v>
      </c>
      <c r="AB243" s="108">
        <v>0</v>
      </c>
      <c r="AC243" s="108" t="s">
        <v>156</v>
      </c>
      <c r="AD243" s="110" t="s">
        <v>157</v>
      </c>
    </row>
    <row r="244" spans="1:30" x14ac:dyDescent="0.2">
      <c r="A244" s="105" t="s">
        <v>839</v>
      </c>
      <c r="B244" s="105" t="s">
        <v>840</v>
      </c>
      <c r="C244" s="105" t="s">
        <v>841</v>
      </c>
      <c r="D244" s="106">
        <v>0</v>
      </c>
      <c r="E244" s="107">
        <v>0</v>
      </c>
      <c r="F244" s="108">
        <v>0</v>
      </c>
      <c r="G244" s="108" t="s">
        <v>156</v>
      </c>
      <c r="H244" s="109">
        <v>0</v>
      </c>
      <c r="I244" s="107">
        <v>0</v>
      </c>
      <c r="J244" s="108">
        <v>0</v>
      </c>
      <c r="K244" s="108" t="s">
        <v>156</v>
      </c>
      <c r="L244" s="110" t="s">
        <v>157</v>
      </c>
      <c r="M244" s="106">
        <v>0</v>
      </c>
      <c r="N244" s="111">
        <v>0</v>
      </c>
      <c r="O244" s="112">
        <v>0</v>
      </c>
      <c r="P244" s="112" t="s">
        <v>156</v>
      </c>
      <c r="Q244" s="109">
        <v>0</v>
      </c>
      <c r="R244" s="107">
        <v>0</v>
      </c>
      <c r="S244" s="108">
        <v>0</v>
      </c>
      <c r="T244" s="108" t="s">
        <v>156</v>
      </c>
      <c r="U244" s="110" t="s">
        <v>157</v>
      </c>
      <c r="V244" s="106">
        <v>0</v>
      </c>
      <c r="W244" s="107">
        <v>0</v>
      </c>
      <c r="X244" s="108">
        <v>0</v>
      </c>
      <c r="Y244" s="108" t="s">
        <v>156</v>
      </c>
      <c r="Z244" s="109">
        <v>0</v>
      </c>
      <c r="AA244" s="107">
        <v>0</v>
      </c>
      <c r="AB244" s="108">
        <v>0</v>
      </c>
      <c r="AC244" s="108" t="s">
        <v>156</v>
      </c>
      <c r="AD244" s="110" t="s">
        <v>157</v>
      </c>
    </row>
    <row r="245" spans="1:30" x14ac:dyDescent="0.2">
      <c r="A245" s="105" t="s">
        <v>842</v>
      </c>
      <c r="B245" s="105" t="s">
        <v>843</v>
      </c>
      <c r="C245" s="105" t="s">
        <v>844</v>
      </c>
      <c r="D245" s="106">
        <v>0</v>
      </c>
      <c r="E245" s="107">
        <v>0</v>
      </c>
      <c r="F245" s="108">
        <v>0</v>
      </c>
      <c r="G245" s="108" t="s">
        <v>156</v>
      </c>
      <c r="H245" s="109">
        <v>0</v>
      </c>
      <c r="I245" s="107">
        <v>0</v>
      </c>
      <c r="J245" s="108">
        <v>0</v>
      </c>
      <c r="K245" s="108" t="s">
        <v>156</v>
      </c>
      <c r="L245" s="110" t="s">
        <v>157</v>
      </c>
      <c r="M245" s="106">
        <v>0</v>
      </c>
      <c r="N245" s="111">
        <v>0</v>
      </c>
      <c r="O245" s="112">
        <v>0</v>
      </c>
      <c r="P245" s="112" t="s">
        <v>156</v>
      </c>
      <c r="Q245" s="109">
        <v>0</v>
      </c>
      <c r="R245" s="107">
        <v>0</v>
      </c>
      <c r="S245" s="108">
        <v>0</v>
      </c>
      <c r="T245" s="108" t="s">
        <v>156</v>
      </c>
      <c r="U245" s="110" t="s">
        <v>157</v>
      </c>
      <c r="V245" s="106">
        <v>0</v>
      </c>
      <c r="W245" s="107">
        <v>0</v>
      </c>
      <c r="X245" s="108">
        <v>0</v>
      </c>
      <c r="Y245" s="108" t="s">
        <v>156</v>
      </c>
      <c r="Z245" s="109">
        <v>0</v>
      </c>
      <c r="AA245" s="107">
        <v>0</v>
      </c>
      <c r="AB245" s="108">
        <v>0</v>
      </c>
      <c r="AC245" s="108" t="s">
        <v>156</v>
      </c>
      <c r="AD245" s="110" t="s">
        <v>157</v>
      </c>
    </row>
    <row r="246" spans="1:30" x14ac:dyDescent="0.2">
      <c r="A246" s="105" t="s">
        <v>845</v>
      </c>
      <c r="B246" s="105" t="s">
        <v>846</v>
      </c>
      <c r="C246" s="105" t="s">
        <v>847</v>
      </c>
      <c r="D246" s="106">
        <v>0</v>
      </c>
      <c r="E246" s="107">
        <v>0</v>
      </c>
      <c r="F246" s="108">
        <v>0</v>
      </c>
      <c r="G246" s="108" t="s">
        <v>156</v>
      </c>
      <c r="H246" s="109">
        <v>0</v>
      </c>
      <c r="I246" s="107">
        <v>0</v>
      </c>
      <c r="J246" s="108">
        <v>0</v>
      </c>
      <c r="K246" s="108" t="s">
        <v>156</v>
      </c>
      <c r="L246" s="110" t="s">
        <v>157</v>
      </c>
      <c r="M246" s="106">
        <v>0</v>
      </c>
      <c r="N246" s="111">
        <v>0</v>
      </c>
      <c r="O246" s="112">
        <v>0</v>
      </c>
      <c r="P246" s="112" t="s">
        <v>156</v>
      </c>
      <c r="Q246" s="113">
        <v>0</v>
      </c>
      <c r="R246" s="107">
        <v>0</v>
      </c>
      <c r="S246" s="114">
        <v>1.9920123506989301E-17</v>
      </c>
      <c r="T246" s="108" t="s">
        <v>156</v>
      </c>
      <c r="U246" s="110" t="s">
        <v>157</v>
      </c>
      <c r="V246" s="116">
        <v>0</v>
      </c>
      <c r="W246" s="107">
        <v>0</v>
      </c>
      <c r="X246" s="114">
        <v>3.97702904244248E-17</v>
      </c>
      <c r="Y246" s="108" t="s">
        <v>156</v>
      </c>
      <c r="Z246" s="109">
        <v>0</v>
      </c>
      <c r="AA246" s="107">
        <v>0</v>
      </c>
      <c r="AB246" s="108">
        <v>0</v>
      </c>
      <c r="AC246" s="108" t="s">
        <v>156</v>
      </c>
      <c r="AD246" s="110" t="s">
        <v>157</v>
      </c>
    </row>
    <row r="247" spans="1:30" x14ac:dyDescent="0.2">
      <c r="A247" s="105" t="s">
        <v>848</v>
      </c>
      <c r="B247" s="105" t="s">
        <v>849</v>
      </c>
      <c r="C247" s="105" t="s">
        <v>850</v>
      </c>
      <c r="D247" s="116">
        <v>0</v>
      </c>
      <c r="E247" s="107">
        <v>0</v>
      </c>
      <c r="F247" s="114">
        <v>3.9780261664502598E-17</v>
      </c>
      <c r="G247" s="108" t="s">
        <v>156</v>
      </c>
      <c r="H247" s="109">
        <v>0</v>
      </c>
      <c r="I247" s="107">
        <v>0</v>
      </c>
      <c r="J247" s="108">
        <v>0</v>
      </c>
      <c r="K247" s="108" t="s">
        <v>156</v>
      </c>
      <c r="L247" s="110" t="s">
        <v>157</v>
      </c>
      <c r="M247" s="106">
        <v>0</v>
      </c>
      <c r="N247" s="111">
        <v>0</v>
      </c>
      <c r="O247" s="112">
        <v>0</v>
      </c>
      <c r="P247" s="112" t="s">
        <v>156</v>
      </c>
      <c r="Q247" s="109">
        <v>0</v>
      </c>
      <c r="R247" s="107">
        <v>0</v>
      </c>
      <c r="S247" s="108">
        <v>0</v>
      </c>
      <c r="T247" s="108" t="s">
        <v>156</v>
      </c>
      <c r="U247" s="110" t="s">
        <v>157</v>
      </c>
      <c r="V247" s="116">
        <v>0</v>
      </c>
      <c r="W247" s="107">
        <v>0</v>
      </c>
      <c r="X247" s="114">
        <v>3.9770290424424701E-17</v>
      </c>
      <c r="Y247" s="108" t="s">
        <v>156</v>
      </c>
      <c r="Z247" s="109">
        <v>0</v>
      </c>
      <c r="AA247" s="107">
        <v>0</v>
      </c>
      <c r="AB247" s="114">
        <v>7.0410565401023595E-18</v>
      </c>
      <c r="AC247" s="108" t="s">
        <v>156</v>
      </c>
      <c r="AD247" s="110" t="s">
        <v>157</v>
      </c>
    </row>
    <row r="248" spans="1:30" x14ac:dyDescent="0.2">
      <c r="A248" s="105" t="s">
        <v>851</v>
      </c>
      <c r="B248" s="105" t="s">
        <v>852</v>
      </c>
      <c r="C248" s="105" t="s">
        <v>853</v>
      </c>
      <c r="D248" s="106">
        <v>0</v>
      </c>
      <c r="E248" s="107">
        <v>0</v>
      </c>
      <c r="F248" s="108">
        <v>0</v>
      </c>
      <c r="G248" s="108" t="s">
        <v>156</v>
      </c>
      <c r="H248" s="109">
        <v>0</v>
      </c>
      <c r="I248" s="107">
        <v>0</v>
      </c>
      <c r="J248" s="108">
        <v>0</v>
      </c>
      <c r="K248" s="108" t="s">
        <v>156</v>
      </c>
      <c r="L248" s="110" t="s">
        <v>157</v>
      </c>
      <c r="M248" s="106">
        <v>0</v>
      </c>
      <c r="N248" s="111">
        <v>0</v>
      </c>
      <c r="O248" s="112">
        <v>0</v>
      </c>
      <c r="P248" s="112" t="s">
        <v>156</v>
      </c>
      <c r="Q248" s="109">
        <v>0</v>
      </c>
      <c r="R248" s="107">
        <v>0</v>
      </c>
      <c r="S248" s="108">
        <v>0</v>
      </c>
      <c r="T248" s="108" t="s">
        <v>156</v>
      </c>
      <c r="U248" s="110" t="s">
        <v>157</v>
      </c>
      <c r="V248" s="106">
        <v>0</v>
      </c>
      <c r="W248" s="107">
        <v>0</v>
      </c>
      <c r="X248" s="108">
        <v>0</v>
      </c>
      <c r="Y248" s="108" t="s">
        <v>156</v>
      </c>
      <c r="Z248" s="109">
        <v>0</v>
      </c>
      <c r="AA248" s="107">
        <v>0</v>
      </c>
      <c r="AB248" s="108">
        <v>0</v>
      </c>
      <c r="AC248" s="108" t="s">
        <v>156</v>
      </c>
      <c r="AD248" s="110" t="s">
        <v>157</v>
      </c>
    </row>
    <row r="249" spans="1:30" x14ac:dyDescent="0.2">
      <c r="A249" s="105" t="s">
        <v>854</v>
      </c>
      <c r="B249" s="105" t="s">
        <v>855</v>
      </c>
      <c r="C249" s="105" t="s">
        <v>856</v>
      </c>
      <c r="D249" s="106">
        <v>0</v>
      </c>
      <c r="E249" s="107">
        <v>0</v>
      </c>
      <c r="F249" s="108">
        <v>0</v>
      </c>
      <c r="G249" s="108" t="s">
        <v>156</v>
      </c>
      <c r="H249" s="109">
        <v>0</v>
      </c>
      <c r="I249" s="107">
        <v>0</v>
      </c>
      <c r="J249" s="108">
        <v>0</v>
      </c>
      <c r="K249" s="108" t="s">
        <v>156</v>
      </c>
      <c r="L249" s="110" t="s">
        <v>157</v>
      </c>
      <c r="M249" s="106">
        <v>0</v>
      </c>
      <c r="N249" s="111">
        <v>0</v>
      </c>
      <c r="O249" s="112">
        <v>0</v>
      </c>
      <c r="P249" s="112" t="s">
        <v>156</v>
      </c>
      <c r="Q249" s="109">
        <v>0</v>
      </c>
      <c r="R249" s="107">
        <v>0</v>
      </c>
      <c r="S249" s="108">
        <v>0</v>
      </c>
      <c r="T249" s="108" t="s">
        <v>156</v>
      </c>
      <c r="U249" s="110" t="s">
        <v>157</v>
      </c>
      <c r="V249" s="106">
        <v>0</v>
      </c>
      <c r="W249" s="107">
        <v>0</v>
      </c>
      <c r="X249" s="108">
        <v>0</v>
      </c>
      <c r="Y249" s="108" t="s">
        <v>156</v>
      </c>
      <c r="Z249" s="109">
        <v>0</v>
      </c>
      <c r="AA249" s="107">
        <v>0</v>
      </c>
      <c r="AB249" s="108">
        <v>0</v>
      </c>
      <c r="AC249" s="108" t="s">
        <v>156</v>
      </c>
      <c r="AD249" s="110" t="s">
        <v>157</v>
      </c>
    </row>
    <row r="250" spans="1:30" x14ac:dyDescent="0.2">
      <c r="A250" s="105" t="s">
        <v>857</v>
      </c>
      <c r="B250" s="105" t="s">
        <v>858</v>
      </c>
      <c r="C250" s="105" t="s">
        <v>859</v>
      </c>
      <c r="D250" s="106">
        <v>0</v>
      </c>
      <c r="E250" s="107">
        <v>0</v>
      </c>
      <c r="F250" s="108">
        <v>0</v>
      </c>
      <c r="G250" s="108" t="s">
        <v>156</v>
      </c>
      <c r="H250" s="109">
        <v>0</v>
      </c>
      <c r="I250" s="107">
        <v>0</v>
      </c>
      <c r="J250" s="108">
        <v>0</v>
      </c>
      <c r="K250" s="108" t="s">
        <v>156</v>
      </c>
      <c r="L250" s="110" t="s">
        <v>157</v>
      </c>
      <c r="M250" s="106">
        <v>0</v>
      </c>
      <c r="N250" s="111">
        <v>0</v>
      </c>
      <c r="O250" s="112">
        <v>0</v>
      </c>
      <c r="P250" s="112" t="s">
        <v>156</v>
      </c>
      <c r="Q250" s="109">
        <v>0</v>
      </c>
      <c r="R250" s="107">
        <v>0</v>
      </c>
      <c r="S250" s="108">
        <v>0</v>
      </c>
      <c r="T250" s="108" t="s">
        <v>156</v>
      </c>
      <c r="U250" s="110" t="s">
        <v>157</v>
      </c>
      <c r="V250" s="106">
        <v>0</v>
      </c>
      <c r="W250" s="107">
        <v>0</v>
      </c>
      <c r="X250" s="108">
        <v>0</v>
      </c>
      <c r="Y250" s="108" t="s">
        <v>156</v>
      </c>
      <c r="Z250" s="109">
        <v>0</v>
      </c>
      <c r="AA250" s="107">
        <v>0</v>
      </c>
      <c r="AB250" s="108">
        <v>0</v>
      </c>
      <c r="AC250" s="108" t="s">
        <v>156</v>
      </c>
      <c r="AD250" s="110" t="s">
        <v>157</v>
      </c>
    </row>
    <row r="251" spans="1:30" x14ac:dyDescent="0.2">
      <c r="A251" s="105" t="s">
        <v>860</v>
      </c>
      <c r="B251" s="105" t="s">
        <v>861</v>
      </c>
      <c r="C251" s="105" t="s">
        <v>862</v>
      </c>
      <c r="D251" s="106">
        <v>0</v>
      </c>
      <c r="E251" s="107">
        <v>0</v>
      </c>
      <c r="F251" s="108">
        <v>0</v>
      </c>
      <c r="G251" s="108" t="s">
        <v>156</v>
      </c>
      <c r="H251" s="109">
        <v>0</v>
      </c>
      <c r="I251" s="107">
        <v>0</v>
      </c>
      <c r="J251" s="108">
        <v>0</v>
      </c>
      <c r="K251" s="108" t="s">
        <v>156</v>
      </c>
      <c r="L251" s="110" t="s">
        <v>157</v>
      </c>
      <c r="M251" s="106">
        <v>0</v>
      </c>
      <c r="N251" s="111">
        <v>0</v>
      </c>
      <c r="O251" s="112">
        <v>0</v>
      </c>
      <c r="P251" s="112" t="s">
        <v>156</v>
      </c>
      <c r="Q251" s="109">
        <v>0</v>
      </c>
      <c r="R251" s="107">
        <v>0</v>
      </c>
      <c r="S251" s="108">
        <v>0</v>
      </c>
      <c r="T251" s="108" t="s">
        <v>156</v>
      </c>
      <c r="U251" s="110" t="s">
        <v>157</v>
      </c>
      <c r="V251" s="106">
        <v>0</v>
      </c>
      <c r="W251" s="107">
        <v>0</v>
      </c>
      <c r="X251" s="108">
        <v>0</v>
      </c>
      <c r="Y251" s="108" t="s">
        <v>156</v>
      </c>
      <c r="Z251" s="109">
        <v>0</v>
      </c>
      <c r="AA251" s="107">
        <v>0</v>
      </c>
      <c r="AB251" s="108">
        <v>0</v>
      </c>
      <c r="AC251" s="108" t="s">
        <v>156</v>
      </c>
      <c r="AD251" s="110" t="s">
        <v>157</v>
      </c>
    </row>
    <row r="252" spans="1:30" x14ac:dyDescent="0.2">
      <c r="A252" s="105" t="s">
        <v>863</v>
      </c>
      <c r="B252" s="105" t="s">
        <v>864</v>
      </c>
      <c r="C252" s="105" t="s">
        <v>865</v>
      </c>
      <c r="D252" s="106">
        <v>1.7285913999237601</v>
      </c>
      <c r="E252" s="107">
        <v>-0.70150740020687397</v>
      </c>
      <c r="F252" s="108">
        <v>0.23740691086367199</v>
      </c>
      <c r="G252" s="108">
        <v>13.7341254199311</v>
      </c>
      <c r="H252" s="109">
        <v>0.36901820212033898</v>
      </c>
      <c r="I252" s="107">
        <v>-0.90913575294491011</v>
      </c>
      <c r="J252" s="108">
        <v>4.5370799767535101E-2</v>
      </c>
      <c r="K252" s="108">
        <v>12.295003202237547</v>
      </c>
      <c r="L252" s="110">
        <v>0.37403741206225533</v>
      </c>
      <c r="M252" s="106">
        <v>0.77092196419398595</v>
      </c>
      <c r="N252" s="111">
        <v>-0.41866078211903224</v>
      </c>
      <c r="O252" s="112">
        <v>0.12614921583574301</v>
      </c>
      <c r="P252" s="112">
        <v>16.363422200278663</v>
      </c>
      <c r="Q252" s="109">
        <v>0.30834347951382501</v>
      </c>
      <c r="R252" s="107">
        <v>-0.71129614490408677</v>
      </c>
      <c r="S252" s="108">
        <v>2.3110331594043802E-2</v>
      </c>
      <c r="T252" s="108">
        <v>7.4949960448272162</v>
      </c>
      <c r="U252" s="110">
        <v>0.76466856388931581</v>
      </c>
      <c r="V252" s="106">
        <v>4.0268142818120598</v>
      </c>
      <c r="W252" s="107">
        <v>-0.66680150386025172</v>
      </c>
      <c r="X252" s="108">
        <v>6.5099003274077194E-2</v>
      </c>
      <c r="Y252" s="108">
        <v>1.6166378362198208</v>
      </c>
      <c r="Z252" s="109">
        <v>1.2284889998242401</v>
      </c>
      <c r="AA252" s="107">
        <v>-0.62970566305716258</v>
      </c>
      <c r="AB252" s="108">
        <v>3.5815438242222303E-2</v>
      </c>
      <c r="AC252" s="108">
        <v>2.9154056932822692</v>
      </c>
      <c r="AD252" s="110">
        <v>-8.2579716259941371E-2</v>
      </c>
    </row>
    <row r="253" spans="1:30" x14ac:dyDescent="0.2">
      <c r="A253" s="105" t="s">
        <v>866</v>
      </c>
      <c r="B253" s="105" t="s">
        <v>867</v>
      </c>
      <c r="C253" s="105" t="s">
        <v>868</v>
      </c>
      <c r="D253" s="106">
        <v>0</v>
      </c>
      <c r="E253" s="107">
        <v>0</v>
      </c>
      <c r="F253" s="108">
        <v>7.6291559811624303E-3</v>
      </c>
      <c r="G253" s="108" t="s">
        <v>156</v>
      </c>
      <c r="H253" s="109">
        <v>0</v>
      </c>
      <c r="I253" s="107">
        <v>0</v>
      </c>
      <c r="J253" s="108">
        <v>3.88578663236527E-3</v>
      </c>
      <c r="K253" s="108" t="s">
        <v>156</v>
      </c>
      <c r="L253" s="110" t="s">
        <v>157</v>
      </c>
      <c r="M253" s="106">
        <v>0</v>
      </c>
      <c r="N253" s="111">
        <v>0</v>
      </c>
      <c r="O253" s="112">
        <v>8.2530847854993799E-3</v>
      </c>
      <c r="P253" s="112" t="s">
        <v>156</v>
      </c>
      <c r="Q253" s="109">
        <v>0</v>
      </c>
      <c r="R253" s="107">
        <v>0</v>
      </c>
      <c r="S253" s="108">
        <v>4.8657586431970698E-3</v>
      </c>
      <c r="T253" s="108" t="s">
        <v>156</v>
      </c>
      <c r="U253" s="110" t="s">
        <v>157</v>
      </c>
      <c r="V253" s="106">
        <v>8.0184303918769198E-2</v>
      </c>
      <c r="W253" s="107">
        <v>-1.3277745308622156E-2</v>
      </c>
      <c r="X253" s="108">
        <v>7.7823186695057901E-3</v>
      </c>
      <c r="Y253" s="108">
        <v>9.7055387266187125</v>
      </c>
      <c r="Z253" s="109">
        <v>0</v>
      </c>
      <c r="AA253" s="107">
        <v>0</v>
      </c>
      <c r="AB253" s="108">
        <v>6.6068552778614396E-3</v>
      </c>
      <c r="AC253" s="108" t="s">
        <v>156</v>
      </c>
      <c r="AD253" s="110" t="s">
        <v>157</v>
      </c>
    </row>
    <row r="254" spans="1:30" x14ac:dyDescent="0.2">
      <c r="A254" s="105" t="s">
        <v>869</v>
      </c>
      <c r="B254" s="105" t="s">
        <v>870</v>
      </c>
      <c r="C254" s="105" t="s">
        <v>871</v>
      </c>
      <c r="D254" s="106">
        <v>1.13226670251277</v>
      </c>
      <c r="E254" s="107">
        <v>-0.45950331053109239</v>
      </c>
      <c r="F254" s="108">
        <v>0.41183546676451199</v>
      </c>
      <c r="G254" s="108">
        <v>36.372655475123558</v>
      </c>
      <c r="H254" s="109">
        <v>0.34776257851833398</v>
      </c>
      <c r="I254" s="107">
        <v>-0.8567691020407342</v>
      </c>
      <c r="J254" s="108">
        <v>7.3589623118880898E-2</v>
      </c>
      <c r="K254" s="108">
        <v>21.160880343254433</v>
      </c>
      <c r="L254" s="110">
        <v>0.8988311970459022</v>
      </c>
      <c r="M254" s="106">
        <v>0.64078790127994401</v>
      </c>
      <c r="N254" s="111">
        <v>-0.34798951953945045</v>
      </c>
      <c r="O254" s="112">
        <v>0.16568438929123699</v>
      </c>
      <c r="P254" s="112">
        <v>25.85635417901776</v>
      </c>
      <c r="Q254" s="109">
        <v>0.29488644015096899</v>
      </c>
      <c r="R254" s="107">
        <v>-0.68025303597986231</v>
      </c>
      <c r="S254" s="108">
        <v>5.4506814615156801E-2</v>
      </c>
      <c r="T254" s="108">
        <v>18.48400170155389</v>
      </c>
      <c r="U254" s="110">
        <v>0.96702763342748721</v>
      </c>
      <c r="V254" s="106">
        <v>0.83800520634979303</v>
      </c>
      <c r="W254" s="107">
        <v>-0.13876555826292317</v>
      </c>
      <c r="X254" s="108">
        <v>8.9831242858807905E-2</v>
      </c>
      <c r="Y254" s="108">
        <v>10.719652118880907</v>
      </c>
      <c r="Z254" s="109">
        <v>0.207571310694562</v>
      </c>
      <c r="AA254" s="107">
        <v>-0.10639804658508459</v>
      </c>
      <c r="AB254" s="108">
        <v>6.2594070752398798E-2</v>
      </c>
      <c r="AC254" s="108">
        <v>30.155453825940821</v>
      </c>
      <c r="AD254" s="110">
        <v>-0.38317787020947308</v>
      </c>
    </row>
    <row r="255" spans="1:30" x14ac:dyDescent="0.2">
      <c r="A255" s="105" t="s">
        <v>872</v>
      </c>
      <c r="B255" s="105" t="s">
        <v>873</v>
      </c>
      <c r="C255" s="105" t="s">
        <v>874</v>
      </c>
      <c r="D255" s="106">
        <v>0.51983284017132803</v>
      </c>
      <c r="E255" s="107">
        <v>-0.21096170226626573</v>
      </c>
      <c r="F255" s="108">
        <v>0.348319495756783</v>
      </c>
      <c r="G255" s="108">
        <v>67.006058263264549</v>
      </c>
      <c r="H255" s="109">
        <v>1.9218426646520698E-2</v>
      </c>
      <c r="I255" s="107">
        <v>-4.7347688215128601E-2</v>
      </c>
      <c r="J255" s="108">
        <v>7.30403850852821E-2</v>
      </c>
      <c r="K255" s="108">
        <v>380.05392651903333</v>
      </c>
      <c r="L255" s="110">
        <v>-2.1556152256750525</v>
      </c>
      <c r="M255" s="106">
        <v>9.0356117076089301E-2</v>
      </c>
      <c r="N255" s="111">
        <v>-4.9069250068474693E-2</v>
      </c>
      <c r="O255" s="112">
        <v>0.15251636171580901</v>
      </c>
      <c r="P255" s="112">
        <v>168.79472763019939</v>
      </c>
      <c r="Q255" s="109">
        <v>9.5146673059431901E-3</v>
      </c>
      <c r="R255" s="107">
        <v>-2.1948724796883218E-2</v>
      </c>
      <c r="S255" s="108">
        <v>6.2089165795902602E-2</v>
      </c>
      <c r="T255" s="108">
        <v>652.56265720525573</v>
      </c>
      <c r="U255" s="110">
        <v>-1.1606820999015377</v>
      </c>
      <c r="V255" s="106">
        <v>3.1940009503173101</v>
      </c>
      <c r="W255" s="107">
        <v>-0.52889566986542647</v>
      </c>
      <c r="X255" s="108">
        <v>7.2378213154096399E-2</v>
      </c>
      <c r="Y255" s="108">
        <v>2.2660673644103313</v>
      </c>
      <c r="Z255" s="109">
        <v>1.06632702138195</v>
      </c>
      <c r="AA255" s="107">
        <v>-0.54658378229773119</v>
      </c>
      <c r="AB255" s="108">
        <v>6.2925191814586806E-2</v>
      </c>
      <c r="AC255" s="108">
        <v>5.9011157508731555</v>
      </c>
      <c r="AD255" s="110">
        <v>4.7459490348345443E-2</v>
      </c>
    </row>
    <row r="256" spans="1:30" x14ac:dyDescent="0.2">
      <c r="A256" s="105" t="s">
        <v>875</v>
      </c>
      <c r="B256" s="105" t="s">
        <v>876</v>
      </c>
      <c r="C256" s="105" t="s">
        <v>877</v>
      </c>
      <c r="D256" s="116">
        <v>1.7819999999999999E-7</v>
      </c>
      <c r="E256" s="107">
        <v>-7.2318200080353553E-8</v>
      </c>
      <c r="F256" s="114">
        <v>1.9381364543857499E-10</v>
      </c>
      <c r="G256" s="108">
        <v>0.10876186612714647</v>
      </c>
      <c r="H256" s="113">
        <v>2.079E-8</v>
      </c>
      <c r="I256" s="107">
        <v>-5.1219512195121955E-8</v>
      </c>
      <c r="J256" s="114">
        <v>5.6008232388857202E-11</v>
      </c>
      <c r="K256" s="108">
        <v>0.26939986719027031</v>
      </c>
      <c r="L256" s="110">
        <v>-0.49766525807532447</v>
      </c>
      <c r="M256" s="116">
        <v>5.3459999999999997E-8</v>
      </c>
      <c r="N256" s="111">
        <v>-2.9032258064516128E-8</v>
      </c>
      <c r="O256" s="115">
        <v>1.3166302978237601E-10</v>
      </c>
      <c r="P256" s="112">
        <v>0.24628325810395812</v>
      </c>
      <c r="Q256" s="113">
        <v>1.508E-8</v>
      </c>
      <c r="R256" s="107">
        <v>-3.4787004032211737E-8</v>
      </c>
      <c r="S256" s="114">
        <v>3.5643487661442003E-11</v>
      </c>
      <c r="T256" s="108">
        <v>0.23636265027481432</v>
      </c>
      <c r="U256" s="110">
        <v>0.2608916488646964</v>
      </c>
      <c r="V256" s="116">
        <v>7.2269999999999998E-8</v>
      </c>
      <c r="W256" s="107">
        <v>-1.1967213114754099E-8</v>
      </c>
      <c r="X256" s="114">
        <v>1.2265278274996899E-10</v>
      </c>
      <c r="Y256" s="108">
        <v>0.16971465718827866</v>
      </c>
      <c r="Z256" s="113">
        <v>1.188E-8</v>
      </c>
      <c r="AA256" s="107">
        <v>-6.0895158834872629E-9</v>
      </c>
      <c r="AB256" s="114">
        <v>2.7083259551978301E-11</v>
      </c>
      <c r="AC256" s="108">
        <v>0.22797356525234261</v>
      </c>
      <c r="AD256" s="110">
        <v>-0.97468777776978144</v>
      </c>
    </row>
    <row r="257" spans="1:30" x14ac:dyDescent="0.2">
      <c r="A257" s="105" t="s">
        <v>878</v>
      </c>
      <c r="B257" s="105" t="s">
        <v>879</v>
      </c>
      <c r="C257" s="105" t="s">
        <v>880</v>
      </c>
      <c r="D257" s="116">
        <v>0</v>
      </c>
      <c r="E257" s="107">
        <v>0</v>
      </c>
      <c r="F257" s="108">
        <v>4.69548987027485E-4</v>
      </c>
      <c r="G257" s="108" t="s">
        <v>156</v>
      </c>
      <c r="H257" s="113">
        <v>0</v>
      </c>
      <c r="I257" s="107">
        <v>0</v>
      </c>
      <c r="J257" s="108">
        <v>1.20826552593172E-4</v>
      </c>
      <c r="K257" s="108" t="s">
        <v>156</v>
      </c>
      <c r="L257" s="110" t="s">
        <v>157</v>
      </c>
      <c r="M257" s="116">
        <v>0</v>
      </c>
      <c r="N257" s="111">
        <v>0</v>
      </c>
      <c r="O257" s="112">
        <v>1.59743756835789E-4</v>
      </c>
      <c r="P257" s="112" t="s">
        <v>156</v>
      </c>
      <c r="Q257" s="113">
        <v>0</v>
      </c>
      <c r="R257" s="107">
        <v>0</v>
      </c>
      <c r="S257" s="114">
        <v>8.5586376758039199E-5</v>
      </c>
      <c r="T257" s="108" t="s">
        <v>156</v>
      </c>
      <c r="U257" s="110" t="s">
        <v>157</v>
      </c>
      <c r="V257" s="116">
        <v>0</v>
      </c>
      <c r="W257" s="107">
        <v>0</v>
      </c>
      <c r="X257" s="108">
        <v>2.57884640982204E-4</v>
      </c>
      <c r="Y257" s="108" t="s">
        <v>156</v>
      </c>
      <c r="Z257" s="113">
        <v>0</v>
      </c>
      <c r="AA257" s="107">
        <v>0</v>
      </c>
      <c r="AB257" s="114">
        <v>1.7922763193504802E-5</v>
      </c>
      <c r="AC257" s="108" t="s">
        <v>156</v>
      </c>
      <c r="AD257" s="110" t="s">
        <v>157</v>
      </c>
    </row>
    <row r="258" spans="1:30" x14ac:dyDescent="0.2">
      <c r="A258" s="105" t="s">
        <v>881</v>
      </c>
      <c r="B258" s="105" t="s">
        <v>882</v>
      </c>
      <c r="C258" s="105" t="s">
        <v>883</v>
      </c>
      <c r="D258" s="106">
        <v>1.1992859999999999E-2</v>
      </c>
      <c r="E258" s="107">
        <v>-4.8670148654077943E-3</v>
      </c>
      <c r="F258" s="108">
        <v>5.1039331221146202E-4</v>
      </c>
      <c r="G258" s="108">
        <v>4.2558098085983005</v>
      </c>
      <c r="H258" s="109">
        <v>1.399167E-3</v>
      </c>
      <c r="I258" s="107">
        <v>-3.4470731707317076E-3</v>
      </c>
      <c r="J258" s="108">
        <v>2.12059860397163E-4</v>
      </c>
      <c r="K258" s="108">
        <v>15.156150795234808</v>
      </c>
      <c r="L258" s="110">
        <v>-0.49766525807532475</v>
      </c>
      <c r="M258" s="106">
        <v>3.5978579999999998E-3</v>
      </c>
      <c r="N258" s="111">
        <v>-1.9538709677419355E-3</v>
      </c>
      <c r="O258" s="112">
        <v>2.2184594809639E-4</v>
      </c>
      <c r="P258" s="112">
        <v>6.1660562505910459</v>
      </c>
      <c r="Q258" s="109">
        <v>1.014884E-3</v>
      </c>
      <c r="R258" s="107">
        <v>-2.3411653713678498E-3</v>
      </c>
      <c r="S258" s="108">
        <v>1.55490279529318E-4</v>
      </c>
      <c r="T258" s="108">
        <v>15.320990332818136</v>
      </c>
      <c r="U258" s="110">
        <v>0.26089164886469612</v>
      </c>
      <c r="V258" s="106">
        <v>4.8637710000000002E-3</v>
      </c>
      <c r="W258" s="107">
        <v>-8.0539344262295094E-4</v>
      </c>
      <c r="X258" s="108">
        <v>2.9634655250772199E-4</v>
      </c>
      <c r="Y258" s="108">
        <v>6.0929380208838362</v>
      </c>
      <c r="Z258" s="109">
        <v>7.9952400000000002E-4</v>
      </c>
      <c r="AA258" s="107">
        <v>-4.0982441895869281E-4</v>
      </c>
      <c r="AB258" s="108">
        <v>3.1751395286483099E-4</v>
      </c>
      <c r="AC258" s="108">
        <v>39.71287326769815</v>
      </c>
      <c r="AD258" s="110">
        <v>-0.97468777776978144</v>
      </c>
    </row>
    <row r="259" spans="1:30" x14ac:dyDescent="0.2">
      <c r="A259" s="105" t="s">
        <v>884</v>
      </c>
      <c r="B259" s="105" t="s">
        <v>885</v>
      </c>
      <c r="C259" s="105" t="s">
        <v>886</v>
      </c>
      <c r="D259" s="106">
        <v>0</v>
      </c>
      <c r="E259" s="107">
        <v>0</v>
      </c>
      <c r="F259" s="108">
        <v>3.9353235275254497E-3</v>
      </c>
      <c r="G259" s="108" t="s">
        <v>156</v>
      </c>
      <c r="H259" s="109">
        <v>0</v>
      </c>
      <c r="I259" s="107">
        <v>0</v>
      </c>
      <c r="J259" s="108">
        <v>2.4713592857732898E-3</v>
      </c>
      <c r="K259" s="108" t="s">
        <v>156</v>
      </c>
      <c r="L259" s="110" t="s">
        <v>157</v>
      </c>
      <c r="M259" s="106">
        <v>0</v>
      </c>
      <c r="N259" s="111">
        <v>0</v>
      </c>
      <c r="O259" s="112">
        <v>2.34936929251333E-3</v>
      </c>
      <c r="P259" s="112" t="s">
        <v>156</v>
      </c>
      <c r="Q259" s="113">
        <v>0</v>
      </c>
      <c r="R259" s="107">
        <v>0</v>
      </c>
      <c r="S259" s="108">
        <v>4.8481719697841098E-4</v>
      </c>
      <c r="T259" s="108" t="s">
        <v>156</v>
      </c>
      <c r="U259" s="110" t="s">
        <v>157</v>
      </c>
      <c r="V259" s="116">
        <v>0</v>
      </c>
      <c r="W259" s="107">
        <v>0</v>
      </c>
      <c r="X259" s="108">
        <v>4.6624025175458401E-4</v>
      </c>
      <c r="Y259" s="108" t="s">
        <v>156</v>
      </c>
      <c r="Z259" s="113">
        <v>0</v>
      </c>
      <c r="AA259" s="107">
        <v>0</v>
      </c>
      <c r="AB259" s="114">
        <v>9.44156557739465E-4</v>
      </c>
      <c r="AC259" s="108" t="s">
        <v>156</v>
      </c>
      <c r="AD259" s="110" t="s">
        <v>157</v>
      </c>
    </row>
    <row r="260" spans="1:30" x14ac:dyDescent="0.2">
      <c r="A260" s="105" t="s">
        <v>887</v>
      </c>
      <c r="B260" s="105" t="s">
        <v>888</v>
      </c>
      <c r="C260" s="105" t="s">
        <v>889</v>
      </c>
      <c r="D260" s="106">
        <v>1.02374274103781E-2</v>
      </c>
      <c r="E260" s="107">
        <v>-4.1546146115141371E-3</v>
      </c>
      <c r="F260" s="108">
        <v>1.36841467994827E-2</v>
      </c>
      <c r="G260" s="108">
        <v>133.66782738415824</v>
      </c>
      <c r="H260" s="109">
        <v>4.2454011600000002E-4</v>
      </c>
      <c r="I260" s="107">
        <v>-1.0459229268292684E-3</v>
      </c>
      <c r="J260" s="108">
        <v>2.4186486623854102E-3</v>
      </c>
      <c r="K260" s="108">
        <v>569.71027500859543</v>
      </c>
      <c r="L260" s="110">
        <v>-1.9899381120444841</v>
      </c>
      <c r="M260" s="106">
        <v>2.10880989E-3</v>
      </c>
      <c r="N260" s="111">
        <v>-1.1452209677419356E-3</v>
      </c>
      <c r="O260" s="112">
        <v>2.1123609641194802E-3</v>
      </c>
      <c r="P260" s="112">
        <v>100.16839233049501</v>
      </c>
      <c r="Q260" s="109">
        <v>2.6724323599999999E-4</v>
      </c>
      <c r="R260" s="107">
        <v>-6.1648484935764676E-4</v>
      </c>
      <c r="S260" s="108">
        <v>5.2956018666680798E-4</v>
      </c>
      <c r="T260" s="108">
        <v>198.15662861783636</v>
      </c>
      <c r="U260" s="110">
        <v>-0.89348864514611892</v>
      </c>
      <c r="V260" s="106">
        <v>2.5094817989999999E-3</v>
      </c>
      <c r="W260" s="107">
        <v>-4.1554591803278691E-4</v>
      </c>
      <c r="X260" s="108">
        <v>5.6309002350036401E-4</v>
      </c>
      <c r="Y260" s="108">
        <v>22.438498008821941</v>
      </c>
      <c r="Z260" s="109">
        <v>2.3190710399999999E-4</v>
      </c>
      <c r="AA260" s="107">
        <v>-1.1887222165837816E-4</v>
      </c>
      <c r="AB260" s="108">
        <v>8.1320366390972198E-4</v>
      </c>
      <c r="AC260" s="108">
        <v>350.65922944289019</v>
      </c>
      <c r="AD260" s="110">
        <v>-1.805596282248763</v>
      </c>
    </row>
    <row r="261" spans="1:30" x14ac:dyDescent="0.2">
      <c r="A261" s="105" t="s">
        <v>890</v>
      </c>
      <c r="B261" s="105" t="s">
        <v>891</v>
      </c>
      <c r="C261" s="105" t="s">
        <v>892</v>
      </c>
      <c r="D261" s="106">
        <v>1.02374276777764E-2</v>
      </c>
      <c r="E261" s="107">
        <v>-4.1546147200313297E-3</v>
      </c>
      <c r="F261" s="108">
        <v>1.3640442916348E-2</v>
      </c>
      <c r="G261" s="108">
        <v>133.24092091960688</v>
      </c>
      <c r="H261" s="109">
        <v>4.2454011600000002E-4</v>
      </c>
      <c r="I261" s="107">
        <v>-1.0459229268292684E-3</v>
      </c>
      <c r="J261" s="108">
        <v>2.6537364587837001E-3</v>
      </c>
      <c r="K261" s="108">
        <v>625.08497048220056</v>
      </c>
      <c r="L261" s="110">
        <v>-1.9899381497272124</v>
      </c>
      <c r="M261" s="106">
        <v>2.10880989E-3</v>
      </c>
      <c r="N261" s="111">
        <v>-1.1452209677419356E-3</v>
      </c>
      <c r="O261" s="112">
        <v>1.0413141720100401E-3</v>
      </c>
      <c r="P261" s="112">
        <v>49.379234085915641</v>
      </c>
      <c r="Q261" s="109">
        <v>2.6724323599999999E-4</v>
      </c>
      <c r="R261" s="107">
        <v>-6.1648484935764676E-4</v>
      </c>
      <c r="S261" s="108">
        <v>1.8114793947292601E-3</v>
      </c>
      <c r="T261" s="108">
        <v>677.83919317952734</v>
      </c>
      <c r="U261" s="110">
        <v>-0.89348864514611892</v>
      </c>
      <c r="V261" s="106">
        <v>2.5094817989999999E-3</v>
      </c>
      <c r="W261" s="107">
        <v>-4.1554591803278691E-4</v>
      </c>
      <c r="X261" s="108">
        <v>4.6293592390188798E-3</v>
      </c>
      <c r="Y261" s="108">
        <v>184.4747087172988</v>
      </c>
      <c r="Z261" s="109">
        <v>2.3190710399999999E-4</v>
      </c>
      <c r="AA261" s="107">
        <v>-1.1887222165837816E-4</v>
      </c>
      <c r="AB261" s="108">
        <v>1.12969888493526E-3</v>
      </c>
      <c r="AC261" s="108">
        <v>487.1342298057674</v>
      </c>
      <c r="AD261" s="110">
        <v>-1.805596282248763</v>
      </c>
    </row>
    <row r="262" spans="1:30" x14ac:dyDescent="0.2">
      <c r="A262" s="105" t="s">
        <v>893</v>
      </c>
      <c r="B262" s="105" t="s">
        <v>894</v>
      </c>
      <c r="C262" s="105" t="s">
        <v>895</v>
      </c>
      <c r="D262" s="106">
        <v>0</v>
      </c>
      <c r="E262" s="107">
        <v>0</v>
      </c>
      <c r="F262" s="108">
        <v>4.3267015874104099E-3</v>
      </c>
      <c r="G262" s="108" t="s">
        <v>156</v>
      </c>
      <c r="H262" s="113">
        <v>0</v>
      </c>
      <c r="I262" s="107">
        <v>0</v>
      </c>
      <c r="J262" s="108">
        <v>3.3796809837605498E-4</v>
      </c>
      <c r="K262" s="108" t="s">
        <v>156</v>
      </c>
      <c r="L262" s="110" t="s">
        <v>157</v>
      </c>
      <c r="M262" s="106">
        <v>0</v>
      </c>
      <c r="N262" s="111">
        <v>0</v>
      </c>
      <c r="O262" s="112">
        <v>1.1464669941534599E-3</v>
      </c>
      <c r="P262" s="112" t="s">
        <v>156</v>
      </c>
      <c r="Q262" s="113">
        <v>0</v>
      </c>
      <c r="R262" s="107">
        <v>0</v>
      </c>
      <c r="S262" s="108">
        <v>1.51193294233138E-4</v>
      </c>
      <c r="T262" s="108" t="s">
        <v>156</v>
      </c>
      <c r="U262" s="110" t="s">
        <v>157</v>
      </c>
      <c r="V262" s="116">
        <v>0</v>
      </c>
      <c r="W262" s="107">
        <v>0</v>
      </c>
      <c r="X262" s="108">
        <v>5.0483890727969405E-4</v>
      </c>
      <c r="Y262" s="108" t="s">
        <v>156</v>
      </c>
      <c r="Z262" s="113">
        <v>0</v>
      </c>
      <c r="AA262" s="107">
        <v>0</v>
      </c>
      <c r="AB262" s="114">
        <v>9.3510959281121596E-4</v>
      </c>
      <c r="AC262" s="108" t="s">
        <v>156</v>
      </c>
      <c r="AD262" s="110" t="s">
        <v>157</v>
      </c>
    </row>
    <row r="263" spans="1:30" x14ac:dyDescent="0.2">
      <c r="A263" s="105" t="s">
        <v>896</v>
      </c>
      <c r="B263" s="105" t="s">
        <v>897</v>
      </c>
      <c r="C263" s="105" t="s">
        <v>898</v>
      </c>
      <c r="D263" s="106">
        <v>0</v>
      </c>
      <c r="E263" s="107">
        <v>0</v>
      </c>
      <c r="F263" s="108">
        <v>2.9812847480791401E-3</v>
      </c>
      <c r="G263" s="108" t="s">
        <v>156</v>
      </c>
      <c r="H263" s="113">
        <v>0</v>
      </c>
      <c r="I263" s="107">
        <v>0</v>
      </c>
      <c r="J263" s="108">
        <v>9.2927382921306897E-4</v>
      </c>
      <c r="K263" s="108" t="s">
        <v>156</v>
      </c>
      <c r="L263" s="110" t="s">
        <v>157</v>
      </c>
      <c r="M263" s="106">
        <v>0</v>
      </c>
      <c r="N263" s="111">
        <v>0</v>
      </c>
      <c r="O263" s="112">
        <v>1.9601801326402401E-3</v>
      </c>
      <c r="P263" s="112" t="s">
        <v>156</v>
      </c>
      <c r="Q263" s="109">
        <v>0</v>
      </c>
      <c r="R263" s="107">
        <v>0</v>
      </c>
      <c r="S263" s="108">
        <v>2.3303195082243199E-4</v>
      </c>
      <c r="T263" s="108" t="s">
        <v>156</v>
      </c>
      <c r="U263" s="110" t="s">
        <v>157</v>
      </c>
      <c r="V263" s="116">
        <v>0</v>
      </c>
      <c r="W263" s="107">
        <v>0</v>
      </c>
      <c r="X263" s="108">
        <v>6.7065688074615802E-4</v>
      </c>
      <c r="Y263" s="108" t="s">
        <v>156</v>
      </c>
      <c r="Z263" s="109">
        <v>0</v>
      </c>
      <c r="AA263" s="107">
        <v>0</v>
      </c>
      <c r="AB263" s="108">
        <v>1.35648989117643E-3</v>
      </c>
      <c r="AC263" s="108" t="s">
        <v>156</v>
      </c>
      <c r="AD263" s="110" t="s">
        <v>157</v>
      </c>
    </row>
    <row r="264" spans="1:30" x14ac:dyDescent="0.2">
      <c r="A264" s="105" t="s">
        <v>899</v>
      </c>
      <c r="B264" s="105" t="s">
        <v>900</v>
      </c>
      <c r="C264" s="105" t="s">
        <v>901</v>
      </c>
      <c r="D264" s="106">
        <v>1.019539224E-2</v>
      </c>
      <c r="E264" s="107">
        <v>-4.1375556448372845E-3</v>
      </c>
      <c r="F264" s="114">
        <v>1.10886985612691E-5</v>
      </c>
      <c r="G264" s="108">
        <v>0.1087618632048736</v>
      </c>
      <c r="H264" s="109">
        <v>4.2454011600000002E-4</v>
      </c>
      <c r="I264" s="107">
        <v>-1.0459229268292684E-3</v>
      </c>
      <c r="J264" s="114">
        <v>1.0733090493035801E-6</v>
      </c>
      <c r="K264" s="108">
        <v>0.25281687380129231</v>
      </c>
      <c r="L264" s="110">
        <v>-1.9840021699240846</v>
      </c>
      <c r="M264" s="106">
        <v>2.10880989E-3</v>
      </c>
      <c r="N264" s="111">
        <v>-1.1452209677419356E-3</v>
      </c>
      <c r="O264" s="115">
        <v>5.14678757610535E-6</v>
      </c>
      <c r="P264" s="112">
        <v>0.24406124044236863</v>
      </c>
      <c r="Q264" s="109">
        <v>2.6724323599999999E-4</v>
      </c>
      <c r="R264" s="107">
        <v>-6.1648484935764676E-4</v>
      </c>
      <c r="S264" s="114">
        <v>6.2671667572777304E-7</v>
      </c>
      <c r="T264" s="108">
        <v>0.2345117074273764</v>
      </c>
      <c r="U264" s="110">
        <v>-0.89348864514611892</v>
      </c>
      <c r="V264" s="106">
        <v>2.5094817989999999E-3</v>
      </c>
      <c r="W264" s="107">
        <v>-4.1554591803278691E-4</v>
      </c>
      <c r="X264" s="114">
        <v>4.1679772153324602E-6</v>
      </c>
      <c r="Y264" s="108">
        <v>0.16608915900459417</v>
      </c>
      <c r="Z264" s="109">
        <v>2.3190710399999999E-4</v>
      </c>
      <c r="AA264" s="107">
        <v>-1.1887222165837816E-4</v>
      </c>
      <c r="AB264" s="114">
        <v>5.2804183184696696E-7</v>
      </c>
      <c r="AC264" s="108">
        <v>0.22769541024796164</v>
      </c>
      <c r="AD264" s="110">
        <v>-1.805596282248763</v>
      </c>
    </row>
    <row r="265" spans="1:30" x14ac:dyDescent="0.2">
      <c r="A265" s="105" t="s">
        <v>902</v>
      </c>
      <c r="B265" s="105" t="s">
        <v>903</v>
      </c>
      <c r="C265" s="105" t="s">
        <v>904</v>
      </c>
      <c r="D265" s="116">
        <v>0</v>
      </c>
      <c r="E265" s="107">
        <v>0</v>
      </c>
      <c r="F265" s="114">
        <v>3.36162288384163E-5</v>
      </c>
      <c r="G265" s="108" t="s">
        <v>156</v>
      </c>
      <c r="H265" s="113">
        <v>0</v>
      </c>
      <c r="I265" s="107">
        <v>0</v>
      </c>
      <c r="J265" s="114">
        <v>2.4760358746508899E-5</v>
      </c>
      <c r="K265" s="108" t="s">
        <v>156</v>
      </c>
      <c r="L265" s="110" t="s">
        <v>157</v>
      </c>
      <c r="M265" s="116">
        <v>0</v>
      </c>
      <c r="N265" s="111">
        <v>0</v>
      </c>
      <c r="O265" s="115">
        <v>1.5302493727889702E-5</v>
      </c>
      <c r="P265" s="112" t="s">
        <v>156</v>
      </c>
      <c r="Q265" s="113">
        <v>0</v>
      </c>
      <c r="R265" s="107">
        <v>0</v>
      </c>
      <c r="S265" s="114">
        <v>1.7448545025509499E-5</v>
      </c>
      <c r="T265" s="108" t="s">
        <v>156</v>
      </c>
      <c r="U265" s="110" t="s">
        <v>157</v>
      </c>
      <c r="V265" s="116">
        <v>0</v>
      </c>
      <c r="W265" s="107">
        <v>0</v>
      </c>
      <c r="X265" s="114">
        <v>1.6744322299143501E-5</v>
      </c>
      <c r="Y265" s="108" t="s">
        <v>156</v>
      </c>
      <c r="Z265" s="113">
        <v>0</v>
      </c>
      <c r="AA265" s="107">
        <v>0</v>
      </c>
      <c r="AB265" s="114">
        <v>1.70753649299424E-5</v>
      </c>
      <c r="AC265" s="108" t="s">
        <v>156</v>
      </c>
      <c r="AD265" s="110" t="s">
        <v>157</v>
      </c>
    </row>
    <row r="266" spans="1:30" x14ac:dyDescent="0.2">
      <c r="A266" s="105" t="s">
        <v>905</v>
      </c>
      <c r="B266" s="105" t="s">
        <v>906</v>
      </c>
      <c r="C266" s="105" t="s">
        <v>907</v>
      </c>
      <c r="D266" s="106">
        <v>1.438220124E-3</v>
      </c>
      <c r="E266" s="107">
        <v>-5.8366717557251915E-4</v>
      </c>
      <c r="F266" s="114">
        <v>2.06462218393497E-6</v>
      </c>
      <c r="G266" s="108">
        <v>0.14355397685528215</v>
      </c>
      <c r="H266" s="109">
        <v>1.469630547E-3</v>
      </c>
      <c r="I266" s="107">
        <v>-3.6206714634146341E-3</v>
      </c>
      <c r="J266" s="114">
        <v>3.8669429282891398E-6</v>
      </c>
      <c r="K266" s="108">
        <v>0.26312347250694024</v>
      </c>
      <c r="L266" s="110">
        <v>2.6330394329048596</v>
      </c>
      <c r="M266" s="106">
        <v>1.5696444059999999E-3</v>
      </c>
      <c r="N266" s="111">
        <v>-8.5241903225806448E-4</v>
      </c>
      <c r="O266" s="115">
        <v>4.2744705123339403E-6</v>
      </c>
      <c r="P266" s="112">
        <v>0.27232094708805915</v>
      </c>
      <c r="Q266" s="109">
        <v>6.3581954800000001E-4</v>
      </c>
      <c r="R266" s="107">
        <v>-1.4667279297105467E-3</v>
      </c>
      <c r="S266" s="114">
        <v>1.4318967474084299E-5</v>
      </c>
      <c r="T266" s="108">
        <v>2.2520489530599175</v>
      </c>
      <c r="U266" s="110">
        <v>0.78296657336319175</v>
      </c>
      <c r="V266" s="106">
        <v>1.8705138210000001E-3</v>
      </c>
      <c r="W266" s="107">
        <v>-3.0973900000000001E-4</v>
      </c>
      <c r="X266" s="114">
        <v>3.7595675035956102E-6</v>
      </c>
      <c r="Y266" s="108">
        <v>0.20099116410621862</v>
      </c>
      <c r="Z266" s="109">
        <v>6.0173863199999996E-4</v>
      </c>
      <c r="AA266" s="107">
        <v>-3.0844250482086672E-4</v>
      </c>
      <c r="AB266" s="114">
        <v>1.4701321668250401E-6</v>
      </c>
      <c r="AC266" s="108">
        <v>0.24431407402558794</v>
      </c>
      <c r="AD266" s="110">
        <v>-6.0514586519097293E-3</v>
      </c>
    </row>
    <row r="267" spans="1:30" x14ac:dyDescent="0.2">
      <c r="A267" s="105" t="s">
        <v>908</v>
      </c>
      <c r="B267" s="105" t="s">
        <v>909</v>
      </c>
      <c r="C267" s="105" t="s">
        <v>910</v>
      </c>
      <c r="D267" s="106">
        <v>0</v>
      </c>
      <c r="E267" s="107">
        <v>0</v>
      </c>
      <c r="F267" s="108">
        <v>0</v>
      </c>
      <c r="G267" s="108" t="s">
        <v>156</v>
      </c>
      <c r="H267" s="109">
        <v>0</v>
      </c>
      <c r="I267" s="107">
        <v>0</v>
      </c>
      <c r="J267" s="108">
        <v>0</v>
      </c>
      <c r="K267" s="108" t="s">
        <v>156</v>
      </c>
      <c r="L267" s="110" t="s">
        <v>157</v>
      </c>
      <c r="M267" s="106">
        <v>0</v>
      </c>
      <c r="N267" s="111">
        <v>0</v>
      </c>
      <c r="O267" s="112">
        <v>0</v>
      </c>
      <c r="P267" s="112" t="s">
        <v>156</v>
      </c>
      <c r="Q267" s="109">
        <v>0</v>
      </c>
      <c r="R267" s="107">
        <v>0</v>
      </c>
      <c r="S267" s="108">
        <v>0</v>
      </c>
      <c r="T267" s="108" t="s">
        <v>156</v>
      </c>
      <c r="U267" s="110" t="s">
        <v>157</v>
      </c>
      <c r="V267" s="106">
        <v>0</v>
      </c>
      <c r="W267" s="107">
        <v>0</v>
      </c>
      <c r="X267" s="108">
        <v>0</v>
      </c>
      <c r="Y267" s="108" t="s">
        <v>156</v>
      </c>
      <c r="Z267" s="109">
        <v>0</v>
      </c>
      <c r="AA267" s="107">
        <v>0</v>
      </c>
      <c r="AB267" s="108">
        <v>0</v>
      </c>
      <c r="AC267" s="108" t="s">
        <v>156</v>
      </c>
      <c r="AD267" s="110" t="s">
        <v>157</v>
      </c>
    </row>
    <row r="268" spans="1:30" x14ac:dyDescent="0.2">
      <c r="A268" s="105" t="s">
        <v>911</v>
      </c>
      <c r="B268" s="105" t="s">
        <v>912</v>
      </c>
      <c r="C268" s="105" t="s">
        <v>913</v>
      </c>
      <c r="D268" s="116">
        <v>0</v>
      </c>
      <c r="E268" s="107">
        <v>0</v>
      </c>
      <c r="F268" s="114">
        <v>3.1078329425392202E-19</v>
      </c>
      <c r="G268" s="108" t="s">
        <v>156</v>
      </c>
      <c r="H268" s="109">
        <v>0</v>
      </c>
      <c r="I268" s="107">
        <v>0</v>
      </c>
      <c r="J268" s="114">
        <v>4.3973453387224799E-19</v>
      </c>
      <c r="K268" s="108" t="s">
        <v>156</v>
      </c>
      <c r="L268" s="110" t="s">
        <v>157</v>
      </c>
      <c r="M268" s="106">
        <v>0</v>
      </c>
      <c r="N268" s="111">
        <v>0</v>
      </c>
      <c r="O268" s="112">
        <v>0</v>
      </c>
      <c r="P268" s="112" t="s">
        <v>156</v>
      </c>
      <c r="Q268" s="113">
        <v>0</v>
      </c>
      <c r="R268" s="107">
        <v>0</v>
      </c>
      <c r="S268" s="114">
        <v>1.5562596489835401E-19</v>
      </c>
      <c r="T268" s="108" t="s">
        <v>156</v>
      </c>
      <c r="U268" s="110" t="s">
        <v>157</v>
      </c>
      <c r="V268" s="106">
        <v>0</v>
      </c>
      <c r="W268" s="107">
        <v>0</v>
      </c>
      <c r="X268" s="114">
        <v>4.3951394969289404E-19</v>
      </c>
      <c r="Y268" s="108" t="s">
        <v>156</v>
      </c>
      <c r="Z268" s="109">
        <v>0</v>
      </c>
      <c r="AA268" s="107">
        <v>0</v>
      </c>
      <c r="AB268" s="108">
        <v>0</v>
      </c>
      <c r="AC268" s="108" t="s">
        <v>156</v>
      </c>
      <c r="AD268" s="110" t="s">
        <v>157</v>
      </c>
    </row>
    <row r="269" spans="1:30" x14ac:dyDescent="0.2">
      <c r="A269" s="105" t="s">
        <v>914</v>
      </c>
      <c r="B269" s="105" t="s">
        <v>915</v>
      </c>
      <c r="C269" s="105" t="s">
        <v>916</v>
      </c>
      <c r="D269" s="106">
        <v>0</v>
      </c>
      <c r="E269" s="107">
        <v>0</v>
      </c>
      <c r="F269" s="108">
        <v>0</v>
      </c>
      <c r="G269" s="108" t="s">
        <v>156</v>
      </c>
      <c r="H269" s="109">
        <v>0</v>
      </c>
      <c r="I269" s="107">
        <v>0</v>
      </c>
      <c r="J269" s="108">
        <v>0</v>
      </c>
      <c r="K269" s="108" t="s">
        <v>156</v>
      </c>
      <c r="L269" s="110" t="s">
        <v>157</v>
      </c>
      <c r="M269" s="106">
        <v>0</v>
      </c>
      <c r="N269" s="111">
        <v>0</v>
      </c>
      <c r="O269" s="112">
        <v>0</v>
      </c>
      <c r="P269" s="112" t="s">
        <v>156</v>
      </c>
      <c r="Q269" s="109">
        <v>0</v>
      </c>
      <c r="R269" s="107">
        <v>0</v>
      </c>
      <c r="S269" s="108">
        <v>0</v>
      </c>
      <c r="T269" s="108" t="s">
        <v>156</v>
      </c>
      <c r="U269" s="110" t="s">
        <v>157</v>
      </c>
      <c r="V269" s="106">
        <v>0</v>
      </c>
      <c r="W269" s="107">
        <v>0</v>
      </c>
      <c r="X269" s="108">
        <v>0</v>
      </c>
      <c r="Y269" s="108" t="s">
        <v>156</v>
      </c>
      <c r="Z269" s="109">
        <v>0</v>
      </c>
      <c r="AA269" s="107">
        <v>0</v>
      </c>
      <c r="AB269" s="108">
        <v>0</v>
      </c>
      <c r="AC269" s="108" t="s">
        <v>156</v>
      </c>
      <c r="AD269" s="110" t="s">
        <v>157</v>
      </c>
    </row>
    <row r="270" spans="1:30" x14ac:dyDescent="0.2">
      <c r="A270" s="105" t="s">
        <v>917</v>
      </c>
      <c r="B270" s="105" t="s">
        <v>918</v>
      </c>
      <c r="C270" s="105" t="s">
        <v>919</v>
      </c>
      <c r="D270" s="106">
        <v>0</v>
      </c>
      <c r="E270" s="107">
        <v>0</v>
      </c>
      <c r="F270" s="108">
        <v>0</v>
      </c>
      <c r="G270" s="108" t="s">
        <v>156</v>
      </c>
      <c r="H270" s="109">
        <v>0</v>
      </c>
      <c r="I270" s="107">
        <v>0</v>
      </c>
      <c r="J270" s="108">
        <v>0</v>
      </c>
      <c r="K270" s="108" t="s">
        <v>156</v>
      </c>
      <c r="L270" s="110" t="s">
        <v>157</v>
      </c>
      <c r="M270" s="106">
        <v>0</v>
      </c>
      <c r="N270" s="111">
        <v>0</v>
      </c>
      <c r="O270" s="112">
        <v>0</v>
      </c>
      <c r="P270" s="112" t="s">
        <v>156</v>
      </c>
      <c r="Q270" s="109">
        <v>0</v>
      </c>
      <c r="R270" s="107">
        <v>0</v>
      </c>
      <c r="S270" s="108">
        <v>0</v>
      </c>
      <c r="T270" s="108" t="s">
        <v>156</v>
      </c>
      <c r="U270" s="110" t="s">
        <v>157</v>
      </c>
      <c r="V270" s="106">
        <v>0</v>
      </c>
      <c r="W270" s="107">
        <v>0</v>
      </c>
      <c r="X270" s="108">
        <v>0</v>
      </c>
      <c r="Y270" s="108" t="s">
        <v>156</v>
      </c>
      <c r="Z270" s="109">
        <v>0</v>
      </c>
      <c r="AA270" s="107">
        <v>0</v>
      </c>
      <c r="AB270" s="108">
        <v>0</v>
      </c>
      <c r="AC270" s="108" t="s">
        <v>156</v>
      </c>
      <c r="AD270" s="110" t="s">
        <v>157</v>
      </c>
    </row>
    <row r="271" spans="1:30" x14ac:dyDescent="0.2">
      <c r="A271" s="105" t="s">
        <v>920</v>
      </c>
      <c r="B271" s="105" t="s">
        <v>921</v>
      </c>
      <c r="C271" s="105" t="s">
        <v>922</v>
      </c>
      <c r="D271" s="106">
        <v>0</v>
      </c>
      <c r="E271" s="107">
        <v>0</v>
      </c>
      <c r="F271" s="108">
        <v>0</v>
      </c>
      <c r="G271" s="108" t="s">
        <v>156</v>
      </c>
      <c r="H271" s="109">
        <v>0</v>
      </c>
      <c r="I271" s="107">
        <v>0</v>
      </c>
      <c r="J271" s="114">
        <v>3.0465702180373998E-18</v>
      </c>
      <c r="K271" s="108" t="s">
        <v>156</v>
      </c>
      <c r="L271" s="110" t="s">
        <v>157</v>
      </c>
      <c r="M271" s="116">
        <v>0</v>
      </c>
      <c r="N271" s="111">
        <v>0</v>
      </c>
      <c r="O271" s="115">
        <v>1.2437570832918999E-18</v>
      </c>
      <c r="P271" s="112" t="s">
        <v>156</v>
      </c>
      <c r="Q271" s="113">
        <v>0</v>
      </c>
      <c r="R271" s="107">
        <v>0</v>
      </c>
      <c r="S271" s="114">
        <v>1.7602636894066199E-18</v>
      </c>
      <c r="T271" s="108" t="s">
        <v>156</v>
      </c>
      <c r="U271" s="110" t="s">
        <v>157</v>
      </c>
      <c r="V271" s="106">
        <v>0</v>
      </c>
      <c r="W271" s="107">
        <v>0</v>
      </c>
      <c r="X271" s="108">
        <v>0</v>
      </c>
      <c r="Y271" s="108" t="s">
        <v>156</v>
      </c>
      <c r="Z271" s="113">
        <v>0</v>
      </c>
      <c r="AA271" s="107">
        <v>0</v>
      </c>
      <c r="AB271" s="114">
        <v>1.2443819298941299E-18</v>
      </c>
      <c r="AC271" s="108" t="s">
        <v>156</v>
      </c>
      <c r="AD271" s="110" t="s">
        <v>157</v>
      </c>
    </row>
    <row r="272" spans="1:30" x14ac:dyDescent="0.2">
      <c r="A272" s="105" t="s">
        <v>923</v>
      </c>
      <c r="B272" s="105" t="s">
        <v>924</v>
      </c>
      <c r="C272" s="105" t="s">
        <v>925</v>
      </c>
      <c r="D272" s="106">
        <v>0</v>
      </c>
      <c r="E272" s="107">
        <v>0</v>
      </c>
      <c r="F272" s="108">
        <v>0</v>
      </c>
      <c r="G272" s="108" t="s">
        <v>156</v>
      </c>
      <c r="H272" s="109">
        <v>0</v>
      </c>
      <c r="I272" s="107">
        <v>0</v>
      </c>
      <c r="J272" s="108">
        <v>0</v>
      </c>
      <c r="K272" s="108" t="s">
        <v>156</v>
      </c>
      <c r="L272" s="110" t="s">
        <v>157</v>
      </c>
      <c r="M272" s="106">
        <v>0</v>
      </c>
      <c r="N272" s="111">
        <v>0</v>
      </c>
      <c r="O272" s="112">
        <v>0</v>
      </c>
      <c r="P272" s="112" t="s">
        <v>156</v>
      </c>
      <c r="Q272" s="109">
        <v>0</v>
      </c>
      <c r="R272" s="107">
        <v>0</v>
      </c>
      <c r="S272" s="108">
        <v>0</v>
      </c>
      <c r="T272" s="108" t="s">
        <v>156</v>
      </c>
      <c r="U272" s="110" t="s">
        <v>157</v>
      </c>
      <c r="V272" s="106">
        <v>0</v>
      </c>
      <c r="W272" s="107">
        <v>0</v>
      </c>
      <c r="X272" s="108">
        <v>0</v>
      </c>
      <c r="Y272" s="108" t="s">
        <v>156</v>
      </c>
      <c r="Z272" s="109">
        <v>0</v>
      </c>
      <c r="AA272" s="107">
        <v>0</v>
      </c>
      <c r="AB272" s="108">
        <v>0</v>
      </c>
      <c r="AC272" s="108" t="s">
        <v>156</v>
      </c>
      <c r="AD272" s="110" t="s">
        <v>157</v>
      </c>
    </row>
    <row r="273" spans="1:30" x14ac:dyDescent="0.2">
      <c r="A273" s="105" t="s">
        <v>926</v>
      </c>
      <c r="B273" s="105" t="s">
        <v>927</v>
      </c>
      <c r="C273" s="105" t="s">
        <v>928</v>
      </c>
      <c r="D273" s="116">
        <v>4.0986000000000001E-4</v>
      </c>
      <c r="E273" s="107">
        <v>-1.6633186018481319E-4</v>
      </c>
      <c r="F273" s="108">
        <v>3.01427924533706E-3</v>
      </c>
      <c r="G273" s="108">
        <v>735.44118609697455</v>
      </c>
      <c r="H273" s="113">
        <v>4.7817E-5</v>
      </c>
      <c r="I273" s="107">
        <v>-1.1780487804878049E-4</v>
      </c>
      <c r="J273" s="108">
        <v>2.4965633594346099E-3</v>
      </c>
      <c r="K273" s="108">
        <v>5221.079029287931</v>
      </c>
      <c r="L273" s="110">
        <v>-0.49766525807532475</v>
      </c>
      <c r="M273" s="116">
        <v>1.22958E-4</v>
      </c>
      <c r="N273" s="111">
        <v>-6.6774193548387097E-5</v>
      </c>
      <c r="O273" s="112">
        <v>2.3632949650197999E-3</v>
      </c>
      <c r="P273" s="112">
        <v>1922.034324744872</v>
      </c>
      <c r="Q273" s="113">
        <v>3.4684000000000002E-5</v>
      </c>
      <c r="R273" s="107">
        <v>-8.0010109274087E-5</v>
      </c>
      <c r="S273" s="108">
        <v>8.8072991801456499E-4</v>
      </c>
      <c r="T273" s="108">
        <v>2539.297422484618</v>
      </c>
      <c r="U273" s="110">
        <v>0.2608916488646964</v>
      </c>
      <c r="V273" s="106">
        <v>1.6622100000000001E-4</v>
      </c>
      <c r="W273" s="107">
        <v>-2.7524590163934428E-5</v>
      </c>
      <c r="X273" s="108">
        <v>1.51773314234267E-3</v>
      </c>
      <c r="Y273" s="108">
        <v>913.0814652436635</v>
      </c>
      <c r="Z273" s="113">
        <v>2.7324000000000001E-5</v>
      </c>
      <c r="AA273" s="107">
        <v>-1.4005886532020706E-5</v>
      </c>
      <c r="AB273" s="114">
        <v>6.0933854560061402E-4</v>
      </c>
      <c r="AC273" s="108">
        <v>2230.0488420458714</v>
      </c>
      <c r="AD273" s="110">
        <v>-0.97468777776978111</v>
      </c>
    </row>
    <row r="274" spans="1:30" x14ac:dyDescent="0.2">
      <c r="A274" s="105" t="s">
        <v>929</v>
      </c>
      <c r="B274" s="105" t="s">
        <v>930</v>
      </c>
      <c r="C274" s="105" t="s">
        <v>931</v>
      </c>
      <c r="D274" s="106">
        <v>0</v>
      </c>
      <c r="E274" s="107">
        <v>0</v>
      </c>
      <c r="F274" s="108">
        <v>2.9779363828416E-3</v>
      </c>
      <c r="G274" s="108" t="s">
        <v>156</v>
      </c>
      <c r="H274" s="109">
        <v>0</v>
      </c>
      <c r="I274" s="107">
        <v>0</v>
      </c>
      <c r="J274" s="108">
        <v>2.4845456445961099E-3</v>
      </c>
      <c r="K274" s="108" t="s">
        <v>156</v>
      </c>
      <c r="L274" s="110" t="s">
        <v>157</v>
      </c>
      <c r="M274" s="106">
        <v>0</v>
      </c>
      <c r="N274" s="111">
        <v>0</v>
      </c>
      <c r="O274" s="112">
        <v>2.3443789193022002E-3</v>
      </c>
      <c r="P274" s="112" t="s">
        <v>156</v>
      </c>
      <c r="Q274" s="113">
        <v>0</v>
      </c>
      <c r="R274" s="107">
        <v>0</v>
      </c>
      <c r="S274" s="108">
        <v>8.63674950264247E-4</v>
      </c>
      <c r="T274" s="108" t="s">
        <v>156</v>
      </c>
      <c r="U274" s="110" t="s">
        <v>157</v>
      </c>
      <c r="V274" s="116">
        <v>0</v>
      </c>
      <c r="W274" s="107">
        <v>0</v>
      </c>
      <c r="X274" s="108">
        <v>1.4689519788971899E-3</v>
      </c>
      <c r="Y274" s="108" t="s">
        <v>156</v>
      </c>
      <c r="Z274" s="113">
        <v>0</v>
      </c>
      <c r="AA274" s="107">
        <v>0</v>
      </c>
      <c r="AB274" s="114">
        <v>5.1567321852497103E-4</v>
      </c>
      <c r="AC274" s="108" t="s">
        <v>156</v>
      </c>
      <c r="AD274" s="110" t="s">
        <v>157</v>
      </c>
    </row>
    <row r="275" spans="1:30" x14ac:dyDescent="0.2">
      <c r="A275" s="105" t="s">
        <v>932</v>
      </c>
      <c r="B275" s="105" t="s">
        <v>933</v>
      </c>
      <c r="C275" s="105" t="s">
        <v>934</v>
      </c>
      <c r="D275" s="106">
        <v>0</v>
      </c>
      <c r="E275" s="107">
        <v>0</v>
      </c>
      <c r="F275" s="108">
        <v>0</v>
      </c>
      <c r="G275" s="108" t="s">
        <v>156</v>
      </c>
      <c r="H275" s="109">
        <v>0</v>
      </c>
      <c r="I275" s="107">
        <v>0</v>
      </c>
      <c r="J275" s="108">
        <v>0</v>
      </c>
      <c r="K275" s="108" t="s">
        <v>156</v>
      </c>
      <c r="L275" s="110" t="s">
        <v>157</v>
      </c>
      <c r="M275" s="106">
        <v>0</v>
      </c>
      <c r="N275" s="111">
        <v>0</v>
      </c>
      <c r="O275" s="112">
        <v>0</v>
      </c>
      <c r="P275" s="112" t="s">
        <v>156</v>
      </c>
      <c r="Q275" s="109">
        <v>0</v>
      </c>
      <c r="R275" s="107">
        <v>0</v>
      </c>
      <c r="S275" s="108">
        <v>0</v>
      </c>
      <c r="T275" s="108" t="s">
        <v>156</v>
      </c>
      <c r="U275" s="110" t="s">
        <v>157</v>
      </c>
      <c r="V275" s="106">
        <v>0</v>
      </c>
      <c r="W275" s="107">
        <v>0</v>
      </c>
      <c r="X275" s="108">
        <v>0</v>
      </c>
      <c r="Y275" s="108" t="s">
        <v>156</v>
      </c>
      <c r="Z275" s="109">
        <v>0</v>
      </c>
      <c r="AA275" s="107">
        <v>0</v>
      </c>
      <c r="AB275" s="108">
        <v>0</v>
      </c>
      <c r="AC275" s="108" t="s">
        <v>156</v>
      </c>
      <c r="AD275" s="110" t="s">
        <v>157</v>
      </c>
    </row>
    <row r="276" spans="1:30" x14ac:dyDescent="0.2">
      <c r="A276" s="105" t="s">
        <v>935</v>
      </c>
      <c r="B276" s="105" t="s">
        <v>936</v>
      </c>
      <c r="C276" s="105" t="s">
        <v>937</v>
      </c>
      <c r="D276" s="106">
        <v>-6.5934000000000001E-4</v>
      </c>
      <c r="E276" s="107">
        <v>2.675773402973082E-4</v>
      </c>
      <c r="F276" s="108">
        <v>2.4888425618973701E-2</v>
      </c>
      <c r="G276" s="108">
        <v>3774.7483269593399</v>
      </c>
      <c r="H276" s="113">
        <v>-7.6922999999999995E-5</v>
      </c>
      <c r="I276" s="107">
        <v>1.8951219512195123E-4</v>
      </c>
      <c r="J276" s="108">
        <v>6.9874712398601798E-3</v>
      </c>
      <c r="K276" s="108">
        <v>9083.7216955399308</v>
      </c>
      <c r="L276" s="110">
        <v>-0.49766525807532497</v>
      </c>
      <c r="M276" s="106">
        <v>-1.9780199999999999E-4</v>
      </c>
      <c r="N276" s="111">
        <v>1.0741935483870968E-4</v>
      </c>
      <c r="O276" s="112">
        <v>2.2139302093008802E-2</v>
      </c>
      <c r="P276" s="112">
        <v>11192.6583619017</v>
      </c>
      <c r="Q276" s="113">
        <v>-5.5795999999999999E-5</v>
      </c>
      <c r="R276" s="107">
        <v>1.2871191491918343E-4</v>
      </c>
      <c r="S276" s="108">
        <v>2.1297385978503E-3</v>
      </c>
      <c r="T276" s="108">
        <v>3817.0094591911602</v>
      </c>
      <c r="U276" s="110">
        <v>0.2608916488646964</v>
      </c>
      <c r="V276" s="106">
        <v>-2.6739899999999998E-4</v>
      </c>
      <c r="W276" s="107">
        <v>4.4278688524590165E-5</v>
      </c>
      <c r="X276" s="108">
        <v>1.72016228229381E-3</v>
      </c>
      <c r="Y276" s="108">
        <v>643.29420913833303</v>
      </c>
      <c r="Z276" s="113">
        <v>-4.3955999999999997E-5</v>
      </c>
      <c r="AA276" s="107">
        <v>2.2531208768902873E-5</v>
      </c>
      <c r="AB276" s="108">
        <v>1.2770245749137399E-2</v>
      </c>
      <c r="AC276" s="108">
        <v>29052.3381316257</v>
      </c>
      <c r="AD276" s="110">
        <v>-0.97468777776978144</v>
      </c>
    </row>
    <row r="277" spans="1:30" x14ac:dyDescent="0.2">
      <c r="A277" s="105" t="s">
        <v>938</v>
      </c>
      <c r="B277" s="105" t="s">
        <v>939</v>
      </c>
      <c r="C277" s="105" t="s">
        <v>940</v>
      </c>
      <c r="D277" s="106">
        <v>0</v>
      </c>
      <c r="E277" s="107">
        <v>0</v>
      </c>
      <c r="F277" s="108">
        <v>0</v>
      </c>
      <c r="G277" s="108" t="s">
        <v>156</v>
      </c>
      <c r="H277" s="109">
        <v>0</v>
      </c>
      <c r="I277" s="107">
        <v>0</v>
      </c>
      <c r="J277" s="108">
        <v>0</v>
      </c>
      <c r="K277" s="108" t="s">
        <v>156</v>
      </c>
      <c r="L277" s="110" t="s">
        <v>157</v>
      </c>
      <c r="M277" s="106">
        <v>0</v>
      </c>
      <c r="N277" s="111">
        <v>0</v>
      </c>
      <c r="O277" s="112">
        <v>0</v>
      </c>
      <c r="P277" s="112" t="s">
        <v>156</v>
      </c>
      <c r="Q277" s="109">
        <v>0</v>
      </c>
      <c r="R277" s="107">
        <v>0</v>
      </c>
      <c r="S277" s="108">
        <v>0</v>
      </c>
      <c r="T277" s="108" t="s">
        <v>156</v>
      </c>
      <c r="U277" s="110" t="s">
        <v>157</v>
      </c>
      <c r="V277" s="106">
        <v>0</v>
      </c>
      <c r="W277" s="107">
        <v>0</v>
      </c>
      <c r="X277" s="108">
        <v>0</v>
      </c>
      <c r="Y277" s="108" t="s">
        <v>156</v>
      </c>
      <c r="Z277" s="109">
        <v>0</v>
      </c>
      <c r="AA277" s="107">
        <v>0</v>
      </c>
      <c r="AB277" s="108">
        <v>0</v>
      </c>
      <c r="AC277" s="108" t="s">
        <v>156</v>
      </c>
      <c r="AD277" s="110" t="s">
        <v>157</v>
      </c>
    </row>
    <row r="278" spans="1:30" x14ac:dyDescent="0.2">
      <c r="A278" s="105" t="s">
        <v>941</v>
      </c>
      <c r="B278" s="105" t="s">
        <v>942</v>
      </c>
      <c r="C278" s="105" t="s">
        <v>943</v>
      </c>
      <c r="D278" s="106">
        <v>0</v>
      </c>
      <c r="E278" s="107">
        <v>0</v>
      </c>
      <c r="F278" s="108">
        <v>0</v>
      </c>
      <c r="G278" s="108" t="s">
        <v>156</v>
      </c>
      <c r="H278" s="109">
        <v>0</v>
      </c>
      <c r="I278" s="107">
        <v>0</v>
      </c>
      <c r="J278" s="108">
        <v>0</v>
      </c>
      <c r="K278" s="108" t="s">
        <v>156</v>
      </c>
      <c r="L278" s="110" t="s">
        <v>157</v>
      </c>
      <c r="M278" s="106">
        <v>0</v>
      </c>
      <c r="N278" s="111">
        <v>0</v>
      </c>
      <c r="O278" s="112">
        <v>0</v>
      </c>
      <c r="P278" s="112" t="s">
        <v>156</v>
      </c>
      <c r="Q278" s="109">
        <v>0</v>
      </c>
      <c r="R278" s="107">
        <v>0</v>
      </c>
      <c r="S278" s="108">
        <v>0</v>
      </c>
      <c r="T278" s="108" t="s">
        <v>156</v>
      </c>
      <c r="U278" s="110" t="s">
        <v>157</v>
      </c>
      <c r="V278" s="106">
        <v>0</v>
      </c>
      <c r="W278" s="107">
        <v>0</v>
      </c>
      <c r="X278" s="108">
        <v>0</v>
      </c>
      <c r="Y278" s="108" t="s">
        <v>156</v>
      </c>
      <c r="Z278" s="109">
        <v>0</v>
      </c>
      <c r="AA278" s="107">
        <v>0</v>
      </c>
      <c r="AB278" s="108">
        <v>0</v>
      </c>
      <c r="AC278" s="108" t="s">
        <v>156</v>
      </c>
      <c r="AD278" s="110" t="s">
        <v>157</v>
      </c>
    </row>
    <row r="279" spans="1:30" x14ac:dyDescent="0.2">
      <c r="A279" s="105" t="s">
        <v>944</v>
      </c>
      <c r="B279" s="105" t="s">
        <v>945</v>
      </c>
      <c r="C279" s="105" t="s">
        <v>946</v>
      </c>
      <c r="D279" s="106">
        <v>0</v>
      </c>
      <c r="E279" s="107">
        <v>0</v>
      </c>
      <c r="F279" s="108">
        <v>0</v>
      </c>
      <c r="G279" s="108" t="s">
        <v>156</v>
      </c>
      <c r="H279" s="109">
        <v>0</v>
      </c>
      <c r="I279" s="107">
        <v>0</v>
      </c>
      <c r="J279" s="108">
        <v>0</v>
      </c>
      <c r="K279" s="108" t="s">
        <v>156</v>
      </c>
      <c r="L279" s="110" t="s">
        <v>157</v>
      </c>
      <c r="M279" s="106">
        <v>0</v>
      </c>
      <c r="N279" s="111">
        <v>0</v>
      </c>
      <c r="O279" s="112">
        <v>0</v>
      </c>
      <c r="P279" s="112" t="s">
        <v>156</v>
      </c>
      <c r="Q279" s="109">
        <v>0</v>
      </c>
      <c r="R279" s="107">
        <v>0</v>
      </c>
      <c r="S279" s="108">
        <v>0</v>
      </c>
      <c r="T279" s="108" t="s">
        <v>156</v>
      </c>
      <c r="U279" s="110" t="s">
        <v>157</v>
      </c>
      <c r="V279" s="106">
        <v>0</v>
      </c>
      <c r="W279" s="107">
        <v>0</v>
      </c>
      <c r="X279" s="108">
        <v>0</v>
      </c>
      <c r="Y279" s="108" t="s">
        <v>156</v>
      </c>
      <c r="Z279" s="109">
        <v>0</v>
      </c>
      <c r="AA279" s="107">
        <v>0</v>
      </c>
      <c r="AB279" s="108">
        <v>0</v>
      </c>
      <c r="AC279" s="108" t="s">
        <v>156</v>
      </c>
      <c r="AD279" s="110" t="s">
        <v>157</v>
      </c>
    </row>
    <row r="280" spans="1:30" x14ac:dyDescent="0.2">
      <c r="A280" s="105" t="s">
        <v>947</v>
      </c>
      <c r="B280" s="105" t="s">
        <v>948</v>
      </c>
      <c r="C280" s="105" t="s">
        <v>949</v>
      </c>
      <c r="D280" s="106">
        <v>4.0986000000000001E-4</v>
      </c>
      <c r="E280" s="107">
        <v>-1.6633186018481319E-4</v>
      </c>
      <c r="F280" s="114">
        <v>1.4826017068217701E-5</v>
      </c>
      <c r="G280" s="108">
        <v>3.6173369121694483</v>
      </c>
      <c r="H280" s="113">
        <v>4.7816999999999898E-5</v>
      </c>
      <c r="I280" s="107">
        <v>-1.1780487804878024E-4</v>
      </c>
      <c r="J280" s="108">
        <v>2.11201903228558E-4</v>
      </c>
      <c r="K280" s="108">
        <v>441.68790017892894</v>
      </c>
      <c r="L280" s="110">
        <v>-0.49766525807532785</v>
      </c>
      <c r="M280" s="106">
        <v>1.22958E-4</v>
      </c>
      <c r="N280" s="111">
        <v>-6.6774193548387097E-5</v>
      </c>
      <c r="O280" s="112">
        <v>1.5292643308992599E-4</v>
      </c>
      <c r="P280" s="112">
        <v>124.37290220231785</v>
      </c>
      <c r="Q280" s="113">
        <v>3.4684000000000002E-5</v>
      </c>
      <c r="R280" s="107">
        <v>-8.0010109274087E-5</v>
      </c>
      <c r="S280" s="108">
        <v>1.5907830394607401E-4</v>
      </c>
      <c r="T280" s="108">
        <v>458.65039772250606</v>
      </c>
      <c r="U280" s="110">
        <v>0.2608916488646964</v>
      </c>
      <c r="V280" s="106">
        <v>1.6622100000000001E-4</v>
      </c>
      <c r="W280" s="107">
        <v>-2.7524590163934428E-5</v>
      </c>
      <c r="X280" s="108">
        <v>2.9003750721448102E-4</v>
      </c>
      <c r="Y280" s="108">
        <v>174.48908815040278</v>
      </c>
      <c r="Z280" s="113">
        <v>2.7324000000000001E-5</v>
      </c>
      <c r="AA280" s="107">
        <v>-1.4005886532020706E-5</v>
      </c>
      <c r="AB280" s="114">
        <v>3.8371897581620498E-4</v>
      </c>
      <c r="AC280" s="108">
        <v>1404.3294386480929</v>
      </c>
      <c r="AD280" s="110">
        <v>-0.97468777776978111</v>
      </c>
    </row>
    <row r="281" spans="1:30" x14ac:dyDescent="0.2">
      <c r="A281" s="105" t="s">
        <v>950</v>
      </c>
      <c r="B281" s="105" t="s">
        <v>948</v>
      </c>
      <c r="C281" s="105" t="s">
        <v>951</v>
      </c>
      <c r="D281" s="106">
        <v>0</v>
      </c>
      <c r="E281" s="107">
        <v>0</v>
      </c>
      <c r="F281" s="108">
        <v>0</v>
      </c>
      <c r="G281" s="108" t="s">
        <v>156</v>
      </c>
      <c r="H281" s="109">
        <v>0</v>
      </c>
      <c r="I281" s="107">
        <v>0</v>
      </c>
      <c r="J281" s="108">
        <v>0</v>
      </c>
      <c r="K281" s="108" t="s">
        <v>156</v>
      </c>
      <c r="L281" s="110" t="s">
        <v>157</v>
      </c>
      <c r="M281" s="106">
        <v>0</v>
      </c>
      <c r="N281" s="111">
        <v>0</v>
      </c>
      <c r="O281" s="112">
        <v>0</v>
      </c>
      <c r="P281" s="112" t="s">
        <v>156</v>
      </c>
      <c r="Q281" s="109">
        <v>0</v>
      </c>
      <c r="R281" s="107">
        <v>0</v>
      </c>
      <c r="S281" s="108">
        <v>0</v>
      </c>
      <c r="T281" s="108" t="s">
        <v>156</v>
      </c>
      <c r="U281" s="110" t="s">
        <v>157</v>
      </c>
      <c r="V281" s="106">
        <v>0</v>
      </c>
      <c r="W281" s="107">
        <v>0</v>
      </c>
      <c r="X281" s="108">
        <v>0</v>
      </c>
      <c r="Y281" s="108" t="s">
        <v>156</v>
      </c>
      <c r="Z281" s="113">
        <v>0</v>
      </c>
      <c r="AA281" s="107">
        <v>0</v>
      </c>
      <c r="AB281" s="114">
        <v>4.35837479645033E-15</v>
      </c>
      <c r="AC281" s="108" t="s">
        <v>156</v>
      </c>
      <c r="AD281" s="110" t="s">
        <v>157</v>
      </c>
    </row>
    <row r="282" spans="1:30" x14ac:dyDescent="0.2">
      <c r="A282" s="105" t="s">
        <v>952</v>
      </c>
      <c r="B282" s="105" t="s">
        <v>953</v>
      </c>
      <c r="C282" s="105" t="s">
        <v>954</v>
      </c>
      <c r="D282" s="106">
        <v>0</v>
      </c>
      <c r="E282" s="107">
        <v>0</v>
      </c>
      <c r="F282" s="108">
        <v>0</v>
      </c>
      <c r="G282" s="108" t="s">
        <v>156</v>
      </c>
      <c r="H282" s="109">
        <v>0</v>
      </c>
      <c r="I282" s="107">
        <v>0</v>
      </c>
      <c r="J282" s="108">
        <v>0</v>
      </c>
      <c r="K282" s="108" t="s">
        <v>156</v>
      </c>
      <c r="L282" s="110" t="s">
        <v>157</v>
      </c>
      <c r="M282" s="106">
        <v>0</v>
      </c>
      <c r="N282" s="111">
        <v>0</v>
      </c>
      <c r="O282" s="112">
        <v>0</v>
      </c>
      <c r="P282" s="112" t="s">
        <v>156</v>
      </c>
      <c r="Q282" s="109">
        <v>0</v>
      </c>
      <c r="R282" s="107">
        <v>0</v>
      </c>
      <c r="S282" s="108">
        <v>0</v>
      </c>
      <c r="T282" s="108" t="s">
        <v>156</v>
      </c>
      <c r="U282" s="110" t="s">
        <v>157</v>
      </c>
      <c r="V282" s="106">
        <v>0</v>
      </c>
      <c r="W282" s="107">
        <v>0</v>
      </c>
      <c r="X282" s="108">
        <v>0</v>
      </c>
      <c r="Y282" s="108" t="s">
        <v>156</v>
      </c>
      <c r="Z282" s="109">
        <v>0</v>
      </c>
      <c r="AA282" s="107">
        <v>0</v>
      </c>
      <c r="AB282" s="108">
        <v>0</v>
      </c>
      <c r="AC282" s="108" t="s">
        <v>156</v>
      </c>
      <c r="AD282" s="110" t="s">
        <v>157</v>
      </c>
    </row>
    <row r="283" spans="1:30" x14ac:dyDescent="0.2">
      <c r="A283" s="105" t="s">
        <v>955</v>
      </c>
      <c r="B283" s="105" t="s">
        <v>956</v>
      </c>
      <c r="C283" s="105" t="s">
        <v>957</v>
      </c>
      <c r="D283" s="106">
        <v>0</v>
      </c>
      <c r="E283" s="107">
        <v>0</v>
      </c>
      <c r="F283" s="108">
        <v>0</v>
      </c>
      <c r="G283" s="108" t="s">
        <v>156</v>
      </c>
      <c r="H283" s="109">
        <v>0</v>
      </c>
      <c r="I283" s="107">
        <v>0</v>
      </c>
      <c r="J283" s="108">
        <v>0</v>
      </c>
      <c r="K283" s="108" t="s">
        <v>156</v>
      </c>
      <c r="L283" s="110" t="s">
        <v>157</v>
      </c>
      <c r="M283" s="106">
        <v>0</v>
      </c>
      <c r="N283" s="111">
        <v>0</v>
      </c>
      <c r="O283" s="112">
        <v>0</v>
      </c>
      <c r="P283" s="112" t="s">
        <v>156</v>
      </c>
      <c r="Q283" s="109">
        <v>0</v>
      </c>
      <c r="R283" s="107">
        <v>0</v>
      </c>
      <c r="S283" s="108">
        <v>0</v>
      </c>
      <c r="T283" s="108" t="s">
        <v>156</v>
      </c>
      <c r="U283" s="110" t="s">
        <v>157</v>
      </c>
      <c r="V283" s="106">
        <v>0</v>
      </c>
      <c r="W283" s="107">
        <v>0</v>
      </c>
      <c r="X283" s="108">
        <v>0</v>
      </c>
      <c r="Y283" s="108" t="s">
        <v>156</v>
      </c>
      <c r="Z283" s="109">
        <v>0</v>
      </c>
      <c r="AA283" s="107">
        <v>0</v>
      </c>
      <c r="AB283" s="108">
        <v>0</v>
      </c>
      <c r="AC283" s="108" t="s">
        <v>156</v>
      </c>
      <c r="AD283" s="110" t="s">
        <v>157</v>
      </c>
    </row>
    <row r="284" spans="1:30" x14ac:dyDescent="0.2">
      <c r="A284" s="105" t="s">
        <v>958</v>
      </c>
      <c r="B284" s="105" t="s">
        <v>959</v>
      </c>
      <c r="C284" s="105" t="s">
        <v>960</v>
      </c>
      <c r="D284" s="106">
        <v>0</v>
      </c>
      <c r="E284" s="107">
        <v>0</v>
      </c>
      <c r="F284" s="108">
        <v>0</v>
      </c>
      <c r="G284" s="108" t="s">
        <v>156</v>
      </c>
      <c r="H284" s="109">
        <v>0</v>
      </c>
      <c r="I284" s="107">
        <v>0</v>
      </c>
      <c r="J284" s="108">
        <v>0</v>
      </c>
      <c r="K284" s="108" t="s">
        <v>156</v>
      </c>
      <c r="L284" s="110" t="s">
        <v>157</v>
      </c>
      <c r="M284" s="106">
        <v>0</v>
      </c>
      <c r="N284" s="111">
        <v>0</v>
      </c>
      <c r="O284" s="112">
        <v>0</v>
      </c>
      <c r="P284" s="112" t="s">
        <v>156</v>
      </c>
      <c r="Q284" s="109">
        <v>0</v>
      </c>
      <c r="R284" s="107">
        <v>0</v>
      </c>
      <c r="S284" s="108">
        <v>0</v>
      </c>
      <c r="T284" s="108" t="s">
        <v>156</v>
      </c>
      <c r="U284" s="110" t="s">
        <v>157</v>
      </c>
      <c r="V284" s="106">
        <v>0</v>
      </c>
      <c r="W284" s="107">
        <v>0</v>
      </c>
      <c r="X284" s="108">
        <v>0</v>
      </c>
      <c r="Y284" s="108" t="s">
        <v>156</v>
      </c>
      <c r="Z284" s="109">
        <v>0</v>
      </c>
      <c r="AA284" s="107">
        <v>0</v>
      </c>
      <c r="AB284" s="108">
        <v>0</v>
      </c>
      <c r="AC284" s="108" t="s">
        <v>156</v>
      </c>
      <c r="AD284" s="110" t="s">
        <v>157</v>
      </c>
    </row>
    <row r="285" spans="1:30" x14ac:dyDescent="0.2">
      <c r="A285" s="105" t="s">
        <v>961</v>
      </c>
      <c r="B285" s="105" t="s">
        <v>962</v>
      </c>
      <c r="C285" s="105" t="s">
        <v>963</v>
      </c>
      <c r="D285" s="106">
        <v>-1.7766540000000001E-2</v>
      </c>
      <c r="E285" s="107">
        <v>7.2101245480112501E-3</v>
      </c>
      <c r="F285" s="114">
        <v>2.4066529150935799E-5</v>
      </c>
      <c r="G285" s="108">
        <v>0.13545985403424499</v>
      </c>
      <c r="H285" s="109">
        <v>-2.072763E-3</v>
      </c>
      <c r="I285" s="107">
        <v>5.1065853658536584E-3</v>
      </c>
      <c r="J285" s="108">
        <v>2.1109863909049499E-4</v>
      </c>
      <c r="K285" s="108">
        <v>10.184407917861099</v>
      </c>
      <c r="L285" s="110">
        <v>-0.49766525807532497</v>
      </c>
      <c r="M285" s="106">
        <v>-5.3299619999999997E-3</v>
      </c>
      <c r="N285" s="111">
        <v>2.8945161290322582E-3</v>
      </c>
      <c r="O285" s="112">
        <v>1.5342091971768399E-4</v>
      </c>
      <c r="P285" s="112">
        <v>2.8784617923670699</v>
      </c>
      <c r="Q285" s="109">
        <v>-1.5034759999999999E-3</v>
      </c>
      <c r="R285" s="107">
        <v>3.46826430201151E-3</v>
      </c>
      <c r="S285" s="108">
        <v>1.5907077956862201E-4</v>
      </c>
      <c r="T285" s="108">
        <v>10.580200785953499</v>
      </c>
      <c r="U285" s="110">
        <v>0.26089164886469612</v>
      </c>
      <c r="V285" s="106">
        <v>-7.205319E-3</v>
      </c>
      <c r="W285" s="107">
        <v>1.1931311475409836E-3</v>
      </c>
      <c r="X285" s="108">
        <v>2.8999523963551697E-4</v>
      </c>
      <c r="Y285" s="108">
        <v>4.0247383861216504</v>
      </c>
      <c r="Z285" s="109">
        <v>-1.1844360000000001E-3</v>
      </c>
      <c r="AA285" s="107">
        <v>6.0712473358368014E-4</v>
      </c>
      <c r="AB285" s="108">
        <v>3.83675819255409E-4</v>
      </c>
      <c r="AC285" s="108">
        <v>32.393123753027503</v>
      </c>
      <c r="AD285" s="110">
        <v>-0.97468777776978111</v>
      </c>
    </row>
    <row r="286" spans="1:30" x14ac:dyDescent="0.2">
      <c r="A286" s="105" t="s">
        <v>964</v>
      </c>
      <c r="B286" s="105" t="s">
        <v>965</v>
      </c>
      <c r="C286" s="105" t="s">
        <v>966</v>
      </c>
      <c r="D286" s="106">
        <v>0</v>
      </c>
      <c r="E286" s="107">
        <v>0</v>
      </c>
      <c r="F286" s="108">
        <v>0</v>
      </c>
      <c r="G286" s="108" t="s">
        <v>156</v>
      </c>
      <c r="H286" s="109">
        <v>0</v>
      </c>
      <c r="I286" s="107">
        <v>0</v>
      </c>
      <c r="J286" s="108">
        <v>0</v>
      </c>
      <c r="K286" s="108" t="s">
        <v>156</v>
      </c>
      <c r="L286" s="110" t="s">
        <v>157</v>
      </c>
      <c r="M286" s="106">
        <v>0</v>
      </c>
      <c r="N286" s="111">
        <v>0</v>
      </c>
      <c r="O286" s="112">
        <v>0</v>
      </c>
      <c r="P286" s="112" t="s">
        <v>156</v>
      </c>
      <c r="Q286" s="109">
        <v>0</v>
      </c>
      <c r="R286" s="107">
        <v>0</v>
      </c>
      <c r="S286" s="108">
        <v>0</v>
      </c>
      <c r="T286" s="108" t="s">
        <v>156</v>
      </c>
      <c r="U286" s="110" t="s">
        <v>157</v>
      </c>
      <c r="V286" s="106">
        <v>0</v>
      </c>
      <c r="W286" s="107">
        <v>0</v>
      </c>
      <c r="X286" s="108">
        <v>0</v>
      </c>
      <c r="Y286" s="108" t="s">
        <v>156</v>
      </c>
      <c r="Z286" s="109">
        <v>0</v>
      </c>
      <c r="AA286" s="107">
        <v>0</v>
      </c>
      <c r="AB286" s="108">
        <v>0</v>
      </c>
      <c r="AC286" s="108" t="s">
        <v>156</v>
      </c>
      <c r="AD286" s="110" t="s">
        <v>157</v>
      </c>
    </row>
    <row r="287" spans="1:30" x14ac:dyDescent="0.2">
      <c r="A287" s="105" t="s">
        <v>967</v>
      </c>
      <c r="B287" s="105" t="s">
        <v>965</v>
      </c>
      <c r="C287" s="105" t="s">
        <v>968</v>
      </c>
      <c r="D287" s="106">
        <v>0</v>
      </c>
      <c r="E287" s="107">
        <v>0</v>
      </c>
      <c r="F287" s="108">
        <v>0</v>
      </c>
      <c r="G287" s="108" t="s">
        <v>156</v>
      </c>
      <c r="H287" s="109">
        <v>0</v>
      </c>
      <c r="I287" s="107">
        <v>0</v>
      </c>
      <c r="J287" s="108">
        <v>0</v>
      </c>
      <c r="K287" s="108" t="s">
        <v>156</v>
      </c>
      <c r="L287" s="110" t="s">
        <v>157</v>
      </c>
      <c r="M287" s="106">
        <v>0</v>
      </c>
      <c r="N287" s="111">
        <v>0</v>
      </c>
      <c r="O287" s="112">
        <v>0</v>
      </c>
      <c r="P287" s="112" t="s">
        <v>156</v>
      </c>
      <c r="Q287" s="109">
        <v>0</v>
      </c>
      <c r="R287" s="107">
        <v>0</v>
      </c>
      <c r="S287" s="108">
        <v>0</v>
      </c>
      <c r="T287" s="108" t="s">
        <v>156</v>
      </c>
      <c r="U287" s="110" t="s">
        <v>157</v>
      </c>
      <c r="V287" s="106">
        <v>0</v>
      </c>
      <c r="W287" s="107">
        <v>0</v>
      </c>
      <c r="X287" s="108">
        <v>0</v>
      </c>
      <c r="Y287" s="108" t="s">
        <v>156</v>
      </c>
      <c r="Z287" s="109">
        <v>0</v>
      </c>
      <c r="AA287" s="107">
        <v>0</v>
      </c>
      <c r="AB287" s="108">
        <v>0</v>
      </c>
      <c r="AC287" s="108" t="s">
        <v>156</v>
      </c>
      <c r="AD287" s="110" t="s">
        <v>157</v>
      </c>
    </row>
    <row r="288" spans="1:30" x14ac:dyDescent="0.2">
      <c r="A288" s="105" t="s">
        <v>969</v>
      </c>
      <c r="B288" s="105" t="s">
        <v>970</v>
      </c>
      <c r="C288" s="105" t="s">
        <v>971</v>
      </c>
      <c r="D288" s="106">
        <v>0.16141124339999999</v>
      </c>
      <c r="E288" s="107">
        <v>-6.5504885496183204E-2</v>
      </c>
      <c r="F288" s="108">
        <v>4.1155013601583803E-4</v>
      </c>
      <c r="G288" s="108">
        <v>0.25496993105737892</v>
      </c>
      <c r="H288" s="109">
        <v>6.7212406799999997E-3</v>
      </c>
      <c r="I288" s="107">
        <v>-1.6558858536585366E-2</v>
      </c>
      <c r="J288" s="108">
        <v>1.3426142046199499E-3</v>
      </c>
      <c r="K288" s="108">
        <v>19.975690033167357</v>
      </c>
      <c r="L288" s="110">
        <v>-1.9839992840272271</v>
      </c>
      <c r="M288" s="106">
        <v>3.3386251140000003E-2</v>
      </c>
      <c r="N288" s="111">
        <v>-1.8130906451612906E-2</v>
      </c>
      <c r="O288" s="112">
        <v>1.75618648335395E-4</v>
      </c>
      <c r="P288" s="112">
        <v>0.52602086888691324</v>
      </c>
      <c r="Q288" s="109">
        <v>4.2309352799999997E-3</v>
      </c>
      <c r="R288" s="107">
        <v>-9.7600505733015167E-3</v>
      </c>
      <c r="S288" s="108">
        <v>5.8389642771886703E-4</v>
      </c>
      <c r="T288" s="108">
        <v>13.800646643757384</v>
      </c>
      <c r="U288" s="110">
        <v>-0.89349052569964571</v>
      </c>
      <c r="V288" s="106">
        <v>5.6059279503560898E-2</v>
      </c>
      <c r="W288" s="107">
        <v>-9.2828745659150353E-3</v>
      </c>
      <c r="X288" s="108">
        <v>3.5142122852823599E-3</v>
      </c>
      <c r="Y288" s="108">
        <v>6.2687432239637273</v>
      </c>
      <c r="Z288" s="109">
        <v>3.6715258800000001E-3</v>
      </c>
      <c r="AA288" s="107">
        <v>-1.8819709733076222E-3</v>
      </c>
      <c r="AB288" s="108">
        <v>5.85767708324029E-3</v>
      </c>
      <c r="AC288" s="108">
        <v>159.54339625246737</v>
      </c>
      <c r="AD288" s="110">
        <v>-2.3023272475543721</v>
      </c>
    </row>
    <row r="289" spans="1:30" x14ac:dyDescent="0.2">
      <c r="A289" s="105" t="s">
        <v>972</v>
      </c>
      <c r="B289" s="105" t="s">
        <v>973</v>
      </c>
      <c r="C289" s="105" t="s">
        <v>974</v>
      </c>
      <c r="D289" s="106">
        <v>3.6995567399999998E-2</v>
      </c>
      <c r="E289" s="107">
        <v>-1.5013764564081961E-2</v>
      </c>
      <c r="F289" s="108">
        <v>2.5642882995342901E-4</v>
      </c>
      <c r="G289" s="108">
        <v>0.69313392921074379</v>
      </c>
      <c r="H289" s="109">
        <v>1.540514052E-3</v>
      </c>
      <c r="I289" s="107">
        <v>-3.7953043902439025E-3</v>
      </c>
      <c r="J289" s="108">
        <v>8.4495201999606996E-4</v>
      </c>
      <c r="K289" s="108">
        <v>54.848705787467232</v>
      </c>
      <c r="L289" s="110">
        <v>-1.9839982627654202</v>
      </c>
      <c r="M289" s="106">
        <v>7.6521574800000004E-3</v>
      </c>
      <c r="N289" s="111">
        <v>-4.1556193548387098E-3</v>
      </c>
      <c r="O289" s="112">
        <v>1.2286677154285401E-4</v>
      </c>
      <c r="P289" s="112">
        <v>1.6056487580657319</v>
      </c>
      <c r="Q289" s="109">
        <v>9.6973448000000002E-4</v>
      </c>
      <c r="R289" s="107">
        <v>-2.2370130812954078E-3</v>
      </c>
      <c r="S289" s="108">
        <v>3.1993781448126201E-4</v>
      </c>
      <c r="T289" s="108">
        <v>32.992310893314013</v>
      </c>
      <c r="U289" s="110">
        <v>-0.89348981993713195</v>
      </c>
      <c r="V289" s="106">
        <v>9.1060922699999994E-3</v>
      </c>
      <c r="W289" s="107">
        <v>-1.5078808196721312E-3</v>
      </c>
      <c r="X289" s="108">
        <v>1.8691062619106101E-3</v>
      </c>
      <c r="Y289" s="108">
        <v>20.525887576039356</v>
      </c>
      <c r="Z289" s="109">
        <v>8.4151386000000004E-4</v>
      </c>
      <c r="AA289" s="107">
        <v>-4.3134781284887854E-4</v>
      </c>
      <c r="AB289" s="108">
        <v>3.2447828452983299E-3</v>
      </c>
      <c r="AC289" s="108">
        <v>385.58875849036281</v>
      </c>
      <c r="AD289" s="110">
        <v>-1.8055988590407133</v>
      </c>
    </row>
    <row r="290" spans="1:30" x14ac:dyDescent="0.2">
      <c r="A290" s="105" t="s">
        <v>975</v>
      </c>
      <c r="B290" s="105" t="s">
        <v>976</v>
      </c>
      <c r="C290" s="105" t="s">
        <v>977</v>
      </c>
      <c r="D290" s="106">
        <v>0</v>
      </c>
      <c r="E290" s="107">
        <v>0</v>
      </c>
      <c r="F290" s="108">
        <v>4.4740792188475001E-2</v>
      </c>
      <c r="G290" s="108" t="s">
        <v>156</v>
      </c>
      <c r="H290" s="109">
        <v>6.6499999999999997E-3</v>
      </c>
      <c r="I290" s="107">
        <v>-1.6383345651638334E-2</v>
      </c>
      <c r="J290" s="108">
        <v>3.12667275925805E-2</v>
      </c>
      <c r="K290" s="108">
        <v>470.17635477564664</v>
      </c>
      <c r="L290" s="110" t="s">
        <v>157</v>
      </c>
      <c r="M290" s="106">
        <v>0</v>
      </c>
      <c r="N290" s="111">
        <v>0</v>
      </c>
      <c r="O290" s="112">
        <v>0.104710598393868</v>
      </c>
      <c r="P290" s="112" t="s">
        <v>156</v>
      </c>
      <c r="Q290" s="109">
        <v>0</v>
      </c>
      <c r="R290" s="107">
        <v>0</v>
      </c>
      <c r="S290" s="108">
        <v>1.5374879194628601E-2</v>
      </c>
      <c r="T290" s="108" t="s">
        <v>156</v>
      </c>
      <c r="U290" s="110" t="s">
        <v>157</v>
      </c>
      <c r="V290" s="106">
        <v>0</v>
      </c>
      <c r="W290" s="107">
        <v>0</v>
      </c>
      <c r="X290" s="108">
        <v>5.3802480109292903E-3</v>
      </c>
      <c r="Y290" s="108" t="s">
        <v>156</v>
      </c>
      <c r="Z290" s="109">
        <v>0</v>
      </c>
      <c r="AA290" s="107">
        <v>0</v>
      </c>
      <c r="AB290" s="108">
        <v>7.2686551749022296E-3</v>
      </c>
      <c r="AC290" s="108" t="s">
        <v>156</v>
      </c>
      <c r="AD290" s="110" t="s">
        <v>157</v>
      </c>
    </row>
    <row r="291" spans="1:30" x14ac:dyDescent="0.2">
      <c r="A291" s="105" t="s">
        <v>978</v>
      </c>
      <c r="B291" s="105" t="s">
        <v>979</v>
      </c>
      <c r="C291" s="105" t="s">
        <v>980</v>
      </c>
      <c r="D291" s="106">
        <v>2.876618448E-3</v>
      </c>
      <c r="E291" s="107">
        <v>-1.1674066693451186E-3</v>
      </c>
      <c r="F291" s="114">
        <v>4.7736515626819403E-6</v>
      </c>
      <c r="G291" s="108">
        <v>0.16594663661428136</v>
      </c>
      <c r="H291" s="109">
        <v>2.9392818840000001E-3</v>
      </c>
      <c r="I291" s="107">
        <v>-7.2413941463414641E-3</v>
      </c>
      <c r="J291" s="114">
        <v>8.0666040496805806E-6</v>
      </c>
      <c r="K291" s="108">
        <v>0.2744413216572113</v>
      </c>
      <c r="L291" s="110">
        <v>2.6329602628886524</v>
      </c>
      <c r="M291" s="106">
        <v>3.139342272E-3</v>
      </c>
      <c r="N291" s="111">
        <v>-1.7048670967741936E-3</v>
      </c>
      <c r="O291" s="115">
        <v>8.8286743749247595E-6</v>
      </c>
      <c r="P291" s="112">
        <v>0.28122688162002235</v>
      </c>
      <c r="Q291" s="109">
        <v>1.271654176E-3</v>
      </c>
      <c r="R291" s="107">
        <v>-2.9334906464251256E-3</v>
      </c>
      <c r="S291" s="114">
        <v>3.8919029842854097E-5</v>
      </c>
      <c r="T291" s="108">
        <v>3.0605042296384593</v>
      </c>
      <c r="U291" s="110">
        <v>0.78295911383711281</v>
      </c>
      <c r="V291" s="106">
        <v>3.7410999120000002E-3</v>
      </c>
      <c r="W291" s="107">
        <v>-6.1948996721311481E-4</v>
      </c>
      <c r="X291" s="114">
        <v>7.8395086762944005E-6</v>
      </c>
      <c r="Y291" s="108">
        <v>0.20955090376357743</v>
      </c>
      <c r="Z291" s="109">
        <v>1.2034891439999999E-3</v>
      </c>
      <c r="AA291" s="107">
        <v>-6.1689109915761696E-4</v>
      </c>
      <c r="AB291" s="114">
        <v>3.0614343784927398E-6</v>
      </c>
      <c r="AC291" s="108">
        <v>0.25437989148099371</v>
      </c>
      <c r="AD291" s="110">
        <v>-6.0650873418405127E-3</v>
      </c>
    </row>
    <row r="292" spans="1:30" x14ac:dyDescent="0.2">
      <c r="A292" s="105" t="s">
        <v>981</v>
      </c>
      <c r="B292" s="105" t="s">
        <v>982</v>
      </c>
      <c r="C292" s="105" t="s">
        <v>983</v>
      </c>
      <c r="D292" s="116">
        <v>0</v>
      </c>
      <c r="E292" s="107">
        <v>0</v>
      </c>
      <c r="F292" s="114">
        <v>3.1824209331601999E-16</v>
      </c>
      <c r="G292" s="108" t="s">
        <v>156</v>
      </c>
      <c r="H292" s="109">
        <v>0</v>
      </c>
      <c r="I292" s="107">
        <v>0</v>
      </c>
      <c r="J292" s="108">
        <v>0</v>
      </c>
      <c r="K292" s="108" t="s">
        <v>156</v>
      </c>
      <c r="L292" s="110" t="s">
        <v>157</v>
      </c>
      <c r="M292" s="106">
        <v>0</v>
      </c>
      <c r="N292" s="111">
        <v>0</v>
      </c>
      <c r="O292" s="112">
        <v>0</v>
      </c>
      <c r="P292" s="112" t="s">
        <v>156</v>
      </c>
      <c r="Q292" s="109">
        <v>0</v>
      </c>
      <c r="R292" s="107">
        <v>0</v>
      </c>
      <c r="S292" s="114">
        <v>2.25427174729082E-16</v>
      </c>
      <c r="T292" s="108" t="s">
        <v>156</v>
      </c>
      <c r="U292" s="110" t="s">
        <v>157</v>
      </c>
      <c r="V292" s="116">
        <v>0</v>
      </c>
      <c r="W292" s="107">
        <v>0</v>
      </c>
      <c r="X292" s="114">
        <v>3.1816232339540002E-16</v>
      </c>
      <c r="Y292" s="108" t="s">
        <v>156</v>
      </c>
      <c r="Z292" s="109">
        <v>0</v>
      </c>
      <c r="AA292" s="107">
        <v>0</v>
      </c>
      <c r="AB292" s="108">
        <v>0</v>
      </c>
      <c r="AC292" s="108" t="s">
        <v>156</v>
      </c>
      <c r="AD292" s="110" t="s">
        <v>157</v>
      </c>
    </row>
    <row r="293" spans="1:30" x14ac:dyDescent="0.2">
      <c r="A293" s="105" t="s">
        <v>984</v>
      </c>
      <c r="B293" s="105" t="s">
        <v>985</v>
      </c>
      <c r="C293" s="105" t="s">
        <v>986</v>
      </c>
      <c r="D293" s="106">
        <v>0</v>
      </c>
      <c r="E293" s="107">
        <v>0</v>
      </c>
      <c r="F293" s="108">
        <v>0</v>
      </c>
      <c r="G293" s="108" t="s">
        <v>156</v>
      </c>
      <c r="H293" s="109">
        <v>0</v>
      </c>
      <c r="I293" s="107">
        <v>0</v>
      </c>
      <c r="J293" s="108">
        <v>0</v>
      </c>
      <c r="K293" s="108" t="s">
        <v>156</v>
      </c>
      <c r="L293" s="110" t="s">
        <v>157</v>
      </c>
      <c r="M293" s="106">
        <v>0</v>
      </c>
      <c r="N293" s="111">
        <v>0</v>
      </c>
      <c r="O293" s="112">
        <v>0</v>
      </c>
      <c r="P293" s="112" t="s">
        <v>156</v>
      </c>
      <c r="Q293" s="109">
        <v>0</v>
      </c>
      <c r="R293" s="107">
        <v>0</v>
      </c>
      <c r="S293" s="108">
        <v>0</v>
      </c>
      <c r="T293" s="108" t="s">
        <v>156</v>
      </c>
      <c r="U293" s="110" t="s">
        <v>157</v>
      </c>
      <c r="V293" s="106">
        <v>0</v>
      </c>
      <c r="W293" s="107">
        <v>0</v>
      </c>
      <c r="X293" s="108">
        <v>0</v>
      </c>
      <c r="Y293" s="108" t="s">
        <v>156</v>
      </c>
      <c r="Z293" s="109">
        <v>0</v>
      </c>
      <c r="AA293" s="107">
        <v>0</v>
      </c>
      <c r="AB293" s="108">
        <v>0</v>
      </c>
      <c r="AC293" s="108" t="s">
        <v>156</v>
      </c>
      <c r="AD293" s="110" t="s">
        <v>157</v>
      </c>
    </row>
    <row r="294" spans="1:30" x14ac:dyDescent="0.2">
      <c r="A294" s="105" t="s">
        <v>987</v>
      </c>
      <c r="B294" s="105" t="s">
        <v>988</v>
      </c>
      <c r="C294" s="105" t="s">
        <v>989</v>
      </c>
      <c r="D294" s="106">
        <v>0</v>
      </c>
      <c r="E294" s="107">
        <v>0</v>
      </c>
      <c r="F294" s="108">
        <v>0</v>
      </c>
      <c r="G294" s="108" t="s">
        <v>156</v>
      </c>
      <c r="H294" s="109">
        <v>0</v>
      </c>
      <c r="I294" s="107">
        <v>0</v>
      </c>
      <c r="J294" s="108">
        <v>0</v>
      </c>
      <c r="K294" s="108" t="s">
        <v>156</v>
      </c>
      <c r="L294" s="110" t="s">
        <v>157</v>
      </c>
      <c r="M294" s="106">
        <v>0</v>
      </c>
      <c r="N294" s="111">
        <v>0</v>
      </c>
      <c r="O294" s="112">
        <v>0</v>
      </c>
      <c r="P294" s="112" t="s">
        <v>156</v>
      </c>
      <c r="Q294" s="109">
        <v>0</v>
      </c>
      <c r="R294" s="107">
        <v>0</v>
      </c>
      <c r="S294" s="108">
        <v>0</v>
      </c>
      <c r="T294" s="108" t="s">
        <v>156</v>
      </c>
      <c r="U294" s="110" t="s">
        <v>157</v>
      </c>
      <c r="V294" s="106">
        <v>0</v>
      </c>
      <c r="W294" s="107">
        <v>0</v>
      </c>
      <c r="X294" s="108">
        <v>0</v>
      </c>
      <c r="Y294" s="108" t="s">
        <v>156</v>
      </c>
      <c r="Z294" s="109">
        <v>0</v>
      </c>
      <c r="AA294" s="107">
        <v>0</v>
      </c>
      <c r="AB294" s="108">
        <v>0</v>
      </c>
      <c r="AC294" s="108" t="s">
        <v>156</v>
      </c>
      <c r="AD294" s="110" t="s">
        <v>157</v>
      </c>
    </row>
    <row r="295" spans="1:30" x14ac:dyDescent="0.2">
      <c r="A295" s="105" t="s">
        <v>990</v>
      </c>
      <c r="B295" s="105" t="s">
        <v>991</v>
      </c>
      <c r="C295" s="105" t="s">
        <v>992</v>
      </c>
      <c r="D295" s="106">
        <v>0</v>
      </c>
      <c r="E295" s="107">
        <v>0</v>
      </c>
      <c r="F295" s="108">
        <v>0</v>
      </c>
      <c r="G295" s="108" t="s">
        <v>156</v>
      </c>
      <c r="H295" s="109">
        <v>0</v>
      </c>
      <c r="I295" s="107">
        <v>0</v>
      </c>
      <c r="J295" s="108">
        <v>0</v>
      </c>
      <c r="K295" s="108" t="s">
        <v>156</v>
      </c>
      <c r="L295" s="110" t="s">
        <v>157</v>
      </c>
      <c r="M295" s="106">
        <v>0</v>
      </c>
      <c r="N295" s="111">
        <v>0</v>
      </c>
      <c r="O295" s="112">
        <v>0</v>
      </c>
      <c r="P295" s="112" t="s">
        <v>156</v>
      </c>
      <c r="Q295" s="109">
        <v>0</v>
      </c>
      <c r="R295" s="107">
        <v>0</v>
      </c>
      <c r="S295" s="108">
        <v>0</v>
      </c>
      <c r="T295" s="108" t="s">
        <v>156</v>
      </c>
      <c r="U295" s="110" t="s">
        <v>157</v>
      </c>
      <c r="V295" s="106">
        <v>0</v>
      </c>
      <c r="W295" s="107">
        <v>0</v>
      </c>
      <c r="X295" s="108">
        <v>0</v>
      </c>
      <c r="Y295" s="108" t="s">
        <v>156</v>
      </c>
      <c r="Z295" s="109">
        <v>0</v>
      </c>
      <c r="AA295" s="107">
        <v>0</v>
      </c>
      <c r="AB295" s="108">
        <v>0</v>
      </c>
      <c r="AC295" s="108" t="s">
        <v>156</v>
      </c>
      <c r="AD295" s="110" t="s">
        <v>157</v>
      </c>
    </row>
    <row r="296" spans="1:30" x14ac:dyDescent="0.2">
      <c r="A296" s="105" t="s">
        <v>993</v>
      </c>
      <c r="B296" s="105" t="s">
        <v>994</v>
      </c>
      <c r="C296" s="105" t="s">
        <v>995</v>
      </c>
      <c r="D296" s="106">
        <v>8.4103272000000007E-2</v>
      </c>
      <c r="E296" s="107">
        <v>-3.4131297709923666E-2</v>
      </c>
      <c r="F296" s="114">
        <v>9.1472285643464402E-5</v>
      </c>
      <c r="G296" s="108">
        <v>0.10876186320487553</v>
      </c>
      <c r="H296" s="109">
        <v>8.1500957999999998E-3</v>
      </c>
      <c r="I296" s="107">
        <v>-2.0079073170731709E-2</v>
      </c>
      <c r="J296" s="114">
        <v>2.0604817413380799E-5</v>
      </c>
      <c r="K296" s="108">
        <v>0.25281687380141959</v>
      </c>
      <c r="L296" s="110">
        <v>-0.76540259083728035</v>
      </c>
      <c r="M296" s="106">
        <v>2.9869385040000002E-2</v>
      </c>
      <c r="N296" s="111">
        <v>-1.622101935483871E-2</v>
      </c>
      <c r="O296" s="115">
        <v>7.2899591641129095E-5</v>
      </c>
      <c r="P296" s="112">
        <v>0.24406124044236127</v>
      </c>
      <c r="Q296" s="109">
        <v>1.282119696E-2</v>
      </c>
      <c r="R296" s="107">
        <v>-2.9576328272234803E-2</v>
      </c>
      <c r="S296" s="114">
        <v>3.0067207903522901E-5</v>
      </c>
      <c r="T296" s="108">
        <v>0.23451170742737659</v>
      </c>
      <c r="U296" s="110">
        <v>0.86657847775050456</v>
      </c>
      <c r="V296" s="106">
        <v>5.1299414100000003E-2</v>
      </c>
      <c r="W296" s="107">
        <v>-8.4946868852459022E-3</v>
      </c>
      <c r="X296" s="114">
        <v>8.5202765452972398E-5</v>
      </c>
      <c r="Y296" s="108">
        <v>0.16608915900459065</v>
      </c>
      <c r="Z296" s="109">
        <v>8.2243101599999997E-3</v>
      </c>
      <c r="AA296" s="107">
        <v>-4.2156622348523297E-3</v>
      </c>
      <c r="AB296" s="114">
        <v>1.8726376758877101E-5</v>
      </c>
      <c r="AC296" s="108">
        <v>0.22769541024796544</v>
      </c>
      <c r="AD296" s="110">
        <v>-1.0108014898227149</v>
      </c>
    </row>
    <row r="297" spans="1:30" x14ac:dyDescent="0.2">
      <c r="A297" s="105" t="s">
        <v>996</v>
      </c>
      <c r="B297" s="105" t="s">
        <v>997</v>
      </c>
      <c r="C297" s="105" t="s">
        <v>998</v>
      </c>
      <c r="D297" s="106">
        <v>8.4103272000000007E-2</v>
      </c>
      <c r="E297" s="107">
        <v>-3.4131297709923666E-2</v>
      </c>
      <c r="F297" s="114">
        <v>9.1472285643462098E-5</v>
      </c>
      <c r="G297" s="108">
        <v>0.10876186320487281</v>
      </c>
      <c r="H297" s="109">
        <v>8.1500957999999998E-3</v>
      </c>
      <c r="I297" s="107">
        <v>-2.0079073170731709E-2</v>
      </c>
      <c r="J297" s="114">
        <v>2.0604817413380799E-5</v>
      </c>
      <c r="K297" s="108">
        <v>0.25281687380141959</v>
      </c>
      <c r="L297" s="110">
        <v>-0.76540259083728035</v>
      </c>
      <c r="M297" s="106">
        <v>2.9869385040000002E-2</v>
      </c>
      <c r="N297" s="111">
        <v>-1.622101935483871E-2</v>
      </c>
      <c r="O297" s="115">
        <v>7.28995916411298E-5</v>
      </c>
      <c r="P297" s="112">
        <v>0.24406124044236366</v>
      </c>
      <c r="Q297" s="109">
        <v>1.282119696E-2</v>
      </c>
      <c r="R297" s="107">
        <v>-2.9576328272234803E-2</v>
      </c>
      <c r="S297" s="114">
        <v>3.0067207903522701E-5</v>
      </c>
      <c r="T297" s="108">
        <v>0.23451170742737501</v>
      </c>
      <c r="U297" s="110">
        <v>0.86657847775050456</v>
      </c>
      <c r="V297" s="106">
        <v>5.1299414100000003E-2</v>
      </c>
      <c r="W297" s="107">
        <v>-8.4946868852459022E-3</v>
      </c>
      <c r="X297" s="114">
        <v>8.5202765452975596E-5</v>
      </c>
      <c r="Y297" s="108">
        <v>0.16608915900459686</v>
      </c>
      <c r="Z297" s="109">
        <v>8.2243101599999997E-3</v>
      </c>
      <c r="AA297" s="107">
        <v>-4.2156622348523297E-3</v>
      </c>
      <c r="AB297" s="114">
        <v>1.8726376758876599E-5</v>
      </c>
      <c r="AC297" s="108">
        <v>0.22769541024795933</v>
      </c>
      <c r="AD297" s="110">
        <v>-1.0108014898227149</v>
      </c>
    </row>
    <row r="298" spans="1:30" x14ac:dyDescent="0.2">
      <c r="A298" s="105" t="s">
        <v>999</v>
      </c>
      <c r="B298" s="105" t="s">
        <v>1000</v>
      </c>
      <c r="C298" s="105" t="s">
        <v>1001</v>
      </c>
      <c r="D298" s="106">
        <v>0</v>
      </c>
      <c r="E298" s="107">
        <v>0</v>
      </c>
      <c r="F298" s="108">
        <v>8.4538544911212307E-3</v>
      </c>
      <c r="G298" s="108" t="s">
        <v>156</v>
      </c>
      <c r="H298" s="109">
        <v>0</v>
      </c>
      <c r="I298" s="107">
        <v>0</v>
      </c>
      <c r="J298" s="108">
        <v>8.67163952580648E-3</v>
      </c>
      <c r="K298" s="108" t="s">
        <v>156</v>
      </c>
      <c r="L298" s="110" t="s">
        <v>157</v>
      </c>
      <c r="M298" s="106">
        <v>0</v>
      </c>
      <c r="N298" s="111">
        <v>0</v>
      </c>
      <c r="O298" s="112">
        <v>2.1438210418078699E-2</v>
      </c>
      <c r="P298" s="112" t="s">
        <v>156</v>
      </c>
      <c r="Q298" s="109">
        <v>0</v>
      </c>
      <c r="R298" s="107">
        <v>0</v>
      </c>
      <c r="S298" s="108">
        <v>4.2157639233358097E-3</v>
      </c>
      <c r="T298" s="108" t="s">
        <v>156</v>
      </c>
      <c r="U298" s="110" t="s">
        <v>157</v>
      </c>
      <c r="V298" s="106">
        <v>0</v>
      </c>
      <c r="W298" s="107">
        <v>0</v>
      </c>
      <c r="X298" s="108">
        <v>3.6379346946249702E-3</v>
      </c>
      <c r="Y298" s="108" t="s">
        <v>156</v>
      </c>
      <c r="Z298" s="109">
        <v>0</v>
      </c>
      <c r="AA298" s="107">
        <v>0</v>
      </c>
      <c r="AB298" s="108">
        <v>3.73927304101961E-3</v>
      </c>
      <c r="AC298" s="108" t="s">
        <v>156</v>
      </c>
      <c r="AD298" s="110" t="s">
        <v>157</v>
      </c>
    </row>
    <row r="299" spans="1:30" x14ac:dyDescent="0.2">
      <c r="A299" s="105" t="s">
        <v>1002</v>
      </c>
      <c r="B299" s="105" t="s">
        <v>1003</v>
      </c>
      <c r="C299" s="105" t="s">
        <v>1004</v>
      </c>
      <c r="D299" s="106">
        <v>0</v>
      </c>
      <c r="E299" s="107">
        <v>0</v>
      </c>
      <c r="F299" s="108">
        <v>5.4148804537570497E-3</v>
      </c>
      <c r="G299" s="108" t="s">
        <v>156</v>
      </c>
      <c r="H299" s="109">
        <v>0</v>
      </c>
      <c r="I299" s="107">
        <v>0</v>
      </c>
      <c r="J299" s="108">
        <v>3.0545258741816201E-3</v>
      </c>
      <c r="K299" s="108" t="s">
        <v>156</v>
      </c>
      <c r="L299" s="110" t="s">
        <v>157</v>
      </c>
      <c r="M299" s="106">
        <v>0</v>
      </c>
      <c r="N299" s="111">
        <v>0</v>
      </c>
      <c r="O299" s="112">
        <v>3.4964982383545299E-3</v>
      </c>
      <c r="P299" s="112" t="s">
        <v>156</v>
      </c>
      <c r="Q299" s="109">
        <v>0</v>
      </c>
      <c r="R299" s="107">
        <v>0</v>
      </c>
      <c r="S299" s="108">
        <v>1.46241519753927E-3</v>
      </c>
      <c r="T299" s="108" t="s">
        <v>156</v>
      </c>
      <c r="U299" s="110" t="s">
        <v>157</v>
      </c>
      <c r="V299" s="106">
        <v>0</v>
      </c>
      <c r="W299" s="107">
        <v>0</v>
      </c>
      <c r="X299" s="108">
        <v>2.38228129489258E-3</v>
      </c>
      <c r="Y299" s="108" t="s">
        <v>156</v>
      </c>
      <c r="Z299" s="109">
        <v>0</v>
      </c>
      <c r="AA299" s="107">
        <v>0</v>
      </c>
      <c r="AB299" s="108">
        <v>1.6875950023510201E-3</v>
      </c>
      <c r="AC299" s="108" t="s">
        <v>156</v>
      </c>
      <c r="AD299" s="110" t="s">
        <v>157</v>
      </c>
    </row>
    <row r="300" spans="1:30" x14ac:dyDescent="0.2">
      <c r="A300" s="105" t="s">
        <v>1005</v>
      </c>
      <c r="B300" s="105" t="s">
        <v>1006</v>
      </c>
      <c r="C300" s="105" t="s">
        <v>1007</v>
      </c>
      <c r="D300" s="106">
        <v>0</v>
      </c>
      <c r="E300" s="107">
        <v>0</v>
      </c>
      <c r="F300" s="108">
        <v>0</v>
      </c>
      <c r="G300" s="108" t="s">
        <v>156</v>
      </c>
      <c r="H300" s="109">
        <v>0</v>
      </c>
      <c r="I300" s="107">
        <v>0</v>
      </c>
      <c r="J300" s="108">
        <v>0</v>
      </c>
      <c r="K300" s="108" t="s">
        <v>156</v>
      </c>
      <c r="L300" s="110" t="s">
        <v>157</v>
      </c>
      <c r="M300" s="106">
        <v>0</v>
      </c>
      <c r="N300" s="111">
        <v>0</v>
      </c>
      <c r="O300" s="112">
        <v>0</v>
      </c>
      <c r="P300" s="112" t="s">
        <v>156</v>
      </c>
      <c r="Q300" s="109">
        <v>0</v>
      </c>
      <c r="R300" s="107">
        <v>0</v>
      </c>
      <c r="S300" s="108">
        <v>0</v>
      </c>
      <c r="T300" s="108" t="s">
        <v>156</v>
      </c>
      <c r="U300" s="110" t="s">
        <v>157</v>
      </c>
      <c r="V300" s="106">
        <v>0</v>
      </c>
      <c r="W300" s="107">
        <v>0</v>
      </c>
      <c r="X300" s="108">
        <v>0</v>
      </c>
      <c r="Y300" s="108" t="s">
        <v>156</v>
      </c>
      <c r="Z300" s="109">
        <v>0</v>
      </c>
      <c r="AA300" s="107">
        <v>0</v>
      </c>
      <c r="AB300" s="108">
        <v>0</v>
      </c>
      <c r="AC300" s="108" t="s">
        <v>156</v>
      </c>
      <c r="AD300" s="110" t="s">
        <v>157</v>
      </c>
    </row>
    <row r="301" spans="1:30" x14ac:dyDescent="0.2">
      <c r="A301" s="105" t="s">
        <v>1008</v>
      </c>
      <c r="B301" s="105" t="s">
        <v>1009</v>
      </c>
      <c r="C301" s="105" t="s">
        <v>1010</v>
      </c>
      <c r="D301" s="106">
        <v>3.37243125873509</v>
      </c>
      <c r="E301" s="107">
        <v>-1.3686204182179733</v>
      </c>
      <c r="F301" s="108">
        <v>0.29112926619040502</v>
      </c>
      <c r="G301" s="108">
        <v>8.6326226942754634</v>
      </c>
      <c r="H301" s="109">
        <v>0.46765837516820602</v>
      </c>
      <c r="I301" s="107">
        <v>-1.1521517003404929</v>
      </c>
      <c r="J301" s="108">
        <v>5.3241504487536E-2</v>
      </c>
      <c r="K301" s="108">
        <v>11.384700310004337</v>
      </c>
      <c r="L301" s="110">
        <v>-0.24839169137635492</v>
      </c>
      <c r="M301" s="106">
        <v>1.10741138903374</v>
      </c>
      <c r="N301" s="111">
        <v>-0.60139643153781908</v>
      </c>
      <c r="O301" s="112">
        <v>0.203601714421004</v>
      </c>
      <c r="P301" s="112">
        <v>18.385372991211018</v>
      </c>
      <c r="Q301" s="109">
        <v>0.37188774809908798</v>
      </c>
      <c r="R301" s="107">
        <v>-0.85788200216532595</v>
      </c>
      <c r="S301" s="108">
        <v>2.6016734534330101E-2</v>
      </c>
      <c r="T301" s="108">
        <v>6.9958568593117638</v>
      </c>
      <c r="U301" s="110">
        <v>0.51246291759365659</v>
      </c>
      <c r="V301" s="106">
        <v>-0.69263093174423096</v>
      </c>
      <c r="W301" s="107">
        <v>0.11469298422656582</v>
      </c>
      <c r="X301" s="108">
        <v>6.0446835215385498E-2</v>
      </c>
      <c r="Y301" s="108">
        <v>8.7271348195732603</v>
      </c>
      <c r="Z301" s="109">
        <v>-6.5137426531051396E-2</v>
      </c>
      <c r="AA301" s="107">
        <v>3.3388501133865496E-2</v>
      </c>
      <c r="AB301" s="108">
        <v>3.3762800332015203E-2</v>
      </c>
      <c r="AC301" s="108">
        <v>51.833181214060197</v>
      </c>
      <c r="AD301" s="110">
        <v>-1.7803539093984964</v>
      </c>
    </row>
    <row r="302" spans="1:30" x14ac:dyDescent="0.2">
      <c r="A302" s="105" t="s">
        <v>1011</v>
      </c>
      <c r="B302" s="105" t="s">
        <v>1012</v>
      </c>
      <c r="C302" s="105" t="s">
        <v>1013</v>
      </c>
      <c r="D302" s="106">
        <v>0</v>
      </c>
      <c r="E302" s="107">
        <v>0</v>
      </c>
      <c r="F302" s="108">
        <v>0</v>
      </c>
      <c r="G302" s="108" t="s">
        <v>156</v>
      </c>
      <c r="H302" s="109">
        <v>0</v>
      </c>
      <c r="I302" s="107">
        <v>0</v>
      </c>
      <c r="J302" s="108">
        <v>0</v>
      </c>
      <c r="K302" s="108" t="s">
        <v>156</v>
      </c>
      <c r="L302" s="110" t="s">
        <v>157</v>
      </c>
      <c r="M302" s="106">
        <v>0</v>
      </c>
      <c r="N302" s="111">
        <v>0</v>
      </c>
      <c r="O302" s="112">
        <v>0</v>
      </c>
      <c r="P302" s="112" t="s">
        <v>156</v>
      </c>
      <c r="Q302" s="113">
        <v>0</v>
      </c>
      <c r="R302" s="107">
        <v>0</v>
      </c>
      <c r="S302" s="114">
        <v>6.5686175886144997E-11</v>
      </c>
      <c r="T302" s="108" t="s">
        <v>156</v>
      </c>
      <c r="U302" s="110" t="s">
        <v>157</v>
      </c>
      <c r="V302" s="106">
        <v>0</v>
      </c>
      <c r="W302" s="107">
        <v>0</v>
      </c>
      <c r="X302" s="108">
        <v>0</v>
      </c>
      <c r="Y302" s="108" t="s">
        <v>156</v>
      </c>
      <c r="Z302" s="109">
        <v>0</v>
      </c>
      <c r="AA302" s="107">
        <v>0</v>
      </c>
      <c r="AB302" s="108">
        <v>0</v>
      </c>
      <c r="AC302" s="108" t="s">
        <v>156</v>
      </c>
      <c r="AD302" s="110" t="s">
        <v>157</v>
      </c>
    </row>
    <row r="303" spans="1:30" x14ac:dyDescent="0.2">
      <c r="A303" s="105" t="s">
        <v>1014</v>
      </c>
      <c r="B303" s="105" t="s">
        <v>1015</v>
      </c>
      <c r="C303" s="105" t="s">
        <v>1016</v>
      </c>
      <c r="D303" s="106">
        <v>0</v>
      </c>
      <c r="E303" s="107">
        <v>0</v>
      </c>
      <c r="F303" s="108">
        <v>0</v>
      </c>
      <c r="G303" s="108" t="s">
        <v>156</v>
      </c>
      <c r="H303" s="109">
        <v>0</v>
      </c>
      <c r="I303" s="107">
        <v>0</v>
      </c>
      <c r="J303" s="108">
        <v>0</v>
      </c>
      <c r="K303" s="108" t="s">
        <v>156</v>
      </c>
      <c r="L303" s="110" t="s">
        <v>157</v>
      </c>
      <c r="M303" s="106">
        <v>0</v>
      </c>
      <c r="N303" s="111">
        <v>0</v>
      </c>
      <c r="O303" s="112">
        <v>0</v>
      </c>
      <c r="P303" s="112" t="s">
        <v>156</v>
      </c>
      <c r="Q303" s="109">
        <v>0</v>
      </c>
      <c r="R303" s="107">
        <v>0</v>
      </c>
      <c r="S303" s="108">
        <v>0</v>
      </c>
      <c r="T303" s="108" t="s">
        <v>156</v>
      </c>
      <c r="U303" s="110" t="s">
        <v>157</v>
      </c>
      <c r="V303" s="106">
        <v>0</v>
      </c>
      <c r="W303" s="107">
        <v>0</v>
      </c>
      <c r="X303" s="108">
        <v>0</v>
      </c>
      <c r="Y303" s="108" t="s">
        <v>156</v>
      </c>
      <c r="Z303" s="109">
        <v>0</v>
      </c>
      <c r="AA303" s="107">
        <v>0</v>
      </c>
      <c r="AB303" s="108">
        <v>0</v>
      </c>
      <c r="AC303" s="108" t="s">
        <v>156</v>
      </c>
      <c r="AD303" s="110" t="s">
        <v>157</v>
      </c>
    </row>
    <row r="304" spans="1:30" x14ac:dyDescent="0.2">
      <c r="A304" s="105" t="s">
        <v>1017</v>
      </c>
      <c r="B304" s="105" t="s">
        <v>1018</v>
      </c>
      <c r="C304" s="105" t="s">
        <v>1019</v>
      </c>
      <c r="D304" s="106">
        <v>0</v>
      </c>
      <c r="E304" s="107">
        <v>0</v>
      </c>
      <c r="F304" s="108">
        <v>0</v>
      </c>
      <c r="G304" s="108" t="s">
        <v>156</v>
      </c>
      <c r="H304" s="109">
        <v>0</v>
      </c>
      <c r="I304" s="107">
        <v>0</v>
      </c>
      <c r="J304" s="108">
        <v>0</v>
      </c>
      <c r="K304" s="108" t="s">
        <v>156</v>
      </c>
      <c r="L304" s="110" t="s">
        <v>157</v>
      </c>
      <c r="M304" s="106">
        <v>0</v>
      </c>
      <c r="N304" s="111">
        <v>0</v>
      </c>
      <c r="O304" s="112">
        <v>0</v>
      </c>
      <c r="P304" s="112" t="s">
        <v>156</v>
      </c>
      <c r="Q304" s="109">
        <v>0</v>
      </c>
      <c r="R304" s="107">
        <v>0</v>
      </c>
      <c r="S304" s="108">
        <v>0</v>
      </c>
      <c r="T304" s="108" t="s">
        <v>156</v>
      </c>
      <c r="U304" s="110" t="s">
        <v>157</v>
      </c>
      <c r="V304" s="106">
        <v>0</v>
      </c>
      <c r="W304" s="107">
        <v>0</v>
      </c>
      <c r="X304" s="108">
        <v>0</v>
      </c>
      <c r="Y304" s="108" t="s">
        <v>156</v>
      </c>
      <c r="Z304" s="109">
        <v>0</v>
      </c>
      <c r="AA304" s="107">
        <v>0</v>
      </c>
      <c r="AB304" s="108">
        <v>0</v>
      </c>
      <c r="AC304" s="108" t="s">
        <v>156</v>
      </c>
      <c r="AD304" s="110" t="s">
        <v>157</v>
      </c>
    </row>
    <row r="305" spans="1:30" x14ac:dyDescent="0.2">
      <c r="A305" s="105" t="s">
        <v>1020</v>
      </c>
      <c r="B305" s="105" t="s">
        <v>1021</v>
      </c>
      <c r="C305" s="105" t="s">
        <v>1022</v>
      </c>
      <c r="D305" s="106">
        <v>0</v>
      </c>
      <c r="E305" s="107">
        <v>0</v>
      </c>
      <c r="F305" s="108">
        <v>0</v>
      </c>
      <c r="G305" s="108" t="s">
        <v>156</v>
      </c>
      <c r="H305" s="109">
        <v>0</v>
      </c>
      <c r="I305" s="107">
        <v>0</v>
      </c>
      <c r="J305" s="108">
        <v>0</v>
      </c>
      <c r="K305" s="108" t="s">
        <v>156</v>
      </c>
      <c r="L305" s="110" t="s">
        <v>157</v>
      </c>
      <c r="M305" s="116">
        <v>0</v>
      </c>
      <c r="N305" s="111">
        <v>0</v>
      </c>
      <c r="O305" s="115">
        <v>8.9834995623525805E-12</v>
      </c>
      <c r="P305" s="112" t="s">
        <v>156</v>
      </c>
      <c r="Q305" s="109">
        <v>0</v>
      </c>
      <c r="R305" s="107">
        <v>0</v>
      </c>
      <c r="S305" s="108">
        <v>0</v>
      </c>
      <c r="T305" s="108" t="s">
        <v>156</v>
      </c>
      <c r="U305" s="110" t="s">
        <v>157</v>
      </c>
      <c r="V305" s="116">
        <v>0</v>
      </c>
      <c r="W305" s="107">
        <v>0</v>
      </c>
      <c r="X305" s="114">
        <v>1.2135225981789699E-11</v>
      </c>
      <c r="Y305" s="108" t="s">
        <v>156</v>
      </c>
      <c r="Z305" s="109">
        <v>0</v>
      </c>
      <c r="AA305" s="107">
        <v>0</v>
      </c>
      <c r="AB305" s="108">
        <v>0</v>
      </c>
      <c r="AC305" s="108" t="s">
        <v>156</v>
      </c>
      <c r="AD305" s="110" t="s">
        <v>157</v>
      </c>
    </row>
    <row r="306" spans="1:30" x14ac:dyDescent="0.2">
      <c r="A306" s="105" t="s">
        <v>1023</v>
      </c>
      <c r="B306" s="105" t="s">
        <v>1024</v>
      </c>
      <c r="C306" s="105" t="s">
        <v>1025</v>
      </c>
      <c r="D306" s="116">
        <v>1.7819999999999999E-7</v>
      </c>
      <c r="E306" s="107">
        <v>-7.2318200080353553E-8</v>
      </c>
      <c r="F306" s="114">
        <v>1.93813645437756E-10</v>
      </c>
      <c r="G306" s="108">
        <v>0.10876186612668688</v>
      </c>
      <c r="H306" s="113">
        <v>2.079E-8</v>
      </c>
      <c r="I306" s="107">
        <v>-5.1219512195121955E-8</v>
      </c>
      <c r="J306" s="114">
        <v>5.6008232377173101E-11</v>
      </c>
      <c r="K306" s="108">
        <v>0.26939986713406971</v>
      </c>
      <c r="L306" s="110">
        <v>-0.49766525807532447</v>
      </c>
      <c r="M306" s="116">
        <v>5.3459999999999997E-8</v>
      </c>
      <c r="N306" s="111">
        <v>-2.9032258064516128E-8</v>
      </c>
      <c r="O306" s="115">
        <v>1.3166302978237601E-10</v>
      </c>
      <c r="P306" s="112">
        <v>0.24628325810395812</v>
      </c>
      <c r="Q306" s="113">
        <v>1.508E-8</v>
      </c>
      <c r="R306" s="107">
        <v>-3.4787004032211737E-8</v>
      </c>
      <c r="S306" s="114">
        <v>3.5643487661513502E-11</v>
      </c>
      <c r="T306" s="108">
        <v>0.23636265027528847</v>
      </c>
      <c r="U306" s="110">
        <v>0.2608916488646964</v>
      </c>
      <c r="V306" s="116">
        <v>7.2269999999999998E-8</v>
      </c>
      <c r="W306" s="107">
        <v>-1.1967213114754099E-8</v>
      </c>
      <c r="X306" s="114">
        <v>1.2265278274996899E-10</v>
      </c>
      <c r="Y306" s="108">
        <v>0.16971465718827866</v>
      </c>
      <c r="Z306" s="113">
        <v>1.188E-8</v>
      </c>
      <c r="AA306" s="107">
        <v>-6.0895158834872629E-9</v>
      </c>
      <c r="AB306" s="114">
        <v>2.7083259551978301E-11</v>
      </c>
      <c r="AC306" s="108">
        <v>0.22797356525234261</v>
      </c>
      <c r="AD306" s="110">
        <v>-0.97468777776978144</v>
      </c>
    </row>
    <row r="307" spans="1:30" x14ac:dyDescent="0.2">
      <c r="A307" s="105" t="s">
        <v>1026</v>
      </c>
      <c r="B307" s="105" t="s">
        <v>1027</v>
      </c>
      <c r="C307" s="105" t="s">
        <v>1028</v>
      </c>
      <c r="D307" s="106">
        <v>0</v>
      </c>
      <c r="E307" s="107">
        <v>0</v>
      </c>
      <c r="F307" s="108">
        <v>0</v>
      </c>
      <c r="G307" s="108" t="s">
        <v>156</v>
      </c>
      <c r="H307" s="109">
        <v>0</v>
      </c>
      <c r="I307" s="107">
        <v>0</v>
      </c>
      <c r="J307" s="108">
        <v>0</v>
      </c>
      <c r="K307" s="108" t="s">
        <v>156</v>
      </c>
      <c r="L307" s="110" t="s">
        <v>157</v>
      </c>
      <c r="M307" s="106">
        <v>0</v>
      </c>
      <c r="N307" s="111">
        <v>0</v>
      </c>
      <c r="O307" s="112">
        <v>0</v>
      </c>
      <c r="P307" s="112" t="s">
        <v>156</v>
      </c>
      <c r="Q307" s="109">
        <v>0</v>
      </c>
      <c r="R307" s="107">
        <v>0</v>
      </c>
      <c r="S307" s="108">
        <v>0</v>
      </c>
      <c r="T307" s="108" t="s">
        <v>156</v>
      </c>
      <c r="U307" s="110" t="s">
        <v>157</v>
      </c>
      <c r="V307" s="106">
        <v>0</v>
      </c>
      <c r="W307" s="107">
        <v>0</v>
      </c>
      <c r="X307" s="108">
        <v>0</v>
      </c>
      <c r="Y307" s="108" t="s">
        <v>156</v>
      </c>
      <c r="Z307" s="109">
        <v>0</v>
      </c>
      <c r="AA307" s="107">
        <v>0</v>
      </c>
      <c r="AB307" s="108">
        <v>0</v>
      </c>
      <c r="AC307" s="108" t="s">
        <v>156</v>
      </c>
      <c r="AD307" s="110" t="s">
        <v>157</v>
      </c>
    </row>
    <row r="308" spans="1:30" x14ac:dyDescent="0.2">
      <c r="A308" s="105" t="s">
        <v>1029</v>
      </c>
      <c r="B308" s="105" t="s">
        <v>1030</v>
      </c>
      <c r="C308" s="105" t="s">
        <v>1031</v>
      </c>
      <c r="D308" s="106">
        <v>23.509834670834302</v>
      </c>
      <c r="E308" s="107">
        <v>-9.5409030728475201</v>
      </c>
      <c r="F308" s="108">
        <v>0.57194380679183698</v>
      </c>
      <c r="G308" s="108">
        <v>2.4327853206954955</v>
      </c>
      <c r="H308" s="109">
        <v>4.4867680067519604</v>
      </c>
      <c r="I308" s="107">
        <v>-11.05387535538793</v>
      </c>
      <c r="J308" s="108">
        <v>0.10660837115543199</v>
      </c>
      <c r="K308" s="108">
        <v>2.3760615880964036</v>
      </c>
      <c r="L308" s="110">
        <v>0.21235451690200025</v>
      </c>
      <c r="M308" s="106">
        <v>8.9778785117030306</v>
      </c>
      <c r="N308" s="111">
        <v>-4.8755721253953679</v>
      </c>
      <c r="O308" s="112">
        <v>0.18703739366319799</v>
      </c>
      <c r="P308" s="112">
        <v>2.0833139301159749</v>
      </c>
      <c r="Q308" s="109">
        <v>3.7886975355478101</v>
      </c>
      <c r="R308" s="107">
        <v>-8.7398830534437888</v>
      </c>
      <c r="S308" s="108">
        <v>3.3067023979008299E-2</v>
      </c>
      <c r="T308" s="108">
        <v>0.87278078201687637</v>
      </c>
      <c r="U308" s="110">
        <v>0.84204245319782023</v>
      </c>
      <c r="V308" s="106">
        <v>26.256933582034598</v>
      </c>
      <c r="W308" s="107">
        <v>-4.3478942841587349</v>
      </c>
      <c r="X308" s="108">
        <v>2.1366539238166899E-3</v>
      </c>
      <c r="Y308" s="108">
        <v>8.1374845891319988E-3</v>
      </c>
      <c r="Z308" s="109">
        <v>7.9930270937638896</v>
      </c>
      <c r="AA308" s="107">
        <v>-4.0971098859107107</v>
      </c>
      <c r="AB308" s="108">
        <v>0.180310974402213</v>
      </c>
      <c r="AC308" s="108">
        <v>2.2558534118180393</v>
      </c>
      <c r="AD308" s="110">
        <v>-8.5710275806908071E-2</v>
      </c>
    </row>
    <row r="309" spans="1:30" x14ac:dyDescent="0.2">
      <c r="A309" s="105" t="s">
        <v>1032</v>
      </c>
      <c r="B309" s="105" t="s">
        <v>1033</v>
      </c>
      <c r="C309" s="105" t="s">
        <v>1034</v>
      </c>
      <c r="D309" s="106">
        <v>11.754917335417201</v>
      </c>
      <c r="E309" s="107">
        <v>-4.7704515364237805</v>
      </c>
      <c r="F309" s="108">
        <v>0.28597190339591799</v>
      </c>
      <c r="G309" s="108">
        <v>2.4327853206954808</v>
      </c>
      <c r="H309" s="109">
        <v>2.2433840033759802</v>
      </c>
      <c r="I309" s="107">
        <v>-5.5269376776939652</v>
      </c>
      <c r="J309" s="108">
        <v>5.3304185577716101E-2</v>
      </c>
      <c r="K309" s="108">
        <v>2.3760615880964084</v>
      </c>
      <c r="L309" s="110">
        <v>0.21235451690199417</v>
      </c>
      <c r="M309" s="106">
        <v>4.48893925585151</v>
      </c>
      <c r="N309" s="111">
        <v>-2.4377860626976813</v>
      </c>
      <c r="O309" s="112">
        <v>9.3518696831598899E-2</v>
      </c>
      <c r="P309" s="112">
        <v>2.0833139301159749</v>
      </c>
      <c r="Q309" s="109">
        <v>1.8943487677738999</v>
      </c>
      <c r="R309" s="107">
        <v>-4.3699415267218829</v>
      </c>
      <c r="S309" s="108">
        <v>1.6533511989504202E-2</v>
      </c>
      <c r="T309" s="108">
        <v>0.87278078201688158</v>
      </c>
      <c r="U309" s="110">
        <v>0.84204245319781779</v>
      </c>
      <c r="V309" s="106">
        <v>13.128466791017299</v>
      </c>
      <c r="W309" s="107">
        <v>-2.1739471420793675</v>
      </c>
      <c r="X309" s="108">
        <v>1.0683269619083499E-3</v>
      </c>
      <c r="Y309" s="108">
        <v>8.1374845891320369E-3</v>
      </c>
      <c r="Z309" s="109">
        <v>3.9965135468819502</v>
      </c>
      <c r="AA309" s="107">
        <v>-2.048554942955358</v>
      </c>
      <c r="AB309" s="108">
        <v>9.0155487200786796E-2</v>
      </c>
      <c r="AC309" s="108">
        <v>2.2558534118100373</v>
      </c>
      <c r="AD309" s="110">
        <v>-8.5710275806906031E-2</v>
      </c>
    </row>
    <row r="310" spans="1:30" x14ac:dyDescent="0.2">
      <c r="A310" s="105" t="s">
        <v>1035</v>
      </c>
      <c r="B310" s="105" t="s">
        <v>1036</v>
      </c>
      <c r="C310" s="105" t="s">
        <v>1037</v>
      </c>
      <c r="D310" s="106">
        <v>0</v>
      </c>
      <c r="E310" s="107">
        <v>0</v>
      </c>
      <c r="F310" s="108">
        <v>0</v>
      </c>
      <c r="G310" s="108" t="s">
        <v>156</v>
      </c>
      <c r="H310" s="109">
        <v>0</v>
      </c>
      <c r="I310" s="107">
        <v>0</v>
      </c>
      <c r="J310" s="108">
        <v>0</v>
      </c>
      <c r="K310" s="108" t="s">
        <v>156</v>
      </c>
      <c r="L310" s="110" t="s">
        <v>157</v>
      </c>
      <c r="M310" s="106">
        <v>0</v>
      </c>
      <c r="N310" s="111">
        <v>0</v>
      </c>
      <c r="O310" s="112">
        <v>0</v>
      </c>
      <c r="P310" s="112" t="s">
        <v>156</v>
      </c>
      <c r="Q310" s="109">
        <v>0</v>
      </c>
      <c r="R310" s="107">
        <v>0</v>
      </c>
      <c r="S310" s="108">
        <v>0</v>
      </c>
      <c r="T310" s="108" t="s">
        <v>156</v>
      </c>
      <c r="U310" s="110" t="s">
        <v>157</v>
      </c>
      <c r="V310" s="106">
        <v>0</v>
      </c>
      <c r="W310" s="107">
        <v>0</v>
      </c>
      <c r="X310" s="108">
        <v>0</v>
      </c>
      <c r="Y310" s="108" t="s">
        <v>156</v>
      </c>
      <c r="Z310" s="109">
        <v>0</v>
      </c>
      <c r="AA310" s="107">
        <v>0</v>
      </c>
      <c r="AB310" s="108">
        <v>0</v>
      </c>
      <c r="AC310" s="108" t="s">
        <v>156</v>
      </c>
      <c r="AD310" s="110" t="s">
        <v>157</v>
      </c>
    </row>
    <row r="311" spans="1:30" x14ac:dyDescent="0.2">
      <c r="A311" s="105" t="s">
        <v>1038</v>
      </c>
      <c r="B311" s="105" t="s">
        <v>1039</v>
      </c>
      <c r="C311" s="105" t="s">
        <v>1040</v>
      </c>
      <c r="D311" s="106">
        <v>0</v>
      </c>
      <c r="E311" s="107">
        <v>0</v>
      </c>
      <c r="F311" s="108">
        <v>0</v>
      </c>
      <c r="G311" s="108" t="s">
        <v>156</v>
      </c>
      <c r="H311" s="109">
        <v>0</v>
      </c>
      <c r="I311" s="107">
        <v>0</v>
      </c>
      <c r="J311" s="108">
        <v>0</v>
      </c>
      <c r="K311" s="108" t="s">
        <v>156</v>
      </c>
      <c r="L311" s="110" t="s">
        <v>157</v>
      </c>
      <c r="M311" s="106">
        <v>0</v>
      </c>
      <c r="N311" s="111">
        <v>0</v>
      </c>
      <c r="O311" s="112">
        <v>0</v>
      </c>
      <c r="P311" s="112" t="s">
        <v>156</v>
      </c>
      <c r="Q311" s="109">
        <v>0</v>
      </c>
      <c r="R311" s="107">
        <v>0</v>
      </c>
      <c r="S311" s="108">
        <v>0</v>
      </c>
      <c r="T311" s="108" t="s">
        <v>156</v>
      </c>
      <c r="U311" s="110" t="s">
        <v>157</v>
      </c>
      <c r="V311" s="106">
        <v>0</v>
      </c>
      <c r="W311" s="107">
        <v>0</v>
      </c>
      <c r="X311" s="108">
        <v>0</v>
      </c>
      <c r="Y311" s="108" t="s">
        <v>156</v>
      </c>
      <c r="Z311" s="109">
        <v>0</v>
      </c>
      <c r="AA311" s="107">
        <v>0</v>
      </c>
      <c r="AB311" s="108">
        <v>0</v>
      </c>
      <c r="AC311" s="108" t="s">
        <v>156</v>
      </c>
      <c r="AD311" s="110" t="s">
        <v>157</v>
      </c>
    </row>
    <row r="312" spans="1:30" x14ac:dyDescent="0.2">
      <c r="A312" s="105" t="s">
        <v>1041</v>
      </c>
      <c r="B312" s="105" t="s">
        <v>1042</v>
      </c>
      <c r="C312" s="105" t="s">
        <v>1043</v>
      </c>
      <c r="D312" s="106">
        <v>0</v>
      </c>
      <c r="E312" s="107">
        <v>0</v>
      </c>
      <c r="F312" s="108">
        <v>3.0824997423707201E-2</v>
      </c>
      <c r="G312" s="108" t="s">
        <v>156</v>
      </c>
      <c r="H312" s="109">
        <v>0</v>
      </c>
      <c r="I312" s="107">
        <v>0</v>
      </c>
      <c r="J312" s="108">
        <v>1.7110221146793799E-3</v>
      </c>
      <c r="K312" s="108" t="s">
        <v>156</v>
      </c>
      <c r="L312" s="110" t="s">
        <v>157</v>
      </c>
      <c r="M312" s="106">
        <v>0</v>
      </c>
      <c r="N312" s="111">
        <v>0</v>
      </c>
      <c r="O312" s="112">
        <v>6.5511683265039398E-3</v>
      </c>
      <c r="P312" s="112" t="s">
        <v>156</v>
      </c>
      <c r="Q312" s="109">
        <v>0</v>
      </c>
      <c r="R312" s="107">
        <v>0</v>
      </c>
      <c r="S312" s="108">
        <v>1.1608128657061101E-3</v>
      </c>
      <c r="T312" s="108" t="s">
        <v>156</v>
      </c>
      <c r="U312" s="110" t="s">
        <v>157</v>
      </c>
      <c r="V312" s="106">
        <v>0</v>
      </c>
      <c r="W312" s="107">
        <v>0</v>
      </c>
      <c r="X312" s="108">
        <v>9.2171499566445804E-3</v>
      </c>
      <c r="Y312" s="108" t="s">
        <v>156</v>
      </c>
      <c r="Z312" s="109">
        <v>0</v>
      </c>
      <c r="AA312" s="107">
        <v>0</v>
      </c>
      <c r="AB312" s="108">
        <v>2.1138670800440601E-3</v>
      </c>
      <c r="AC312" s="108" t="s">
        <v>156</v>
      </c>
      <c r="AD312" s="110" t="s">
        <v>157</v>
      </c>
    </row>
    <row r="313" spans="1:30" x14ac:dyDescent="0.2">
      <c r="A313" s="105" t="s">
        <v>1044</v>
      </c>
      <c r="B313" s="105" t="s">
        <v>1045</v>
      </c>
      <c r="C313" s="105" t="s">
        <v>1046</v>
      </c>
      <c r="D313" s="106">
        <v>3.9662864999994898E-2</v>
      </c>
      <c r="E313" s="107">
        <v>-1.6096223382882625E-2</v>
      </c>
      <c r="F313" s="108">
        <v>1.9200133173495299E-2</v>
      </c>
      <c r="G313" s="108">
        <v>48.408336547291199</v>
      </c>
      <c r="H313" s="109">
        <v>0</v>
      </c>
      <c r="I313" s="107">
        <v>0</v>
      </c>
      <c r="J313" s="108">
        <v>1.14837952978417E-3</v>
      </c>
      <c r="K313" s="108" t="s">
        <v>156</v>
      </c>
      <c r="L313" s="110" t="s">
        <v>157</v>
      </c>
      <c r="M313" s="106">
        <v>0</v>
      </c>
      <c r="N313" s="111">
        <v>0</v>
      </c>
      <c r="O313" s="112">
        <v>2.4882390198612998E-3</v>
      </c>
      <c r="P313" s="112" t="s">
        <v>156</v>
      </c>
      <c r="Q313" s="113">
        <v>0</v>
      </c>
      <c r="R313" s="107">
        <v>0</v>
      </c>
      <c r="S313" s="108">
        <v>3.04930237011633E-4</v>
      </c>
      <c r="T313" s="108" t="s">
        <v>156</v>
      </c>
      <c r="U313" s="110" t="s">
        <v>157</v>
      </c>
      <c r="V313" s="106">
        <v>0</v>
      </c>
      <c r="W313" s="107">
        <v>0</v>
      </c>
      <c r="X313" s="108">
        <v>4.4778909552249902E-3</v>
      </c>
      <c r="Y313" s="108" t="s">
        <v>156</v>
      </c>
      <c r="Z313" s="109">
        <v>0</v>
      </c>
      <c r="AA313" s="107">
        <v>0</v>
      </c>
      <c r="AB313" s="108">
        <v>8.0825046601427605E-4</v>
      </c>
      <c r="AC313" s="108" t="s">
        <v>156</v>
      </c>
      <c r="AD313" s="110" t="s">
        <v>157</v>
      </c>
    </row>
    <row r="314" spans="1:30" x14ac:dyDescent="0.2">
      <c r="A314" s="105" t="s">
        <v>1047</v>
      </c>
      <c r="B314" s="105" t="s">
        <v>1045</v>
      </c>
      <c r="C314" s="105" t="s">
        <v>1048</v>
      </c>
      <c r="D314" s="106">
        <v>-5.43553088759898E-2</v>
      </c>
      <c r="E314" s="107">
        <v>2.2058799678581639E-2</v>
      </c>
      <c r="F314" s="108">
        <v>3.2859044058791399E-2</v>
      </c>
      <c r="G314" s="108">
        <v>60.452317792468897</v>
      </c>
      <c r="H314" s="109">
        <v>-4.1228025300088403E-4</v>
      </c>
      <c r="I314" s="107">
        <v>1.0157187804899828E-3</v>
      </c>
      <c r="J314" s="108">
        <v>1.92618327355492E-3</v>
      </c>
      <c r="K314" s="108">
        <v>467.20240892808198</v>
      </c>
      <c r="L314" s="110">
        <v>-4.4407813621965087</v>
      </c>
      <c r="M314" s="106">
        <v>-3.26955479400202E-3</v>
      </c>
      <c r="N314" s="111">
        <v>1.7755809677430325E-3</v>
      </c>
      <c r="O314" s="112">
        <v>6.6565090312261403E-3</v>
      </c>
      <c r="P314" s="112">
        <v>203.590685907374</v>
      </c>
      <c r="Q314" s="109">
        <v>-7.2922205199999E-4</v>
      </c>
      <c r="R314" s="107">
        <v>1.6821916752852366E-3</v>
      </c>
      <c r="S314" s="108">
        <v>1.07945312066109E-3</v>
      </c>
      <c r="T314" s="108">
        <v>148.028041349071</v>
      </c>
      <c r="U314" s="110">
        <v>-7.794904867759897E-2</v>
      </c>
      <c r="V314" s="106">
        <v>0</v>
      </c>
      <c r="W314" s="107">
        <v>0</v>
      </c>
      <c r="X314" s="108">
        <v>1.0231308493816701E-2</v>
      </c>
      <c r="Y314" s="108" t="s">
        <v>156</v>
      </c>
      <c r="Z314" s="109">
        <v>-4.7363896800064098E-4</v>
      </c>
      <c r="AA314" s="107">
        <v>2.4278047295272885E-4</v>
      </c>
      <c r="AB314" s="108">
        <v>2.5173944164217201E-3</v>
      </c>
      <c r="AC314" s="108">
        <v>531.50069704955399</v>
      </c>
      <c r="AD314" s="110" t="s">
        <v>157</v>
      </c>
    </row>
    <row r="315" spans="1:30" x14ac:dyDescent="0.2">
      <c r="A315" s="105" t="s">
        <v>1049</v>
      </c>
      <c r="B315" s="105" t="s">
        <v>1050</v>
      </c>
      <c r="C315" s="105" t="s">
        <v>1051</v>
      </c>
      <c r="D315" s="106">
        <v>0</v>
      </c>
      <c r="E315" s="107">
        <v>0</v>
      </c>
      <c r="F315" s="108">
        <v>6.3574211148637996E-2</v>
      </c>
      <c r="G315" s="108" t="s">
        <v>156</v>
      </c>
      <c r="H315" s="109">
        <v>0</v>
      </c>
      <c r="I315" s="107">
        <v>0</v>
      </c>
      <c r="J315" s="108">
        <v>5.5339080436242099E-3</v>
      </c>
      <c r="K315" s="108" t="s">
        <v>156</v>
      </c>
      <c r="L315" s="110" t="s">
        <v>157</v>
      </c>
      <c r="M315" s="106">
        <v>0</v>
      </c>
      <c r="N315" s="111">
        <v>0</v>
      </c>
      <c r="O315" s="112">
        <v>6.4856680803835096E-2</v>
      </c>
      <c r="P315" s="112" t="s">
        <v>156</v>
      </c>
      <c r="Q315" s="109">
        <v>0</v>
      </c>
      <c r="R315" s="107">
        <v>0</v>
      </c>
      <c r="S315" s="108">
        <v>6.09551265765513E-3</v>
      </c>
      <c r="T315" s="108" t="s">
        <v>156</v>
      </c>
      <c r="U315" s="110" t="s">
        <v>157</v>
      </c>
      <c r="V315" s="106">
        <v>0</v>
      </c>
      <c r="W315" s="107">
        <v>0</v>
      </c>
      <c r="X315" s="108">
        <v>3.69565070675515E-3</v>
      </c>
      <c r="Y315" s="108" t="s">
        <v>156</v>
      </c>
      <c r="Z315" s="109">
        <v>0</v>
      </c>
      <c r="AA315" s="107">
        <v>0</v>
      </c>
      <c r="AB315" s="108">
        <v>8.7686373067461104E-3</v>
      </c>
      <c r="AC315" s="108" t="s">
        <v>156</v>
      </c>
      <c r="AD315" s="110" t="s">
        <v>157</v>
      </c>
    </row>
    <row r="316" spans="1:30" x14ac:dyDescent="0.2">
      <c r="A316" s="105" t="s">
        <v>1052</v>
      </c>
      <c r="B316" s="105" t="s">
        <v>1053</v>
      </c>
      <c r="C316" s="105" t="s">
        <v>1054</v>
      </c>
      <c r="D316" s="106">
        <v>0</v>
      </c>
      <c r="E316" s="107">
        <v>0</v>
      </c>
      <c r="F316" s="108">
        <v>2.8138859476135699E-2</v>
      </c>
      <c r="G316" s="108" t="s">
        <v>156</v>
      </c>
      <c r="H316" s="109">
        <v>0</v>
      </c>
      <c r="I316" s="107">
        <v>0</v>
      </c>
      <c r="J316" s="108">
        <v>1.6756031699460099E-2</v>
      </c>
      <c r="K316" s="108" t="s">
        <v>156</v>
      </c>
      <c r="L316" s="110" t="s">
        <v>157</v>
      </c>
      <c r="M316" s="106">
        <v>0</v>
      </c>
      <c r="N316" s="111">
        <v>0</v>
      </c>
      <c r="O316" s="112">
        <v>2.11233242773445E-2</v>
      </c>
      <c r="P316" s="112" t="s">
        <v>156</v>
      </c>
      <c r="Q316" s="109">
        <v>0</v>
      </c>
      <c r="R316" s="107">
        <v>0</v>
      </c>
      <c r="S316" s="108">
        <v>4.7537425068478302E-3</v>
      </c>
      <c r="T316" s="108" t="s">
        <v>156</v>
      </c>
      <c r="U316" s="110" t="s">
        <v>157</v>
      </c>
      <c r="V316" s="106">
        <v>0.476175538805166</v>
      </c>
      <c r="W316" s="107">
        <v>-7.8850064382375559E-2</v>
      </c>
      <c r="X316" s="108">
        <v>6.0739654446969299E-2</v>
      </c>
      <c r="Y316" s="108">
        <v>12.755727562020313</v>
      </c>
      <c r="Z316" s="109">
        <v>2.8751362533911699E-2</v>
      </c>
      <c r="AA316" s="107">
        <v>-1.473753188738686E-2</v>
      </c>
      <c r="AB316" s="108">
        <v>4.5308484748731503E-2</v>
      </c>
      <c r="AC316" s="108">
        <v>157.58726110907261</v>
      </c>
      <c r="AD316" s="110">
        <v>-2.4196169982534856</v>
      </c>
    </row>
    <row r="317" spans="1:30" x14ac:dyDescent="0.2">
      <c r="A317" s="105" t="s">
        <v>1055</v>
      </c>
      <c r="B317" s="105" t="s">
        <v>1056</v>
      </c>
      <c r="C317" s="105" t="s">
        <v>1057</v>
      </c>
      <c r="D317" s="106">
        <v>0.88371830237372795</v>
      </c>
      <c r="E317" s="107">
        <v>-0.35863589789973987</v>
      </c>
      <c r="F317" s="108">
        <v>0.42605084287966799</v>
      </c>
      <c r="G317" s="108">
        <v>48.211159793258354</v>
      </c>
      <c r="H317" s="109">
        <v>7.7993235791640206E-2</v>
      </c>
      <c r="I317" s="107">
        <v>-0.19214889330288301</v>
      </c>
      <c r="J317" s="108">
        <v>4.70147487227228E-2</v>
      </c>
      <c r="K317" s="108">
        <v>60.280546441646841</v>
      </c>
      <c r="L317" s="110">
        <v>-0.9002952358520907</v>
      </c>
      <c r="M317" s="106">
        <v>0</v>
      </c>
      <c r="N317" s="111">
        <v>0</v>
      </c>
      <c r="O317" s="112">
        <v>4.4102204600527203E-2</v>
      </c>
      <c r="P317" s="112" t="s">
        <v>156</v>
      </c>
      <c r="Q317" s="109">
        <v>0</v>
      </c>
      <c r="R317" s="107">
        <v>0</v>
      </c>
      <c r="S317" s="108">
        <v>8.2866183935166402E-3</v>
      </c>
      <c r="T317" s="108" t="s">
        <v>156</v>
      </c>
      <c r="U317" s="110" t="s">
        <v>157</v>
      </c>
      <c r="V317" s="106">
        <v>-0.476175538805166</v>
      </c>
      <c r="W317" s="107">
        <v>7.8850064382375559E-2</v>
      </c>
      <c r="X317" s="108">
        <v>6.0591682820244297E-2</v>
      </c>
      <c r="Y317" s="108">
        <v>12.7246525456311</v>
      </c>
      <c r="Z317" s="109">
        <v>-2.8751362533911699E-2</v>
      </c>
      <c r="AA317" s="107">
        <v>1.473753188738686E-2</v>
      </c>
      <c r="AB317" s="108">
        <v>3.48616871085424E-2</v>
      </c>
      <c r="AC317" s="108">
        <v>121.252295669201</v>
      </c>
      <c r="AD317" s="110">
        <v>-2.4196169982534856</v>
      </c>
    </row>
    <row r="318" spans="1:30" x14ac:dyDescent="0.2">
      <c r="A318" s="105" t="s">
        <v>1058</v>
      </c>
      <c r="B318" s="105" t="s">
        <v>1059</v>
      </c>
      <c r="C318" s="105" t="s">
        <v>1060</v>
      </c>
      <c r="D318" s="106">
        <v>0.91367909802908598</v>
      </c>
      <c r="E318" s="107">
        <v>-0.37079476891416618</v>
      </c>
      <c r="F318" s="108">
        <v>0.39708347983900599</v>
      </c>
      <c r="G318" s="108">
        <v>43.45984062627263</v>
      </c>
      <c r="H318" s="109">
        <v>0.33558446062039499</v>
      </c>
      <c r="I318" s="107">
        <v>-0.82676634791917958</v>
      </c>
      <c r="J318" s="108">
        <v>5.2615351934419102E-2</v>
      </c>
      <c r="K318" s="108">
        <v>15.678721189041084</v>
      </c>
      <c r="L318" s="110">
        <v>1.1568587766724814</v>
      </c>
      <c r="M318" s="106">
        <v>0.57451764906974001</v>
      </c>
      <c r="N318" s="111">
        <v>-0.31200046110010865</v>
      </c>
      <c r="O318" s="112">
        <v>0.13840749154989801</v>
      </c>
      <c r="P318" s="112">
        <v>24.091077406239421</v>
      </c>
      <c r="Q318" s="109">
        <v>0.288848211618354</v>
      </c>
      <c r="R318" s="107">
        <v>-0.66632386619793305</v>
      </c>
      <c r="S318" s="108">
        <v>2.43586078120951E-2</v>
      </c>
      <c r="T318" s="108">
        <v>8.4330131994306257</v>
      </c>
      <c r="U318" s="110">
        <v>1.0946754073471703</v>
      </c>
      <c r="V318" s="106">
        <v>0.73452092994854101</v>
      </c>
      <c r="W318" s="107">
        <v>-0.12162956283300895</v>
      </c>
      <c r="X318" s="108">
        <v>8.81840410215705E-2</v>
      </c>
      <c r="Y318" s="108">
        <v>12.005653947498608</v>
      </c>
      <c r="Z318" s="109">
        <v>0.23307945306682901</v>
      </c>
      <c r="AA318" s="107">
        <v>-0.11947315080513293</v>
      </c>
      <c r="AB318" s="108">
        <v>9.6568468650079203E-2</v>
      </c>
      <c r="AC318" s="108">
        <v>41.431566523536887</v>
      </c>
      <c r="AD318" s="110">
        <v>-2.5807489688537036E-2</v>
      </c>
    </row>
    <row r="319" spans="1:30" x14ac:dyDescent="0.2">
      <c r="A319" s="105" t="s">
        <v>1061</v>
      </c>
      <c r="B319" s="105" t="s">
        <v>1062</v>
      </c>
      <c r="C319" s="105" t="s">
        <v>1063</v>
      </c>
      <c r="D319" s="106">
        <v>0.62295185934568598</v>
      </c>
      <c r="E319" s="107">
        <v>-0.25281008532317389</v>
      </c>
      <c r="F319" s="108">
        <v>0.26350101721583902</v>
      </c>
      <c r="G319" s="108">
        <v>42.298776905908241</v>
      </c>
      <c r="H319" s="109">
        <v>2.60653343247245E-2</v>
      </c>
      <c r="I319" s="107">
        <v>-6.4216147634206702E-2</v>
      </c>
      <c r="J319" s="108">
        <v>3.2150064127800901E-2</v>
      </c>
      <c r="K319" s="108">
        <v>123.34414639487159</v>
      </c>
      <c r="L319" s="110">
        <v>-1.9770459933092122</v>
      </c>
      <c r="M319" s="106">
        <v>0.113424960874488</v>
      </c>
      <c r="N319" s="111">
        <v>-6.1597133091391337E-2</v>
      </c>
      <c r="O319" s="112">
        <v>8.2618405053363903E-2</v>
      </c>
      <c r="P319" s="112">
        <v>72.83970337427445</v>
      </c>
      <c r="Q319" s="109">
        <v>1.36326242570703E-2</v>
      </c>
      <c r="R319" s="107">
        <v>-3.1448153514610881E-2</v>
      </c>
      <c r="S319" s="108">
        <v>1.1638543113405999E-2</v>
      </c>
      <c r="T319" s="108">
        <v>85.37272717224559</v>
      </c>
      <c r="U319" s="110">
        <v>-0.96988789385740981</v>
      </c>
      <c r="V319" s="106">
        <v>2.89054622748393</v>
      </c>
      <c r="W319" s="107">
        <v>-0.47864650231560357</v>
      </c>
      <c r="X319" s="108">
        <v>4.5475996351675201E-2</v>
      </c>
      <c r="Y319" s="108">
        <v>1.5732665307089617</v>
      </c>
      <c r="Z319" s="109">
        <v>1.0142723652200301</v>
      </c>
      <c r="AA319" s="107">
        <v>-0.51990131971292652</v>
      </c>
      <c r="AB319" s="108">
        <v>0.12223861173708001</v>
      </c>
      <c r="AC319" s="108">
        <v>12.051852729967882</v>
      </c>
      <c r="AD319" s="110">
        <v>0.11927725039026153</v>
      </c>
    </row>
    <row r="320" spans="1:30" x14ac:dyDescent="0.2">
      <c r="A320" s="105" t="s">
        <v>1064</v>
      </c>
      <c r="B320" s="105" t="s">
        <v>1065</v>
      </c>
      <c r="C320" s="105" t="s">
        <v>1066</v>
      </c>
      <c r="D320" s="106">
        <v>1.7766540000000001E-2</v>
      </c>
      <c r="E320" s="107">
        <v>-7.2101245480112501E-3</v>
      </c>
      <c r="F320" s="114">
        <v>2.4066529150935701E-5</v>
      </c>
      <c r="G320" s="108">
        <v>0.13545985403424471</v>
      </c>
      <c r="H320" s="109">
        <v>2.072763E-3</v>
      </c>
      <c r="I320" s="107">
        <v>-5.1065853658536584E-3</v>
      </c>
      <c r="J320" s="108">
        <v>2.1109863909049499E-4</v>
      </c>
      <c r="K320" s="108">
        <v>10.184407917861087</v>
      </c>
      <c r="L320" s="110">
        <v>-0.49766525807532497</v>
      </c>
      <c r="M320" s="106">
        <v>5.3299619999999997E-3</v>
      </c>
      <c r="N320" s="111">
        <v>-2.8945161290322582E-3</v>
      </c>
      <c r="O320" s="112">
        <v>1.5342091971768399E-4</v>
      </c>
      <c r="P320" s="112">
        <v>2.8784617923670748</v>
      </c>
      <c r="Q320" s="109">
        <v>1.5034759999999999E-3</v>
      </c>
      <c r="R320" s="107">
        <v>-3.46826430201151E-3</v>
      </c>
      <c r="S320" s="108">
        <v>1.5907077956862201E-4</v>
      </c>
      <c r="T320" s="108">
        <v>10.580200785953485</v>
      </c>
      <c r="U320" s="110">
        <v>0.26089164886469612</v>
      </c>
      <c r="V320" s="106">
        <v>7.205319E-3</v>
      </c>
      <c r="W320" s="107">
        <v>-1.1931311475409836E-3</v>
      </c>
      <c r="X320" s="108">
        <v>2.8999523963551697E-4</v>
      </c>
      <c r="Y320" s="108">
        <v>4.0247383861216548</v>
      </c>
      <c r="Z320" s="109">
        <v>1.1844360000000001E-3</v>
      </c>
      <c r="AA320" s="107">
        <v>-6.0712473358368014E-4</v>
      </c>
      <c r="AB320" s="108">
        <v>3.83675819255409E-4</v>
      </c>
      <c r="AC320" s="108">
        <v>32.393123753027517</v>
      </c>
      <c r="AD320" s="110">
        <v>-0.97468777776978111</v>
      </c>
    </row>
    <row r="321" spans="1:30" x14ac:dyDescent="0.2">
      <c r="A321" s="105" t="s">
        <v>1067</v>
      </c>
      <c r="B321" s="105" t="s">
        <v>1068</v>
      </c>
      <c r="C321" s="105" t="s">
        <v>1069</v>
      </c>
      <c r="D321" s="106">
        <v>1.3917388269326599E-3</v>
      </c>
      <c r="E321" s="107">
        <v>-5.6480385491421245E-4</v>
      </c>
      <c r="F321" s="108">
        <v>3.65658925355778E-2</v>
      </c>
      <c r="G321" s="108">
        <v>2627.3530513025676</v>
      </c>
      <c r="H321" s="109">
        <v>0</v>
      </c>
      <c r="I321" s="107">
        <v>0</v>
      </c>
      <c r="J321" s="108">
        <v>1.6730084195438099E-2</v>
      </c>
      <c r="K321" s="108" t="s">
        <v>156</v>
      </c>
      <c r="L321" s="110" t="s">
        <v>157</v>
      </c>
      <c r="M321" s="106">
        <v>6.0716941616636997E-3</v>
      </c>
      <c r="N321" s="111">
        <v>-3.2973249493123166E-3</v>
      </c>
      <c r="O321" s="112">
        <v>3.3357986172011703E-2</v>
      </c>
      <c r="P321" s="112">
        <v>549.40162142276461</v>
      </c>
      <c r="Q321" s="109">
        <v>0</v>
      </c>
      <c r="R321" s="107">
        <v>0</v>
      </c>
      <c r="S321" s="108">
        <v>5.6381497254624499E-3</v>
      </c>
      <c r="T321" s="108" t="s">
        <v>156</v>
      </c>
      <c r="U321" s="110" t="s">
        <v>157</v>
      </c>
      <c r="V321" s="106">
        <v>0.66383334189919196</v>
      </c>
      <c r="W321" s="107">
        <v>-0.10992438183460705</v>
      </c>
      <c r="X321" s="108">
        <v>4.1082447418895399E-2</v>
      </c>
      <c r="Y321" s="108">
        <v>6.1886688760405884</v>
      </c>
      <c r="Z321" s="109">
        <v>1.6681998435239698E-2</v>
      </c>
      <c r="AA321" s="107">
        <v>-8.5509507104126106E-3</v>
      </c>
      <c r="AB321" s="108">
        <v>5.41419025460304E-2</v>
      </c>
      <c r="AC321" s="108">
        <v>324.55285711847898</v>
      </c>
      <c r="AD321" s="110">
        <v>-3.6842827788769181</v>
      </c>
    </row>
    <row r="322" spans="1:30" x14ac:dyDescent="0.2">
      <c r="A322" s="105" t="s">
        <v>1070</v>
      </c>
      <c r="B322" s="105" t="s">
        <v>1071</v>
      </c>
      <c r="C322" s="105" t="s">
        <v>1072</v>
      </c>
      <c r="D322" s="106">
        <v>0</v>
      </c>
      <c r="E322" s="107">
        <v>0</v>
      </c>
      <c r="F322" s="108">
        <v>0</v>
      </c>
      <c r="G322" s="108" t="s">
        <v>156</v>
      </c>
      <c r="H322" s="109">
        <v>0</v>
      </c>
      <c r="I322" s="107">
        <v>0</v>
      </c>
      <c r="J322" s="108">
        <v>0</v>
      </c>
      <c r="K322" s="108" t="s">
        <v>156</v>
      </c>
      <c r="L322" s="110" t="s">
        <v>157</v>
      </c>
      <c r="M322" s="106">
        <v>0</v>
      </c>
      <c r="N322" s="111">
        <v>0</v>
      </c>
      <c r="O322" s="115">
        <v>1.1260030734862E-16</v>
      </c>
      <c r="P322" s="112" t="s">
        <v>156</v>
      </c>
      <c r="Q322" s="109">
        <v>0</v>
      </c>
      <c r="R322" s="107">
        <v>0</v>
      </c>
      <c r="S322" s="108">
        <v>0</v>
      </c>
      <c r="T322" s="108" t="s">
        <v>156</v>
      </c>
      <c r="U322" s="110" t="s">
        <v>157</v>
      </c>
      <c r="V322" s="106">
        <v>0</v>
      </c>
      <c r="W322" s="107">
        <v>0</v>
      </c>
      <c r="X322" s="108">
        <v>0</v>
      </c>
      <c r="Y322" s="108" t="s">
        <v>156</v>
      </c>
      <c r="Z322" s="109">
        <v>0</v>
      </c>
      <c r="AA322" s="107">
        <v>0</v>
      </c>
      <c r="AB322" s="108">
        <v>0</v>
      </c>
      <c r="AC322" s="108" t="s">
        <v>156</v>
      </c>
      <c r="AD322" s="110" t="s">
        <v>157</v>
      </c>
    </row>
    <row r="323" spans="1:30" x14ac:dyDescent="0.2">
      <c r="A323" s="105" t="s">
        <v>1073</v>
      </c>
      <c r="B323" s="105" t="s">
        <v>1074</v>
      </c>
      <c r="C323" s="105" t="s">
        <v>1075</v>
      </c>
      <c r="D323" s="106">
        <v>0</v>
      </c>
      <c r="E323" s="107">
        <v>0</v>
      </c>
      <c r="F323" s="108">
        <v>0</v>
      </c>
      <c r="G323" s="108" t="s">
        <v>156</v>
      </c>
      <c r="H323" s="109">
        <v>0</v>
      </c>
      <c r="I323" s="107">
        <v>0</v>
      </c>
      <c r="J323" s="108">
        <v>0</v>
      </c>
      <c r="K323" s="108" t="s">
        <v>156</v>
      </c>
      <c r="L323" s="110" t="s">
        <v>157</v>
      </c>
      <c r="M323" s="106">
        <v>0</v>
      </c>
      <c r="N323" s="111">
        <v>0</v>
      </c>
      <c r="O323" s="112">
        <v>0</v>
      </c>
      <c r="P323" s="112" t="s">
        <v>156</v>
      </c>
      <c r="Q323" s="109">
        <v>0</v>
      </c>
      <c r="R323" s="107">
        <v>0</v>
      </c>
      <c r="S323" s="108">
        <v>0</v>
      </c>
      <c r="T323" s="108" t="s">
        <v>156</v>
      </c>
      <c r="U323" s="110" t="s">
        <v>157</v>
      </c>
      <c r="V323" s="106">
        <v>0</v>
      </c>
      <c r="W323" s="107">
        <v>0</v>
      </c>
      <c r="X323" s="108">
        <v>0</v>
      </c>
      <c r="Y323" s="108" t="s">
        <v>156</v>
      </c>
      <c r="Z323" s="109">
        <v>0</v>
      </c>
      <c r="AA323" s="107">
        <v>0</v>
      </c>
      <c r="AB323" s="108">
        <v>0</v>
      </c>
      <c r="AC323" s="108" t="s">
        <v>156</v>
      </c>
      <c r="AD323" s="110" t="s">
        <v>157</v>
      </c>
    </row>
    <row r="324" spans="1:30" x14ac:dyDescent="0.2">
      <c r="A324" s="105" t="s">
        <v>1076</v>
      </c>
      <c r="B324" s="105" t="s">
        <v>1077</v>
      </c>
      <c r="C324" s="105" t="s">
        <v>1078</v>
      </c>
      <c r="D324" s="106">
        <v>0</v>
      </c>
      <c r="E324" s="107">
        <v>0</v>
      </c>
      <c r="F324" s="108">
        <v>0</v>
      </c>
      <c r="G324" s="108" t="s">
        <v>156</v>
      </c>
      <c r="H324" s="109">
        <v>0</v>
      </c>
      <c r="I324" s="107">
        <v>0</v>
      </c>
      <c r="J324" s="108">
        <v>0</v>
      </c>
      <c r="K324" s="108" t="s">
        <v>156</v>
      </c>
      <c r="L324" s="110" t="s">
        <v>157</v>
      </c>
      <c r="M324" s="106">
        <v>0</v>
      </c>
      <c r="N324" s="111">
        <v>0</v>
      </c>
      <c r="O324" s="112">
        <v>0</v>
      </c>
      <c r="P324" s="112" t="s">
        <v>156</v>
      </c>
      <c r="Q324" s="109">
        <v>0</v>
      </c>
      <c r="R324" s="107">
        <v>0</v>
      </c>
      <c r="S324" s="108">
        <v>0</v>
      </c>
      <c r="T324" s="108" t="s">
        <v>156</v>
      </c>
      <c r="U324" s="110" t="s">
        <v>157</v>
      </c>
      <c r="V324" s="106">
        <v>0</v>
      </c>
      <c r="W324" s="107">
        <v>0</v>
      </c>
      <c r="X324" s="108">
        <v>0</v>
      </c>
      <c r="Y324" s="108" t="s">
        <v>156</v>
      </c>
      <c r="Z324" s="109">
        <v>0</v>
      </c>
      <c r="AA324" s="107">
        <v>0</v>
      </c>
      <c r="AB324" s="108">
        <v>0</v>
      </c>
      <c r="AC324" s="108" t="s">
        <v>156</v>
      </c>
      <c r="AD324" s="110" t="s">
        <v>157</v>
      </c>
    </row>
    <row r="325" spans="1:30" x14ac:dyDescent="0.2">
      <c r="A325" s="105" t="s">
        <v>1079</v>
      </c>
      <c r="B325" s="105" t="s">
        <v>1080</v>
      </c>
      <c r="C325" s="105" t="s">
        <v>1081</v>
      </c>
      <c r="D325" s="106">
        <v>0</v>
      </c>
      <c r="E325" s="107">
        <v>0</v>
      </c>
      <c r="F325" s="108">
        <v>1.2643636473186899E-2</v>
      </c>
      <c r="G325" s="108" t="s">
        <v>156</v>
      </c>
      <c r="H325" s="109">
        <v>0</v>
      </c>
      <c r="I325" s="107">
        <v>0</v>
      </c>
      <c r="J325" s="108">
        <v>3.9787557422543401E-3</v>
      </c>
      <c r="K325" s="108" t="s">
        <v>156</v>
      </c>
      <c r="L325" s="110" t="s">
        <v>157</v>
      </c>
      <c r="M325" s="106">
        <v>0</v>
      </c>
      <c r="N325" s="111">
        <v>0</v>
      </c>
      <c r="O325" s="112">
        <v>4.0860084432757203E-2</v>
      </c>
      <c r="P325" s="112" t="s">
        <v>156</v>
      </c>
      <c r="Q325" s="109">
        <v>0</v>
      </c>
      <c r="R325" s="107">
        <v>0</v>
      </c>
      <c r="S325" s="108">
        <v>8.2604274613169801E-3</v>
      </c>
      <c r="T325" s="108" t="s">
        <v>156</v>
      </c>
      <c r="U325" s="110" t="s">
        <v>157</v>
      </c>
      <c r="V325" s="106">
        <v>0</v>
      </c>
      <c r="W325" s="107">
        <v>0</v>
      </c>
      <c r="X325" s="108">
        <v>3.2374847612877799E-3</v>
      </c>
      <c r="Y325" s="108" t="s">
        <v>156</v>
      </c>
      <c r="Z325" s="109">
        <v>0</v>
      </c>
      <c r="AA325" s="107">
        <v>0</v>
      </c>
      <c r="AB325" s="108">
        <v>1.9435514188010601E-2</v>
      </c>
      <c r="AC325" s="108" t="s">
        <v>156</v>
      </c>
      <c r="AD325" s="110" t="s">
        <v>157</v>
      </c>
    </row>
    <row r="326" spans="1:30" x14ac:dyDescent="0.2">
      <c r="A326" s="105" t="s">
        <v>1082</v>
      </c>
      <c r="B326" s="105" t="s">
        <v>1083</v>
      </c>
      <c r="C326" s="105" t="s">
        <v>1084</v>
      </c>
      <c r="D326" s="106">
        <v>0</v>
      </c>
      <c r="E326" s="107">
        <v>0</v>
      </c>
      <c r="F326" s="108">
        <v>3.7563606687669002E-3</v>
      </c>
      <c r="G326" s="108" t="s">
        <v>156</v>
      </c>
      <c r="H326" s="113">
        <v>0</v>
      </c>
      <c r="I326" s="107">
        <v>0</v>
      </c>
      <c r="J326" s="114">
        <v>5.0331732393568999E-5</v>
      </c>
      <c r="K326" s="108" t="s">
        <v>156</v>
      </c>
      <c r="L326" s="110" t="s">
        <v>157</v>
      </c>
      <c r="M326" s="106">
        <v>0</v>
      </c>
      <c r="N326" s="111">
        <v>0</v>
      </c>
      <c r="O326" s="112">
        <v>3.1223852550923401E-3</v>
      </c>
      <c r="P326" s="112" t="s">
        <v>156</v>
      </c>
      <c r="Q326" s="113">
        <v>0</v>
      </c>
      <c r="R326" s="107">
        <v>0</v>
      </c>
      <c r="S326" s="114">
        <v>9.3367605220988698E-5</v>
      </c>
      <c r="T326" s="108" t="s">
        <v>156</v>
      </c>
      <c r="U326" s="110" t="s">
        <v>157</v>
      </c>
      <c r="V326" s="116">
        <v>0</v>
      </c>
      <c r="W326" s="107">
        <v>0</v>
      </c>
      <c r="X326" s="108">
        <v>1.75328932055893E-3</v>
      </c>
      <c r="Y326" s="108" t="s">
        <v>156</v>
      </c>
      <c r="Z326" s="113">
        <v>0</v>
      </c>
      <c r="AA326" s="107">
        <v>0</v>
      </c>
      <c r="AB326" s="114">
        <v>7.6456152876864701E-4</v>
      </c>
      <c r="AC326" s="108" t="s">
        <v>156</v>
      </c>
      <c r="AD326" s="110" t="s">
        <v>157</v>
      </c>
    </row>
    <row r="327" spans="1:30" x14ac:dyDescent="0.2">
      <c r="A327" s="105" t="s">
        <v>1085</v>
      </c>
      <c r="B327" s="105" t="s">
        <v>1086</v>
      </c>
      <c r="C327" s="105" t="s">
        <v>1087</v>
      </c>
      <c r="D327" s="106">
        <v>2.876618448E-3</v>
      </c>
      <c r="E327" s="107">
        <v>-1.1674066693451186E-3</v>
      </c>
      <c r="F327" s="114">
        <v>4.7736515626819403E-6</v>
      </c>
      <c r="G327" s="108">
        <v>0.16594663661428136</v>
      </c>
      <c r="H327" s="109">
        <v>2.9392818840000001E-3</v>
      </c>
      <c r="I327" s="107">
        <v>-7.2413941463414641E-3</v>
      </c>
      <c r="J327" s="114">
        <v>8.0666040496805806E-6</v>
      </c>
      <c r="K327" s="108">
        <v>0.2744413216572113</v>
      </c>
      <c r="L327" s="110">
        <v>2.6329602628886524</v>
      </c>
      <c r="M327" s="106">
        <v>3.139342272E-3</v>
      </c>
      <c r="N327" s="111">
        <v>-1.7048670967741936E-3</v>
      </c>
      <c r="O327" s="115">
        <v>8.8286743749247595E-6</v>
      </c>
      <c r="P327" s="112">
        <v>0.28122688162002235</v>
      </c>
      <c r="Q327" s="109">
        <v>1.271654176E-3</v>
      </c>
      <c r="R327" s="107">
        <v>-2.9334906464251256E-3</v>
      </c>
      <c r="S327" s="114">
        <v>3.8919029842854097E-5</v>
      </c>
      <c r="T327" s="108">
        <v>3.0605042296384593</v>
      </c>
      <c r="U327" s="110">
        <v>0.78295911383711281</v>
      </c>
      <c r="V327" s="106">
        <v>3.7410999120000002E-3</v>
      </c>
      <c r="W327" s="107">
        <v>-6.1948996721311481E-4</v>
      </c>
      <c r="X327" s="114">
        <v>7.8395086762943802E-6</v>
      </c>
      <c r="Y327" s="108">
        <v>0.20955090376357688</v>
      </c>
      <c r="Z327" s="109">
        <v>1.2034891439999999E-3</v>
      </c>
      <c r="AA327" s="107">
        <v>-6.1689109915761696E-4</v>
      </c>
      <c r="AB327" s="114">
        <v>3.0614343784927398E-6</v>
      </c>
      <c r="AC327" s="108">
        <v>0.25437989148099371</v>
      </c>
      <c r="AD327" s="110">
        <v>-6.0650873418405127E-3</v>
      </c>
    </row>
    <row r="328" spans="1:30" x14ac:dyDescent="0.2">
      <c r="A328" s="105" t="s">
        <v>1088</v>
      </c>
      <c r="B328" s="105" t="s">
        <v>1089</v>
      </c>
      <c r="C328" s="105" t="s">
        <v>1090</v>
      </c>
      <c r="D328" s="106">
        <v>0</v>
      </c>
      <c r="E328" s="107">
        <v>0</v>
      </c>
      <c r="F328" s="108">
        <v>2.6808109322283301E-2</v>
      </c>
      <c r="G328" s="108" t="s">
        <v>156</v>
      </c>
      <c r="H328" s="109">
        <v>0</v>
      </c>
      <c r="I328" s="107">
        <v>0</v>
      </c>
      <c r="J328" s="108">
        <v>1.00763543275239E-2</v>
      </c>
      <c r="K328" s="108" t="s">
        <v>156</v>
      </c>
      <c r="L328" s="110" t="s">
        <v>157</v>
      </c>
      <c r="M328" s="106">
        <v>0</v>
      </c>
      <c r="N328" s="111">
        <v>0</v>
      </c>
      <c r="O328" s="112">
        <v>4.3072202139668697E-2</v>
      </c>
      <c r="P328" s="112" t="s">
        <v>156</v>
      </c>
      <c r="Q328" s="113">
        <v>0</v>
      </c>
      <c r="R328" s="107">
        <v>0</v>
      </c>
      <c r="S328" s="108">
        <v>2.0537302676409399E-3</v>
      </c>
      <c r="T328" s="108" t="s">
        <v>156</v>
      </c>
      <c r="U328" s="110" t="s">
        <v>157</v>
      </c>
      <c r="V328" s="116">
        <v>0</v>
      </c>
      <c r="W328" s="107">
        <v>0</v>
      </c>
      <c r="X328" s="108">
        <v>2.0204160065380801E-3</v>
      </c>
      <c r="Y328" s="108" t="s">
        <v>156</v>
      </c>
      <c r="Z328" s="109">
        <v>0</v>
      </c>
      <c r="AA328" s="107">
        <v>0</v>
      </c>
      <c r="AB328" s="108">
        <v>1.6710413548926301E-2</v>
      </c>
      <c r="AC328" s="108" t="s">
        <v>156</v>
      </c>
      <c r="AD328" s="110" t="s">
        <v>157</v>
      </c>
    </row>
    <row r="329" spans="1:30" x14ac:dyDescent="0.2">
      <c r="A329" s="105" t="s">
        <v>1091</v>
      </c>
      <c r="B329" s="105" t="s">
        <v>1092</v>
      </c>
      <c r="C329" s="105" t="s">
        <v>1093</v>
      </c>
      <c r="D329" s="106">
        <v>1.7779040629979701</v>
      </c>
      <c r="E329" s="107">
        <v>-0.72151976291560449</v>
      </c>
      <c r="F329" s="108">
        <v>0.74088683143987399</v>
      </c>
      <c r="G329" s="108">
        <v>41.671924085181637</v>
      </c>
      <c r="H329" s="109">
        <v>0.30841103730893799</v>
      </c>
      <c r="I329" s="107">
        <v>-0.75982024466355758</v>
      </c>
      <c r="J329" s="108">
        <v>0.13164062422667899</v>
      </c>
      <c r="K329" s="108">
        <v>42.683499713667331</v>
      </c>
      <c r="L329" s="110">
        <v>7.4619240053099778E-2</v>
      </c>
      <c r="M329" s="106">
        <v>0.77425023102298995</v>
      </c>
      <c r="N329" s="111">
        <v>-0.42046824754153905</v>
      </c>
      <c r="O329" s="112">
        <v>0.245149918023847</v>
      </c>
      <c r="P329" s="112">
        <v>31.662879544761509</v>
      </c>
      <c r="Q329" s="109">
        <v>0.18276581467592701</v>
      </c>
      <c r="R329" s="107">
        <v>-0.42160975676935913</v>
      </c>
      <c r="S329" s="108">
        <v>5.8442443095405597E-2</v>
      </c>
      <c r="T329" s="108">
        <v>31.9766818532412</v>
      </c>
      <c r="U329" s="110">
        <v>3.9113970497582961E-3</v>
      </c>
      <c r="V329" s="106">
        <v>0.87706948919874905</v>
      </c>
      <c r="W329" s="107">
        <v>-0.14523422573253006</v>
      </c>
      <c r="X329" s="108">
        <v>0.18129654932570399</v>
      </c>
      <c r="Y329" s="108">
        <v>20.670716694446675</v>
      </c>
      <c r="Z329" s="109">
        <v>0</v>
      </c>
      <c r="AA329" s="107">
        <v>0</v>
      </c>
      <c r="AB329" s="108">
        <v>0.10012854555607401</v>
      </c>
      <c r="AC329" s="108" t="s">
        <v>156</v>
      </c>
      <c r="AD329" s="110" t="s">
        <v>157</v>
      </c>
    </row>
    <row r="330" spans="1:30" x14ac:dyDescent="0.2">
      <c r="A330" s="105" t="s">
        <v>1094</v>
      </c>
      <c r="B330" s="105" t="s">
        <v>1095</v>
      </c>
      <c r="C330" s="105" t="s">
        <v>1096</v>
      </c>
      <c r="D330" s="106">
        <v>0.491745722863207</v>
      </c>
      <c r="E330" s="107">
        <v>-0.19956321871312849</v>
      </c>
      <c r="F330" s="108">
        <v>0.74916459940858704</v>
      </c>
      <c r="G330" s="108">
        <v>152.3479645225076</v>
      </c>
      <c r="H330" s="109">
        <v>7.9444543033655196E-2</v>
      </c>
      <c r="I330" s="107">
        <v>-0.19572442235441045</v>
      </c>
      <c r="J330" s="108">
        <v>0.131202140425179</v>
      </c>
      <c r="K330" s="108">
        <v>165.14934244079882</v>
      </c>
      <c r="L330" s="110">
        <v>-2.8022057911639822E-2</v>
      </c>
      <c r="M330" s="106">
        <v>-0.83910348455254602</v>
      </c>
      <c r="N330" s="111">
        <v>0.45568778350849681</v>
      </c>
      <c r="O330" s="112">
        <v>0.245845621513096</v>
      </c>
      <c r="P330" s="112">
        <v>29.2986057189589</v>
      </c>
      <c r="Q330" s="109">
        <v>-0.210623363742273</v>
      </c>
      <c r="R330" s="107">
        <v>0.48587240078119698</v>
      </c>
      <c r="S330" s="108">
        <v>5.84422028339837E-2</v>
      </c>
      <c r="T330" s="108">
        <v>27.747255478027501</v>
      </c>
      <c r="U330" s="110">
        <v>9.2531790754063079E-2</v>
      </c>
      <c r="V330" s="106">
        <v>-0.98831030246332696</v>
      </c>
      <c r="W330" s="107">
        <v>0.16365462865761335</v>
      </c>
      <c r="X330" s="108">
        <v>0.181320573811309</v>
      </c>
      <c r="Y330" s="108">
        <v>18.3465226821348</v>
      </c>
      <c r="Z330" s="109">
        <v>-1.7883857709911501E-2</v>
      </c>
      <c r="AA330" s="107">
        <v>9.1670063621660126E-3</v>
      </c>
      <c r="AB330" s="108">
        <v>0.100132331539425</v>
      </c>
      <c r="AC330" s="108">
        <v>559.90342331973602</v>
      </c>
      <c r="AD330" s="110">
        <v>-4.1580599218397856</v>
      </c>
    </row>
    <row r="331" spans="1:30" x14ac:dyDescent="0.2">
      <c r="A331" s="105" t="s">
        <v>1097</v>
      </c>
      <c r="B331" s="105" t="s">
        <v>1098</v>
      </c>
      <c r="C331" s="105" t="s">
        <v>1099</v>
      </c>
      <c r="D331" s="106">
        <v>7.5089381400000002E-2</v>
      </c>
      <c r="E331" s="107">
        <v>-3.0473226195259145E-2</v>
      </c>
      <c r="F331" s="108">
        <v>3.67305620119703E-3</v>
      </c>
      <c r="G331" s="108">
        <v>4.8915787195405365</v>
      </c>
      <c r="H331" s="109">
        <v>3.12675363E-3</v>
      </c>
      <c r="I331" s="107">
        <v>-7.7032609756097561E-3</v>
      </c>
      <c r="J331" s="108">
        <v>5.5892193389555603E-4</v>
      </c>
      <c r="K331" s="108">
        <v>17.875470856831022</v>
      </c>
      <c r="L331" s="110">
        <v>-1.984001038260522</v>
      </c>
      <c r="M331" s="106">
        <v>1.55314665E-2</v>
      </c>
      <c r="N331" s="111">
        <v>-8.4345967741935486E-3</v>
      </c>
      <c r="O331" s="112">
        <v>5.56247242927407E-3</v>
      </c>
      <c r="P331" s="112">
        <v>35.814212581111185</v>
      </c>
      <c r="Q331" s="109">
        <v>1.9682566800000001E-3</v>
      </c>
      <c r="R331" s="107">
        <v>-4.5404345532883087E-3</v>
      </c>
      <c r="S331" s="108">
        <v>2.38164099898876E-4</v>
      </c>
      <c r="T331" s="108">
        <v>12.100256146412569</v>
      </c>
      <c r="U331" s="110">
        <v>-0.89348871968232702</v>
      </c>
      <c r="V331" s="106">
        <v>1.8383976297885098E-2</v>
      </c>
      <c r="W331" s="107">
        <v>-3.0442086931420928E-3</v>
      </c>
      <c r="X331" s="108">
        <v>8.7612541139563496E-4</v>
      </c>
      <c r="Y331" s="108">
        <v>4.7657013760207301</v>
      </c>
      <c r="Z331" s="109">
        <v>1.65302541868685E-3</v>
      </c>
      <c r="AA331" s="107">
        <v>-8.4731688071563603E-4</v>
      </c>
      <c r="AB331" s="108">
        <v>1.19680932551149E-3</v>
      </c>
      <c r="AC331" s="108">
        <v>72.401144712113719</v>
      </c>
      <c r="AD331" s="110">
        <v>-1.8450937483337677</v>
      </c>
    </row>
    <row r="332" spans="1:30" x14ac:dyDescent="0.2">
      <c r="A332" s="105" t="s">
        <v>1100</v>
      </c>
      <c r="B332" s="105" t="s">
        <v>1101</v>
      </c>
      <c r="C332" s="105" t="s">
        <v>1102</v>
      </c>
      <c r="D332" s="106">
        <v>0</v>
      </c>
      <c r="E332" s="107">
        <v>0</v>
      </c>
      <c r="F332" s="108">
        <v>2.6079811860185301E-3</v>
      </c>
      <c r="G332" s="108" t="s">
        <v>156</v>
      </c>
      <c r="H332" s="109">
        <v>0</v>
      </c>
      <c r="I332" s="107">
        <v>0</v>
      </c>
      <c r="J332" s="108">
        <v>5.21803123498532E-3</v>
      </c>
      <c r="K332" s="108" t="s">
        <v>156</v>
      </c>
      <c r="L332" s="110" t="s">
        <v>157</v>
      </c>
      <c r="M332" s="106">
        <v>0</v>
      </c>
      <c r="N332" s="111">
        <v>0</v>
      </c>
      <c r="O332" s="112">
        <v>6.78120543597973E-3</v>
      </c>
      <c r="P332" s="112" t="s">
        <v>156</v>
      </c>
      <c r="Q332" s="109">
        <v>0</v>
      </c>
      <c r="R332" s="107">
        <v>0</v>
      </c>
      <c r="S332" s="108">
        <v>2.5238097886948201E-3</v>
      </c>
      <c r="T332" s="108" t="s">
        <v>156</v>
      </c>
      <c r="U332" s="110" t="s">
        <v>157</v>
      </c>
      <c r="V332" s="116">
        <v>0</v>
      </c>
      <c r="W332" s="107">
        <v>0</v>
      </c>
      <c r="X332" s="108">
        <v>1.29787591697742E-3</v>
      </c>
      <c r="Y332" s="108" t="s">
        <v>156</v>
      </c>
      <c r="Z332" s="109">
        <v>0</v>
      </c>
      <c r="AA332" s="107">
        <v>0</v>
      </c>
      <c r="AB332" s="108">
        <v>6.0669696408604899E-3</v>
      </c>
      <c r="AC332" s="108" t="s">
        <v>156</v>
      </c>
      <c r="AD332" s="110" t="s">
        <v>157</v>
      </c>
    </row>
    <row r="333" spans="1:30" x14ac:dyDescent="0.2">
      <c r="A333" s="105" t="s">
        <v>1103</v>
      </c>
      <c r="B333" s="105" t="s">
        <v>1104</v>
      </c>
      <c r="C333" s="105" t="s">
        <v>1105</v>
      </c>
      <c r="D333" s="106">
        <v>0</v>
      </c>
      <c r="E333" s="107">
        <v>0</v>
      </c>
      <c r="F333" s="108">
        <v>5.1467830745277497E-3</v>
      </c>
      <c r="G333" s="108" t="s">
        <v>156</v>
      </c>
      <c r="H333" s="109">
        <v>0</v>
      </c>
      <c r="I333" s="107">
        <v>0</v>
      </c>
      <c r="J333" s="108">
        <v>4.26765028391106E-3</v>
      </c>
      <c r="K333" s="108" t="s">
        <v>156</v>
      </c>
      <c r="L333" s="110" t="s">
        <v>157</v>
      </c>
      <c r="M333" s="106">
        <v>0</v>
      </c>
      <c r="N333" s="111">
        <v>0</v>
      </c>
      <c r="O333" s="112">
        <v>3.20183548650808E-3</v>
      </c>
      <c r="P333" s="112" t="s">
        <v>156</v>
      </c>
      <c r="Q333" s="109">
        <v>0</v>
      </c>
      <c r="R333" s="107">
        <v>0</v>
      </c>
      <c r="S333" s="108">
        <v>3.10571539229331E-3</v>
      </c>
      <c r="T333" s="108" t="s">
        <v>156</v>
      </c>
      <c r="U333" s="110" t="s">
        <v>157</v>
      </c>
      <c r="V333" s="106">
        <v>0</v>
      </c>
      <c r="W333" s="107">
        <v>0</v>
      </c>
      <c r="X333" s="108">
        <v>4.0813828410422902E-3</v>
      </c>
      <c r="Y333" s="108" t="s">
        <v>156</v>
      </c>
      <c r="Z333" s="109">
        <v>0</v>
      </c>
      <c r="AA333" s="107">
        <v>0</v>
      </c>
      <c r="AB333" s="108">
        <v>4.7429777763663104E-3</v>
      </c>
      <c r="AC333" s="108" t="s">
        <v>156</v>
      </c>
      <c r="AD333" s="110" t="s">
        <v>157</v>
      </c>
    </row>
    <row r="334" spans="1:30" x14ac:dyDescent="0.2">
      <c r="A334" s="105" t="s">
        <v>1106</v>
      </c>
      <c r="B334" s="105" t="s">
        <v>1107</v>
      </c>
      <c r="C334" s="105" t="s">
        <v>1108</v>
      </c>
      <c r="D334" s="106">
        <v>1.6107312546607</v>
      </c>
      <c r="E334" s="107">
        <v>-0.65367668434473303</v>
      </c>
      <c r="F334" s="108">
        <v>0.109189532379669</v>
      </c>
      <c r="G334" s="108">
        <v>6.7788795966878865</v>
      </c>
      <c r="H334" s="109">
        <v>7.4224623584613694E-2</v>
      </c>
      <c r="I334" s="107">
        <v>-0.18286431038337939</v>
      </c>
      <c r="J334" s="108">
        <v>2.8955655329652399E-2</v>
      </c>
      <c r="K334" s="108">
        <v>39.010848329387457</v>
      </c>
      <c r="L334" s="110">
        <v>-1.8378037074956135</v>
      </c>
      <c r="M334" s="106">
        <v>0.32772705095868598</v>
      </c>
      <c r="N334" s="111">
        <v>-0.17797711032838384</v>
      </c>
      <c r="O334" s="112">
        <v>8.0648771577056896E-2</v>
      </c>
      <c r="P334" s="112">
        <v>24.608518381726036</v>
      </c>
      <c r="Q334" s="109">
        <v>4.5320879948036998E-2</v>
      </c>
      <c r="R334" s="107">
        <v>-0.10454758842809994</v>
      </c>
      <c r="S334" s="108">
        <v>1.07283558072603E-2</v>
      </c>
      <c r="T334" s="108">
        <v>23.671993614336216</v>
      </c>
      <c r="U334" s="110">
        <v>-0.7675319237837156</v>
      </c>
      <c r="V334" s="106">
        <v>0.40684595848701199</v>
      </c>
      <c r="W334" s="107">
        <v>-6.7369756331679423E-2</v>
      </c>
      <c r="X334" s="108">
        <v>1.5914983752394401E-2</v>
      </c>
      <c r="Y334" s="108">
        <v>3.9117959562826687</v>
      </c>
      <c r="Z334" s="109">
        <v>4.1187681952925402E-2</v>
      </c>
      <c r="AA334" s="107">
        <v>-2.1112209045148225E-2</v>
      </c>
      <c r="AB334" s="108">
        <v>3.2952957495782101E-2</v>
      </c>
      <c r="AC334" s="108">
        <v>80.006827122354181</v>
      </c>
      <c r="AD334" s="110">
        <v>-1.6740235404090023</v>
      </c>
    </row>
    <row r="335" spans="1:30" x14ac:dyDescent="0.2">
      <c r="A335" s="105" t="s">
        <v>1109</v>
      </c>
      <c r="B335" s="105" t="s">
        <v>1110</v>
      </c>
      <c r="C335" s="105" t="s">
        <v>1111</v>
      </c>
      <c r="D335" s="106">
        <v>0</v>
      </c>
      <c r="E335" s="107">
        <v>0</v>
      </c>
      <c r="F335" s="108">
        <v>2.5061713206387101E-2</v>
      </c>
      <c r="G335" s="108" t="s">
        <v>156</v>
      </c>
      <c r="H335" s="109">
        <v>0</v>
      </c>
      <c r="I335" s="107">
        <v>0</v>
      </c>
      <c r="J335" s="108">
        <v>1.12292824138713E-2</v>
      </c>
      <c r="K335" s="108" t="s">
        <v>156</v>
      </c>
      <c r="L335" s="110" t="s">
        <v>157</v>
      </c>
      <c r="M335" s="106">
        <v>0</v>
      </c>
      <c r="N335" s="111">
        <v>0</v>
      </c>
      <c r="O335" s="112">
        <v>3.3918502198240198E-2</v>
      </c>
      <c r="P335" s="112" t="s">
        <v>156</v>
      </c>
      <c r="Q335" s="109">
        <v>0</v>
      </c>
      <c r="R335" s="107">
        <v>0</v>
      </c>
      <c r="S335" s="108">
        <v>5.7088385992813302E-3</v>
      </c>
      <c r="T335" s="108" t="s">
        <v>156</v>
      </c>
      <c r="U335" s="110" t="s">
        <v>157</v>
      </c>
      <c r="V335" s="106">
        <v>0</v>
      </c>
      <c r="W335" s="107">
        <v>0</v>
      </c>
      <c r="X335" s="108">
        <v>3.29828942857277E-3</v>
      </c>
      <c r="Y335" s="108" t="s">
        <v>156</v>
      </c>
      <c r="Z335" s="109">
        <v>0</v>
      </c>
      <c r="AA335" s="107">
        <v>0</v>
      </c>
      <c r="AB335" s="108">
        <v>8.9286370936358002E-3</v>
      </c>
      <c r="AC335" s="108" t="s">
        <v>156</v>
      </c>
      <c r="AD335" s="110" t="s">
        <v>157</v>
      </c>
    </row>
    <row r="336" spans="1:30" x14ac:dyDescent="0.2">
      <c r="A336" s="105" t="s">
        <v>1112</v>
      </c>
      <c r="B336" s="105" t="s">
        <v>1113</v>
      </c>
      <c r="C336" s="105" t="s">
        <v>1114</v>
      </c>
      <c r="D336" s="106">
        <v>7.5089381400000002E-2</v>
      </c>
      <c r="E336" s="107">
        <v>-3.0473226195259145E-2</v>
      </c>
      <c r="F336" s="108">
        <v>3.67305620119703E-3</v>
      </c>
      <c r="G336" s="108">
        <v>4.8915787195405365</v>
      </c>
      <c r="H336" s="109">
        <v>3.12675363E-3</v>
      </c>
      <c r="I336" s="107">
        <v>-7.7032609756097561E-3</v>
      </c>
      <c r="J336" s="108">
        <v>5.5892193389555603E-4</v>
      </c>
      <c r="K336" s="108">
        <v>17.875470856831022</v>
      </c>
      <c r="L336" s="110">
        <v>-1.984001038260522</v>
      </c>
      <c r="M336" s="106">
        <v>1.55314665E-2</v>
      </c>
      <c r="N336" s="111">
        <v>-8.4345967741935486E-3</v>
      </c>
      <c r="O336" s="112">
        <v>5.56247242927407E-3</v>
      </c>
      <c r="P336" s="112">
        <v>35.814212581111185</v>
      </c>
      <c r="Q336" s="109">
        <v>1.9682566800000001E-3</v>
      </c>
      <c r="R336" s="107">
        <v>-4.5404345532883087E-3</v>
      </c>
      <c r="S336" s="108">
        <v>2.38164099898876E-4</v>
      </c>
      <c r="T336" s="108">
        <v>12.100256146412569</v>
      </c>
      <c r="U336" s="110">
        <v>-0.89348871968232702</v>
      </c>
      <c r="V336" s="106">
        <v>1.8383976297885098E-2</v>
      </c>
      <c r="W336" s="107">
        <v>-3.0442086931420928E-3</v>
      </c>
      <c r="X336" s="108">
        <v>8.7612541139563496E-4</v>
      </c>
      <c r="Y336" s="108">
        <v>4.7657013760207301</v>
      </c>
      <c r="Z336" s="109">
        <v>1.65302541868685E-3</v>
      </c>
      <c r="AA336" s="107">
        <v>-8.4731688071563603E-4</v>
      </c>
      <c r="AB336" s="108">
        <v>1.19680932551149E-3</v>
      </c>
      <c r="AC336" s="108">
        <v>72.401144712113719</v>
      </c>
      <c r="AD336" s="110">
        <v>-1.8450937483337677</v>
      </c>
    </row>
    <row r="337" spans="1:30" x14ac:dyDescent="0.2">
      <c r="A337" s="105" t="s">
        <v>1115</v>
      </c>
      <c r="B337" s="105" t="s">
        <v>1116</v>
      </c>
      <c r="C337" s="105" t="s">
        <v>1117</v>
      </c>
      <c r="D337" s="116">
        <v>0</v>
      </c>
      <c r="E337" s="107">
        <v>0</v>
      </c>
      <c r="F337" s="114">
        <v>6.6780515055384703E-5</v>
      </c>
      <c r="G337" s="108" t="s">
        <v>156</v>
      </c>
      <c r="H337" s="113">
        <v>0</v>
      </c>
      <c r="I337" s="107">
        <v>0</v>
      </c>
      <c r="J337" s="114">
        <v>5.2302373714047503E-5</v>
      </c>
      <c r="K337" s="108" t="s">
        <v>156</v>
      </c>
      <c r="L337" s="110" t="s">
        <v>157</v>
      </c>
      <c r="M337" s="116">
        <v>0</v>
      </c>
      <c r="N337" s="111">
        <v>0</v>
      </c>
      <c r="O337" s="115">
        <v>3.1928506428512803E-5</v>
      </c>
      <c r="P337" s="112" t="s">
        <v>156</v>
      </c>
      <c r="Q337" s="113">
        <v>0</v>
      </c>
      <c r="R337" s="107">
        <v>0</v>
      </c>
      <c r="S337" s="114">
        <v>2.21889835043145E-5</v>
      </c>
      <c r="T337" s="108" t="s">
        <v>156</v>
      </c>
      <c r="U337" s="110" t="s">
        <v>157</v>
      </c>
      <c r="V337" s="116">
        <v>0</v>
      </c>
      <c r="W337" s="107">
        <v>0</v>
      </c>
      <c r="X337" s="114">
        <v>6.8487352465661106E-5</v>
      </c>
      <c r="Y337" s="108" t="s">
        <v>156</v>
      </c>
      <c r="Z337" s="109">
        <v>0</v>
      </c>
      <c r="AA337" s="107">
        <v>0</v>
      </c>
      <c r="AB337" s="108">
        <v>0</v>
      </c>
      <c r="AC337" s="108" t="s">
        <v>156</v>
      </c>
      <c r="AD337" s="110" t="s">
        <v>157</v>
      </c>
    </row>
    <row r="338" spans="1:30" x14ac:dyDescent="0.2">
      <c r="A338" s="105" t="s">
        <v>1118</v>
      </c>
      <c r="B338" s="105" t="s">
        <v>1119</v>
      </c>
      <c r="C338" s="105" t="s">
        <v>1120</v>
      </c>
      <c r="D338" s="106">
        <v>0.232947869219991</v>
      </c>
      <c r="E338" s="107">
        <v>-9.4536310968256695E-2</v>
      </c>
      <c r="F338" s="108">
        <v>3.0517898922707599E-2</v>
      </c>
      <c r="G338" s="108">
        <v>13.100741820431569</v>
      </c>
      <c r="H338" s="109">
        <v>1.42948173060018E-2</v>
      </c>
      <c r="I338" s="107">
        <v>-3.5217583902443457E-2</v>
      </c>
      <c r="J338" s="108">
        <v>1.46240844410699E-2</v>
      </c>
      <c r="K338" s="108">
        <v>102.30340219129526</v>
      </c>
      <c r="L338" s="110">
        <v>-1.4245726317355842</v>
      </c>
      <c r="M338" s="106">
        <v>5.3888177178004197E-2</v>
      </c>
      <c r="N338" s="111">
        <v>-2.9264786129034537E-2</v>
      </c>
      <c r="O338" s="112">
        <v>4.1883910238124197E-2</v>
      </c>
      <c r="P338" s="112">
        <v>77.72374652750392</v>
      </c>
      <c r="Q338" s="109">
        <v>9.6833294480002004E-3</v>
      </c>
      <c r="R338" s="107">
        <v>-2.2337799771407003E-2</v>
      </c>
      <c r="S338" s="108">
        <v>6.5672268208885496E-3</v>
      </c>
      <c r="T338" s="108">
        <v>67.819925534443243</v>
      </c>
      <c r="U338" s="110">
        <v>-0.38967864505497046</v>
      </c>
      <c r="V338" s="106">
        <v>6.7100555808003406E-2</v>
      </c>
      <c r="W338" s="107">
        <v>-1.1111203147541548E-2</v>
      </c>
      <c r="X338" s="108">
        <v>4.0129097681327504E-3</v>
      </c>
      <c r="Y338" s="108">
        <v>5.9804419200565127</v>
      </c>
      <c r="Z338" s="109">
        <v>7.9884743399973399E-3</v>
      </c>
      <c r="AA338" s="107">
        <v>-4.0947762102899188E-3</v>
      </c>
      <c r="AB338" s="108">
        <v>1.30851450223085E-2</v>
      </c>
      <c r="AC338" s="108">
        <v>163.8003011012095</v>
      </c>
      <c r="AD338" s="110">
        <v>-1.4401585313815346</v>
      </c>
    </row>
    <row r="339" spans="1:30" x14ac:dyDescent="0.2">
      <c r="A339" s="105" t="s">
        <v>1121</v>
      </c>
      <c r="B339" s="105" t="s">
        <v>1122</v>
      </c>
      <c r="C339" s="105" t="s">
        <v>1123</v>
      </c>
      <c r="D339" s="106">
        <v>0</v>
      </c>
      <c r="E339" s="107">
        <v>0</v>
      </c>
      <c r="F339" s="108">
        <v>4.9737107160227603E-3</v>
      </c>
      <c r="G339" s="108" t="s">
        <v>156</v>
      </c>
      <c r="H339" s="113">
        <v>0</v>
      </c>
      <c r="I339" s="107">
        <v>0</v>
      </c>
      <c r="J339" s="108">
        <v>5.82363842771749E-4</v>
      </c>
      <c r="K339" s="108" t="s">
        <v>156</v>
      </c>
      <c r="L339" s="110" t="s">
        <v>157</v>
      </c>
      <c r="M339" s="106">
        <v>0</v>
      </c>
      <c r="N339" s="111">
        <v>0</v>
      </c>
      <c r="O339" s="112">
        <v>1.54057826870146E-2</v>
      </c>
      <c r="P339" s="112" t="s">
        <v>156</v>
      </c>
      <c r="Q339" s="113">
        <v>0</v>
      </c>
      <c r="R339" s="107">
        <v>0</v>
      </c>
      <c r="S339" s="108">
        <v>1.2901106852972199E-4</v>
      </c>
      <c r="T339" s="108" t="s">
        <v>156</v>
      </c>
      <c r="U339" s="110" t="s">
        <v>157</v>
      </c>
      <c r="V339" s="116">
        <v>0</v>
      </c>
      <c r="W339" s="107">
        <v>0</v>
      </c>
      <c r="X339" s="108">
        <v>4.3904684451361801E-4</v>
      </c>
      <c r="Y339" s="108" t="s">
        <v>156</v>
      </c>
      <c r="Z339" s="113">
        <v>0</v>
      </c>
      <c r="AA339" s="107">
        <v>0</v>
      </c>
      <c r="AB339" s="114">
        <v>1.7189243266286401E-3</v>
      </c>
      <c r="AC339" s="108" t="s">
        <v>156</v>
      </c>
      <c r="AD339" s="110" t="s">
        <v>157</v>
      </c>
    </row>
    <row r="340" spans="1:30" x14ac:dyDescent="0.2">
      <c r="A340" s="105" t="s">
        <v>1124</v>
      </c>
      <c r="B340" s="105" t="s">
        <v>1125</v>
      </c>
      <c r="C340" s="105" t="s">
        <v>1126</v>
      </c>
      <c r="D340" s="106">
        <v>3.7690012799999999E-2</v>
      </c>
      <c r="E340" s="107">
        <v>-1.5295588589795099E-2</v>
      </c>
      <c r="F340" s="114">
        <v>4.0992360163435598E-5</v>
      </c>
      <c r="G340" s="108">
        <v>0.10876186320487426</v>
      </c>
      <c r="H340" s="109">
        <v>1.5694329420000001E-3</v>
      </c>
      <c r="I340" s="107">
        <v>-3.8665507317073174E-3</v>
      </c>
      <c r="J340" s="114">
        <v>3.9677913003720301E-6</v>
      </c>
      <c r="K340" s="108">
        <v>0.25281687380129109</v>
      </c>
      <c r="L340" s="110">
        <v>-1.983996576936474</v>
      </c>
      <c r="M340" s="106">
        <v>7.7958044999999997E-3</v>
      </c>
      <c r="N340" s="111">
        <v>-4.2336290322580643E-3</v>
      </c>
      <c r="O340" s="115">
        <v>1.90265371651619E-5</v>
      </c>
      <c r="P340" s="112">
        <v>0.24406124044236743</v>
      </c>
      <c r="Q340" s="109">
        <v>9.8793905599999995E-4</v>
      </c>
      <c r="R340" s="107">
        <v>-2.2790079525630939E-3</v>
      </c>
      <c r="S340" s="114">
        <v>2.3168327485674699E-6</v>
      </c>
      <c r="T340" s="108">
        <v>0.23451170742737293</v>
      </c>
      <c r="U340" s="110">
        <v>-0.89348890122039371</v>
      </c>
      <c r="V340" s="106">
        <v>9.2770108200000007E-3</v>
      </c>
      <c r="W340" s="107">
        <v>-1.5361832786885247E-3</v>
      </c>
      <c r="X340" s="114">
        <v>1.54081092517034E-5</v>
      </c>
      <c r="Y340" s="108">
        <v>0.16608915900459625</v>
      </c>
      <c r="Z340" s="109">
        <v>8.5731188399999997E-4</v>
      </c>
      <c r="AA340" s="107">
        <v>-4.3944565107073986E-4</v>
      </c>
      <c r="AB340" s="114">
        <v>1.9520598113782899E-6</v>
      </c>
      <c r="AC340" s="108">
        <v>0.22769541024795706</v>
      </c>
      <c r="AD340" s="110">
        <v>-1.8055936965363417</v>
      </c>
    </row>
    <row r="341" spans="1:30" x14ac:dyDescent="0.2">
      <c r="A341" s="105" t="s">
        <v>1127</v>
      </c>
      <c r="B341" s="105" t="s">
        <v>1128</v>
      </c>
      <c r="C341" s="105" t="s">
        <v>1129</v>
      </c>
      <c r="D341" s="106">
        <v>6.6664085400000003E-2</v>
      </c>
      <c r="E341" s="107">
        <v>-2.7054021695460027E-2</v>
      </c>
      <c r="F341" s="114">
        <v>7.2505101369528505E-5</v>
      </c>
      <c r="G341" s="108">
        <v>0.10876186320487417</v>
      </c>
      <c r="H341" s="109">
        <v>2.7759223799999999E-3</v>
      </c>
      <c r="I341" s="107">
        <v>-6.8389317073170733E-3</v>
      </c>
      <c r="J341" s="114">
        <v>7.0180001802665102E-6</v>
      </c>
      <c r="K341" s="108">
        <v>0.25281687380129525</v>
      </c>
      <c r="L341" s="110">
        <v>-1.9840001847682893</v>
      </c>
      <c r="M341" s="106">
        <v>1.378877742E-2</v>
      </c>
      <c r="N341" s="111">
        <v>-7.4882032258064522E-3</v>
      </c>
      <c r="O341" s="115">
        <v>3.3653061213089601E-5</v>
      </c>
      <c r="P341" s="112">
        <v>0.24406124044237129</v>
      </c>
      <c r="Q341" s="109">
        <v>1.7474100799999999E-3</v>
      </c>
      <c r="R341" s="107">
        <v>-4.0309788792365674E-3</v>
      </c>
      <c r="S341" s="114">
        <v>4.0978812143661503E-6</v>
      </c>
      <c r="T341" s="108">
        <v>0.23451170742738023</v>
      </c>
      <c r="U341" s="110">
        <v>-0.89348936537257218</v>
      </c>
      <c r="V341" s="106">
        <v>1.6408614419999999E-2</v>
      </c>
      <c r="W341" s="107">
        <v>-2.717107868852459E-3</v>
      </c>
      <c r="X341" s="114">
        <v>2.7252929694484699E-5</v>
      </c>
      <c r="Y341" s="108">
        <v>0.16608915900459498</v>
      </c>
      <c r="Z341" s="109">
        <v>1.5163632E-3</v>
      </c>
      <c r="AA341" s="107">
        <v>-7.7726580736831431E-4</v>
      </c>
      <c r="AB341" s="114">
        <v>3.4526894090890998E-6</v>
      </c>
      <c r="AC341" s="108">
        <v>0.22769541024796036</v>
      </c>
      <c r="AD341" s="110">
        <v>-1.805591884237546</v>
      </c>
    </row>
    <row r="342" spans="1:30" x14ac:dyDescent="0.2">
      <c r="A342" s="105" t="s">
        <v>1130</v>
      </c>
      <c r="B342" s="105" t="s">
        <v>1128</v>
      </c>
      <c r="C342" s="105" t="s">
        <v>1131</v>
      </c>
      <c r="D342" s="106">
        <v>0</v>
      </c>
      <c r="E342" s="107">
        <v>0</v>
      </c>
      <c r="F342" s="108">
        <v>0</v>
      </c>
      <c r="G342" s="108" t="s">
        <v>156</v>
      </c>
      <c r="H342" s="109">
        <v>0</v>
      </c>
      <c r="I342" s="107">
        <v>0</v>
      </c>
      <c r="J342" s="108">
        <v>0</v>
      </c>
      <c r="K342" s="108" t="s">
        <v>156</v>
      </c>
      <c r="L342" s="110" t="s">
        <v>157</v>
      </c>
      <c r="M342" s="106">
        <v>0</v>
      </c>
      <c r="N342" s="111">
        <v>0</v>
      </c>
      <c r="O342" s="112">
        <v>0</v>
      </c>
      <c r="P342" s="112" t="s">
        <v>156</v>
      </c>
      <c r="Q342" s="109">
        <v>0</v>
      </c>
      <c r="R342" s="107">
        <v>0</v>
      </c>
      <c r="S342" s="108">
        <v>0</v>
      </c>
      <c r="T342" s="108" t="s">
        <v>156</v>
      </c>
      <c r="U342" s="110" t="s">
        <v>157</v>
      </c>
      <c r="V342" s="106">
        <v>0</v>
      </c>
      <c r="W342" s="107">
        <v>0</v>
      </c>
      <c r="X342" s="108">
        <v>0</v>
      </c>
      <c r="Y342" s="108" t="s">
        <v>156</v>
      </c>
      <c r="Z342" s="109">
        <v>0</v>
      </c>
      <c r="AA342" s="107">
        <v>0</v>
      </c>
      <c r="AB342" s="108">
        <v>0</v>
      </c>
      <c r="AC342" s="108" t="s">
        <v>156</v>
      </c>
      <c r="AD342" s="110" t="s">
        <v>157</v>
      </c>
    </row>
    <row r="343" spans="1:30" x14ac:dyDescent="0.2">
      <c r="A343" s="105" t="s">
        <v>1132</v>
      </c>
      <c r="B343" s="105" t="s">
        <v>1133</v>
      </c>
      <c r="C343" s="105" t="s">
        <v>1134</v>
      </c>
      <c r="D343" s="106">
        <v>0</v>
      </c>
      <c r="E343" s="107">
        <v>0</v>
      </c>
      <c r="F343" s="108">
        <v>2.07400652749688E-2</v>
      </c>
      <c r="G343" s="108" t="s">
        <v>156</v>
      </c>
      <c r="H343" s="113">
        <v>0</v>
      </c>
      <c r="I343" s="107">
        <v>0</v>
      </c>
      <c r="J343" s="108">
        <v>2.3460367775611501E-3</v>
      </c>
      <c r="K343" s="108" t="s">
        <v>156</v>
      </c>
      <c r="L343" s="110" t="s">
        <v>157</v>
      </c>
      <c r="M343" s="106">
        <v>0</v>
      </c>
      <c r="N343" s="111">
        <v>0</v>
      </c>
      <c r="O343" s="112">
        <v>6.9065967408225596E-3</v>
      </c>
      <c r="P343" s="112" t="s">
        <v>156</v>
      </c>
      <c r="Q343" s="113">
        <v>0</v>
      </c>
      <c r="R343" s="107">
        <v>0</v>
      </c>
      <c r="S343" s="108">
        <v>1.20866084067154E-3</v>
      </c>
      <c r="T343" s="108" t="s">
        <v>156</v>
      </c>
      <c r="U343" s="110" t="s">
        <v>157</v>
      </c>
      <c r="V343" s="116">
        <v>0</v>
      </c>
      <c r="W343" s="107">
        <v>0</v>
      </c>
      <c r="X343" s="108">
        <v>2.9814521739581598E-3</v>
      </c>
      <c r="Y343" s="108" t="s">
        <v>156</v>
      </c>
      <c r="Z343" s="109">
        <v>0</v>
      </c>
      <c r="AA343" s="107">
        <v>0</v>
      </c>
      <c r="AB343" s="108">
        <v>5.1096450058870299E-3</v>
      </c>
      <c r="AC343" s="108" t="s">
        <v>156</v>
      </c>
      <c r="AD343" s="110" t="s">
        <v>157</v>
      </c>
    </row>
    <row r="344" spans="1:30" x14ac:dyDescent="0.2">
      <c r="A344" s="105" t="s">
        <v>1135</v>
      </c>
      <c r="B344" s="105" t="s">
        <v>1133</v>
      </c>
      <c r="C344" s="105" t="s">
        <v>1136</v>
      </c>
      <c r="D344" s="106">
        <v>0</v>
      </c>
      <c r="E344" s="107">
        <v>0</v>
      </c>
      <c r="F344" s="108">
        <v>0</v>
      </c>
      <c r="G344" s="108" t="s">
        <v>156</v>
      </c>
      <c r="H344" s="109">
        <v>0</v>
      </c>
      <c r="I344" s="107">
        <v>0</v>
      </c>
      <c r="J344" s="108">
        <v>0</v>
      </c>
      <c r="K344" s="108" t="s">
        <v>156</v>
      </c>
      <c r="L344" s="110" t="s">
        <v>157</v>
      </c>
      <c r="M344" s="106">
        <v>0</v>
      </c>
      <c r="N344" s="111">
        <v>0</v>
      </c>
      <c r="O344" s="112">
        <v>0</v>
      </c>
      <c r="P344" s="112" t="s">
        <v>156</v>
      </c>
      <c r="Q344" s="109">
        <v>0</v>
      </c>
      <c r="R344" s="107">
        <v>0</v>
      </c>
      <c r="S344" s="108">
        <v>0</v>
      </c>
      <c r="T344" s="108" t="s">
        <v>156</v>
      </c>
      <c r="U344" s="110" t="s">
        <v>157</v>
      </c>
      <c r="V344" s="106">
        <v>0</v>
      </c>
      <c r="W344" s="107">
        <v>0</v>
      </c>
      <c r="X344" s="108">
        <v>0</v>
      </c>
      <c r="Y344" s="108" t="s">
        <v>156</v>
      </c>
      <c r="Z344" s="109">
        <v>0</v>
      </c>
      <c r="AA344" s="107">
        <v>0</v>
      </c>
      <c r="AB344" s="108">
        <v>0</v>
      </c>
      <c r="AC344" s="108" t="s">
        <v>156</v>
      </c>
      <c r="AD344" s="110" t="s">
        <v>157</v>
      </c>
    </row>
    <row r="345" spans="1:30" x14ac:dyDescent="0.2">
      <c r="A345" s="105" t="s">
        <v>1137</v>
      </c>
      <c r="B345" s="105" t="s">
        <v>1138</v>
      </c>
      <c r="C345" s="105" t="s">
        <v>1139</v>
      </c>
      <c r="D345" s="106">
        <v>0</v>
      </c>
      <c r="E345" s="107">
        <v>0</v>
      </c>
      <c r="F345" s="108">
        <v>2.07400652749688E-2</v>
      </c>
      <c r="G345" s="108" t="s">
        <v>156</v>
      </c>
      <c r="H345" s="113">
        <v>0</v>
      </c>
      <c r="I345" s="107">
        <v>0</v>
      </c>
      <c r="J345" s="108">
        <v>2.3460367775611501E-3</v>
      </c>
      <c r="K345" s="108" t="s">
        <v>156</v>
      </c>
      <c r="L345" s="110" t="s">
        <v>157</v>
      </c>
      <c r="M345" s="106">
        <v>0</v>
      </c>
      <c r="N345" s="111">
        <v>0</v>
      </c>
      <c r="O345" s="112">
        <v>6.9065967408225596E-3</v>
      </c>
      <c r="P345" s="112" t="s">
        <v>156</v>
      </c>
      <c r="Q345" s="113">
        <v>0</v>
      </c>
      <c r="R345" s="107">
        <v>0</v>
      </c>
      <c r="S345" s="108">
        <v>1.20866084067154E-3</v>
      </c>
      <c r="T345" s="108" t="s">
        <v>156</v>
      </c>
      <c r="U345" s="110" t="s">
        <v>157</v>
      </c>
      <c r="V345" s="116">
        <v>0</v>
      </c>
      <c r="W345" s="107">
        <v>0</v>
      </c>
      <c r="X345" s="108">
        <v>2.9814521739581598E-3</v>
      </c>
      <c r="Y345" s="108" t="s">
        <v>156</v>
      </c>
      <c r="Z345" s="109">
        <v>0</v>
      </c>
      <c r="AA345" s="107">
        <v>0</v>
      </c>
      <c r="AB345" s="108">
        <v>5.1096450058870299E-3</v>
      </c>
      <c r="AC345" s="108" t="s">
        <v>156</v>
      </c>
      <c r="AD345" s="110" t="s">
        <v>157</v>
      </c>
    </row>
    <row r="346" spans="1:30" x14ac:dyDescent="0.2">
      <c r="A346" s="105" t="s">
        <v>1140</v>
      </c>
      <c r="B346" s="105" t="s">
        <v>1141</v>
      </c>
      <c r="C346" s="105" t="s">
        <v>1142</v>
      </c>
      <c r="D346" s="106">
        <v>0</v>
      </c>
      <c r="E346" s="107">
        <v>0</v>
      </c>
      <c r="F346" s="108">
        <v>0</v>
      </c>
      <c r="G346" s="108" t="s">
        <v>156</v>
      </c>
      <c r="H346" s="109">
        <v>0</v>
      </c>
      <c r="I346" s="107">
        <v>0</v>
      </c>
      <c r="J346" s="108">
        <v>0</v>
      </c>
      <c r="K346" s="108" t="s">
        <v>156</v>
      </c>
      <c r="L346" s="110" t="s">
        <v>157</v>
      </c>
      <c r="M346" s="116">
        <v>0</v>
      </c>
      <c r="N346" s="111">
        <v>0</v>
      </c>
      <c r="O346" s="115">
        <v>1.72368887606696E-17</v>
      </c>
      <c r="P346" s="112" t="s">
        <v>156</v>
      </c>
      <c r="Q346" s="113">
        <v>0</v>
      </c>
      <c r="R346" s="107">
        <v>0</v>
      </c>
      <c r="S346" s="114">
        <v>6.2250385959341295E-19</v>
      </c>
      <c r="T346" s="108" t="s">
        <v>156</v>
      </c>
      <c r="U346" s="110" t="s">
        <v>157</v>
      </c>
      <c r="V346" s="116">
        <v>0</v>
      </c>
      <c r="W346" s="107">
        <v>0</v>
      </c>
      <c r="X346" s="114">
        <v>1.75717434682409E-18</v>
      </c>
      <c r="Y346" s="108" t="s">
        <v>156</v>
      </c>
      <c r="Z346" s="109">
        <v>0</v>
      </c>
      <c r="AA346" s="107">
        <v>0</v>
      </c>
      <c r="AB346" s="108">
        <v>0</v>
      </c>
      <c r="AC346" s="108" t="s">
        <v>156</v>
      </c>
      <c r="AD346" s="110" t="s">
        <v>157</v>
      </c>
    </row>
    <row r="347" spans="1:30" x14ac:dyDescent="0.2">
      <c r="A347" s="105" t="s">
        <v>1143</v>
      </c>
      <c r="B347" s="105" t="s">
        <v>1144</v>
      </c>
      <c r="C347" s="105" t="s">
        <v>1145</v>
      </c>
      <c r="D347" s="106">
        <v>0</v>
      </c>
      <c r="E347" s="107">
        <v>0</v>
      </c>
      <c r="F347" s="108">
        <v>3.7563606687669002E-3</v>
      </c>
      <c r="G347" s="108" t="s">
        <v>156</v>
      </c>
      <c r="H347" s="113">
        <v>0</v>
      </c>
      <c r="I347" s="107">
        <v>0</v>
      </c>
      <c r="J347" s="114">
        <v>5.0331732393568999E-5</v>
      </c>
      <c r="K347" s="108" t="s">
        <v>156</v>
      </c>
      <c r="L347" s="110" t="s">
        <v>157</v>
      </c>
      <c r="M347" s="106">
        <v>0</v>
      </c>
      <c r="N347" s="111">
        <v>0</v>
      </c>
      <c r="O347" s="112">
        <v>3.1223852550923401E-3</v>
      </c>
      <c r="P347" s="112" t="s">
        <v>156</v>
      </c>
      <c r="Q347" s="113">
        <v>0</v>
      </c>
      <c r="R347" s="107">
        <v>0</v>
      </c>
      <c r="S347" s="114">
        <v>9.3367605220988698E-5</v>
      </c>
      <c r="T347" s="108" t="s">
        <v>156</v>
      </c>
      <c r="U347" s="110" t="s">
        <v>157</v>
      </c>
      <c r="V347" s="116">
        <v>0</v>
      </c>
      <c r="W347" s="107">
        <v>0</v>
      </c>
      <c r="X347" s="108">
        <v>1.75328932055893E-3</v>
      </c>
      <c r="Y347" s="108" t="s">
        <v>156</v>
      </c>
      <c r="Z347" s="113">
        <v>0</v>
      </c>
      <c r="AA347" s="107">
        <v>0</v>
      </c>
      <c r="AB347" s="114">
        <v>7.6456152876864701E-4</v>
      </c>
      <c r="AC347" s="108" t="s">
        <v>156</v>
      </c>
      <c r="AD347" s="110" t="s">
        <v>157</v>
      </c>
    </row>
    <row r="348" spans="1:30" x14ac:dyDescent="0.2">
      <c r="A348" s="105" t="s">
        <v>1146</v>
      </c>
      <c r="B348" s="105" t="s">
        <v>1147</v>
      </c>
      <c r="C348" s="105" t="s">
        <v>1148</v>
      </c>
      <c r="D348" s="106">
        <v>3.38555136982546</v>
      </c>
      <c r="E348" s="107">
        <v>-1.3739449009279052</v>
      </c>
      <c r="F348" s="108">
        <v>0.29106118129876202</v>
      </c>
      <c r="G348" s="108">
        <v>8.5971574347657143</v>
      </c>
      <c r="H348" s="109">
        <v>0.468163884675316</v>
      </c>
      <c r="I348" s="107">
        <v>-1.1533971043984135</v>
      </c>
      <c r="J348" s="108">
        <v>5.30236263679984E-2</v>
      </c>
      <c r="K348" s="108">
        <v>11.325868590818722</v>
      </c>
      <c r="L348" s="110">
        <v>-0.25243484354052098</v>
      </c>
      <c r="M348" s="106">
        <v>1.10741261134553</v>
      </c>
      <c r="N348" s="111">
        <v>-0.60139709533264374</v>
      </c>
      <c r="O348" s="112">
        <v>0.203970042323008</v>
      </c>
      <c r="P348" s="112">
        <v>18.418612921084584</v>
      </c>
      <c r="Q348" s="109">
        <v>0.37188774811707498</v>
      </c>
      <c r="R348" s="107">
        <v>-0.85788200220681898</v>
      </c>
      <c r="S348" s="108">
        <v>2.5891574834848802E-2</v>
      </c>
      <c r="T348" s="108">
        <v>6.9622016229203139</v>
      </c>
      <c r="U348" s="110">
        <v>0.51246132528123434</v>
      </c>
      <c r="V348" s="106">
        <v>-0.68759171953249998</v>
      </c>
      <c r="W348" s="107">
        <v>0.11385853941588012</v>
      </c>
      <c r="X348" s="108">
        <v>6.04796667912358E-2</v>
      </c>
      <c r="Y348" s="108">
        <v>8.7958689834654304</v>
      </c>
      <c r="Z348" s="109">
        <v>-6.2188445320492003E-2</v>
      </c>
      <c r="AA348" s="107">
        <v>3.1876896089942361E-2</v>
      </c>
      <c r="AB348" s="108">
        <v>3.3786582302216199E-2</v>
      </c>
      <c r="AC348" s="108">
        <v>54.329356728721798</v>
      </c>
      <c r="AD348" s="110">
        <v>-1.8366594344843064</v>
      </c>
    </row>
    <row r="349" spans="1:30" x14ac:dyDescent="0.2">
      <c r="A349" s="105" t="s">
        <v>1149</v>
      </c>
      <c r="B349" s="105" t="s">
        <v>1150</v>
      </c>
      <c r="C349" s="105" t="s">
        <v>1151</v>
      </c>
      <c r="D349" s="106">
        <v>0</v>
      </c>
      <c r="E349" s="107">
        <v>0</v>
      </c>
      <c r="F349" s="108">
        <v>4.4740792188475001E-2</v>
      </c>
      <c r="G349" s="108" t="s">
        <v>156</v>
      </c>
      <c r="H349" s="109">
        <v>6.6499999999999997E-3</v>
      </c>
      <c r="I349" s="107">
        <v>-1.6383345651638334E-2</v>
      </c>
      <c r="J349" s="108">
        <v>3.12667275925805E-2</v>
      </c>
      <c r="K349" s="108">
        <v>470.17635477564664</v>
      </c>
      <c r="L349" s="110" t="s">
        <v>157</v>
      </c>
      <c r="M349" s="106">
        <v>0</v>
      </c>
      <c r="N349" s="111">
        <v>0</v>
      </c>
      <c r="O349" s="112">
        <v>0.104710598393868</v>
      </c>
      <c r="P349" s="112" t="s">
        <v>156</v>
      </c>
      <c r="Q349" s="109">
        <v>0</v>
      </c>
      <c r="R349" s="107">
        <v>0</v>
      </c>
      <c r="S349" s="108">
        <v>1.5374879194628601E-2</v>
      </c>
      <c r="T349" s="108" t="s">
        <v>156</v>
      </c>
      <c r="U349" s="110" t="s">
        <v>157</v>
      </c>
      <c r="V349" s="106">
        <v>0</v>
      </c>
      <c r="W349" s="107">
        <v>0</v>
      </c>
      <c r="X349" s="108">
        <v>5.3802480109292903E-3</v>
      </c>
      <c r="Y349" s="108" t="s">
        <v>156</v>
      </c>
      <c r="Z349" s="109">
        <v>0</v>
      </c>
      <c r="AA349" s="107">
        <v>0</v>
      </c>
      <c r="AB349" s="108">
        <v>7.2686551749022296E-3</v>
      </c>
      <c r="AC349" s="108" t="s">
        <v>156</v>
      </c>
      <c r="AD349" s="110" t="s">
        <v>157</v>
      </c>
    </row>
    <row r="350" spans="1:30" x14ac:dyDescent="0.2">
      <c r="A350" s="105" t="s">
        <v>1152</v>
      </c>
      <c r="B350" s="105" t="s">
        <v>1153</v>
      </c>
      <c r="C350" s="105" t="s">
        <v>1154</v>
      </c>
      <c r="D350" s="106">
        <v>0</v>
      </c>
      <c r="E350" s="107">
        <v>0</v>
      </c>
      <c r="F350" s="108">
        <v>9.0096060083627999E-2</v>
      </c>
      <c r="G350" s="108" t="s">
        <v>156</v>
      </c>
      <c r="H350" s="109">
        <v>0</v>
      </c>
      <c r="I350" s="107">
        <v>0</v>
      </c>
      <c r="J350" s="108">
        <v>2.32131953054619E-3</v>
      </c>
      <c r="K350" s="108" t="s">
        <v>156</v>
      </c>
      <c r="L350" s="110" t="s">
        <v>157</v>
      </c>
      <c r="M350" s="106">
        <v>0</v>
      </c>
      <c r="N350" s="111">
        <v>0</v>
      </c>
      <c r="O350" s="112">
        <v>0</v>
      </c>
      <c r="P350" s="112" t="s">
        <v>156</v>
      </c>
      <c r="Q350" s="113">
        <v>0</v>
      </c>
      <c r="R350" s="107">
        <v>0</v>
      </c>
      <c r="S350" s="108">
        <v>2.7285120228274901E-3</v>
      </c>
      <c r="T350" s="108" t="s">
        <v>156</v>
      </c>
      <c r="U350" s="110" t="s">
        <v>157</v>
      </c>
      <c r="V350" s="106">
        <v>0</v>
      </c>
      <c r="W350" s="107">
        <v>0</v>
      </c>
      <c r="X350" s="108">
        <v>4.6008508905593503E-3</v>
      </c>
      <c r="Y350" s="108" t="s">
        <v>156</v>
      </c>
      <c r="Z350" s="109">
        <v>0</v>
      </c>
      <c r="AA350" s="107">
        <v>0</v>
      </c>
      <c r="AB350" s="108">
        <v>2.8850953041274501E-3</v>
      </c>
      <c r="AC350" s="108" t="s">
        <v>156</v>
      </c>
      <c r="AD350" s="110" t="s">
        <v>157</v>
      </c>
    </row>
    <row r="351" spans="1:30" x14ac:dyDescent="0.2">
      <c r="A351" s="105" t="s">
        <v>1155</v>
      </c>
      <c r="B351" s="105" t="s">
        <v>1156</v>
      </c>
      <c r="C351" s="105" t="s">
        <v>1157</v>
      </c>
      <c r="D351" s="106">
        <v>4.6550000000000001E-2</v>
      </c>
      <c r="E351" s="107">
        <v>-1.8891202097308969E-2</v>
      </c>
      <c r="F351" s="108">
        <v>0.100524714284131</v>
      </c>
      <c r="G351" s="108">
        <v>215.94997697987327</v>
      </c>
      <c r="H351" s="109">
        <v>0</v>
      </c>
      <c r="I351" s="107">
        <v>0</v>
      </c>
      <c r="J351" s="108">
        <v>3.0995746837134502E-2</v>
      </c>
      <c r="K351" s="108" t="s">
        <v>156</v>
      </c>
      <c r="L351" s="110" t="s">
        <v>157</v>
      </c>
      <c r="M351" s="106">
        <v>0</v>
      </c>
      <c r="N351" s="111">
        <v>0</v>
      </c>
      <c r="O351" s="112">
        <v>0.104710792636142</v>
      </c>
      <c r="P351" s="112" t="s">
        <v>156</v>
      </c>
      <c r="Q351" s="109">
        <v>0</v>
      </c>
      <c r="R351" s="107">
        <v>0</v>
      </c>
      <c r="S351" s="108">
        <v>1.5606595340365599E-2</v>
      </c>
      <c r="T351" s="108" t="s">
        <v>156</v>
      </c>
      <c r="U351" s="110" t="s">
        <v>157</v>
      </c>
      <c r="V351" s="106">
        <v>0</v>
      </c>
      <c r="W351" s="107">
        <v>0</v>
      </c>
      <c r="X351" s="108">
        <v>7.0689904404540498E-3</v>
      </c>
      <c r="Y351" s="108" t="s">
        <v>156</v>
      </c>
      <c r="Z351" s="109">
        <v>0</v>
      </c>
      <c r="AA351" s="107">
        <v>0</v>
      </c>
      <c r="AB351" s="108">
        <v>7.8028684289354298E-3</v>
      </c>
      <c r="AC351" s="108" t="s">
        <v>156</v>
      </c>
      <c r="AD351" s="110" t="s">
        <v>157</v>
      </c>
    </row>
    <row r="352" spans="1:30" x14ac:dyDescent="0.2">
      <c r="A352" s="105" t="s">
        <v>1158</v>
      </c>
      <c r="B352" s="105" t="s">
        <v>1159</v>
      </c>
      <c r="C352" s="105" t="s">
        <v>1160</v>
      </c>
      <c r="D352" s="106">
        <v>0</v>
      </c>
      <c r="E352" s="107">
        <v>0</v>
      </c>
      <c r="F352" s="108">
        <v>1.5699273024017801E-2</v>
      </c>
      <c r="G352" s="108" t="s">
        <v>156</v>
      </c>
      <c r="H352" s="109">
        <v>0</v>
      </c>
      <c r="I352" s="107">
        <v>0</v>
      </c>
      <c r="J352" s="108">
        <v>4.0146735238994601E-3</v>
      </c>
      <c r="K352" s="108" t="s">
        <v>156</v>
      </c>
      <c r="L352" s="110" t="s">
        <v>157</v>
      </c>
      <c r="M352" s="106">
        <v>0</v>
      </c>
      <c r="N352" s="111">
        <v>0</v>
      </c>
      <c r="O352" s="112">
        <v>1.7569939438493502E-2</v>
      </c>
      <c r="P352" s="112" t="s">
        <v>156</v>
      </c>
      <c r="Q352" s="109">
        <v>0</v>
      </c>
      <c r="R352" s="107">
        <v>0</v>
      </c>
      <c r="S352" s="108">
        <v>2.82093622606674E-3</v>
      </c>
      <c r="T352" s="108" t="s">
        <v>156</v>
      </c>
      <c r="U352" s="110" t="s">
        <v>157</v>
      </c>
      <c r="V352" s="116">
        <v>0</v>
      </c>
      <c r="W352" s="107">
        <v>0</v>
      </c>
      <c r="X352" s="108">
        <v>1.63418029406175E-3</v>
      </c>
      <c r="Y352" s="108" t="s">
        <v>156</v>
      </c>
      <c r="Z352" s="109">
        <v>0</v>
      </c>
      <c r="AA352" s="107">
        <v>0</v>
      </c>
      <c r="AB352" s="108">
        <v>1.9825729043666501E-2</v>
      </c>
      <c r="AC352" s="108" t="s">
        <v>156</v>
      </c>
      <c r="AD352" s="110" t="s">
        <v>157</v>
      </c>
    </row>
    <row r="353" spans="1:30" x14ac:dyDescent="0.2">
      <c r="A353" s="105" t="s">
        <v>1161</v>
      </c>
      <c r="B353" s="105" t="s">
        <v>1162</v>
      </c>
      <c r="C353" s="105" t="s">
        <v>1163</v>
      </c>
      <c r="D353" s="106">
        <v>5.5069589477365899E-2</v>
      </c>
      <c r="E353" s="107">
        <v>-2.2348673345494278E-2</v>
      </c>
      <c r="F353" s="108">
        <v>4.8073295970479199E-2</v>
      </c>
      <c r="G353" s="108">
        <v>87.295540836086602</v>
      </c>
      <c r="H353" s="109">
        <v>4.8143608406510498E-3</v>
      </c>
      <c r="I353" s="107">
        <v>-1.1860953044225301E-2</v>
      </c>
      <c r="J353" s="108">
        <v>3.0035786949172302E-2</v>
      </c>
      <c r="K353" s="108">
        <v>623.87901412704525</v>
      </c>
      <c r="L353" s="110">
        <v>-0.91396925605477886</v>
      </c>
      <c r="M353" s="106">
        <v>3.8223455410202199E-3</v>
      </c>
      <c r="N353" s="111">
        <v>-2.0757823074944175E-3</v>
      </c>
      <c r="O353" s="112">
        <v>0.10034890219499799</v>
      </c>
      <c r="P353" s="112">
        <v>2625.3226224077571</v>
      </c>
      <c r="Q353" s="113">
        <v>1.0518455144032901E-5</v>
      </c>
      <c r="R353" s="107">
        <v>-2.4264293203455622E-5</v>
      </c>
      <c r="S353" s="108">
        <v>1.4066916732100899E-2</v>
      </c>
      <c r="T353" s="108">
        <v>133735.57751093357</v>
      </c>
      <c r="U353" s="110">
        <v>-6.4186765060155784</v>
      </c>
      <c r="V353" s="106">
        <v>9.4292620062882606E-3</v>
      </c>
      <c r="W353" s="107">
        <v>-1.5613946027965328E-3</v>
      </c>
      <c r="X353" s="108">
        <v>5.6627159813366296E-3</v>
      </c>
      <c r="Y353" s="108">
        <v>60.054710300341988</v>
      </c>
      <c r="Z353" s="109">
        <v>1.3715639866163901E-3</v>
      </c>
      <c r="AA353" s="107">
        <v>-7.0304382842757739E-4</v>
      </c>
      <c r="AB353" s="108">
        <v>2.17970454104622E-2</v>
      </c>
      <c r="AC353" s="108">
        <v>1589.2109754379669</v>
      </c>
      <c r="AD353" s="110">
        <v>-1.1511486516867027</v>
      </c>
    </row>
    <row r="354" spans="1:30" x14ac:dyDescent="0.2">
      <c r="A354" s="105" t="s">
        <v>1164</v>
      </c>
      <c r="B354" s="105" t="s">
        <v>1162</v>
      </c>
      <c r="C354" s="105" t="s">
        <v>1165</v>
      </c>
      <c r="D354" s="106">
        <v>0</v>
      </c>
      <c r="E354" s="107">
        <v>0</v>
      </c>
      <c r="F354" s="108">
        <v>2.8608571444577801E-2</v>
      </c>
      <c r="G354" s="108" t="s">
        <v>156</v>
      </c>
      <c r="H354" s="109">
        <v>0</v>
      </c>
      <c r="I354" s="107">
        <v>0</v>
      </c>
      <c r="J354" s="108">
        <v>9.3792328730617994E-3</v>
      </c>
      <c r="K354" s="108" t="s">
        <v>156</v>
      </c>
      <c r="L354" s="110" t="s">
        <v>157</v>
      </c>
      <c r="M354" s="106">
        <v>0</v>
      </c>
      <c r="N354" s="111">
        <v>0</v>
      </c>
      <c r="O354" s="112">
        <v>3.8387563733854303E-2</v>
      </c>
      <c r="P354" s="112" t="s">
        <v>156</v>
      </c>
      <c r="Q354" s="109">
        <v>0</v>
      </c>
      <c r="R354" s="107">
        <v>0</v>
      </c>
      <c r="S354" s="108">
        <v>6.85727043807134E-3</v>
      </c>
      <c r="T354" s="108" t="s">
        <v>156</v>
      </c>
      <c r="U354" s="110" t="s">
        <v>157</v>
      </c>
      <c r="V354" s="116">
        <v>0</v>
      </c>
      <c r="W354" s="107">
        <v>0</v>
      </c>
      <c r="X354" s="108">
        <v>6.6623789980171401E-4</v>
      </c>
      <c r="Y354" s="108" t="s">
        <v>156</v>
      </c>
      <c r="Z354" s="109">
        <v>0</v>
      </c>
      <c r="AA354" s="107">
        <v>0</v>
      </c>
      <c r="AB354" s="108">
        <v>1.0741547022583399E-2</v>
      </c>
      <c r="AC354" s="108" t="s">
        <v>156</v>
      </c>
      <c r="AD354" s="110" t="s">
        <v>157</v>
      </c>
    </row>
    <row r="355" spans="1:30" x14ac:dyDescent="0.2">
      <c r="A355" s="105" t="s">
        <v>1166</v>
      </c>
      <c r="B355" s="105" t="s">
        <v>1167</v>
      </c>
      <c r="C355" s="105" t="s">
        <v>1168</v>
      </c>
      <c r="D355" s="106">
        <v>0</v>
      </c>
      <c r="E355" s="107">
        <v>0</v>
      </c>
      <c r="F355" s="108">
        <v>2.4241930944112E-3</v>
      </c>
      <c r="G355" s="108" t="s">
        <v>156</v>
      </c>
      <c r="H355" s="113">
        <v>0</v>
      </c>
      <c r="I355" s="107">
        <v>0</v>
      </c>
      <c r="J355" s="108">
        <v>2.45045474507989E-4</v>
      </c>
      <c r="K355" s="108" t="s">
        <v>156</v>
      </c>
      <c r="L355" s="110" t="s">
        <v>157</v>
      </c>
      <c r="M355" s="106">
        <v>0</v>
      </c>
      <c r="N355" s="111">
        <v>0</v>
      </c>
      <c r="O355" s="112">
        <v>7.3742200493867799E-4</v>
      </c>
      <c r="P355" s="112" t="s">
        <v>156</v>
      </c>
      <c r="Q355" s="113">
        <v>0</v>
      </c>
      <c r="R355" s="107">
        <v>0</v>
      </c>
      <c r="S355" s="108">
        <v>2.21194601551984E-4</v>
      </c>
      <c r="T355" s="108" t="s">
        <v>156</v>
      </c>
      <c r="U355" s="110" t="s">
        <v>157</v>
      </c>
      <c r="V355" s="106">
        <v>4.6713665790016796E-3</v>
      </c>
      <c r="W355" s="107">
        <v>-7.7353313114781914E-4</v>
      </c>
      <c r="X355" s="108">
        <v>8.3339108625043697E-4</v>
      </c>
      <c r="Y355" s="108">
        <v>17.84041291035955</v>
      </c>
      <c r="Z355" s="109">
        <v>0</v>
      </c>
      <c r="AA355" s="107">
        <v>0</v>
      </c>
      <c r="AB355" s="108">
        <v>3.2167928126337799E-4</v>
      </c>
      <c r="AC355" s="108" t="s">
        <v>156</v>
      </c>
      <c r="AD355" s="110" t="s">
        <v>157</v>
      </c>
    </row>
    <row r="356" spans="1:30" x14ac:dyDescent="0.2">
      <c r="A356" s="105" t="s">
        <v>1169</v>
      </c>
      <c r="B356" s="105" t="s">
        <v>1170</v>
      </c>
      <c r="C356" s="105" t="s">
        <v>1171</v>
      </c>
      <c r="D356" s="106">
        <v>0.21335312852246799</v>
      </c>
      <c r="E356" s="107">
        <v>-8.6584254973385122E-2</v>
      </c>
      <c r="F356" s="108">
        <v>5.78643347231802E-2</v>
      </c>
      <c r="G356" s="108">
        <v>27.121390309065269</v>
      </c>
      <c r="H356" s="109">
        <v>1.10407732936621E-2</v>
      </c>
      <c r="I356" s="107">
        <v>-2.7200722576156938E-2</v>
      </c>
      <c r="J356" s="108">
        <v>1.1100021734490101E-2</v>
      </c>
      <c r="K356" s="108">
        <v>100.53663307136296</v>
      </c>
      <c r="L356" s="110">
        <v>-1.6704597234510112</v>
      </c>
      <c r="M356" s="106">
        <v>3.8924907169625697E-2</v>
      </c>
      <c r="N356" s="111">
        <v>-2.1138757016197295E-2</v>
      </c>
      <c r="O356" s="112">
        <v>2.5970336958038999E-2</v>
      </c>
      <c r="P356" s="112">
        <v>66.719072302128581</v>
      </c>
      <c r="Q356" s="109">
        <v>5.0849580554523004E-3</v>
      </c>
      <c r="R356" s="107">
        <v>-1.1730136364631745E-2</v>
      </c>
      <c r="S356" s="108">
        <v>4.1934741925826998E-3</v>
      </c>
      <c r="T356" s="108">
        <v>82.468215998090386</v>
      </c>
      <c r="U356" s="110">
        <v>-0.8496707620327747</v>
      </c>
      <c r="V356" s="106">
        <v>6.12621246149649E-2</v>
      </c>
      <c r="W356" s="107">
        <v>-1.014441540237869E-2</v>
      </c>
      <c r="X356" s="108">
        <v>1.02977304331729E-2</v>
      </c>
      <c r="Y356" s="108">
        <v>16.809293666999931</v>
      </c>
      <c r="Z356" s="109">
        <v>6.1479621782974002E-3</v>
      </c>
      <c r="AA356" s="107">
        <v>-3.1513563413990715E-3</v>
      </c>
      <c r="AB356" s="108">
        <v>1.04685744220161E-2</v>
      </c>
      <c r="AC356" s="108">
        <v>170.2771441725954</v>
      </c>
      <c r="AD356" s="110">
        <v>-1.6866409262866817</v>
      </c>
    </row>
    <row r="357" spans="1:30" x14ac:dyDescent="0.2">
      <c r="A357" s="105" t="s">
        <v>1172</v>
      </c>
      <c r="B357" s="105" t="s">
        <v>1173</v>
      </c>
      <c r="C357" s="105" t="s">
        <v>1174</v>
      </c>
      <c r="D357" s="106">
        <v>4.0429451535012498E-2</v>
      </c>
      <c r="E357" s="107">
        <v>-1.6407324159640805E-2</v>
      </c>
      <c r="F357" s="108">
        <v>2.5848725097302301E-2</v>
      </c>
      <c r="G357" s="108">
        <v>63.935384022998498</v>
      </c>
      <c r="H357" s="109">
        <v>7.6008831316103703E-3</v>
      </c>
      <c r="I357" s="107">
        <v>-1.8725999338778936E-2</v>
      </c>
      <c r="J357" s="108">
        <v>1.5622674074782599E-3</v>
      </c>
      <c r="K357" s="108">
        <v>20.55376171988673</v>
      </c>
      <c r="L357" s="110">
        <v>0.19070274059731734</v>
      </c>
      <c r="M357" s="106">
        <v>1.6478691357310501E-2</v>
      </c>
      <c r="N357" s="111">
        <v>-8.9490014973989899E-3</v>
      </c>
      <c r="O357" s="112">
        <v>1.25776094526567E-2</v>
      </c>
      <c r="P357" s="112">
        <v>76.32650663777892</v>
      </c>
      <c r="Q357" s="109">
        <v>3.9906822484719103E-3</v>
      </c>
      <c r="R357" s="107">
        <v>-9.2058275509859511E-3</v>
      </c>
      <c r="S357" s="108">
        <v>8.55718944481377E-4</v>
      </c>
      <c r="T357" s="108">
        <v>21.442923570500859</v>
      </c>
      <c r="U357" s="110">
        <v>4.0820697602520148E-2</v>
      </c>
      <c r="V357" s="106">
        <v>3.2458773234663001E-2</v>
      </c>
      <c r="W357" s="107">
        <v>-5.3748589558971684E-3</v>
      </c>
      <c r="X357" s="108">
        <v>5.1817644007593599E-3</v>
      </c>
      <c r="Y357" s="108">
        <v>15.964141230161186</v>
      </c>
      <c r="Z357" s="109">
        <v>4.57320275394359E-3</v>
      </c>
      <c r="AA357" s="107">
        <v>-2.3441574754669348E-3</v>
      </c>
      <c r="AB357" s="108">
        <v>1.6566912748881999E-3</v>
      </c>
      <c r="AC357" s="108">
        <v>36.226062215579496</v>
      </c>
      <c r="AD357" s="110">
        <v>-1.1971574066148545</v>
      </c>
    </row>
    <row r="358" spans="1:30" x14ac:dyDescent="0.2">
      <c r="A358" s="105" t="s">
        <v>1175</v>
      </c>
      <c r="B358" s="105" t="s">
        <v>1173</v>
      </c>
      <c r="C358" s="105" t="s">
        <v>1176</v>
      </c>
      <c r="D358" s="106">
        <v>-0.180873232526547</v>
      </c>
      <c r="E358" s="107">
        <v>7.3403067446886308E-2</v>
      </c>
      <c r="F358" s="108">
        <v>4.8072124612233202E-2</v>
      </c>
      <c r="G358" s="108">
        <v>26.5777992358143</v>
      </c>
      <c r="H358" s="109">
        <v>-1.0620125414690099E-2</v>
      </c>
      <c r="I358" s="107">
        <v>2.6164388801897264E-2</v>
      </c>
      <c r="J358" s="108">
        <v>1.2396609544852199E-2</v>
      </c>
      <c r="K358" s="108">
        <v>116.727524965993</v>
      </c>
      <c r="L358" s="110">
        <v>-1.4882357951297429</v>
      </c>
      <c r="M358" s="106">
        <v>-3.5622984711336798E-2</v>
      </c>
      <c r="N358" s="111">
        <v>1.9345598300932333E-2</v>
      </c>
      <c r="O358" s="112">
        <v>3.2087446264917899E-2</v>
      </c>
      <c r="P358" s="112">
        <v>90.075120108356003</v>
      </c>
      <c r="Q358" s="109">
        <v>-4.6155630907827698E-3</v>
      </c>
      <c r="R358" s="107">
        <v>1.0647321740715377E-2</v>
      </c>
      <c r="S358" s="108">
        <v>4.6184267920001201E-3</v>
      </c>
      <c r="T358" s="108">
        <v>100.06204446047001</v>
      </c>
      <c r="U358" s="110">
        <v>-0.86151477142890331</v>
      </c>
      <c r="V358" s="106">
        <v>-6.1262124614961298E-2</v>
      </c>
      <c r="W358" s="107">
        <v>1.0144415402378093E-2</v>
      </c>
      <c r="X358" s="108">
        <v>5.60740294281815E-3</v>
      </c>
      <c r="Y358" s="108">
        <v>9.15313169117338</v>
      </c>
      <c r="Z358" s="109">
        <v>-5.5768099950197101E-3</v>
      </c>
      <c r="AA358" s="107">
        <v>2.8585920070591793E-3</v>
      </c>
      <c r="AB358" s="108">
        <v>1.2089377859251601E-2</v>
      </c>
      <c r="AC358" s="108">
        <v>216.779446853091</v>
      </c>
      <c r="AD358" s="110">
        <v>-1.8273090976110196</v>
      </c>
    </row>
    <row r="359" spans="1:30" x14ac:dyDescent="0.2">
      <c r="A359" s="105" t="s">
        <v>1177</v>
      </c>
      <c r="B359" s="105" t="s">
        <v>1178</v>
      </c>
      <c r="C359" s="105" t="s">
        <v>1179</v>
      </c>
      <c r="D359" s="106">
        <v>0</v>
      </c>
      <c r="E359" s="107">
        <v>0</v>
      </c>
      <c r="F359" s="108">
        <v>3.9024916562073499E-2</v>
      </c>
      <c r="G359" s="108" t="s">
        <v>156</v>
      </c>
      <c r="H359" s="109">
        <v>0</v>
      </c>
      <c r="I359" s="107">
        <v>0</v>
      </c>
      <c r="J359" s="108">
        <v>4.3122438009511703E-3</v>
      </c>
      <c r="K359" s="108" t="s">
        <v>156</v>
      </c>
      <c r="L359" s="110" t="s">
        <v>157</v>
      </c>
      <c r="M359" s="106">
        <v>0</v>
      </c>
      <c r="N359" s="111">
        <v>0</v>
      </c>
      <c r="O359" s="112">
        <v>2.1050162613351801E-2</v>
      </c>
      <c r="P359" s="112" t="s">
        <v>156</v>
      </c>
      <c r="Q359" s="109">
        <v>0</v>
      </c>
      <c r="R359" s="107">
        <v>0</v>
      </c>
      <c r="S359" s="108">
        <v>1.9436571399741899E-3</v>
      </c>
      <c r="T359" s="108" t="s">
        <v>156</v>
      </c>
      <c r="U359" s="110" t="s">
        <v>157</v>
      </c>
      <c r="V359" s="106">
        <v>0</v>
      </c>
      <c r="W359" s="107">
        <v>0</v>
      </c>
      <c r="X359" s="108">
        <v>1.1378108224059401E-2</v>
      </c>
      <c r="Y359" s="108" t="s">
        <v>156</v>
      </c>
      <c r="Z359" s="109">
        <v>0</v>
      </c>
      <c r="AA359" s="107">
        <v>0</v>
      </c>
      <c r="AB359" s="108">
        <v>6.1750667201952297E-3</v>
      </c>
      <c r="AC359" s="108" t="s">
        <v>156</v>
      </c>
      <c r="AD359" s="110" t="s">
        <v>157</v>
      </c>
    </row>
    <row r="360" spans="1:30" x14ac:dyDescent="0.2">
      <c r="A360" s="105" t="s">
        <v>1180</v>
      </c>
      <c r="B360" s="105" t="s">
        <v>1178</v>
      </c>
      <c r="C360" s="105" t="s">
        <v>1181</v>
      </c>
      <c r="D360" s="106">
        <v>0.91753072334249797</v>
      </c>
      <c r="E360" s="107">
        <v>-0.3723578587573193</v>
      </c>
      <c r="F360" s="108">
        <v>0.39826778302827898</v>
      </c>
      <c r="G360" s="108">
        <v>43.406479248718597</v>
      </c>
      <c r="H360" s="109">
        <v>0.335584670455087</v>
      </c>
      <c r="I360" s="107">
        <v>-0.82676686488072682</v>
      </c>
      <c r="J360" s="108">
        <v>5.2318788364772502E-2</v>
      </c>
      <c r="K360" s="108">
        <v>15.590339181412219</v>
      </c>
      <c r="L360" s="110">
        <v>1.1507907631543715</v>
      </c>
      <c r="M360" s="106">
        <v>0.57451809164394696</v>
      </c>
      <c r="N360" s="111">
        <v>-0.3120007014466965</v>
      </c>
      <c r="O360" s="112">
        <v>0.13711534295619701</v>
      </c>
      <c r="P360" s="112">
        <v>23.866148855965559</v>
      </c>
      <c r="Q360" s="109">
        <v>0.28884833225835399</v>
      </c>
      <c r="R360" s="107">
        <v>-0.66632414449396526</v>
      </c>
      <c r="S360" s="108">
        <v>2.4442888968550201E-2</v>
      </c>
      <c r="T360" s="108">
        <v>8.4621880200740787</v>
      </c>
      <c r="U360" s="110">
        <v>1.0946748985353612</v>
      </c>
      <c r="V360" s="106">
        <v>0.73461673798757299</v>
      </c>
      <c r="W360" s="107">
        <v>-0.12164542771776338</v>
      </c>
      <c r="X360" s="108">
        <v>8.89969582366225E-2</v>
      </c>
      <c r="Y360" s="108">
        <v>12.114746865205243</v>
      </c>
      <c r="Z360" s="109">
        <v>0.19879878778930901</v>
      </c>
      <c r="AA360" s="107">
        <v>-0.10190137843947904</v>
      </c>
      <c r="AB360" s="108">
        <v>6.2514266035664803E-2</v>
      </c>
      <c r="AC360" s="108">
        <v>31.4459996113853</v>
      </c>
      <c r="AD360" s="110">
        <v>-0.25550852752167191</v>
      </c>
    </row>
    <row r="361" spans="1:30" x14ac:dyDescent="0.2">
      <c r="A361" s="105" t="s">
        <v>1182</v>
      </c>
      <c r="B361" s="105" t="s">
        <v>1183</v>
      </c>
      <c r="C361" s="105" t="s">
        <v>1184</v>
      </c>
      <c r="D361" s="106">
        <v>0</v>
      </c>
      <c r="E361" s="107">
        <v>0</v>
      </c>
      <c r="F361" s="108">
        <v>0</v>
      </c>
      <c r="G361" s="108" t="s">
        <v>156</v>
      </c>
      <c r="H361" s="109">
        <v>0</v>
      </c>
      <c r="I361" s="107">
        <v>0</v>
      </c>
      <c r="J361" s="108">
        <v>7.5146352051662403E-3</v>
      </c>
      <c r="K361" s="108" t="s">
        <v>156</v>
      </c>
      <c r="L361" s="110" t="s">
        <v>157</v>
      </c>
      <c r="M361" s="106">
        <v>0</v>
      </c>
      <c r="N361" s="111">
        <v>0</v>
      </c>
      <c r="O361" s="112">
        <v>2.0233175514200501E-2</v>
      </c>
      <c r="P361" s="112" t="s">
        <v>156</v>
      </c>
      <c r="Q361" s="109">
        <v>0</v>
      </c>
      <c r="R361" s="107">
        <v>0</v>
      </c>
      <c r="S361" s="108">
        <v>3.2429057180313001E-3</v>
      </c>
      <c r="T361" s="108" t="s">
        <v>156</v>
      </c>
      <c r="U361" s="110" t="s">
        <v>157</v>
      </c>
      <c r="V361" s="116">
        <v>0</v>
      </c>
      <c r="W361" s="107">
        <v>0</v>
      </c>
      <c r="X361" s="108">
        <v>1.9759501360397801E-4</v>
      </c>
      <c r="Y361" s="108" t="s">
        <v>156</v>
      </c>
      <c r="Z361" s="109">
        <v>0</v>
      </c>
      <c r="AA361" s="107">
        <v>0</v>
      </c>
      <c r="AB361" s="108">
        <v>4.5913279367783303E-3</v>
      </c>
      <c r="AC361" s="108" t="s">
        <v>156</v>
      </c>
      <c r="AD361" s="110" t="s">
        <v>157</v>
      </c>
    </row>
    <row r="362" spans="1:30" x14ac:dyDescent="0.2">
      <c r="A362" s="105" t="s">
        <v>1185</v>
      </c>
      <c r="B362" s="105" t="s">
        <v>1183</v>
      </c>
      <c r="C362" s="105" t="s">
        <v>1186</v>
      </c>
      <c r="D362" s="106">
        <v>0</v>
      </c>
      <c r="E362" s="107">
        <v>0</v>
      </c>
      <c r="F362" s="108">
        <v>0</v>
      </c>
      <c r="G362" s="108" t="s">
        <v>156</v>
      </c>
      <c r="H362" s="109">
        <v>0</v>
      </c>
      <c r="I362" s="107">
        <v>0</v>
      </c>
      <c r="J362" s="108">
        <v>7.5146352051662499E-3</v>
      </c>
      <c r="K362" s="108" t="s">
        <v>156</v>
      </c>
      <c r="L362" s="110" t="s">
        <v>157</v>
      </c>
      <c r="M362" s="106">
        <v>0</v>
      </c>
      <c r="N362" s="111">
        <v>0</v>
      </c>
      <c r="O362" s="112">
        <v>2.0233175514200501E-2</v>
      </c>
      <c r="P362" s="112" t="s">
        <v>156</v>
      </c>
      <c r="Q362" s="109">
        <v>0</v>
      </c>
      <c r="R362" s="107">
        <v>0</v>
      </c>
      <c r="S362" s="108">
        <v>3.2429057180313001E-3</v>
      </c>
      <c r="T362" s="108" t="s">
        <v>156</v>
      </c>
      <c r="U362" s="110" t="s">
        <v>157</v>
      </c>
      <c r="V362" s="116">
        <v>0</v>
      </c>
      <c r="W362" s="107">
        <v>0</v>
      </c>
      <c r="X362" s="108">
        <v>1.9759501360397801E-4</v>
      </c>
      <c r="Y362" s="108" t="s">
        <v>156</v>
      </c>
      <c r="Z362" s="109">
        <v>0</v>
      </c>
      <c r="AA362" s="107">
        <v>0</v>
      </c>
      <c r="AB362" s="108">
        <v>4.5913279367783303E-3</v>
      </c>
      <c r="AC362" s="108" t="s">
        <v>156</v>
      </c>
      <c r="AD362" s="110" t="s">
        <v>157</v>
      </c>
    </row>
    <row r="363" spans="1:30" x14ac:dyDescent="0.2">
      <c r="A363" s="105" t="s">
        <v>1187</v>
      </c>
      <c r="B363" s="105" t="s">
        <v>1183</v>
      </c>
      <c r="C363" s="105" t="s">
        <v>1188</v>
      </c>
      <c r="D363" s="106">
        <v>0</v>
      </c>
      <c r="E363" s="107">
        <v>0</v>
      </c>
      <c r="F363" s="108">
        <v>0</v>
      </c>
      <c r="G363" s="108" t="s">
        <v>156</v>
      </c>
      <c r="H363" s="109">
        <v>0</v>
      </c>
      <c r="I363" s="107">
        <v>0</v>
      </c>
      <c r="J363" s="108">
        <v>7.5146352051662499E-3</v>
      </c>
      <c r="K363" s="108" t="s">
        <v>156</v>
      </c>
      <c r="L363" s="110" t="s">
        <v>157</v>
      </c>
      <c r="M363" s="106">
        <v>0</v>
      </c>
      <c r="N363" s="111">
        <v>0</v>
      </c>
      <c r="O363" s="112">
        <v>2.0233175514200501E-2</v>
      </c>
      <c r="P363" s="112" t="s">
        <v>156</v>
      </c>
      <c r="Q363" s="109">
        <v>0</v>
      </c>
      <c r="R363" s="107">
        <v>0</v>
      </c>
      <c r="S363" s="108">
        <v>3.2429057180313001E-3</v>
      </c>
      <c r="T363" s="108" t="s">
        <v>156</v>
      </c>
      <c r="U363" s="110" t="s">
        <v>157</v>
      </c>
      <c r="V363" s="116">
        <v>0</v>
      </c>
      <c r="W363" s="107">
        <v>0</v>
      </c>
      <c r="X363" s="108">
        <v>1.9759501360397801E-4</v>
      </c>
      <c r="Y363" s="108" t="s">
        <v>156</v>
      </c>
      <c r="Z363" s="109">
        <v>0</v>
      </c>
      <c r="AA363" s="107">
        <v>0</v>
      </c>
      <c r="AB363" s="108">
        <v>4.5913279367783303E-3</v>
      </c>
      <c r="AC363" s="108" t="s">
        <v>156</v>
      </c>
      <c r="AD363" s="110" t="s">
        <v>157</v>
      </c>
    </row>
    <row r="364" spans="1:30" x14ac:dyDescent="0.2">
      <c r="A364" s="105" t="s">
        <v>1189</v>
      </c>
      <c r="B364" s="105" t="s">
        <v>1190</v>
      </c>
      <c r="C364" s="105" t="s">
        <v>1191</v>
      </c>
      <c r="D364" s="106">
        <v>0</v>
      </c>
      <c r="E364" s="107">
        <v>0</v>
      </c>
      <c r="F364" s="108">
        <v>3.9024916562073499E-2</v>
      </c>
      <c r="G364" s="108" t="s">
        <v>156</v>
      </c>
      <c r="H364" s="109">
        <v>0</v>
      </c>
      <c r="I364" s="107">
        <v>0</v>
      </c>
      <c r="J364" s="108">
        <v>4.3122438009511703E-3</v>
      </c>
      <c r="K364" s="108" t="s">
        <v>156</v>
      </c>
      <c r="L364" s="110" t="s">
        <v>157</v>
      </c>
      <c r="M364" s="106">
        <v>0</v>
      </c>
      <c r="N364" s="111">
        <v>0</v>
      </c>
      <c r="O364" s="112">
        <v>2.1050162613351801E-2</v>
      </c>
      <c r="P364" s="112" t="s">
        <v>156</v>
      </c>
      <c r="Q364" s="109">
        <v>0</v>
      </c>
      <c r="R364" s="107">
        <v>0</v>
      </c>
      <c r="S364" s="108">
        <v>1.9436571399741899E-3</v>
      </c>
      <c r="T364" s="108" t="s">
        <v>156</v>
      </c>
      <c r="U364" s="110" t="s">
        <v>157</v>
      </c>
      <c r="V364" s="106">
        <v>0</v>
      </c>
      <c r="W364" s="107">
        <v>0</v>
      </c>
      <c r="X364" s="108">
        <v>1.1378108224059401E-2</v>
      </c>
      <c r="Y364" s="108" t="s">
        <v>156</v>
      </c>
      <c r="Z364" s="109">
        <v>0</v>
      </c>
      <c r="AA364" s="107">
        <v>0</v>
      </c>
      <c r="AB364" s="108">
        <v>6.1750667201952297E-3</v>
      </c>
      <c r="AC364" s="108" t="s">
        <v>156</v>
      </c>
      <c r="AD364" s="110" t="s">
        <v>157</v>
      </c>
    </row>
    <row r="365" spans="1:30" x14ac:dyDescent="0.2">
      <c r="A365" s="105" t="s">
        <v>1192</v>
      </c>
      <c r="B365" s="105" t="s">
        <v>1193</v>
      </c>
      <c r="C365" s="105" t="s">
        <v>1194</v>
      </c>
      <c r="D365" s="106">
        <v>3.5326724400000002E-2</v>
      </c>
      <c r="E365" s="107">
        <v>-1.4336504620329451E-2</v>
      </c>
      <c r="F365" s="108">
        <v>5.2406186102561703E-2</v>
      </c>
      <c r="G365" s="108">
        <v>148.34714226310123</v>
      </c>
      <c r="H365" s="109">
        <v>3.4233645599999999E-3</v>
      </c>
      <c r="I365" s="107">
        <v>-8.4340097560975606E-3</v>
      </c>
      <c r="J365" s="108">
        <v>2.0913503793799901E-2</v>
      </c>
      <c r="K365" s="108">
        <v>610.90495701690338</v>
      </c>
      <c r="L365" s="110">
        <v>-0.76540272821059752</v>
      </c>
      <c r="M365" s="106">
        <v>1.2546313559999999E-2</v>
      </c>
      <c r="N365" s="111">
        <v>-6.8134645161290319E-3</v>
      </c>
      <c r="O365" s="112">
        <v>7.5355311312474096E-2</v>
      </c>
      <c r="P365" s="112">
        <v>600.61715301553568</v>
      </c>
      <c r="Q365" s="109">
        <v>5.3853997600000003E-3</v>
      </c>
      <c r="R365" s="107">
        <v>-1.242320445399152E-2</v>
      </c>
      <c r="S365" s="108">
        <v>1.28048124570005E-2</v>
      </c>
      <c r="T365" s="108">
        <v>237.76902416990674</v>
      </c>
      <c r="U365" s="110">
        <v>0.86657687908734948</v>
      </c>
      <c r="V365" s="106">
        <v>2.1547734119999998E-2</v>
      </c>
      <c r="W365" s="107">
        <v>-3.5680963934426229E-3</v>
      </c>
      <c r="X365" s="108">
        <v>1.01806117958472E-2</v>
      </c>
      <c r="Y365" s="108">
        <v>47.246785852986015</v>
      </c>
      <c r="Z365" s="109">
        <v>3.45453768E-3</v>
      </c>
      <c r="AA365" s="107">
        <v>-1.7707459656957274E-3</v>
      </c>
      <c r="AB365" s="108">
        <v>2.8906574965367499E-2</v>
      </c>
      <c r="AC365" s="108">
        <v>836.77115848878213</v>
      </c>
      <c r="AD365" s="110">
        <v>-1.0107973353362008</v>
      </c>
    </row>
    <row r="366" spans="1:30" x14ac:dyDescent="0.2">
      <c r="A366" s="105" t="s">
        <v>1195</v>
      </c>
      <c r="B366" s="105" t="s">
        <v>1196</v>
      </c>
      <c r="C366" s="105" t="s">
        <v>1197</v>
      </c>
      <c r="D366" s="106">
        <v>0</v>
      </c>
      <c r="E366" s="107">
        <v>0</v>
      </c>
      <c r="F366" s="108">
        <v>3.5101482600715599E-2</v>
      </c>
      <c r="G366" s="108" t="s">
        <v>156</v>
      </c>
      <c r="H366" s="109">
        <v>0</v>
      </c>
      <c r="I366" s="107">
        <v>0</v>
      </c>
      <c r="J366" s="108">
        <v>1.8362318861501099E-2</v>
      </c>
      <c r="K366" s="108" t="s">
        <v>156</v>
      </c>
      <c r="L366" s="110" t="s">
        <v>157</v>
      </c>
      <c r="M366" s="106">
        <v>0</v>
      </c>
      <c r="N366" s="111">
        <v>0</v>
      </c>
      <c r="O366" s="112">
        <v>5.2513609088020101E-2</v>
      </c>
      <c r="P366" s="112" t="s">
        <v>156</v>
      </c>
      <c r="Q366" s="109">
        <v>0</v>
      </c>
      <c r="R366" s="107">
        <v>0</v>
      </c>
      <c r="S366" s="108">
        <v>1.2643871114889601E-2</v>
      </c>
      <c r="T366" s="108" t="s">
        <v>156</v>
      </c>
      <c r="U366" s="110" t="s">
        <v>157</v>
      </c>
      <c r="V366" s="106">
        <v>0</v>
      </c>
      <c r="W366" s="107">
        <v>0</v>
      </c>
      <c r="X366" s="108">
        <v>9.9842232593447908E-3</v>
      </c>
      <c r="Y366" s="108" t="s">
        <v>156</v>
      </c>
      <c r="Z366" s="109">
        <v>0</v>
      </c>
      <c r="AA366" s="107">
        <v>0</v>
      </c>
      <c r="AB366" s="108">
        <v>1.6259213670405601E-2</v>
      </c>
      <c r="AC366" s="108" t="s">
        <v>156</v>
      </c>
      <c r="AD366" s="110" t="s">
        <v>157</v>
      </c>
    </row>
    <row r="367" spans="1:30" x14ac:dyDescent="0.2">
      <c r="A367" s="105" t="s">
        <v>1198</v>
      </c>
      <c r="B367" s="105" t="s">
        <v>1199</v>
      </c>
      <c r="C367" s="105" t="s">
        <v>1200</v>
      </c>
      <c r="D367" s="106">
        <v>7.4482253999999998E-2</v>
      </c>
      <c r="E367" s="107">
        <v>-3.0226838087585379E-2</v>
      </c>
      <c r="F367" s="114">
        <v>8.1008287207385906E-5</v>
      </c>
      <c r="G367" s="108">
        <v>0.10876186320487281</v>
      </c>
      <c r="H367" s="109">
        <v>3.10147299E-3</v>
      </c>
      <c r="I367" s="107">
        <v>-7.640978048780488E-3</v>
      </c>
      <c r="J367" s="114">
        <v>7.8410470551095206E-6</v>
      </c>
      <c r="K367" s="108">
        <v>0.25281687380129403</v>
      </c>
      <c r="L367" s="110">
        <v>-1.9840008512836269</v>
      </c>
      <c r="M367" s="106">
        <v>1.5405888959999999E-2</v>
      </c>
      <c r="N367" s="111">
        <v>-8.3663999999999995E-3</v>
      </c>
      <c r="O367" s="115">
        <v>3.7599803696951001E-5</v>
      </c>
      <c r="P367" s="112">
        <v>0.24406124044237562</v>
      </c>
      <c r="Q367" s="109">
        <v>1.9523472800000001E-3</v>
      </c>
      <c r="R367" s="107">
        <v>-4.5037342640343245E-3</v>
      </c>
      <c r="S367" s="114">
        <v>4.5784829412400103E-6</v>
      </c>
      <c r="T367" s="108">
        <v>0.23451170742737992</v>
      </c>
      <c r="U367" s="110">
        <v>-0.89348526938677608</v>
      </c>
      <c r="V367" s="106">
        <v>1.833301998E-2</v>
      </c>
      <c r="W367" s="107">
        <v>-3.0357708196721315E-3</v>
      </c>
      <c r="X367" s="114">
        <v>3.0449158704927099E-5</v>
      </c>
      <c r="Y367" s="108">
        <v>0.16608915900459897</v>
      </c>
      <c r="Z367" s="109">
        <v>1.69419492E-3</v>
      </c>
      <c r="AA367" s="107">
        <v>-8.684197706282351E-4</v>
      </c>
      <c r="AB367" s="114">
        <v>3.8576040734940201E-6</v>
      </c>
      <c r="AC367" s="108">
        <v>0.22769541024795542</v>
      </c>
      <c r="AD367" s="110">
        <v>-1.8055984049286053</v>
      </c>
    </row>
    <row r="368" spans="1:30" x14ac:dyDescent="0.2">
      <c r="A368" s="105" t="s">
        <v>1201</v>
      </c>
      <c r="B368" s="105" t="s">
        <v>1202</v>
      </c>
      <c r="C368" s="105" t="s">
        <v>1203</v>
      </c>
      <c r="D368" s="106">
        <v>1.0155618E-2</v>
      </c>
      <c r="E368" s="107">
        <v>-4.1214142225793494E-3</v>
      </c>
      <c r="F368" s="114">
        <v>1.2286771003111301E-5</v>
      </c>
      <c r="G368" s="108">
        <v>0.12098496618434547</v>
      </c>
      <c r="H368" s="109">
        <v>1.1848220999999999E-3</v>
      </c>
      <c r="I368" s="107">
        <v>-2.9189999999999997E-3</v>
      </c>
      <c r="J368" s="108">
        <v>1.10421727133792E-4</v>
      </c>
      <c r="K368" s="108">
        <v>9.3196883425614701</v>
      </c>
      <c r="L368" s="110">
        <v>-0.49766525807532497</v>
      </c>
      <c r="M368" s="106">
        <v>3.0466854000000001E-3</v>
      </c>
      <c r="N368" s="111">
        <v>-1.6545483870967744E-3</v>
      </c>
      <c r="O368" s="112">
        <v>1.07550002268546E-4</v>
      </c>
      <c r="P368" s="112">
        <v>3.5300658961554086</v>
      </c>
      <c r="Q368" s="109">
        <v>8.5940919999999996E-4</v>
      </c>
      <c r="R368" s="107">
        <v>-1.9825113597957468E-3</v>
      </c>
      <c r="S368" s="114">
        <v>8.4642701935122E-5</v>
      </c>
      <c r="T368" s="108">
        <v>9.8489406367911823</v>
      </c>
      <c r="U368" s="110">
        <v>0.26089164886469585</v>
      </c>
      <c r="V368" s="106">
        <v>4.1186673E-3</v>
      </c>
      <c r="W368" s="107">
        <v>-6.8201147540983612E-4</v>
      </c>
      <c r="X368" s="114">
        <v>7.4954531799124901E-6</v>
      </c>
      <c r="Y368" s="108">
        <v>0.18198734284540269</v>
      </c>
      <c r="Z368" s="109">
        <v>6.7704120000000101E-4</v>
      </c>
      <c r="AA368" s="107">
        <v>-3.4704151019993961E-4</v>
      </c>
      <c r="AB368" s="108">
        <v>1.42543356869392E-4</v>
      </c>
      <c r="AC368" s="108">
        <v>21.05386745583456</v>
      </c>
      <c r="AD368" s="110">
        <v>-0.97468777776977922</v>
      </c>
    </row>
    <row r="369" spans="1:30" x14ac:dyDescent="0.2">
      <c r="A369" s="105" t="s">
        <v>1204</v>
      </c>
      <c r="B369" s="105" t="s">
        <v>1205</v>
      </c>
      <c r="C369" s="105" t="s">
        <v>1206</v>
      </c>
      <c r="D369" s="116">
        <v>0</v>
      </c>
      <c r="E369" s="107">
        <v>0</v>
      </c>
      <c r="F369" s="114">
        <v>1.57268958827827E-17</v>
      </c>
      <c r="G369" s="108" t="s">
        <v>156</v>
      </c>
      <c r="H369" s="113">
        <v>0</v>
      </c>
      <c r="I369" s="107">
        <v>0</v>
      </c>
      <c r="J369" s="114">
        <v>2.4868900255210101E-18</v>
      </c>
      <c r="K369" s="108" t="s">
        <v>156</v>
      </c>
      <c r="L369" s="110" t="s">
        <v>157</v>
      </c>
      <c r="M369" s="106">
        <v>0</v>
      </c>
      <c r="N369" s="111">
        <v>0</v>
      </c>
      <c r="O369" s="112">
        <v>0</v>
      </c>
      <c r="P369" s="112" t="s">
        <v>156</v>
      </c>
      <c r="Q369" s="109">
        <v>0</v>
      </c>
      <c r="R369" s="107">
        <v>0</v>
      </c>
      <c r="S369" s="108">
        <v>0</v>
      </c>
      <c r="T369" s="108" t="s">
        <v>156</v>
      </c>
      <c r="U369" s="110" t="s">
        <v>157</v>
      </c>
      <c r="V369" s="106">
        <v>0</v>
      </c>
      <c r="W369" s="107">
        <v>0</v>
      </c>
      <c r="X369" s="108">
        <v>0</v>
      </c>
      <c r="Y369" s="108" t="s">
        <v>156</v>
      </c>
      <c r="Z369" s="109">
        <v>0</v>
      </c>
      <c r="AA369" s="107">
        <v>0</v>
      </c>
      <c r="AB369" s="108">
        <v>0</v>
      </c>
      <c r="AC369" s="108" t="s">
        <v>156</v>
      </c>
      <c r="AD369" s="110" t="s">
        <v>157</v>
      </c>
    </row>
    <row r="370" spans="1:30" x14ac:dyDescent="0.2">
      <c r="A370" s="105" t="s">
        <v>1207</v>
      </c>
      <c r="B370" s="105" t="s">
        <v>1208</v>
      </c>
      <c r="C370" s="105" t="s">
        <v>1209</v>
      </c>
      <c r="D370" s="106">
        <v>0</v>
      </c>
      <c r="E370" s="107">
        <v>0</v>
      </c>
      <c r="F370" s="108">
        <v>0</v>
      </c>
      <c r="G370" s="108" t="s">
        <v>156</v>
      </c>
      <c r="H370" s="109">
        <v>0</v>
      </c>
      <c r="I370" s="107">
        <v>0</v>
      </c>
      <c r="J370" s="108">
        <v>0</v>
      </c>
      <c r="K370" s="108" t="s">
        <v>156</v>
      </c>
      <c r="L370" s="110" t="s">
        <v>157</v>
      </c>
      <c r="M370" s="116">
        <v>0</v>
      </c>
      <c r="N370" s="111">
        <v>0</v>
      </c>
      <c r="O370" s="115">
        <v>5.0944290131635803E-15</v>
      </c>
      <c r="P370" s="112" t="s">
        <v>156</v>
      </c>
      <c r="Q370" s="109">
        <v>0</v>
      </c>
      <c r="R370" s="107">
        <v>0</v>
      </c>
      <c r="S370" s="108">
        <v>0</v>
      </c>
      <c r="T370" s="108" t="s">
        <v>156</v>
      </c>
      <c r="U370" s="110" t="s">
        <v>157</v>
      </c>
      <c r="V370" s="116">
        <v>0</v>
      </c>
      <c r="W370" s="107">
        <v>0</v>
      </c>
      <c r="X370" s="114">
        <v>5.0905971743264304E-15</v>
      </c>
      <c r="Y370" s="108" t="s">
        <v>156</v>
      </c>
      <c r="Z370" s="109">
        <v>0</v>
      </c>
      <c r="AA370" s="107">
        <v>0</v>
      </c>
      <c r="AB370" s="108">
        <v>0</v>
      </c>
      <c r="AC370" s="108" t="s">
        <v>156</v>
      </c>
      <c r="AD370" s="110" t="s">
        <v>157</v>
      </c>
    </row>
    <row r="371" spans="1:30" x14ac:dyDescent="0.2">
      <c r="A371" s="105" t="s">
        <v>1210</v>
      </c>
      <c r="B371" s="105" t="s">
        <v>1211</v>
      </c>
      <c r="C371" s="105" t="s">
        <v>1212</v>
      </c>
      <c r="D371" s="116">
        <v>0</v>
      </c>
      <c r="E371" s="107">
        <v>0</v>
      </c>
      <c r="F371" s="114">
        <v>3.1824209331601699E-16</v>
      </c>
      <c r="G371" s="108" t="s">
        <v>156</v>
      </c>
      <c r="H371" s="109">
        <v>0</v>
      </c>
      <c r="I371" s="107">
        <v>0</v>
      </c>
      <c r="J371" s="108">
        <v>0</v>
      </c>
      <c r="K371" s="108" t="s">
        <v>156</v>
      </c>
      <c r="L371" s="110" t="s">
        <v>157</v>
      </c>
      <c r="M371" s="116">
        <v>0</v>
      </c>
      <c r="N371" s="111">
        <v>0</v>
      </c>
      <c r="O371" s="115">
        <v>1.5920090666136201E-16</v>
      </c>
      <c r="P371" s="112" t="s">
        <v>156</v>
      </c>
      <c r="Q371" s="113">
        <v>0</v>
      </c>
      <c r="R371" s="107">
        <v>0</v>
      </c>
      <c r="S371" s="114">
        <v>7.9680494027956895E-17</v>
      </c>
      <c r="T371" s="108" t="s">
        <v>156</v>
      </c>
      <c r="U371" s="110" t="s">
        <v>157</v>
      </c>
      <c r="V371" s="116">
        <v>0</v>
      </c>
      <c r="W371" s="107">
        <v>0</v>
      </c>
      <c r="X371" s="114">
        <v>3.1816232339539598E-16</v>
      </c>
      <c r="Y371" s="108" t="s">
        <v>156</v>
      </c>
      <c r="Z371" s="109">
        <v>0</v>
      </c>
      <c r="AA371" s="107">
        <v>0</v>
      </c>
      <c r="AB371" s="108">
        <v>0</v>
      </c>
      <c r="AC371" s="108" t="s">
        <v>156</v>
      </c>
      <c r="AD371" s="110" t="s">
        <v>157</v>
      </c>
    </row>
    <row r="372" spans="1:30" x14ac:dyDescent="0.2">
      <c r="A372" s="105" t="s">
        <v>1213</v>
      </c>
      <c r="B372" s="105" t="s">
        <v>1214</v>
      </c>
      <c r="C372" s="105" t="s">
        <v>1215</v>
      </c>
      <c r="D372" s="106">
        <v>0</v>
      </c>
      <c r="E372" s="107">
        <v>0</v>
      </c>
      <c r="F372" s="108">
        <v>0</v>
      </c>
      <c r="G372" s="108" t="s">
        <v>156</v>
      </c>
      <c r="H372" s="109">
        <v>0</v>
      </c>
      <c r="I372" s="107">
        <v>0</v>
      </c>
      <c r="J372" s="108">
        <v>0</v>
      </c>
      <c r="K372" s="108" t="s">
        <v>156</v>
      </c>
      <c r="L372" s="110" t="s">
        <v>157</v>
      </c>
      <c r="M372" s="106">
        <v>0</v>
      </c>
      <c r="N372" s="111">
        <v>0</v>
      </c>
      <c r="O372" s="112">
        <v>0</v>
      </c>
      <c r="P372" s="112" t="s">
        <v>156</v>
      </c>
      <c r="Q372" s="109">
        <v>0</v>
      </c>
      <c r="R372" s="107">
        <v>0</v>
      </c>
      <c r="S372" s="108">
        <v>0</v>
      </c>
      <c r="T372" s="108" t="s">
        <v>156</v>
      </c>
      <c r="U372" s="110" t="s">
        <v>157</v>
      </c>
      <c r="V372" s="106">
        <v>0</v>
      </c>
      <c r="W372" s="107">
        <v>0</v>
      </c>
      <c r="X372" s="108">
        <v>0</v>
      </c>
      <c r="Y372" s="108" t="s">
        <v>156</v>
      </c>
      <c r="Z372" s="109">
        <v>0</v>
      </c>
      <c r="AA372" s="107">
        <v>0</v>
      </c>
      <c r="AB372" s="108">
        <v>0</v>
      </c>
      <c r="AC372" s="108" t="s">
        <v>156</v>
      </c>
      <c r="AD372" s="110" t="s">
        <v>157</v>
      </c>
    </row>
    <row r="373" spans="1:30" x14ac:dyDescent="0.2">
      <c r="A373" s="105" t="s">
        <v>1216</v>
      </c>
      <c r="B373" s="105" t="s">
        <v>1217</v>
      </c>
      <c r="C373" s="105" t="s">
        <v>1218</v>
      </c>
      <c r="D373" s="106">
        <v>0</v>
      </c>
      <c r="E373" s="107">
        <v>0</v>
      </c>
      <c r="F373" s="108">
        <v>0</v>
      </c>
      <c r="G373" s="108" t="s">
        <v>156</v>
      </c>
      <c r="H373" s="109">
        <v>0</v>
      </c>
      <c r="I373" s="107">
        <v>0</v>
      </c>
      <c r="J373" s="108">
        <v>0</v>
      </c>
      <c r="K373" s="108" t="s">
        <v>156</v>
      </c>
      <c r="L373" s="110" t="s">
        <v>157</v>
      </c>
      <c r="M373" s="106">
        <v>0</v>
      </c>
      <c r="N373" s="111">
        <v>0</v>
      </c>
      <c r="O373" s="112">
        <v>0</v>
      </c>
      <c r="P373" s="112" t="s">
        <v>156</v>
      </c>
      <c r="Q373" s="109">
        <v>0</v>
      </c>
      <c r="R373" s="107">
        <v>0</v>
      </c>
      <c r="S373" s="108">
        <v>0</v>
      </c>
      <c r="T373" s="108" t="s">
        <v>156</v>
      </c>
      <c r="U373" s="110" t="s">
        <v>157</v>
      </c>
      <c r="V373" s="106">
        <v>0</v>
      </c>
      <c r="W373" s="107">
        <v>0</v>
      </c>
      <c r="X373" s="108">
        <v>0</v>
      </c>
      <c r="Y373" s="108" t="s">
        <v>156</v>
      </c>
      <c r="Z373" s="109">
        <v>0</v>
      </c>
      <c r="AA373" s="107">
        <v>0</v>
      </c>
      <c r="AB373" s="108">
        <v>0</v>
      </c>
      <c r="AC373" s="108" t="s">
        <v>156</v>
      </c>
      <c r="AD373" s="110" t="s">
        <v>157</v>
      </c>
    </row>
    <row r="374" spans="1:30" x14ac:dyDescent="0.2">
      <c r="A374" s="105" t="s">
        <v>1219</v>
      </c>
      <c r="B374" s="105" t="s">
        <v>1220</v>
      </c>
      <c r="C374" s="105" t="s">
        <v>1221</v>
      </c>
      <c r="D374" s="106">
        <v>1.7641799999999999E-4</v>
      </c>
      <c r="E374" s="107">
        <v>-7.1595018079550018E-5</v>
      </c>
      <c r="F374" s="114">
        <v>1.9187550382880899E-7</v>
      </c>
      <c r="G374" s="108">
        <v>0.10876186320489349</v>
      </c>
      <c r="H374" s="113">
        <v>2.0582100000000001E-5</v>
      </c>
      <c r="I374" s="107">
        <v>-5.0707317073170732E-5</v>
      </c>
      <c r="J374" s="114">
        <v>5.20350217826552E-8</v>
      </c>
      <c r="K374" s="108">
        <v>0.25281687380128948</v>
      </c>
      <c r="L374" s="110">
        <v>-0.49766525807532475</v>
      </c>
      <c r="M374" s="116">
        <v>5.29254E-5</v>
      </c>
      <c r="N374" s="111">
        <v>-2.8741935483870969E-5</v>
      </c>
      <c r="O374" s="115">
        <v>1.2917038774911301E-7</v>
      </c>
      <c r="P374" s="112">
        <v>0.24406124044242086</v>
      </c>
      <c r="Q374" s="113">
        <v>1.4929199999999999E-5</v>
      </c>
      <c r="R374" s="107">
        <v>-3.4439133991889619E-5</v>
      </c>
      <c r="S374" s="114">
        <v>3.5010721825243503E-8</v>
      </c>
      <c r="T374" s="108">
        <v>0.23451170742734709</v>
      </c>
      <c r="U374" s="110">
        <v>0.26089164886469612</v>
      </c>
      <c r="V374" s="116">
        <v>7.1547300000000005E-5</v>
      </c>
      <c r="W374" s="107">
        <v>-1.1847540983606558E-5</v>
      </c>
      <c r="X374" s="114">
        <v>1.18832308860401E-7</v>
      </c>
      <c r="Y374" s="108">
        <v>0.16608915900446417</v>
      </c>
      <c r="Z374" s="113">
        <v>1.17612E-5</v>
      </c>
      <c r="AA374" s="107">
        <v>-6.0286207246523903E-6</v>
      </c>
      <c r="AB374" s="114">
        <v>2.67797125900513E-8</v>
      </c>
      <c r="AC374" s="108">
        <v>0.22769541024768988</v>
      </c>
      <c r="AD374" s="110">
        <v>-0.97468777776978144</v>
      </c>
    </row>
    <row r="375" spans="1:30" x14ac:dyDescent="0.2">
      <c r="A375" s="105" t="s">
        <v>1222</v>
      </c>
      <c r="B375" s="105" t="s">
        <v>1223</v>
      </c>
      <c r="C375" s="105" t="s">
        <v>1224</v>
      </c>
      <c r="D375" s="116">
        <v>0</v>
      </c>
      <c r="E375" s="107">
        <v>0</v>
      </c>
      <c r="F375" s="114">
        <v>4.5435539498066504E-6</v>
      </c>
      <c r="G375" s="108" t="s">
        <v>156</v>
      </c>
      <c r="H375" s="113">
        <v>0</v>
      </c>
      <c r="I375" s="107">
        <v>0</v>
      </c>
      <c r="J375" s="108">
        <v>1.1043096272442301E-4</v>
      </c>
      <c r="K375" s="108" t="s">
        <v>156</v>
      </c>
      <c r="L375" s="110" t="s">
        <v>157</v>
      </c>
      <c r="M375" s="116">
        <v>0</v>
      </c>
      <c r="N375" s="111">
        <v>0</v>
      </c>
      <c r="O375" s="112">
        <v>1.07391362301391E-4</v>
      </c>
      <c r="P375" s="112" t="s">
        <v>156</v>
      </c>
      <c r="Q375" s="113">
        <v>0</v>
      </c>
      <c r="R375" s="107">
        <v>0</v>
      </c>
      <c r="S375" s="114">
        <v>8.3477860289437399E-5</v>
      </c>
      <c r="T375" s="108" t="s">
        <v>156</v>
      </c>
      <c r="U375" s="110" t="s">
        <v>157</v>
      </c>
      <c r="V375" s="116">
        <v>0</v>
      </c>
      <c r="W375" s="107">
        <v>0</v>
      </c>
      <c r="X375" s="114">
        <v>2.6183734306000798E-6</v>
      </c>
      <c r="Y375" s="108" t="s">
        <v>156</v>
      </c>
      <c r="Z375" s="113">
        <v>0</v>
      </c>
      <c r="AA375" s="107">
        <v>0</v>
      </c>
      <c r="AB375" s="114">
        <v>1.4249242995385901E-4</v>
      </c>
      <c r="AC375" s="108" t="s">
        <v>156</v>
      </c>
      <c r="AD375" s="110" t="s">
        <v>157</v>
      </c>
    </row>
    <row r="376" spans="1:30" x14ac:dyDescent="0.2">
      <c r="A376" s="105" t="s">
        <v>1225</v>
      </c>
      <c r="B376" s="105" t="s">
        <v>1226</v>
      </c>
      <c r="C376" s="105" t="s">
        <v>1227</v>
      </c>
      <c r="D376" s="116">
        <v>0</v>
      </c>
      <c r="E376" s="107">
        <v>0</v>
      </c>
      <c r="F376" s="108">
        <v>2.41754828338253E-4</v>
      </c>
      <c r="G376" s="108" t="s">
        <v>156</v>
      </c>
      <c r="H376" s="113">
        <v>0</v>
      </c>
      <c r="I376" s="107">
        <v>0</v>
      </c>
      <c r="J376" s="108">
        <v>1.4374903990737499E-4</v>
      </c>
      <c r="K376" s="108" t="s">
        <v>156</v>
      </c>
      <c r="L376" s="110" t="s">
        <v>157</v>
      </c>
      <c r="M376" s="116">
        <v>0</v>
      </c>
      <c r="N376" s="111">
        <v>0</v>
      </c>
      <c r="O376" s="112">
        <v>1.45377282889229E-4</v>
      </c>
      <c r="P376" s="112" t="s">
        <v>156</v>
      </c>
      <c r="Q376" s="113">
        <v>0</v>
      </c>
      <c r="R376" s="107">
        <v>0</v>
      </c>
      <c r="S376" s="108">
        <v>1.43626379159596E-4</v>
      </c>
      <c r="T376" s="108" t="s">
        <v>156</v>
      </c>
      <c r="U376" s="110" t="s">
        <v>157</v>
      </c>
      <c r="V376" s="116">
        <v>0</v>
      </c>
      <c r="W376" s="107">
        <v>0</v>
      </c>
      <c r="X376" s="108">
        <v>1.0404944371454301E-4</v>
      </c>
      <c r="Y376" s="108" t="s">
        <v>156</v>
      </c>
      <c r="Z376" s="113">
        <v>0</v>
      </c>
      <c r="AA376" s="107">
        <v>0</v>
      </c>
      <c r="AB376" s="114">
        <v>1.49505085693497E-4</v>
      </c>
      <c r="AC376" s="108" t="s">
        <v>156</v>
      </c>
      <c r="AD376" s="110" t="s">
        <v>157</v>
      </c>
    </row>
    <row r="377" spans="1:30" x14ac:dyDescent="0.2">
      <c r="A377" s="105" t="s">
        <v>1228</v>
      </c>
      <c r="B377" s="105" t="s">
        <v>1229</v>
      </c>
      <c r="C377" s="105" t="s">
        <v>1230</v>
      </c>
      <c r="D377" s="106">
        <v>4.2765397058519002E-4</v>
      </c>
      <c r="E377" s="107">
        <v>-1.7355311677854886E-4</v>
      </c>
      <c r="F377" s="108">
        <v>8.51420521969634E-2</v>
      </c>
      <c r="G377" s="108">
        <v>19909.098956910733</v>
      </c>
      <c r="H377" s="113">
        <v>4.9688099999998702E-5</v>
      </c>
      <c r="I377" s="107">
        <v>-1.2241463414633828E-4</v>
      </c>
      <c r="J377" s="108">
        <v>2.2677627157261199E-2</v>
      </c>
      <c r="K377" s="108">
        <v>45639.956362311685</v>
      </c>
      <c r="L377" s="110">
        <v>-0.50360123787843081</v>
      </c>
      <c r="M377" s="106">
        <v>1.27769400000005E-4</v>
      </c>
      <c r="N377" s="111">
        <v>-6.9387096774196273E-5</v>
      </c>
      <c r="O377" s="112">
        <v>5.9371056652767602E-2</v>
      </c>
      <c r="P377" s="112">
        <v>46467.351848537503</v>
      </c>
      <c r="Q377" s="113">
        <v>3.6041199999999698E-5</v>
      </c>
      <c r="R377" s="107">
        <v>-8.314093963698536E-5</v>
      </c>
      <c r="S377" s="108">
        <v>5.3276835150217203E-3</v>
      </c>
      <c r="T377" s="108">
        <v>14782.203464428945</v>
      </c>
      <c r="U377" s="110">
        <v>0.26089164886462768</v>
      </c>
      <c r="V377" s="106">
        <v>1.7272530000000301E-4</v>
      </c>
      <c r="W377" s="107">
        <v>-2.8601639344262797E-5</v>
      </c>
      <c r="X377" s="108">
        <v>1.14924494586899E-2</v>
      </c>
      <c r="Y377" s="108">
        <v>6653.5993619288547</v>
      </c>
      <c r="Z377" s="113">
        <v>2.8393200000000801E-5</v>
      </c>
      <c r="AA377" s="107">
        <v>-1.4553942961534969E-5</v>
      </c>
      <c r="AB377" s="108">
        <v>5.0839235472883798E-2</v>
      </c>
      <c r="AC377" s="108">
        <v>179054.26465802506</v>
      </c>
      <c r="AD377" s="110">
        <v>-0.97468777776976556</v>
      </c>
    </row>
    <row r="378" spans="1:30" x14ac:dyDescent="0.2">
      <c r="A378" s="105" t="s">
        <v>1231</v>
      </c>
      <c r="B378" s="105" t="s">
        <v>1232</v>
      </c>
      <c r="C378" s="105" t="s">
        <v>1233</v>
      </c>
      <c r="D378" s="106">
        <v>4.0986000000000001E-4</v>
      </c>
      <c r="E378" s="107">
        <v>-1.6633186018481319E-4</v>
      </c>
      <c r="F378" s="108">
        <v>1.57001894908767E-2</v>
      </c>
      <c r="G378" s="108">
        <v>3830.6225274183134</v>
      </c>
      <c r="H378" s="113">
        <v>4.7817E-5</v>
      </c>
      <c r="I378" s="107">
        <v>-1.1780487804878049E-4</v>
      </c>
      <c r="J378" s="108">
        <v>1.84127193533523E-2</v>
      </c>
      <c r="K378" s="108">
        <v>38506.638545605747</v>
      </c>
      <c r="L378" s="110">
        <v>-0.49766525807532475</v>
      </c>
      <c r="M378" s="106">
        <v>1.22958E-4</v>
      </c>
      <c r="N378" s="111">
        <v>-6.6774193548387097E-5</v>
      </c>
      <c r="O378" s="112">
        <v>3.08890576430924E-2</v>
      </c>
      <c r="P378" s="112">
        <v>25121.633113008018</v>
      </c>
      <c r="Q378" s="113">
        <v>3.4684000000000002E-5</v>
      </c>
      <c r="R378" s="107">
        <v>-8.0010109274087E-5</v>
      </c>
      <c r="S378" s="108">
        <v>2.0393855748414998E-3</v>
      </c>
      <c r="T378" s="108">
        <v>5879.9030528240673</v>
      </c>
      <c r="U378" s="110">
        <v>0.2608916488646964</v>
      </c>
      <c r="V378" s="106">
        <v>1.6622100000000001E-4</v>
      </c>
      <c r="W378" s="107">
        <v>-2.7524590163934428E-5</v>
      </c>
      <c r="X378" s="108">
        <v>1.09272222387538E-2</v>
      </c>
      <c r="Y378" s="108">
        <v>6573.9119838972219</v>
      </c>
      <c r="Z378" s="113">
        <v>2.7324000000000001E-5</v>
      </c>
      <c r="AA378" s="107">
        <v>-1.4005886532020706E-5</v>
      </c>
      <c r="AB378" s="108">
        <v>4.7749491351996402E-2</v>
      </c>
      <c r="AC378" s="108">
        <v>174752.93277703266</v>
      </c>
      <c r="AD378" s="110">
        <v>-0.97468777776978111</v>
      </c>
    </row>
    <row r="379" spans="1:30" x14ac:dyDescent="0.2">
      <c r="A379" s="105" t="s">
        <v>1234</v>
      </c>
      <c r="B379" s="105" t="s">
        <v>1235</v>
      </c>
      <c r="C379" s="105" t="s">
        <v>1236</v>
      </c>
      <c r="D379" s="116">
        <v>1.7819999999999999E-7</v>
      </c>
      <c r="E379" s="107">
        <v>-7.2318200080353553E-8</v>
      </c>
      <c r="F379" s="114">
        <v>1.9381364023132301E-10</v>
      </c>
      <c r="G379" s="108">
        <v>0.10876186320500729</v>
      </c>
      <c r="H379" s="113">
        <v>2.079E-8</v>
      </c>
      <c r="I379" s="107">
        <v>-5.1219512195121955E-8</v>
      </c>
      <c r="J379" s="114">
        <v>5.2560628062671602E-11</v>
      </c>
      <c r="K379" s="108">
        <v>0.25281687379832424</v>
      </c>
      <c r="L379" s="110">
        <v>-0.49766525807532447</v>
      </c>
      <c r="M379" s="116">
        <v>5.3459999999999997E-8</v>
      </c>
      <c r="N379" s="111">
        <v>-2.9032258064516128E-8</v>
      </c>
      <c r="O379" s="115">
        <v>1.3047513914075801E-10</v>
      </c>
      <c r="P379" s="112">
        <v>0.24406124044286945</v>
      </c>
      <c r="Q379" s="113">
        <v>1.508E-8</v>
      </c>
      <c r="R379" s="107">
        <v>-3.4787004032211737E-8</v>
      </c>
      <c r="S379" s="114">
        <v>3.5364366294012102E-11</v>
      </c>
      <c r="T379" s="108">
        <v>0.23451171282501396</v>
      </c>
      <c r="U379" s="110">
        <v>0.2608916488646964</v>
      </c>
      <c r="V379" s="116">
        <v>7.2269999999999998E-8</v>
      </c>
      <c r="W379" s="107">
        <v>-1.1967213114754099E-8</v>
      </c>
      <c r="X379" s="114">
        <v>1.20032635212619E-10</v>
      </c>
      <c r="Y379" s="108">
        <v>0.16608915900459251</v>
      </c>
      <c r="Z379" s="113">
        <v>1.188E-8</v>
      </c>
      <c r="AA379" s="107">
        <v>-6.0895158834872629E-9</v>
      </c>
      <c r="AB379" s="114">
        <v>2.70502147371946E-11</v>
      </c>
      <c r="AC379" s="108">
        <v>0.22769541024574583</v>
      </c>
      <c r="AD379" s="110">
        <v>-0.97468777776978144</v>
      </c>
    </row>
    <row r="380" spans="1:30" x14ac:dyDescent="0.2">
      <c r="A380" s="105" t="s">
        <v>1237</v>
      </c>
      <c r="B380" s="105" t="s">
        <v>1238</v>
      </c>
      <c r="C380" s="105" t="s">
        <v>1239</v>
      </c>
      <c r="D380" s="116">
        <v>1.7819999999999999E-7</v>
      </c>
      <c r="E380" s="107">
        <v>-7.2318200080353553E-8</v>
      </c>
      <c r="F380" s="114">
        <v>1.9381364023132301E-10</v>
      </c>
      <c r="G380" s="108">
        <v>0.10876186320500729</v>
      </c>
      <c r="H380" s="113">
        <v>2.079E-8</v>
      </c>
      <c r="I380" s="107">
        <v>-5.1219512195121955E-8</v>
      </c>
      <c r="J380" s="114">
        <v>5.2560628063973798E-11</v>
      </c>
      <c r="K380" s="108">
        <v>0.25281687380458778</v>
      </c>
      <c r="L380" s="110">
        <v>-0.49766525807532447</v>
      </c>
      <c r="M380" s="116">
        <v>5.3459999999999997E-8</v>
      </c>
      <c r="N380" s="111">
        <v>-2.9032258064516128E-8</v>
      </c>
      <c r="O380" s="115">
        <v>1.3047513914075801E-10</v>
      </c>
      <c r="P380" s="112">
        <v>0.24406124044286945</v>
      </c>
      <c r="Q380" s="113">
        <v>1.508E-8</v>
      </c>
      <c r="R380" s="107">
        <v>-3.4787004032211737E-8</v>
      </c>
      <c r="S380" s="114">
        <v>3.5364366294012102E-11</v>
      </c>
      <c r="T380" s="108">
        <v>0.23451171282501396</v>
      </c>
      <c r="U380" s="110">
        <v>0.2608916488646964</v>
      </c>
      <c r="V380" s="116">
        <v>7.2269999999999998E-8</v>
      </c>
      <c r="W380" s="107">
        <v>-1.1967213114754099E-8</v>
      </c>
      <c r="X380" s="114">
        <v>1.20032635212619E-10</v>
      </c>
      <c r="Y380" s="108">
        <v>0.16608915900459251</v>
      </c>
      <c r="Z380" s="113">
        <v>1.188E-8</v>
      </c>
      <c r="AA380" s="107">
        <v>-6.0895158834872629E-9</v>
      </c>
      <c r="AB380" s="114">
        <v>2.70502147378392E-11</v>
      </c>
      <c r="AC380" s="108">
        <v>0.22769541025117174</v>
      </c>
      <c r="AD380" s="110">
        <v>-0.97468777776978144</v>
      </c>
    </row>
    <row r="381" spans="1:30" x14ac:dyDescent="0.2">
      <c r="A381" s="105" t="s">
        <v>1240</v>
      </c>
      <c r="B381" s="105" t="s">
        <v>1241</v>
      </c>
      <c r="C381" s="105" t="s">
        <v>1242</v>
      </c>
      <c r="D381" s="106">
        <v>0</v>
      </c>
      <c r="E381" s="107">
        <v>0</v>
      </c>
      <c r="F381" s="108">
        <v>0</v>
      </c>
      <c r="G381" s="108" t="s">
        <v>156</v>
      </c>
      <c r="H381" s="109">
        <v>0</v>
      </c>
      <c r="I381" s="107">
        <v>0</v>
      </c>
      <c r="J381" s="108">
        <v>0</v>
      </c>
      <c r="K381" s="108" t="s">
        <v>156</v>
      </c>
      <c r="L381" s="110" t="s">
        <v>157</v>
      </c>
      <c r="M381" s="106">
        <v>0</v>
      </c>
      <c r="N381" s="111">
        <v>0</v>
      </c>
      <c r="O381" s="112">
        <v>0</v>
      </c>
      <c r="P381" s="112" t="s">
        <v>156</v>
      </c>
      <c r="Q381" s="109">
        <v>0</v>
      </c>
      <c r="R381" s="107">
        <v>0</v>
      </c>
      <c r="S381" s="108">
        <v>0</v>
      </c>
      <c r="T381" s="108" t="s">
        <v>156</v>
      </c>
      <c r="U381" s="110" t="s">
        <v>157</v>
      </c>
      <c r="V381" s="106">
        <v>0</v>
      </c>
      <c r="W381" s="107">
        <v>0</v>
      </c>
      <c r="X381" s="108">
        <v>0</v>
      </c>
      <c r="Y381" s="108" t="s">
        <v>156</v>
      </c>
      <c r="Z381" s="109">
        <v>0</v>
      </c>
      <c r="AA381" s="107">
        <v>0</v>
      </c>
      <c r="AB381" s="108">
        <v>0</v>
      </c>
      <c r="AC381" s="108" t="s">
        <v>156</v>
      </c>
      <c r="AD381" s="110" t="s">
        <v>157</v>
      </c>
    </row>
    <row r="382" spans="1:30" x14ac:dyDescent="0.2">
      <c r="A382" s="105" t="s">
        <v>1243</v>
      </c>
      <c r="B382" s="105" t="s">
        <v>1244</v>
      </c>
      <c r="C382" s="105" t="s">
        <v>1245</v>
      </c>
      <c r="D382" s="106">
        <v>0</v>
      </c>
      <c r="E382" s="107">
        <v>0</v>
      </c>
      <c r="F382" s="108">
        <v>0</v>
      </c>
      <c r="G382" s="108" t="s">
        <v>156</v>
      </c>
      <c r="H382" s="109">
        <v>0</v>
      </c>
      <c r="I382" s="107">
        <v>0</v>
      </c>
      <c r="J382" s="108">
        <v>0</v>
      </c>
      <c r="K382" s="108" t="s">
        <v>156</v>
      </c>
      <c r="L382" s="110" t="s">
        <v>157</v>
      </c>
      <c r="M382" s="106">
        <v>0</v>
      </c>
      <c r="N382" s="111">
        <v>0</v>
      </c>
      <c r="O382" s="112">
        <v>0</v>
      </c>
      <c r="P382" s="112" t="s">
        <v>156</v>
      </c>
      <c r="Q382" s="109">
        <v>0</v>
      </c>
      <c r="R382" s="107">
        <v>0</v>
      </c>
      <c r="S382" s="108">
        <v>0</v>
      </c>
      <c r="T382" s="108" t="s">
        <v>156</v>
      </c>
      <c r="U382" s="110" t="s">
        <v>157</v>
      </c>
      <c r="V382" s="106">
        <v>0</v>
      </c>
      <c r="W382" s="107">
        <v>0</v>
      </c>
      <c r="X382" s="108">
        <v>0</v>
      </c>
      <c r="Y382" s="108" t="s">
        <v>156</v>
      </c>
      <c r="Z382" s="109">
        <v>0</v>
      </c>
      <c r="AA382" s="107">
        <v>0</v>
      </c>
      <c r="AB382" s="108">
        <v>0</v>
      </c>
      <c r="AC382" s="108" t="s">
        <v>156</v>
      </c>
      <c r="AD382" s="110" t="s">
        <v>157</v>
      </c>
    </row>
    <row r="383" spans="1:30" x14ac:dyDescent="0.2">
      <c r="A383" s="105" t="s">
        <v>1246</v>
      </c>
      <c r="B383" s="105" t="s">
        <v>1247</v>
      </c>
      <c r="C383" s="105" t="s">
        <v>1248</v>
      </c>
      <c r="D383" s="106">
        <v>2.4641099999999998</v>
      </c>
      <c r="E383" s="107">
        <v>-1</v>
      </c>
      <c r="F383" s="108">
        <v>3.2108171812299503E-2</v>
      </c>
      <c r="G383" s="108">
        <v>1.3030332173604062</v>
      </c>
      <c r="H383" s="109">
        <v>0.40589999999999998</v>
      </c>
      <c r="I383" s="107">
        <v>-1</v>
      </c>
      <c r="J383" s="108">
        <v>1.48550367362833E-2</v>
      </c>
      <c r="K383" s="108">
        <v>3.6597774664408229</v>
      </c>
      <c r="L383" s="110">
        <v>0</v>
      </c>
      <c r="M383" s="106">
        <v>0</v>
      </c>
      <c r="N383" s="111">
        <v>0</v>
      </c>
      <c r="O383" s="112">
        <v>4.6022420702924401E-2</v>
      </c>
      <c r="P383" s="112" t="s">
        <v>156</v>
      </c>
      <c r="Q383" s="109">
        <v>0</v>
      </c>
      <c r="R383" s="107">
        <v>0</v>
      </c>
      <c r="S383" s="108">
        <v>4.5329704641507299E-3</v>
      </c>
      <c r="T383" s="108" t="s">
        <v>156</v>
      </c>
      <c r="U383" s="110" t="s">
        <v>157</v>
      </c>
      <c r="V383" s="106">
        <v>0</v>
      </c>
      <c r="W383" s="107">
        <v>0</v>
      </c>
      <c r="X383" s="108">
        <v>4.02072901989841E-3</v>
      </c>
      <c r="Y383" s="108" t="s">
        <v>156</v>
      </c>
      <c r="Z383" s="109">
        <v>0</v>
      </c>
      <c r="AA383" s="107">
        <v>0</v>
      </c>
      <c r="AB383" s="108">
        <v>1.7660966015938601E-2</v>
      </c>
      <c r="AC383" s="108" t="s">
        <v>156</v>
      </c>
      <c r="AD383" s="110" t="s">
        <v>157</v>
      </c>
    </row>
    <row r="384" spans="1:30" x14ac:dyDescent="0.2">
      <c r="A384" s="105" t="s">
        <v>1249</v>
      </c>
      <c r="B384" s="105" t="s">
        <v>1250</v>
      </c>
      <c r="C384" s="105" t="s">
        <v>1251</v>
      </c>
      <c r="D384" s="106">
        <v>0</v>
      </c>
      <c r="E384" s="107">
        <v>0</v>
      </c>
      <c r="F384" s="108">
        <v>0</v>
      </c>
      <c r="G384" s="108" t="s">
        <v>156</v>
      </c>
      <c r="H384" s="109">
        <v>0</v>
      </c>
      <c r="I384" s="107">
        <v>0</v>
      </c>
      <c r="J384" s="108">
        <v>0</v>
      </c>
      <c r="K384" s="108" t="s">
        <v>156</v>
      </c>
      <c r="L384" s="110" t="s">
        <v>157</v>
      </c>
      <c r="M384" s="106">
        <v>0</v>
      </c>
      <c r="N384" s="111">
        <v>0</v>
      </c>
      <c r="O384" s="112">
        <v>0</v>
      </c>
      <c r="P384" s="112" t="s">
        <v>156</v>
      </c>
      <c r="Q384" s="109">
        <v>0</v>
      </c>
      <c r="R384" s="107">
        <v>0</v>
      </c>
      <c r="S384" s="108">
        <v>0</v>
      </c>
      <c r="T384" s="108" t="s">
        <v>156</v>
      </c>
      <c r="U384" s="110" t="s">
        <v>157</v>
      </c>
      <c r="V384" s="106">
        <v>0</v>
      </c>
      <c r="W384" s="107">
        <v>0</v>
      </c>
      <c r="X384" s="108">
        <v>0</v>
      </c>
      <c r="Y384" s="108" t="s">
        <v>156</v>
      </c>
      <c r="Z384" s="109">
        <v>0</v>
      </c>
      <c r="AA384" s="107">
        <v>0</v>
      </c>
      <c r="AB384" s="108">
        <v>0</v>
      </c>
      <c r="AC384" s="108" t="s">
        <v>156</v>
      </c>
      <c r="AD384" s="110" t="s">
        <v>157</v>
      </c>
    </row>
    <row r="385" spans="1:30" x14ac:dyDescent="0.2">
      <c r="A385" s="105" t="s">
        <v>1252</v>
      </c>
      <c r="B385" s="105" t="s">
        <v>1253</v>
      </c>
      <c r="C385" s="105" t="s">
        <v>1254</v>
      </c>
      <c r="D385" s="106">
        <v>2.3002946999999999E-2</v>
      </c>
      <c r="E385" s="107">
        <v>-9.3351948573724385E-3</v>
      </c>
      <c r="F385" s="114">
        <v>3.1037415712457298E-5</v>
      </c>
      <c r="G385" s="108">
        <v>0.13492799732337468</v>
      </c>
      <c r="H385" s="109">
        <v>9.5785143300000002E-4</v>
      </c>
      <c r="I385" s="107">
        <v>-2.3598212195121951E-3</v>
      </c>
      <c r="J385" s="108">
        <v>1.37500432821499E-4</v>
      </c>
      <c r="K385" s="108">
        <v>14.355089744016597</v>
      </c>
      <c r="L385" s="110">
        <v>-1.9840025718477596</v>
      </c>
      <c r="M385" s="106">
        <v>4.7579132699999997E-3</v>
      </c>
      <c r="N385" s="111">
        <v>-2.5838564516129032E-3</v>
      </c>
      <c r="O385" s="115">
        <v>1.31797916958181E-5</v>
      </c>
      <c r="P385" s="112">
        <v>0.27700781724880202</v>
      </c>
      <c r="Q385" s="109">
        <v>6.0295570399999997E-4</v>
      </c>
      <c r="R385" s="107">
        <v>-1.3909166118231476E-3</v>
      </c>
      <c r="S385" s="108">
        <v>1.83170552244523E-4</v>
      </c>
      <c r="T385" s="108">
        <v>30.37877426639669</v>
      </c>
      <c r="U385" s="110">
        <v>-0.8934899920057956</v>
      </c>
      <c r="V385" s="106">
        <v>5.6619136529999997E-3</v>
      </c>
      <c r="W385" s="107">
        <v>-9.3755814754098356E-4</v>
      </c>
      <c r="X385" s="114">
        <v>8.3261534169103496E-5</v>
      </c>
      <c r="Y385" s="108">
        <v>1.4705546440996475</v>
      </c>
      <c r="Z385" s="109">
        <v>5.2323202799999999E-4</v>
      </c>
      <c r="AA385" s="107">
        <v>-2.6820115700801789E-4</v>
      </c>
      <c r="AB385" s="108">
        <v>2.77763114443004E-4</v>
      </c>
      <c r="AC385" s="108">
        <v>53.086030590429381</v>
      </c>
      <c r="AD385" s="110">
        <v>-1.8055927085223826</v>
      </c>
    </row>
    <row r="386" spans="1:30" x14ac:dyDescent="0.2">
      <c r="A386" s="105" t="s">
        <v>1255</v>
      </c>
      <c r="B386" s="105" t="s">
        <v>1256</v>
      </c>
      <c r="C386" s="105" t="s">
        <v>1257</v>
      </c>
      <c r="D386" s="106">
        <v>2.3002946999999999E-2</v>
      </c>
      <c r="E386" s="107">
        <v>-9.3351948573724385E-3</v>
      </c>
      <c r="F386" s="114">
        <v>3.1037415712457298E-5</v>
      </c>
      <c r="G386" s="108">
        <v>0.13492799732337468</v>
      </c>
      <c r="H386" s="109">
        <v>9.5785143300000002E-4</v>
      </c>
      <c r="I386" s="107">
        <v>-2.3598212195121951E-3</v>
      </c>
      <c r="J386" s="108">
        <v>1.37500432821499E-4</v>
      </c>
      <c r="K386" s="108">
        <v>14.355089744016597</v>
      </c>
      <c r="L386" s="110">
        <v>-1.9840025718477596</v>
      </c>
      <c r="M386" s="106">
        <v>4.7579132699999997E-3</v>
      </c>
      <c r="N386" s="111">
        <v>-2.5838564516129032E-3</v>
      </c>
      <c r="O386" s="115">
        <v>1.31797916958181E-5</v>
      </c>
      <c r="P386" s="112">
        <v>0.27700781724880202</v>
      </c>
      <c r="Q386" s="109">
        <v>6.0295570399999997E-4</v>
      </c>
      <c r="R386" s="107">
        <v>-1.3909166118231476E-3</v>
      </c>
      <c r="S386" s="108">
        <v>1.83170552244523E-4</v>
      </c>
      <c r="T386" s="108">
        <v>30.37877426639669</v>
      </c>
      <c r="U386" s="110">
        <v>-0.8934899920057956</v>
      </c>
      <c r="V386" s="106">
        <v>5.6619136529999997E-3</v>
      </c>
      <c r="W386" s="107">
        <v>-9.3755814754098356E-4</v>
      </c>
      <c r="X386" s="114">
        <v>8.3261534169103496E-5</v>
      </c>
      <c r="Y386" s="108">
        <v>1.4705546440996475</v>
      </c>
      <c r="Z386" s="109">
        <v>5.2323202799999999E-4</v>
      </c>
      <c r="AA386" s="107">
        <v>-2.6820115700801789E-4</v>
      </c>
      <c r="AB386" s="108">
        <v>2.77763114443004E-4</v>
      </c>
      <c r="AC386" s="108">
        <v>53.086030590429381</v>
      </c>
      <c r="AD386" s="110">
        <v>-1.8055927085223826</v>
      </c>
    </row>
    <row r="387" spans="1:30" x14ac:dyDescent="0.2">
      <c r="A387" s="105" t="s">
        <v>1258</v>
      </c>
      <c r="B387" s="105" t="s">
        <v>1259</v>
      </c>
      <c r="C387" s="105" t="s">
        <v>1260</v>
      </c>
      <c r="D387" s="106">
        <v>2.3002946999999999E-2</v>
      </c>
      <c r="E387" s="107">
        <v>-9.3351948573724385E-3</v>
      </c>
      <c r="F387" s="114">
        <v>3.1037415712457298E-5</v>
      </c>
      <c r="G387" s="108">
        <v>0.13492799732337468</v>
      </c>
      <c r="H387" s="109">
        <v>9.5785143300000002E-4</v>
      </c>
      <c r="I387" s="107">
        <v>-2.3598212195121951E-3</v>
      </c>
      <c r="J387" s="108">
        <v>1.37500432821499E-4</v>
      </c>
      <c r="K387" s="108">
        <v>14.355089744016597</v>
      </c>
      <c r="L387" s="110">
        <v>-1.9840025718477596</v>
      </c>
      <c r="M387" s="106">
        <v>4.7579132699999997E-3</v>
      </c>
      <c r="N387" s="111">
        <v>-2.5838564516129032E-3</v>
      </c>
      <c r="O387" s="115">
        <v>1.31797916958181E-5</v>
      </c>
      <c r="P387" s="112">
        <v>0.27700781724880202</v>
      </c>
      <c r="Q387" s="109">
        <v>6.0295570399999997E-4</v>
      </c>
      <c r="R387" s="107">
        <v>-1.3909166118231476E-3</v>
      </c>
      <c r="S387" s="108">
        <v>1.83170552244523E-4</v>
      </c>
      <c r="T387" s="108">
        <v>30.37877426639669</v>
      </c>
      <c r="U387" s="110">
        <v>-0.8934899920057956</v>
      </c>
      <c r="V387" s="106">
        <v>5.6619136529999997E-3</v>
      </c>
      <c r="W387" s="107">
        <v>-9.3755814754098356E-4</v>
      </c>
      <c r="X387" s="114">
        <v>8.3261534169103496E-5</v>
      </c>
      <c r="Y387" s="108">
        <v>1.4705546440996475</v>
      </c>
      <c r="Z387" s="109">
        <v>5.2323202799999999E-4</v>
      </c>
      <c r="AA387" s="107">
        <v>-2.6820115700801789E-4</v>
      </c>
      <c r="AB387" s="108">
        <v>2.77763114443004E-4</v>
      </c>
      <c r="AC387" s="108">
        <v>53.086030590429381</v>
      </c>
      <c r="AD387" s="110">
        <v>-1.8055927085223826</v>
      </c>
    </row>
    <row r="388" spans="1:30" x14ac:dyDescent="0.2">
      <c r="A388" s="105" t="s">
        <v>1261</v>
      </c>
      <c r="B388" s="105" t="s">
        <v>1262</v>
      </c>
      <c r="C388" s="105" t="s">
        <v>1263</v>
      </c>
      <c r="D388" s="106">
        <v>2.3002946999999999E-2</v>
      </c>
      <c r="E388" s="107">
        <v>-9.3351948573724385E-3</v>
      </c>
      <c r="F388" s="114">
        <v>2.5018433749230299E-5</v>
      </c>
      <c r="G388" s="108">
        <v>0.10876186320487675</v>
      </c>
      <c r="H388" s="109">
        <v>9.5785143300000002E-4</v>
      </c>
      <c r="I388" s="107">
        <v>-2.3598212195121951E-3</v>
      </c>
      <c r="J388" s="114">
        <v>2.4216100485714701E-6</v>
      </c>
      <c r="K388" s="108">
        <v>0.25281687380129131</v>
      </c>
      <c r="L388" s="110">
        <v>-1.9840025718477596</v>
      </c>
      <c r="M388" s="106">
        <v>4.7579132699999997E-3</v>
      </c>
      <c r="N388" s="111">
        <v>-2.5838564516129032E-3</v>
      </c>
      <c r="O388" s="115">
        <v>1.1612222145933999E-5</v>
      </c>
      <c r="P388" s="112">
        <v>0.24406124044236729</v>
      </c>
      <c r="Q388" s="109">
        <v>6.0295570399999997E-4</v>
      </c>
      <c r="R388" s="107">
        <v>-1.3909166118231476E-3</v>
      </c>
      <c r="S388" s="114">
        <v>1.4140017164811501E-6</v>
      </c>
      <c r="T388" s="108">
        <v>0.23451170742737515</v>
      </c>
      <c r="U388" s="110">
        <v>-0.8934899920057956</v>
      </c>
      <c r="V388" s="106">
        <v>5.6619136529999997E-3</v>
      </c>
      <c r="W388" s="107">
        <v>-9.3755814754098356E-4</v>
      </c>
      <c r="X388" s="114">
        <v>9.4038247698338396E-6</v>
      </c>
      <c r="Y388" s="108">
        <v>0.1660891590045914</v>
      </c>
      <c r="Z388" s="109">
        <v>5.2323202799999999E-4</v>
      </c>
      <c r="AA388" s="107">
        <v>-2.6820115700801789E-4</v>
      </c>
      <c r="AB388" s="114">
        <v>1.1913753127033399E-6</v>
      </c>
      <c r="AC388" s="108">
        <v>0.22769541024796361</v>
      </c>
      <c r="AD388" s="110">
        <v>-1.8055927085223826</v>
      </c>
    </row>
    <row r="389" spans="1:30" x14ac:dyDescent="0.2">
      <c r="A389" s="105" t="s">
        <v>1264</v>
      </c>
      <c r="B389" s="105" t="s">
        <v>1262</v>
      </c>
      <c r="C389" s="105" t="s">
        <v>1265</v>
      </c>
      <c r="D389" s="106">
        <v>0</v>
      </c>
      <c r="E389" s="107">
        <v>0</v>
      </c>
      <c r="F389" s="108">
        <v>0</v>
      </c>
      <c r="G389" s="108" t="s">
        <v>156</v>
      </c>
      <c r="H389" s="109">
        <v>0</v>
      </c>
      <c r="I389" s="107">
        <v>0</v>
      </c>
      <c r="J389" s="108">
        <v>0</v>
      </c>
      <c r="K389" s="108" t="s">
        <v>156</v>
      </c>
      <c r="L389" s="110" t="s">
        <v>157</v>
      </c>
      <c r="M389" s="106">
        <v>0</v>
      </c>
      <c r="N389" s="111">
        <v>0</v>
      </c>
      <c r="O389" s="112">
        <v>0</v>
      </c>
      <c r="P389" s="112" t="s">
        <v>156</v>
      </c>
      <c r="Q389" s="109">
        <v>0</v>
      </c>
      <c r="R389" s="107">
        <v>0</v>
      </c>
      <c r="S389" s="108">
        <v>0</v>
      </c>
      <c r="T389" s="108" t="s">
        <v>156</v>
      </c>
      <c r="U389" s="110" t="s">
        <v>157</v>
      </c>
      <c r="V389" s="106">
        <v>0</v>
      </c>
      <c r="W389" s="107">
        <v>0</v>
      </c>
      <c r="X389" s="108">
        <v>0</v>
      </c>
      <c r="Y389" s="108" t="s">
        <v>156</v>
      </c>
      <c r="Z389" s="109">
        <v>0</v>
      </c>
      <c r="AA389" s="107">
        <v>0</v>
      </c>
      <c r="AB389" s="108">
        <v>0</v>
      </c>
      <c r="AC389" s="108" t="s">
        <v>156</v>
      </c>
      <c r="AD389" s="110" t="s">
        <v>157</v>
      </c>
    </row>
    <row r="390" spans="1:30" x14ac:dyDescent="0.2">
      <c r="A390" s="105" t="s">
        <v>1266</v>
      </c>
      <c r="B390" s="105" t="s">
        <v>1267</v>
      </c>
      <c r="C390" s="105" t="s">
        <v>1268</v>
      </c>
      <c r="D390" s="106">
        <v>0</v>
      </c>
      <c r="E390" s="107">
        <v>0</v>
      </c>
      <c r="F390" s="108">
        <v>0</v>
      </c>
      <c r="G390" s="108" t="s">
        <v>156</v>
      </c>
      <c r="H390" s="109">
        <v>0</v>
      </c>
      <c r="I390" s="107">
        <v>0</v>
      </c>
      <c r="J390" s="108">
        <v>0</v>
      </c>
      <c r="K390" s="108" t="s">
        <v>156</v>
      </c>
      <c r="L390" s="110" t="s">
        <v>157</v>
      </c>
      <c r="M390" s="106">
        <v>0</v>
      </c>
      <c r="N390" s="111">
        <v>0</v>
      </c>
      <c r="O390" s="112">
        <v>0</v>
      </c>
      <c r="P390" s="112" t="s">
        <v>156</v>
      </c>
      <c r="Q390" s="109">
        <v>0</v>
      </c>
      <c r="R390" s="107">
        <v>0</v>
      </c>
      <c r="S390" s="108">
        <v>0</v>
      </c>
      <c r="T390" s="108" t="s">
        <v>156</v>
      </c>
      <c r="U390" s="110" t="s">
        <v>157</v>
      </c>
      <c r="V390" s="106">
        <v>0</v>
      </c>
      <c r="W390" s="107">
        <v>0</v>
      </c>
      <c r="X390" s="108">
        <v>0</v>
      </c>
      <c r="Y390" s="108" t="s">
        <v>156</v>
      </c>
      <c r="Z390" s="109">
        <v>0</v>
      </c>
      <c r="AA390" s="107">
        <v>0</v>
      </c>
      <c r="AB390" s="108">
        <v>0</v>
      </c>
      <c r="AC390" s="108" t="s">
        <v>156</v>
      </c>
      <c r="AD390" s="110" t="s">
        <v>157</v>
      </c>
    </row>
    <row r="391" spans="1:30" x14ac:dyDescent="0.2">
      <c r="A391" s="105" t="s">
        <v>1269</v>
      </c>
      <c r="B391" s="105" t="s">
        <v>1270</v>
      </c>
      <c r="C391" s="105" t="s">
        <v>1271</v>
      </c>
      <c r="D391" s="106">
        <v>4.7073130626932698E-2</v>
      </c>
      <c r="E391" s="107">
        <v>-1.9103502127312783E-2</v>
      </c>
      <c r="F391" s="108">
        <v>3.0375449861295999E-3</v>
      </c>
      <c r="G391" s="108">
        <v>6.4528212712321302</v>
      </c>
      <c r="H391" s="109">
        <v>1.9021976820000001E-3</v>
      </c>
      <c r="I391" s="107">
        <v>-4.6863702439024395E-3</v>
      </c>
      <c r="J391" s="108">
        <v>1.4858269593786099E-4</v>
      </c>
      <c r="K391" s="108">
        <v>7.8111069813542642</v>
      </c>
      <c r="L391" s="110">
        <v>-2.0272942998148387</v>
      </c>
      <c r="M391" s="106">
        <v>1.55204284016637E-2</v>
      </c>
      <c r="N391" s="111">
        <v>-8.4286023686671561E-3</v>
      </c>
      <c r="O391" s="112">
        <v>8.0383949432919497E-4</v>
      </c>
      <c r="P391" s="112">
        <v>5.1792352216452224</v>
      </c>
      <c r="Q391" s="109">
        <v>1.1974093040000001E-3</v>
      </c>
      <c r="R391" s="107">
        <v>-2.7622203107729344E-3</v>
      </c>
      <c r="S391" s="108">
        <v>1.0897909014835401E-4</v>
      </c>
      <c r="T391" s="108">
        <v>9.1012396332903389</v>
      </c>
      <c r="U391" s="110">
        <v>-1.609465031729757</v>
      </c>
      <c r="V391" s="106">
        <v>4.1240040745732197E-2</v>
      </c>
      <c r="W391" s="107">
        <v>-6.8289519367001486E-3</v>
      </c>
      <c r="X391" s="108">
        <v>3.06289259388912E-3</v>
      </c>
      <c r="Y391" s="108">
        <v>7.4269873125818604</v>
      </c>
      <c r="Z391" s="109">
        <v>5.5498106902810498E-3</v>
      </c>
      <c r="AA391" s="107">
        <v>-2.8447525546139618E-3</v>
      </c>
      <c r="AB391" s="108">
        <v>1.9710773396627102E-3</v>
      </c>
      <c r="AC391" s="108">
        <v>35.516118470752602</v>
      </c>
      <c r="AD391" s="110">
        <v>-1.2633610121090817</v>
      </c>
    </row>
    <row r="392" spans="1:30" x14ac:dyDescent="0.2">
      <c r="A392" s="105" t="s">
        <v>1272</v>
      </c>
      <c r="B392" s="105" t="s">
        <v>1273</v>
      </c>
      <c r="C392" s="105" t="s">
        <v>1274</v>
      </c>
      <c r="D392" s="106">
        <v>0</v>
      </c>
      <c r="E392" s="107">
        <v>0</v>
      </c>
      <c r="F392" s="108">
        <v>0</v>
      </c>
      <c r="G392" s="108" t="s">
        <v>156</v>
      </c>
      <c r="H392" s="109">
        <v>0</v>
      </c>
      <c r="I392" s="107">
        <v>0</v>
      </c>
      <c r="J392" s="108">
        <v>0</v>
      </c>
      <c r="K392" s="108" t="s">
        <v>156</v>
      </c>
      <c r="L392" s="110" t="s">
        <v>157</v>
      </c>
      <c r="M392" s="106">
        <v>0</v>
      </c>
      <c r="N392" s="111">
        <v>0</v>
      </c>
      <c r="O392" s="112">
        <v>0</v>
      </c>
      <c r="P392" s="112" t="s">
        <v>156</v>
      </c>
      <c r="Q392" s="109">
        <v>0</v>
      </c>
      <c r="R392" s="107">
        <v>0</v>
      </c>
      <c r="S392" s="108">
        <v>0</v>
      </c>
      <c r="T392" s="108" t="s">
        <v>156</v>
      </c>
      <c r="U392" s="110" t="s">
        <v>157</v>
      </c>
      <c r="V392" s="106">
        <v>0</v>
      </c>
      <c r="W392" s="107">
        <v>0</v>
      </c>
      <c r="X392" s="108">
        <v>0</v>
      </c>
      <c r="Y392" s="108" t="s">
        <v>156</v>
      </c>
      <c r="Z392" s="109">
        <v>0</v>
      </c>
      <c r="AA392" s="107">
        <v>0</v>
      </c>
      <c r="AB392" s="108">
        <v>0</v>
      </c>
      <c r="AC392" s="108" t="s">
        <v>156</v>
      </c>
      <c r="AD392" s="110" t="s">
        <v>157</v>
      </c>
    </row>
    <row r="393" spans="1:30" x14ac:dyDescent="0.2">
      <c r="A393" s="105" t="s">
        <v>1275</v>
      </c>
      <c r="B393" s="105" t="s">
        <v>1276</v>
      </c>
      <c r="C393" s="105" t="s">
        <v>1277</v>
      </c>
      <c r="D393" s="116">
        <v>0</v>
      </c>
      <c r="E393" s="107">
        <v>0</v>
      </c>
      <c r="F393" s="108">
        <v>2.1586934551741599E-4</v>
      </c>
      <c r="G393" s="108" t="s">
        <v>156</v>
      </c>
      <c r="H393" s="113">
        <v>0</v>
      </c>
      <c r="I393" s="107">
        <v>0</v>
      </c>
      <c r="J393" s="108">
        <v>2.1765604499008001E-4</v>
      </c>
      <c r="K393" s="108" t="s">
        <v>156</v>
      </c>
      <c r="L393" s="110" t="s">
        <v>157</v>
      </c>
      <c r="M393" s="116">
        <v>0</v>
      </c>
      <c r="N393" s="111">
        <v>0</v>
      </c>
      <c r="O393" s="112">
        <v>1.02679909427933E-4</v>
      </c>
      <c r="P393" s="112" t="s">
        <v>156</v>
      </c>
      <c r="Q393" s="113">
        <v>0</v>
      </c>
      <c r="R393" s="107">
        <v>0</v>
      </c>
      <c r="S393" s="108">
        <v>1.15690381621821E-4</v>
      </c>
      <c r="T393" s="108" t="s">
        <v>156</v>
      </c>
      <c r="U393" s="110" t="s">
        <v>157</v>
      </c>
      <c r="V393" s="116">
        <v>0</v>
      </c>
      <c r="W393" s="107">
        <v>0</v>
      </c>
      <c r="X393" s="108">
        <v>1.6684065177140301E-4</v>
      </c>
      <c r="Y393" s="108" t="s">
        <v>156</v>
      </c>
      <c r="Z393" s="113">
        <v>0</v>
      </c>
      <c r="AA393" s="107">
        <v>0</v>
      </c>
      <c r="AB393" s="114">
        <v>5.3631562292906601E-5</v>
      </c>
      <c r="AC393" s="108" t="s">
        <v>156</v>
      </c>
      <c r="AD393" s="110" t="s">
        <v>157</v>
      </c>
    </row>
    <row r="394" spans="1:30" x14ac:dyDescent="0.2">
      <c r="A394" s="105" t="s">
        <v>1278</v>
      </c>
      <c r="B394" s="105" t="s">
        <v>1279</v>
      </c>
      <c r="C394" s="105" t="s">
        <v>1280</v>
      </c>
      <c r="D394" s="106">
        <v>4.7073130626932698E-2</v>
      </c>
      <c r="E394" s="107">
        <v>-1.9103502127312783E-2</v>
      </c>
      <c r="F394" s="108">
        <v>3.0375449861295999E-3</v>
      </c>
      <c r="G394" s="108">
        <v>6.4528212712321302</v>
      </c>
      <c r="H394" s="109">
        <v>1.9021976820000001E-3</v>
      </c>
      <c r="I394" s="107">
        <v>-4.6863702439024395E-3</v>
      </c>
      <c r="J394" s="108">
        <v>1.4858269593786099E-4</v>
      </c>
      <c r="K394" s="108">
        <v>7.8111069813542642</v>
      </c>
      <c r="L394" s="110">
        <v>-2.0272942998148387</v>
      </c>
      <c r="M394" s="106">
        <v>1.55204284016637E-2</v>
      </c>
      <c r="N394" s="111">
        <v>-8.4286023686671561E-3</v>
      </c>
      <c r="O394" s="112">
        <v>8.0383949432919497E-4</v>
      </c>
      <c r="P394" s="112">
        <v>5.1792352216452224</v>
      </c>
      <c r="Q394" s="109">
        <v>1.1974093040000001E-3</v>
      </c>
      <c r="R394" s="107">
        <v>-2.7622203107729344E-3</v>
      </c>
      <c r="S394" s="108">
        <v>1.0897909014835401E-4</v>
      </c>
      <c r="T394" s="108">
        <v>9.1012396332903389</v>
      </c>
      <c r="U394" s="110">
        <v>-1.609465031729757</v>
      </c>
      <c r="V394" s="106">
        <v>4.1240040745732197E-2</v>
      </c>
      <c r="W394" s="107">
        <v>-6.8289519367001486E-3</v>
      </c>
      <c r="X394" s="108">
        <v>3.06289259388912E-3</v>
      </c>
      <c r="Y394" s="108">
        <v>7.4269873125818604</v>
      </c>
      <c r="Z394" s="109">
        <v>5.5498106902810498E-3</v>
      </c>
      <c r="AA394" s="107">
        <v>-2.8447525546139618E-3</v>
      </c>
      <c r="AB394" s="108">
        <v>1.9710773396627102E-3</v>
      </c>
      <c r="AC394" s="108">
        <v>35.516118470752602</v>
      </c>
      <c r="AD394" s="110">
        <v>-1.2633610121090817</v>
      </c>
    </row>
    <row r="395" spans="1:30" x14ac:dyDescent="0.2">
      <c r="A395" s="105" t="s">
        <v>1281</v>
      </c>
      <c r="B395" s="105" t="s">
        <v>1282</v>
      </c>
      <c r="C395" s="105" t="s">
        <v>1283</v>
      </c>
      <c r="D395" s="106">
        <v>0.11400505380000001</v>
      </c>
      <c r="E395" s="107">
        <v>-4.6266219365206918E-2</v>
      </c>
      <c r="F395" s="108">
        <v>2.91713154668958E-2</v>
      </c>
      <c r="G395" s="108">
        <v>25.587738871709387</v>
      </c>
      <c r="H395" s="109">
        <v>4.7472281010000001E-3</v>
      </c>
      <c r="I395" s="107">
        <v>-1.1695560731707317E-2</v>
      </c>
      <c r="J395" s="108">
        <v>3.92100024244341E-3</v>
      </c>
      <c r="K395" s="108">
        <v>82.595572806317321</v>
      </c>
      <c r="L395" s="110">
        <v>-1.9839981822971211</v>
      </c>
      <c r="M395" s="106">
        <v>2.3580778319999999E-2</v>
      </c>
      <c r="N395" s="111">
        <v>-1.2805896774193548E-2</v>
      </c>
      <c r="O395" s="112">
        <v>9.2986503429862803E-3</v>
      </c>
      <c r="P395" s="112">
        <v>39.433178230167428</v>
      </c>
      <c r="Q395" s="109">
        <v>2.9883161359999999E-3</v>
      </c>
      <c r="R395" s="107">
        <v>-6.8935388244400131E-3</v>
      </c>
      <c r="S395" s="108">
        <v>2.38779788497246E-3</v>
      </c>
      <c r="T395" s="108">
        <v>79.904460448707354</v>
      </c>
      <c r="U395" s="110">
        <v>-0.89349159463722161</v>
      </c>
      <c r="V395" s="106">
        <v>0</v>
      </c>
      <c r="W395" s="107">
        <v>0</v>
      </c>
      <c r="X395" s="108">
        <v>1.3348742183847099E-2</v>
      </c>
      <c r="Y395" s="108" t="s">
        <v>156</v>
      </c>
      <c r="Z395" s="109">
        <v>2.59319372399993E-3</v>
      </c>
      <c r="AA395" s="107">
        <v>-1.3292335329340959E-3</v>
      </c>
      <c r="AB395" s="108">
        <v>6.2394007086965398E-3</v>
      </c>
      <c r="AC395" s="108">
        <v>240.6068104727801</v>
      </c>
      <c r="AD395" s="110" t="s">
        <v>157</v>
      </c>
    </row>
    <row r="396" spans="1:30" x14ac:dyDescent="0.2">
      <c r="A396" s="105" t="s">
        <v>1284</v>
      </c>
      <c r="B396" s="105" t="s">
        <v>1285</v>
      </c>
      <c r="C396" s="105" t="s">
        <v>1286</v>
      </c>
      <c r="D396" s="106">
        <v>0</v>
      </c>
      <c r="E396" s="107">
        <v>0</v>
      </c>
      <c r="F396" s="108">
        <v>2.9267918574928199E-2</v>
      </c>
      <c r="G396" s="108" t="s">
        <v>156</v>
      </c>
      <c r="H396" s="109">
        <v>0</v>
      </c>
      <c r="I396" s="107">
        <v>0</v>
      </c>
      <c r="J396" s="108">
        <v>1.5066871038582101E-3</v>
      </c>
      <c r="K396" s="108" t="s">
        <v>156</v>
      </c>
      <c r="L396" s="110" t="s">
        <v>157</v>
      </c>
      <c r="M396" s="106">
        <v>0</v>
      </c>
      <c r="N396" s="111">
        <v>0</v>
      </c>
      <c r="O396" s="112">
        <v>3.0845191527055201E-3</v>
      </c>
      <c r="P396" s="112" t="s">
        <v>156</v>
      </c>
      <c r="Q396" s="109">
        <v>0</v>
      </c>
      <c r="R396" s="107">
        <v>0</v>
      </c>
      <c r="S396" s="108">
        <v>1.1667312869257701E-3</v>
      </c>
      <c r="T396" s="108" t="s">
        <v>156</v>
      </c>
      <c r="U396" s="110" t="s">
        <v>157</v>
      </c>
      <c r="V396" s="106">
        <v>2.8061169048E-2</v>
      </c>
      <c r="W396" s="107">
        <v>-4.6466582295081969E-3</v>
      </c>
      <c r="X396" s="108">
        <v>1.3583898780350399E-2</v>
      </c>
      <c r="Y396" s="108">
        <v>48.408171295766323</v>
      </c>
      <c r="Z396" s="109">
        <v>0</v>
      </c>
      <c r="AA396" s="107">
        <v>0</v>
      </c>
      <c r="AB396" s="108">
        <v>3.6456568057614E-3</v>
      </c>
      <c r="AC396" s="108" t="s">
        <v>156</v>
      </c>
      <c r="AD396" s="110" t="s">
        <v>157</v>
      </c>
    </row>
    <row r="397" spans="1:30" x14ac:dyDescent="0.2">
      <c r="A397" s="105" t="s">
        <v>1287</v>
      </c>
      <c r="B397" s="105" t="s">
        <v>1288</v>
      </c>
      <c r="C397" s="105" t="s">
        <v>1289</v>
      </c>
      <c r="D397" s="106">
        <v>8.6397917759999998E-2</v>
      </c>
      <c r="E397" s="107">
        <v>-3.5062524708718359E-2</v>
      </c>
      <c r="F397" s="108">
        <v>1.39400373734442E-2</v>
      </c>
      <c r="G397" s="108">
        <v>16.134691361622234</v>
      </c>
      <c r="H397" s="109">
        <v>3.5976554459999999E-3</v>
      </c>
      <c r="I397" s="107">
        <v>-8.8634034146341471E-3</v>
      </c>
      <c r="J397" s="108">
        <v>3.8858676243796598E-3</v>
      </c>
      <c r="K397" s="108">
        <v>108.01111120021525</v>
      </c>
      <c r="L397" s="110">
        <v>-1.9839971987515546</v>
      </c>
      <c r="M397" s="106">
        <v>1.7870528609999999E-2</v>
      </c>
      <c r="N397" s="111">
        <v>-9.7048596774193547E-3</v>
      </c>
      <c r="O397" s="112">
        <v>8.8212055033336095E-3</v>
      </c>
      <c r="P397" s="112">
        <v>49.361749144887831</v>
      </c>
      <c r="Q397" s="109">
        <v>2.2646736839999999E-3</v>
      </c>
      <c r="R397" s="107">
        <v>-5.2242183406466716E-3</v>
      </c>
      <c r="S397" s="108">
        <v>2.4869715536139799E-3</v>
      </c>
      <c r="T397" s="108">
        <v>109.81588964381589</v>
      </c>
      <c r="U397" s="110">
        <v>-0.89349215911148039</v>
      </c>
      <c r="V397" s="106">
        <v>2.1265975071E-2</v>
      </c>
      <c r="W397" s="107">
        <v>-3.5214398196721313E-3</v>
      </c>
      <c r="X397" s="108">
        <v>6.4954738759763903E-3</v>
      </c>
      <c r="Y397" s="108">
        <v>30.54397390333699</v>
      </c>
      <c r="Z397" s="109">
        <v>1.9652335560000002E-3</v>
      </c>
      <c r="AA397" s="107">
        <v>-1.007350248655232E-3</v>
      </c>
      <c r="AB397" s="108">
        <v>6.0930493405938401E-3</v>
      </c>
      <c r="AC397" s="108">
        <v>310.04199587328031</v>
      </c>
      <c r="AD397" s="110">
        <v>-1.8056000421496705</v>
      </c>
    </row>
    <row r="398" spans="1:30" x14ac:dyDescent="0.2">
      <c r="A398" s="105" t="s">
        <v>1290</v>
      </c>
      <c r="B398" s="105" t="s">
        <v>1291</v>
      </c>
      <c r="C398" s="105" t="s">
        <v>1292</v>
      </c>
      <c r="D398" s="106">
        <v>2.7720959816650799E-2</v>
      </c>
      <c r="E398" s="107">
        <v>-1.1249887308866406E-2</v>
      </c>
      <c r="F398" s="108">
        <v>1.3637561046087999E-2</v>
      </c>
      <c r="G398" s="108">
        <v>49.195847244425131</v>
      </c>
      <c r="H398" s="109">
        <v>1.1495726549999999E-3</v>
      </c>
      <c r="I398" s="107">
        <v>-2.8321573170731707E-3</v>
      </c>
      <c r="J398" s="108">
        <v>9.5959099889782401E-4</v>
      </c>
      <c r="K398" s="108">
        <v>83.473714751663437</v>
      </c>
      <c r="L398" s="110">
        <v>-1.989937240159785</v>
      </c>
      <c r="M398" s="106">
        <v>5.7102497100000003E-3</v>
      </c>
      <c r="N398" s="111">
        <v>-3.1010370967741938E-3</v>
      </c>
      <c r="O398" s="112">
        <v>2.4094827691161199E-3</v>
      </c>
      <c r="P398" s="112">
        <v>42.195751350357668</v>
      </c>
      <c r="Q398" s="109">
        <v>7.2364245199999996E-4</v>
      </c>
      <c r="R398" s="107">
        <v>-1.6693204837933413E-3</v>
      </c>
      <c r="S398" s="108">
        <v>2.4646396764337199E-4</v>
      </c>
      <c r="T398" s="108">
        <v>34.058804449931856</v>
      </c>
      <c r="U398" s="110">
        <v>-0.89348982808658806</v>
      </c>
      <c r="V398" s="106">
        <v>6.7951939769999997E-3</v>
      </c>
      <c r="W398" s="107">
        <v>-1.1252184098360656E-3</v>
      </c>
      <c r="X398" s="108">
        <v>7.1837891830995801E-4</v>
      </c>
      <c r="Y398" s="108">
        <v>10.571867716234262</v>
      </c>
      <c r="Z398" s="109">
        <v>6.2796016799999998E-4</v>
      </c>
      <c r="AA398" s="107">
        <v>-3.2188328427889981E-4</v>
      </c>
      <c r="AB398" s="108">
        <v>1.52634701609298E-3</v>
      </c>
      <c r="AC398" s="108">
        <v>243.06430469216957</v>
      </c>
      <c r="AD398" s="110">
        <v>-1.8055954987922553</v>
      </c>
    </row>
    <row r="399" spans="1:30" x14ac:dyDescent="0.2">
      <c r="A399" s="105" t="s">
        <v>1293</v>
      </c>
      <c r="B399" s="105" t="s">
        <v>1294</v>
      </c>
      <c r="C399" s="105" t="s">
        <v>1295</v>
      </c>
      <c r="D399" s="106">
        <v>0</v>
      </c>
      <c r="E399" s="107">
        <v>0</v>
      </c>
      <c r="F399" s="108">
        <v>6.3591212790031701E-3</v>
      </c>
      <c r="G399" s="108" t="s">
        <v>156</v>
      </c>
      <c r="H399" s="109">
        <v>0</v>
      </c>
      <c r="I399" s="107">
        <v>0</v>
      </c>
      <c r="J399" s="108">
        <v>2.6048821460679201E-3</v>
      </c>
      <c r="K399" s="108" t="s">
        <v>156</v>
      </c>
      <c r="L399" s="110" t="s">
        <v>157</v>
      </c>
      <c r="M399" s="116">
        <v>0</v>
      </c>
      <c r="N399" s="111">
        <v>0</v>
      </c>
      <c r="O399" s="112">
        <v>1.9222519782294599E-3</v>
      </c>
      <c r="P399" s="112" t="s">
        <v>156</v>
      </c>
      <c r="Q399" s="113">
        <v>0</v>
      </c>
      <c r="R399" s="107">
        <v>0</v>
      </c>
      <c r="S399" s="108">
        <v>3.4125445198706999E-4</v>
      </c>
      <c r="T399" s="108" t="s">
        <v>156</v>
      </c>
      <c r="U399" s="110" t="s">
        <v>157</v>
      </c>
      <c r="V399" s="106">
        <v>0</v>
      </c>
      <c r="W399" s="107">
        <v>0</v>
      </c>
      <c r="X399" s="108">
        <v>3.5507209847373601E-3</v>
      </c>
      <c r="Y399" s="108" t="s">
        <v>156</v>
      </c>
      <c r="Z399" s="113">
        <v>0</v>
      </c>
      <c r="AA399" s="107">
        <v>0</v>
      </c>
      <c r="AB399" s="114">
        <v>2.7461011459101198E-3</v>
      </c>
      <c r="AC399" s="108" t="s">
        <v>156</v>
      </c>
      <c r="AD399" s="110" t="s">
        <v>157</v>
      </c>
    </row>
    <row r="400" spans="1:30" x14ac:dyDescent="0.2">
      <c r="A400" s="105" t="s">
        <v>1296</v>
      </c>
      <c r="B400" s="105" t="s">
        <v>1294</v>
      </c>
      <c r="C400" s="105" t="s">
        <v>1297</v>
      </c>
      <c r="D400" s="106">
        <v>0</v>
      </c>
      <c r="E400" s="107">
        <v>0</v>
      </c>
      <c r="F400" s="108">
        <v>0</v>
      </c>
      <c r="G400" s="108" t="s">
        <v>156</v>
      </c>
      <c r="H400" s="109">
        <v>0</v>
      </c>
      <c r="I400" s="107">
        <v>0</v>
      </c>
      <c r="J400" s="108">
        <v>0</v>
      </c>
      <c r="K400" s="108" t="s">
        <v>156</v>
      </c>
      <c r="L400" s="110" t="s">
        <v>157</v>
      </c>
      <c r="M400" s="106">
        <v>0</v>
      </c>
      <c r="N400" s="111">
        <v>0</v>
      </c>
      <c r="O400" s="112">
        <v>0</v>
      </c>
      <c r="P400" s="112" t="s">
        <v>156</v>
      </c>
      <c r="Q400" s="109">
        <v>0</v>
      </c>
      <c r="R400" s="107">
        <v>0</v>
      </c>
      <c r="S400" s="108">
        <v>0</v>
      </c>
      <c r="T400" s="108" t="s">
        <v>156</v>
      </c>
      <c r="U400" s="110" t="s">
        <v>157</v>
      </c>
      <c r="V400" s="106">
        <v>0</v>
      </c>
      <c r="W400" s="107">
        <v>0</v>
      </c>
      <c r="X400" s="108">
        <v>0</v>
      </c>
      <c r="Y400" s="108" t="s">
        <v>156</v>
      </c>
      <c r="Z400" s="109">
        <v>0</v>
      </c>
      <c r="AA400" s="107">
        <v>0</v>
      </c>
      <c r="AB400" s="108">
        <v>0</v>
      </c>
      <c r="AC400" s="108" t="s">
        <v>156</v>
      </c>
      <c r="AD400" s="110" t="s">
        <v>157</v>
      </c>
    </row>
    <row r="401" spans="1:30" x14ac:dyDescent="0.2">
      <c r="A401" s="105" t="s">
        <v>1298</v>
      </c>
      <c r="B401" s="105" t="s">
        <v>1294</v>
      </c>
      <c r="C401" s="105" t="s">
        <v>1299</v>
      </c>
      <c r="D401" s="106">
        <v>0</v>
      </c>
      <c r="E401" s="107">
        <v>0</v>
      </c>
      <c r="F401" s="108">
        <v>8.8969483727471405E-3</v>
      </c>
      <c r="G401" s="108" t="s">
        <v>156</v>
      </c>
      <c r="H401" s="113">
        <v>0</v>
      </c>
      <c r="I401" s="107">
        <v>0</v>
      </c>
      <c r="J401" s="108">
        <v>4.8900102065616697E-4</v>
      </c>
      <c r="K401" s="108" t="s">
        <v>156</v>
      </c>
      <c r="L401" s="110" t="s">
        <v>157</v>
      </c>
      <c r="M401" s="116">
        <v>0</v>
      </c>
      <c r="N401" s="111">
        <v>0</v>
      </c>
      <c r="O401" s="112">
        <v>1.45336822694059E-3</v>
      </c>
      <c r="P401" s="112" t="s">
        <v>156</v>
      </c>
      <c r="Q401" s="113">
        <v>0</v>
      </c>
      <c r="R401" s="107">
        <v>0</v>
      </c>
      <c r="S401" s="108">
        <v>1.7062365917490599E-4</v>
      </c>
      <c r="T401" s="108" t="s">
        <v>156</v>
      </c>
      <c r="U401" s="110" t="s">
        <v>157</v>
      </c>
      <c r="V401" s="106">
        <v>0</v>
      </c>
      <c r="W401" s="107">
        <v>0</v>
      </c>
      <c r="X401" s="108">
        <v>3.4547385508822402E-3</v>
      </c>
      <c r="Y401" s="108" t="s">
        <v>156</v>
      </c>
      <c r="Z401" s="113">
        <v>0</v>
      </c>
      <c r="AA401" s="107">
        <v>0</v>
      </c>
      <c r="AB401" s="114">
        <v>1.47902961811079E-3</v>
      </c>
      <c r="AC401" s="108" t="s">
        <v>156</v>
      </c>
      <c r="AD401" s="110" t="s">
        <v>157</v>
      </c>
    </row>
    <row r="402" spans="1:30" x14ac:dyDescent="0.2">
      <c r="A402" s="105" t="s">
        <v>1300</v>
      </c>
      <c r="B402" s="105" t="s">
        <v>1301</v>
      </c>
      <c r="C402" s="105" t="s">
        <v>1302</v>
      </c>
      <c r="D402" s="106">
        <v>0</v>
      </c>
      <c r="E402" s="107">
        <v>0</v>
      </c>
      <c r="F402" s="108">
        <v>2.1975427609852E-3</v>
      </c>
      <c r="G402" s="108" t="s">
        <v>156</v>
      </c>
      <c r="H402" s="109">
        <v>0</v>
      </c>
      <c r="I402" s="107">
        <v>0</v>
      </c>
      <c r="J402" s="108">
        <v>3.90581697819233E-3</v>
      </c>
      <c r="K402" s="108" t="s">
        <v>156</v>
      </c>
      <c r="L402" s="110" t="s">
        <v>157</v>
      </c>
      <c r="M402" s="116">
        <v>0</v>
      </c>
      <c r="N402" s="111">
        <v>0</v>
      </c>
      <c r="O402" s="112">
        <v>1.7041004196229499E-3</v>
      </c>
      <c r="P402" s="112" t="s">
        <v>156</v>
      </c>
      <c r="Q402" s="109">
        <v>0</v>
      </c>
      <c r="R402" s="107">
        <v>0</v>
      </c>
      <c r="S402" s="108">
        <v>2.8669041271726101E-3</v>
      </c>
      <c r="T402" s="108" t="s">
        <v>156</v>
      </c>
      <c r="U402" s="110" t="s">
        <v>157</v>
      </c>
      <c r="V402" s="106">
        <v>0</v>
      </c>
      <c r="W402" s="107">
        <v>0</v>
      </c>
      <c r="X402" s="108">
        <v>2.8862622950364598E-3</v>
      </c>
      <c r="Y402" s="108" t="s">
        <v>156</v>
      </c>
      <c r="Z402" s="109">
        <v>0</v>
      </c>
      <c r="AA402" s="107">
        <v>0</v>
      </c>
      <c r="AB402" s="108">
        <v>2.68362363192677E-3</v>
      </c>
      <c r="AC402" s="108" t="s">
        <v>156</v>
      </c>
      <c r="AD402" s="110" t="s">
        <v>157</v>
      </c>
    </row>
    <row r="403" spans="1:30" x14ac:dyDescent="0.2">
      <c r="A403" s="105" t="s">
        <v>1303</v>
      </c>
      <c r="B403" s="105" t="s">
        <v>1301</v>
      </c>
      <c r="C403" s="105" t="s">
        <v>1304</v>
      </c>
      <c r="D403" s="106">
        <v>0</v>
      </c>
      <c r="E403" s="107">
        <v>0</v>
      </c>
      <c r="F403" s="108">
        <v>0</v>
      </c>
      <c r="G403" s="108" t="s">
        <v>156</v>
      </c>
      <c r="H403" s="109">
        <v>0</v>
      </c>
      <c r="I403" s="107">
        <v>0</v>
      </c>
      <c r="J403" s="108">
        <v>0</v>
      </c>
      <c r="K403" s="108" t="s">
        <v>156</v>
      </c>
      <c r="L403" s="110" t="s">
        <v>157</v>
      </c>
      <c r="M403" s="106">
        <v>0</v>
      </c>
      <c r="N403" s="111">
        <v>0</v>
      </c>
      <c r="O403" s="112">
        <v>0</v>
      </c>
      <c r="P403" s="112" t="s">
        <v>156</v>
      </c>
      <c r="Q403" s="109">
        <v>0</v>
      </c>
      <c r="R403" s="107">
        <v>0</v>
      </c>
      <c r="S403" s="108">
        <v>0</v>
      </c>
      <c r="T403" s="108" t="s">
        <v>156</v>
      </c>
      <c r="U403" s="110" t="s">
        <v>157</v>
      </c>
      <c r="V403" s="106">
        <v>0</v>
      </c>
      <c r="W403" s="107">
        <v>0</v>
      </c>
      <c r="X403" s="108">
        <v>0</v>
      </c>
      <c r="Y403" s="108" t="s">
        <v>156</v>
      </c>
      <c r="Z403" s="109">
        <v>0</v>
      </c>
      <c r="AA403" s="107">
        <v>0</v>
      </c>
      <c r="AB403" s="108">
        <v>0</v>
      </c>
      <c r="AC403" s="108" t="s">
        <v>156</v>
      </c>
      <c r="AD403" s="110" t="s">
        <v>157</v>
      </c>
    </row>
    <row r="404" spans="1:30" x14ac:dyDescent="0.2">
      <c r="A404" s="105" t="s">
        <v>1305</v>
      </c>
      <c r="B404" s="105" t="s">
        <v>1306</v>
      </c>
      <c r="C404" s="105" t="s">
        <v>1307</v>
      </c>
      <c r="D404" s="106">
        <v>0</v>
      </c>
      <c r="E404" s="107">
        <v>0</v>
      </c>
      <c r="F404" s="108">
        <v>0</v>
      </c>
      <c r="G404" s="108" t="s">
        <v>156</v>
      </c>
      <c r="H404" s="109">
        <v>0</v>
      </c>
      <c r="I404" s="107">
        <v>0</v>
      </c>
      <c r="J404" s="108">
        <v>0</v>
      </c>
      <c r="K404" s="108" t="s">
        <v>156</v>
      </c>
      <c r="L404" s="110" t="s">
        <v>157</v>
      </c>
      <c r="M404" s="106">
        <v>0</v>
      </c>
      <c r="N404" s="111">
        <v>0</v>
      </c>
      <c r="O404" s="112">
        <v>0</v>
      </c>
      <c r="P404" s="112" t="s">
        <v>156</v>
      </c>
      <c r="Q404" s="109">
        <v>0</v>
      </c>
      <c r="R404" s="107">
        <v>0</v>
      </c>
      <c r="S404" s="108">
        <v>0</v>
      </c>
      <c r="T404" s="108" t="s">
        <v>156</v>
      </c>
      <c r="U404" s="110" t="s">
        <v>157</v>
      </c>
      <c r="V404" s="106">
        <v>0</v>
      </c>
      <c r="W404" s="107">
        <v>0</v>
      </c>
      <c r="X404" s="108">
        <v>0</v>
      </c>
      <c r="Y404" s="108" t="s">
        <v>156</v>
      </c>
      <c r="Z404" s="109">
        <v>0</v>
      </c>
      <c r="AA404" s="107">
        <v>0</v>
      </c>
      <c r="AB404" s="108">
        <v>0</v>
      </c>
      <c r="AC404" s="108" t="s">
        <v>156</v>
      </c>
      <c r="AD404" s="110" t="s">
        <v>157</v>
      </c>
    </row>
    <row r="405" spans="1:30" x14ac:dyDescent="0.2">
      <c r="A405" s="105" t="s">
        <v>1308</v>
      </c>
      <c r="B405" s="105" t="s">
        <v>1309</v>
      </c>
      <c r="C405" s="105" t="s">
        <v>1310</v>
      </c>
      <c r="D405" s="106">
        <v>0</v>
      </c>
      <c r="E405" s="107">
        <v>0</v>
      </c>
      <c r="F405" s="108">
        <v>0</v>
      </c>
      <c r="G405" s="108" t="s">
        <v>156</v>
      </c>
      <c r="H405" s="109">
        <v>0</v>
      </c>
      <c r="I405" s="107">
        <v>0</v>
      </c>
      <c r="J405" s="108">
        <v>0</v>
      </c>
      <c r="K405" s="108" t="s">
        <v>156</v>
      </c>
      <c r="L405" s="110" t="s">
        <v>157</v>
      </c>
      <c r="M405" s="106">
        <v>0</v>
      </c>
      <c r="N405" s="111">
        <v>0</v>
      </c>
      <c r="O405" s="112">
        <v>0</v>
      </c>
      <c r="P405" s="112" t="s">
        <v>156</v>
      </c>
      <c r="Q405" s="109">
        <v>0</v>
      </c>
      <c r="R405" s="107">
        <v>0</v>
      </c>
      <c r="S405" s="108">
        <v>0</v>
      </c>
      <c r="T405" s="108" t="s">
        <v>156</v>
      </c>
      <c r="U405" s="110" t="s">
        <v>157</v>
      </c>
      <c r="V405" s="106">
        <v>0</v>
      </c>
      <c r="W405" s="107">
        <v>0</v>
      </c>
      <c r="X405" s="108">
        <v>0</v>
      </c>
      <c r="Y405" s="108" t="s">
        <v>156</v>
      </c>
      <c r="Z405" s="109">
        <v>0</v>
      </c>
      <c r="AA405" s="107">
        <v>0</v>
      </c>
      <c r="AB405" s="108">
        <v>0</v>
      </c>
      <c r="AC405" s="108" t="s">
        <v>156</v>
      </c>
      <c r="AD405" s="110" t="s">
        <v>157</v>
      </c>
    </row>
    <row r="406" spans="1:30" x14ac:dyDescent="0.2">
      <c r="A406" s="105" t="s">
        <v>1311</v>
      </c>
      <c r="B406" s="105" t="s">
        <v>1312</v>
      </c>
      <c r="C406" s="105" t="s">
        <v>1313</v>
      </c>
      <c r="D406" s="116">
        <v>1.7819999999999999E-7</v>
      </c>
      <c r="E406" s="107">
        <v>-7.2318200080353553E-8</v>
      </c>
      <c r="F406" s="114">
        <v>1.9381364543857499E-10</v>
      </c>
      <c r="G406" s="108">
        <v>0.10876186612714647</v>
      </c>
      <c r="H406" s="113">
        <v>2.079E-8</v>
      </c>
      <c r="I406" s="107">
        <v>-5.1219512195121955E-8</v>
      </c>
      <c r="J406" s="114">
        <v>5.6008232388857202E-11</v>
      </c>
      <c r="K406" s="108">
        <v>0.26939986719027031</v>
      </c>
      <c r="L406" s="110">
        <v>-0.49766525807532447</v>
      </c>
      <c r="M406" s="116">
        <v>5.3459999999999997E-8</v>
      </c>
      <c r="N406" s="111">
        <v>-2.9032258064516128E-8</v>
      </c>
      <c r="O406" s="115">
        <v>1.3166302978237601E-10</v>
      </c>
      <c r="P406" s="112">
        <v>0.24628325810395812</v>
      </c>
      <c r="Q406" s="113">
        <v>1.508E-8</v>
      </c>
      <c r="R406" s="107">
        <v>-3.4787004032211737E-8</v>
      </c>
      <c r="S406" s="114">
        <v>3.5643487661442003E-11</v>
      </c>
      <c r="T406" s="108">
        <v>0.23636265027481432</v>
      </c>
      <c r="U406" s="110">
        <v>0.2608916488646964</v>
      </c>
      <c r="V406" s="116">
        <v>7.2269999999999998E-8</v>
      </c>
      <c r="W406" s="107">
        <v>-1.1967213114754099E-8</v>
      </c>
      <c r="X406" s="114">
        <v>1.2265278274996899E-10</v>
      </c>
      <c r="Y406" s="108">
        <v>0.16971465718827866</v>
      </c>
      <c r="Z406" s="113">
        <v>1.188E-8</v>
      </c>
      <c r="AA406" s="107">
        <v>-6.0895158834872629E-9</v>
      </c>
      <c r="AB406" s="114">
        <v>2.7083259551978301E-11</v>
      </c>
      <c r="AC406" s="108">
        <v>0.22797356525234261</v>
      </c>
      <c r="AD406" s="110">
        <v>-0.97468777776978144</v>
      </c>
    </row>
    <row r="407" spans="1:30" x14ac:dyDescent="0.2">
      <c r="A407" s="105" t="s">
        <v>1314</v>
      </c>
      <c r="B407" s="105" t="s">
        <v>1315</v>
      </c>
      <c r="C407" s="105" t="s">
        <v>1316</v>
      </c>
      <c r="D407" s="106">
        <v>8.6298553439999991E-3</v>
      </c>
      <c r="E407" s="107">
        <v>-3.5022200080353557E-3</v>
      </c>
      <c r="F407" s="108">
        <v>8.36568206899586E-4</v>
      </c>
      <c r="G407" s="108">
        <v>9.6938844691205528</v>
      </c>
      <c r="H407" s="109">
        <v>8.8178456520000004E-3</v>
      </c>
      <c r="I407" s="107">
        <v>-2.1724182439024391E-2</v>
      </c>
      <c r="J407" s="114">
        <v>2.5428396621445699E-5</v>
      </c>
      <c r="K407" s="108">
        <v>0.28837425404104478</v>
      </c>
      <c r="L407" s="110">
        <v>2.6329602628886524</v>
      </c>
      <c r="M407" s="106">
        <v>9.4180268159999997E-3</v>
      </c>
      <c r="N407" s="111">
        <v>-5.1146012903225809E-3</v>
      </c>
      <c r="O407" s="115">
        <v>2.7743390127877E-5</v>
      </c>
      <c r="P407" s="112">
        <v>0.29457752318930114</v>
      </c>
      <c r="Q407" s="109">
        <v>3.8149625279999999E-3</v>
      </c>
      <c r="R407" s="107">
        <v>-8.8004719392753769E-3</v>
      </c>
      <c r="S407" s="108">
        <v>1.2269196898942699E-4</v>
      </c>
      <c r="T407" s="108">
        <v>3.2160727160208422</v>
      </c>
      <c r="U407" s="110">
        <v>0.78295911383711281</v>
      </c>
      <c r="V407" s="106">
        <v>1.13355312804247E-2</v>
      </c>
      <c r="W407" s="107">
        <v>-1.8770543600637028E-3</v>
      </c>
      <c r="X407" s="114">
        <v>7.0636198011167802E-6</v>
      </c>
      <c r="Y407" s="108">
        <v>6.2313972114522123E-2</v>
      </c>
      <c r="Z407" s="109">
        <v>3.6465704003294801E-3</v>
      </c>
      <c r="AA407" s="107">
        <v>-1.8691791559815553E-3</v>
      </c>
      <c r="AB407" s="114">
        <v>1.3838902669605401E-5</v>
      </c>
      <c r="AC407" s="108">
        <v>0.37950460707833883</v>
      </c>
      <c r="AD407" s="110">
        <v>-6.0655773659512215E-3</v>
      </c>
    </row>
    <row r="408" spans="1:30" x14ac:dyDescent="0.2">
      <c r="A408" s="105" t="s">
        <v>1317</v>
      </c>
      <c r="B408" s="105" t="s">
        <v>1318</v>
      </c>
      <c r="C408" s="105" t="s">
        <v>1319</v>
      </c>
      <c r="D408" s="106">
        <v>8.6298553439999991E-3</v>
      </c>
      <c r="E408" s="107">
        <v>-3.5022200080353557E-3</v>
      </c>
      <c r="F408" s="108">
        <v>1.85832692124763E-3</v>
      </c>
      <c r="G408" s="108">
        <v>21.533697230969835</v>
      </c>
      <c r="H408" s="109">
        <v>8.8178456520000004E-3</v>
      </c>
      <c r="I408" s="107">
        <v>-2.1724182439024391E-2</v>
      </c>
      <c r="J408" s="108">
        <v>4.0406159246715598E-3</v>
      </c>
      <c r="K408" s="108">
        <v>45.823164570306311</v>
      </c>
      <c r="L408" s="110">
        <v>2.6329602628886524</v>
      </c>
      <c r="M408" s="106">
        <v>9.4180268159999997E-3</v>
      </c>
      <c r="N408" s="111">
        <v>-5.1146012903225809E-3</v>
      </c>
      <c r="O408" s="112">
        <v>3.85585070168349E-3</v>
      </c>
      <c r="P408" s="112">
        <v>40.941173528332946</v>
      </c>
      <c r="Q408" s="109">
        <v>3.8149625279999999E-3</v>
      </c>
      <c r="R408" s="107">
        <v>-8.8004719392753769E-3</v>
      </c>
      <c r="S408" s="108">
        <v>1.88835751131163E-3</v>
      </c>
      <c r="T408" s="108">
        <v>49.498717155201113</v>
      </c>
      <c r="U408" s="110">
        <v>0.78295911383711281</v>
      </c>
      <c r="V408" s="106">
        <v>1.13355312804249E-2</v>
      </c>
      <c r="W408" s="107">
        <v>-1.8770543600637357E-3</v>
      </c>
      <c r="X408" s="108">
        <v>3.1578810647120501E-4</v>
      </c>
      <c r="Y408" s="108">
        <v>2.7858253720893797</v>
      </c>
      <c r="Z408" s="109">
        <v>3.6465704003294502E-3</v>
      </c>
      <c r="AA408" s="107">
        <v>-1.8691791559815399E-3</v>
      </c>
      <c r="AB408" s="108">
        <v>2.00101430213783E-4</v>
      </c>
      <c r="AC408" s="108">
        <v>5.4873870032978056</v>
      </c>
      <c r="AD408" s="110">
        <v>-6.0655773659885372E-3</v>
      </c>
    </row>
    <row r="409" spans="1:30" x14ac:dyDescent="0.2">
      <c r="A409" s="105" t="s">
        <v>1320</v>
      </c>
      <c r="B409" s="105" t="s">
        <v>1318</v>
      </c>
      <c r="C409" s="105" t="s">
        <v>1321</v>
      </c>
      <c r="D409" s="106">
        <v>0</v>
      </c>
      <c r="E409" s="107">
        <v>0</v>
      </c>
      <c r="F409" s="108">
        <v>2.58380423349113E-3</v>
      </c>
      <c r="G409" s="108" t="s">
        <v>156</v>
      </c>
      <c r="H409" s="109">
        <v>0</v>
      </c>
      <c r="I409" s="107">
        <v>0</v>
      </c>
      <c r="J409" s="108">
        <v>4.0387341551157401E-3</v>
      </c>
      <c r="K409" s="108" t="s">
        <v>156</v>
      </c>
      <c r="L409" s="110" t="s">
        <v>157</v>
      </c>
      <c r="M409" s="106">
        <v>0</v>
      </c>
      <c r="N409" s="111">
        <v>0</v>
      </c>
      <c r="O409" s="112">
        <v>3.8872696405161901E-3</v>
      </c>
      <c r="P409" s="112" t="s">
        <v>156</v>
      </c>
      <c r="Q409" s="109">
        <v>0</v>
      </c>
      <c r="R409" s="107">
        <v>0</v>
      </c>
      <c r="S409" s="108">
        <v>1.9295540159397001E-3</v>
      </c>
      <c r="T409" s="108" t="s">
        <v>156</v>
      </c>
      <c r="U409" s="110" t="s">
        <v>157</v>
      </c>
      <c r="V409" s="116">
        <v>0</v>
      </c>
      <c r="W409" s="107">
        <v>0</v>
      </c>
      <c r="X409" s="108">
        <v>1.0785903168898899E-3</v>
      </c>
      <c r="Y409" s="108" t="s">
        <v>156</v>
      </c>
      <c r="Z409" s="113">
        <v>0</v>
      </c>
      <c r="AA409" s="107">
        <v>0</v>
      </c>
      <c r="AB409" s="114">
        <v>6.4281329872061096E-4</v>
      </c>
      <c r="AC409" s="108" t="s">
        <v>156</v>
      </c>
      <c r="AD409" s="110" t="s">
        <v>157</v>
      </c>
    </row>
    <row r="410" spans="1:30" x14ac:dyDescent="0.2">
      <c r="A410" s="105" t="s">
        <v>1322</v>
      </c>
      <c r="B410" s="105" t="s">
        <v>1323</v>
      </c>
      <c r="C410" s="105" t="s">
        <v>1324</v>
      </c>
      <c r="D410" s="106">
        <v>0</v>
      </c>
      <c r="E410" s="107">
        <v>0</v>
      </c>
      <c r="F410" s="108">
        <v>0</v>
      </c>
      <c r="G410" s="108" t="s">
        <v>156</v>
      </c>
      <c r="H410" s="109">
        <v>0</v>
      </c>
      <c r="I410" s="107">
        <v>0</v>
      </c>
      <c r="J410" s="108">
        <v>0</v>
      </c>
      <c r="K410" s="108" t="s">
        <v>156</v>
      </c>
      <c r="L410" s="110" t="s">
        <v>157</v>
      </c>
      <c r="M410" s="106">
        <v>0</v>
      </c>
      <c r="N410" s="111">
        <v>0</v>
      </c>
      <c r="O410" s="112">
        <v>0</v>
      </c>
      <c r="P410" s="112" t="s">
        <v>156</v>
      </c>
      <c r="Q410" s="109">
        <v>0</v>
      </c>
      <c r="R410" s="107">
        <v>0</v>
      </c>
      <c r="S410" s="108">
        <v>0</v>
      </c>
      <c r="T410" s="108" t="s">
        <v>156</v>
      </c>
      <c r="U410" s="110" t="s">
        <v>157</v>
      </c>
      <c r="V410" s="106">
        <v>0</v>
      </c>
      <c r="W410" s="107">
        <v>0</v>
      </c>
      <c r="X410" s="108">
        <v>0</v>
      </c>
      <c r="Y410" s="108" t="s">
        <v>156</v>
      </c>
      <c r="Z410" s="109">
        <v>0</v>
      </c>
      <c r="AA410" s="107">
        <v>0</v>
      </c>
      <c r="AB410" s="108">
        <v>0</v>
      </c>
      <c r="AC410" s="108" t="s">
        <v>156</v>
      </c>
      <c r="AD410" s="110" t="s">
        <v>157</v>
      </c>
    </row>
    <row r="411" spans="1:30" x14ac:dyDescent="0.2">
      <c r="A411" s="105" t="s">
        <v>1325</v>
      </c>
      <c r="B411" s="105" t="s">
        <v>1326</v>
      </c>
      <c r="C411" s="105" t="s">
        <v>1327</v>
      </c>
      <c r="D411" s="116">
        <v>0</v>
      </c>
      <c r="E411" s="107">
        <v>0</v>
      </c>
      <c r="F411" s="114">
        <v>1.6163679865873601E-5</v>
      </c>
      <c r="G411" s="108" t="s">
        <v>156</v>
      </c>
      <c r="H411" s="113">
        <v>0</v>
      </c>
      <c r="I411" s="107">
        <v>0</v>
      </c>
      <c r="J411" s="114">
        <v>9.5023168607799693E-5</v>
      </c>
      <c r="K411" s="108" t="s">
        <v>156</v>
      </c>
      <c r="L411" s="110" t="s">
        <v>157</v>
      </c>
      <c r="M411" s="116">
        <v>0</v>
      </c>
      <c r="N411" s="111">
        <v>0</v>
      </c>
      <c r="O411" s="115">
        <v>3.06273874618649E-6</v>
      </c>
      <c r="P411" s="112" t="s">
        <v>156</v>
      </c>
      <c r="Q411" s="113">
        <v>0</v>
      </c>
      <c r="R411" s="107">
        <v>0</v>
      </c>
      <c r="S411" s="114">
        <v>8.9170285751031806E-5</v>
      </c>
      <c r="T411" s="108" t="s">
        <v>156</v>
      </c>
      <c r="U411" s="110" t="s">
        <v>157</v>
      </c>
      <c r="V411" s="116">
        <v>0</v>
      </c>
      <c r="W411" s="107">
        <v>0</v>
      </c>
      <c r="X411" s="114">
        <v>7.5027997911181001E-5</v>
      </c>
      <c r="Y411" s="108" t="s">
        <v>156</v>
      </c>
      <c r="Z411" s="113">
        <v>0</v>
      </c>
      <c r="AA411" s="107">
        <v>0</v>
      </c>
      <c r="AB411" s="114">
        <v>6.6927302407983195E-5</v>
      </c>
      <c r="AC411" s="108" t="s">
        <v>156</v>
      </c>
      <c r="AD411" s="110" t="s">
        <v>157</v>
      </c>
    </row>
    <row r="412" spans="1:30" x14ac:dyDescent="0.2">
      <c r="A412" s="105" t="s">
        <v>1328</v>
      </c>
      <c r="B412" s="105" t="s">
        <v>1329</v>
      </c>
      <c r="C412" s="105" t="s">
        <v>1330</v>
      </c>
      <c r="D412" s="106">
        <v>2.3002946999999999E-2</v>
      </c>
      <c r="E412" s="107">
        <v>-9.3351948573724385E-3</v>
      </c>
      <c r="F412" s="114">
        <v>3.1037415712457298E-5</v>
      </c>
      <c r="G412" s="108">
        <v>0.13492799732337468</v>
      </c>
      <c r="H412" s="109">
        <v>9.5785143300000002E-4</v>
      </c>
      <c r="I412" s="107">
        <v>-2.3598212195121951E-3</v>
      </c>
      <c r="J412" s="108">
        <v>1.37500432821499E-4</v>
      </c>
      <c r="K412" s="108">
        <v>14.355089744016597</v>
      </c>
      <c r="L412" s="110">
        <v>-1.9840025718477596</v>
      </c>
      <c r="M412" s="106">
        <v>4.7579132699999997E-3</v>
      </c>
      <c r="N412" s="111">
        <v>-2.5838564516129032E-3</v>
      </c>
      <c r="O412" s="115">
        <v>1.31797916958181E-5</v>
      </c>
      <c r="P412" s="112">
        <v>0.27700781724880202</v>
      </c>
      <c r="Q412" s="109">
        <v>6.0295570399999997E-4</v>
      </c>
      <c r="R412" s="107">
        <v>-1.3909166118231476E-3</v>
      </c>
      <c r="S412" s="108">
        <v>1.83170552244523E-4</v>
      </c>
      <c r="T412" s="108">
        <v>30.37877426639669</v>
      </c>
      <c r="U412" s="110">
        <v>-0.8934899920057956</v>
      </c>
      <c r="V412" s="106">
        <v>5.6619136529999997E-3</v>
      </c>
      <c r="W412" s="107">
        <v>-9.3755814754098356E-4</v>
      </c>
      <c r="X412" s="114">
        <v>8.3261534169103496E-5</v>
      </c>
      <c r="Y412" s="108">
        <v>1.4705546440996475</v>
      </c>
      <c r="Z412" s="109">
        <v>5.2323202799999999E-4</v>
      </c>
      <c r="AA412" s="107">
        <v>-2.6820115700801789E-4</v>
      </c>
      <c r="AB412" s="108">
        <v>2.77763114443004E-4</v>
      </c>
      <c r="AC412" s="108">
        <v>53.086030590429381</v>
      </c>
      <c r="AD412" s="110">
        <v>-1.8055927085223826</v>
      </c>
    </row>
    <row r="413" spans="1:30" x14ac:dyDescent="0.2">
      <c r="A413" s="105" t="s">
        <v>1331</v>
      </c>
      <c r="B413" s="105" t="s">
        <v>1332</v>
      </c>
      <c r="C413" s="105" t="s">
        <v>1333</v>
      </c>
      <c r="D413" s="106">
        <v>2.3002946999999999E-2</v>
      </c>
      <c r="E413" s="107">
        <v>-9.3351948573724385E-3</v>
      </c>
      <c r="F413" s="114">
        <v>3.1037415712457298E-5</v>
      </c>
      <c r="G413" s="108">
        <v>0.13492799732337468</v>
      </c>
      <c r="H413" s="109">
        <v>9.5785143300000002E-4</v>
      </c>
      <c r="I413" s="107">
        <v>-2.3598212195121951E-3</v>
      </c>
      <c r="J413" s="108">
        <v>1.37500432821498E-4</v>
      </c>
      <c r="K413" s="108">
        <v>14.355089744016492</v>
      </c>
      <c r="L413" s="110">
        <v>-1.9840025718477596</v>
      </c>
      <c r="M413" s="106">
        <v>4.7579132699999997E-3</v>
      </c>
      <c r="N413" s="111">
        <v>-2.5838564516129032E-3</v>
      </c>
      <c r="O413" s="115">
        <v>1.31797916958181E-5</v>
      </c>
      <c r="P413" s="112">
        <v>0.27700781724880202</v>
      </c>
      <c r="Q413" s="109">
        <v>6.0295570399999997E-4</v>
      </c>
      <c r="R413" s="107">
        <v>-1.3909166118231476E-3</v>
      </c>
      <c r="S413" s="108">
        <v>1.83170552244523E-4</v>
      </c>
      <c r="T413" s="108">
        <v>30.37877426639669</v>
      </c>
      <c r="U413" s="110">
        <v>-0.8934899920057956</v>
      </c>
      <c r="V413" s="106">
        <v>5.6619136529999997E-3</v>
      </c>
      <c r="W413" s="107">
        <v>-9.3755814754098356E-4</v>
      </c>
      <c r="X413" s="114">
        <v>8.3261534169103496E-5</v>
      </c>
      <c r="Y413" s="108">
        <v>1.4705546440996475</v>
      </c>
      <c r="Z413" s="109">
        <v>5.2323202799999999E-4</v>
      </c>
      <c r="AA413" s="107">
        <v>-2.6820115700801789E-4</v>
      </c>
      <c r="AB413" s="108">
        <v>2.77763114443004E-4</v>
      </c>
      <c r="AC413" s="108">
        <v>53.086030590429381</v>
      </c>
      <c r="AD413" s="110">
        <v>-1.8055927085223826</v>
      </c>
    </row>
    <row r="414" spans="1:30" x14ac:dyDescent="0.2">
      <c r="A414" s="105" t="s">
        <v>1334</v>
      </c>
      <c r="B414" s="105" t="s">
        <v>1335</v>
      </c>
      <c r="C414" s="105" t="s">
        <v>1336</v>
      </c>
      <c r="D414" s="106">
        <v>1.0155618E-2</v>
      </c>
      <c r="E414" s="107">
        <v>-4.1214142225793494E-3</v>
      </c>
      <c r="F414" s="114">
        <v>1.20891795587566E-5</v>
      </c>
      <c r="G414" s="108">
        <v>0.11903932935205519</v>
      </c>
      <c r="H414" s="109">
        <v>1.1848220999999999E-3</v>
      </c>
      <c r="I414" s="107">
        <v>-2.9189999999999997E-3</v>
      </c>
      <c r="J414" s="114">
        <v>3.18406640446048E-6</v>
      </c>
      <c r="K414" s="108">
        <v>0.26873793158149906</v>
      </c>
      <c r="L414" s="110">
        <v>-0.49766525807532497</v>
      </c>
      <c r="M414" s="106">
        <v>3.0466854000000001E-3</v>
      </c>
      <c r="N414" s="111">
        <v>-1.6545483870967744E-3</v>
      </c>
      <c r="O414" s="115">
        <v>7.7440902184312101E-6</v>
      </c>
      <c r="P414" s="112">
        <v>0.25418082938367087</v>
      </c>
      <c r="Q414" s="109">
        <v>8.5940919999999996E-4</v>
      </c>
      <c r="R414" s="107">
        <v>-1.9825113597957468E-3</v>
      </c>
      <c r="S414" s="114">
        <v>2.6841920875153499E-5</v>
      </c>
      <c r="T414" s="108">
        <v>3.1232992240661956</v>
      </c>
      <c r="U414" s="110">
        <v>0.26089164886469585</v>
      </c>
      <c r="V414" s="106">
        <v>4.1186673E-3</v>
      </c>
      <c r="W414" s="107">
        <v>-6.8201147540983612E-4</v>
      </c>
      <c r="X414" s="114">
        <v>7.4954531799126104E-6</v>
      </c>
      <c r="Y414" s="108">
        <v>0.1819873428454056</v>
      </c>
      <c r="Z414" s="109">
        <v>6.7704120000000101E-4</v>
      </c>
      <c r="AA414" s="107">
        <v>-3.4704151019993961E-4</v>
      </c>
      <c r="AB414" s="114">
        <v>1.66611842746115E-6</v>
      </c>
      <c r="AC414" s="108">
        <v>0.24608818894051757</v>
      </c>
      <c r="AD414" s="110">
        <v>-0.97468777776977922</v>
      </c>
    </row>
    <row r="415" spans="1:30" x14ac:dyDescent="0.2">
      <c r="A415" s="105" t="s">
        <v>1337</v>
      </c>
      <c r="B415" s="105" t="s">
        <v>1338</v>
      </c>
      <c r="C415" s="105" t="s">
        <v>1339</v>
      </c>
      <c r="D415" s="106">
        <v>1.342881342E-2</v>
      </c>
      <c r="E415" s="107">
        <v>-5.4497621534752919E-3</v>
      </c>
      <c r="F415" s="114">
        <v>2.17267911063729E-5</v>
      </c>
      <c r="G415" s="108">
        <v>0.16179233731860801</v>
      </c>
      <c r="H415" s="109">
        <v>5.5918239300000003E-4</v>
      </c>
      <c r="I415" s="107">
        <v>-1.3776358536585368E-3</v>
      </c>
      <c r="J415" s="114">
        <v>9.2495372227517799E-5</v>
      </c>
      <c r="K415" s="108">
        <v>16.541181086064309</v>
      </c>
      <c r="L415" s="110">
        <v>-1.9839986718552103</v>
      </c>
      <c r="M415" s="106">
        <v>2.7776105279999999E-3</v>
      </c>
      <c r="N415" s="111">
        <v>-1.5084232258064515E-3</v>
      </c>
      <c r="O415" s="115">
        <v>7.3348181138897696E-6</v>
      </c>
      <c r="P415" s="112">
        <v>0.26406935169457169</v>
      </c>
      <c r="Q415" s="109">
        <v>3.5199886800000001E-4</v>
      </c>
      <c r="R415" s="107">
        <v>-8.1200172682028963E-4</v>
      </c>
      <c r="S415" s="114">
        <v>7.8474049896747305E-5</v>
      </c>
      <c r="T415" s="108">
        <v>22.29383587016175</v>
      </c>
      <c r="U415" s="110">
        <v>-0.89348656893349443</v>
      </c>
      <c r="V415" s="106">
        <v>3.305355174E-3</v>
      </c>
      <c r="W415" s="107">
        <v>-5.4733485245901637E-4</v>
      </c>
      <c r="X415" s="114">
        <v>2.0211098193949601E-5</v>
      </c>
      <c r="Y415" s="108">
        <v>0.61146524745451158</v>
      </c>
      <c r="Z415" s="109">
        <v>3.0545618399999998E-4</v>
      </c>
      <c r="AA415" s="107">
        <v>-1.565724144930478E-4</v>
      </c>
      <c r="AB415" s="108">
        <v>1.3247960540573701E-4</v>
      </c>
      <c r="AC415" s="108">
        <v>43.371066733989252</v>
      </c>
      <c r="AD415" s="110">
        <v>-1.8055936698113553</v>
      </c>
    </row>
    <row r="416" spans="1:30" x14ac:dyDescent="0.2">
      <c r="A416" s="105" t="s">
        <v>1340</v>
      </c>
      <c r="B416" s="105" t="s">
        <v>1341</v>
      </c>
      <c r="C416" s="105" t="s">
        <v>1342</v>
      </c>
      <c r="D416" s="116">
        <v>0</v>
      </c>
      <c r="E416" s="107">
        <v>0</v>
      </c>
      <c r="F416" s="114">
        <v>1.5309334863725899E-5</v>
      </c>
      <c r="G416" s="108" t="s">
        <v>156</v>
      </c>
      <c r="H416" s="113">
        <v>0</v>
      </c>
      <c r="I416" s="107">
        <v>0</v>
      </c>
      <c r="J416" s="114">
        <v>8.7784070336572204E-5</v>
      </c>
      <c r="K416" s="108" t="s">
        <v>156</v>
      </c>
      <c r="L416" s="110" t="s">
        <v>157</v>
      </c>
      <c r="M416" s="116">
        <v>0</v>
      </c>
      <c r="N416" s="111">
        <v>0</v>
      </c>
      <c r="O416" s="115">
        <v>2.94582325566858E-6</v>
      </c>
      <c r="P416" s="112" t="s">
        <v>156</v>
      </c>
      <c r="Q416" s="113">
        <v>0</v>
      </c>
      <c r="R416" s="107">
        <v>0</v>
      </c>
      <c r="S416" s="114">
        <v>6.8331781369716996E-5</v>
      </c>
      <c r="T416" s="108" t="s">
        <v>156</v>
      </c>
      <c r="U416" s="110" t="s">
        <v>157</v>
      </c>
      <c r="V416" s="116">
        <v>0</v>
      </c>
      <c r="W416" s="107">
        <v>0</v>
      </c>
      <c r="X416" s="114">
        <v>1.84084412104623E-5</v>
      </c>
      <c r="Y416" s="108" t="s">
        <v>156</v>
      </c>
      <c r="Z416" s="113">
        <v>0</v>
      </c>
      <c r="AA416" s="107">
        <v>0</v>
      </c>
      <c r="AB416" s="114">
        <v>1.2465761900864799E-4</v>
      </c>
      <c r="AC416" s="108" t="s">
        <v>156</v>
      </c>
      <c r="AD416" s="110" t="s">
        <v>157</v>
      </c>
    </row>
    <row r="417" spans="1:30" x14ac:dyDescent="0.2">
      <c r="A417" s="105" t="s">
        <v>1343</v>
      </c>
      <c r="B417" s="105" t="s">
        <v>1344</v>
      </c>
      <c r="C417" s="105" t="s">
        <v>1345</v>
      </c>
      <c r="D417" s="106">
        <v>0</v>
      </c>
      <c r="E417" s="107">
        <v>0</v>
      </c>
      <c r="F417" s="108">
        <v>0.149689192695909</v>
      </c>
      <c r="G417" s="108" t="s">
        <v>156</v>
      </c>
      <c r="H417" s="109">
        <v>0</v>
      </c>
      <c r="I417" s="107">
        <v>0</v>
      </c>
      <c r="J417" s="108">
        <v>1.55139432938178E-2</v>
      </c>
      <c r="K417" s="108" t="s">
        <v>156</v>
      </c>
      <c r="L417" s="110" t="s">
        <v>157</v>
      </c>
      <c r="M417" s="106">
        <v>0</v>
      </c>
      <c r="N417" s="111">
        <v>0</v>
      </c>
      <c r="O417" s="112">
        <v>3.1709330124261102E-2</v>
      </c>
      <c r="P417" s="112" t="s">
        <v>156</v>
      </c>
      <c r="Q417" s="113">
        <v>0</v>
      </c>
      <c r="R417" s="107">
        <v>0</v>
      </c>
      <c r="S417" s="108">
        <v>2.5524154919202898E-3</v>
      </c>
      <c r="T417" s="108" t="s">
        <v>156</v>
      </c>
      <c r="U417" s="110" t="s">
        <v>157</v>
      </c>
      <c r="V417" s="106">
        <v>0</v>
      </c>
      <c r="W417" s="107">
        <v>0</v>
      </c>
      <c r="X417" s="108">
        <v>6.9236108113852604E-3</v>
      </c>
      <c r="Y417" s="108" t="s">
        <v>156</v>
      </c>
      <c r="Z417" s="109">
        <v>0</v>
      </c>
      <c r="AA417" s="107">
        <v>0</v>
      </c>
      <c r="AB417" s="108">
        <v>5.2123697601719199E-2</v>
      </c>
      <c r="AC417" s="108" t="s">
        <v>156</v>
      </c>
      <c r="AD417" s="110" t="s">
        <v>157</v>
      </c>
    </row>
    <row r="418" spans="1:30" x14ac:dyDescent="0.2">
      <c r="A418" s="105" t="s">
        <v>1346</v>
      </c>
      <c r="B418" s="105" t="s">
        <v>1344</v>
      </c>
      <c r="C418" s="105" t="s">
        <v>1347</v>
      </c>
      <c r="D418" s="106">
        <v>2.2469268357655499</v>
      </c>
      <c r="E418" s="107">
        <v>-0.91186141680588528</v>
      </c>
      <c r="F418" s="108">
        <v>0.421793955552211</v>
      </c>
      <c r="G418" s="108">
        <v>18.772037826879291</v>
      </c>
      <c r="H418" s="109">
        <v>0.155636843622005</v>
      </c>
      <c r="I418" s="107">
        <v>-0.3834364218329761</v>
      </c>
      <c r="J418" s="108">
        <v>7.9089554607627094E-2</v>
      </c>
      <c r="K418" s="108">
        <v>50.816730002384134</v>
      </c>
      <c r="L418" s="110">
        <v>-1.2498272005026174</v>
      </c>
      <c r="M418" s="106">
        <v>0.54798210327155905</v>
      </c>
      <c r="N418" s="111">
        <v>-0.29758993335047196</v>
      </c>
      <c r="O418" s="112">
        <v>0.204560495027128</v>
      </c>
      <c r="P418" s="112">
        <v>37.329776612386119</v>
      </c>
      <c r="Q418" s="109">
        <v>0.112376387742669</v>
      </c>
      <c r="R418" s="107">
        <v>-0.25923327941177826</v>
      </c>
      <c r="S418" s="108">
        <v>3.2045390003532903E-2</v>
      </c>
      <c r="T418" s="108">
        <v>28.516123936029807</v>
      </c>
      <c r="U418" s="110">
        <v>-0.19907478688615615</v>
      </c>
      <c r="V418" s="106">
        <v>7.2714995366653499</v>
      </c>
      <c r="W418" s="107">
        <v>-1.2040900044155241</v>
      </c>
      <c r="X418" s="108">
        <v>6.8623371661537702E-2</v>
      </c>
      <c r="Y418" s="108">
        <v>0.94373067502123253</v>
      </c>
      <c r="Z418" s="109">
        <v>2.0181055563931398</v>
      </c>
      <c r="AA418" s="107">
        <v>-1.0344516700513404</v>
      </c>
      <c r="AB418" s="108">
        <v>9.4107713274882598E-2</v>
      </c>
      <c r="AC418" s="108">
        <v>4.6631710108898696</v>
      </c>
      <c r="AD418" s="110">
        <v>-0.2190769924614355</v>
      </c>
    </row>
    <row r="419" spans="1:30" x14ac:dyDescent="0.2">
      <c r="A419" s="105" t="s">
        <v>1348</v>
      </c>
      <c r="B419" s="105" t="s">
        <v>1349</v>
      </c>
      <c r="C419" s="105" t="s">
        <v>1350</v>
      </c>
      <c r="D419" s="106">
        <v>3.9662864999994898E-2</v>
      </c>
      <c r="E419" s="107">
        <v>-1.6096223382882625E-2</v>
      </c>
      <c r="F419" s="114">
        <v>5.1564306850376403E-5</v>
      </c>
      <c r="G419" s="108">
        <v>0.13000651075100861</v>
      </c>
      <c r="H419" s="109">
        <v>2.9015085330008801E-3</v>
      </c>
      <c r="I419" s="107">
        <v>-7.1483334146363146E-3</v>
      </c>
      <c r="J419" s="108">
        <v>1.3756859942384299E-4</v>
      </c>
      <c r="K419" s="108">
        <v>4.7412784714978216</v>
      </c>
      <c r="L419" s="110">
        <v>-1.1710434004103905</v>
      </c>
      <c r="M419" s="106">
        <v>9.7558886700020199E-3</v>
      </c>
      <c r="N419" s="111">
        <v>-5.2980822580656131E-3</v>
      </c>
      <c r="O419" s="115">
        <v>2.4844746050354501E-5</v>
      </c>
      <c r="P419" s="112">
        <v>0.25466409971188569</v>
      </c>
      <c r="Q419" s="109">
        <v>2.01278490399999E-3</v>
      </c>
      <c r="R419" s="107">
        <v>-4.6431536187945995E-3</v>
      </c>
      <c r="S419" s="108">
        <v>1.89918391038811E-4</v>
      </c>
      <c r="T419" s="108">
        <v>9.4356029132267363</v>
      </c>
      <c r="U419" s="110">
        <v>-0.19036522989828067</v>
      </c>
      <c r="V419" s="106">
        <v>1.24184359530017E-2</v>
      </c>
      <c r="W419" s="107">
        <v>-2.0563729016396261E-3</v>
      </c>
      <c r="X419" s="114">
        <v>8.6080589343272496E-5</v>
      </c>
      <c r="Y419" s="108">
        <v>0.69316771990490222</v>
      </c>
      <c r="Z419" s="109">
        <v>1.6338932279984801E-3</v>
      </c>
      <c r="AA419" s="107">
        <v>-8.3750999695446306E-4</v>
      </c>
      <c r="AB419" s="108">
        <v>2.7776735342591299E-4</v>
      </c>
      <c r="AC419" s="108">
        <v>17.00033690488932</v>
      </c>
      <c r="AD419" s="110">
        <v>-1.2959235894261507</v>
      </c>
    </row>
    <row r="420" spans="1:30" x14ac:dyDescent="0.2">
      <c r="A420" s="105" t="s">
        <v>1351</v>
      </c>
      <c r="B420" s="105" t="s">
        <v>1352</v>
      </c>
      <c r="C420" s="105" t="s">
        <v>1353</v>
      </c>
      <c r="D420" s="106">
        <v>0</v>
      </c>
      <c r="E420" s="107">
        <v>0</v>
      </c>
      <c r="F420" s="108">
        <v>0</v>
      </c>
      <c r="G420" s="108" t="s">
        <v>156</v>
      </c>
      <c r="H420" s="109">
        <v>0</v>
      </c>
      <c r="I420" s="107">
        <v>0</v>
      </c>
      <c r="J420" s="108">
        <v>0</v>
      </c>
      <c r="K420" s="108" t="s">
        <v>156</v>
      </c>
      <c r="L420" s="110" t="s">
        <v>157</v>
      </c>
      <c r="M420" s="106">
        <v>0</v>
      </c>
      <c r="N420" s="111">
        <v>0</v>
      </c>
      <c r="O420" s="112">
        <v>0</v>
      </c>
      <c r="P420" s="112" t="s">
        <v>156</v>
      </c>
      <c r="Q420" s="109">
        <v>0</v>
      </c>
      <c r="R420" s="107">
        <v>0</v>
      </c>
      <c r="S420" s="108">
        <v>0</v>
      </c>
      <c r="T420" s="108" t="s">
        <v>156</v>
      </c>
      <c r="U420" s="110" t="s">
        <v>157</v>
      </c>
      <c r="V420" s="106">
        <v>0</v>
      </c>
      <c r="W420" s="107">
        <v>0</v>
      </c>
      <c r="X420" s="108">
        <v>0</v>
      </c>
      <c r="Y420" s="108" t="s">
        <v>156</v>
      </c>
      <c r="Z420" s="109">
        <v>0</v>
      </c>
      <c r="AA420" s="107">
        <v>0</v>
      </c>
      <c r="AB420" s="108">
        <v>0</v>
      </c>
      <c r="AC420" s="108" t="s">
        <v>156</v>
      </c>
      <c r="AD420" s="110" t="s">
        <v>157</v>
      </c>
    </row>
    <row r="421" spans="1:30" x14ac:dyDescent="0.2">
      <c r="A421" s="105" t="s">
        <v>1354</v>
      </c>
      <c r="B421" s="105" t="s">
        <v>1355</v>
      </c>
      <c r="C421" s="105" t="s">
        <v>1356</v>
      </c>
      <c r="D421" s="106">
        <v>0</v>
      </c>
      <c r="E421" s="107">
        <v>0</v>
      </c>
      <c r="F421" s="108">
        <v>0</v>
      </c>
      <c r="G421" s="108" t="s">
        <v>156</v>
      </c>
      <c r="H421" s="109">
        <v>0</v>
      </c>
      <c r="I421" s="107">
        <v>0</v>
      </c>
      <c r="J421" s="108">
        <v>0</v>
      </c>
      <c r="K421" s="108" t="s">
        <v>156</v>
      </c>
      <c r="L421" s="110" t="s">
        <v>157</v>
      </c>
      <c r="M421" s="106">
        <v>0</v>
      </c>
      <c r="N421" s="111">
        <v>0</v>
      </c>
      <c r="O421" s="112">
        <v>0</v>
      </c>
      <c r="P421" s="112" t="s">
        <v>156</v>
      </c>
      <c r="Q421" s="109">
        <v>0</v>
      </c>
      <c r="R421" s="107">
        <v>0</v>
      </c>
      <c r="S421" s="108">
        <v>0</v>
      </c>
      <c r="T421" s="108" t="s">
        <v>156</v>
      </c>
      <c r="U421" s="110" t="s">
        <v>157</v>
      </c>
      <c r="V421" s="106">
        <v>0</v>
      </c>
      <c r="W421" s="107">
        <v>0</v>
      </c>
      <c r="X421" s="108">
        <v>0</v>
      </c>
      <c r="Y421" s="108" t="s">
        <v>156</v>
      </c>
      <c r="Z421" s="109">
        <v>0</v>
      </c>
      <c r="AA421" s="107">
        <v>0</v>
      </c>
      <c r="AB421" s="108">
        <v>0</v>
      </c>
      <c r="AC421" s="108" t="s">
        <v>156</v>
      </c>
      <c r="AD421" s="110" t="s">
        <v>157</v>
      </c>
    </row>
    <row r="422" spans="1:30" x14ac:dyDescent="0.2">
      <c r="A422" s="105" t="s">
        <v>1357</v>
      </c>
      <c r="B422" s="105" t="s">
        <v>1358</v>
      </c>
      <c r="C422" s="105" t="s">
        <v>1359</v>
      </c>
      <c r="D422" s="106">
        <v>0</v>
      </c>
      <c r="E422" s="107">
        <v>0</v>
      </c>
      <c r="F422" s="108">
        <v>0</v>
      </c>
      <c r="G422" s="108" t="s">
        <v>156</v>
      </c>
      <c r="H422" s="109">
        <v>0</v>
      </c>
      <c r="I422" s="107">
        <v>0</v>
      </c>
      <c r="J422" s="108">
        <v>0</v>
      </c>
      <c r="K422" s="108" t="s">
        <v>156</v>
      </c>
      <c r="L422" s="110" t="s">
        <v>157</v>
      </c>
      <c r="M422" s="106">
        <v>0</v>
      </c>
      <c r="N422" s="111">
        <v>0</v>
      </c>
      <c r="O422" s="112">
        <v>0</v>
      </c>
      <c r="P422" s="112" t="s">
        <v>156</v>
      </c>
      <c r="Q422" s="109">
        <v>0</v>
      </c>
      <c r="R422" s="107">
        <v>0</v>
      </c>
      <c r="S422" s="108">
        <v>0</v>
      </c>
      <c r="T422" s="108" t="s">
        <v>156</v>
      </c>
      <c r="U422" s="110" t="s">
        <v>157</v>
      </c>
      <c r="V422" s="106">
        <v>0</v>
      </c>
      <c r="W422" s="107">
        <v>0</v>
      </c>
      <c r="X422" s="108">
        <v>0</v>
      </c>
      <c r="Y422" s="108" t="s">
        <v>156</v>
      </c>
      <c r="Z422" s="109">
        <v>0</v>
      </c>
      <c r="AA422" s="107">
        <v>0</v>
      </c>
      <c r="AB422" s="108">
        <v>0</v>
      </c>
      <c r="AC422" s="108" t="s">
        <v>156</v>
      </c>
      <c r="AD422" s="110" t="s">
        <v>157</v>
      </c>
    </row>
    <row r="423" spans="1:30" x14ac:dyDescent="0.2">
      <c r="A423" s="105" t="s">
        <v>1360</v>
      </c>
      <c r="B423" s="105" t="s">
        <v>1361</v>
      </c>
      <c r="C423" s="105" t="s">
        <v>1362</v>
      </c>
      <c r="D423" s="106">
        <v>0</v>
      </c>
      <c r="E423" s="107">
        <v>0</v>
      </c>
      <c r="F423" s="108">
        <v>0</v>
      </c>
      <c r="G423" s="108" t="s">
        <v>156</v>
      </c>
      <c r="H423" s="109">
        <v>0</v>
      </c>
      <c r="I423" s="107">
        <v>0</v>
      </c>
      <c r="J423" s="108">
        <v>0</v>
      </c>
      <c r="K423" s="108" t="s">
        <v>156</v>
      </c>
      <c r="L423" s="110" t="s">
        <v>157</v>
      </c>
      <c r="M423" s="106">
        <v>0</v>
      </c>
      <c r="N423" s="111">
        <v>0</v>
      </c>
      <c r="O423" s="112">
        <v>0</v>
      </c>
      <c r="P423" s="112" t="s">
        <v>156</v>
      </c>
      <c r="Q423" s="109">
        <v>0</v>
      </c>
      <c r="R423" s="107">
        <v>0</v>
      </c>
      <c r="S423" s="108">
        <v>0</v>
      </c>
      <c r="T423" s="108" t="s">
        <v>156</v>
      </c>
      <c r="U423" s="110" t="s">
        <v>157</v>
      </c>
      <c r="V423" s="106">
        <v>0</v>
      </c>
      <c r="W423" s="107">
        <v>0</v>
      </c>
      <c r="X423" s="108">
        <v>0</v>
      </c>
      <c r="Y423" s="108" t="s">
        <v>156</v>
      </c>
      <c r="Z423" s="109">
        <v>0</v>
      </c>
      <c r="AA423" s="107">
        <v>0</v>
      </c>
      <c r="AB423" s="108">
        <v>0</v>
      </c>
      <c r="AC423" s="108" t="s">
        <v>156</v>
      </c>
      <c r="AD423" s="110" t="s">
        <v>157</v>
      </c>
    </row>
    <row r="424" spans="1:30" x14ac:dyDescent="0.2">
      <c r="A424" s="105" t="s">
        <v>1363</v>
      </c>
      <c r="B424" s="105" t="s">
        <v>1364</v>
      </c>
      <c r="C424" s="105" t="s">
        <v>1365</v>
      </c>
      <c r="D424" s="106">
        <v>0</v>
      </c>
      <c r="E424" s="107">
        <v>0</v>
      </c>
      <c r="F424" s="108">
        <v>0</v>
      </c>
      <c r="G424" s="108" t="s">
        <v>156</v>
      </c>
      <c r="H424" s="109">
        <v>0</v>
      </c>
      <c r="I424" s="107">
        <v>0</v>
      </c>
      <c r="J424" s="108">
        <v>0</v>
      </c>
      <c r="K424" s="108" t="s">
        <v>156</v>
      </c>
      <c r="L424" s="110" t="s">
        <v>157</v>
      </c>
      <c r="M424" s="106">
        <v>0</v>
      </c>
      <c r="N424" s="111">
        <v>0</v>
      </c>
      <c r="O424" s="112">
        <v>0</v>
      </c>
      <c r="P424" s="112" t="s">
        <v>156</v>
      </c>
      <c r="Q424" s="109">
        <v>0</v>
      </c>
      <c r="R424" s="107">
        <v>0</v>
      </c>
      <c r="S424" s="108">
        <v>0</v>
      </c>
      <c r="T424" s="108" t="s">
        <v>156</v>
      </c>
      <c r="U424" s="110" t="s">
        <v>157</v>
      </c>
      <c r="V424" s="106">
        <v>0</v>
      </c>
      <c r="W424" s="107">
        <v>0</v>
      </c>
      <c r="X424" s="108">
        <v>0</v>
      </c>
      <c r="Y424" s="108" t="s">
        <v>156</v>
      </c>
      <c r="Z424" s="109">
        <v>0</v>
      </c>
      <c r="AA424" s="107">
        <v>0</v>
      </c>
      <c r="AB424" s="108">
        <v>0</v>
      </c>
      <c r="AC424" s="108" t="s">
        <v>156</v>
      </c>
      <c r="AD424" s="110" t="s">
        <v>157</v>
      </c>
    </row>
    <row r="425" spans="1:30" x14ac:dyDescent="0.2">
      <c r="A425" s="105" t="s">
        <v>1366</v>
      </c>
      <c r="B425" s="105" t="s">
        <v>1364</v>
      </c>
      <c r="C425" s="105" t="s">
        <v>1367</v>
      </c>
      <c r="D425" s="106">
        <v>0</v>
      </c>
      <c r="E425" s="107">
        <v>0</v>
      </c>
      <c r="F425" s="108">
        <v>0</v>
      </c>
      <c r="G425" s="108" t="s">
        <v>156</v>
      </c>
      <c r="H425" s="109">
        <v>0</v>
      </c>
      <c r="I425" s="107">
        <v>0</v>
      </c>
      <c r="J425" s="108">
        <v>0</v>
      </c>
      <c r="K425" s="108" t="s">
        <v>156</v>
      </c>
      <c r="L425" s="110" t="s">
        <v>157</v>
      </c>
      <c r="M425" s="106">
        <v>0</v>
      </c>
      <c r="N425" s="111">
        <v>0</v>
      </c>
      <c r="O425" s="112">
        <v>0</v>
      </c>
      <c r="P425" s="112" t="s">
        <v>156</v>
      </c>
      <c r="Q425" s="109">
        <v>0</v>
      </c>
      <c r="R425" s="107">
        <v>0</v>
      </c>
      <c r="S425" s="108">
        <v>0</v>
      </c>
      <c r="T425" s="108" t="s">
        <v>156</v>
      </c>
      <c r="U425" s="110" t="s">
        <v>157</v>
      </c>
      <c r="V425" s="106">
        <v>0</v>
      </c>
      <c r="W425" s="107">
        <v>0</v>
      </c>
      <c r="X425" s="108">
        <v>0</v>
      </c>
      <c r="Y425" s="108" t="s">
        <v>156</v>
      </c>
      <c r="Z425" s="109">
        <v>0</v>
      </c>
      <c r="AA425" s="107">
        <v>0</v>
      </c>
      <c r="AB425" s="108">
        <v>0</v>
      </c>
      <c r="AC425" s="108" t="s">
        <v>156</v>
      </c>
      <c r="AD425" s="110" t="s">
        <v>157</v>
      </c>
    </row>
    <row r="426" spans="1:30" x14ac:dyDescent="0.2">
      <c r="A426" s="105" t="s">
        <v>1368</v>
      </c>
      <c r="B426" s="105" t="s">
        <v>1364</v>
      </c>
      <c r="C426" s="105" t="s">
        <v>1369</v>
      </c>
      <c r="D426" s="106">
        <v>0</v>
      </c>
      <c r="E426" s="107">
        <v>0</v>
      </c>
      <c r="F426" s="108">
        <v>0</v>
      </c>
      <c r="G426" s="108" t="s">
        <v>156</v>
      </c>
      <c r="H426" s="109">
        <v>0</v>
      </c>
      <c r="I426" s="107">
        <v>0</v>
      </c>
      <c r="J426" s="108">
        <v>0</v>
      </c>
      <c r="K426" s="108" t="s">
        <v>156</v>
      </c>
      <c r="L426" s="110" t="s">
        <v>157</v>
      </c>
      <c r="M426" s="106">
        <v>0</v>
      </c>
      <c r="N426" s="111">
        <v>0</v>
      </c>
      <c r="O426" s="112">
        <v>0</v>
      </c>
      <c r="P426" s="112" t="s">
        <v>156</v>
      </c>
      <c r="Q426" s="109">
        <v>0</v>
      </c>
      <c r="R426" s="107">
        <v>0</v>
      </c>
      <c r="S426" s="108">
        <v>0</v>
      </c>
      <c r="T426" s="108" t="s">
        <v>156</v>
      </c>
      <c r="U426" s="110" t="s">
        <v>157</v>
      </c>
      <c r="V426" s="106">
        <v>0</v>
      </c>
      <c r="W426" s="107">
        <v>0</v>
      </c>
      <c r="X426" s="108">
        <v>0</v>
      </c>
      <c r="Y426" s="108" t="s">
        <v>156</v>
      </c>
      <c r="Z426" s="109">
        <v>0</v>
      </c>
      <c r="AA426" s="107">
        <v>0</v>
      </c>
      <c r="AB426" s="108">
        <v>0</v>
      </c>
      <c r="AC426" s="108" t="s">
        <v>156</v>
      </c>
      <c r="AD426" s="110" t="s">
        <v>157</v>
      </c>
    </row>
    <row r="427" spans="1:30" x14ac:dyDescent="0.2">
      <c r="A427" s="105" t="s">
        <v>1370</v>
      </c>
      <c r="B427" s="105" t="s">
        <v>1364</v>
      </c>
      <c r="C427" s="105" t="s">
        <v>1371</v>
      </c>
      <c r="D427" s="106">
        <v>0</v>
      </c>
      <c r="E427" s="107">
        <v>0</v>
      </c>
      <c r="F427" s="108">
        <v>0</v>
      </c>
      <c r="G427" s="108" t="s">
        <v>156</v>
      </c>
      <c r="H427" s="109">
        <v>0</v>
      </c>
      <c r="I427" s="107">
        <v>0</v>
      </c>
      <c r="J427" s="108">
        <v>0</v>
      </c>
      <c r="K427" s="108" t="s">
        <v>156</v>
      </c>
      <c r="L427" s="110" t="s">
        <v>157</v>
      </c>
      <c r="M427" s="106">
        <v>0</v>
      </c>
      <c r="N427" s="111">
        <v>0</v>
      </c>
      <c r="O427" s="112">
        <v>0</v>
      </c>
      <c r="P427" s="112" t="s">
        <v>156</v>
      </c>
      <c r="Q427" s="109">
        <v>0</v>
      </c>
      <c r="R427" s="107">
        <v>0</v>
      </c>
      <c r="S427" s="108">
        <v>0</v>
      </c>
      <c r="T427" s="108" t="s">
        <v>156</v>
      </c>
      <c r="U427" s="110" t="s">
        <v>157</v>
      </c>
      <c r="V427" s="106">
        <v>0</v>
      </c>
      <c r="W427" s="107">
        <v>0</v>
      </c>
      <c r="X427" s="108">
        <v>0</v>
      </c>
      <c r="Y427" s="108" t="s">
        <v>156</v>
      </c>
      <c r="Z427" s="109">
        <v>0</v>
      </c>
      <c r="AA427" s="107">
        <v>0</v>
      </c>
      <c r="AB427" s="108">
        <v>0</v>
      </c>
      <c r="AC427" s="108" t="s">
        <v>156</v>
      </c>
      <c r="AD427" s="110" t="s">
        <v>157</v>
      </c>
    </row>
    <row r="428" spans="1:30" x14ac:dyDescent="0.2">
      <c r="A428" s="105" t="s">
        <v>1372</v>
      </c>
      <c r="B428" s="105" t="s">
        <v>1364</v>
      </c>
      <c r="C428" s="105" t="s">
        <v>1373</v>
      </c>
      <c r="D428" s="106">
        <v>0</v>
      </c>
      <c r="E428" s="107">
        <v>0</v>
      </c>
      <c r="F428" s="108">
        <v>0</v>
      </c>
      <c r="G428" s="108" t="s">
        <v>156</v>
      </c>
      <c r="H428" s="109">
        <v>0</v>
      </c>
      <c r="I428" s="107">
        <v>0</v>
      </c>
      <c r="J428" s="108">
        <v>0</v>
      </c>
      <c r="K428" s="108" t="s">
        <v>156</v>
      </c>
      <c r="L428" s="110" t="s">
        <v>157</v>
      </c>
      <c r="M428" s="106">
        <v>0</v>
      </c>
      <c r="N428" s="111">
        <v>0</v>
      </c>
      <c r="O428" s="112">
        <v>0</v>
      </c>
      <c r="P428" s="112" t="s">
        <v>156</v>
      </c>
      <c r="Q428" s="109">
        <v>0</v>
      </c>
      <c r="R428" s="107">
        <v>0</v>
      </c>
      <c r="S428" s="108">
        <v>0</v>
      </c>
      <c r="T428" s="108" t="s">
        <v>156</v>
      </c>
      <c r="U428" s="110" t="s">
        <v>157</v>
      </c>
      <c r="V428" s="106">
        <v>0</v>
      </c>
      <c r="W428" s="107">
        <v>0</v>
      </c>
      <c r="X428" s="108">
        <v>0</v>
      </c>
      <c r="Y428" s="108" t="s">
        <v>156</v>
      </c>
      <c r="Z428" s="109">
        <v>0</v>
      </c>
      <c r="AA428" s="107">
        <v>0</v>
      </c>
      <c r="AB428" s="108">
        <v>0</v>
      </c>
      <c r="AC428" s="108" t="s">
        <v>156</v>
      </c>
      <c r="AD428" s="110" t="s">
        <v>157</v>
      </c>
    </row>
    <row r="429" spans="1:30" x14ac:dyDescent="0.2">
      <c r="A429" s="105" t="s">
        <v>1374</v>
      </c>
      <c r="B429" s="105" t="s">
        <v>1364</v>
      </c>
      <c r="C429" s="105" t="s">
        <v>1375</v>
      </c>
      <c r="D429" s="106">
        <v>0</v>
      </c>
      <c r="E429" s="107">
        <v>0</v>
      </c>
      <c r="F429" s="108">
        <v>0</v>
      </c>
      <c r="G429" s="108" t="s">
        <v>156</v>
      </c>
      <c r="H429" s="109">
        <v>0</v>
      </c>
      <c r="I429" s="107">
        <v>0</v>
      </c>
      <c r="J429" s="108">
        <v>0</v>
      </c>
      <c r="K429" s="108" t="s">
        <v>156</v>
      </c>
      <c r="L429" s="110" t="s">
        <v>157</v>
      </c>
      <c r="M429" s="106">
        <v>0</v>
      </c>
      <c r="N429" s="111">
        <v>0</v>
      </c>
      <c r="O429" s="112">
        <v>0</v>
      </c>
      <c r="P429" s="112" t="s">
        <v>156</v>
      </c>
      <c r="Q429" s="109">
        <v>0</v>
      </c>
      <c r="R429" s="107">
        <v>0</v>
      </c>
      <c r="S429" s="108">
        <v>0</v>
      </c>
      <c r="T429" s="108" t="s">
        <v>156</v>
      </c>
      <c r="U429" s="110" t="s">
        <v>157</v>
      </c>
      <c r="V429" s="106">
        <v>0</v>
      </c>
      <c r="W429" s="107">
        <v>0</v>
      </c>
      <c r="X429" s="108">
        <v>0</v>
      </c>
      <c r="Y429" s="108" t="s">
        <v>156</v>
      </c>
      <c r="Z429" s="109">
        <v>0</v>
      </c>
      <c r="AA429" s="107">
        <v>0</v>
      </c>
      <c r="AB429" s="108">
        <v>0</v>
      </c>
      <c r="AC429" s="108" t="s">
        <v>156</v>
      </c>
      <c r="AD429" s="110" t="s">
        <v>157</v>
      </c>
    </row>
    <row r="430" spans="1:30" x14ac:dyDescent="0.2">
      <c r="A430" s="105" t="s">
        <v>1376</v>
      </c>
      <c r="B430" s="105" t="s">
        <v>1364</v>
      </c>
      <c r="C430" s="105" t="s">
        <v>1377</v>
      </c>
      <c r="D430" s="106">
        <v>0</v>
      </c>
      <c r="E430" s="107">
        <v>0</v>
      </c>
      <c r="F430" s="108">
        <v>0</v>
      </c>
      <c r="G430" s="108" t="s">
        <v>156</v>
      </c>
      <c r="H430" s="109">
        <v>0</v>
      </c>
      <c r="I430" s="107">
        <v>0</v>
      </c>
      <c r="J430" s="108">
        <v>0</v>
      </c>
      <c r="K430" s="108" t="s">
        <v>156</v>
      </c>
      <c r="L430" s="110" t="s">
        <v>157</v>
      </c>
      <c r="M430" s="106">
        <v>0</v>
      </c>
      <c r="N430" s="111">
        <v>0</v>
      </c>
      <c r="O430" s="112">
        <v>0</v>
      </c>
      <c r="P430" s="112" t="s">
        <v>156</v>
      </c>
      <c r="Q430" s="109">
        <v>0</v>
      </c>
      <c r="R430" s="107">
        <v>0</v>
      </c>
      <c r="S430" s="108">
        <v>0</v>
      </c>
      <c r="T430" s="108" t="s">
        <v>156</v>
      </c>
      <c r="U430" s="110" t="s">
        <v>157</v>
      </c>
      <c r="V430" s="106">
        <v>0</v>
      </c>
      <c r="W430" s="107">
        <v>0</v>
      </c>
      <c r="X430" s="108">
        <v>0</v>
      </c>
      <c r="Y430" s="108" t="s">
        <v>156</v>
      </c>
      <c r="Z430" s="109">
        <v>0</v>
      </c>
      <c r="AA430" s="107">
        <v>0</v>
      </c>
      <c r="AB430" s="108">
        <v>0</v>
      </c>
      <c r="AC430" s="108" t="s">
        <v>156</v>
      </c>
      <c r="AD430" s="110" t="s">
        <v>157</v>
      </c>
    </row>
    <row r="431" spans="1:30" x14ac:dyDescent="0.2">
      <c r="A431" s="105" t="s">
        <v>1378</v>
      </c>
      <c r="B431" s="105" t="s">
        <v>1364</v>
      </c>
      <c r="C431" s="105" t="s">
        <v>1379</v>
      </c>
      <c r="D431" s="106">
        <v>0</v>
      </c>
      <c r="E431" s="107">
        <v>0</v>
      </c>
      <c r="F431" s="108">
        <v>0</v>
      </c>
      <c r="G431" s="108" t="s">
        <v>156</v>
      </c>
      <c r="H431" s="109">
        <v>0</v>
      </c>
      <c r="I431" s="107">
        <v>0</v>
      </c>
      <c r="J431" s="108">
        <v>0</v>
      </c>
      <c r="K431" s="108" t="s">
        <v>156</v>
      </c>
      <c r="L431" s="110" t="s">
        <v>157</v>
      </c>
      <c r="M431" s="106">
        <v>0</v>
      </c>
      <c r="N431" s="111">
        <v>0</v>
      </c>
      <c r="O431" s="112">
        <v>0</v>
      </c>
      <c r="P431" s="112" t="s">
        <v>156</v>
      </c>
      <c r="Q431" s="109">
        <v>0</v>
      </c>
      <c r="R431" s="107">
        <v>0</v>
      </c>
      <c r="S431" s="108">
        <v>0</v>
      </c>
      <c r="T431" s="108" t="s">
        <v>156</v>
      </c>
      <c r="U431" s="110" t="s">
        <v>157</v>
      </c>
      <c r="V431" s="106">
        <v>0</v>
      </c>
      <c r="W431" s="107">
        <v>0</v>
      </c>
      <c r="X431" s="108">
        <v>0</v>
      </c>
      <c r="Y431" s="108" t="s">
        <v>156</v>
      </c>
      <c r="Z431" s="109">
        <v>0</v>
      </c>
      <c r="AA431" s="107">
        <v>0</v>
      </c>
      <c r="AB431" s="108">
        <v>0</v>
      </c>
      <c r="AC431" s="108" t="s">
        <v>156</v>
      </c>
      <c r="AD431" s="110" t="s">
        <v>157</v>
      </c>
    </row>
    <row r="432" spans="1:30" x14ac:dyDescent="0.2">
      <c r="A432" s="105" t="s">
        <v>1380</v>
      </c>
      <c r="B432" s="105" t="s">
        <v>1364</v>
      </c>
      <c r="C432" s="105" t="s">
        <v>1381</v>
      </c>
      <c r="D432" s="106">
        <v>0</v>
      </c>
      <c r="E432" s="107">
        <v>0</v>
      </c>
      <c r="F432" s="108">
        <v>0</v>
      </c>
      <c r="G432" s="108" t="s">
        <v>156</v>
      </c>
      <c r="H432" s="109">
        <v>0</v>
      </c>
      <c r="I432" s="107">
        <v>0</v>
      </c>
      <c r="J432" s="108">
        <v>0</v>
      </c>
      <c r="K432" s="108" t="s">
        <v>156</v>
      </c>
      <c r="L432" s="110" t="s">
        <v>157</v>
      </c>
      <c r="M432" s="106">
        <v>0</v>
      </c>
      <c r="N432" s="111">
        <v>0</v>
      </c>
      <c r="O432" s="112">
        <v>0</v>
      </c>
      <c r="P432" s="112" t="s">
        <v>156</v>
      </c>
      <c r="Q432" s="109">
        <v>0</v>
      </c>
      <c r="R432" s="107">
        <v>0</v>
      </c>
      <c r="S432" s="108">
        <v>0</v>
      </c>
      <c r="T432" s="108" t="s">
        <v>156</v>
      </c>
      <c r="U432" s="110" t="s">
        <v>157</v>
      </c>
      <c r="V432" s="106">
        <v>0</v>
      </c>
      <c r="W432" s="107">
        <v>0</v>
      </c>
      <c r="X432" s="108">
        <v>0</v>
      </c>
      <c r="Y432" s="108" t="s">
        <v>156</v>
      </c>
      <c r="Z432" s="109">
        <v>0</v>
      </c>
      <c r="AA432" s="107">
        <v>0</v>
      </c>
      <c r="AB432" s="108">
        <v>0</v>
      </c>
      <c r="AC432" s="108" t="s">
        <v>156</v>
      </c>
      <c r="AD432" s="110" t="s">
        <v>157</v>
      </c>
    </row>
    <row r="433" spans="1:30" x14ac:dyDescent="0.2">
      <c r="A433" s="105" t="s">
        <v>1382</v>
      </c>
      <c r="B433" s="105" t="s">
        <v>1364</v>
      </c>
      <c r="C433" s="105" t="s">
        <v>1383</v>
      </c>
      <c r="D433" s="106">
        <v>0</v>
      </c>
      <c r="E433" s="107">
        <v>0</v>
      </c>
      <c r="F433" s="108">
        <v>0</v>
      </c>
      <c r="G433" s="108" t="s">
        <v>156</v>
      </c>
      <c r="H433" s="109">
        <v>0</v>
      </c>
      <c r="I433" s="107">
        <v>0</v>
      </c>
      <c r="J433" s="108">
        <v>0</v>
      </c>
      <c r="K433" s="108" t="s">
        <v>156</v>
      </c>
      <c r="L433" s="110" t="s">
        <v>157</v>
      </c>
      <c r="M433" s="106">
        <v>0</v>
      </c>
      <c r="N433" s="111">
        <v>0</v>
      </c>
      <c r="O433" s="112">
        <v>0</v>
      </c>
      <c r="P433" s="112" t="s">
        <v>156</v>
      </c>
      <c r="Q433" s="109">
        <v>0</v>
      </c>
      <c r="R433" s="107">
        <v>0</v>
      </c>
      <c r="S433" s="108">
        <v>0</v>
      </c>
      <c r="T433" s="108" t="s">
        <v>156</v>
      </c>
      <c r="U433" s="110" t="s">
        <v>157</v>
      </c>
      <c r="V433" s="106">
        <v>0</v>
      </c>
      <c r="W433" s="107">
        <v>0</v>
      </c>
      <c r="X433" s="108">
        <v>0</v>
      </c>
      <c r="Y433" s="108" t="s">
        <v>156</v>
      </c>
      <c r="Z433" s="109">
        <v>0</v>
      </c>
      <c r="AA433" s="107">
        <v>0</v>
      </c>
      <c r="AB433" s="108">
        <v>0</v>
      </c>
      <c r="AC433" s="108" t="s">
        <v>156</v>
      </c>
      <c r="AD433" s="110" t="s">
        <v>157</v>
      </c>
    </row>
    <row r="434" spans="1:30" x14ac:dyDescent="0.2">
      <c r="A434" s="105" t="s">
        <v>1384</v>
      </c>
      <c r="B434" s="105" t="s">
        <v>1364</v>
      </c>
      <c r="C434" s="105" t="s">
        <v>1385</v>
      </c>
      <c r="D434" s="106">
        <v>0</v>
      </c>
      <c r="E434" s="107">
        <v>0</v>
      </c>
      <c r="F434" s="108">
        <v>0</v>
      </c>
      <c r="G434" s="108" t="s">
        <v>156</v>
      </c>
      <c r="H434" s="109">
        <v>0</v>
      </c>
      <c r="I434" s="107">
        <v>0</v>
      </c>
      <c r="J434" s="108">
        <v>0</v>
      </c>
      <c r="K434" s="108" t="s">
        <v>156</v>
      </c>
      <c r="L434" s="110" t="s">
        <v>157</v>
      </c>
      <c r="M434" s="106">
        <v>0</v>
      </c>
      <c r="N434" s="111">
        <v>0</v>
      </c>
      <c r="O434" s="112">
        <v>0</v>
      </c>
      <c r="P434" s="112" t="s">
        <v>156</v>
      </c>
      <c r="Q434" s="109">
        <v>0</v>
      </c>
      <c r="R434" s="107">
        <v>0</v>
      </c>
      <c r="S434" s="108">
        <v>0</v>
      </c>
      <c r="T434" s="108" t="s">
        <v>156</v>
      </c>
      <c r="U434" s="110" t="s">
        <v>157</v>
      </c>
      <c r="V434" s="106">
        <v>0</v>
      </c>
      <c r="W434" s="107">
        <v>0</v>
      </c>
      <c r="X434" s="108">
        <v>0</v>
      </c>
      <c r="Y434" s="108" t="s">
        <v>156</v>
      </c>
      <c r="Z434" s="109">
        <v>0</v>
      </c>
      <c r="AA434" s="107">
        <v>0</v>
      </c>
      <c r="AB434" s="108">
        <v>0</v>
      </c>
      <c r="AC434" s="108" t="s">
        <v>156</v>
      </c>
      <c r="AD434" s="110" t="s">
        <v>157</v>
      </c>
    </row>
    <row r="435" spans="1:30" x14ac:dyDescent="0.2">
      <c r="A435" s="105" t="s">
        <v>1386</v>
      </c>
      <c r="B435" s="105" t="s">
        <v>1364</v>
      </c>
      <c r="C435" s="105" t="s">
        <v>1387</v>
      </c>
      <c r="D435" s="106">
        <v>0</v>
      </c>
      <c r="E435" s="107">
        <v>0</v>
      </c>
      <c r="F435" s="108">
        <v>0</v>
      </c>
      <c r="G435" s="108" t="s">
        <v>156</v>
      </c>
      <c r="H435" s="109">
        <v>0</v>
      </c>
      <c r="I435" s="107">
        <v>0</v>
      </c>
      <c r="J435" s="108">
        <v>0</v>
      </c>
      <c r="K435" s="108" t="s">
        <v>156</v>
      </c>
      <c r="L435" s="110" t="s">
        <v>157</v>
      </c>
      <c r="M435" s="106">
        <v>0</v>
      </c>
      <c r="N435" s="111">
        <v>0</v>
      </c>
      <c r="O435" s="112">
        <v>0</v>
      </c>
      <c r="P435" s="112" t="s">
        <v>156</v>
      </c>
      <c r="Q435" s="109">
        <v>0</v>
      </c>
      <c r="R435" s="107">
        <v>0</v>
      </c>
      <c r="S435" s="108">
        <v>0</v>
      </c>
      <c r="T435" s="108" t="s">
        <v>156</v>
      </c>
      <c r="U435" s="110" t="s">
        <v>157</v>
      </c>
      <c r="V435" s="106">
        <v>0</v>
      </c>
      <c r="W435" s="107">
        <v>0</v>
      </c>
      <c r="X435" s="108">
        <v>0</v>
      </c>
      <c r="Y435" s="108" t="s">
        <v>156</v>
      </c>
      <c r="Z435" s="109">
        <v>0</v>
      </c>
      <c r="AA435" s="107">
        <v>0</v>
      </c>
      <c r="AB435" s="108">
        <v>0</v>
      </c>
      <c r="AC435" s="108" t="s">
        <v>156</v>
      </c>
      <c r="AD435" s="110" t="s">
        <v>157</v>
      </c>
    </row>
    <row r="436" spans="1:30" x14ac:dyDescent="0.2">
      <c r="A436" s="105" t="s">
        <v>1388</v>
      </c>
      <c r="B436" s="105" t="s">
        <v>1364</v>
      </c>
      <c r="C436" s="105" t="s">
        <v>1389</v>
      </c>
      <c r="D436" s="106">
        <v>0</v>
      </c>
      <c r="E436" s="107">
        <v>0</v>
      </c>
      <c r="F436" s="108">
        <v>0</v>
      </c>
      <c r="G436" s="108" t="s">
        <v>156</v>
      </c>
      <c r="H436" s="109">
        <v>0</v>
      </c>
      <c r="I436" s="107">
        <v>0</v>
      </c>
      <c r="J436" s="108">
        <v>0</v>
      </c>
      <c r="K436" s="108" t="s">
        <v>156</v>
      </c>
      <c r="L436" s="110" t="s">
        <v>157</v>
      </c>
      <c r="M436" s="106">
        <v>0</v>
      </c>
      <c r="N436" s="111">
        <v>0</v>
      </c>
      <c r="O436" s="112">
        <v>0</v>
      </c>
      <c r="P436" s="112" t="s">
        <v>156</v>
      </c>
      <c r="Q436" s="109">
        <v>0</v>
      </c>
      <c r="R436" s="107">
        <v>0</v>
      </c>
      <c r="S436" s="108">
        <v>0</v>
      </c>
      <c r="T436" s="108" t="s">
        <v>156</v>
      </c>
      <c r="U436" s="110" t="s">
        <v>157</v>
      </c>
      <c r="V436" s="106">
        <v>0</v>
      </c>
      <c r="W436" s="107">
        <v>0</v>
      </c>
      <c r="X436" s="108">
        <v>0</v>
      </c>
      <c r="Y436" s="108" t="s">
        <v>156</v>
      </c>
      <c r="Z436" s="109">
        <v>0</v>
      </c>
      <c r="AA436" s="107">
        <v>0</v>
      </c>
      <c r="AB436" s="108">
        <v>0</v>
      </c>
      <c r="AC436" s="108" t="s">
        <v>156</v>
      </c>
      <c r="AD436" s="110" t="s">
        <v>157</v>
      </c>
    </row>
    <row r="437" spans="1:30" x14ac:dyDescent="0.2">
      <c r="A437" s="105" t="s">
        <v>1390</v>
      </c>
      <c r="B437" s="105" t="s">
        <v>1364</v>
      </c>
      <c r="C437" s="105" t="s">
        <v>1391</v>
      </c>
      <c r="D437" s="106">
        <v>0</v>
      </c>
      <c r="E437" s="107">
        <v>0</v>
      </c>
      <c r="F437" s="108">
        <v>0</v>
      </c>
      <c r="G437" s="108" t="s">
        <v>156</v>
      </c>
      <c r="H437" s="109">
        <v>0</v>
      </c>
      <c r="I437" s="107">
        <v>0</v>
      </c>
      <c r="J437" s="108">
        <v>0</v>
      </c>
      <c r="K437" s="108" t="s">
        <v>156</v>
      </c>
      <c r="L437" s="110" t="s">
        <v>157</v>
      </c>
      <c r="M437" s="106">
        <v>0</v>
      </c>
      <c r="N437" s="111">
        <v>0</v>
      </c>
      <c r="O437" s="112">
        <v>0</v>
      </c>
      <c r="P437" s="112" t="s">
        <v>156</v>
      </c>
      <c r="Q437" s="109">
        <v>0</v>
      </c>
      <c r="R437" s="107">
        <v>0</v>
      </c>
      <c r="S437" s="108">
        <v>0</v>
      </c>
      <c r="T437" s="108" t="s">
        <v>156</v>
      </c>
      <c r="U437" s="110" t="s">
        <v>157</v>
      </c>
      <c r="V437" s="106">
        <v>0</v>
      </c>
      <c r="W437" s="107">
        <v>0</v>
      </c>
      <c r="X437" s="108">
        <v>0</v>
      </c>
      <c r="Y437" s="108" t="s">
        <v>156</v>
      </c>
      <c r="Z437" s="109">
        <v>0</v>
      </c>
      <c r="AA437" s="107">
        <v>0</v>
      </c>
      <c r="AB437" s="108">
        <v>0</v>
      </c>
      <c r="AC437" s="108" t="s">
        <v>156</v>
      </c>
      <c r="AD437" s="110" t="s">
        <v>157</v>
      </c>
    </row>
    <row r="438" spans="1:30" x14ac:dyDescent="0.2">
      <c r="A438" s="105" t="s">
        <v>1392</v>
      </c>
      <c r="B438" s="105" t="s">
        <v>1364</v>
      </c>
      <c r="C438" s="105" t="s">
        <v>1393</v>
      </c>
      <c r="D438" s="106">
        <v>0</v>
      </c>
      <c r="E438" s="107">
        <v>0</v>
      </c>
      <c r="F438" s="108">
        <v>0</v>
      </c>
      <c r="G438" s="108" t="s">
        <v>156</v>
      </c>
      <c r="H438" s="109">
        <v>0</v>
      </c>
      <c r="I438" s="107">
        <v>0</v>
      </c>
      <c r="J438" s="108">
        <v>0</v>
      </c>
      <c r="K438" s="108" t="s">
        <v>156</v>
      </c>
      <c r="L438" s="110" t="s">
        <v>157</v>
      </c>
      <c r="M438" s="106">
        <v>0</v>
      </c>
      <c r="N438" s="111">
        <v>0</v>
      </c>
      <c r="O438" s="112">
        <v>0</v>
      </c>
      <c r="P438" s="112" t="s">
        <v>156</v>
      </c>
      <c r="Q438" s="109">
        <v>0</v>
      </c>
      <c r="R438" s="107">
        <v>0</v>
      </c>
      <c r="S438" s="108">
        <v>0</v>
      </c>
      <c r="T438" s="108" t="s">
        <v>156</v>
      </c>
      <c r="U438" s="110" t="s">
        <v>157</v>
      </c>
      <c r="V438" s="106">
        <v>0</v>
      </c>
      <c r="W438" s="107">
        <v>0</v>
      </c>
      <c r="X438" s="108">
        <v>0</v>
      </c>
      <c r="Y438" s="108" t="s">
        <v>156</v>
      </c>
      <c r="Z438" s="109">
        <v>0</v>
      </c>
      <c r="AA438" s="107">
        <v>0</v>
      </c>
      <c r="AB438" s="108">
        <v>0</v>
      </c>
      <c r="AC438" s="108" t="s">
        <v>156</v>
      </c>
      <c r="AD438" s="110" t="s">
        <v>157</v>
      </c>
    </row>
    <row r="439" spans="1:30" x14ac:dyDescent="0.2">
      <c r="A439" s="105" t="s">
        <v>1394</v>
      </c>
      <c r="B439" s="105" t="s">
        <v>1364</v>
      </c>
      <c r="C439" s="105" t="s">
        <v>1395</v>
      </c>
      <c r="D439" s="106">
        <v>0</v>
      </c>
      <c r="E439" s="107">
        <v>0</v>
      </c>
      <c r="F439" s="108">
        <v>0</v>
      </c>
      <c r="G439" s="108" t="s">
        <v>156</v>
      </c>
      <c r="H439" s="109">
        <v>0</v>
      </c>
      <c r="I439" s="107">
        <v>0</v>
      </c>
      <c r="J439" s="108">
        <v>0</v>
      </c>
      <c r="K439" s="108" t="s">
        <v>156</v>
      </c>
      <c r="L439" s="110" t="s">
        <v>157</v>
      </c>
      <c r="M439" s="106">
        <v>0</v>
      </c>
      <c r="N439" s="111">
        <v>0</v>
      </c>
      <c r="O439" s="112">
        <v>0</v>
      </c>
      <c r="P439" s="112" t="s">
        <v>156</v>
      </c>
      <c r="Q439" s="109">
        <v>0</v>
      </c>
      <c r="R439" s="107">
        <v>0</v>
      </c>
      <c r="S439" s="108">
        <v>0</v>
      </c>
      <c r="T439" s="108" t="s">
        <v>156</v>
      </c>
      <c r="U439" s="110" t="s">
        <v>157</v>
      </c>
      <c r="V439" s="106">
        <v>0</v>
      </c>
      <c r="W439" s="107">
        <v>0</v>
      </c>
      <c r="X439" s="108">
        <v>0</v>
      </c>
      <c r="Y439" s="108" t="s">
        <v>156</v>
      </c>
      <c r="Z439" s="109">
        <v>0</v>
      </c>
      <c r="AA439" s="107">
        <v>0</v>
      </c>
      <c r="AB439" s="108">
        <v>0</v>
      </c>
      <c r="AC439" s="108" t="s">
        <v>156</v>
      </c>
      <c r="AD439" s="110" t="s">
        <v>157</v>
      </c>
    </row>
    <row r="440" spans="1:30" x14ac:dyDescent="0.2">
      <c r="A440" s="105" t="s">
        <v>1396</v>
      </c>
      <c r="B440" s="105" t="s">
        <v>1364</v>
      </c>
      <c r="C440" s="105" t="s">
        <v>1397</v>
      </c>
      <c r="D440" s="106">
        <v>0</v>
      </c>
      <c r="E440" s="107">
        <v>0</v>
      </c>
      <c r="F440" s="108">
        <v>0</v>
      </c>
      <c r="G440" s="108" t="s">
        <v>156</v>
      </c>
      <c r="H440" s="109">
        <v>0</v>
      </c>
      <c r="I440" s="107">
        <v>0</v>
      </c>
      <c r="J440" s="108">
        <v>0</v>
      </c>
      <c r="K440" s="108" t="s">
        <v>156</v>
      </c>
      <c r="L440" s="110" t="s">
        <v>157</v>
      </c>
      <c r="M440" s="106">
        <v>0</v>
      </c>
      <c r="N440" s="111">
        <v>0</v>
      </c>
      <c r="O440" s="112">
        <v>0</v>
      </c>
      <c r="P440" s="112" t="s">
        <v>156</v>
      </c>
      <c r="Q440" s="109">
        <v>0</v>
      </c>
      <c r="R440" s="107">
        <v>0</v>
      </c>
      <c r="S440" s="108">
        <v>0</v>
      </c>
      <c r="T440" s="108" t="s">
        <v>156</v>
      </c>
      <c r="U440" s="110" t="s">
        <v>157</v>
      </c>
      <c r="V440" s="106">
        <v>0</v>
      </c>
      <c r="W440" s="107">
        <v>0</v>
      </c>
      <c r="X440" s="108">
        <v>0</v>
      </c>
      <c r="Y440" s="108" t="s">
        <v>156</v>
      </c>
      <c r="Z440" s="109">
        <v>0</v>
      </c>
      <c r="AA440" s="107">
        <v>0</v>
      </c>
      <c r="AB440" s="108">
        <v>0</v>
      </c>
      <c r="AC440" s="108" t="s">
        <v>156</v>
      </c>
      <c r="AD440" s="110" t="s">
        <v>157</v>
      </c>
    </row>
    <row r="441" spans="1:30" x14ac:dyDescent="0.2">
      <c r="A441" s="105" t="s">
        <v>1398</v>
      </c>
      <c r="B441" s="105" t="s">
        <v>1364</v>
      </c>
      <c r="C441" s="105" t="s">
        <v>1399</v>
      </c>
      <c r="D441" s="106">
        <v>0</v>
      </c>
      <c r="E441" s="107">
        <v>0</v>
      </c>
      <c r="F441" s="108">
        <v>0</v>
      </c>
      <c r="G441" s="108" t="s">
        <v>156</v>
      </c>
      <c r="H441" s="109">
        <v>0</v>
      </c>
      <c r="I441" s="107">
        <v>0</v>
      </c>
      <c r="J441" s="108">
        <v>0</v>
      </c>
      <c r="K441" s="108" t="s">
        <v>156</v>
      </c>
      <c r="L441" s="110" t="s">
        <v>157</v>
      </c>
      <c r="M441" s="106">
        <v>0</v>
      </c>
      <c r="N441" s="111">
        <v>0</v>
      </c>
      <c r="O441" s="112">
        <v>0</v>
      </c>
      <c r="P441" s="112" t="s">
        <v>156</v>
      </c>
      <c r="Q441" s="109">
        <v>0</v>
      </c>
      <c r="R441" s="107">
        <v>0</v>
      </c>
      <c r="S441" s="108">
        <v>0</v>
      </c>
      <c r="T441" s="108" t="s">
        <v>156</v>
      </c>
      <c r="U441" s="110" t="s">
        <v>157</v>
      </c>
      <c r="V441" s="106">
        <v>0</v>
      </c>
      <c r="W441" s="107">
        <v>0</v>
      </c>
      <c r="X441" s="108">
        <v>0</v>
      </c>
      <c r="Y441" s="108" t="s">
        <v>156</v>
      </c>
      <c r="Z441" s="109">
        <v>0</v>
      </c>
      <c r="AA441" s="107">
        <v>0</v>
      </c>
      <c r="AB441" s="108">
        <v>0</v>
      </c>
      <c r="AC441" s="108" t="s">
        <v>156</v>
      </c>
      <c r="AD441" s="110" t="s">
        <v>157</v>
      </c>
    </row>
    <row r="442" spans="1:30" x14ac:dyDescent="0.2">
      <c r="A442" s="105" t="s">
        <v>1400</v>
      </c>
      <c r="B442" s="105" t="s">
        <v>1364</v>
      </c>
      <c r="C442" s="105" t="s">
        <v>1401</v>
      </c>
      <c r="D442" s="106">
        <v>0</v>
      </c>
      <c r="E442" s="107">
        <v>0</v>
      </c>
      <c r="F442" s="108">
        <v>0</v>
      </c>
      <c r="G442" s="108" t="s">
        <v>156</v>
      </c>
      <c r="H442" s="109">
        <v>0</v>
      </c>
      <c r="I442" s="107">
        <v>0</v>
      </c>
      <c r="J442" s="108">
        <v>0</v>
      </c>
      <c r="K442" s="108" t="s">
        <v>156</v>
      </c>
      <c r="L442" s="110" t="s">
        <v>157</v>
      </c>
      <c r="M442" s="106">
        <v>0</v>
      </c>
      <c r="N442" s="111">
        <v>0</v>
      </c>
      <c r="O442" s="112">
        <v>0</v>
      </c>
      <c r="P442" s="112" t="s">
        <v>156</v>
      </c>
      <c r="Q442" s="109">
        <v>0</v>
      </c>
      <c r="R442" s="107">
        <v>0</v>
      </c>
      <c r="S442" s="108">
        <v>0</v>
      </c>
      <c r="T442" s="108" t="s">
        <v>156</v>
      </c>
      <c r="U442" s="110" t="s">
        <v>157</v>
      </c>
      <c r="V442" s="106">
        <v>0</v>
      </c>
      <c r="W442" s="107">
        <v>0</v>
      </c>
      <c r="X442" s="108">
        <v>0</v>
      </c>
      <c r="Y442" s="108" t="s">
        <v>156</v>
      </c>
      <c r="Z442" s="109">
        <v>0</v>
      </c>
      <c r="AA442" s="107">
        <v>0</v>
      </c>
      <c r="AB442" s="108">
        <v>0</v>
      </c>
      <c r="AC442" s="108" t="s">
        <v>156</v>
      </c>
      <c r="AD442" s="110" t="s">
        <v>157</v>
      </c>
    </row>
    <row r="443" spans="1:30" x14ac:dyDescent="0.2">
      <c r="A443" s="105" t="s">
        <v>1402</v>
      </c>
      <c r="B443" s="105" t="s">
        <v>1364</v>
      </c>
      <c r="C443" s="105" t="s">
        <v>1403</v>
      </c>
      <c r="D443" s="106">
        <v>0</v>
      </c>
      <c r="E443" s="107">
        <v>0</v>
      </c>
      <c r="F443" s="108">
        <v>0</v>
      </c>
      <c r="G443" s="108" t="s">
        <v>156</v>
      </c>
      <c r="H443" s="109">
        <v>0</v>
      </c>
      <c r="I443" s="107">
        <v>0</v>
      </c>
      <c r="J443" s="108">
        <v>0</v>
      </c>
      <c r="K443" s="108" t="s">
        <v>156</v>
      </c>
      <c r="L443" s="110" t="s">
        <v>157</v>
      </c>
      <c r="M443" s="106">
        <v>0</v>
      </c>
      <c r="N443" s="111">
        <v>0</v>
      </c>
      <c r="O443" s="112">
        <v>0</v>
      </c>
      <c r="P443" s="112" t="s">
        <v>156</v>
      </c>
      <c r="Q443" s="109">
        <v>0</v>
      </c>
      <c r="R443" s="107">
        <v>0</v>
      </c>
      <c r="S443" s="108">
        <v>0</v>
      </c>
      <c r="T443" s="108" t="s">
        <v>156</v>
      </c>
      <c r="U443" s="110" t="s">
        <v>157</v>
      </c>
      <c r="V443" s="106">
        <v>0</v>
      </c>
      <c r="W443" s="107">
        <v>0</v>
      </c>
      <c r="X443" s="108">
        <v>0</v>
      </c>
      <c r="Y443" s="108" t="s">
        <v>156</v>
      </c>
      <c r="Z443" s="109">
        <v>0</v>
      </c>
      <c r="AA443" s="107">
        <v>0</v>
      </c>
      <c r="AB443" s="108">
        <v>0</v>
      </c>
      <c r="AC443" s="108" t="s">
        <v>156</v>
      </c>
      <c r="AD443" s="110" t="s">
        <v>157</v>
      </c>
    </row>
    <row r="444" spans="1:30" x14ac:dyDescent="0.2">
      <c r="A444" s="105" t="s">
        <v>1404</v>
      </c>
      <c r="B444" s="105" t="s">
        <v>1364</v>
      </c>
      <c r="C444" s="105" t="s">
        <v>1405</v>
      </c>
      <c r="D444" s="106">
        <v>0</v>
      </c>
      <c r="E444" s="107">
        <v>0</v>
      </c>
      <c r="F444" s="108">
        <v>0</v>
      </c>
      <c r="G444" s="108" t="s">
        <v>156</v>
      </c>
      <c r="H444" s="109">
        <v>0</v>
      </c>
      <c r="I444" s="107">
        <v>0</v>
      </c>
      <c r="J444" s="108">
        <v>0</v>
      </c>
      <c r="K444" s="108" t="s">
        <v>156</v>
      </c>
      <c r="L444" s="110" t="s">
        <v>157</v>
      </c>
      <c r="M444" s="106">
        <v>0</v>
      </c>
      <c r="N444" s="111">
        <v>0</v>
      </c>
      <c r="O444" s="112">
        <v>0</v>
      </c>
      <c r="P444" s="112" t="s">
        <v>156</v>
      </c>
      <c r="Q444" s="109">
        <v>0</v>
      </c>
      <c r="R444" s="107">
        <v>0</v>
      </c>
      <c r="S444" s="108">
        <v>0</v>
      </c>
      <c r="T444" s="108" t="s">
        <v>156</v>
      </c>
      <c r="U444" s="110" t="s">
        <v>157</v>
      </c>
      <c r="V444" s="106">
        <v>0</v>
      </c>
      <c r="W444" s="107">
        <v>0</v>
      </c>
      <c r="X444" s="108">
        <v>0</v>
      </c>
      <c r="Y444" s="108" t="s">
        <v>156</v>
      </c>
      <c r="Z444" s="109">
        <v>0</v>
      </c>
      <c r="AA444" s="107">
        <v>0</v>
      </c>
      <c r="AB444" s="108">
        <v>0</v>
      </c>
      <c r="AC444" s="108" t="s">
        <v>156</v>
      </c>
      <c r="AD444" s="110" t="s">
        <v>157</v>
      </c>
    </row>
    <row r="445" spans="1:30" x14ac:dyDescent="0.2">
      <c r="A445" s="105" t="s">
        <v>1406</v>
      </c>
      <c r="B445" s="105" t="s">
        <v>1364</v>
      </c>
      <c r="C445" s="105" t="s">
        <v>1407</v>
      </c>
      <c r="D445" s="106">
        <v>0</v>
      </c>
      <c r="E445" s="107">
        <v>0</v>
      </c>
      <c r="F445" s="108">
        <v>0</v>
      </c>
      <c r="G445" s="108" t="s">
        <v>156</v>
      </c>
      <c r="H445" s="109">
        <v>0</v>
      </c>
      <c r="I445" s="107">
        <v>0</v>
      </c>
      <c r="J445" s="108">
        <v>0</v>
      </c>
      <c r="K445" s="108" t="s">
        <v>156</v>
      </c>
      <c r="L445" s="110" t="s">
        <v>157</v>
      </c>
      <c r="M445" s="106">
        <v>0</v>
      </c>
      <c r="N445" s="111">
        <v>0</v>
      </c>
      <c r="O445" s="112">
        <v>0</v>
      </c>
      <c r="P445" s="112" t="s">
        <v>156</v>
      </c>
      <c r="Q445" s="109">
        <v>0</v>
      </c>
      <c r="R445" s="107">
        <v>0</v>
      </c>
      <c r="S445" s="108">
        <v>0</v>
      </c>
      <c r="T445" s="108" t="s">
        <v>156</v>
      </c>
      <c r="U445" s="110" t="s">
        <v>157</v>
      </c>
      <c r="V445" s="106">
        <v>0</v>
      </c>
      <c r="W445" s="107">
        <v>0</v>
      </c>
      <c r="X445" s="108">
        <v>0</v>
      </c>
      <c r="Y445" s="108" t="s">
        <v>156</v>
      </c>
      <c r="Z445" s="109">
        <v>0</v>
      </c>
      <c r="AA445" s="107">
        <v>0</v>
      </c>
      <c r="AB445" s="108">
        <v>0</v>
      </c>
      <c r="AC445" s="108" t="s">
        <v>156</v>
      </c>
      <c r="AD445" s="110" t="s">
        <v>157</v>
      </c>
    </row>
    <row r="446" spans="1:30" x14ac:dyDescent="0.2">
      <c r="A446" s="105" t="s">
        <v>1408</v>
      </c>
      <c r="B446" s="105" t="s">
        <v>1364</v>
      </c>
      <c r="C446" s="105" t="s">
        <v>1409</v>
      </c>
      <c r="D446" s="106">
        <v>0</v>
      </c>
      <c r="E446" s="107">
        <v>0</v>
      </c>
      <c r="F446" s="108">
        <v>0</v>
      </c>
      <c r="G446" s="108" t="s">
        <v>156</v>
      </c>
      <c r="H446" s="109">
        <v>0</v>
      </c>
      <c r="I446" s="107">
        <v>0</v>
      </c>
      <c r="J446" s="108">
        <v>0</v>
      </c>
      <c r="K446" s="108" t="s">
        <v>156</v>
      </c>
      <c r="L446" s="110" t="s">
        <v>157</v>
      </c>
      <c r="M446" s="106">
        <v>0</v>
      </c>
      <c r="N446" s="111">
        <v>0</v>
      </c>
      <c r="O446" s="112">
        <v>0</v>
      </c>
      <c r="P446" s="112" t="s">
        <v>156</v>
      </c>
      <c r="Q446" s="109">
        <v>0</v>
      </c>
      <c r="R446" s="107">
        <v>0</v>
      </c>
      <c r="S446" s="108">
        <v>0</v>
      </c>
      <c r="T446" s="108" t="s">
        <v>156</v>
      </c>
      <c r="U446" s="110" t="s">
        <v>157</v>
      </c>
      <c r="V446" s="106">
        <v>0</v>
      </c>
      <c r="W446" s="107">
        <v>0</v>
      </c>
      <c r="X446" s="108">
        <v>0</v>
      </c>
      <c r="Y446" s="108" t="s">
        <v>156</v>
      </c>
      <c r="Z446" s="109">
        <v>0</v>
      </c>
      <c r="AA446" s="107">
        <v>0</v>
      </c>
      <c r="AB446" s="108">
        <v>0</v>
      </c>
      <c r="AC446" s="108" t="s">
        <v>156</v>
      </c>
      <c r="AD446" s="110" t="s">
        <v>157</v>
      </c>
    </row>
    <row r="447" spans="1:30" x14ac:dyDescent="0.2">
      <c r="A447" s="105" t="s">
        <v>1410</v>
      </c>
      <c r="B447" s="105" t="s">
        <v>1364</v>
      </c>
      <c r="C447" s="105" t="s">
        <v>1411</v>
      </c>
      <c r="D447" s="106">
        <v>0</v>
      </c>
      <c r="E447" s="107">
        <v>0</v>
      </c>
      <c r="F447" s="108">
        <v>0</v>
      </c>
      <c r="G447" s="108" t="s">
        <v>156</v>
      </c>
      <c r="H447" s="109">
        <v>0</v>
      </c>
      <c r="I447" s="107">
        <v>0</v>
      </c>
      <c r="J447" s="108">
        <v>0</v>
      </c>
      <c r="K447" s="108" t="s">
        <v>156</v>
      </c>
      <c r="L447" s="110" t="s">
        <v>157</v>
      </c>
      <c r="M447" s="106">
        <v>0</v>
      </c>
      <c r="N447" s="111">
        <v>0</v>
      </c>
      <c r="O447" s="112">
        <v>0</v>
      </c>
      <c r="P447" s="112" t="s">
        <v>156</v>
      </c>
      <c r="Q447" s="109">
        <v>0</v>
      </c>
      <c r="R447" s="107">
        <v>0</v>
      </c>
      <c r="S447" s="108">
        <v>0</v>
      </c>
      <c r="T447" s="108" t="s">
        <v>156</v>
      </c>
      <c r="U447" s="110" t="s">
        <v>157</v>
      </c>
      <c r="V447" s="106">
        <v>0</v>
      </c>
      <c r="W447" s="107">
        <v>0</v>
      </c>
      <c r="X447" s="108">
        <v>0</v>
      </c>
      <c r="Y447" s="108" t="s">
        <v>156</v>
      </c>
      <c r="Z447" s="109">
        <v>0</v>
      </c>
      <c r="AA447" s="107">
        <v>0</v>
      </c>
      <c r="AB447" s="108">
        <v>0</v>
      </c>
      <c r="AC447" s="108" t="s">
        <v>156</v>
      </c>
      <c r="AD447" s="110" t="s">
        <v>157</v>
      </c>
    </row>
    <row r="448" spans="1:30" x14ac:dyDescent="0.2">
      <c r="A448" s="105" t="s">
        <v>1412</v>
      </c>
      <c r="B448" s="105" t="s">
        <v>1364</v>
      </c>
      <c r="C448" s="105" t="s">
        <v>1413</v>
      </c>
      <c r="D448" s="106">
        <v>0</v>
      </c>
      <c r="E448" s="107">
        <v>0</v>
      </c>
      <c r="F448" s="108">
        <v>0</v>
      </c>
      <c r="G448" s="108" t="s">
        <v>156</v>
      </c>
      <c r="H448" s="109">
        <v>0</v>
      </c>
      <c r="I448" s="107">
        <v>0</v>
      </c>
      <c r="J448" s="108">
        <v>0</v>
      </c>
      <c r="K448" s="108" t="s">
        <v>156</v>
      </c>
      <c r="L448" s="110" t="s">
        <v>157</v>
      </c>
      <c r="M448" s="106">
        <v>0</v>
      </c>
      <c r="N448" s="111">
        <v>0</v>
      </c>
      <c r="O448" s="112">
        <v>0</v>
      </c>
      <c r="P448" s="112" t="s">
        <v>156</v>
      </c>
      <c r="Q448" s="109">
        <v>0</v>
      </c>
      <c r="R448" s="107">
        <v>0</v>
      </c>
      <c r="S448" s="108">
        <v>0</v>
      </c>
      <c r="T448" s="108" t="s">
        <v>156</v>
      </c>
      <c r="U448" s="110" t="s">
        <v>157</v>
      </c>
      <c r="V448" s="106">
        <v>0</v>
      </c>
      <c r="W448" s="107">
        <v>0</v>
      </c>
      <c r="X448" s="108">
        <v>0</v>
      </c>
      <c r="Y448" s="108" t="s">
        <v>156</v>
      </c>
      <c r="Z448" s="109">
        <v>0</v>
      </c>
      <c r="AA448" s="107">
        <v>0</v>
      </c>
      <c r="AB448" s="108">
        <v>0</v>
      </c>
      <c r="AC448" s="108" t="s">
        <v>156</v>
      </c>
      <c r="AD448" s="110" t="s">
        <v>157</v>
      </c>
    </row>
    <row r="449" spans="1:30" x14ac:dyDescent="0.2">
      <c r="A449" s="105" t="s">
        <v>1414</v>
      </c>
      <c r="B449" s="105" t="s">
        <v>1364</v>
      </c>
      <c r="C449" s="105" t="s">
        <v>1415</v>
      </c>
      <c r="D449" s="106">
        <v>0</v>
      </c>
      <c r="E449" s="107">
        <v>0</v>
      </c>
      <c r="F449" s="108">
        <v>0</v>
      </c>
      <c r="G449" s="108" t="s">
        <v>156</v>
      </c>
      <c r="H449" s="109">
        <v>0</v>
      </c>
      <c r="I449" s="107">
        <v>0</v>
      </c>
      <c r="J449" s="108">
        <v>0</v>
      </c>
      <c r="K449" s="108" t="s">
        <v>156</v>
      </c>
      <c r="L449" s="110" t="s">
        <v>157</v>
      </c>
      <c r="M449" s="106">
        <v>0</v>
      </c>
      <c r="N449" s="111">
        <v>0</v>
      </c>
      <c r="O449" s="112">
        <v>0</v>
      </c>
      <c r="P449" s="112" t="s">
        <v>156</v>
      </c>
      <c r="Q449" s="109">
        <v>0</v>
      </c>
      <c r="R449" s="107">
        <v>0</v>
      </c>
      <c r="S449" s="108">
        <v>0</v>
      </c>
      <c r="T449" s="108" t="s">
        <v>156</v>
      </c>
      <c r="U449" s="110" t="s">
        <v>157</v>
      </c>
      <c r="V449" s="106">
        <v>0</v>
      </c>
      <c r="W449" s="107">
        <v>0</v>
      </c>
      <c r="X449" s="108">
        <v>0</v>
      </c>
      <c r="Y449" s="108" t="s">
        <v>156</v>
      </c>
      <c r="Z449" s="109">
        <v>0</v>
      </c>
      <c r="AA449" s="107">
        <v>0</v>
      </c>
      <c r="AB449" s="108">
        <v>0</v>
      </c>
      <c r="AC449" s="108" t="s">
        <v>156</v>
      </c>
      <c r="AD449" s="110" t="s">
        <v>157</v>
      </c>
    </row>
    <row r="450" spans="1:30" x14ac:dyDescent="0.2">
      <c r="A450" s="105" t="s">
        <v>1416</v>
      </c>
      <c r="B450" s="105" t="s">
        <v>1364</v>
      </c>
      <c r="C450" s="105" t="s">
        <v>1417</v>
      </c>
      <c r="D450" s="106">
        <v>0</v>
      </c>
      <c r="E450" s="107">
        <v>0</v>
      </c>
      <c r="F450" s="108">
        <v>0</v>
      </c>
      <c r="G450" s="108" t="s">
        <v>156</v>
      </c>
      <c r="H450" s="109">
        <v>0</v>
      </c>
      <c r="I450" s="107">
        <v>0</v>
      </c>
      <c r="J450" s="108">
        <v>0</v>
      </c>
      <c r="K450" s="108" t="s">
        <v>156</v>
      </c>
      <c r="L450" s="110" t="s">
        <v>157</v>
      </c>
      <c r="M450" s="106">
        <v>0</v>
      </c>
      <c r="N450" s="111">
        <v>0</v>
      </c>
      <c r="O450" s="112">
        <v>0</v>
      </c>
      <c r="P450" s="112" t="s">
        <v>156</v>
      </c>
      <c r="Q450" s="109">
        <v>0</v>
      </c>
      <c r="R450" s="107">
        <v>0</v>
      </c>
      <c r="S450" s="108">
        <v>0</v>
      </c>
      <c r="T450" s="108" t="s">
        <v>156</v>
      </c>
      <c r="U450" s="110" t="s">
        <v>157</v>
      </c>
      <c r="V450" s="106">
        <v>0</v>
      </c>
      <c r="W450" s="107">
        <v>0</v>
      </c>
      <c r="X450" s="108">
        <v>0</v>
      </c>
      <c r="Y450" s="108" t="s">
        <v>156</v>
      </c>
      <c r="Z450" s="109">
        <v>0</v>
      </c>
      <c r="AA450" s="107">
        <v>0</v>
      </c>
      <c r="AB450" s="108">
        <v>0</v>
      </c>
      <c r="AC450" s="108" t="s">
        <v>156</v>
      </c>
      <c r="AD450" s="110" t="s">
        <v>157</v>
      </c>
    </row>
    <row r="451" spans="1:30" x14ac:dyDescent="0.2">
      <c r="A451" s="105" t="s">
        <v>1418</v>
      </c>
      <c r="B451" s="105" t="s">
        <v>1364</v>
      </c>
      <c r="C451" s="105" t="s">
        <v>1419</v>
      </c>
      <c r="D451" s="106">
        <v>0</v>
      </c>
      <c r="E451" s="107">
        <v>0</v>
      </c>
      <c r="F451" s="108">
        <v>0</v>
      </c>
      <c r="G451" s="108" t="s">
        <v>156</v>
      </c>
      <c r="H451" s="109">
        <v>0</v>
      </c>
      <c r="I451" s="107">
        <v>0</v>
      </c>
      <c r="J451" s="108">
        <v>0</v>
      </c>
      <c r="K451" s="108" t="s">
        <v>156</v>
      </c>
      <c r="L451" s="110" t="s">
        <v>157</v>
      </c>
      <c r="M451" s="106">
        <v>0</v>
      </c>
      <c r="N451" s="111">
        <v>0</v>
      </c>
      <c r="O451" s="112">
        <v>0</v>
      </c>
      <c r="P451" s="112" t="s">
        <v>156</v>
      </c>
      <c r="Q451" s="109">
        <v>0</v>
      </c>
      <c r="R451" s="107">
        <v>0</v>
      </c>
      <c r="S451" s="108">
        <v>0</v>
      </c>
      <c r="T451" s="108" t="s">
        <v>156</v>
      </c>
      <c r="U451" s="110" t="s">
        <v>157</v>
      </c>
      <c r="V451" s="106">
        <v>0</v>
      </c>
      <c r="W451" s="107">
        <v>0</v>
      </c>
      <c r="X451" s="108">
        <v>0</v>
      </c>
      <c r="Y451" s="108" t="s">
        <v>156</v>
      </c>
      <c r="Z451" s="109">
        <v>0</v>
      </c>
      <c r="AA451" s="107">
        <v>0</v>
      </c>
      <c r="AB451" s="108">
        <v>0</v>
      </c>
      <c r="AC451" s="108" t="s">
        <v>156</v>
      </c>
      <c r="AD451" s="110" t="s">
        <v>157</v>
      </c>
    </row>
    <row r="452" spans="1:30" x14ac:dyDescent="0.2">
      <c r="A452" s="105" t="s">
        <v>1420</v>
      </c>
      <c r="B452" s="105" t="s">
        <v>1364</v>
      </c>
      <c r="C452" s="105" t="s">
        <v>1421</v>
      </c>
      <c r="D452" s="106">
        <v>0</v>
      </c>
      <c r="E452" s="107">
        <v>0</v>
      </c>
      <c r="F452" s="108">
        <v>0</v>
      </c>
      <c r="G452" s="108" t="s">
        <v>156</v>
      </c>
      <c r="H452" s="109">
        <v>0</v>
      </c>
      <c r="I452" s="107">
        <v>0</v>
      </c>
      <c r="J452" s="108">
        <v>0</v>
      </c>
      <c r="K452" s="108" t="s">
        <v>156</v>
      </c>
      <c r="L452" s="110" t="s">
        <v>157</v>
      </c>
      <c r="M452" s="106">
        <v>0</v>
      </c>
      <c r="N452" s="111">
        <v>0</v>
      </c>
      <c r="O452" s="112">
        <v>0</v>
      </c>
      <c r="P452" s="112" t="s">
        <v>156</v>
      </c>
      <c r="Q452" s="109">
        <v>0</v>
      </c>
      <c r="R452" s="107">
        <v>0</v>
      </c>
      <c r="S452" s="108">
        <v>0</v>
      </c>
      <c r="T452" s="108" t="s">
        <v>156</v>
      </c>
      <c r="U452" s="110" t="s">
        <v>157</v>
      </c>
      <c r="V452" s="106">
        <v>0</v>
      </c>
      <c r="W452" s="107">
        <v>0</v>
      </c>
      <c r="X452" s="108">
        <v>0</v>
      </c>
      <c r="Y452" s="108" t="s">
        <v>156</v>
      </c>
      <c r="Z452" s="109">
        <v>0</v>
      </c>
      <c r="AA452" s="107">
        <v>0</v>
      </c>
      <c r="AB452" s="108">
        <v>0</v>
      </c>
      <c r="AC452" s="108" t="s">
        <v>156</v>
      </c>
      <c r="AD452" s="110" t="s">
        <v>157</v>
      </c>
    </row>
    <row r="453" spans="1:30" x14ac:dyDescent="0.2">
      <c r="A453" s="105" t="s">
        <v>1422</v>
      </c>
      <c r="B453" s="105" t="s">
        <v>1364</v>
      </c>
      <c r="C453" s="105" t="s">
        <v>1423</v>
      </c>
      <c r="D453" s="106">
        <v>0</v>
      </c>
      <c r="E453" s="107">
        <v>0</v>
      </c>
      <c r="F453" s="108">
        <v>0</v>
      </c>
      <c r="G453" s="108" t="s">
        <v>156</v>
      </c>
      <c r="H453" s="109">
        <v>0</v>
      </c>
      <c r="I453" s="107">
        <v>0</v>
      </c>
      <c r="J453" s="108">
        <v>0</v>
      </c>
      <c r="K453" s="108" t="s">
        <v>156</v>
      </c>
      <c r="L453" s="110" t="s">
        <v>157</v>
      </c>
      <c r="M453" s="106">
        <v>0</v>
      </c>
      <c r="N453" s="111">
        <v>0</v>
      </c>
      <c r="O453" s="112">
        <v>0</v>
      </c>
      <c r="P453" s="112" t="s">
        <v>156</v>
      </c>
      <c r="Q453" s="109">
        <v>0</v>
      </c>
      <c r="R453" s="107">
        <v>0</v>
      </c>
      <c r="S453" s="108">
        <v>0</v>
      </c>
      <c r="T453" s="108" t="s">
        <v>156</v>
      </c>
      <c r="U453" s="110" t="s">
        <v>157</v>
      </c>
      <c r="V453" s="106">
        <v>0</v>
      </c>
      <c r="W453" s="107">
        <v>0</v>
      </c>
      <c r="X453" s="108">
        <v>0</v>
      </c>
      <c r="Y453" s="108" t="s">
        <v>156</v>
      </c>
      <c r="Z453" s="109">
        <v>0</v>
      </c>
      <c r="AA453" s="107">
        <v>0</v>
      </c>
      <c r="AB453" s="108">
        <v>0</v>
      </c>
      <c r="AC453" s="108" t="s">
        <v>156</v>
      </c>
      <c r="AD453" s="110" t="s">
        <v>157</v>
      </c>
    </row>
    <row r="454" spans="1:30" x14ac:dyDescent="0.2">
      <c r="A454" s="105" t="s">
        <v>1424</v>
      </c>
      <c r="B454" s="105" t="s">
        <v>1364</v>
      </c>
      <c r="C454" s="105" t="s">
        <v>1425</v>
      </c>
      <c r="D454" s="106">
        <v>0</v>
      </c>
      <c r="E454" s="107">
        <v>0</v>
      </c>
      <c r="F454" s="108">
        <v>0</v>
      </c>
      <c r="G454" s="108" t="s">
        <v>156</v>
      </c>
      <c r="H454" s="109">
        <v>0</v>
      </c>
      <c r="I454" s="107">
        <v>0</v>
      </c>
      <c r="J454" s="108">
        <v>0</v>
      </c>
      <c r="K454" s="108" t="s">
        <v>156</v>
      </c>
      <c r="L454" s="110" t="s">
        <v>157</v>
      </c>
      <c r="M454" s="106">
        <v>0</v>
      </c>
      <c r="N454" s="111">
        <v>0</v>
      </c>
      <c r="O454" s="112">
        <v>0</v>
      </c>
      <c r="P454" s="112" t="s">
        <v>156</v>
      </c>
      <c r="Q454" s="109">
        <v>0</v>
      </c>
      <c r="R454" s="107">
        <v>0</v>
      </c>
      <c r="S454" s="108">
        <v>0</v>
      </c>
      <c r="T454" s="108" t="s">
        <v>156</v>
      </c>
      <c r="U454" s="110" t="s">
        <v>157</v>
      </c>
      <c r="V454" s="106">
        <v>0</v>
      </c>
      <c r="W454" s="107">
        <v>0</v>
      </c>
      <c r="X454" s="108">
        <v>0</v>
      </c>
      <c r="Y454" s="108" t="s">
        <v>156</v>
      </c>
      <c r="Z454" s="109">
        <v>0</v>
      </c>
      <c r="AA454" s="107">
        <v>0</v>
      </c>
      <c r="AB454" s="108">
        <v>0</v>
      </c>
      <c r="AC454" s="108" t="s">
        <v>156</v>
      </c>
      <c r="AD454" s="110" t="s">
        <v>157</v>
      </c>
    </row>
    <row r="455" spans="1:30" x14ac:dyDescent="0.2">
      <c r="A455" s="105" t="s">
        <v>1426</v>
      </c>
      <c r="B455" s="105" t="s">
        <v>1364</v>
      </c>
      <c r="C455" s="105" t="s">
        <v>1427</v>
      </c>
      <c r="D455" s="106">
        <v>0</v>
      </c>
      <c r="E455" s="107">
        <v>0</v>
      </c>
      <c r="F455" s="108">
        <v>0</v>
      </c>
      <c r="G455" s="108" t="s">
        <v>156</v>
      </c>
      <c r="H455" s="109">
        <v>0</v>
      </c>
      <c r="I455" s="107">
        <v>0</v>
      </c>
      <c r="J455" s="108">
        <v>0</v>
      </c>
      <c r="K455" s="108" t="s">
        <v>156</v>
      </c>
      <c r="L455" s="110" t="s">
        <v>157</v>
      </c>
      <c r="M455" s="106">
        <v>0</v>
      </c>
      <c r="N455" s="111">
        <v>0</v>
      </c>
      <c r="O455" s="112">
        <v>0</v>
      </c>
      <c r="P455" s="112" t="s">
        <v>156</v>
      </c>
      <c r="Q455" s="109">
        <v>0</v>
      </c>
      <c r="R455" s="107">
        <v>0</v>
      </c>
      <c r="S455" s="108">
        <v>0</v>
      </c>
      <c r="T455" s="108" t="s">
        <v>156</v>
      </c>
      <c r="U455" s="110" t="s">
        <v>157</v>
      </c>
      <c r="V455" s="106">
        <v>0</v>
      </c>
      <c r="W455" s="107">
        <v>0</v>
      </c>
      <c r="X455" s="108">
        <v>0</v>
      </c>
      <c r="Y455" s="108" t="s">
        <v>156</v>
      </c>
      <c r="Z455" s="109">
        <v>0</v>
      </c>
      <c r="AA455" s="107">
        <v>0</v>
      </c>
      <c r="AB455" s="108">
        <v>0</v>
      </c>
      <c r="AC455" s="108" t="s">
        <v>156</v>
      </c>
      <c r="AD455" s="110" t="s">
        <v>157</v>
      </c>
    </row>
    <row r="456" spans="1:30" x14ac:dyDescent="0.2">
      <c r="A456" s="105" t="s">
        <v>1428</v>
      </c>
      <c r="B456" s="105" t="s">
        <v>1364</v>
      </c>
      <c r="C456" s="105" t="s">
        <v>1429</v>
      </c>
      <c r="D456" s="106">
        <v>0</v>
      </c>
      <c r="E456" s="107">
        <v>0</v>
      </c>
      <c r="F456" s="108">
        <v>0</v>
      </c>
      <c r="G456" s="108" t="s">
        <v>156</v>
      </c>
      <c r="H456" s="109">
        <v>0</v>
      </c>
      <c r="I456" s="107">
        <v>0</v>
      </c>
      <c r="J456" s="108">
        <v>0</v>
      </c>
      <c r="K456" s="108" t="s">
        <v>156</v>
      </c>
      <c r="L456" s="110" t="s">
        <v>157</v>
      </c>
      <c r="M456" s="106">
        <v>0</v>
      </c>
      <c r="N456" s="111">
        <v>0</v>
      </c>
      <c r="O456" s="112">
        <v>0</v>
      </c>
      <c r="P456" s="112" t="s">
        <v>156</v>
      </c>
      <c r="Q456" s="109">
        <v>0</v>
      </c>
      <c r="R456" s="107">
        <v>0</v>
      </c>
      <c r="S456" s="108">
        <v>0</v>
      </c>
      <c r="T456" s="108" t="s">
        <v>156</v>
      </c>
      <c r="U456" s="110" t="s">
        <v>157</v>
      </c>
      <c r="V456" s="106">
        <v>0</v>
      </c>
      <c r="W456" s="107">
        <v>0</v>
      </c>
      <c r="X456" s="108">
        <v>0</v>
      </c>
      <c r="Y456" s="108" t="s">
        <v>156</v>
      </c>
      <c r="Z456" s="109">
        <v>0</v>
      </c>
      <c r="AA456" s="107">
        <v>0</v>
      </c>
      <c r="AB456" s="108">
        <v>0</v>
      </c>
      <c r="AC456" s="108" t="s">
        <v>156</v>
      </c>
      <c r="AD456" s="110" t="s">
        <v>157</v>
      </c>
    </row>
    <row r="457" spans="1:30" x14ac:dyDescent="0.2">
      <c r="A457" s="105" t="s">
        <v>1430</v>
      </c>
      <c r="B457" s="105" t="s">
        <v>1364</v>
      </c>
      <c r="C457" s="105" t="s">
        <v>1431</v>
      </c>
      <c r="D457" s="106">
        <v>0</v>
      </c>
      <c r="E457" s="107">
        <v>0</v>
      </c>
      <c r="F457" s="108">
        <v>0</v>
      </c>
      <c r="G457" s="108" t="s">
        <v>156</v>
      </c>
      <c r="H457" s="109">
        <v>0</v>
      </c>
      <c r="I457" s="107">
        <v>0</v>
      </c>
      <c r="J457" s="108">
        <v>0</v>
      </c>
      <c r="K457" s="108" t="s">
        <v>156</v>
      </c>
      <c r="L457" s="110" t="s">
        <v>157</v>
      </c>
      <c r="M457" s="106">
        <v>0</v>
      </c>
      <c r="N457" s="111">
        <v>0</v>
      </c>
      <c r="O457" s="112">
        <v>0</v>
      </c>
      <c r="P457" s="112" t="s">
        <v>156</v>
      </c>
      <c r="Q457" s="109">
        <v>0</v>
      </c>
      <c r="R457" s="107">
        <v>0</v>
      </c>
      <c r="S457" s="108">
        <v>0</v>
      </c>
      <c r="T457" s="108" t="s">
        <v>156</v>
      </c>
      <c r="U457" s="110" t="s">
        <v>157</v>
      </c>
      <c r="V457" s="106">
        <v>0</v>
      </c>
      <c r="W457" s="107">
        <v>0</v>
      </c>
      <c r="X457" s="108">
        <v>0</v>
      </c>
      <c r="Y457" s="108" t="s">
        <v>156</v>
      </c>
      <c r="Z457" s="109">
        <v>0</v>
      </c>
      <c r="AA457" s="107">
        <v>0</v>
      </c>
      <c r="AB457" s="108">
        <v>0</v>
      </c>
      <c r="AC457" s="108" t="s">
        <v>156</v>
      </c>
      <c r="AD457" s="110" t="s">
        <v>157</v>
      </c>
    </row>
    <row r="458" spans="1:30" x14ac:dyDescent="0.2">
      <c r="A458" s="105" t="s">
        <v>1432</v>
      </c>
      <c r="B458" s="105" t="s">
        <v>1364</v>
      </c>
      <c r="C458" s="105" t="s">
        <v>1433</v>
      </c>
      <c r="D458" s="106">
        <v>0</v>
      </c>
      <c r="E458" s="107">
        <v>0</v>
      </c>
      <c r="F458" s="108">
        <v>0</v>
      </c>
      <c r="G458" s="108" t="s">
        <v>156</v>
      </c>
      <c r="H458" s="109">
        <v>0</v>
      </c>
      <c r="I458" s="107">
        <v>0</v>
      </c>
      <c r="J458" s="108">
        <v>0</v>
      </c>
      <c r="K458" s="108" t="s">
        <v>156</v>
      </c>
      <c r="L458" s="110" t="s">
        <v>157</v>
      </c>
      <c r="M458" s="106">
        <v>0</v>
      </c>
      <c r="N458" s="111">
        <v>0</v>
      </c>
      <c r="O458" s="112">
        <v>0</v>
      </c>
      <c r="P458" s="112" t="s">
        <v>156</v>
      </c>
      <c r="Q458" s="109">
        <v>0</v>
      </c>
      <c r="R458" s="107">
        <v>0</v>
      </c>
      <c r="S458" s="108">
        <v>0</v>
      </c>
      <c r="T458" s="108" t="s">
        <v>156</v>
      </c>
      <c r="U458" s="110" t="s">
        <v>157</v>
      </c>
      <c r="V458" s="106">
        <v>0</v>
      </c>
      <c r="W458" s="107">
        <v>0</v>
      </c>
      <c r="X458" s="108">
        <v>0</v>
      </c>
      <c r="Y458" s="108" t="s">
        <v>156</v>
      </c>
      <c r="Z458" s="109">
        <v>0</v>
      </c>
      <c r="AA458" s="107">
        <v>0</v>
      </c>
      <c r="AB458" s="108">
        <v>0</v>
      </c>
      <c r="AC458" s="108" t="s">
        <v>156</v>
      </c>
      <c r="AD458" s="110" t="s">
        <v>157</v>
      </c>
    </row>
    <row r="459" spans="1:30" x14ac:dyDescent="0.2">
      <c r="A459" s="105" t="s">
        <v>1434</v>
      </c>
      <c r="B459" s="105" t="s">
        <v>1364</v>
      </c>
      <c r="C459" s="105" t="s">
        <v>1435</v>
      </c>
      <c r="D459" s="106">
        <v>0</v>
      </c>
      <c r="E459" s="107">
        <v>0</v>
      </c>
      <c r="F459" s="108">
        <v>0</v>
      </c>
      <c r="G459" s="108" t="s">
        <v>156</v>
      </c>
      <c r="H459" s="109">
        <v>0</v>
      </c>
      <c r="I459" s="107">
        <v>0</v>
      </c>
      <c r="J459" s="108">
        <v>0</v>
      </c>
      <c r="K459" s="108" t="s">
        <v>156</v>
      </c>
      <c r="L459" s="110" t="s">
        <v>157</v>
      </c>
      <c r="M459" s="106">
        <v>0</v>
      </c>
      <c r="N459" s="111">
        <v>0</v>
      </c>
      <c r="O459" s="112">
        <v>0</v>
      </c>
      <c r="P459" s="112" t="s">
        <v>156</v>
      </c>
      <c r="Q459" s="109">
        <v>0</v>
      </c>
      <c r="R459" s="107">
        <v>0</v>
      </c>
      <c r="S459" s="108">
        <v>0</v>
      </c>
      <c r="T459" s="108" t="s">
        <v>156</v>
      </c>
      <c r="U459" s="110" t="s">
        <v>157</v>
      </c>
      <c r="V459" s="106">
        <v>0</v>
      </c>
      <c r="W459" s="107">
        <v>0</v>
      </c>
      <c r="X459" s="108">
        <v>0</v>
      </c>
      <c r="Y459" s="108" t="s">
        <v>156</v>
      </c>
      <c r="Z459" s="109">
        <v>0</v>
      </c>
      <c r="AA459" s="107">
        <v>0</v>
      </c>
      <c r="AB459" s="108">
        <v>0</v>
      </c>
      <c r="AC459" s="108" t="s">
        <v>156</v>
      </c>
      <c r="AD459" s="110" t="s">
        <v>157</v>
      </c>
    </row>
    <row r="460" spans="1:30" x14ac:dyDescent="0.2">
      <c r="A460" s="105" t="s">
        <v>1436</v>
      </c>
      <c r="B460" s="105" t="s">
        <v>1364</v>
      </c>
      <c r="C460" s="105" t="s">
        <v>1437</v>
      </c>
      <c r="D460" s="106">
        <v>0</v>
      </c>
      <c r="E460" s="107">
        <v>0</v>
      </c>
      <c r="F460" s="108">
        <v>0</v>
      </c>
      <c r="G460" s="108" t="s">
        <v>156</v>
      </c>
      <c r="H460" s="109">
        <v>0</v>
      </c>
      <c r="I460" s="107">
        <v>0</v>
      </c>
      <c r="J460" s="108">
        <v>0</v>
      </c>
      <c r="K460" s="108" t="s">
        <v>156</v>
      </c>
      <c r="L460" s="110" t="s">
        <v>157</v>
      </c>
      <c r="M460" s="106">
        <v>0</v>
      </c>
      <c r="N460" s="111">
        <v>0</v>
      </c>
      <c r="O460" s="112">
        <v>0</v>
      </c>
      <c r="P460" s="112" t="s">
        <v>156</v>
      </c>
      <c r="Q460" s="109">
        <v>0</v>
      </c>
      <c r="R460" s="107">
        <v>0</v>
      </c>
      <c r="S460" s="108">
        <v>0</v>
      </c>
      <c r="T460" s="108" t="s">
        <v>156</v>
      </c>
      <c r="U460" s="110" t="s">
        <v>157</v>
      </c>
      <c r="V460" s="106">
        <v>0</v>
      </c>
      <c r="W460" s="107">
        <v>0</v>
      </c>
      <c r="X460" s="108">
        <v>0</v>
      </c>
      <c r="Y460" s="108" t="s">
        <v>156</v>
      </c>
      <c r="Z460" s="109">
        <v>0</v>
      </c>
      <c r="AA460" s="107">
        <v>0</v>
      </c>
      <c r="AB460" s="108">
        <v>0</v>
      </c>
      <c r="AC460" s="108" t="s">
        <v>156</v>
      </c>
      <c r="AD460" s="110" t="s">
        <v>157</v>
      </c>
    </row>
    <row r="461" spans="1:30" x14ac:dyDescent="0.2">
      <c r="A461" s="105" t="s">
        <v>1438</v>
      </c>
      <c r="B461" s="105" t="s">
        <v>1364</v>
      </c>
      <c r="C461" s="105" t="s">
        <v>1439</v>
      </c>
      <c r="D461" s="106">
        <v>0</v>
      </c>
      <c r="E461" s="107">
        <v>0</v>
      </c>
      <c r="F461" s="108">
        <v>0</v>
      </c>
      <c r="G461" s="108" t="s">
        <v>156</v>
      </c>
      <c r="H461" s="109">
        <v>0</v>
      </c>
      <c r="I461" s="107">
        <v>0</v>
      </c>
      <c r="J461" s="108">
        <v>0</v>
      </c>
      <c r="K461" s="108" t="s">
        <v>156</v>
      </c>
      <c r="L461" s="110" t="s">
        <v>157</v>
      </c>
      <c r="M461" s="106">
        <v>0</v>
      </c>
      <c r="N461" s="111">
        <v>0</v>
      </c>
      <c r="O461" s="112">
        <v>0</v>
      </c>
      <c r="P461" s="112" t="s">
        <v>156</v>
      </c>
      <c r="Q461" s="109">
        <v>0</v>
      </c>
      <c r="R461" s="107">
        <v>0</v>
      </c>
      <c r="S461" s="108">
        <v>0</v>
      </c>
      <c r="T461" s="108" t="s">
        <v>156</v>
      </c>
      <c r="U461" s="110" t="s">
        <v>157</v>
      </c>
      <c r="V461" s="106">
        <v>0</v>
      </c>
      <c r="W461" s="107">
        <v>0</v>
      </c>
      <c r="X461" s="108">
        <v>0</v>
      </c>
      <c r="Y461" s="108" t="s">
        <v>156</v>
      </c>
      <c r="Z461" s="109">
        <v>0</v>
      </c>
      <c r="AA461" s="107">
        <v>0</v>
      </c>
      <c r="AB461" s="108">
        <v>0</v>
      </c>
      <c r="AC461" s="108" t="s">
        <v>156</v>
      </c>
      <c r="AD461" s="110" t="s">
        <v>157</v>
      </c>
    </row>
    <row r="462" spans="1:30" x14ac:dyDescent="0.2">
      <c r="A462" s="105" t="s">
        <v>1440</v>
      </c>
      <c r="B462" s="105" t="s">
        <v>1364</v>
      </c>
      <c r="C462" s="105" t="s">
        <v>1441</v>
      </c>
      <c r="D462" s="106">
        <v>0</v>
      </c>
      <c r="E462" s="107">
        <v>0</v>
      </c>
      <c r="F462" s="108">
        <v>0</v>
      </c>
      <c r="G462" s="108" t="s">
        <v>156</v>
      </c>
      <c r="H462" s="109">
        <v>0</v>
      </c>
      <c r="I462" s="107">
        <v>0</v>
      </c>
      <c r="J462" s="108">
        <v>0</v>
      </c>
      <c r="K462" s="108" t="s">
        <v>156</v>
      </c>
      <c r="L462" s="110" t="s">
        <v>157</v>
      </c>
      <c r="M462" s="106">
        <v>0</v>
      </c>
      <c r="N462" s="111">
        <v>0</v>
      </c>
      <c r="O462" s="112">
        <v>0</v>
      </c>
      <c r="P462" s="112" t="s">
        <v>156</v>
      </c>
      <c r="Q462" s="109">
        <v>0</v>
      </c>
      <c r="R462" s="107">
        <v>0</v>
      </c>
      <c r="S462" s="108">
        <v>0</v>
      </c>
      <c r="T462" s="108" t="s">
        <v>156</v>
      </c>
      <c r="U462" s="110" t="s">
        <v>157</v>
      </c>
      <c r="V462" s="106">
        <v>0</v>
      </c>
      <c r="W462" s="107">
        <v>0</v>
      </c>
      <c r="X462" s="108">
        <v>0</v>
      </c>
      <c r="Y462" s="108" t="s">
        <v>156</v>
      </c>
      <c r="Z462" s="109">
        <v>0</v>
      </c>
      <c r="AA462" s="107">
        <v>0</v>
      </c>
      <c r="AB462" s="108">
        <v>0</v>
      </c>
      <c r="AC462" s="108" t="s">
        <v>156</v>
      </c>
      <c r="AD462" s="110" t="s">
        <v>157</v>
      </c>
    </row>
    <row r="463" spans="1:30" x14ac:dyDescent="0.2">
      <c r="A463" s="105" t="s">
        <v>1442</v>
      </c>
      <c r="B463" s="105" t="s">
        <v>1364</v>
      </c>
      <c r="C463" s="105" t="s">
        <v>1443</v>
      </c>
      <c r="D463" s="106">
        <v>0</v>
      </c>
      <c r="E463" s="107">
        <v>0</v>
      </c>
      <c r="F463" s="108">
        <v>0</v>
      </c>
      <c r="G463" s="108" t="s">
        <v>156</v>
      </c>
      <c r="H463" s="109">
        <v>0</v>
      </c>
      <c r="I463" s="107">
        <v>0</v>
      </c>
      <c r="J463" s="108">
        <v>0</v>
      </c>
      <c r="K463" s="108" t="s">
        <v>156</v>
      </c>
      <c r="L463" s="110" t="s">
        <v>157</v>
      </c>
      <c r="M463" s="106">
        <v>0</v>
      </c>
      <c r="N463" s="111">
        <v>0</v>
      </c>
      <c r="O463" s="112">
        <v>0</v>
      </c>
      <c r="P463" s="112" t="s">
        <v>156</v>
      </c>
      <c r="Q463" s="109">
        <v>0</v>
      </c>
      <c r="R463" s="107">
        <v>0</v>
      </c>
      <c r="S463" s="108">
        <v>0</v>
      </c>
      <c r="T463" s="108" t="s">
        <v>156</v>
      </c>
      <c r="U463" s="110" t="s">
        <v>157</v>
      </c>
      <c r="V463" s="106">
        <v>0</v>
      </c>
      <c r="W463" s="107">
        <v>0</v>
      </c>
      <c r="X463" s="108">
        <v>0</v>
      </c>
      <c r="Y463" s="108" t="s">
        <v>156</v>
      </c>
      <c r="Z463" s="109">
        <v>0</v>
      </c>
      <c r="AA463" s="107">
        <v>0</v>
      </c>
      <c r="AB463" s="108">
        <v>0</v>
      </c>
      <c r="AC463" s="108" t="s">
        <v>156</v>
      </c>
      <c r="AD463" s="110" t="s">
        <v>157</v>
      </c>
    </row>
    <row r="464" spans="1:30" x14ac:dyDescent="0.2">
      <c r="A464" s="105" t="s">
        <v>1444</v>
      </c>
      <c r="B464" s="105" t="s">
        <v>1364</v>
      </c>
      <c r="C464" s="105" t="s">
        <v>1445</v>
      </c>
      <c r="D464" s="106">
        <v>0</v>
      </c>
      <c r="E464" s="107">
        <v>0</v>
      </c>
      <c r="F464" s="108">
        <v>0</v>
      </c>
      <c r="G464" s="108" t="s">
        <v>156</v>
      </c>
      <c r="H464" s="109">
        <v>0</v>
      </c>
      <c r="I464" s="107">
        <v>0</v>
      </c>
      <c r="J464" s="108">
        <v>0</v>
      </c>
      <c r="K464" s="108" t="s">
        <v>156</v>
      </c>
      <c r="L464" s="110" t="s">
        <v>157</v>
      </c>
      <c r="M464" s="106">
        <v>0</v>
      </c>
      <c r="N464" s="111">
        <v>0</v>
      </c>
      <c r="O464" s="112">
        <v>0</v>
      </c>
      <c r="P464" s="112" t="s">
        <v>156</v>
      </c>
      <c r="Q464" s="109">
        <v>0</v>
      </c>
      <c r="R464" s="107">
        <v>0</v>
      </c>
      <c r="S464" s="108">
        <v>0</v>
      </c>
      <c r="T464" s="108" t="s">
        <v>156</v>
      </c>
      <c r="U464" s="110" t="s">
        <v>157</v>
      </c>
      <c r="V464" s="106">
        <v>0</v>
      </c>
      <c r="W464" s="107">
        <v>0</v>
      </c>
      <c r="X464" s="108">
        <v>0</v>
      </c>
      <c r="Y464" s="108" t="s">
        <v>156</v>
      </c>
      <c r="Z464" s="109">
        <v>0</v>
      </c>
      <c r="AA464" s="107">
        <v>0</v>
      </c>
      <c r="AB464" s="108">
        <v>0</v>
      </c>
      <c r="AC464" s="108" t="s">
        <v>156</v>
      </c>
      <c r="AD464" s="110" t="s">
        <v>157</v>
      </c>
    </row>
    <row r="465" spans="1:30" x14ac:dyDescent="0.2">
      <c r="A465" s="105" t="s">
        <v>1446</v>
      </c>
      <c r="B465" s="105" t="s">
        <v>1364</v>
      </c>
      <c r="C465" s="105" t="s">
        <v>1447</v>
      </c>
      <c r="D465" s="106">
        <v>0</v>
      </c>
      <c r="E465" s="107">
        <v>0</v>
      </c>
      <c r="F465" s="108">
        <v>0</v>
      </c>
      <c r="G465" s="108" t="s">
        <v>156</v>
      </c>
      <c r="H465" s="109">
        <v>0</v>
      </c>
      <c r="I465" s="107">
        <v>0</v>
      </c>
      <c r="J465" s="108">
        <v>0</v>
      </c>
      <c r="K465" s="108" t="s">
        <v>156</v>
      </c>
      <c r="L465" s="110" t="s">
        <v>157</v>
      </c>
      <c r="M465" s="106">
        <v>0</v>
      </c>
      <c r="N465" s="111">
        <v>0</v>
      </c>
      <c r="O465" s="112">
        <v>0</v>
      </c>
      <c r="P465" s="112" t="s">
        <v>156</v>
      </c>
      <c r="Q465" s="109">
        <v>0</v>
      </c>
      <c r="R465" s="107">
        <v>0</v>
      </c>
      <c r="S465" s="108">
        <v>0</v>
      </c>
      <c r="T465" s="108" t="s">
        <v>156</v>
      </c>
      <c r="U465" s="110" t="s">
        <v>157</v>
      </c>
      <c r="V465" s="106">
        <v>0</v>
      </c>
      <c r="W465" s="107">
        <v>0</v>
      </c>
      <c r="X465" s="108">
        <v>0</v>
      </c>
      <c r="Y465" s="108" t="s">
        <v>156</v>
      </c>
      <c r="Z465" s="109">
        <v>0</v>
      </c>
      <c r="AA465" s="107">
        <v>0</v>
      </c>
      <c r="AB465" s="108">
        <v>0</v>
      </c>
      <c r="AC465" s="108" t="s">
        <v>156</v>
      </c>
      <c r="AD465" s="110" t="s">
        <v>157</v>
      </c>
    </row>
    <row r="466" spans="1:30" x14ac:dyDescent="0.2">
      <c r="A466" s="105" t="s">
        <v>1448</v>
      </c>
      <c r="B466" s="105" t="s">
        <v>1364</v>
      </c>
      <c r="C466" s="105" t="s">
        <v>1449</v>
      </c>
      <c r="D466" s="106">
        <v>0</v>
      </c>
      <c r="E466" s="107">
        <v>0</v>
      </c>
      <c r="F466" s="108">
        <v>0</v>
      </c>
      <c r="G466" s="108" t="s">
        <v>156</v>
      </c>
      <c r="H466" s="109">
        <v>0</v>
      </c>
      <c r="I466" s="107">
        <v>0</v>
      </c>
      <c r="J466" s="108">
        <v>0</v>
      </c>
      <c r="K466" s="108" t="s">
        <v>156</v>
      </c>
      <c r="L466" s="110" t="s">
        <v>157</v>
      </c>
      <c r="M466" s="106">
        <v>0</v>
      </c>
      <c r="N466" s="111">
        <v>0</v>
      </c>
      <c r="O466" s="112">
        <v>0</v>
      </c>
      <c r="P466" s="112" t="s">
        <v>156</v>
      </c>
      <c r="Q466" s="109">
        <v>0</v>
      </c>
      <c r="R466" s="107">
        <v>0</v>
      </c>
      <c r="S466" s="108">
        <v>0</v>
      </c>
      <c r="T466" s="108" t="s">
        <v>156</v>
      </c>
      <c r="U466" s="110" t="s">
        <v>157</v>
      </c>
      <c r="V466" s="106">
        <v>0</v>
      </c>
      <c r="W466" s="107">
        <v>0</v>
      </c>
      <c r="X466" s="108">
        <v>0</v>
      </c>
      <c r="Y466" s="108" t="s">
        <v>156</v>
      </c>
      <c r="Z466" s="109">
        <v>0</v>
      </c>
      <c r="AA466" s="107">
        <v>0</v>
      </c>
      <c r="AB466" s="108">
        <v>0</v>
      </c>
      <c r="AC466" s="108" t="s">
        <v>156</v>
      </c>
      <c r="AD466" s="110" t="s">
        <v>157</v>
      </c>
    </row>
    <row r="467" spans="1:30" x14ac:dyDescent="0.2">
      <c r="A467" s="105" t="s">
        <v>1450</v>
      </c>
      <c r="B467" s="105" t="s">
        <v>1364</v>
      </c>
      <c r="C467" s="105" t="s">
        <v>1451</v>
      </c>
      <c r="D467" s="106">
        <v>0</v>
      </c>
      <c r="E467" s="107">
        <v>0</v>
      </c>
      <c r="F467" s="108">
        <v>0</v>
      </c>
      <c r="G467" s="108" t="s">
        <v>156</v>
      </c>
      <c r="H467" s="109">
        <v>0</v>
      </c>
      <c r="I467" s="107">
        <v>0</v>
      </c>
      <c r="J467" s="108">
        <v>0</v>
      </c>
      <c r="K467" s="108" t="s">
        <v>156</v>
      </c>
      <c r="L467" s="110" t="s">
        <v>157</v>
      </c>
      <c r="M467" s="106">
        <v>0</v>
      </c>
      <c r="N467" s="111">
        <v>0</v>
      </c>
      <c r="O467" s="112">
        <v>0</v>
      </c>
      <c r="P467" s="112" t="s">
        <v>156</v>
      </c>
      <c r="Q467" s="109">
        <v>0</v>
      </c>
      <c r="R467" s="107">
        <v>0</v>
      </c>
      <c r="S467" s="108">
        <v>0</v>
      </c>
      <c r="T467" s="108" t="s">
        <v>156</v>
      </c>
      <c r="U467" s="110" t="s">
        <v>157</v>
      </c>
      <c r="V467" s="106">
        <v>0</v>
      </c>
      <c r="W467" s="107">
        <v>0</v>
      </c>
      <c r="X467" s="108">
        <v>0</v>
      </c>
      <c r="Y467" s="108" t="s">
        <v>156</v>
      </c>
      <c r="Z467" s="109">
        <v>0</v>
      </c>
      <c r="AA467" s="107">
        <v>0</v>
      </c>
      <c r="AB467" s="108">
        <v>0</v>
      </c>
      <c r="AC467" s="108" t="s">
        <v>156</v>
      </c>
      <c r="AD467" s="110" t="s">
        <v>157</v>
      </c>
    </row>
    <row r="468" spans="1:30" x14ac:dyDescent="0.2">
      <c r="A468" s="105" t="s">
        <v>1452</v>
      </c>
      <c r="B468" s="105" t="s">
        <v>1364</v>
      </c>
      <c r="C468" s="105" t="s">
        <v>1453</v>
      </c>
      <c r="D468" s="106">
        <v>0</v>
      </c>
      <c r="E468" s="107">
        <v>0</v>
      </c>
      <c r="F468" s="108">
        <v>0</v>
      </c>
      <c r="G468" s="108" t="s">
        <v>156</v>
      </c>
      <c r="H468" s="109">
        <v>0</v>
      </c>
      <c r="I468" s="107">
        <v>0</v>
      </c>
      <c r="J468" s="108">
        <v>0</v>
      </c>
      <c r="K468" s="108" t="s">
        <v>156</v>
      </c>
      <c r="L468" s="110" t="s">
        <v>157</v>
      </c>
      <c r="M468" s="106">
        <v>0</v>
      </c>
      <c r="N468" s="111">
        <v>0</v>
      </c>
      <c r="O468" s="112">
        <v>0</v>
      </c>
      <c r="P468" s="112" t="s">
        <v>156</v>
      </c>
      <c r="Q468" s="109">
        <v>0</v>
      </c>
      <c r="R468" s="107">
        <v>0</v>
      </c>
      <c r="S468" s="108">
        <v>0</v>
      </c>
      <c r="T468" s="108" t="s">
        <v>156</v>
      </c>
      <c r="U468" s="110" t="s">
        <v>157</v>
      </c>
      <c r="V468" s="106">
        <v>0</v>
      </c>
      <c r="W468" s="107">
        <v>0</v>
      </c>
      <c r="X468" s="108">
        <v>0</v>
      </c>
      <c r="Y468" s="108" t="s">
        <v>156</v>
      </c>
      <c r="Z468" s="109">
        <v>0</v>
      </c>
      <c r="AA468" s="107">
        <v>0</v>
      </c>
      <c r="AB468" s="108">
        <v>0</v>
      </c>
      <c r="AC468" s="108" t="s">
        <v>156</v>
      </c>
      <c r="AD468" s="110" t="s">
        <v>157</v>
      </c>
    </row>
    <row r="469" spans="1:30" x14ac:dyDescent="0.2">
      <c r="A469" s="105" t="s">
        <v>1454</v>
      </c>
      <c r="B469" s="105" t="s">
        <v>1364</v>
      </c>
      <c r="C469" s="105" t="s">
        <v>1455</v>
      </c>
      <c r="D469" s="106">
        <v>0</v>
      </c>
      <c r="E469" s="107">
        <v>0</v>
      </c>
      <c r="F469" s="108">
        <v>0</v>
      </c>
      <c r="G469" s="108" t="s">
        <v>156</v>
      </c>
      <c r="H469" s="109">
        <v>0</v>
      </c>
      <c r="I469" s="107">
        <v>0</v>
      </c>
      <c r="J469" s="108">
        <v>0</v>
      </c>
      <c r="K469" s="108" t="s">
        <v>156</v>
      </c>
      <c r="L469" s="110" t="s">
        <v>157</v>
      </c>
      <c r="M469" s="106">
        <v>0</v>
      </c>
      <c r="N469" s="111">
        <v>0</v>
      </c>
      <c r="O469" s="112">
        <v>0</v>
      </c>
      <c r="P469" s="112" t="s">
        <v>156</v>
      </c>
      <c r="Q469" s="109">
        <v>0</v>
      </c>
      <c r="R469" s="107">
        <v>0</v>
      </c>
      <c r="S469" s="108">
        <v>0</v>
      </c>
      <c r="T469" s="108" t="s">
        <v>156</v>
      </c>
      <c r="U469" s="110" t="s">
        <v>157</v>
      </c>
      <c r="V469" s="106">
        <v>0</v>
      </c>
      <c r="W469" s="107">
        <v>0</v>
      </c>
      <c r="X469" s="108">
        <v>0</v>
      </c>
      <c r="Y469" s="108" t="s">
        <v>156</v>
      </c>
      <c r="Z469" s="109">
        <v>0</v>
      </c>
      <c r="AA469" s="107">
        <v>0</v>
      </c>
      <c r="AB469" s="108">
        <v>0</v>
      </c>
      <c r="AC469" s="108" t="s">
        <v>156</v>
      </c>
      <c r="AD469" s="110" t="s">
        <v>157</v>
      </c>
    </row>
    <row r="470" spans="1:30" x14ac:dyDescent="0.2">
      <c r="A470" s="105" t="s">
        <v>1456</v>
      </c>
      <c r="B470" s="105" t="s">
        <v>1364</v>
      </c>
      <c r="C470" s="105" t="s">
        <v>1457</v>
      </c>
      <c r="D470" s="106">
        <v>0</v>
      </c>
      <c r="E470" s="107">
        <v>0</v>
      </c>
      <c r="F470" s="108">
        <v>0</v>
      </c>
      <c r="G470" s="108" t="s">
        <v>156</v>
      </c>
      <c r="H470" s="109">
        <v>0</v>
      </c>
      <c r="I470" s="107">
        <v>0</v>
      </c>
      <c r="J470" s="108">
        <v>0</v>
      </c>
      <c r="K470" s="108" t="s">
        <v>156</v>
      </c>
      <c r="L470" s="110" t="s">
        <v>157</v>
      </c>
      <c r="M470" s="106">
        <v>0</v>
      </c>
      <c r="N470" s="111">
        <v>0</v>
      </c>
      <c r="O470" s="112">
        <v>0</v>
      </c>
      <c r="P470" s="112" t="s">
        <v>156</v>
      </c>
      <c r="Q470" s="109">
        <v>0</v>
      </c>
      <c r="R470" s="107">
        <v>0</v>
      </c>
      <c r="S470" s="108">
        <v>0</v>
      </c>
      <c r="T470" s="108" t="s">
        <v>156</v>
      </c>
      <c r="U470" s="110" t="s">
        <v>157</v>
      </c>
      <c r="V470" s="106">
        <v>0</v>
      </c>
      <c r="W470" s="107">
        <v>0</v>
      </c>
      <c r="X470" s="108">
        <v>0</v>
      </c>
      <c r="Y470" s="108" t="s">
        <v>156</v>
      </c>
      <c r="Z470" s="109">
        <v>0</v>
      </c>
      <c r="AA470" s="107">
        <v>0</v>
      </c>
      <c r="AB470" s="108">
        <v>0</v>
      </c>
      <c r="AC470" s="108" t="s">
        <v>156</v>
      </c>
      <c r="AD470" s="110" t="s">
        <v>157</v>
      </c>
    </row>
    <row r="471" spans="1:30" x14ac:dyDescent="0.2">
      <c r="A471" s="105" t="s">
        <v>1458</v>
      </c>
      <c r="B471" s="105" t="s">
        <v>1364</v>
      </c>
      <c r="C471" s="105" t="s">
        <v>1459</v>
      </c>
      <c r="D471" s="106">
        <v>0</v>
      </c>
      <c r="E471" s="107">
        <v>0</v>
      </c>
      <c r="F471" s="108">
        <v>0</v>
      </c>
      <c r="G471" s="108" t="s">
        <v>156</v>
      </c>
      <c r="H471" s="109">
        <v>0</v>
      </c>
      <c r="I471" s="107">
        <v>0</v>
      </c>
      <c r="J471" s="108">
        <v>0</v>
      </c>
      <c r="K471" s="108" t="s">
        <v>156</v>
      </c>
      <c r="L471" s="110" t="s">
        <v>157</v>
      </c>
      <c r="M471" s="106">
        <v>0</v>
      </c>
      <c r="N471" s="111">
        <v>0</v>
      </c>
      <c r="O471" s="112">
        <v>0</v>
      </c>
      <c r="P471" s="112" t="s">
        <v>156</v>
      </c>
      <c r="Q471" s="109">
        <v>0</v>
      </c>
      <c r="R471" s="107">
        <v>0</v>
      </c>
      <c r="S471" s="108">
        <v>0</v>
      </c>
      <c r="T471" s="108" t="s">
        <v>156</v>
      </c>
      <c r="U471" s="110" t="s">
        <v>157</v>
      </c>
      <c r="V471" s="106">
        <v>0</v>
      </c>
      <c r="W471" s="107">
        <v>0</v>
      </c>
      <c r="X471" s="108">
        <v>0</v>
      </c>
      <c r="Y471" s="108" t="s">
        <v>156</v>
      </c>
      <c r="Z471" s="109">
        <v>0</v>
      </c>
      <c r="AA471" s="107">
        <v>0</v>
      </c>
      <c r="AB471" s="108">
        <v>0</v>
      </c>
      <c r="AC471" s="108" t="s">
        <v>156</v>
      </c>
      <c r="AD471" s="110" t="s">
        <v>157</v>
      </c>
    </row>
    <row r="472" spans="1:30" x14ac:dyDescent="0.2">
      <c r="A472" s="105" t="s">
        <v>1460</v>
      </c>
      <c r="B472" s="105" t="s">
        <v>1364</v>
      </c>
      <c r="C472" s="105" t="s">
        <v>1461</v>
      </c>
      <c r="D472" s="106">
        <v>0</v>
      </c>
      <c r="E472" s="107">
        <v>0</v>
      </c>
      <c r="F472" s="108">
        <v>0</v>
      </c>
      <c r="G472" s="108" t="s">
        <v>156</v>
      </c>
      <c r="H472" s="109">
        <v>0</v>
      </c>
      <c r="I472" s="107">
        <v>0</v>
      </c>
      <c r="J472" s="108">
        <v>0</v>
      </c>
      <c r="K472" s="108" t="s">
        <v>156</v>
      </c>
      <c r="L472" s="110" t="s">
        <v>157</v>
      </c>
      <c r="M472" s="106">
        <v>0</v>
      </c>
      <c r="N472" s="111">
        <v>0</v>
      </c>
      <c r="O472" s="112">
        <v>0</v>
      </c>
      <c r="P472" s="112" t="s">
        <v>156</v>
      </c>
      <c r="Q472" s="109">
        <v>0</v>
      </c>
      <c r="R472" s="107">
        <v>0</v>
      </c>
      <c r="S472" s="108">
        <v>0</v>
      </c>
      <c r="T472" s="108" t="s">
        <v>156</v>
      </c>
      <c r="U472" s="110" t="s">
        <v>157</v>
      </c>
      <c r="V472" s="106">
        <v>0</v>
      </c>
      <c r="W472" s="107">
        <v>0</v>
      </c>
      <c r="X472" s="108">
        <v>0</v>
      </c>
      <c r="Y472" s="108" t="s">
        <v>156</v>
      </c>
      <c r="Z472" s="109">
        <v>0</v>
      </c>
      <c r="AA472" s="107">
        <v>0</v>
      </c>
      <c r="AB472" s="108">
        <v>0</v>
      </c>
      <c r="AC472" s="108" t="s">
        <v>156</v>
      </c>
      <c r="AD472" s="110" t="s">
        <v>157</v>
      </c>
    </row>
    <row r="473" spans="1:30" x14ac:dyDescent="0.2">
      <c r="A473" s="105" t="s">
        <v>1462</v>
      </c>
      <c r="B473" s="105" t="s">
        <v>1364</v>
      </c>
      <c r="C473" s="105" t="s">
        <v>1463</v>
      </c>
      <c r="D473" s="106">
        <v>0</v>
      </c>
      <c r="E473" s="107">
        <v>0</v>
      </c>
      <c r="F473" s="108">
        <v>0</v>
      </c>
      <c r="G473" s="108" t="s">
        <v>156</v>
      </c>
      <c r="H473" s="109">
        <v>0</v>
      </c>
      <c r="I473" s="107">
        <v>0</v>
      </c>
      <c r="J473" s="108">
        <v>0</v>
      </c>
      <c r="K473" s="108" t="s">
        <v>156</v>
      </c>
      <c r="L473" s="110" t="s">
        <v>157</v>
      </c>
      <c r="M473" s="106">
        <v>0</v>
      </c>
      <c r="N473" s="111">
        <v>0</v>
      </c>
      <c r="O473" s="112">
        <v>0</v>
      </c>
      <c r="P473" s="112" t="s">
        <v>156</v>
      </c>
      <c r="Q473" s="109">
        <v>0</v>
      </c>
      <c r="R473" s="107">
        <v>0</v>
      </c>
      <c r="S473" s="108">
        <v>0</v>
      </c>
      <c r="T473" s="108" t="s">
        <v>156</v>
      </c>
      <c r="U473" s="110" t="s">
        <v>157</v>
      </c>
      <c r="V473" s="106">
        <v>0</v>
      </c>
      <c r="W473" s="107">
        <v>0</v>
      </c>
      <c r="X473" s="108">
        <v>0</v>
      </c>
      <c r="Y473" s="108" t="s">
        <v>156</v>
      </c>
      <c r="Z473" s="109">
        <v>0</v>
      </c>
      <c r="AA473" s="107">
        <v>0</v>
      </c>
      <c r="AB473" s="108">
        <v>0</v>
      </c>
      <c r="AC473" s="108" t="s">
        <v>156</v>
      </c>
      <c r="AD473" s="110" t="s">
        <v>157</v>
      </c>
    </row>
    <row r="474" spans="1:30" x14ac:dyDescent="0.2">
      <c r="A474" s="105" t="s">
        <v>1464</v>
      </c>
      <c r="B474" s="105" t="s">
        <v>1364</v>
      </c>
      <c r="C474" s="105" t="s">
        <v>1465</v>
      </c>
      <c r="D474" s="106">
        <v>0</v>
      </c>
      <c r="E474" s="107">
        <v>0</v>
      </c>
      <c r="F474" s="108">
        <v>4.14261073618953E-3</v>
      </c>
      <c r="G474" s="108" t="s">
        <v>156</v>
      </c>
      <c r="H474" s="113">
        <v>0</v>
      </c>
      <c r="I474" s="107">
        <v>0</v>
      </c>
      <c r="J474" s="114">
        <v>2.6513631581998901E-5</v>
      </c>
      <c r="K474" s="108" t="s">
        <v>156</v>
      </c>
      <c r="L474" s="110" t="s">
        <v>157</v>
      </c>
      <c r="M474" s="106">
        <v>0</v>
      </c>
      <c r="N474" s="111">
        <v>0</v>
      </c>
      <c r="O474" s="112">
        <v>2.5183194656984401E-3</v>
      </c>
      <c r="P474" s="112" t="s">
        <v>156</v>
      </c>
      <c r="Q474" s="113">
        <v>0</v>
      </c>
      <c r="R474" s="107">
        <v>0</v>
      </c>
      <c r="S474" s="114">
        <v>6.88415950431462E-5</v>
      </c>
      <c r="T474" s="108" t="s">
        <v>156</v>
      </c>
      <c r="U474" s="110" t="s">
        <v>157</v>
      </c>
      <c r="V474" s="106">
        <v>0</v>
      </c>
      <c r="W474" s="107">
        <v>0</v>
      </c>
      <c r="X474" s="108">
        <v>2.2062910007951998E-3</v>
      </c>
      <c r="Y474" s="108" t="s">
        <v>156</v>
      </c>
      <c r="Z474" s="113">
        <v>0</v>
      </c>
      <c r="AA474" s="107">
        <v>0</v>
      </c>
      <c r="AB474" s="114">
        <v>6.2719163544374299E-5</v>
      </c>
      <c r="AC474" s="108" t="s">
        <v>156</v>
      </c>
      <c r="AD474" s="110" t="s">
        <v>157</v>
      </c>
    </row>
    <row r="475" spans="1:30" x14ac:dyDescent="0.2">
      <c r="A475" s="105" t="s">
        <v>1466</v>
      </c>
      <c r="B475" s="105" t="s">
        <v>1364</v>
      </c>
      <c r="C475" s="105" t="s">
        <v>1467</v>
      </c>
      <c r="D475" s="106">
        <v>0</v>
      </c>
      <c r="E475" s="107">
        <v>0</v>
      </c>
      <c r="F475" s="108">
        <v>3.7882105149116101E-3</v>
      </c>
      <c r="G475" s="108" t="s">
        <v>156</v>
      </c>
      <c r="H475" s="113">
        <v>0</v>
      </c>
      <c r="I475" s="107">
        <v>0</v>
      </c>
      <c r="J475" s="114">
        <v>2.62220982263551E-5</v>
      </c>
      <c r="K475" s="108" t="s">
        <v>156</v>
      </c>
      <c r="L475" s="110" t="s">
        <v>157</v>
      </c>
      <c r="M475" s="106">
        <v>0</v>
      </c>
      <c r="N475" s="111">
        <v>0</v>
      </c>
      <c r="O475" s="112">
        <v>2.24025044391102E-3</v>
      </c>
      <c r="P475" s="112" t="s">
        <v>156</v>
      </c>
      <c r="Q475" s="113">
        <v>0</v>
      </c>
      <c r="R475" s="107">
        <v>0</v>
      </c>
      <c r="S475" s="114">
        <v>7.9054768349119198E-5</v>
      </c>
      <c r="T475" s="108" t="s">
        <v>156</v>
      </c>
      <c r="U475" s="110" t="s">
        <v>157</v>
      </c>
      <c r="V475" s="116">
        <v>0</v>
      </c>
      <c r="W475" s="107">
        <v>0</v>
      </c>
      <c r="X475" s="108">
        <v>1.43440599345363E-3</v>
      </c>
      <c r="Y475" s="108" t="s">
        <v>156</v>
      </c>
      <c r="Z475" s="113">
        <v>0</v>
      </c>
      <c r="AA475" s="107">
        <v>0</v>
      </c>
      <c r="AB475" s="114">
        <v>5.8410665523849299E-5</v>
      </c>
      <c r="AC475" s="108" t="s">
        <v>156</v>
      </c>
      <c r="AD475" s="110" t="s">
        <v>157</v>
      </c>
    </row>
    <row r="476" spans="1:30" x14ac:dyDescent="0.2">
      <c r="A476" s="105" t="s">
        <v>1468</v>
      </c>
      <c r="B476" s="105" t="s">
        <v>1364</v>
      </c>
      <c r="C476" s="105" t="s">
        <v>1469</v>
      </c>
      <c r="D476" s="106">
        <v>0</v>
      </c>
      <c r="E476" s="107">
        <v>0</v>
      </c>
      <c r="F476" s="108">
        <v>0</v>
      </c>
      <c r="G476" s="108" t="s">
        <v>156</v>
      </c>
      <c r="H476" s="109">
        <v>0</v>
      </c>
      <c r="I476" s="107">
        <v>0</v>
      </c>
      <c r="J476" s="108">
        <v>0</v>
      </c>
      <c r="K476" s="108" t="s">
        <v>156</v>
      </c>
      <c r="L476" s="110" t="s">
        <v>157</v>
      </c>
      <c r="M476" s="106">
        <v>0</v>
      </c>
      <c r="N476" s="111">
        <v>0</v>
      </c>
      <c r="O476" s="112">
        <v>0</v>
      </c>
      <c r="P476" s="112" t="s">
        <v>156</v>
      </c>
      <c r="Q476" s="109">
        <v>0</v>
      </c>
      <c r="R476" s="107">
        <v>0</v>
      </c>
      <c r="S476" s="108">
        <v>0</v>
      </c>
      <c r="T476" s="108" t="s">
        <v>156</v>
      </c>
      <c r="U476" s="110" t="s">
        <v>157</v>
      </c>
      <c r="V476" s="106">
        <v>0</v>
      </c>
      <c r="W476" s="107">
        <v>0</v>
      </c>
      <c r="X476" s="108">
        <v>0</v>
      </c>
      <c r="Y476" s="108" t="s">
        <v>156</v>
      </c>
      <c r="Z476" s="109">
        <v>0</v>
      </c>
      <c r="AA476" s="107">
        <v>0</v>
      </c>
      <c r="AB476" s="108">
        <v>0</v>
      </c>
      <c r="AC476" s="108" t="s">
        <v>156</v>
      </c>
      <c r="AD476" s="110" t="s">
        <v>157</v>
      </c>
    </row>
    <row r="477" spans="1:30" x14ac:dyDescent="0.2">
      <c r="A477" s="105" t="s">
        <v>1470</v>
      </c>
      <c r="B477" s="105" t="s">
        <v>1364</v>
      </c>
      <c r="C477" s="105" t="s">
        <v>1471</v>
      </c>
      <c r="D477" s="106">
        <v>0</v>
      </c>
      <c r="E477" s="107">
        <v>0</v>
      </c>
      <c r="F477" s="108">
        <v>0</v>
      </c>
      <c r="G477" s="108" t="s">
        <v>156</v>
      </c>
      <c r="H477" s="109">
        <v>0</v>
      </c>
      <c r="I477" s="107">
        <v>0</v>
      </c>
      <c r="J477" s="108">
        <v>0</v>
      </c>
      <c r="K477" s="108" t="s">
        <v>156</v>
      </c>
      <c r="L477" s="110" t="s">
        <v>157</v>
      </c>
      <c r="M477" s="106">
        <v>0</v>
      </c>
      <c r="N477" s="111">
        <v>0</v>
      </c>
      <c r="O477" s="112">
        <v>0</v>
      </c>
      <c r="P477" s="112" t="s">
        <v>156</v>
      </c>
      <c r="Q477" s="109">
        <v>0</v>
      </c>
      <c r="R477" s="107">
        <v>0</v>
      </c>
      <c r="S477" s="108">
        <v>0</v>
      </c>
      <c r="T477" s="108" t="s">
        <v>156</v>
      </c>
      <c r="U477" s="110" t="s">
        <v>157</v>
      </c>
      <c r="V477" s="106">
        <v>0</v>
      </c>
      <c r="W477" s="107">
        <v>0</v>
      </c>
      <c r="X477" s="108">
        <v>0</v>
      </c>
      <c r="Y477" s="108" t="s">
        <v>156</v>
      </c>
      <c r="Z477" s="109">
        <v>0</v>
      </c>
      <c r="AA477" s="107">
        <v>0</v>
      </c>
      <c r="AB477" s="108">
        <v>0</v>
      </c>
      <c r="AC477" s="108" t="s">
        <v>156</v>
      </c>
      <c r="AD477" s="110" t="s">
        <v>157</v>
      </c>
    </row>
    <row r="478" spans="1:30" x14ac:dyDescent="0.2">
      <c r="A478" s="105" t="s">
        <v>1472</v>
      </c>
      <c r="B478" s="105" t="s">
        <v>1364</v>
      </c>
      <c r="C478" s="105" t="s">
        <v>1473</v>
      </c>
      <c r="D478" s="106">
        <v>0</v>
      </c>
      <c r="E478" s="107">
        <v>0</v>
      </c>
      <c r="F478" s="108">
        <v>0</v>
      </c>
      <c r="G478" s="108" t="s">
        <v>156</v>
      </c>
      <c r="H478" s="109">
        <v>0</v>
      </c>
      <c r="I478" s="107">
        <v>0</v>
      </c>
      <c r="J478" s="108">
        <v>0</v>
      </c>
      <c r="K478" s="108" t="s">
        <v>156</v>
      </c>
      <c r="L478" s="110" t="s">
        <v>157</v>
      </c>
      <c r="M478" s="116">
        <v>0</v>
      </c>
      <c r="N478" s="111">
        <v>0</v>
      </c>
      <c r="O478" s="115">
        <v>5.71352339295399E-11</v>
      </c>
      <c r="P478" s="112" t="s">
        <v>156</v>
      </c>
      <c r="Q478" s="109">
        <v>0</v>
      </c>
      <c r="R478" s="107">
        <v>0</v>
      </c>
      <c r="S478" s="108">
        <v>0</v>
      </c>
      <c r="T478" s="108" t="s">
        <v>156</v>
      </c>
      <c r="U478" s="110" t="s">
        <v>157</v>
      </c>
      <c r="V478" s="106">
        <v>0</v>
      </c>
      <c r="W478" s="107">
        <v>0</v>
      </c>
      <c r="X478" s="108">
        <v>0</v>
      </c>
      <c r="Y478" s="108" t="s">
        <v>156</v>
      </c>
      <c r="Z478" s="109">
        <v>0</v>
      </c>
      <c r="AA478" s="107">
        <v>0</v>
      </c>
      <c r="AB478" s="108">
        <v>0</v>
      </c>
      <c r="AC478" s="108" t="s">
        <v>156</v>
      </c>
      <c r="AD478" s="110" t="s">
        <v>157</v>
      </c>
    </row>
    <row r="479" spans="1:30" x14ac:dyDescent="0.2">
      <c r="A479" s="105" t="s">
        <v>1474</v>
      </c>
      <c r="B479" s="105" t="s">
        <v>1364</v>
      </c>
      <c r="C479" s="105" t="s">
        <v>1475</v>
      </c>
      <c r="D479" s="106">
        <v>0</v>
      </c>
      <c r="E479" s="107">
        <v>0</v>
      </c>
      <c r="F479" s="108">
        <v>0</v>
      </c>
      <c r="G479" s="108" t="s">
        <v>156</v>
      </c>
      <c r="H479" s="109">
        <v>0</v>
      </c>
      <c r="I479" s="107">
        <v>0</v>
      </c>
      <c r="J479" s="108">
        <v>0</v>
      </c>
      <c r="K479" s="108" t="s">
        <v>156</v>
      </c>
      <c r="L479" s="110" t="s">
        <v>157</v>
      </c>
      <c r="M479" s="106">
        <v>0</v>
      </c>
      <c r="N479" s="111">
        <v>0</v>
      </c>
      <c r="O479" s="112">
        <v>0</v>
      </c>
      <c r="P479" s="112" t="s">
        <v>156</v>
      </c>
      <c r="Q479" s="109">
        <v>0</v>
      </c>
      <c r="R479" s="107">
        <v>0</v>
      </c>
      <c r="S479" s="108">
        <v>0</v>
      </c>
      <c r="T479" s="108" t="s">
        <v>156</v>
      </c>
      <c r="U479" s="110" t="s">
        <v>157</v>
      </c>
      <c r="V479" s="106">
        <v>0</v>
      </c>
      <c r="W479" s="107">
        <v>0</v>
      </c>
      <c r="X479" s="108">
        <v>0</v>
      </c>
      <c r="Y479" s="108" t="s">
        <v>156</v>
      </c>
      <c r="Z479" s="109">
        <v>0</v>
      </c>
      <c r="AA479" s="107">
        <v>0</v>
      </c>
      <c r="AB479" s="108">
        <v>0</v>
      </c>
      <c r="AC479" s="108" t="s">
        <v>156</v>
      </c>
      <c r="AD479" s="110" t="s">
        <v>157</v>
      </c>
    </row>
    <row r="480" spans="1:30" x14ac:dyDescent="0.2">
      <c r="A480" s="105" t="s">
        <v>1476</v>
      </c>
      <c r="B480" s="105" t="s">
        <v>1364</v>
      </c>
      <c r="C480" s="105" t="s">
        <v>1477</v>
      </c>
      <c r="D480" s="106">
        <v>0</v>
      </c>
      <c r="E480" s="107">
        <v>0</v>
      </c>
      <c r="F480" s="108">
        <v>0</v>
      </c>
      <c r="G480" s="108" t="s">
        <v>156</v>
      </c>
      <c r="H480" s="109">
        <v>0</v>
      </c>
      <c r="I480" s="107">
        <v>0</v>
      </c>
      <c r="J480" s="108">
        <v>0</v>
      </c>
      <c r="K480" s="108" t="s">
        <v>156</v>
      </c>
      <c r="L480" s="110" t="s">
        <v>157</v>
      </c>
      <c r="M480" s="106">
        <v>0</v>
      </c>
      <c r="N480" s="111">
        <v>0</v>
      </c>
      <c r="O480" s="112">
        <v>0</v>
      </c>
      <c r="P480" s="112" t="s">
        <v>156</v>
      </c>
      <c r="Q480" s="109">
        <v>0</v>
      </c>
      <c r="R480" s="107">
        <v>0</v>
      </c>
      <c r="S480" s="108">
        <v>0</v>
      </c>
      <c r="T480" s="108" t="s">
        <v>156</v>
      </c>
      <c r="U480" s="110" t="s">
        <v>157</v>
      </c>
      <c r="V480" s="106">
        <v>0</v>
      </c>
      <c r="W480" s="107">
        <v>0</v>
      </c>
      <c r="X480" s="108">
        <v>0</v>
      </c>
      <c r="Y480" s="108" t="s">
        <v>156</v>
      </c>
      <c r="Z480" s="109">
        <v>0</v>
      </c>
      <c r="AA480" s="107">
        <v>0</v>
      </c>
      <c r="AB480" s="108">
        <v>0</v>
      </c>
      <c r="AC480" s="108" t="s">
        <v>156</v>
      </c>
      <c r="AD480" s="110" t="s">
        <v>157</v>
      </c>
    </row>
    <row r="481" spans="1:30" x14ac:dyDescent="0.2">
      <c r="A481" s="105" t="s">
        <v>1478</v>
      </c>
      <c r="B481" s="105" t="s">
        <v>1364</v>
      </c>
      <c r="C481" s="105" t="s">
        <v>1479</v>
      </c>
      <c r="D481" s="106">
        <v>0</v>
      </c>
      <c r="E481" s="107">
        <v>0</v>
      </c>
      <c r="F481" s="108">
        <v>0</v>
      </c>
      <c r="G481" s="108" t="s">
        <v>156</v>
      </c>
      <c r="H481" s="109">
        <v>0</v>
      </c>
      <c r="I481" s="107">
        <v>0</v>
      </c>
      <c r="J481" s="108">
        <v>0</v>
      </c>
      <c r="K481" s="108" t="s">
        <v>156</v>
      </c>
      <c r="L481" s="110" t="s">
        <v>157</v>
      </c>
      <c r="M481" s="106">
        <v>0</v>
      </c>
      <c r="N481" s="111">
        <v>0</v>
      </c>
      <c r="O481" s="112">
        <v>0</v>
      </c>
      <c r="P481" s="112" t="s">
        <v>156</v>
      </c>
      <c r="Q481" s="109">
        <v>0</v>
      </c>
      <c r="R481" s="107">
        <v>0</v>
      </c>
      <c r="S481" s="108">
        <v>0</v>
      </c>
      <c r="T481" s="108" t="s">
        <v>156</v>
      </c>
      <c r="U481" s="110" t="s">
        <v>157</v>
      </c>
      <c r="V481" s="106">
        <v>0</v>
      </c>
      <c r="W481" s="107">
        <v>0</v>
      </c>
      <c r="X481" s="108">
        <v>0</v>
      </c>
      <c r="Y481" s="108" t="s">
        <v>156</v>
      </c>
      <c r="Z481" s="109">
        <v>0</v>
      </c>
      <c r="AA481" s="107">
        <v>0</v>
      </c>
      <c r="AB481" s="108">
        <v>0</v>
      </c>
      <c r="AC481" s="108" t="s">
        <v>156</v>
      </c>
      <c r="AD481" s="110" t="s">
        <v>157</v>
      </c>
    </row>
    <row r="482" spans="1:30" x14ac:dyDescent="0.2">
      <c r="A482" s="105" t="s">
        <v>1480</v>
      </c>
      <c r="B482" s="105" t="s">
        <v>1364</v>
      </c>
      <c r="C482" s="105" t="s">
        <v>1481</v>
      </c>
      <c r="D482" s="106">
        <v>0</v>
      </c>
      <c r="E482" s="107">
        <v>0</v>
      </c>
      <c r="F482" s="108">
        <v>0</v>
      </c>
      <c r="G482" s="108" t="s">
        <v>156</v>
      </c>
      <c r="H482" s="109">
        <v>0</v>
      </c>
      <c r="I482" s="107">
        <v>0</v>
      </c>
      <c r="J482" s="108">
        <v>0</v>
      </c>
      <c r="K482" s="108" t="s">
        <v>156</v>
      </c>
      <c r="L482" s="110" t="s">
        <v>157</v>
      </c>
      <c r="M482" s="106">
        <v>0</v>
      </c>
      <c r="N482" s="111">
        <v>0</v>
      </c>
      <c r="O482" s="112">
        <v>0</v>
      </c>
      <c r="P482" s="112" t="s">
        <v>156</v>
      </c>
      <c r="Q482" s="109">
        <v>0</v>
      </c>
      <c r="R482" s="107">
        <v>0</v>
      </c>
      <c r="S482" s="108">
        <v>0</v>
      </c>
      <c r="T482" s="108" t="s">
        <v>156</v>
      </c>
      <c r="U482" s="110" t="s">
        <v>157</v>
      </c>
      <c r="V482" s="106">
        <v>0</v>
      </c>
      <c r="W482" s="107">
        <v>0</v>
      </c>
      <c r="X482" s="108">
        <v>0</v>
      </c>
      <c r="Y482" s="108" t="s">
        <v>156</v>
      </c>
      <c r="Z482" s="109">
        <v>0</v>
      </c>
      <c r="AA482" s="107">
        <v>0</v>
      </c>
      <c r="AB482" s="108">
        <v>0</v>
      </c>
      <c r="AC482" s="108" t="s">
        <v>156</v>
      </c>
      <c r="AD482" s="110" t="s">
        <v>157</v>
      </c>
    </row>
    <row r="483" spans="1:30" x14ac:dyDescent="0.2">
      <c r="A483" s="105" t="s">
        <v>1482</v>
      </c>
      <c r="B483" s="105" t="s">
        <v>1364</v>
      </c>
      <c r="C483" s="105" t="s">
        <v>1483</v>
      </c>
      <c r="D483" s="106">
        <v>0</v>
      </c>
      <c r="E483" s="107">
        <v>0</v>
      </c>
      <c r="F483" s="108">
        <v>0</v>
      </c>
      <c r="G483" s="108" t="s">
        <v>156</v>
      </c>
      <c r="H483" s="109">
        <v>0</v>
      </c>
      <c r="I483" s="107">
        <v>0</v>
      </c>
      <c r="J483" s="108">
        <v>0</v>
      </c>
      <c r="K483" s="108" t="s">
        <v>156</v>
      </c>
      <c r="L483" s="110" t="s">
        <v>157</v>
      </c>
      <c r="M483" s="116">
        <v>0</v>
      </c>
      <c r="N483" s="111">
        <v>0</v>
      </c>
      <c r="O483" s="115">
        <v>5.71352339295399E-11</v>
      </c>
      <c r="P483" s="112" t="s">
        <v>156</v>
      </c>
      <c r="Q483" s="109">
        <v>0</v>
      </c>
      <c r="R483" s="107">
        <v>0</v>
      </c>
      <c r="S483" s="108">
        <v>0</v>
      </c>
      <c r="T483" s="108" t="s">
        <v>156</v>
      </c>
      <c r="U483" s="110" t="s">
        <v>157</v>
      </c>
      <c r="V483" s="106">
        <v>0</v>
      </c>
      <c r="W483" s="107">
        <v>0</v>
      </c>
      <c r="X483" s="108">
        <v>0</v>
      </c>
      <c r="Y483" s="108" t="s">
        <v>156</v>
      </c>
      <c r="Z483" s="109">
        <v>0</v>
      </c>
      <c r="AA483" s="107">
        <v>0</v>
      </c>
      <c r="AB483" s="108">
        <v>0</v>
      </c>
      <c r="AC483" s="108" t="s">
        <v>156</v>
      </c>
      <c r="AD483" s="110" t="s">
        <v>157</v>
      </c>
    </row>
    <row r="484" spans="1:30" x14ac:dyDescent="0.2">
      <c r="A484" s="105" t="s">
        <v>1484</v>
      </c>
      <c r="B484" s="105" t="s">
        <v>1485</v>
      </c>
      <c r="C484" s="105" t="s">
        <v>1486</v>
      </c>
      <c r="D484" s="106">
        <v>0</v>
      </c>
      <c r="E484" s="107">
        <v>0</v>
      </c>
      <c r="F484" s="108">
        <v>0</v>
      </c>
      <c r="G484" s="108" t="s">
        <v>156</v>
      </c>
      <c r="H484" s="109">
        <v>0</v>
      </c>
      <c r="I484" s="107">
        <v>0</v>
      </c>
      <c r="J484" s="108">
        <v>0</v>
      </c>
      <c r="K484" s="108" t="s">
        <v>156</v>
      </c>
      <c r="L484" s="110" t="s">
        <v>157</v>
      </c>
      <c r="M484" s="106">
        <v>0</v>
      </c>
      <c r="N484" s="111">
        <v>0</v>
      </c>
      <c r="O484" s="112">
        <v>0</v>
      </c>
      <c r="P484" s="112" t="s">
        <v>156</v>
      </c>
      <c r="Q484" s="109">
        <v>0</v>
      </c>
      <c r="R484" s="107">
        <v>0</v>
      </c>
      <c r="S484" s="108">
        <v>0</v>
      </c>
      <c r="T484" s="108" t="s">
        <v>156</v>
      </c>
      <c r="U484" s="110" t="s">
        <v>157</v>
      </c>
      <c r="V484" s="106">
        <v>0</v>
      </c>
      <c r="W484" s="107">
        <v>0</v>
      </c>
      <c r="X484" s="108">
        <v>0</v>
      </c>
      <c r="Y484" s="108" t="s">
        <v>156</v>
      </c>
      <c r="Z484" s="109">
        <v>0</v>
      </c>
      <c r="AA484" s="107">
        <v>0</v>
      </c>
      <c r="AB484" s="108">
        <v>0</v>
      </c>
      <c r="AC484" s="108" t="s">
        <v>156</v>
      </c>
      <c r="AD484" s="110" t="s">
        <v>157</v>
      </c>
    </row>
    <row r="485" spans="1:30" x14ac:dyDescent="0.2">
      <c r="A485" s="105" t="s">
        <v>1487</v>
      </c>
      <c r="B485" s="105" t="s">
        <v>1488</v>
      </c>
      <c r="C485" s="105" t="s">
        <v>1489</v>
      </c>
      <c r="D485" s="106">
        <v>0</v>
      </c>
      <c r="E485" s="107">
        <v>0</v>
      </c>
      <c r="F485" s="108">
        <v>0</v>
      </c>
      <c r="G485" s="108" t="s">
        <v>156</v>
      </c>
      <c r="H485" s="109">
        <v>0</v>
      </c>
      <c r="I485" s="107">
        <v>0</v>
      </c>
      <c r="J485" s="108">
        <v>0</v>
      </c>
      <c r="K485" s="108" t="s">
        <v>156</v>
      </c>
      <c r="L485" s="110" t="s">
        <v>157</v>
      </c>
      <c r="M485" s="106">
        <v>0</v>
      </c>
      <c r="N485" s="111">
        <v>0</v>
      </c>
      <c r="O485" s="112">
        <v>0</v>
      </c>
      <c r="P485" s="112" t="s">
        <v>156</v>
      </c>
      <c r="Q485" s="109">
        <v>0</v>
      </c>
      <c r="R485" s="107">
        <v>0</v>
      </c>
      <c r="S485" s="108">
        <v>0</v>
      </c>
      <c r="T485" s="108" t="s">
        <v>156</v>
      </c>
      <c r="U485" s="110" t="s">
        <v>157</v>
      </c>
      <c r="V485" s="106">
        <v>0</v>
      </c>
      <c r="W485" s="107">
        <v>0</v>
      </c>
      <c r="X485" s="108">
        <v>0</v>
      </c>
      <c r="Y485" s="108" t="s">
        <v>156</v>
      </c>
      <c r="Z485" s="109">
        <v>0</v>
      </c>
      <c r="AA485" s="107">
        <v>0</v>
      </c>
      <c r="AB485" s="108">
        <v>0</v>
      </c>
      <c r="AC485" s="108" t="s">
        <v>156</v>
      </c>
      <c r="AD485" s="110" t="s">
        <v>157</v>
      </c>
    </row>
    <row r="486" spans="1:30" x14ac:dyDescent="0.2">
      <c r="A486" s="105" t="s">
        <v>1490</v>
      </c>
      <c r="B486" s="105" t="s">
        <v>1491</v>
      </c>
      <c r="C486" s="105" t="s">
        <v>1492</v>
      </c>
      <c r="D486" s="106">
        <v>0.93553847367283305</v>
      </c>
      <c r="E486" s="107">
        <v>-0.37966587273816232</v>
      </c>
      <c r="F486" s="108">
        <v>0.39806645583974698</v>
      </c>
      <c r="G486" s="108">
        <v>42.549447942742191</v>
      </c>
      <c r="H486" s="109">
        <v>0.33687337532022799</v>
      </c>
      <c r="I486" s="107">
        <v>-0.82994179679780244</v>
      </c>
      <c r="J486" s="108">
        <v>7.2201515193567295E-2</v>
      </c>
      <c r="K486" s="108">
        <v>21.432835149092256</v>
      </c>
      <c r="L486" s="110">
        <v>1.1282798405138321</v>
      </c>
      <c r="M486" s="106">
        <v>0.58812826246703798</v>
      </c>
      <c r="N486" s="111">
        <v>-0.31939190967038017</v>
      </c>
      <c r="O486" s="112">
        <v>0.16011903702526201</v>
      </c>
      <c r="P486" s="112">
        <v>27.225190021238944</v>
      </c>
      <c r="Q486" s="109">
        <v>0.28859662146734499</v>
      </c>
      <c r="R486" s="107">
        <v>-0.66574349036254743</v>
      </c>
      <c r="S486" s="108">
        <v>5.40978229368443E-2</v>
      </c>
      <c r="T486" s="108">
        <v>18.745133834827492</v>
      </c>
      <c r="U486" s="110">
        <v>1.059638647690069</v>
      </c>
      <c r="V486" s="106">
        <v>0.75652770043610695</v>
      </c>
      <c r="W486" s="107">
        <v>-0.12527367120982066</v>
      </c>
      <c r="X486" s="108">
        <v>9.0486239789965395E-2</v>
      </c>
      <c r="Y486" s="108">
        <v>11.960730550620131</v>
      </c>
      <c r="Z486" s="109">
        <v>0.19947695664074</v>
      </c>
      <c r="AA486" s="107">
        <v>-0.10224899796746517</v>
      </c>
      <c r="AB486" s="108">
        <v>6.2220677430520198E-2</v>
      </c>
      <c r="AC486" s="108">
        <v>31.19191232828976</v>
      </c>
      <c r="AD486" s="110">
        <v>-0.29299653010736548</v>
      </c>
    </row>
    <row r="487" spans="1:30" x14ac:dyDescent="0.2">
      <c r="A487" s="105" t="s">
        <v>1493</v>
      </c>
      <c r="B487" s="105" t="s">
        <v>1494</v>
      </c>
      <c r="C487" s="105" t="s">
        <v>1495</v>
      </c>
      <c r="D487" s="106">
        <v>0</v>
      </c>
      <c r="E487" s="107">
        <v>0</v>
      </c>
      <c r="F487" s="108">
        <v>0.24476092468897201</v>
      </c>
      <c r="G487" s="108" t="s">
        <v>156</v>
      </c>
      <c r="H487" s="109">
        <v>0</v>
      </c>
      <c r="I487" s="107">
        <v>0</v>
      </c>
      <c r="J487" s="108">
        <v>6.1091040685434202E-2</v>
      </c>
      <c r="K487" s="108" t="s">
        <v>156</v>
      </c>
      <c r="L487" s="110" t="s">
        <v>157</v>
      </c>
      <c r="M487" s="106">
        <v>0</v>
      </c>
      <c r="N487" s="111">
        <v>0</v>
      </c>
      <c r="O487" s="112">
        <v>0.12839406258240099</v>
      </c>
      <c r="P487" s="112" t="s">
        <v>156</v>
      </c>
      <c r="Q487" s="109">
        <v>0</v>
      </c>
      <c r="R487" s="107">
        <v>0</v>
      </c>
      <c r="S487" s="108">
        <v>6.1305420262049798E-2</v>
      </c>
      <c r="T487" s="108" t="s">
        <v>156</v>
      </c>
      <c r="U487" s="110" t="s">
        <v>157</v>
      </c>
      <c r="V487" s="106">
        <v>0</v>
      </c>
      <c r="W487" s="107">
        <v>0</v>
      </c>
      <c r="X487" s="108">
        <v>2.5354693351435201E-2</v>
      </c>
      <c r="Y487" s="108" t="s">
        <v>156</v>
      </c>
      <c r="Z487" s="109">
        <v>0</v>
      </c>
      <c r="AA487" s="107">
        <v>0</v>
      </c>
      <c r="AB487" s="108">
        <v>7.9154204128671898E-2</v>
      </c>
      <c r="AC487" s="108" t="s">
        <v>156</v>
      </c>
      <c r="AD487" s="110" t="s">
        <v>157</v>
      </c>
    </row>
    <row r="488" spans="1:30" x14ac:dyDescent="0.2">
      <c r="A488" s="105" t="s">
        <v>1496</v>
      </c>
      <c r="B488" s="105" t="s">
        <v>1497</v>
      </c>
      <c r="C488" s="105" t="s">
        <v>1498</v>
      </c>
      <c r="D488" s="106">
        <v>0</v>
      </c>
      <c r="E488" s="107">
        <v>0</v>
      </c>
      <c r="F488" s="108">
        <v>0</v>
      </c>
      <c r="G488" s="108" t="s">
        <v>156</v>
      </c>
      <c r="H488" s="109">
        <v>0</v>
      </c>
      <c r="I488" s="107">
        <v>0</v>
      </c>
      <c r="J488" s="108">
        <v>0</v>
      </c>
      <c r="K488" s="108" t="s">
        <v>156</v>
      </c>
      <c r="L488" s="110" t="s">
        <v>157</v>
      </c>
      <c r="M488" s="106">
        <v>0</v>
      </c>
      <c r="N488" s="111">
        <v>0</v>
      </c>
      <c r="O488" s="112">
        <v>0</v>
      </c>
      <c r="P488" s="112" t="s">
        <v>156</v>
      </c>
      <c r="Q488" s="109">
        <v>0</v>
      </c>
      <c r="R488" s="107">
        <v>0</v>
      </c>
      <c r="S488" s="108">
        <v>0</v>
      </c>
      <c r="T488" s="108" t="s">
        <v>156</v>
      </c>
      <c r="U488" s="110" t="s">
        <v>157</v>
      </c>
      <c r="V488" s="106">
        <v>0</v>
      </c>
      <c r="W488" s="107">
        <v>0</v>
      </c>
      <c r="X488" s="108">
        <v>0</v>
      </c>
      <c r="Y488" s="108" t="s">
        <v>156</v>
      </c>
      <c r="Z488" s="109">
        <v>0</v>
      </c>
      <c r="AA488" s="107">
        <v>0</v>
      </c>
      <c r="AB488" s="108">
        <v>0</v>
      </c>
      <c r="AC488" s="108" t="s">
        <v>156</v>
      </c>
      <c r="AD488" s="110" t="s">
        <v>157</v>
      </c>
    </row>
    <row r="489" spans="1:30" x14ac:dyDescent="0.2">
      <c r="A489" s="105" t="s">
        <v>1499</v>
      </c>
      <c r="B489" s="105" t="s">
        <v>1500</v>
      </c>
      <c r="C489" s="105" t="s">
        <v>1501</v>
      </c>
      <c r="D489" s="106">
        <v>0.48626921440090498</v>
      </c>
      <c r="E489" s="107">
        <v>-0.19734070897845674</v>
      </c>
      <c r="F489" s="108">
        <v>0.26314423126242398</v>
      </c>
      <c r="G489" s="108">
        <v>54.114927178070239</v>
      </c>
      <c r="H489" s="109">
        <v>1.91705468823055E-2</v>
      </c>
      <c r="I489" s="107">
        <v>-4.7229728707330623E-2</v>
      </c>
      <c r="J489" s="108">
        <v>3.0799033545072799E-2</v>
      </c>
      <c r="K489" s="108">
        <v>160.65808520830694</v>
      </c>
      <c r="L489" s="110">
        <v>-2.0629214435034209</v>
      </c>
      <c r="M489" s="106">
        <v>7.8676617094587495E-2</v>
      </c>
      <c r="N489" s="111">
        <v>-4.2726521719663027E-2</v>
      </c>
      <c r="O489" s="112">
        <v>8.3449156395684607E-2</v>
      </c>
      <c r="P489" s="112">
        <v>106.06601996544846</v>
      </c>
      <c r="Q489" s="109">
        <v>8.8656662295670697E-3</v>
      </c>
      <c r="R489" s="107">
        <v>-2.0451589315397419E-2</v>
      </c>
      <c r="S489" s="108">
        <v>1.07815803182642E-2</v>
      </c>
      <c r="T489" s="108">
        <v>121.61049197078435</v>
      </c>
      <c r="U489" s="110">
        <v>-1.0629189139583619</v>
      </c>
      <c r="V489" s="106">
        <v>3.1936953104579202</v>
      </c>
      <c r="W489" s="107">
        <v>-0.52884505886039412</v>
      </c>
      <c r="X489" s="108">
        <v>6.8888135569073097E-2</v>
      </c>
      <c r="Y489" s="108">
        <v>2.1570039992072925</v>
      </c>
      <c r="Z489" s="109">
        <v>1.0660884746200101</v>
      </c>
      <c r="AA489" s="107">
        <v>-0.54646150668360771</v>
      </c>
      <c r="AB489" s="108">
        <v>6.0442996282955401E-2</v>
      </c>
      <c r="AC489" s="108">
        <v>5.6696041390466512</v>
      </c>
      <c r="AD489" s="110">
        <v>4.7274771397396498E-2</v>
      </c>
    </row>
    <row r="490" spans="1:30" x14ac:dyDescent="0.2">
      <c r="A490" s="105" t="s">
        <v>1502</v>
      </c>
      <c r="B490" s="105" t="s">
        <v>1503</v>
      </c>
      <c r="C490" s="105" t="s">
        <v>1504</v>
      </c>
      <c r="D490" s="106">
        <v>-3.6995567399999998E-2</v>
      </c>
      <c r="E490" s="107">
        <v>1.5013764564081961E-2</v>
      </c>
      <c r="F490" s="108">
        <v>8.7408182544718605E-4</v>
      </c>
      <c r="G490" s="108">
        <v>2.3626663594492801</v>
      </c>
      <c r="H490" s="109">
        <v>-1.540514052E-3</v>
      </c>
      <c r="I490" s="107">
        <v>3.7953043902439025E-3</v>
      </c>
      <c r="J490" s="108">
        <v>1.8219899969298E-3</v>
      </c>
      <c r="K490" s="108">
        <v>118.271559715042</v>
      </c>
      <c r="L490" s="110">
        <v>-1.9839982627654202</v>
      </c>
      <c r="M490" s="106">
        <v>-7.6521574800000004E-3</v>
      </c>
      <c r="N490" s="111">
        <v>4.1556193548387098E-3</v>
      </c>
      <c r="O490" s="115">
        <v>3.7596838117745999E-5</v>
      </c>
      <c r="P490" s="112">
        <v>0.491323371428394</v>
      </c>
      <c r="Q490" s="109">
        <v>-9.6973448000000002E-4</v>
      </c>
      <c r="R490" s="107">
        <v>2.2370130812954078E-3</v>
      </c>
      <c r="S490" s="108">
        <v>9.9567520453364405E-4</v>
      </c>
      <c r="T490" s="108">
        <v>102.67503374053901</v>
      </c>
      <c r="U490" s="110">
        <v>-0.89348981993713195</v>
      </c>
      <c r="V490" s="106">
        <v>3.4811657997417798E-3</v>
      </c>
      <c r="W490" s="107">
        <v>-5.7644739190955126E-4</v>
      </c>
      <c r="X490" s="108">
        <v>3.3630117873690601E-3</v>
      </c>
      <c r="Y490" s="108">
        <v>96.605906780381332</v>
      </c>
      <c r="Z490" s="109">
        <v>0</v>
      </c>
      <c r="AA490" s="107">
        <v>0</v>
      </c>
      <c r="AB490" s="108">
        <v>5.8505305146229501E-2</v>
      </c>
      <c r="AC490" s="108" t="s">
        <v>156</v>
      </c>
      <c r="AD490" s="110" t="s">
        <v>157</v>
      </c>
    </row>
    <row r="491" spans="1:30" x14ac:dyDescent="0.2">
      <c r="A491" s="105" t="s">
        <v>1505</v>
      </c>
      <c r="B491" s="105" t="s">
        <v>1503</v>
      </c>
      <c r="C491" s="105" t="s">
        <v>1506</v>
      </c>
      <c r="D491" s="116">
        <v>0</v>
      </c>
      <c r="E491" s="107">
        <v>0</v>
      </c>
      <c r="F491" s="108">
        <v>8.71349154048002E-4</v>
      </c>
      <c r="G491" s="108" t="s">
        <v>156</v>
      </c>
      <c r="H491" s="109">
        <v>0</v>
      </c>
      <c r="I491" s="107">
        <v>0</v>
      </c>
      <c r="J491" s="108">
        <v>1.8122688618030099E-3</v>
      </c>
      <c r="K491" s="108" t="s">
        <v>156</v>
      </c>
      <c r="L491" s="110" t="s">
        <v>157</v>
      </c>
      <c r="M491" s="116">
        <v>0</v>
      </c>
      <c r="N491" s="111">
        <v>0</v>
      </c>
      <c r="O491" s="115">
        <v>1.7705609624487902E-5</v>
      </c>
      <c r="P491" s="112" t="s">
        <v>156</v>
      </c>
      <c r="Q491" s="109">
        <v>0</v>
      </c>
      <c r="R491" s="107">
        <v>0</v>
      </c>
      <c r="S491" s="108">
        <v>9.9563425441610409E-4</v>
      </c>
      <c r="T491" s="108" t="s">
        <v>156</v>
      </c>
      <c r="U491" s="110" t="s">
        <v>157</v>
      </c>
      <c r="V491" s="106">
        <v>-1.25872580697418E-2</v>
      </c>
      <c r="W491" s="107">
        <v>2.0843282115816856E-3</v>
      </c>
      <c r="X491" s="108">
        <v>3.3847627082401101E-3</v>
      </c>
      <c r="Y491" s="108">
        <v>26.890389388111899</v>
      </c>
      <c r="Z491" s="109">
        <v>-8.4151386000000004E-4</v>
      </c>
      <c r="AA491" s="107">
        <v>4.3134781284887854E-4</v>
      </c>
      <c r="AB491" s="108">
        <v>5.8505098194504099E-2</v>
      </c>
      <c r="AC491" s="108">
        <v>6952.3629942950802</v>
      </c>
      <c r="AD491" s="110">
        <v>-2.2726589255280203</v>
      </c>
    </row>
    <row r="492" spans="1:30" x14ac:dyDescent="0.2">
      <c r="A492" s="105" t="s">
        <v>1507</v>
      </c>
      <c r="B492" s="105" t="s">
        <v>1508</v>
      </c>
      <c r="C492" s="105" t="s">
        <v>1509</v>
      </c>
      <c r="D492" s="106">
        <v>3.6995567399999998E-2</v>
      </c>
      <c r="E492" s="107">
        <v>-1.5013764564081961E-2</v>
      </c>
      <c r="F492" s="114">
        <v>4.02370684074553E-5</v>
      </c>
      <c r="G492" s="108">
        <v>0.10876186320487491</v>
      </c>
      <c r="H492" s="109">
        <v>1.540514052E-3</v>
      </c>
      <c r="I492" s="107">
        <v>-3.7953043902439025E-3</v>
      </c>
      <c r="J492" s="114">
        <v>3.8946794667360801E-6</v>
      </c>
      <c r="K492" s="108">
        <v>0.25281687380129658</v>
      </c>
      <c r="L492" s="110">
        <v>-1.9839982627654202</v>
      </c>
      <c r="M492" s="106">
        <v>7.6521574800000004E-3</v>
      </c>
      <c r="N492" s="111">
        <v>-4.1556193548387098E-3</v>
      </c>
      <c r="O492" s="115">
        <v>1.8675950466291301E-5</v>
      </c>
      <c r="P492" s="112">
        <v>0.24406124044236607</v>
      </c>
      <c r="Q492" s="109">
        <v>9.6973448000000002E-4</v>
      </c>
      <c r="R492" s="107">
        <v>-2.2370130812954078E-3</v>
      </c>
      <c r="S492" s="114">
        <v>2.2741408865599699E-6</v>
      </c>
      <c r="T492" s="108">
        <v>0.23451170742737432</v>
      </c>
      <c r="U492" s="110">
        <v>-0.89348981993713195</v>
      </c>
      <c r="V492" s="106">
        <v>9.1060922699999994E-3</v>
      </c>
      <c r="W492" s="107">
        <v>-1.5078808196721312E-3</v>
      </c>
      <c r="X492" s="114">
        <v>1.5124232069425799E-5</v>
      </c>
      <c r="Y492" s="108">
        <v>0.16608915900459903</v>
      </c>
      <c r="Z492" s="109">
        <v>8.4151386000000004E-4</v>
      </c>
      <c r="AA492" s="107">
        <v>-4.3134781284887854E-4</v>
      </c>
      <c r="AB492" s="114">
        <v>1.9160884358204499E-6</v>
      </c>
      <c r="AC492" s="108">
        <v>0.22769541024796072</v>
      </c>
      <c r="AD492" s="110">
        <v>-1.8055988590407133</v>
      </c>
    </row>
    <row r="493" spans="1:30" x14ac:dyDescent="0.2">
      <c r="A493" s="105" t="s">
        <v>1510</v>
      </c>
      <c r="B493" s="105" t="s">
        <v>1508</v>
      </c>
      <c r="C493" s="105" t="s">
        <v>1511</v>
      </c>
      <c r="D493" s="106">
        <v>0</v>
      </c>
      <c r="E493" s="107">
        <v>0</v>
      </c>
      <c r="F493" s="108">
        <v>0</v>
      </c>
      <c r="G493" s="108" t="s">
        <v>156</v>
      </c>
      <c r="H493" s="109">
        <v>0</v>
      </c>
      <c r="I493" s="107">
        <v>0</v>
      </c>
      <c r="J493" s="108">
        <v>0</v>
      </c>
      <c r="K493" s="108" t="s">
        <v>156</v>
      </c>
      <c r="L493" s="110" t="s">
        <v>157</v>
      </c>
      <c r="M493" s="106">
        <v>0</v>
      </c>
      <c r="N493" s="111">
        <v>0</v>
      </c>
      <c r="O493" s="112">
        <v>0</v>
      </c>
      <c r="P493" s="112" t="s">
        <v>156</v>
      </c>
      <c r="Q493" s="109">
        <v>0</v>
      </c>
      <c r="R493" s="107">
        <v>0</v>
      </c>
      <c r="S493" s="108">
        <v>0</v>
      </c>
      <c r="T493" s="108" t="s">
        <v>156</v>
      </c>
      <c r="U493" s="110" t="s">
        <v>157</v>
      </c>
      <c r="V493" s="106">
        <v>0</v>
      </c>
      <c r="W493" s="107">
        <v>0</v>
      </c>
      <c r="X493" s="108">
        <v>0</v>
      </c>
      <c r="Y493" s="108" t="s">
        <v>156</v>
      </c>
      <c r="Z493" s="109">
        <v>0</v>
      </c>
      <c r="AA493" s="107">
        <v>0</v>
      </c>
      <c r="AB493" s="108">
        <v>0</v>
      </c>
      <c r="AC493" s="108" t="s">
        <v>156</v>
      </c>
      <c r="AD493" s="110" t="s">
        <v>157</v>
      </c>
    </row>
    <row r="494" spans="1:30" x14ac:dyDescent="0.2">
      <c r="A494" s="105" t="s">
        <v>1512</v>
      </c>
      <c r="B494" s="105" t="s">
        <v>1513</v>
      </c>
      <c r="C494" s="105" t="s">
        <v>1514</v>
      </c>
      <c r="D494" s="106">
        <v>2.876618448E-3</v>
      </c>
      <c r="E494" s="107">
        <v>-1.1674066693451186E-3</v>
      </c>
      <c r="F494" s="114">
        <v>4.7736515626814702E-6</v>
      </c>
      <c r="G494" s="108">
        <v>0.16594663661426501</v>
      </c>
      <c r="H494" s="109">
        <v>2.9392818840000001E-3</v>
      </c>
      <c r="I494" s="107">
        <v>-7.2413941463414641E-3</v>
      </c>
      <c r="J494" s="114">
        <v>8.0666040496809397E-6</v>
      </c>
      <c r="K494" s="108">
        <v>0.27444132165722351</v>
      </c>
      <c r="L494" s="110">
        <v>2.6329602628886524</v>
      </c>
      <c r="M494" s="106">
        <v>3.139342272E-3</v>
      </c>
      <c r="N494" s="111">
        <v>-1.7048670967741936E-3</v>
      </c>
      <c r="O494" s="115">
        <v>8.8286743749240395E-6</v>
      </c>
      <c r="P494" s="112">
        <v>0.28122688161999942</v>
      </c>
      <c r="Q494" s="109">
        <v>1.271654176E-3</v>
      </c>
      <c r="R494" s="107">
        <v>-2.9334906464251256E-3</v>
      </c>
      <c r="S494" s="114">
        <v>3.8919029842854199E-5</v>
      </c>
      <c r="T494" s="108">
        <v>3.0605042296384672</v>
      </c>
      <c r="U494" s="110">
        <v>0.78295911383711281</v>
      </c>
      <c r="V494" s="106">
        <v>3.7410999120000002E-3</v>
      </c>
      <c r="W494" s="107">
        <v>-6.1948996721311481E-4</v>
      </c>
      <c r="X494" s="114">
        <v>7.8395086762952797E-6</v>
      </c>
      <c r="Y494" s="108">
        <v>0.20955090376360094</v>
      </c>
      <c r="Z494" s="109">
        <v>1.2034891439999999E-3</v>
      </c>
      <c r="AA494" s="107">
        <v>-6.1689109915761696E-4</v>
      </c>
      <c r="AB494" s="114">
        <v>3.06143437849901E-6</v>
      </c>
      <c r="AC494" s="108">
        <v>0.25437989148151474</v>
      </c>
      <c r="AD494" s="110">
        <v>-6.0650873418405127E-3</v>
      </c>
    </row>
    <row r="495" spans="1:30" x14ac:dyDescent="0.2">
      <c r="A495" s="105" t="s">
        <v>1515</v>
      </c>
      <c r="B495" s="105" t="s">
        <v>1516</v>
      </c>
      <c r="C495" s="105" t="s">
        <v>1517</v>
      </c>
      <c r="D495" s="116">
        <v>0</v>
      </c>
      <c r="E495" s="107">
        <v>0</v>
      </c>
      <c r="F495" s="114">
        <v>1.7576146857804002E-18</v>
      </c>
      <c r="G495" s="108" t="s">
        <v>156</v>
      </c>
      <c r="H495" s="109">
        <v>0</v>
      </c>
      <c r="I495" s="107">
        <v>0</v>
      </c>
      <c r="J495" s="108">
        <v>0</v>
      </c>
      <c r="K495" s="108" t="s">
        <v>156</v>
      </c>
      <c r="L495" s="110" t="s">
        <v>157</v>
      </c>
      <c r="M495" s="116">
        <v>0</v>
      </c>
      <c r="N495" s="111">
        <v>0</v>
      </c>
      <c r="O495" s="115">
        <v>6.2187854164594496E-19</v>
      </c>
      <c r="P495" s="112" t="s">
        <v>156</v>
      </c>
      <c r="Q495" s="113">
        <v>0</v>
      </c>
      <c r="R495" s="107">
        <v>0</v>
      </c>
      <c r="S495" s="114">
        <v>4.4006592235165497E-19</v>
      </c>
      <c r="T495" s="108" t="s">
        <v>156</v>
      </c>
      <c r="U495" s="110" t="s">
        <v>157</v>
      </c>
      <c r="V495" s="116">
        <v>0</v>
      </c>
      <c r="W495" s="107">
        <v>0</v>
      </c>
      <c r="X495" s="114">
        <v>6.2141078788164404E-19</v>
      </c>
      <c r="Y495" s="108" t="s">
        <v>156</v>
      </c>
      <c r="Z495" s="109">
        <v>0</v>
      </c>
      <c r="AA495" s="107">
        <v>0</v>
      </c>
      <c r="AB495" s="108">
        <v>0</v>
      </c>
      <c r="AC495" s="108" t="s">
        <v>156</v>
      </c>
      <c r="AD495" s="110" t="s">
        <v>157</v>
      </c>
    </row>
    <row r="496" spans="1:30" x14ac:dyDescent="0.2">
      <c r="A496" s="105" t="s">
        <v>1518</v>
      </c>
      <c r="B496" s="105" t="s">
        <v>1519</v>
      </c>
      <c r="C496" s="105" t="s">
        <v>1520</v>
      </c>
      <c r="D496" s="106">
        <v>3.6995567399999998E-2</v>
      </c>
      <c r="E496" s="107">
        <v>-1.5013764564081961E-2</v>
      </c>
      <c r="F496" s="108">
        <v>2.5642882995342901E-4</v>
      </c>
      <c r="G496" s="108">
        <v>0.69313392921074379</v>
      </c>
      <c r="H496" s="109">
        <v>1.540514052E-3</v>
      </c>
      <c r="I496" s="107">
        <v>-3.7953043902439025E-3</v>
      </c>
      <c r="J496" s="108">
        <v>8.4495201999606996E-4</v>
      </c>
      <c r="K496" s="108">
        <v>54.848705787467232</v>
      </c>
      <c r="L496" s="110">
        <v>-1.9839982627654202</v>
      </c>
      <c r="M496" s="106">
        <v>7.6521574800000004E-3</v>
      </c>
      <c r="N496" s="111">
        <v>-4.1556193548387098E-3</v>
      </c>
      <c r="O496" s="112">
        <v>1.2286677154285401E-4</v>
      </c>
      <c r="P496" s="112">
        <v>1.6056487580657319</v>
      </c>
      <c r="Q496" s="109">
        <v>9.6973448000000002E-4</v>
      </c>
      <c r="R496" s="107">
        <v>-2.2370130812954078E-3</v>
      </c>
      <c r="S496" s="108">
        <v>3.1993781448126201E-4</v>
      </c>
      <c r="T496" s="108">
        <v>32.992310893314013</v>
      </c>
      <c r="U496" s="110">
        <v>-0.89348981993713195</v>
      </c>
      <c r="V496" s="106">
        <v>9.1060922699999994E-3</v>
      </c>
      <c r="W496" s="107">
        <v>-1.5078808196721312E-3</v>
      </c>
      <c r="X496" s="108">
        <v>1.8691062619106101E-3</v>
      </c>
      <c r="Y496" s="108">
        <v>20.525887576039356</v>
      </c>
      <c r="Z496" s="109">
        <v>8.4151386000000004E-4</v>
      </c>
      <c r="AA496" s="107">
        <v>-4.3134781284887854E-4</v>
      </c>
      <c r="AB496" s="108">
        <v>3.2447828452983299E-3</v>
      </c>
      <c r="AC496" s="108">
        <v>385.58875849036281</v>
      </c>
      <c r="AD496" s="110">
        <v>-1.8055988590407133</v>
      </c>
    </row>
    <row r="497" spans="1:30" x14ac:dyDescent="0.2">
      <c r="A497" s="105" t="s">
        <v>1521</v>
      </c>
      <c r="B497" s="105" t="s">
        <v>1522</v>
      </c>
      <c r="C497" s="105" t="s">
        <v>1523</v>
      </c>
      <c r="D497" s="106">
        <v>0</v>
      </c>
      <c r="E497" s="107">
        <v>0</v>
      </c>
      <c r="F497" s="108">
        <v>0</v>
      </c>
      <c r="G497" s="108" t="s">
        <v>156</v>
      </c>
      <c r="H497" s="109">
        <v>0</v>
      </c>
      <c r="I497" s="107">
        <v>0</v>
      </c>
      <c r="J497" s="108">
        <v>0</v>
      </c>
      <c r="K497" s="108" t="s">
        <v>156</v>
      </c>
      <c r="L497" s="110" t="s">
        <v>157</v>
      </c>
      <c r="M497" s="106">
        <v>0</v>
      </c>
      <c r="N497" s="111">
        <v>0</v>
      </c>
      <c r="O497" s="112">
        <v>0</v>
      </c>
      <c r="P497" s="112" t="s">
        <v>156</v>
      </c>
      <c r="Q497" s="109">
        <v>0</v>
      </c>
      <c r="R497" s="107">
        <v>0</v>
      </c>
      <c r="S497" s="108">
        <v>0</v>
      </c>
      <c r="T497" s="108" t="s">
        <v>156</v>
      </c>
      <c r="U497" s="110" t="s">
        <v>157</v>
      </c>
      <c r="V497" s="106">
        <v>0</v>
      </c>
      <c r="W497" s="107">
        <v>0</v>
      </c>
      <c r="X497" s="108">
        <v>0</v>
      </c>
      <c r="Y497" s="108" t="s">
        <v>156</v>
      </c>
      <c r="Z497" s="109">
        <v>0</v>
      </c>
      <c r="AA497" s="107">
        <v>0</v>
      </c>
      <c r="AB497" s="108">
        <v>0</v>
      </c>
      <c r="AC497" s="108" t="s">
        <v>156</v>
      </c>
      <c r="AD497" s="110" t="s">
        <v>157</v>
      </c>
    </row>
    <row r="498" spans="1:30" x14ac:dyDescent="0.2">
      <c r="A498" s="105" t="s">
        <v>1524</v>
      </c>
      <c r="B498" s="105" t="s">
        <v>1525</v>
      </c>
      <c r="C498" s="105" t="s">
        <v>1526</v>
      </c>
      <c r="D498" s="106">
        <v>0</v>
      </c>
      <c r="E498" s="107">
        <v>0</v>
      </c>
      <c r="F498" s="108">
        <v>0</v>
      </c>
      <c r="G498" s="108" t="s">
        <v>156</v>
      </c>
      <c r="H498" s="109">
        <v>0</v>
      </c>
      <c r="I498" s="107">
        <v>0</v>
      </c>
      <c r="J498" s="108">
        <v>0</v>
      </c>
      <c r="K498" s="108" t="s">
        <v>156</v>
      </c>
      <c r="L498" s="110" t="s">
        <v>157</v>
      </c>
      <c r="M498" s="106">
        <v>0</v>
      </c>
      <c r="N498" s="111">
        <v>0</v>
      </c>
      <c r="O498" s="112">
        <v>0</v>
      </c>
      <c r="P498" s="112" t="s">
        <v>156</v>
      </c>
      <c r="Q498" s="109">
        <v>0</v>
      </c>
      <c r="R498" s="107">
        <v>0</v>
      </c>
      <c r="S498" s="108">
        <v>0</v>
      </c>
      <c r="T498" s="108" t="s">
        <v>156</v>
      </c>
      <c r="U498" s="110" t="s">
        <v>157</v>
      </c>
      <c r="V498" s="106">
        <v>0</v>
      </c>
      <c r="W498" s="107">
        <v>0</v>
      </c>
      <c r="X498" s="108">
        <v>0</v>
      </c>
      <c r="Y498" s="108" t="s">
        <v>156</v>
      </c>
      <c r="Z498" s="109">
        <v>0</v>
      </c>
      <c r="AA498" s="107">
        <v>0</v>
      </c>
      <c r="AB498" s="108">
        <v>0</v>
      </c>
      <c r="AC498" s="108" t="s">
        <v>156</v>
      </c>
      <c r="AD498" s="110" t="s">
        <v>157</v>
      </c>
    </row>
    <row r="499" spans="1:30" x14ac:dyDescent="0.2">
      <c r="A499" s="105" t="s">
        <v>1527</v>
      </c>
      <c r="B499" s="105" t="s">
        <v>1528</v>
      </c>
      <c r="C499" s="105" t="s">
        <v>1529</v>
      </c>
      <c r="D499" s="106">
        <v>0</v>
      </c>
      <c r="E499" s="107">
        <v>0</v>
      </c>
      <c r="F499" s="108">
        <v>0</v>
      </c>
      <c r="G499" s="108" t="s">
        <v>156</v>
      </c>
      <c r="H499" s="113">
        <v>0</v>
      </c>
      <c r="I499" s="107">
        <v>0</v>
      </c>
      <c r="J499" s="114">
        <v>1.5543062659506301E-19</v>
      </c>
      <c r="K499" s="108" t="s">
        <v>156</v>
      </c>
      <c r="L499" s="110" t="s">
        <v>157</v>
      </c>
      <c r="M499" s="106">
        <v>0</v>
      </c>
      <c r="N499" s="111">
        <v>0</v>
      </c>
      <c r="O499" s="112">
        <v>0</v>
      </c>
      <c r="P499" s="112" t="s">
        <v>156</v>
      </c>
      <c r="Q499" s="113">
        <v>0</v>
      </c>
      <c r="R499" s="107">
        <v>0</v>
      </c>
      <c r="S499" s="114">
        <v>6.7354096553115402E-20</v>
      </c>
      <c r="T499" s="108" t="s">
        <v>156</v>
      </c>
      <c r="U499" s="110" t="s">
        <v>157</v>
      </c>
      <c r="V499" s="116">
        <v>0</v>
      </c>
      <c r="W499" s="107">
        <v>0</v>
      </c>
      <c r="X499" s="114">
        <v>3.88381742426025E-20</v>
      </c>
      <c r="Y499" s="108" t="s">
        <v>156</v>
      </c>
      <c r="Z499" s="113">
        <v>0</v>
      </c>
      <c r="AA499" s="107">
        <v>0</v>
      </c>
      <c r="AB499" s="114">
        <v>1.55547741236768E-19</v>
      </c>
      <c r="AC499" s="108" t="s">
        <v>156</v>
      </c>
      <c r="AD499" s="110" t="s">
        <v>157</v>
      </c>
    </row>
    <row r="500" spans="1:30" x14ac:dyDescent="0.2">
      <c r="A500" s="105" t="s">
        <v>1530</v>
      </c>
      <c r="B500" s="105" t="s">
        <v>1531</v>
      </c>
      <c r="C500" s="105" t="s">
        <v>1532</v>
      </c>
      <c r="D500" s="116">
        <v>0</v>
      </c>
      <c r="E500" s="107">
        <v>0</v>
      </c>
      <c r="F500" s="114">
        <v>1.63161229483308E-18</v>
      </c>
      <c r="G500" s="108" t="s">
        <v>156</v>
      </c>
      <c r="H500" s="113">
        <v>0</v>
      </c>
      <c r="I500" s="107">
        <v>0</v>
      </c>
      <c r="J500" s="114">
        <v>1.73811614847548E-19</v>
      </c>
      <c r="K500" s="108" t="s">
        <v>156</v>
      </c>
      <c r="L500" s="110" t="s">
        <v>157</v>
      </c>
      <c r="M500" s="116">
        <v>0</v>
      </c>
      <c r="N500" s="111">
        <v>0</v>
      </c>
      <c r="O500" s="115">
        <v>1.55469635411486E-19</v>
      </c>
      <c r="P500" s="112" t="s">
        <v>156</v>
      </c>
      <c r="Q500" s="109">
        <v>0</v>
      </c>
      <c r="R500" s="107">
        <v>0</v>
      </c>
      <c r="S500" s="108">
        <v>0</v>
      </c>
      <c r="T500" s="108" t="s">
        <v>156</v>
      </c>
      <c r="U500" s="110" t="s">
        <v>157</v>
      </c>
      <c r="V500" s="116">
        <v>0</v>
      </c>
      <c r="W500" s="107">
        <v>0</v>
      </c>
      <c r="X500" s="114">
        <v>8.5443983333723705E-18</v>
      </c>
      <c r="Y500" s="108" t="s">
        <v>156</v>
      </c>
      <c r="Z500" s="109">
        <v>0</v>
      </c>
      <c r="AA500" s="107">
        <v>0</v>
      </c>
      <c r="AB500" s="114">
        <v>1.1001650843909901E-19</v>
      </c>
      <c r="AC500" s="108" t="s">
        <v>156</v>
      </c>
      <c r="AD500" s="110" t="s">
        <v>157</v>
      </c>
    </row>
    <row r="501" spans="1:30" x14ac:dyDescent="0.2">
      <c r="A501" s="105" t="s">
        <v>1533</v>
      </c>
      <c r="B501" s="105" t="s">
        <v>1534</v>
      </c>
      <c r="C501" s="105" t="s">
        <v>1535</v>
      </c>
      <c r="D501" s="116">
        <v>0</v>
      </c>
      <c r="E501" s="107">
        <v>0</v>
      </c>
      <c r="F501" s="108">
        <v>5.8970561349133298E-4</v>
      </c>
      <c r="G501" s="108" t="s">
        <v>156</v>
      </c>
      <c r="H501" s="113">
        <v>0</v>
      </c>
      <c r="I501" s="107">
        <v>0</v>
      </c>
      <c r="J501" s="108">
        <v>5.4603026347342805E-4</v>
      </c>
      <c r="K501" s="108" t="s">
        <v>156</v>
      </c>
      <c r="L501" s="110" t="s">
        <v>157</v>
      </c>
      <c r="M501" s="116">
        <v>0</v>
      </c>
      <c r="N501" s="111">
        <v>0</v>
      </c>
      <c r="O501" s="115">
        <v>1.7921529900863799E-5</v>
      </c>
      <c r="P501" s="112" t="s">
        <v>156</v>
      </c>
      <c r="Q501" s="113">
        <v>0</v>
      </c>
      <c r="R501" s="107">
        <v>0</v>
      </c>
      <c r="S501" s="108">
        <v>2.9792986038804499E-4</v>
      </c>
      <c r="T501" s="108" t="s">
        <v>156</v>
      </c>
      <c r="U501" s="110" t="s">
        <v>157</v>
      </c>
      <c r="V501" s="116">
        <v>0</v>
      </c>
      <c r="W501" s="107">
        <v>0</v>
      </c>
      <c r="X501" s="108">
        <v>1.5565817949676499E-3</v>
      </c>
      <c r="Y501" s="108" t="s">
        <v>156</v>
      </c>
      <c r="Z501" s="109">
        <v>0</v>
      </c>
      <c r="AA501" s="107">
        <v>0</v>
      </c>
      <c r="AB501" s="108">
        <v>7.46601584475475E-3</v>
      </c>
      <c r="AC501" s="108" t="s">
        <v>156</v>
      </c>
      <c r="AD501" s="110" t="s">
        <v>157</v>
      </c>
    </row>
    <row r="502" spans="1:30" x14ac:dyDescent="0.2">
      <c r="A502" s="105" t="s">
        <v>1536</v>
      </c>
      <c r="B502" s="105" t="s">
        <v>1537</v>
      </c>
      <c r="C502" s="105" t="s">
        <v>1538</v>
      </c>
      <c r="D502" s="106">
        <v>0</v>
      </c>
      <c r="E502" s="107">
        <v>0</v>
      </c>
      <c r="F502" s="108">
        <v>0</v>
      </c>
      <c r="G502" s="108" t="s">
        <v>156</v>
      </c>
      <c r="H502" s="109">
        <v>0</v>
      </c>
      <c r="I502" s="107">
        <v>0</v>
      </c>
      <c r="J502" s="108">
        <v>0</v>
      </c>
      <c r="K502" s="108" t="s">
        <v>156</v>
      </c>
      <c r="L502" s="110" t="s">
        <v>157</v>
      </c>
      <c r="M502" s="106">
        <v>0</v>
      </c>
      <c r="N502" s="111">
        <v>0</v>
      </c>
      <c r="O502" s="112">
        <v>0</v>
      </c>
      <c r="P502" s="112" t="s">
        <v>156</v>
      </c>
      <c r="Q502" s="109">
        <v>0</v>
      </c>
      <c r="R502" s="107">
        <v>0</v>
      </c>
      <c r="S502" s="108">
        <v>0</v>
      </c>
      <c r="T502" s="108" t="s">
        <v>156</v>
      </c>
      <c r="U502" s="110" t="s">
        <v>157</v>
      </c>
      <c r="V502" s="106">
        <v>0</v>
      </c>
      <c r="W502" s="107">
        <v>0</v>
      </c>
      <c r="X502" s="108">
        <v>0</v>
      </c>
      <c r="Y502" s="108" t="s">
        <v>156</v>
      </c>
      <c r="Z502" s="109">
        <v>0</v>
      </c>
      <c r="AA502" s="107">
        <v>0</v>
      </c>
      <c r="AB502" s="108">
        <v>0</v>
      </c>
      <c r="AC502" s="108" t="s">
        <v>156</v>
      </c>
      <c r="AD502" s="110" t="s">
        <v>157</v>
      </c>
    </row>
    <row r="503" spans="1:30" x14ac:dyDescent="0.2">
      <c r="A503" s="105" t="s">
        <v>1539</v>
      </c>
      <c r="B503" s="105" t="s">
        <v>1540</v>
      </c>
      <c r="C503" s="105" t="s">
        <v>1541</v>
      </c>
      <c r="D503" s="116">
        <v>0</v>
      </c>
      <c r="E503" s="107">
        <v>0</v>
      </c>
      <c r="F503" s="114">
        <v>6.21566588507853E-19</v>
      </c>
      <c r="G503" s="108" t="s">
        <v>156</v>
      </c>
      <c r="H503" s="113">
        <v>0</v>
      </c>
      <c r="I503" s="107">
        <v>0</v>
      </c>
      <c r="J503" s="114">
        <v>3.1086125319012602E-19</v>
      </c>
      <c r="K503" s="108" t="s">
        <v>156</v>
      </c>
      <c r="L503" s="110" t="s">
        <v>157</v>
      </c>
      <c r="M503" s="116">
        <v>0</v>
      </c>
      <c r="N503" s="111">
        <v>0</v>
      </c>
      <c r="O503" s="115">
        <v>6.2187854164594804E-19</v>
      </c>
      <c r="P503" s="112" t="s">
        <v>156</v>
      </c>
      <c r="Q503" s="109">
        <v>0</v>
      </c>
      <c r="R503" s="107">
        <v>0</v>
      </c>
      <c r="S503" s="108">
        <v>0</v>
      </c>
      <c r="T503" s="108" t="s">
        <v>156</v>
      </c>
      <c r="U503" s="110" t="s">
        <v>157</v>
      </c>
      <c r="V503" s="106">
        <v>0</v>
      </c>
      <c r="W503" s="107">
        <v>0</v>
      </c>
      <c r="X503" s="108">
        <v>0</v>
      </c>
      <c r="Y503" s="108" t="s">
        <v>156</v>
      </c>
      <c r="Z503" s="113">
        <v>0</v>
      </c>
      <c r="AA503" s="107">
        <v>0</v>
      </c>
      <c r="AB503" s="114">
        <v>3.1109548247353001E-18</v>
      </c>
      <c r="AC503" s="108" t="s">
        <v>156</v>
      </c>
      <c r="AD503" s="110" t="s">
        <v>157</v>
      </c>
    </row>
    <row r="504" spans="1:30" x14ac:dyDescent="0.2">
      <c r="A504" s="105" t="s">
        <v>1542</v>
      </c>
      <c r="B504" s="105" t="s">
        <v>1543</v>
      </c>
      <c r="C504" s="105" t="s">
        <v>1544</v>
      </c>
      <c r="D504" s="106">
        <v>4.5681391799999999E-2</v>
      </c>
      <c r="E504" s="107">
        <v>-1.8538698272398554E-2</v>
      </c>
      <c r="F504" s="108">
        <v>1.3335515173621101E-3</v>
      </c>
      <c r="G504" s="108">
        <v>2.9192444993808402</v>
      </c>
      <c r="H504" s="109">
        <v>1.9021976820000001E-3</v>
      </c>
      <c r="I504" s="107">
        <v>-4.6863702439024395E-3</v>
      </c>
      <c r="J504" s="114">
        <v>6.9427407589615797E-5</v>
      </c>
      <c r="K504" s="108">
        <v>3.6498523916094117</v>
      </c>
      <c r="L504" s="110">
        <v>-1.9839971030443861</v>
      </c>
      <c r="M504" s="106">
        <v>9.4487342399999993E-3</v>
      </c>
      <c r="N504" s="111">
        <v>-5.1312774193548382E-3</v>
      </c>
      <c r="O504" s="112">
        <v>7.9395046676734805E-4</v>
      </c>
      <c r="P504" s="112">
        <v>8.4027177249441625</v>
      </c>
      <c r="Q504" s="109">
        <v>1.1974093040000001E-3</v>
      </c>
      <c r="R504" s="107">
        <v>-2.7622203107729344E-3</v>
      </c>
      <c r="S504" s="114">
        <v>4.6431972323852397E-5</v>
      </c>
      <c r="T504" s="108">
        <v>3.8777026509435237</v>
      </c>
      <c r="U504" s="110">
        <v>-0.89348963456256025</v>
      </c>
      <c r="V504" s="106">
        <v>1.124398341E-2</v>
      </c>
      <c r="W504" s="107">
        <v>-1.8618949180327869E-3</v>
      </c>
      <c r="X504" s="108">
        <v>1.08444741778091E-3</v>
      </c>
      <c r="Y504" s="108">
        <v>9.6446906602195881</v>
      </c>
      <c r="Z504" s="109">
        <v>1.0390853880000001E-3</v>
      </c>
      <c r="AA504" s="107">
        <v>-5.3262011570080184E-4</v>
      </c>
      <c r="AB504" s="108">
        <v>2.8459904715923601E-4</v>
      </c>
      <c r="AC504" s="108">
        <v>27.389380165091492</v>
      </c>
      <c r="AD504" s="110">
        <v>-1.8055928305113411</v>
      </c>
    </row>
    <row r="505" spans="1:30" x14ac:dyDescent="0.2">
      <c r="A505" s="105" t="s">
        <v>1545</v>
      </c>
      <c r="B505" s="105" t="s">
        <v>1546</v>
      </c>
      <c r="C505" s="105" t="s">
        <v>1547</v>
      </c>
      <c r="D505" s="106">
        <v>0</v>
      </c>
      <c r="E505" s="107">
        <v>0</v>
      </c>
      <c r="F505" s="108">
        <v>4.70794707885153E-3</v>
      </c>
      <c r="G505" s="108" t="s">
        <v>156</v>
      </c>
      <c r="H505" s="109">
        <v>0</v>
      </c>
      <c r="I505" s="107">
        <v>0</v>
      </c>
      <c r="J505" s="108">
        <v>3.2355188801205899E-3</v>
      </c>
      <c r="K505" s="108" t="s">
        <v>156</v>
      </c>
      <c r="L505" s="110" t="s">
        <v>157</v>
      </c>
      <c r="M505" s="106">
        <v>0</v>
      </c>
      <c r="N505" s="111">
        <v>0</v>
      </c>
      <c r="O505" s="112">
        <v>5.4432687020021502E-3</v>
      </c>
      <c r="P505" s="112" t="s">
        <v>156</v>
      </c>
      <c r="Q505" s="109">
        <v>0</v>
      </c>
      <c r="R505" s="107">
        <v>0</v>
      </c>
      <c r="S505" s="108">
        <v>2.0617956339333398E-3</v>
      </c>
      <c r="T505" s="108" t="s">
        <v>156</v>
      </c>
      <c r="U505" s="110" t="s">
        <v>157</v>
      </c>
      <c r="V505" s="116">
        <v>0</v>
      </c>
      <c r="W505" s="107">
        <v>0</v>
      </c>
      <c r="X505" s="108">
        <v>1.2424420724422801E-3</v>
      </c>
      <c r="Y505" s="108" t="s">
        <v>156</v>
      </c>
      <c r="Z505" s="113">
        <v>0</v>
      </c>
      <c r="AA505" s="107">
        <v>0</v>
      </c>
      <c r="AB505" s="114">
        <v>1.7689638926473301E-3</v>
      </c>
      <c r="AC505" s="108" t="s">
        <v>156</v>
      </c>
      <c r="AD505" s="110" t="s">
        <v>157</v>
      </c>
    </row>
    <row r="506" spans="1:30" x14ac:dyDescent="0.2">
      <c r="A506" s="105" t="s">
        <v>1548</v>
      </c>
      <c r="B506" s="105" t="s">
        <v>1546</v>
      </c>
      <c r="C506" s="105" t="s">
        <v>1549</v>
      </c>
      <c r="D506" s="116">
        <v>0</v>
      </c>
      <c r="E506" s="107">
        <v>0</v>
      </c>
      <c r="F506" s="108">
        <v>2.1475523733744499E-3</v>
      </c>
      <c r="G506" s="108" t="s">
        <v>156</v>
      </c>
      <c r="H506" s="113">
        <v>0</v>
      </c>
      <c r="I506" s="107">
        <v>0</v>
      </c>
      <c r="J506" s="108">
        <v>1.3827275644401099E-3</v>
      </c>
      <c r="K506" s="108" t="s">
        <v>156</v>
      </c>
      <c r="L506" s="110" t="s">
        <v>157</v>
      </c>
      <c r="M506" s="116">
        <v>0</v>
      </c>
      <c r="N506" s="111">
        <v>0</v>
      </c>
      <c r="O506" s="112">
        <v>2.1252541190808299E-3</v>
      </c>
      <c r="P506" s="112" t="s">
        <v>156</v>
      </c>
      <c r="Q506" s="113">
        <v>0</v>
      </c>
      <c r="R506" s="107">
        <v>0</v>
      </c>
      <c r="S506" s="108">
        <v>8.01492314442421E-4</v>
      </c>
      <c r="T506" s="108" t="s">
        <v>156</v>
      </c>
      <c r="U506" s="110" t="s">
        <v>157</v>
      </c>
      <c r="V506" s="116">
        <v>0</v>
      </c>
      <c r="W506" s="107">
        <v>0</v>
      </c>
      <c r="X506" s="108">
        <v>1.4405063945451E-3</v>
      </c>
      <c r="Y506" s="108" t="s">
        <v>156</v>
      </c>
      <c r="Z506" s="113">
        <v>0</v>
      </c>
      <c r="AA506" s="107">
        <v>0</v>
      </c>
      <c r="AB506" s="114">
        <v>1.2424105579119599E-3</v>
      </c>
      <c r="AC506" s="108" t="s">
        <v>156</v>
      </c>
      <c r="AD506" s="110" t="s">
        <v>157</v>
      </c>
    </row>
    <row r="507" spans="1:30" x14ac:dyDescent="0.2">
      <c r="A507" s="105" t="s">
        <v>1550</v>
      </c>
      <c r="B507" s="105" t="s">
        <v>1551</v>
      </c>
      <c r="C507" s="105" t="s">
        <v>1552</v>
      </c>
      <c r="D507" s="106">
        <v>0</v>
      </c>
      <c r="E507" s="107">
        <v>0</v>
      </c>
      <c r="F507" s="108">
        <v>0</v>
      </c>
      <c r="G507" s="108" t="s">
        <v>156</v>
      </c>
      <c r="H507" s="109">
        <v>0</v>
      </c>
      <c r="I507" s="107">
        <v>0</v>
      </c>
      <c r="J507" s="108">
        <v>0</v>
      </c>
      <c r="K507" s="108" t="s">
        <v>156</v>
      </c>
      <c r="L507" s="110" t="s">
        <v>157</v>
      </c>
      <c r="M507" s="106">
        <v>0</v>
      </c>
      <c r="N507" s="111">
        <v>0</v>
      </c>
      <c r="O507" s="112">
        <v>0</v>
      </c>
      <c r="P507" s="112" t="s">
        <v>156</v>
      </c>
      <c r="Q507" s="109">
        <v>0</v>
      </c>
      <c r="R507" s="107">
        <v>0</v>
      </c>
      <c r="S507" s="108">
        <v>0</v>
      </c>
      <c r="T507" s="108" t="s">
        <v>156</v>
      </c>
      <c r="U507" s="110" t="s">
        <v>157</v>
      </c>
      <c r="V507" s="106">
        <v>0</v>
      </c>
      <c r="W507" s="107">
        <v>0</v>
      </c>
      <c r="X507" s="108">
        <v>0</v>
      </c>
      <c r="Y507" s="108" t="s">
        <v>156</v>
      </c>
      <c r="Z507" s="109">
        <v>0</v>
      </c>
      <c r="AA507" s="107">
        <v>0</v>
      </c>
      <c r="AB507" s="108">
        <v>0</v>
      </c>
      <c r="AC507" s="108" t="s">
        <v>156</v>
      </c>
      <c r="AD507" s="110" t="s">
        <v>157</v>
      </c>
    </row>
    <row r="508" spans="1:30" x14ac:dyDescent="0.2">
      <c r="A508" s="105" t="s">
        <v>1553</v>
      </c>
      <c r="B508" s="105" t="s">
        <v>1551</v>
      </c>
      <c r="C508" s="105" t="s">
        <v>1554</v>
      </c>
      <c r="D508" s="106">
        <v>0</v>
      </c>
      <c r="E508" s="107">
        <v>0</v>
      </c>
      <c r="F508" s="108">
        <v>0</v>
      </c>
      <c r="G508" s="108" t="s">
        <v>156</v>
      </c>
      <c r="H508" s="109">
        <v>0</v>
      </c>
      <c r="I508" s="107">
        <v>0</v>
      </c>
      <c r="J508" s="108">
        <v>0</v>
      </c>
      <c r="K508" s="108" t="s">
        <v>156</v>
      </c>
      <c r="L508" s="110" t="s">
        <v>157</v>
      </c>
      <c r="M508" s="106">
        <v>0</v>
      </c>
      <c r="N508" s="111">
        <v>0</v>
      </c>
      <c r="O508" s="112">
        <v>0</v>
      </c>
      <c r="P508" s="112" t="s">
        <v>156</v>
      </c>
      <c r="Q508" s="109">
        <v>0</v>
      </c>
      <c r="R508" s="107">
        <v>0</v>
      </c>
      <c r="S508" s="108">
        <v>0</v>
      </c>
      <c r="T508" s="108" t="s">
        <v>156</v>
      </c>
      <c r="U508" s="110" t="s">
        <v>157</v>
      </c>
      <c r="V508" s="106">
        <v>0</v>
      </c>
      <c r="W508" s="107">
        <v>0</v>
      </c>
      <c r="X508" s="108">
        <v>0</v>
      </c>
      <c r="Y508" s="108" t="s">
        <v>156</v>
      </c>
      <c r="Z508" s="109">
        <v>0</v>
      </c>
      <c r="AA508" s="107">
        <v>0</v>
      </c>
      <c r="AB508" s="108">
        <v>0</v>
      </c>
      <c r="AC508" s="108" t="s">
        <v>156</v>
      </c>
      <c r="AD508" s="110" t="s">
        <v>157</v>
      </c>
    </row>
    <row r="509" spans="1:30" x14ac:dyDescent="0.2">
      <c r="A509" s="105" t="s">
        <v>1555</v>
      </c>
      <c r="B509" s="105" t="s">
        <v>1551</v>
      </c>
      <c r="C509" s="105" t="s">
        <v>1556</v>
      </c>
      <c r="D509" s="106">
        <v>0</v>
      </c>
      <c r="E509" s="107">
        <v>0</v>
      </c>
      <c r="F509" s="108">
        <v>0</v>
      </c>
      <c r="G509" s="108" t="s">
        <v>156</v>
      </c>
      <c r="H509" s="109">
        <v>0</v>
      </c>
      <c r="I509" s="107">
        <v>0</v>
      </c>
      <c r="J509" s="108">
        <v>0</v>
      </c>
      <c r="K509" s="108" t="s">
        <v>156</v>
      </c>
      <c r="L509" s="110" t="s">
        <v>157</v>
      </c>
      <c r="M509" s="106">
        <v>0</v>
      </c>
      <c r="N509" s="111">
        <v>0</v>
      </c>
      <c r="O509" s="112">
        <v>0</v>
      </c>
      <c r="P509" s="112" t="s">
        <v>156</v>
      </c>
      <c r="Q509" s="109">
        <v>0</v>
      </c>
      <c r="R509" s="107">
        <v>0</v>
      </c>
      <c r="S509" s="108">
        <v>0</v>
      </c>
      <c r="T509" s="108" t="s">
        <v>156</v>
      </c>
      <c r="U509" s="110" t="s">
        <v>157</v>
      </c>
      <c r="V509" s="106">
        <v>0</v>
      </c>
      <c r="W509" s="107">
        <v>0</v>
      </c>
      <c r="X509" s="108">
        <v>0</v>
      </c>
      <c r="Y509" s="108" t="s">
        <v>156</v>
      </c>
      <c r="Z509" s="109">
        <v>0</v>
      </c>
      <c r="AA509" s="107">
        <v>0</v>
      </c>
      <c r="AB509" s="108">
        <v>0</v>
      </c>
      <c r="AC509" s="108" t="s">
        <v>156</v>
      </c>
      <c r="AD509" s="110" t="s">
        <v>157</v>
      </c>
    </row>
    <row r="510" spans="1:30" x14ac:dyDescent="0.2">
      <c r="A510" s="105" t="s">
        <v>1557</v>
      </c>
      <c r="B510" s="105" t="s">
        <v>1558</v>
      </c>
      <c r="C510" s="105" t="s">
        <v>1559</v>
      </c>
      <c r="D510" s="106">
        <v>0</v>
      </c>
      <c r="E510" s="107">
        <v>0</v>
      </c>
      <c r="F510" s="108">
        <v>0</v>
      </c>
      <c r="G510" s="108" t="s">
        <v>156</v>
      </c>
      <c r="H510" s="109">
        <v>0</v>
      </c>
      <c r="I510" s="107">
        <v>0</v>
      </c>
      <c r="J510" s="108">
        <v>0</v>
      </c>
      <c r="K510" s="108" t="s">
        <v>156</v>
      </c>
      <c r="L510" s="110" t="s">
        <v>157</v>
      </c>
      <c r="M510" s="106">
        <v>0</v>
      </c>
      <c r="N510" s="111">
        <v>0</v>
      </c>
      <c r="O510" s="112">
        <v>0</v>
      </c>
      <c r="P510" s="112" t="s">
        <v>156</v>
      </c>
      <c r="Q510" s="109">
        <v>0</v>
      </c>
      <c r="R510" s="107">
        <v>0</v>
      </c>
      <c r="S510" s="108">
        <v>0</v>
      </c>
      <c r="T510" s="108" t="s">
        <v>156</v>
      </c>
      <c r="U510" s="110" t="s">
        <v>157</v>
      </c>
      <c r="V510" s="106">
        <v>0</v>
      </c>
      <c r="W510" s="107">
        <v>0</v>
      </c>
      <c r="X510" s="108">
        <v>0</v>
      </c>
      <c r="Y510" s="108" t="s">
        <v>156</v>
      </c>
      <c r="Z510" s="109">
        <v>0</v>
      </c>
      <c r="AA510" s="107">
        <v>0</v>
      </c>
      <c r="AB510" s="108">
        <v>0</v>
      </c>
      <c r="AC510" s="108" t="s">
        <v>156</v>
      </c>
      <c r="AD510" s="110" t="s">
        <v>157</v>
      </c>
    </row>
    <row r="511" spans="1:30" x14ac:dyDescent="0.2">
      <c r="A511" s="105" t="s">
        <v>1560</v>
      </c>
      <c r="B511" s="105" t="s">
        <v>1561</v>
      </c>
      <c r="C511" s="105" t="s">
        <v>1562</v>
      </c>
      <c r="D511" s="106">
        <v>0</v>
      </c>
      <c r="E511" s="107">
        <v>0</v>
      </c>
      <c r="F511" s="108">
        <v>0</v>
      </c>
      <c r="G511" s="108" t="s">
        <v>156</v>
      </c>
      <c r="H511" s="109">
        <v>0</v>
      </c>
      <c r="I511" s="107">
        <v>0</v>
      </c>
      <c r="J511" s="108">
        <v>0</v>
      </c>
      <c r="K511" s="108" t="s">
        <v>156</v>
      </c>
      <c r="L511" s="110" t="s">
        <v>157</v>
      </c>
      <c r="M511" s="106">
        <v>0</v>
      </c>
      <c r="N511" s="111">
        <v>0</v>
      </c>
      <c r="O511" s="112">
        <v>0</v>
      </c>
      <c r="P511" s="112" t="s">
        <v>156</v>
      </c>
      <c r="Q511" s="109">
        <v>0</v>
      </c>
      <c r="R511" s="107">
        <v>0</v>
      </c>
      <c r="S511" s="108">
        <v>0</v>
      </c>
      <c r="T511" s="108" t="s">
        <v>156</v>
      </c>
      <c r="U511" s="110" t="s">
        <v>157</v>
      </c>
      <c r="V511" s="106">
        <v>0</v>
      </c>
      <c r="W511" s="107">
        <v>0</v>
      </c>
      <c r="X511" s="108">
        <v>0</v>
      </c>
      <c r="Y511" s="108" t="s">
        <v>156</v>
      </c>
      <c r="Z511" s="113">
        <v>0</v>
      </c>
      <c r="AA511" s="107">
        <v>0</v>
      </c>
      <c r="AB511" s="114">
        <v>1.4678988445901401E-11</v>
      </c>
      <c r="AC511" s="108" t="s">
        <v>156</v>
      </c>
      <c r="AD511" s="110" t="s">
        <v>157</v>
      </c>
    </row>
    <row r="512" spans="1:30" x14ac:dyDescent="0.2">
      <c r="A512" s="105" t="s">
        <v>1563</v>
      </c>
      <c r="B512" s="105" t="s">
        <v>1564</v>
      </c>
      <c r="C512" s="105" t="s">
        <v>1565</v>
      </c>
      <c r="D512" s="106">
        <v>0</v>
      </c>
      <c r="E512" s="107">
        <v>0</v>
      </c>
      <c r="F512" s="108">
        <v>2.7253135345012301E-2</v>
      </c>
      <c r="G512" s="108" t="s">
        <v>156</v>
      </c>
      <c r="H512" s="109">
        <v>0</v>
      </c>
      <c r="I512" s="107">
        <v>0</v>
      </c>
      <c r="J512" s="108">
        <v>9.84392303588736E-3</v>
      </c>
      <c r="K512" s="108" t="s">
        <v>156</v>
      </c>
      <c r="L512" s="110" t="s">
        <v>157</v>
      </c>
      <c r="M512" s="106">
        <v>0</v>
      </c>
      <c r="N512" s="111">
        <v>0</v>
      </c>
      <c r="O512" s="112">
        <v>1.6114708353952099E-2</v>
      </c>
      <c r="P512" s="112" t="s">
        <v>156</v>
      </c>
      <c r="Q512" s="109">
        <v>0</v>
      </c>
      <c r="R512" s="107">
        <v>0</v>
      </c>
      <c r="S512" s="108">
        <v>3.5973188536025302E-3</v>
      </c>
      <c r="T512" s="108" t="s">
        <v>156</v>
      </c>
      <c r="U512" s="110" t="s">
        <v>157</v>
      </c>
      <c r="V512" s="116">
        <v>0</v>
      </c>
      <c r="W512" s="107">
        <v>0</v>
      </c>
      <c r="X512" s="108">
        <v>6.6493808376095196E-4</v>
      </c>
      <c r="Y512" s="108" t="s">
        <v>156</v>
      </c>
      <c r="Z512" s="109">
        <v>0</v>
      </c>
      <c r="AA512" s="107">
        <v>0</v>
      </c>
      <c r="AB512" s="108">
        <v>1.0901716909531199E-2</v>
      </c>
      <c r="AC512" s="108" t="s">
        <v>156</v>
      </c>
      <c r="AD512" s="110" t="s">
        <v>157</v>
      </c>
    </row>
    <row r="513" spans="1:30" x14ac:dyDescent="0.2">
      <c r="A513" s="105" t="s">
        <v>1566</v>
      </c>
      <c r="B513" s="105" t="s">
        <v>1567</v>
      </c>
      <c r="C513" s="105" t="s">
        <v>1568</v>
      </c>
      <c r="D513" s="106">
        <v>0</v>
      </c>
      <c r="E513" s="107">
        <v>0</v>
      </c>
      <c r="F513" s="108">
        <v>0</v>
      </c>
      <c r="G513" s="108" t="s">
        <v>156</v>
      </c>
      <c r="H513" s="109">
        <v>0</v>
      </c>
      <c r="I513" s="107">
        <v>0</v>
      </c>
      <c r="J513" s="108">
        <v>0</v>
      </c>
      <c r="K513" s="108" t="s">
        <v>156</v>
      </c>
      <c r="L513" s="110" t="s">
        <v>157</v>
      </c>
      <c r="M513" s="106">
        <v>0</v>
      </c>
      <c r="N513" s="111">
        <v>0</v>
      </c>
      <c r="O513" s="112">
        <v>0</v>
      </c>
      <c r="P513" s="112" t="s">
        <v>156</v>
      </c>
      <c r="Q513" s="109">
        <v>0</v>
      </c>
      <c r="R513" s="107">
        <v>0</v>
      </c>
      <c r="S513" s="108">
        <v>0</v>
      </c>
      <c r="T513" s="108" t="s">
        <v>156</v>
      </c>
      <c r="U513" s="110" t="s">
        <v>157</v>
      </c>
      <c r="V513" s="106">
        <v>0</v>
      </c>
      <c r="W513" s="107">
        <v>0</v>
      </c>
      <c r="X513" s="108">
        <v>0</v>
      </c>
      <c r="Y513" s="108" t="s">
        <v>156</v>
      </c>
      <c r="Z513" s="109">
        <v>0</v>
      </c>
      <c r="AA513" s="107">
        <v>0</v>
      </c>
      <c r="AB513" s="108">
        <v>0</v>
      </c>
      <c r="AC513" s="108" t="s">
        <v>156</v>
      </c>
      <c r="AD513" s="110" t="s">
        <v>157</v>
      </c>
    </row>
    <row r="514" spans="1:30" x14ac:dyDescent="0.2">
      <c r="A514" s="105" t="s">
        <v>1569</v>
      </c>
      <c r="B514" s="105" t="s">
        <v>1570</v>
      </c>
      <c r="C514" s="105" t="s">
        <v>1571</v>
      </c>
      <c r="D514" s="106">
        <v>0</v>
      </c>
      <c r="E514" s="107">
        <v>0</v>
      </c>
      <c r="F514" s="108">
        <v>0</v>
      </c>
      <c r="G514" s="108" t="s">
        <v>156</v>
      </c>
      <c r="H514" s="109">
        <v>0</v>
      </c>
      <c r="I514" s="107">
        <v>0</v>
      </c>
      <c r="J514" s="108">
        <v>0</v>
      </c>
      <c r="K514" s="108" t="s">
        <v>156</v>
      </c>
      <c r="L514" s="110" t="s">
        <v>157</v>
      </c>
      <c r="M514" s="106">
        <v>0</v>
      </c>
      <c r="N514" s="111">
        <v>0</v>
      </c>
      <c r="O514" s="112">
        <v>0</v>
      </c>
      <c r="P514" s="112" t="s">
        <v>156</v>
      </c>
      <c r="Q514" s="109">
        <v>0</v>
      </c>
      <c r="R514" s="107">
        <v>0</v>
      </c>
      <c r="S514" s="108">
        <v>0</v>
      </c>
      <c r="T514" s="108" t="s">
        <v>156</v>
      </c>
      <c r="U514" s="110" t="s">
        <v>157</v>
      </c>
      <c r="V514" s="106">
        <v>0</v>
      </c>
      <c r="W514" s="107">
        <v>0</v>
      </c>
      <c r="X514" s="108">
        <v>0</v>
      </c>
      <c r="Y514" s="108" t="s">
        <v>156</v>
      </c>
      <c r="Z514" s="109">
        <v>0</v>
      </c>
      <c r="AA514" s="107">
        <v>0</v>
      </c>
      <c r="AB514" s="108">
        <v>0</v>
      </c>
      <c r="AC514" s="108" t="s">
        <v>156</v>
      </c>
      <c r="AD514" s="110" t="s">
        <v>157</v>
      </c>
    </row>
    <row r="515" spans="1:30" x14ac:dyDescent="0.2">
      <c r="A515" s="105" t="s">
        <v>1572</v>
      </c>
      <c r="B515" s="105" t="s">
        <v>1573</v>
      </c>
      <c r="C515" s="105" t="s">
        <v>1574</v>
      </c>
      <c r="D515" s="116">
        <v>0</v>
      </c>
      <c r="E515" s="107">
        <v>0</v>
      </c>
      <c r="F515" s="108">
        <v>1.47802977985034E-3</v>
      </c>
      <c r="G515" s="108" t="s">
        <v>156</v>
      </c>
      <c r="H515" s="113">
        <v>0</v>
      </c>
      <c r="I515" s="107">
        <v>0</v>
      </c>
      <c r="J515" s="108">
        <v>4.0582006914742898E-4</v>
      </c>
      <c r="K515" s="108" t="s">
        <v>156</v>
      </c>
      <c r="L515" s="110" t="s">
        <v>157</v>
      </c>
      <c r="M515" s="116">
        <v>0</v>
      </c>
      <c r="N515" s="111">
        <v>0</v>
      </c>
      <c r="O515" s="112">
        <v>1.1945360886271501E-3</v>
      </c>
      <c r="P515" s="112" t="s">
        <v>156</v>
      </c>
      <c r="Q515" s="113">
        <v>0</v>
      </c>
      <c r="R515" s="107">
        <v>0</v>
      </c>
      <c r="S515" s="108">
        <v>1.0675400613193401E-4</v>
      </c>
      <c r="T515" s="108" t="s">
        <v>156</v>
      </c>
      <c r="U515" s="110" t="s">
        <v>157</v>
      </c>
      <c r="V515" s="116">
        <v>0</v>
      </c>
      <c r="W515" s="107">
        <v>0</v>
      </c>
      <c r="X515" s="108">
        <v>9.9779577245756503E-4</v>
      </c>
      <c r="Y515" s="108" t="s">
        <v>156</v>
      </c>
      <c r="Z515" s="113">
        <v>0</v>
      </c>
      <c r="AA515" s="107">
        <v>0</v>
      </c>
      <c r="AB515" s="114">
        <v>8.8466919201221704E-4</v>
      </c>
      <c r="AC515" s="108" t="s">
        <v>156</v>
      </c>
      <c r="AD515" s="110" t="s">
        <v>157</v>
      </c>
    </row>
    <row r="516" spans="1:30" x14ac:dyDescent="0.2">
      <c r="A516" s="105" t="s">
        <v>1575</v>
      </c>
      <c r="B516" s="105" t="s">
        <v>1573</v>
      </c>
      <c r="C516" s="105" t="s">
        <v>1576</v>
      </c>
      <c r="D516" s="106">
        <v>2.6800175159999998E-2</v>
      </c>
      <c r="E516" s="107">
        <v>-1.0876208919244677E-2</v>
      </c>
      <c r="F516" s="108">
        <v>1.3614839120253099E-2</v>
      </c>
      <c r="G516" s="108">
        <v>50.801306480166673</v>
      </c>
      <c r="H516" s="109">
        <v>1.1159739360000001E-3</v>
      </c>
      <c r="I516" s="107">
        <v>-2.7493814634146343E-3</v>
      </c>
      <c r="J516" s="108">
        <v>1.0617632745968299E-3</v>
      </c>
      <c r="K516" s="108">
        <v>95.142300401971923</v>
      </c>
      <c r="L516" s="110">
        <v>-1.9839967763967514</v>
      </c>
      <c r="M516" s="106">
        <v>5.5433475899999999E-3</v>
      </c>
      <c r="N516" s="111">
        <v>-3.0103983870967744E-3</v>
      </c>
      <c r="O516" s="112">
        <v>8.8468879246442103E-4</v>
      </c>
      <c r="P516" s="112">
        <v>15.959468139078412</v>
      </c>
      <c r="Q516" s="109">
        <v>7.0249124399999997E-4</v>
      </c>
      <c r="R516" s="107">
        <v>-1.6205282319377611E-3</v>
      </c>
      <c r="S516" s="108">
        <v>3.3627754478313701E-4</v>
      </c>
      <c r="T516" s="108">
        <v>47.869286294355156</v>
      </c>
      <c r="U516" s="110">
        <v>-0.89349026685341482</v>
      </c>
      <c r="V516" s="106">
        <v>6.5966104710000004E-3</v>
      </c>
      <c r="W516" s="107">
        <v>-1.0923349016393445E-3</v>
      </c>
      <c r="X516" s="108">
        <v>2.0037723832073101E-3</v>
      </c>
      <c r="Y516" s="108">
        <v>30.375787565694356</v>
      </c>
      <c r="Z516" s="109">
        <v>6.0960675599999996E-4</v>
      </c>
      <c r="AA516" s="107">
        <v>-3.1247559119050036E-4</v>
      </c>
      <c r="AB516" s="108">
        <v>3.0754317040193901E-3</v>
      </c>
      <c r="AC516" s="108">
        <v>504.49436029862341</v>
      </c>
      <c r="AD516" s="110">
        <v>-1.8055998393048203</v>
      </c>
    </row>
    <row r="517" spans="1:30" x14ac:dyDescent="0.2">
      <c r="A517" s="105" t="s">
        <v>1577</v>
      </c>
      <c r="B517" s="105" t="s">
        <v>1578</v>
      </c>
      <c r="C517" s="105" t="s">
        <v>1579</v>
      </c>
      <c r="D517" s="106">
        <v>0</v>
      </c>
      <c r="E517" s="107">
        <v>0</v>
      </c>
      <c r="F517" s="108">
        <v>0</v>
      </c>
      <c r="G517" s="108" t="s">
        <v>156</v>
      </c>
      <c r="H517" s="109">
        <v>0</v>
      </c>
      <c r="I517" s="107">
        <v>0</v>
      </c>
      <c r="J517" s="108">
        <v>0</v>
      </c>
      <c r="K517" s="108" t="s">
        <v>156</v>
      </c>
      <c r="L517" s="110" t="s">
        <v>157</v>
      </c>
      <c r="M517" s="106">
        <v>0</v>
      </c>
      <c r="N517" s="111">
        <v>0</v>
      </c>
      <c r="O517" s="112">
        <v>0</v>
      </c>
      <c r="P517" s="112" t="s">
        <v>156</v>
      </c>
      <c r="Q517" s="109">
        <v>0</v>
      </c>
      <c r="R517" s="107">
        <v>0</v>
      </c>
      <c r="S517" s="108">
        <v>0</v>
      </c>
      <c r="T517" s="108" t="s">
        <v>156</v>
      </c>
      <c r="U517" s="110" t="s">
        <v>157</v>
      </c>
      <c r="V517" s="106">
        <v>0</v>
      </c>
      <c r="W517" s="107">
        <v>0</v>
      </c>
      <c r="X517" s="108">
        <v>0</v>
      </c>
      <c r="Y517" s="108" t="s">
        <v>156</v>
      </c>
      <c r="Z517" s="109">
        <v>0</v>
      </c>
      <c r="AA517" s="107">
        <v>0</v>
      </c>
      <c r="AB517" s="108">
        <v>0</v>
      </c>
      <c r="AC517" s="108" t="s">
        <v>156</v>
      </c>
      <c r="AD517" s="110" t="s">
        <v>157</v>
      </c>
    </row>
    <row r="518" spans="1:30" x14ac:dyDescent="0.2">
      <c r="A518" s="105" t="s">
        <v>1580</v>
      </c>
      <c r="B518" s="105" t="s">
        <v>1581</v>
      </c>
      <c r="C518" s="105" t="s">
        <v>1582</v>
      </c>
      <c r="D518" s="106">
        <v>0</v>
      </c>
      <c r="E518" s="107">
        <v>0</v>
      </c>
      <c r="F518" s="108">
        <v>0</v>
      </c>
      <c r="G518" s="108" t="s">
        <v>156</v>
      </c>
      <c r="H518" s="109">
        <v>0</v>
      </c>
      <c r="I518" s="107">
        <v>0</v>
      </c>
      <c r="J518" s="108">
        <v>0</v>
      </c>
      <c r="K518" s="108" t="s">
        <v>156</v>
      </c>
      <c r="L518" s="110" t="s">
        <v>157</v>
      </c>
      <c r="M518" s="106">
        <v>0</v>
      </c>
      <c r="N518" s="111">
        <v>0</v>
      </c>
      <c r="O518" s="112">
        <v>0</v>
      </c>
      <c r="P518" s="112" t="s">
        <v>156</v>
      </c>
      <c r="Q518" s="109">
        <v>0</v>
      </c>
      <c r="R518" s="107">
        <v>0</v>
      </c>
      <c r="S518" s="108">
        <v>0</v>
      </c>
      <c r="T518" s="108" t="s">
        <v>156</v>
      </c>
      <c r="U518" s="110" t="s">
        <v>157</v>
      </c>
      <c r="V518" s="106">
        <v>0</v>
      </c>
      <c r="W518" s="107">
        <v>0</v>
      </c>
      <c r="X518" s="108">
        <v>0</v>
      </c>
      <c r="Y518" s="108" t="s">
        <v>156</v>
      </c>
      <c r="Z518" s="113">
        <v>0</v>
      </c>
      <c r="AA518" s="107">
        <v>0</v>
      </c>
      <c r="AB518" s="114">
        <v>1.4678987063073202E-11</v>
      </c>
      <c r="AC518" s="108" t="s">
        <v>156</v>
      </c>
      <c r="AD518" s="110" t="s">
        <v>157</v>
      </c>
    </row>
    <row r="519" spans="1:30" x14ac:dyDescent="0.2">
      <c r="A519" s="105" t="s">
        <v>1583</v>
      </c>
      <c r="B519" s="105" t="s">
        <v>1584</v>
      </c>
      <c r="C519" s="105" t="s">
        <v>1585</v>
      </c>
      <c r="D519" s="106">
        <v>0</v>
      </c>
      <c r="E519" s="107">
        <v>0</v>
      </c>
      <c r="F519" s="108">
        <v>2.1975427609852E-3</v>
      </c>
      <c r="G519" s="108" t="s">
        <v>156</v>
      </c>
      <c r="H519" s="109">
        <v>0</v>
      </c>
      <c r="I519" s="107">
        <v>0</v>
      </c>
      <c r="J519" s="108">
        <v>3.90581697819233E-3</v>
      </c>
      <c r="K519" s="108" t="s">
        <v>156</v>
      </c>
      <c r="L519" s="110" t="s">
        <v>157</v>
      </c>
      <c r="M519" s="116">
        <v>0</v>
      </c>
      <c r="N519" s="111">
        <v>0</v>
      </c>
      <c r="O519" s="112">
        <v>1.7041004196229499E-3</v>
      </c>
      <c r="P519" s="112" t="s">
        <v>156</v>
      </c>
      <c r="Q519" s="109">
        <v>0</v>
      </c>
      <c r="R519" s="107">
        <v>0</v>
      </c>
      <c r="S519" s="108">
        <v>2.8669041271726101E-3</v>
      </c>
      <c r="T519" s="108" t="s">
        <v>156</v>
      </c>
      <c r="U519" s="110" t="s">
        <v>157</v>
      </c>
      <c r="V519" s="106">
        <v>0</v>
      </c>
      <c r="W519" s="107">
        <v>0</v>
      </c>
      <c r="X519" s="108">
        <v>2.8862622950364598E-3</v>
      </c>
      <c r="Y519" s="108" t="s">
        <v>156</v>
      </c>
      <c r="Z519" s="109">
        <v>0</v>
      </c>
      <c r="AA519" s="107">
        <v>0</v>
      </c>
      <c r="AB519" s="108">
        <v>2.68362363192677E-3</v>
      </c>
      <c r="AC519" s="108" t="s">
        <v>156</v>
      </c>
      <c r="AD519" s="110" t="s">
        <v>157</v>
      </c>
    </row>
    <row r="520" spans="1:30" x14ac:dyDescent="0.2">
      <c r="A520" s="105" t="s">
        <v>1586</v>
      </c>
      <c r="B520" s="105" t="s">
        <v>1587</v>
      </c>
      <c r="C520" s="105" t="s">
        <v>1588</v>
      </c>
      <c r="D520" s="106">
        <v>1.438220124E-3</v>
      </c>
      <c r="E520" s="107">
        <v>-5.8366717557251915E-4</v>
      </c>
      <c r="F520" s="114">
        <v>2.3867596660504999E-6</v>
      </c>
      <c r="G520" s="108">
        <v>0.16595232024791917</v>
      </c>
      <c r="H520" s="109">
        <v>1.469630547E-3</v>
      </c>
      <c r="I520" s="107">
        <v>-3.6206714634146341E-3</v>
      </c>
      <c r="J520" s="114">
        <v>4.0332781838719596E-6</v>
      </c>
      <c r="K520" s="108">
        <v>0.27444164059499232</v>
      </c>
      <c r="L520" s="110">
        <v>2.6330394329048596</v>
      </c>
      <c r="M520" s="106">
        <v>1.5696444059999999E-3</v>
      </c>
      <c r="N520" s="111">
        <v>-8.5241903225806448E-4</v>
      </c>
      <c r="O520" s="115">
        <v>4.4142817256153397E-6</v>
      </c>
      <c r="P520" s="112">
        <v>0.28122813732471202</v>
      </c>
      <c r="Q520" s="109">
        <v>6.3581954800000001E-4</v>
      </c>
      <c r="R520" s="107">
        <v>-1.4667279297105467E-3</v>
      </c>
      <c r="S520" s="114">
        <v>1.9459513279848201E-5</v>
      </c>
      <c r="T520" s="108">
        <v>3.0605402650892075</v>
      </c>
      <c r="U520" s="110">
        <v>0.78296657336319175</v>
      </c>
      <c r="V520" s="106">
        <v>1.8705138210000001E-3</v>
      </c>
      <c r="W520" s="107">
        <v>-3.0973900000000001E-4</v>
      </c>
      <c r="X520" s="114">
        <v>3.9197069989779496E-6</v>
      </c>
      <c r="Y520" s="108">
        <v>0.20955242110333219</v>
      </c>
      <c r="Z520" s="109">
        <v>6.0173863199999996E-4</v>
      </c>
      <c r="AA520" s="107">
        <v>-3.0844250482086672E-4</v>
      </c>
      <c r="AB520" s="114">
        <v>1.5307051811040299E-6</v>
      </c>
      <c r="AC520" s="108">
        <v>0.2543804069910589</v>
      </c>
      <c r="AD520" s="110">
        <v>-6.0514586519097293E-3</v>
      </c>
    </row>
    <row r="521" spans="1:30" x14ac:dyDescent="0.2">
      <c r="A521" s="105" t="s">
        <v>1589</v>
      </c>
      <c r="B521" s="105" t="s">
        <v>1590</v>
      </c>
      <c r="C521" s="105" t="s">
        <v>1591</v>
      </c>
      <c r="D521" s="106">
        <v>-9.6836553000000006E-2</v>
      </c>
      <c r="E521" s="107">
        <v>3.9298794696665335E-2</v>
      </c>
      <c r="F521" s="108">
        <v>1.05321239306174E-4</v>
      </c>
      <c r="G521" s="108">
        <v>0.10876186320487299</v>
      </c>
      <c r="H521" s="109">
        <v>-4.0323244500000003E-3</v>
      </c>
      <c r="I521" s="107">
        <v>9.9342804878048783E-3</v>
      </c>
      <c r="J521" s="108">
        <v>1.6809231451181601E-4</v>
      </c>
      <c r="K521" s="108">
        <v>4.1686207693881396</v>
      </c>
      <c r="L521" s="110">
        <v>-1.9839976793658876</v>
      </c>
      <c r="M521" s="106">
        <v>-2.0029644360000001E-2</v>
      </c>
      <c r="N521" s="111">
        <v>1.0877400000000001E-2</v>
      </c>
      <c r="O521" s="115">
        <v>5.2462135994538703E-5</v>
      </c>
      <c r="P521" s="112">
        <v>0.26192245379707102</v>
      </c>
      <c r="Q521" s="109">
        <v>-2.5382957599999999E-3</v>
      </c>
      <c r="R521" s="107">
        <v>5.8554180927099433E-3</v>
      </c>
      <c r="S521" s="114">
        <v>7.51570844792708E-5</v>
      </c>
      <c r="T521" s="108">
        <v>2.96092699927414</v>
      </c>
      <c r="U521" s="110">
        <v>-0.89348966185504464</v>
      </c>
      <c r="V521" s="106">
        <v>-2.383529643E-2</v>
      </c>
      <c r="W521" s="107">
        <v>3.9468945901639345E-3</v>
      </c>
      <c r="X521" s="108">
        <v>7.4160746186628895E-4</v>
      </c>
      <c r="Y521" s="108">
        <v>3.1113834226658699</v>
      </c>
      <c r="Z521" s="109">
        <v>-2.20268268E-3</v>
      </c>
      <c r="AA521" s="107">
        <v>1.1290632294732568E-3</v>
      </c>
      <c r="AB521" s="108">
        <v>2.08813511950609E-3</v>
      </c>
      <c r="AC521" s="108">
        <v>94.799634031084807</v>
      </c>
      <c r="AD521" s="110">
        <v>-1.8055917078796151</v>
      </c>
    </row>
    <row r="522" spans="1:30" x14ac:dyDescent="0.2">
      <c r="A522" s="105" t="s">
        <v>1592</v>
      </c>
      <c r="B522" s="105" t="s">
        <v>1590</v>
      </c>
      <c r="C522" s="105" t="s">
        <v>1593</v>
      </c>
      <c r="D522" s="106">
        <v>0</v>
      </c>
      <c r="E522" s="107">
        <v>0</v>
      </c>
      <c r="F522" s="108">
        <v>0</v>
      </c>
      <c r="G522" s="108" t="s">
        <v>156</v>
      </c>
      <c r="H522" s="109">
        <v>0</v>
      </c>
      <c r="I522" s="107">
        <v>0</v>
      </c>
      <c r="J522" s="108">
        <v>0</v>
      </c>
      <c r="K522" s="108" t="s">
        <v>156</v>
      </c>
      <c r="L522" s="110" t="s">
        <v>157</v>
      </c>
      <c r="M522" s="106">
        <v>0</v>
      </c>
      <c r="N522" s="111">
        <v>0</v>
      </c>
      <c r="O522" s="112">
        <v>0</v>
      </c>
      <c r="P522" s="112" t="s">
        <v>156</v>
      </c>
      <c r="Q522" s="109">
        <v>0</v>
      </c>
      <c r="R522" s="107">
        <v>0</v>
      </c>
      <c r="S522" s="108">
        <v>0</v>
      </c>
      <c r="T522" s="108" t="s">
        <v>156</v>
      </c>
      <c r="U522" s="110" t="s">
        <v>157</v>
      </c>
      <c r="V522" s="106">
        <v>0</v>
      </c>
      <c r="W522" s="107">
        <v>0</v>
      </c>
      <c r="X522" s="108">
        <v>0</v>
      </c>
      <c r="Y522" s="108" t="s">
        <v>156</v>
      </c>
      <c r="Z522" s="109">
        <v>0</v>
      </c>
      <c r="AA522" s="107">
        <v>0</v>
      </c>
      <c r="AB522" s="108">
        <v>0</v>
      </c>
      <c r="AC522" s="108" t="s">
        <v>156</v>
      </c>
      <c r="AD522" s="110" t="s">
        <v>157</v>
      </c>
    </row>
    <row r="523" spans="1:30" x14ac:dyDescent="0.2">
      <c r="A523" s="105" t="s">
        <v>1594</v>
      </c>
      <c r="B523" s="105" t="s">
        <v>1595</v>
      </c>
      <c r="C523" s="105" t="s">
        <v>1596</v>
      </c>
      <c r="D523" s="106">
        <v>9.6836553000000006E-2</v>
      </c>
      <c r="E523" s="107">
        <v>-3.9298794696665335E-2</v>
      </c>
      <c r="F523" s="108">
        <v>1.05321239306174E-4</v>
      </c>
      <c r="G523" s="108">
        <v>0.10876186320487263</v>
      </c>
      <c r="H523" s="109">
        <v>4.0323244500000003E-3</v>
      </c>
      <c r="I523" s="107">
        <v>-9.9342804878048783E-3</v>
      </c>
      <c r="J523" s="114">
        <v>1.01943966160153E-5</v>
      </c>
      <c r="K523" s="108">
        <v>0.25281687380129586</v>
      </c>
      <c r="L523" s="110">
        <v>-1.9839976793658876</v>
      </c>
      <c r="M523" s="106">
        <v>2.0029644360000001E-2</v>
      </c>
      <c r="N523" s="111">
        <v>-1.0877400000000001E-2</v>
      </c>
      <c r="O523" s="115">
        <v>4.8884598481210297E-5</v>
      </c>
      <c r="P523" s="112">
        <v>0.24406124044236546</v>
      </c>
      <c r="Q523" s="109">
        <v>2.5382957599999999E-3</v>
      </c>
      <c r="R523" s="107">
        <v>-5.8554180927099433E-3</v>
      </c>
      <c r="S523" s="114">
        <v>5.9526007263328E-6</v>
      </c>
      <c r="T523" s="108">
        <v>0.23451170742738037</v>
      </c>
      <c r="U523" s="110">
        <v>-0.89348966185504464</v>
      </c>
      <c r="V523" s="106">
        <v>2.383529643E-2</v>
      </c>
      <c r="W523" s="107">
        <v>-3.9468945901639345E-3</v>
      </c>
      <c r="X523" s="114">
        <v>3.9587843386838597E-5</v>
      </c>
      <c r="Y523" s="108">
        <v>0.16608915900459223</v>
      </c>
      <c r="Z523" s="109">
        <v>2.20268268E-3</v>
      </c>
      <c r="AA523" s="107">
        <v>-1.1290632294732568E-3</v>
      </c>
      <c r="AB523" s="114">
        <v>5.0154073646866298E-6</v>
      </c>
      <c r="AC523" s="108">
        <v>0.22769541024795409</v>
      </c>
      <c r="AD523" s="110">
        <v>-1.8055917078796151</v>
      </c>
    </row>
    <row r="524" spans="1:30" x14ac:dyDescent="0.2">
      <c r="A524" s="105" t="s">
        <v>1597</v>
      </c>
      <c r="B524" s="105" t="s">
        <v>1598</v>
      </c>
      <c r="C524" s="105" t="s">
        <v>1599</v>
      </c>
      <c r="D524" s="116">
        <v>0</v>
      </c>
      <c r="E524" s="107">
        <v>0</v>
      </c>
      <c r="F524" s="114">
        <v>1.94239558908704E-20</v>
      </c>
      <c r="G524" s="108" t="s">
        <v>156</v>
      </c>
      <c r="H524" s="109">
        <v>0</v>
      </c>
      <c r="I524" s="107">
        <v>0</v>
      </c>
      <c r="J524" s="108">
        <v>0</v>
      </c>
      <c r="K524" s="108" t="s">
        <v>156</v>
      </c>
      <c r="L524" s="110" t="s">
        <v>157</v>
      </c>
      <c r="M524" s="116">
        <v>0</v>
      </c>
      <c r="N524" s="111">
        <v>0</v>
      </c>
      <c r="O524" s="115">
        <v>1.5546963541148701E-19</v>
      </c>
      <c r="P524" s="112" t="s">
        <v>156</v>
      </c>
      <c r="Q524" s="109">
        <v>0</v>
      </c>
      <c r="R524" s="107">
        <v>0</v>
      </c>
      <c r="S524" s="108">
        <v>0</v>
      </c>
      <c r="T524" s="108" t="s">
        <v>156</v>
      </c>
      <c r="U524" s="110" t="s">
        <v>157</v>
      </c>
      <c r="V524" s="106">
        <v>0</v>
      </c>
      <c r="W524" s="107">
        <v>0</v>
      </c>
      <c r="X524" s="108">
        <v>0</v>
      </c>
      <c r="Y524" s="108" t="s">
        <v>156</v>
      </c>
      <c r="Z524" s="109">
        <v>0</v>
      </c>
      <c r="AA524" s="107">
        <v>0</v>
      </c>
      <c r="AB524" s="108">
        <v>0</v>
      </c>
      <c r="AC524" s="108" t="s">
        <v>156</v>
      </c>
      <c r="AD524" s="110" t="s">
        <v>157</v>
      </c>
    </row>
    <row r="525" spans="1:30" x14ac:dyDescent="0.2">
      <c r="A525" s="105" t="s">
        <v>1600</v>
      </c>
      <c r="B525" s="105" t="s">
        <v>1598</v>
      </c>
      <c r="C525" s="105" t="s">
        <v>1601</v>
      </c>
      <c r="D525" s="106">
        <v>0</v>
      </c>
      <c r="E525" s="107">
        <v>0</v>
      </c>
      <c r="F525" s="108">
        <v>0</v>
      </c>
      <c r="G525" s="108" t="s">
        <v>156</v>
      </c>
      <c r="H525" s="109">
        <v>0</v>
      </c>
      <c r="I525" s="107">
        <v>0</v>
      </c>
      <c r="J525" s="108">
        <v>0</v>
      </c>
      <c r="K525" s="108" t="s">
        <v>156</v>
      </c>
      <c r="L525" s="110" t="s">
        <v>157</v>
      </c>
      <c r="M525" s="106">
        <v>0</v>
      </c>
      <c r="N525" s="111">
        <v>0</v>
      </c>
      <c r="O525" s="112">
        <v>0</v>
      </c>
      <c r="P525" s="112" t="s">
        <v>156</v>
      </c>
      <c r="Q525" s="109">
        <v>0</v>
      </c>
      <c r="R525" s="107">
        <v>0</v>
      </c>
      <c r="S525" s="108">
        <v>0</v>
      </c>
      <c r="T525" s="108" t="s">
        <v>156</v>
      </c>
      <c r="U525" s="110" t="s">
        <v>157</v>
      </c>
      <c r="V525" s="106">
        <v>0</v>
      </c>
      <c r="W525" s="107">
        <v>0</v>
      </c>
      <c r="X525" s="108">
        <v>0</v>
      </c>
      <c r="Y525" s="108" t="s">
        <v>156</v>
      </c>
      <c r="Z525" s="109">
        <v>0</v>
      </c>
      <c r="AA525" s="107">
        <v>0</v>
      </c>
      <c r="AB525" s="108">
        <v>0</v>
      </c>
      <c r="AC525" s="108" t="s">
        <v>156</v>
      </c>
      <c r="AD525" s="110" t="s">
        <v>157</v>
      </c>
    </row>
    <row r="526" spans="1:30" x14ac:dyDescent="0.2">
      <c r="A526" s="105" t="s">
        <v>1602</v>
      </c>
      <c r="B526" s="105" t="s">
        <v>1598</v>
      </c>
      <c r="C526" s="105" t="s">
        <v>1603</v>
      </c>
      <c r="D526" s="106">
        <v>0</v>
      </c>
      <c r="E526" s="107">
        <v>0</v>
      </c>
      <c r="F526" s="108">
        <v>0</v>
      </c>
      <c r="G526" s="108" t="s">
        <v>156</v>
      </c>
      <c r="H526" s="109">
        <v>0</v>
      </c>
      <c r="I526" s="107">
        <v>0</v>
      </c>
      <c r="J526" s="108">
        <v>0</v>
      </c>
      <c r="K526" s="108" t="s">
        <v>156</v>
      </c>
      <c r="L526" s="110" t="s">
        <v>157</v>
      </c>
      <c r="M526" s="116">
        <v>0</v>
      </c>
      <c r="N526" s="111">
        <v>0</v>
      </c>
      <c r="O526" s="115">
        <v>2.19812044715755E-19</v>
      </c>
      <c r="P526" s="112" t="s">
        <v>156</v>
      </c>
      <c r="Q526" s="113">
        <v>0</v>
      </c>
      <c r="R526" s="107">
        <v>0</v>
      </c>
      <c r="S526" s="114">
        <v>9.7266228061471E-21</v>
      </c>
      <c r="T526" s="108" t="s">
        <v>156</v>
      </c>
      <c r="U526" s="110" t="s">
        <v>157</v>
      </c>
      <c r="V526" s="106">
        <v>0</v>
      </c>
      <c r="W526" s="107">
        <v>0</v>
      </c>
      <c r="X526" s="108">
        <v>0</v>
      </c>
      <c r="Y526" s="108" t="s">
        <v>156</v>
      </c>
      <c r="Z526" s="109">
        <v>0</v>
      </c>
      <c r="AA526" s="107">
        <v>0</v>
      </c>
      <c r="AB526" s="108">
        <v>0</v>
      </c>
      <c r="AC526" s="108" t="s">
        <v>156</v>
      </c>
      <c r="AD526" s="110" t="s">
        <v>157</v>
      </c>
    </row>
    <row r="527" spans="1:30" x14ac:dyDescent="0.2">
      <c r="A527" s="105" t="s">
        <v>1604</v>
      </c>
      <c r="B527" s="105" t="s">
        <v>1598</v>
      </c>
      <c r="C527" s="105" t="s">
        <v>1605</v>
      </c>
      <c r="D527" s="106">
        <v>0</v>
      </c>
      <c r="E527" s="107">
        <v>0</v>
      </c>
      <c r="F527" s="108">
        <v>0</v>
      </c>
      <c r="G527" s="108" t="s">
        <v>156</v>
      </c>
      <c r="H527" s="109">
        <v>0</v>
      </c>
      <c r="I527" s="107">
        <v>0</v>
      </c>
      <c r="J527" s="108">
        <v>0</v>
      </c>
      <c r="K527" s="108" t="s">
        <v>156</v>
      </c>
      <c r="L527" s="110" t="s">
        <v>157</v>
      </c>
      <c r="M527" s="106">
        <v>0</v>
      </c>
      <c r="N527" s="111">
        <v>0</v>
      </c>
      <c r="O527" s="112">
        <v>0</v>
      </c>
      <c r="P527" s="112" t="s">
        <v>156</v>
      </c>
      <c r="Q527" s="109">
        <v>0</v>
      </c>
      <c r="R527" s="107">
        <v>0</v>
      </c>
      <c r="S527" s="108">
        <v>0</v>
      </c>
      <c r="T527" s="108" t="s">
        <v>156</v>
      </c>
      <c r="U527" s="110" t="s">
        <v>157</v>
      </c>
      <c r="V527" s="106">
        <v>0</v>
      </c>
      <c r="W527" s="107">
        <v>0</v>
      </c>
      <c r="X527" s="108">
        <v>0</v>
      </c>
      <c r="Y527" s="108" t="s">
        <v>156</v>
      </c>
      <c r="Z527" s="113">
        <v>0</v>
      </c>
      <c r="AA527" s="107">
        <v>0</v>
      </c>
      <c r="AB527" s="114">
        <v>1.9443467654596E-20</v>
      </c>
      <c r="AC527" s="108" t="s">
        <v>156</v>
      </c>
      <c r="AD527" s="110" t="s">
        <v>157</v>
      </c>
    </row>
    <row r="528" spans="1:30" x14ac:dyDescent="0.2">
      <c r="A528" s="105" t="s">
        <v>1606</v>
      </c>
      <c r="B528" s="105" t="s">
        <v>1598</v>
      </c>
      <c r="C528" s="105" t="s">
        <v>1607</v>
      </c>
      <c r="D528" s="106">
        <v>0</v>
      </c>
      <c r="E528" s="107">
        <v>0</v>
      </c>
      <c r="F528" s="108">
        <v>0</v>
      </c>
      <c r="G528" s="108" t="s">
        <v>156</v>
      </c>
      <c r="H528" s="109">
        <v>0</v>
      </c>
      <c r="I528" s="107">
        <v>0</v>
      </c>
      <c r="J528" s="108">
        <v>0</v>
      </c>
      <c r="K528" s="108" t="s">
        <v>156</v>
      </c>
      <c r="L528" s="110" t="s">
        <v>157</v>
      </c>
      <c r="M528" s="106">
        <v>0</v>
      </c>
      <c r="N528" s="111">
        <v>0</v>
      </c>
      <c r="O528" s="112">
        <v>0</v>
      </c>
      <c r="P528" s="112" t="s">
        <v>156</v>
      </c>
      <c r="Q528" s="109">
        <v>0</v>
      </c>
      <c r="R528" s="107">
        <v>0</v>
      </c>
      <c r="S528" s="108">
        <v>0</v>
      </c>
      <c r="T528" s="108" t="s">
        <v>156</v>
      </c>
      <c r="U528" s="110" t="s">
        <v>157</v>
      </c>
      <c r="V528" s="106">
        <v>0</v>
      </c>
      <c r="W528" s="107">
        <v>0</v>
      </c>
      <c r="X528" s="108">
        <v>0</v>
      </c>
      <c r="Y528" s="108" t="s">
        <v>156</v>
      </c>
      <c r="Z528" s="109">
        <v>0</v>
      </c>
      <c r="AA528" s="107">
        <v>0</v>
      </c>
      <c r="AB528" s="108">
        <v>0</v>
      </c>
      <c r="AC528" s="108" t="s">
        <v>156</v>
      </c>
      <c r="AD528" s="110" t="s">
        <v>157</v>
      </c>
    </row>
    <row r="529" spans="1:30" x14ac:dyDescent="0.2">
      <c r="A529" s="105" t="s">
        <v>1608</v>
      </c>
      <c r="B529" s="105" t="s">
        <v>1598</v>
      </c>
      <c r="C529" s="105" t="s">
        <v>1609</v>
      </c>
      <c r="D529" s="116">
        <v>0</v>
      </c>
      <c r="E529" s="107">
        <v>0</v>
      </c>
      <c r="F529" s="114">
        <v>1.942395589087E-20</v>
      </c>
      <c r="G529" s="108" t="s">
        <v>156</v>
      </c>
      <c r="H529" s="109">
        <v>0</v>
      </c>
      <c r="I529" s="107">
        <v>0</v>
      </c>
      <c r="J529" s="108">
        <v>0</v>
      </c>
      <c r="K529" s="108" t="s">
        <v>156</v>
      </c>
      <c r="L529" s="110" t="s">
        <v>157</v>
      </c>
      <c r="M529" s="106">
        <v>0</v>
      </c>
      <c r="N529" s="111">
        <v>0</v>
      </c>
      <c r="O529" s="112">
        <v>0</v>
      </c>
      <c r="P529" s="112" t="s">
        <v>156</v>
      </c>
      <c r="Q529" s="109">
        <v>0</v>
      </c>
      <c r="R529" s="107">
        <v>0</v>
      </c>
      <c r="S529" s="108">
        <v>0</v>
      </c>
      <c r="T529" s="108" t="s">
        <v>156</v>
      </c>
      <c r="U529" s="110" t="s">
        <v>157</v>
      </c>
      <c r="V529" s="106">
        <v>0</v>
      </c>
      <c r="W529" s="107">
        <v>0</v>
      </c>
      <c r="X529" s="108">
        <v>0</v>
      </c>
      <c r="Y529" s="108" t="s">
        <v>156</v>
      </c>
      <c r="Z529" s="109">
        <v>0</v>
      </c>
      <c r="AA529" s="107">
        <v>0</v>
      </c>
      <c r="AB529" s="108">
        <v>0</v>
      </c>
      <c r="AC529" s="108" t="s">
        <v>156</v>
      </c>
      <c r="AD529" s="110" t="s">
        <v>157</v>
      </c>
    </row>
    <row r="530" spans="1:30" x14ac:dyDescent="0.2">
      <c r="A530" s="105" t="s">
        <v>1610</v>
      </c>
      <c r="B530" s="105" t="s">
        <v>1611</v>
      </c>
      <c r="C530" s="105" t="s">
        <v>1612</v>
      </c>
      <c r="D530" s="106">
        <v>4.5681391799999999E-2</v>
      </c>
      <c r="E530" s="107">
        <v>-1.8538698272398554E-2</v>
      </c>
      <c r="F530" s="114">
        <v>4.9683932859598303E-5</v>
      </c>
      <c r="G530" s="108">
        <v>0.10876186320487351</v>
      </c>
      <c r="H530" s="109">
        <v>1.9021976820000001E-3</v>
      </c>
      <c r="I530" s="107">
        <v>-4.6863702439024395E-3</v>
      </c>
      <c r="J530" s="114">
        <v>4.8090767131529902E-6</v>
      </c>
      <c r="K530" s="108">
        <v>0.25281687380128931</v>
      </c>
      <c r="L530" s="110">
        <v>-1.9839971030443861</v>
      </c>
      <c r="M530" s="106">
        <v>9.4487342399999993E-3</v>
      </c>
      <c r="N530" s="111">
        <v>-5.1312774193548382E-3</v>
      </c>
      <c r="O530" s="115">
        <v>2.3060697992246402E-5</v>
      </c>
      <c r="P530" s="112">
        <v>0.2440612404423643</v>
      </c>
      <c r="Q530" s="109">
        <v>1.1974093040000001E-3</v>
      </c>
      <c r="R530" s="107">
        <v>-2.7622203107729344E-3</v>
      </c>
      <c r="S530" s="114">
        <v>2.8080650037046502E-6</v>
      </c>
      <c r="T530" s="108">
        <v>0.23451170742737523</v>
      </c>
      <c r="U530" s="110">
        <v>-0.89348963456256025</v>
      </c>
      <c r="V530" s="106">
        <v>1.124398341E-2</v>
      </c>
      <c r="W530" s="107">
        <v>-1.8618949180327869E-3</v>
      </c>
      <c r="X530" s="114">
        <v>1.86750374842854E-5</v>
      </c>
      <c r="Y530" s="108">
        <v>0.16608915900459695</v>
      </c>
      <c r="Z530" s="109">
        <v>1.0390853880000001E-3</v>
      </c>
      <c r="AA530" s="107">
        <v>-5.3262011570080184E-4</v>
      </c>
      <c r="AB530" s="114">
        <v>2.3659497370331901E-6</v>
      </c>
      <c r="AC530" s="108">
        <v>0.22769541024795836</v>
      </c>
      <c r="AD530" s="110">
        <v>-1.8055928305113411</v>
      </c>
    </row>
    <row r="531" spans="1:30" x14ac:dyDescent="0.2">
      <c r="A531" s="105" t="s">
        <v>1613</v>
      </c>
      <c r="B531" s="105" t="s">
        <v>1611</v>
      </c>
      <c r="C531" s="105" t="s">
        <v>1614</v>
      </c>
      <c r="D531" s="106">
        <v>0</v>
      </c>
      <c r="E531" s="107">
        <v>0</v>
      </c>
      <c r="F531" s="108">
        <v>0</v>
      </c>
      <c r="G531" s="108" t="s">
        <v>156</v>
      </c>
      <c r="H531" s="109">
        <v>0</v>
      </c>
      <c r="I531" s="107">
        <v>0</v>
      </c>
      <c r="J531" s="108">
        <v>0</v>
      </c>
      <c r="K531" s="108" t="s">
        <v>156</v>
      </c>
      <c r="L531" s="110" t="s">
        <v>157</v>
      </c>
      <c r="M531" s="106">
        <v>0</v>
      </c>
      <c r="N531" s="111">
        <v>0</v>
      </c>
      <c r="O531" s="112">
        <v>0</v>
      </c>
      <c r="P531" s="112" t="s">
        <v>156</v>
      </c>
      <c r="Q531" s="109">
        <v>0</v>
      </c>
      <c r="R531" s="107">
        <v>0</v>
      </c>
      <c r="S531" s="108">
        <v>0</v>
      </c>
      <c r="T531" s="108" t="s">
        <v>156</v>
      </c>
      <c r="U531" s="110" t="s">
        <v>157</v>
      </c>
      <c r="V531" s="106">
        <v>0</v>
      </c>
      <c r="W531" s="107">
        <v>0</v>
      </c>
      <c r="X531" s="108">
        <v>0</v>
      </c>
      <c r="Y531" s="108" t="s">
        <v>156</v>
      </c>
      <c r="Z531" s="109">
        <v>0</v>
      </c>
      <c r="AA531" s="107">
        <v>0</v>
      </c>
      <c r="AB531" s="108">
        <v>0</v>
      </c>
      <c r="AC531" s="108" t="s">
        <v>156</v>
      </c>
      <c r="AD531" s="110" t="s">
        <v>157</v>
      </c>
    </row>
    <row r="532" spans="1:30" x14ac:dyDescent="0.2">
      <c r="A532" s="105" t="s">
        <v>1615</v>
      </c>
      <c r="B532" s="105" t="s">
        <v>1616</v>
      </c>
      <c r="C532" s="105" t="s">
        <v>1617</v>
      </c>
      <c r="D532" s="106">
        <v>5.3702502566146597</v>
      </c>
      <c r="E532" s="107">
        <v>-2.1793873879878172</v>
      </c>
      <c r="F532" s="108">
        <v>0.322355850799035</v>
      </c>
      <c r="G532" s="108">
        <v>6.0026225109711033</v>
      </c>
      <c r="H532" s="109">
        <v>0.84698268595158099</v>
      </c>
      <c r="I532" s="107">
        <v>-2.0866782112628259</v>
      </c>
      <c r="J532" s="108">
        <v>0.184598792048532</v>
      </c>
      <c r="K532" s="108">
        <v>21.794871974405964</v>
      </c>
      <c r="L532" s="110">
        <v>-6.2714521332547804E-2</v>
      </c>
      <c r="M532" s="106">
        <v>1.79205451804896</v>
      </c>
      <c r="N532" s="111">
        <v>-0.97320219292329757</v>
      </c>
      <c r="O532" s="112">
        <v>0.40916811664748898</v>
      </c>
      <c r="P532" s="112">
        <v>22.832347594701371</v>
      </c>
      <c r="Q532" s="109">
        <v>0.69569113749150502</v>
      </c>
      <c r="R532" s="107">
        <v>-1.6048415387991348</v>
      </c>
      <c r="S532" s="108">
        <v>0.10586685803377099</v>
      </c>
      <c r="T532" s="108">
        <v>15.217508507511168</v>
      </c>
      <c r="U532" s="110">
        <v>0.72161937721061542</v>
      </c>
      <c r="V532" s="106">
        <v>4.9166616958809399</v>
      </c>
      <c r="W532" s="107">
        <v>-0.81415163038266936</v>
      </c>
      <c r="X532" s="108">
        <v>0.31344906097119801</v>
      </c>
      <c r="Y532" s="108">
        <v>6.375241583812814</v>
      </c>
      <c r="Z532" s="109">
        <v>1.7872757016859799</v>
      </c>
      <c r="AA532" s="107">
        <v>-0.91613163077336857</v>
      </c>
      <c r="AB532" s="108">
        <v>0.15214267235735199</v>
      </c>
      <c r="AC532" s="108">
        <v>8.512546341553918</v>
      </c>
      <c r="AD532" s="110">
        <v>0.17025738921137845</v>
      </c>
    </row>
    <row r="533" spans="1:30" x14ac:dyDescent="0.2">
      <c r="A533" s="105" t="s">
        <v>1618</v>
      </c>
      <c r="B533" s="105" t="s">
        <v>1619</v>
      </c>
      <c r="C533" s="105" t="s">
        <v>1620</v>
      </c>
      <c r="D533" s="106">
        <v>-3.5356824581624502</v>
      </c>
      <c r="E533" s="107">
        <v>1.4348720057799573</v>
      </c>
      <c r="F533" s="108">
        <v>0.32026546897200697</v>
      </c>
      <c r="G533" s="108">
        <v>9.0580948023950594</v>
      </c>
      <c r="H533" s="109">
        <v>-0.49519202370587001</v>
      </c>
      <c r="I533" s="107">
        <v>1.2199852764372261</v>
      </c>
      <c r="J533" s="108">
        <v>0.22400788803241301</v>
      </c>
      <c r="K533" s="108">
        <v>45.236570321953998</v>
      </c>
      <c r="L533" s="110">
        <v>-0.2340583140593045</v>
      </c>
      <c r="M533" s="106">
        <v>-1.03544151228419</v>
      </c>
      <c r="N533" s="111">
        <v>0.56231210616063321</v>
      </c>
      <c r="O533" s="112">
        <v>0.51422185550268795</v>
      </c>
      <c r="P533" s="112">
        <v>49.662086115159902</v>
      </c>
      <c r="Q533" s="109">
        <v>-0.394245048034843</v>
      </c>
      <c r="R533" s="107">
        <v>0.90945650369148501</v>
      </c>
      <c r="S533" s="108">
        <v>0.11950871129488699</v>
      </c>
      <c r="T533" s="108">
        <v>30.313306886311199</v>
      </c>
      <c r="U533" s="110">
        <v>0.69363353281336881</v>
      </c>
      <c r="V533" s="106">
        <v>0.66382153594686</v>
      </c>
      <c r="W533" s="107">
        <v>-0.10992242688307005</v>
      </c>
      <c r="X533" s="108">
        <v>0.114548649977191</v>
      </c>
      <c r="Y533" s="108">
        <v>17.25594060665739</v>
      </c>
      <c r="Z533" s="109">
        <v>6.7717484876172199E-2</v>
      </c>
      <c r="AA533" s="107">
        <v>-3.4711001661890499E-2</v>
      </c>
      <c r="AB533" s="108">
        <v>0.10759203156076599</v>
      </c>
      <c r="AC533" s="108">
        <v>158.88367938872531</v>
      </c>
      <c r="AD533" s="110">
        <v>-1.6630208586463255</v>
      </c>
    </row>
    <row r="534" spans="1:30" x14ac:dyDescent="0.2">
      <c r="A534" s="105" t="s">
        <v>1621</v>
      </c>
      <c r="B534" s="105" t="s">
        <v>1622</v>
      </c>
      <c r="C534" s="105" t="s">
        <v>1623</v>
      </c>
      <c r="D534" s="106">
        <v>0</v>
      </c>
      <c r="E534" s="107">
        <v>0</v>
      </c>
      <c r="F534" s="108">
        <v>2.2492268584138601E-2</v>
      </c>
      <c r="G534" s="108" t="s">
        <v>156</v>
      </c>
      <c r="H534" s="109">
        <v>0</v>
      </c>
      <c r="I534" s="107">
        <v>0</v>
      </c>
      <c r="J534" s="108">
        <v>4.4672345438262796E-3</v>
      </c>
      <c r="K534" s="108" t="s">
        <v>156</v>
      </c>
      <c r="L534" s="110" t="s">
        <v>157</v>
      </c>
      <c r="M534" s="106">
        <v>0</v>
      </c>
      <c r="N534" s="111">
        <v>0</v>
      </c>
      <c r="O534" s="112">
        <v>1.5025277787299099E-2</v>
      </c>
      <c r="P534" s="112" t="s">
        <v>156</v>
      </c>
      <c r="Q534" s="109">
        <v>0</v>
      </c>
      <c r="R534" s="107">
        <v>0</v>
      </c>
      <c r="S534" s="108">
        <v>4.7958795245593398E-3</v>
      </c>
      <c r="T534" s="108" t="s">
        <v>156</v>
      </c>
      <c r="U534" s="110" t="s">
        <v>157</v>
      </c>
      <c r="V534" s="106">
        <v>-8.0184303918769198E-2</v>
      </c>
      <c r="W534" s="107">
        <v>1.3277745308622156E-2</v>
      </c>
      <c r="X534" s="108">
        <v>7.9825718055677591E-3</v>
      </c>
      <c r="Y534" s="108">
        <v>9.9552797934799209</v>
      </c>
      <c r="Z534" s="109">
        <v>0</v>
      </c>
      <c r="AA534" s="107">
        <v>0</v>
      </c>
      <c r="AB534" s="108">
        <v>8.3842085519923292E-3</v>
      </c>
      <c r="AC534" s="108" t="s">
        <v>156</v>
      </c>
      <c r="AD534" s="110" t="s">
        <v>157</v>
      </c>
    </row>
    <row r="535" spans="1:30" x14ac:dyDescent="0.2">
      <c r="A535" s="105" t="s">
        <v>1624</v>
      </c>
      <c r="B535" s="105" t="s">
        <v>1625</v>
      </c>
      <c r="C535" s="105" t="s">
        <v>1626</v>
      </c>
      <c r="D535" s="106">
        <v>0</v>
      </c>
      <c r="E535" s="107">
        <v>0</v>
      </c>
      <c r="F535" s="108">
        <v>0.22869522846144</v>
      </c>
      <c r="G535" s="108" t="s">
        <v>156</v>
      </c>
      <c r="H535" s="109">
        <v>0</v>
      </c>
      <c r="I535" s="107">
        <v>0</v>
      </c>
      <c r="J535" s="108">
        <v>1.4793170917015701E-2</v>
      </c>
      <c r="K535" s="108" t="s">
        <v>156</v>
      </c>
      <c r="L535" s="110" t="s">
        <v>157</v>
      </c>
      <c r="M535" s="106">
        <v>0</v>
      </c>
      <c r="N535" s="111">
        <v>0</v>
      </c>
      <c r="O535" s="112">
        <v>5.2697311495402598E-2</v>
      </c>
      <c r="P535" s="112" t="s">
        <v>156</v>
      </c>
      <c r="Q535" s="109">
        <v>0</v>
      </c>
      <c r="R535" s="107">
        <v>0</v>
      </c>
      <c r="S535" s="108">
        <v>3.5793371572985099E-3</v>
      </c>
      <c r="T535" s="108" t="s">
        <v>156</v>
      </c>
      <c r="U535" s="110" t="s">
        <v>157</v>
      </c>
      <c r="V535" s="106">
        <v>3.0778611782841798</v>
      </c>
      <c r="W535" s="107">
        <v>-0.50966404674353039</v>
      </c>
      <c r="X535" s="108">
        <v>6.8418088805219907E-2</v>
      </c>
      <c r="Y535" s="108">
        <v>2.2229101587798397</v>
      </c>
      <c r="Z535" s="109">
        <v>1.0562633293525601</v>
      </c>
      <c r="AA535" s="107">
        <v>-0.54142527956545061</v>
      </c>
      <c r="AB535" s="108">
        <v>5.29565703032902E-2</v>
      </c>
      <c r="AC535" s="108">
        <v>5.0135765231715554</v>
      </c>
      <c r="AD535" s="110">
        <v>8.7215664949827645E-2</v>
      </c>
    </row>
    <row r="536" spans="1:30" x14ac:dyDescent="0.2">
      <c r="A536" s="105" t="s">
        <v>1627</v>
      </c>
      <c r="B536" s="105" t="s">
        <v>1625</v>
      </c>
      <c r="C536" s="105" t="s">
        <v>1628</v>
      </c>
      <c r="D536" s="116">
        <v>0</v>
      </c>
      <c r="E536" s="107">
        <v>0</v>
      </c>
      <c r="F536" s="108">
        <v>2.4465598571153302E-3</v>
      </c>
      <c r="G536" s="108" t="s">
        <v>156</v>
      </c>
      <c r="H536" s="113">
        <v>0</v>
      </c>
      <c r="I536" s="107">
        <v>0</v>
      </c>
      <c r="J536" s="108">
        <v>6.4843004821393E-4</v>
      </c>
      <c r="K536" s="108" t="s">
        <v>156</v>
      </c>
      <c r="L536" s="110" t="s">
        <v>157</v>
      </c>
      <c r="M536" s="106">
        <v>0</v>
      </c>
      <c r="N536" s="111">
        <v>0</v>
      </c>
      <c r="O536" s="112">
        <v>0</v>
      </c>
      <c r="P536" s="112" t="s">
        <v>156</v>
      </c>
      <c r="Q536" s="113">
        <v>0</v>
      </c>
      <c r="R536" s="107">
        <v>0</v>
      </c>
      <c r="S536" s="108">
        <v>1.9805507185646E-4</v>
      </c>
      <c r="T536" s="108" t="s">
        <v>156</v>
      </c>
      <c r="U536" s="110" t="s">
        <v>157</v>
      </c>
      <c r="V536" s="116">
        <v>0</v>
      </c>
      <c r="W536" s="107">
        <v>0</v>
      </c>
      <c r="X536" s="108">
        <v>8.8718041861542E-4</v>
      </c>
      <c r="Y536" s="108" t="s">
        <v>156</v>
      </c>
      <c r="Z536" s="109">
        <v>0</v>
      </c>
      <c r="AA536" s="107">
        <v>0</v>
      </c>
      <c r="AB536" s="108">
        <v>0</v>
      </c>
      <c r="AC536" s="108" t="s">
        <v>156</v>
      </c>
      <c r="AD536" s="110" t="s">
        <v>157</v>
      </c>
    </row>
    <row r="537" spans="1:30" x14ac:dyDescent="0.2">
      <c r="A537" s="105" t="s">
        <v>1629</v>
      </c>
      <c r="B537" s="105" t="s">
        <v>1630</v>
      </c>
      <c r="C537" s="105" t="s">
        <v>1631</v>
      </c>
      <c r="D537" s="106">
        <v>0.13446170417306699</v>
      </c>
      <c r="E537" s="107">
        <v>-5.4568060749344387E-2</v>
      </c>
      <c r="F537" s="108">
        <v>1.51881322281728E-2</v>
      </c>
      <c r="G537" s="108">
        <v>11.295507759312647</v>
      </c>
      <c r="H537" s="109">
        <v>5.6568966300017398E-3</v>
      </c>
      <c r="I537" s="107">
        <v>-1.3936675609760384E-2</v>
      </c>
      <c r="J537" s="108">
        <v>2.8532662376686002E-3</v>
      </c>
      <c r="K537" s="108">
        <v>50.438719748494378</v>
      </c>
      <c r="L537" s="110">
        <v>-1.9691703054054448</v>
      </c>
      <c r="M537" s="106">
        <v>2.2194045782237801E-2</v>
      </c>
      <c r="N537" s="111">
        <v>-1.2052810786487348E-2</v>
      </c>
      <c r="O537" s="112">
        <v>3.6393485050963399E-3</v>
      </c>
      <c r="P537" s="112">
        <v>16.397859771961723</v>
      </c>
      <c r="Q537" s="109">
        <v>3.5609308800000098E-3</v>
      </c>
      <c r="R537" s="107">
        <v>-8.214463984150374E-3</v>
      </c>
      <c r="S537" s="108">
        <v>1.4349465149574401E-3</v>
      </c>
      <c r="T537" s="108">
        <v>40.2969494021023</v>
      </c>
      <c r="U537" s="110">
        <v>-0.55313128704439363</v>
      </c>
      <c r="V537" s="106">
        <v>5.6293243479685902E-2</v>
      </c>
      <c r="W537" s="107">
        <v>-9.3216167378184969E-3</v>
      </c>
      <c r="X537" s="108">
        <v>2.5187662829110002E-3</v>
      </c>
      <c r="Y537" s="108">
        <v>4.4743669527941261</v>
      </c>
      <c r="Z537" s="109">
        <v>8.0583498083655905E-2</v>
      </c>
      <c r="AA537" s="107">
        <v>-4.1305933630251521E-2</v>
      </c>
      <c r="AB537" s="108">
        <v>7.9463168262095193E-2</v>
      </c>
      <c r="AC537" s="108">
        <v>98.609727986246426</v>
      </c>
      <c r="AD537" s="110">
        <v>2.147696938625534</v>
      </c>
    </row>
    <row r="538" spans="1:30" x14ac:dyDescent="0.2">
      <c r="A538" s="105" t="s">
        <v>1632</v>
      </c>
      <c r="B538" s="105" t="s">
        <v>1633</v>
      </c>
      <c r="C538" s="105" t="s">
        <v>1634</v>
      </c>
      <c r="D538" s="106">
        <v>0</v>
      </c>
      <c r="E538" s="107">
        <v>0</v>
      </c>
      <c r="F538" s="108">
        <v>1.5158486759563199E-2</v>
      </c>
      <c r="G538" s="108" t="s">
        <v>156</v>
      </c>
      <c r="H538" s="109">
        <v>0</v>
      </c>
      <c r="I538" s="107">
        <v>0</v>
      </c>
      <c r="J538" s="108">
        <v>1.35784296895594E-3</v>
      </c>
      <c r="K538" s="108" t="s">
        <v>156</v>
      </c>
      <c r="L538" s="110" t="s">
        <v>157</v>
      </c>
      <c r="M538" s="106">
        <v>0</v>
      </c>
      <c r="N538" s="111">
        <v>0</v>
      </c>
      <c r="O538" s="112">
        <v>3.6395611084232E-3</v>
      </c>
      <c r="P538" s="112" t="s">
        <v>156</v>
      </c>
      <c r="Q538" s="113">
        <v>0</v>
      </c>
      <c r="R538" s="107">
        <v>0</v>
      </c>
      <c r="S538" s="108">
        <v>5.4275214085030502E-4</v>
      </c>
      <c r="T538" s="108" t="s">
        <v>156</v>
      </c>
      <c r="U538" s="110" t="s">
        <v>157</v>
      </c>
      <c r="V538" s="106">
        <v>0</v>
      </c>
      <c r="W538" s="107">
        <v>0</v>
      </c>
      <c r="X538" s="108">
        <v>2.51876628291125E-3</v>
      </c>
      <c r="Y538" s="108" t="s">
        <v>156</v>
      </c>
      <c r="Z538" s="109">
        <v>0</v>
      </c>
      <c r="AA538" s="107">
        <v>0</v>
      </c>
      <c r="AB538" s="108">
        <v>1.61654045852942E-3</v>
      </c>
      <c r="AC538" s="108" t="s">
        <v>156</v>
      </c>
      <c r="AD538" s="110" t="s">
        <v>157</v>
      </c>
    </row>
    <row r="539" spans="1:30" x14ac:dyDescent="0.2">
      <c r="A539" s="105" t="s">
        <v>1635</v>
      </c>
      <c r="B539" s="105" t="s">
        <v>1636</v>
      </c>
      <c r="C539" s="105" t="s">
        <v>1637</v>
      </c>
      <c r="D539" s="106">
        <v>8.4103272000000007E-2</v>
      </c>
      <c r="E539" s="107">
        <v>-3.4131297709923666E-2</v>
      </c>
      <c r="F539" s="114">
        <v>9.1472285643464402E-5</v>
      </c>
      <c r="G539" s="108">
        <v>0.10876186320487553</v>
      </c>
      <c r="H539" s="109">
        <v>8.1500957999999998E-3</v>
      </c>
      <c r="I539" s="107">
        <v>-2.0079073170731709E-2</v>
      </c>
      <c r="J539" s="114">
        <v>2.0604817413380901E-5</v>
      </c>
      <c r="K539" s="108">
        <v>0.25281687380142087</v>
      </c>
      <c r="L539" s="110">
        <v>-0.76540259083728035</v>
      </c>
      <c r="M539" s="106">
        <v>2.9869385040000002E-2</v>
      </c>
      <c r="N539" s="111">
        <v>-1.622101935483871E-2</v>
      </c>
      <c r="O539" s="115">
        <v>7.2899591641129095E-5</v>
      </c>
      <c r="P539" s="112">
        <v>0.24406124044236127</v>
      </c>
      <c r="Q539" s="109">
        <v>1.282119696E-2</v>
      </c>
      <c r="R539" s="107">
        <v>-2.9576328272234803E-2</v>
      </c>
      <c r="S539" s="114">
        <v>3.0067207903522901E-5</v>
      </c>
      <c r="T539" s="108">
        <v>0.23451170742737659</v>
      </c>
      <c r="U539" s="110">
        <v>0.86657847775050456</v>
      </c>
      <c r="V539" s="106">
        <v>5.1299414100000003E-2</v>
      </c>
      <c r="W539" s="107">
        <v>-8.4946868852459022E-3</v>
      </c>
      <c r="X539" s="114">
        <v>8.5202765452972303E-5</v>
      </c>
      <c r="Y539" s="108">
        <v>0.16608915900459045</v>
      </c>
      <c r="Z539" s="109">
        <v>8.2243101599999997E-3</v>
      </c>
      <c r="AA539" s="107">
        <v>-4.2156622348523297E-3</v>
      </c>
      <c r="AB539" s="114">
        <v>1.8726376758877101E-5</v>
      </c>
      <c r="AC539" s="108">
        <v>0.22769541024796544</v>
      </c>
      <c r="AD539" s="110">
        <v>-1.0108014898227149</v>
      </c>
    </row>
    <row r="540" spans="1:30" x14ac:dyDescent="0.2">
      <c r="A540" s="105" t="s">
        <v>1638</v>
      </c>
      <c r="B540" s="105" t="s">
        <v>1639</v>
      </c>
      <c r="C540" s="105" t="s">
        <v>1640</v>
      </c>
      <c r="D540" s="106">
        <v>-8.4103272000000007E-2</v>
      </c>
      <c r="E540" s="107">
        <v>3.4131297709923666E-2</v>
      </c>
      <c r="F540" s="114">
        <v>9.1472285643464307E-5</v>
      </c>
      <c r="G540" s="108">
        <v>0.10876186320487501</v>
      </c>
      <c r="H540" s="109">
        <v>-8.1500957999999998E-3</v>
      </c>
      <c r="I540" s="107">
        <v>2.0079073170731709E-2</v>
      </c>
      <c r="J540" s="114">
        <v>2.0604817413380901E-5</v>
      </c>
      <c r="K540" s="108">
        <v>0.25281687380142098</v>
      </c>
      <c r="L540" s="110">
        <v>-0.76540259083728035</v>
      </c>
      <c r="M540" s="106">
        <v>-2.9869385040000002E-2</v>
      </c>
      <c r="N540" s="111">
        <v>1.622101935483871E-2</v>
      </c>
      <c r="O540" s="115">
        <v>7.2899591641129203E-5</v>
      </c>
      <c r="P540" s="112">
        <v>0.24406124044236199</v>
      </c>
      <c r="Q540" s="109">
        <v>-1.282119696E-2</v>
      </c>
      <c r="R540" s="107">
        <v>2.9576328272234803E-2</v>
      </c>
      <c r="S540" s="114">
        <v>3.0067207903522999E-5</v>
      </c>
      <c r="T540" s="108">
        <v>0.23451170742737701</v>
      </c>
      <c r="U540" s="110">
        <v>0.86657847775050456</v>
      </c>
      <c r="V540" s="106">
        <v>-5.1299414100000003E-2</v>
      </c>
      <c r="W540" s="107">
        <v>8.4946868852459022E-3</v>
      </c>
      <c r="X540" s="114">
        <v>8.5202765452972303E-5</v>
      </c>
      <c r="Y540" s="108">
        <v>0.16608915900459001</v>
      </c>
      <c r="Z540" s="109">
        <v>-8.2243101599999997E-3</v>
      </c>
      <c r="AA540" s="107">
        <v>4.2156622348523297E-3</v>
      </c>
      <c r="AB540" s="114">
        <v>1.8726376758877101E-5</v>
      </c>
      <c r="AC540" s="108">
        <v>0.227695410247965</v>
      </c>
      <c r="AD540" s="110">
        <v>-1.0108014898227149</v>
      </c>
    </row>
    <row r="541" spans="1:30" x14ac:dyDescent="0.2">
      <c r="A541" s="105" t="s">
        <v>1641</v>
      </c>
      <c r="B541" s="105" t="s">
        <v>1642</v>
      </c>
      <c r="C541" s="105" t="s">
        <v>1643</v>
      </c>
      <c r="D541" s="106">
        <v>5.43553088759898E-2</v>
      </c>
      <c r="E541" s="107">
        <v>-2.2058799678581639E-2</v>
      </c>
      <c r="F541" s="108">
        <v>3.2859044058791399E-2</v>
      </c>
      <c r="G541" s="108">
        <v>60.452317792468882</v>
      </c>
      <c r="H541" s="109">
        <v>4.1228025300088403E-4</v>
      </c>
      <c r="I541" s="107">
        <v>-1.0157187804899828E-3</v>
      </c>
      <c r="J541" s="108">
        <v>1.92618327355492E-3</v>
      </c>
      <c r="K541" s="108">
        <v>467.2024089280817</v>
      </c>
      <c r="L541" s="110">
        <v>-4.4407813621965087</v>
      </c>
      <c r="M541" s="106">
        <v>3.26955479400202E-3</v>
      </c>
      <c r="N541" s="111">
        <v>-1.7755809677430325E-3</v>
      </c>
      <c r="O541" s="112">
        <v>6.6565090312261403E-3</v>
      </c>
      <c r="P541" s="112">
        <v>203.59068590737394</v>
      </c>
      <c r="Q541" s="109">
        <v>7.2922205199999E-4</v>
      </c>
      <c r="R541" s="107">
        <v>-1.6821916752852366E-3</v>
      </c>
      <c r="S541" s="108">
        <v>1.07945312066109E-3</v>
      </c>
      <c r="T541" s="108">
        <v>148.02804134907112</v>
      </c>
      <c r="U541" s="110">
        <v>-7.794904867759897E-2</v>
      </c>
      <c r="V541" s="106">
        <v>0</v>
      </c>
      <c r="W541" s="107">
        <v>0</v>
      </c>
      <c r="X541" s="108">
        <v>1.0231308493816701E-2</v>
      </c>
      <c r="Y541" s="108" t="s">
        <v>156</v>
      </c>
      <c r="Z541" s="109">
        <v>4.7363896800064098E-4</v>
      </c>
      <c r="AA541" s="107">
        <v>-2.4278047295272885E-4</v>
      </c>
      <c r="AB541" s="108">
        <v>2.5173944164217201E-3</v>
      </c>
      <c r="AC541" s="108">
        <v>531.50069704955388</v>
      </c>
      <c r="AD541" s="110" t="s">
        <v>157</v>
      </c>
    </row>
    <row r="542" spans="1:30" x14ac:dyDescent="0.2">
      <c r="A542" s="105" t="s">
        <v>1644</v>
      </c>
      <c r="B542" s="105" t="s">
        <v>1645</v>
      </c>
      <c r="C542" s="105" t="s">
        <v>1646</v>
      </c>
      <c r="D542" s="106">
        <v>0</v>
      </c>
      <c r="E542" s="107">
        <v>0</v>
      </c>
      <c r="F542" s="108">
        <v>1.9857442525176801E-2</v>
      </c>
      <c r="G542" s="108" t="s">
        <v>156</v>
      </c>
      <c r="H542" s="109">
        <v>2.9015085330008801E-3</v>
      </c>
      <c r="I542" s="107">
        <v>-7.1483334146363146E-3</v>
      </c>
      <c r="J542" s="108">
        <v>1.1351045493413099E-3</v>
      </c>
      <c r="K542" s="108">
        <v>39.121185977258868</v>
      </c>
      <c r="L542" s="110" t="s">
        <v>157</v>
      </c>
      <c r="M542" s="106">
        <v>9.7558886700020199E-3</v>
      </c>
      <c r="N542" s="111">
        <v>-5.2980822580656131E-3</v>
      </c>
      <c r="O542" s="112">
        <v>2.6070714974548502E-3</v>
      </c>
      <c r="P542" s="112">
        <v>26.723055024922814</v>
      </c>
      <c r="Q542" s="109">
        <v>2.0127849040000399E-3</v>
      </c>
      <c r="R542" s="107">
        <v>-4.6431536187947148E-3</v>
      </c>
      <c r="S542" s="108">
        <v>4.2467971823770099E-4</v>
      </c>
      <c r="T542" s="108">
        <v>21.099110858479122</v>
      </c>
      <c r="U542" s="110">
        <v>-0.19036522989824484</v>
      </c>
      <c r="V542" s="106">
        <v>1.7089802532003401E-2</v>
      </c>
      <c r="W542" s="107">
        <v>-2.8299060327874486E-3</v>
      </c>
      <c r="X542" s="108">
        <v>4.6182071020617098E-3</v>
      </c>
      <c r="Y542" s="108">
        <v>27.023174161394643</v>
      </c>
      <c r="Z542" s="109">
        <v>1.6338932279984699E-3</v>
      </c>
      <c r="AA542" s="107">
        <v>-8.3750999695445774E-4</v>
      </c>
      <c r="AB542" s="108">
        <v>1.00758932262337E-3</v>
      </c>
      <c r="AC542" s="108">
        <v>61.668002863178131</v>
      </c>
      <c r="AD542" s="110">
        <v>-1.7565758326397312</v>
      </c>
    </row>
    <row r="543" spans="1:30" x14ac:dyDescent="0.2">
      <c r="A543" s="105" t="s">
        <v>1647</v>
      </c>
      <c r="B543" s="105" t="s">
        <v>1648</v>
      </c>
      <c r="C543" s="105" t="s">
        <v>1649</v>
      </c>
      <c r="D543" s="106">
        <v>2.26078477336417E-2</v>
      </c>
      <c r="E543" s="107">
        <v>-9.1748532872484197E-3</v>
      </c>
      <c r="F543" s="108">
        <v>1.76314624098418E-2</v>
      </c>
      <c r="G543" s="108">
        <v>77.98823938293441</v>
      </c>
      <c r="H543" s="109">
        <v>3.7657491230093602E-3</v>
      </c>
      <c r="I543" s="107">
        <v>-9.2775292510701175E-3</v>
      </c>
      <c r="J543" s="108">
        <v>6.5151544342265295E-4</v>
      </c>
      <c r="K543" s="108">
        <v>17.301084648517453</v>
      </c>
      <c r="L543" s="110">
        <v>1.6055556225240349E-2</v>
      </c>
      <c r="M543" s="106">
        <v>2.8647748810810099E-3</v>
      </c>
      <c r="N543" s="111">
        <v>-1.5557591403720049E-3</v>
      </c>
      <c r="O543" s="112">
        <v>1.15778075290053E-2</v>
      </c>
      <c r="P543" s="112">
        <v>404.14371144710913</v>
      </c>
      <c r="Q543" s="109">
        <v>1.1600438039044601E-3</v>
      </c>
      <c r="R543" s="107">
        <v>-2.6760244352763058E-3</v>
      </c>
      <c r="S543" s="108">
        <v>7.5694162149795902E-4</v>
      </c>
      <c r="T543" s="108">
        <v>65.251124048096713</v>
      </c>
      <c r="U543" s="110">
        <v>0.78247256720623537</v>
      </c>
      <c r="V543" s="106">
        <v>1.09170375246597E-2</v>
      </c>
      <c r="W543" s="107">
        <v>-1.8077558411425238E-3</v>
      </c>
      <c r="X543" s="108">
        <v>2.2708184818679999E-3</v>
      </c>
      <c r="Y543" s="108">
        <v>20.800684038491333</v>
      </c>
      <c r="Z543" s="109">
        <v>2.5158840181517799E-3</v>
      </c>
      <c r="AA543" s="107">
        <v>-1.2896056977733184E-3</v>
      </c>
      <c r="AB543" s="108">
        <v>4.0613112050796098E-4</v>
      </c>
      <c r="AC543" s="108">
        <v>16.142680567855162</v>
      </c>
      <c r="AD543" s="110">
        <v>-0.48726981469225938</v>
      </c>
    </row>
    <row r="544" spans="1:30" x14ac:dyDescent="0.2">
      <c r="A544" s="105" t="s">
        <v>1650</v>
      </c>
      <c r="B544" s="105" t="s">
        <v>1651</v>
      </c>
      <c r="C544" s="105" t="s">
        <v>1652</v>
      </c>
      <c r="D544" s="106">
        <v>4.00195915336417E-2</v>
      </c>
      <c r="E544" s="107">
        <v>-1.6240992298899685E-2</v>
      </c>
      <c r="F544" s="108">
        <v>1.7711234685382601E-2</v>
      </c>
      <c r="G544" s="108">
        <v>44.256410439606789</v>
      </c>
      <c r="H544" s="109">
        <v>4.4404622051393196E-3</v>
      </c>
      <c r="I544" s="107">
        <v>-1.0939793557869721E-2</v>
      </c>
      <c r="J544" s="108">
        <v>1.0289944801534501E-3</v>
      </c>
      <c r="K544" s="108">
        <v>23.173139025088613</v>
      </c>
      <c r="L544" s="110">
        <v>-0.57005426795028102</v>
      </c>
      <c r="M544" s="106">
        <v>6.50190665029506E-3</v>
      </c>
      <c r="N544" s="111">
        <v>-3.5309583199169439E-3</v>
      </c>
      <c r="O544" s="112">
        <v>1.21282232945554E-2</v>
      </c>
      <c r="P544" s="112">
        <v>186.53333471044243</v>
      </c>
      <c r="Q544" s="109">
        <v>1.6200607240237201E-3</v>
      </c>
      <c r="R544" s="107">
        <v>-3.7372054999364069E-3</v>
      </c>
      <c r="S544" s="108">
        <v>7.5208116814174395E-4</v>
      </c>
      <c r="T544" s="108">
        <v>46.423023346545392</v>
      </c>
      <c r="U544" s="110">
        <v>8.1900104868355222E-2</v>
      </c>
      <c r="V544" s="106">
        <v>1.5202749702659699E-2</v>
      </c>
      <c r="W544" s="107">
        <v>-2.5174283329458024E-3</v>
      </c>
      <c r="X544" s="108">
        <v>2.2651584957417699E-3</v>
      </c>
      <c r="Y544" s="108">
        <v>14.8996631533405</v>
      </c>
      <c r="Z544" s="109">
        <v>2.91193708215178E-3</v>
      </c>
      <c r="AA544" s="107">
        <v>-1.4926167603938401E-3</v>
      </c>
      <c r="AB544" s="108">
        <v>1.3414079745546E-3</v>
      </c>
      <c r="AC544" s="108">
        <v>46.065829607944849</v>
      </c>
      <c r="AD544" s="110">
        <v>-0.75410691649919948</v>
      </c>
    </row>
    <row r="545" spans="1:30" x14ac:dyDescent="0.2">
      <c r="A545" s="105" t="s">
        <v>1653</v>
      </c>
      <c r="B545" s="105" t="s">
        <v>1654</v>
      </c>
      <c r="C545" s="105" t="s">
        <v>1655</v>
      </c>
      <c r="D545" s="106">
        <v>1.7411743800000001E-2</v>
      </c>
      <c r="E545" s="107">
        <v>-7.0661390116512667E-3</v>
      </c>
      <c r="F545" s="114">
        <v>1.89373369733387E-5</v>
      </c>
      <c r="G545" s="108">
        <v>0.10876186320487152</v>
      </c>
      <c r="H545" s="109">
        <v>7.2503253900000003E-4</v>
      </c>
      <c r="I545" s="107">
        <v>-1.7862343902439026E-3</v>
      </c>
      <c r="J545" s="114">
        <v>1.8330045991419201E-6</v>
      </c>
      <c r="K545" s="108">
        <v>0.25281687380129014</v>
      </c>
      <c r="L545" s="110">
        <v>-1.9840007277625633</v>
      </c>
      <c r="M545" s="106">
        <v>3.6014398199999999E-3</v>
      </c>
      <c r="N545" s="111">
        <v>-1.9558161290322579E-3</v>
      </c>
      <c r="O545" s="115">
        <v>8.7897186984775196E-6</v>
      </c>
      <c r="P545" s="112">
        <v>0.24406124044237176</v>
      </c>
      <c r="Q545" s="109">
        <v>4.5639921600000002E-4</v>
      </c>
      <c r="R545" s="107">
        <v>-1.0528356344356947E-3</v>
      </c>
      <c r="S545" s="114">
        <v>1.07030959412676E-6</v>
      </c>
      <c r="T545" s="108">
        <v>0.23451170742737645</v>
      </c>
      <c r="U545" s="110">
        <v>-0.89349052075349511</v>
      </c>
      <c r="V545" s="106">
        <v>4.2857121779999998E-3</v>
      </c>
      <c r="W545" s="107">
        <v>-7.0967249180327872E-4</v>
      </c>
      <c r="X545" s="114">
        <v>7.1181033137976502E-6</v>
      </c>
      <c r="Y545" s="108">
        <v>0.16608915900459359</v>
      </c>
      <c r="Z545" s="109">
        <v>3.9605306400000001E-4</v>
      </c>
      <c r="AA545" s="107">
        <v>-2.0301106262052168E-4</v>
      </c>
      <c r="AB545" s="114">
        <v>9.0179464887443399E-7</v>
      </c>
      <c r="AC545" s="108">
        <v>0.22769541024796466</v>
      </c>
      <c r="AD545" s="110">
        <v>-1.8055950400425966</v>
      </c>
    </row>
    <row r="546" spans="1:30" x14ac:dyDescent="0.2">
      <c r="A546" s="105" t="s">
        <v>1656</v>
      </c>
      <c r="B546" s="105" t="s">
        <v>1654</v>
      </c>
      <c r="C546" s="105" t="s">
        <v>1657</v>
      </c>
      <c r="D546" s="106">
        <v>0</v>
      </c>
      <c r="E546" s="107">
        <v>0</v>
      </c>
      <c r="F546" s="108">
        <v>0</v>
      </c>
      <c r="G546" s="108" t="s">
        <v>156</v>
      </c>
      <c r="H546" s="109">
        <v>0</v>
      </c>
      <c r="I546" s="107">
        <v>0</v>
      </c>
      <c r="J546" s="108">
        <v>0</v>
      </c>
      <c r="K546" s="108" t="s">
        <v>156</v>
      </c>
      <c r="L546" s="110" t="s">
        <v>157</v>
      </c>
      <c r="M546" s="106">
        <v>0</v>
      </c>
      <c r="N546" s="111">
        <v>0</v>
      </c>
      <c r="O546" s="112">
        <v>0</v>
      </c>
      <c r="P546" s="112" t="s">
        <v>156</v>
      </c>
      <c r="Q546" s="109">
        <v>0</v>
      </c>
      <c r="R546" s="107">
        <v>0</v>
      </c>
      <c r="S546" s="108">
        <v>0</v>
      </c>
      <c r="T546" s="108" t="s">
        <v>156</v>
      </c>
      <c r="U546" s="110" t="s">
        <v>157</v>
      </c>
      <c r="V546" s="106">
        <v>0</v>
      </c>
      <c r="W546" s="107">
        <v>0</v>
      </c>
      <c r="X546" s="108">
        <v>0</v>
      </c>
      <c r="Y546" s="108" t="s">
        <v>156</v>
      </c>
      <c r="Z546" s="109">
        <v>0</v>
      </c>
      <c r="AA546" s="107">
        <v>0</v>
      </c>
      <c r="AB546" s="108">
        <v>0</v>
      </c>
      <c r="AC546" s="108" t="s">
        <v>156</v>
      </c>
      <c r="AD546" s="110" t="s">
        <v>157</v>
      </c>
    </row>
    <row r="547" spans="1:30" x14ac:dyDescent="0.2">
      <c r="A547" s="105" t="s">
        <v>1658</v>
      </c>
      <c r="B547" s="105" t="s">
        <v>1659</v>
      </c>
      <c r="C547" s="105" t="s">
        <v>1660</v>
      </c>
      <c r="D547" s="106">
        <v>0</v>
      </c>
      <c r="E547" s="107">
        <v>0</v>
      </c>
      <c r="F547" s="108">
        <v>7.9228577930451696E-4</v>
      </c>
      <c r="G547" s="108" t="s">
        <v>156</v>
      </c>
      <c r="H547" s="113">
        <v>0</v>
      </c>
      <c r="I547" s="107">
        <v>0</v>
      </c>
      <c r="J547" s="108">
        <v>2.5883817488571502E-4</v>
      </c>
      <c r="K547" s="108" t="s">
        <v>156</v>
      </c>
      <c r="L547" s="110" t="s">
        <v>157</v>
      </c>
      <c r="M547" s="116">
        <v>0</v>
      </c>
      <c r="N547" s="111">
        <v>0</v>
      </c>
      <c r="O547" s="112">
        <v>4.2912060111367702E-4</v>
      </c>
      <c r="P547" s="112" t="s">
        <v>156</v>
      </c>
      <c r="Q547" s="113">
        <v>0</v>
      </c>
      <c r="R547" s="107">
        <v>0</v>
      </c>
      <c r="S547" s="108">
        <v>3.2124974521852601E-4</v>
      </c>
      <c r="T547" s="108" t="s">
        <v>156</v>
      </c>
      <c r="U547" s="110" t="s">
        <v>157</v>
      </c>
      <c r="V547" s="106">
        <v>2.70454671095024E-3</v>
      </c>
      <c r="W547" s="107">
        <v>-4.4784678108134463E-4</v>
      </c>
      <c r="X547" s="108">
        <v>1.1868267253183299E-3</v>
      </c>
      <c r="Y547" s="108">
        <v>43.882648449482289</v>
      </c>
      <c r="Z547" s="109">
        <v>0</v>
      </c>
      <c r="AA547" s="107">
        <v>0</v>
      </c>
      <c r="AB547" s="108">
        <v>5.3587253779536505E-4</v>
      </c>
      <c r="AC547" s="108" t="s">
        <v>156</v>
      </c>
      <c r="AD547" s="110" t="s">
        <v>157</v>
      </c>
    </row>
    <row r="548" spans="1:30" x14ac:dyDescent="0.2">
      <c r="A548" s="105" t="s">
        <v>1661</v>
      </c>
      <c r="B548" s="105" t="s">
        <v>1662</v>
      </c>
      <c r="C548" s="105" t="s">
        <v>1663</v>
      </c>
      <c r="D548" s="106">
        <v>0</v>
      </c>
      <c r="E548" s="107">
        <v>0</v>
      </c>
      <c r="F548" s="108">
        <v>1.9710978378799399E-2</v>
      </c>
      <c r="G548" s="108" t="s">
        <v>156</v>
      </c>
      <c r="H548" s="109">
        <v>2.9015085330008801E-3</v>
      </c>
      <c r="I548" s="107">
        <v>-7.1483334146363146E-3</v>
      </c>
      <c r="J548" s="108">
        <v>1.1556609919328999E-3</v>
      </c>
      <c r="K548" s="108">
        <v>39.829660288390038</v>
      </c>
      <c r="L548" s="110" t="s">
        <v>157</v>
      </c>
      <c r="M548" s="106">
        <v>9.7558886700020199E-3</v>
      </c>
      <c r="N548" s="111">
        <v>-5.2980822580656131E-3</v>
      </c>
      <c r="O548" s="112">
        <v>2.6281789079331801E-3</v>
      </c>
      <c r="P548" s="112">
        <v>26.939410614785501</v>
      </c>
      <c r="Q548" s="109">
        <v>2.01278490399999E-3</v>
      </c>
      <c r="R548" s="107">
        <v>-4.6431536187945995E-3</v>
      </c>
      <c r="S548" s="108">
        <v>5.1002620211410498E-4</v>
      </c>
      <c r="T548" s="108">
        <v>25.339329657159805</v>
      </c>
      <c r="U548" s="110">
        <v>-0.19036522989828067</v>
      </c>
      <c r="V548" s="106">
        <v>1.43852558210602E-2</v>
      </c>
      <c r="W548" s="107">
        <v>-2.3820592517072698E-3</v>
      </c>
      <c r="X548" s="108">
        <v>4.6643193170638197E-3</v>
      </c>
      <c r="Y548" s="108">
        <v>32.424305657708189</v>
      </c>
      <c r="Z548" s="109">
        <v>1.11633997872892E-3</v>
      </c>
      <c r="AA548" s="107">
        <v>-5.7221969964996568E-4</v>
      </c>
      <c r="AB548" s="108">
        <v>1.0424411043254199E-3</v>
      </c>
      <c r="AC548" s="108">
        <v>93.380253703030291</v>
      </c>
      <c r="AD548" s="110">
        <v>-2.0575682285726917</v>
      </c>
    </row>
    <row r="549" spans="1:30" x14ac:dyDescent="0.2">
      <c r="A549" s="105" t="s">
        <v>1664</v>
      </c>
      <c r="B549" s="105" t="s">
        <v>1662</v>
      </c>
      <c r="C549" s="105" t="s">
        <v>1665</v>
      </c>
      <c r="D549" s="106">
        <v>5.43553088759898E-2</v>
      </c>
      <c r="E549" s="107">
        <v>-2.2058799678581639E-2</v>
      </c>
      <c r="F549" s="108">
        <v>3.2859044058791399E-2</v>
      </c>
      <c r="G549" s="108">
        <v>60.452317792468882</v>
      </c>
      <c r="H549" s="109">
        <v>4.1228025300088403E-4</v>
      </c>
      <c r="I549" s="107">
        <v>-1.0157187804899828E-3</v>
      </c>
      <c r="J549" s="108">
        <v>1.92618327355492E-3</v>
      </c>
      <c r="K549" s="108">
        <v>467.2024089280817</v>
      </c>
      <c r="L549" s="110">
        <v>-4.4407813621965087</v>
      </c>
      <c r="M549" s="106">
        <v>3.26955479400202E-3</v>
      </c>
      <c r="N549" s="111">
        <v>-1.7755809677430325E-3</v>
      </c>
      <c r="O549" s="112">
        <v>6.6565090312261403E-3</v>
      </c>
      <c r="P549" s="112">
        <v>203.59068590737394</v>
      </c>
      <c r="Q549" s="109">
        <v>7.2922205199999E-4</v>
      </c>
      <c r="R549" s="107">
        <v>-1.6821916752852366E-3</v>
      </c>
      <c r="S549" s="108">
        <v>1.07945312066109E-3</v>
      </c>
      <c r="T549" s="108">
        <v>148.02804134907112</v>
      </c>
      <c r="U549" s="110">
        <v>-7.794904867759897E-2</v>
      </c>
      <c r="V549" s="106">
        <v>0</v>
      </c>
      <c r="W549" s="107">
        <v>0</v>
      </c>
      <c r="X549" s="108">
        <v>1.0231308493816701E-2</v>
      </c>
      <c r="Y549" s="108" t="s">
        <v>156</v>
      </c>
      <c r="Z549" s="109">
        <v>4.7363896800064098E-4</v>
      </c>
      <c r="AA549" s="107">
        <v>-2.4278047295272885E-4</v>
      </c>
      <c r="AB549" s="108">
        <v>2.5173944164217201E-3</v>
      </c>
      <c r="AC549" s="108">
        <v>531.50069704955388</v>
      </c>
      <c r="AD549" s="110" t="s">
        <v>157</v>
      </c>
    </row>
    <row r="550" spans="1:30" x14ac:dyDescent="0.2">
      <c r="A550" s="105" t="s">
        <v>1666</v>
      </c>
      <c r="B550" s="105" t="s">
        <v>1667</v>
      </c>
      <c r="C550" s="105" t="s">
        <v>1668</v>
      </c>
      <c r="D550" s="106">
        <v>0</v>
      </c>
      <c r="E550" s="107">
        <v>0</v>
      </c>
      <c r="F550" s="108">
        <v>0</v>
      </c>
      <c r="G550" s="108" t="s">
        <v>156</v>
      </c>
      <c r="H550" s="109">
        <v>0</v>
      </c>
      <c r="I550" s="107">
        <v>0</v>
      </c>
      <c r="J550" s="108">
        <v>0</v>
      </c>
      <c r="K550" s="108" t="s">
        <v>156</v>
      </c>
      <c r="L550" s="110" t="s">
        <v>157</v>
      </c>
      <c r="M550" s="106">
        <v>0</v>
      </c>
      <c r="N550" s="111">
        <v>0</v>
      </c>
      <c r="O550" s="112">
        <v>0</v>
      </c>
      <c r="P550" s="112" t="s">
        <v>156</v>
      </c>
      <c r="Q550" s="109">
        <v>0</v>
      </c>
      <c r="R550" s="107">
        <v>0</v>
      </c>
      <c r="S550" s="108">
        <v>0</v>
      </c>
      <c r="T550" s="108" t="s">
        <v>156</v>
      </c>
      <c r="U550" s="110" t="s">
        <v>157</v>
      </c>
      <c r="V550" s="106">
        <v>0</v>
      </c>
      <c r="W550" s="107">
        <v>0</v>
      </c>
      <c r="X550" s="108">
        <v>0</v>
      </c>
      <c r="Y550" s="108" t="s">
        <v>156</v>
      </c>
      <c r="Z550" s="109">
        <v>0</v>
      </c>
      <c r="AA550" s="107">
        <v>0</v>
      </c>
      <c r="AB550" s="108">
        <v>0</v>
      </c>
      <c r="AC550" s="108" t="s">
        <v>156</v>
      </c>
      <c r="AD550" s="110" t="s">
        <v>157</v>
      </c>
    </row>
    <row r="551" spans="1:30" x14ac:dyDescent="0.2">
      <c r="A551" s="105" t="s">
        <v>1669</v>
      </c>
      <c r="B551" s="105" t="s">
        <v>1670</v>
      </c>
      <c r="C551" s="105" t="s">
        <v>1671</v>
      </c>
      <c r="D551" s="106">
        <v>5.6853126526655003E-3</v>
      </c>
      <c r="E551" s="107">
        <v>-2.3072479120921957E-3</v>
      </c>
      <c r="F551" s="108">
        <v>1.3634935480332201E-3</v>
      </c>
      <c r="G551" s="108">
        <v>23.98273641809233</v>
      </c>
      <c r="H551" s="109">
        <v>8.8178456520000004E-3</v>
      </c>
      <c r="I551" s="107">
        <v>-2.1724182439024391E-2</v>
      </c>
      <c r="J551" s="108">
        <v>5.6518387713848503E-4</v>
      </c>
      <c r="K551" s="108">
        <v>6.409546043826408</v>
      </c>
      <c r="L551" s="110">
        <v>3.2350569501507502</v>
      </c>
      <c r="M551" s="106">
        <v>8.1685308765578699E-3</v>
      </c>
      <c r="N551" s="111">
        <v>-4.4360437040066635E-3</v>
      </c>
      <c r="O551" s="112">
        <v>8.5455728772306601E-4</v>
      </c>
      <c r="P551" s="112">
        <v>10.461578717606161</v>
      </c>
      <c r="Q551" s="109">
        <v>3.7438580496178498E-3</v>
      </c>
      <c r="R551" s="107">
        <v>-8.63644595942205E-3</v>
      </c>
      <c r="S551" s="108">
        <v>3.3766914089617702E-4</v>
      </c>
      <c r="T551" s="108">
        <v>9.0192826870304081</v>
      </c>
      <c r="U551" s="110">
        <v>0.96116416256938253</v>
      </c>
      <c r="V551" s="106">
        <v>1.1223299736E-2</v>
      </c>
      <c r="W551" s="107">
        <v>-1.8584699016393443E-3</v>
      </c>
      <c r="X551" s="108">
        <v>8.27314640869014E-4</v>
      </c>
      <c r="Y551" s="108">
        <v>7.3714028880054681</v>
      </c>
      <c r="Z551" s="109">
        <v>3.610467432E-3</v>
      </c>
      <c r="AA551" s="107">
        <v>-1.850673297472851E-3</v>
      </c>
      <c r="AB551" s="108">
        <v>3.2019877823188697E-4</v>
      </c>
      <c r="AC551" s="108">
        <v>8.8686239181643707</v>
      </c>
      <c r="AD551" s="110">
        <v>-6.0650873418403532E-3</v>
      </c>
    </row>
    <row r="552" spans="1:30" x14ac:dyDescent="0.2">
      <c r="A552" s="105" t="s">
        <v>1672</v>
      </c>
      <c r="B552" s="105" t="s">
        <v>1673</v>
      </c>
      <c r="C552" s="105" t="s">
        <v>1674</v>
      </c>
      <c r="D552" s="106">
        <v>2.9539208243021301E-3</v>
      </c>
      <c r="E552" s="107">
        <v>-1.1987779864949741E-3</v>
      </c>
      <c r="F552" s="108">
        <v>1.35966077090199E-3</v>
      </c>
      <c r="G552" s="108">
        <v>46.029018777888624</v>
      </c>
      <c r="H552" s="113">
        <v>0</v>
      </c>
      <c r="I552" s="107">
        <v>0</v>
      </c>
      <c r="J552" s="108">
        <v>3.5296665260149798E-4</v>
      </c>
      <c r="K552" s="108" t="s">
        <v>156</v>
      </c>
      <c r="L552" s="110" t="s">
        <v>157</v>
      </c>
      <c r="M552" s="106">
        <v>1.24949593944214E-3</v>
      </c>
      <c r="N552" s="111">
        <v>-6.7855758631592267E-4</v>
      </c>
      <c r="O552" s="112">
        <v>6.5188117850247397E-4</v>
      </c>
      <c r="P552" s="112">
        <v>52.171532369566407</v>
      </c>
      <c r="Q552" s="113">
        <v>8.94782797184219E-5</v>
      </c>
      <c r="R552" s="107">
        <v>-2.0641122528913212E-4</v>
      </c>
      <c r="S552" s="108">
        <v>2.1861568470521E-4</v>
      </c>
      <c r="T552" s="108">
        <v>244.32262823242584</v>
      </c>
      <c r="U552" s="110">
        <v>-1.7169498251024256</v>
      </c>
      <c r="V552" s="116">
        <v>0</v>
      </c>
      <c r="W552" s="107">
        <v>0</v>
      </c>
      <c r="X552" s="108">
        <v>4.2686855828791298E-4</v>
      </c>
      <c r="Y552" s="108" t="s">
        <v>156</v>
      </c>
      <c r="Z552" s="113">
        <v>0</v>
      </c>
      <c r="AA552" s="107">
        <v>0</v>
      </c>
      <c r="AB552" s="114">
        <v>2.6510770061888501E-4</v>
      </c>
      <c r="AC552" s="108" t="s">
        <v>156</v>
      </c>
      <c r="AD552" s="110" t="s">
        <v>157</v>
      </c>
    </row>
    <row r="553" spans="1:30" x14ac:dyDescent="0.2">
      <c r="A553" s="105" t="s">
        <v>1675</v>
      </c>
      <c r="B553" s="105" t="s">
        <v>1676</v>
      </c>
      <c r="C553" s="105" t="s">
        <v>1677</v>
      </c>
      <c r="D553" s="106">
        <v>0</v>
      </c>
      <c r="E553" s="107">
        <v>0</v>
      </c>
      <c r="F553" s="108">
        <v>0</v>
      </c>
      <c r="G553" s="108" t="s">
        <v>156</v>
      </c>
      <c r="H553" s="113">
        <v>0</v>
      </c>
      <c r="I553" s="107">
        <v>0</v>
      </c>
      <c r="J553" s="108">
        <v>2.80663666582546E-4</v>
      </c>
      <c r="K553" s="108" t="s">
        <v>156</v>
      </c>
      <c r="L553" s="110" t="s">
        <v>157</v>
      </c>
      <c r="M553" s="116">
        <v>0</v>
      </c>
      <c r="N553" s="111">
        <v>0</v>
      </c>
      <c r="O553" s="112">
        <v>4.1257209946661002E-4</v>
      </c>
      <c r="P553" s="112" t="s">
        <v>156</v>
      </c>
      <c r="Q553" s="113">
        <v>0</v>
      </c>
      <c r="R553" s="107">
        <v>0</v>
      </c>
      <c r="S553" s="108">
        <v>1.6197295844542299E-4</v>
      </c>
      <c r="T553" s="108" t="s">
        <v>156</v>
      </c>
      <c r="U553" s="110" t="s">
        <v>157</v>
      </c>
      <c r="V553" s="116">
        <v>0</v>
      </c>
      <c r="W553" s="107">
        <v>0</v>
      </c>
      <c r="X553" s="108">
        <v>2.5127490159679902E-4</v>
      </c>
      <c r="Y553" s="108" t="s">
        <v>156</v>
      </c>
      <c r="Z553" s="113">
        <v>0</v>
      </c>
      <c r="AA553" s="107">
        <v>0</v>
      </c>
      <c r="AB553" s="114">
        <v>1.15004286422297E-4</v>
      </c>
      <c r="AC553" s="108" t="s">
        <v>156</v>
      </c>
      <c r="AD553" s="110" t="s">
        <v>157</v>
      </c>
    </row>
    <row r="554" spans="1:30" x14ac:dyDescent="0.2">
      <c r="A554" s="105" t="s">
        <v>1678</v>
      </c>
      <c r="B554" s="105" t="s">
        <v>1679</v>
      </c>
      <c r="C554" s="105" t="s">
        <v>1680</v>
      </c>
      <c r="D554" s="116">
        <v>0</v>
      </c>
      <c r="E554" s="107">
        <v>0</v>
      </c>
      <c r="F554" s="108">
        <v>2.7461039856909402E-4</v>
      </c>
      <c r="G554" s="108" t="s">
        <v>156</v>
      </c>
      <c r="H554" s="113">
        <v>0</v>
      </c>
      <c r="I554" s="107">
        <v>0</v>
      </c>
      <c r="J554" s="108">
        <v>3.4404471361896199E-4</v>
      </c>
      <c r="K554" s="108" t="s">
        <v>156</v>
      </c>
      <c r="L554" s="110" t="s">
        <v>157</v>
      </c>
      <c r="M554" s="116">
        <v>0</v>
      </c>
      <c r="N554" s="111">
        <v>0</v>
      </c>
      <c r="O554" s="112">
        <v>4.5531773953866398E-4</v>
      </c>
      <c r="P554" s="112" t="s">
        <v>156</v>
      </c>
      <c r="Q554" s="113">
        <v>0</v>
      </c>
      <c r="R554" s="107">
        <v>0</v>
      </c>
      <c r="S554" s="108">
        <v>2.00341572860025E-4</v>
      </c>
      <c r="T554" s="108" t="s">
        <v>156</v>
      </c>
      <c r="U554" s="110" t="s">
        <v>157</v>
      </c>
      <c r="V554" s="116">
        <v>0</v>
      </c>
      <c r="W554" s="107">
        <v>0</v>
      </c>
      <c r="X554" s="108">
        <v>6.6476227144548605E-4</v>
      </c>
      <c r="Y554" s="108" t="s">
        <v>156</v>
      </c>
      <c r="Z554" s="113">
        <v>0</v>
      </c>
      <c r="AA554" s="107">
        <v>0</v>
      </c>
      <c r="AB554" s="114">
        <v>1.4011320357244699E-4</v>
      </c>
      <c r="AC554" s="108" t="s">
        <v>156</v>
      </c>
      <c r="AD554" s="110" t="s">
        <v>157</v>
      </c>
    </row>
    <row r="555" spans="1:30" x14ac:dyDescent="0.2">
      <c r="A555" s="105" t="s">
        <v>1681</v>
      </c>
      <c r="B555" s="105" t="s">
        <v>1682</v>
      </c>
      <c r="C555" s="105" t="s">
        <v>1683</v>
      </c>
      <c r="D555" s="106">
        <v>8.6298553439999991E-3</v>
      </c>
      <c r="E555" s="107">
        <v>-3.5022200080353557E-3</v>
      </c>
      <c r="F555" s="114">
        <v>1.4320954688046901E-5</v>
      </c>
      <c r="G555" s="108">
        <v>0.1659466366142939</v>
      </c>
      <c r="H555" s="109">
        <v>8.8178456520000004E-3</v>
      </c>
      <c r="I555" s="107">
        <v>-2.1724182439024391E-2</v>
      </c>
      <c r="J555" s="114">
        <v>2.4199812149041401E-5</v>
      </c>
      <c r="K555" s="108">
        <v>0.27444132165720742</v>
      </c>
      <c r="L555" s="110">
        <v>2.6329602628886524</v>
      </c>
      <c r="M555" s="106">
        <v>9.4180268159999997E-3</v>
      </c>
      <c r="N555" s="111">
        <v>-5.1146012903225809E-3</v>
      </c>
      <c r="O555" s="115">
        <v>2.6486023776389102E-5</v>
      </c>
      <c r="P555" s="112">
        <v>0.28122688853882644</v>
      </c>
      <c r="Q555" s="109">
        <v>3.8149625279999999E-3</v>
      </c>
      <c r="R555" s="107">
        <v>-8.8004719392753769E-3</v>
      </c>
      <c r="S555" s="108">
        <v>1.1675708952857101E-4</v>
      </c>
      <c r="T555" s="108">
        <v>3.060504229638688</v>
      </c>
      <c r="U555" s="110">
        <v>0.78295911383711281</v>
      </c>
      <c r="V555" s="106">
        <v>1.1223299736E-2</v>
      </c>
      <c r="W555" s="107">
        <v>-1.8584699016393443E-3</v>
      </c>
      <c r="X555" s="114">
        <v>2.3518527244810098E-5</v>
      </c>
      <c r="Y555" s="108">
        <v>0.20955091459752936</v>
      </c>
      <c r="Z555" s="109">
        <v>3.610467432E-3</v>
      </c>
      <c r="AA555" s="107">
        <v>-1.850673297472851E-3</v>
      </c>
      <c r="AB555" s="114">
        <v>9.1843031354990095E-6</v>
      </c>
      <c r="AC555" s="108">
        <v>0.25437989148156953</v>
      </c>
      <c r="AD555" s="110">
        <v>-6.0650873418403532E-3</v>
      </c>
    </row>
    <row r="556" spans="1:30" x14ac:dyDescent="0.2">
      <c r="A556" s="105" t="s">
        <v>1684</v>
      </c>
      <c r="B556" s="105" t="s">
        <v>1685</v>
      </c>
      <c r="C556" s="105" t="s">
        <v>1686</v>
      </c>
      <c r="D556" s="106">
        <v>2.29035441700779E-4</v>
      </c>
      <c r="E556" s="107">
        <v>-9.294854600678501E-5</v>
      </c>
      <c r="F556" s="108">
        <v>5.5917587692887799E-3</v>
      </c>
      <c r="G556" s="108">
        <v>2441.4382017758089</v>
      </c>
      <c r="H556" s="109">
        <v>2.3403830318235799E-4</v>
      </c>
      <c r="I556" s="107">
        <v>-5.7659104011421034E-4</v>
      </c>
      <c r="J556" s="114">
        <v>3.7102846765972598E-5</v>
      </c>
      <c r="K556" s="108">
        <v>15.853322409820583</v>
      </c>
      <c r="L556" s="110">
        <v>2.6330442160050178</v>
      </c>
      <c r="M556" s="106">
        <v>2.4996559355605402E-4</v>
      </c>
      <c r="N556" s="111">
        <v>-1.357475798610047E-4</v>
      </c>
      <c r="O556" s="112">
        <v>3.3614723458173699E-3</v>
      </c>
      <c r="P556" s="112">
        <v>1344.7740138938641</v>
      </c>
      <c r="Q556" s="109">
        <v>1.01254118098988E-4</v>
      </c>
      <c r="R556" s="107">
        <v>-2.3357608850049994E-4</v>
      </c>
      <c r="S556" s="108">
        <v>1.0326902659614499E-4</v>
      </c>
      <c r="T556" s="108">
        <v>101.98995214711877</v>
      </c>
      <c r="U556" s="110">
        <v>0.78296611357737433</v>
      </c>
      <c r="V556" s="106">
        <v>2.87500794577685E-4</v>
      </c>
      <c r="W556" s="107">
        <v>-4.7607351312747976E-5</v>
      </c>
      <c r="X556" s="108">
        <v>2.6248968774620399E-3</v>
      </c>
      <c r="Y556" s="108">
        <v>913.00508623560415</v>
      </c>
      <c r="Z556" s="113">
        <v>9.5826789911527803E-5</v>
      </c>
      <c r="AA556" s="107">
        <v>-4.9119424177596431E-5</v>
      </c>
      <c r="AB556" s="114">
        <v>8.5845069433894197E-5</v>
      </c>
      <c r="AC556" s="108">
        <v>89.583580450885151</v>
      </c>
      <c r="AD556" s="110">
        <v>4.5109283023876977E-2</v>
      </c>
    </row>
    <row r="557" spans="1:30" x14ac:dyDescent="0.2">
      <c r="A557" s="105" t="s">
        <v>1687</v>
      </c>
      <c r="B557" s="105" t="s">
        <v>1688</v>
      </c>
      <c r="C557" s="105" t="s">
        <v>1689</v>
      </c>
      <c r="D557" s="106">
        <v>2.29035441700779E-4</v>
      </c>
      <c r="E557" s="107">
        <v>-9.294854600678501E-5</v>
      </c>
      <c r="F557" s="114">
        <v>1.8980222158418299E-6</v>
      </c>
      <c r="G557" s="108">
        <v>0.82870240594531286</v>
      </c>
      <c r="H557" s="109">
        <v>2.3403830318235799E-4</v>
      </c>
      <c r="I557" s="107">
        <v>-5.7659104011421034E-4</v>
      </c>
      <c r="J557" s="114">
        <v>1.2346403777990501E-6</v>
      </c>
      <c r="K557" s="108">
        <v>0.52753774104961049</v>
      </c>
      <c r="L557" s="110">
        <v>2.6330442160050178</v>
      </c>
      <c r="M557" s="106">
        <v>2.4996559355605402E-4</v>
      </c>
      <c r="N557" s="111">
        <v>-1.357475798610047E-4</v>
      </c>
      <c r="O557" s="115">
        <v>1.7619720764931599E-6</v>
      </c>
      <c r="P557" s="112">
        <v>0.70488584105797869</v>
      </c>
      <c r="Q557" s="109">
        <v>1.01254118098988E-4</v>
      </c>
      <c r="R557" s="107">
        <v>-2.3357608850049994E-4</v>
      </c>
      <c r="S557" s="114">
        <v>7.92057934620464E-7</v>
      </c>
      <c r="T557" s="108">
        <v>0.78224762556929561</v>
      </c>
      <c r="U557" s="110">
        <v>0.78296611357737433</v>
      </c>
      <c r="V557" s="106">
        <v>2.87500794577685E-4</v>
      </c>
      <c r="W557" s="107">
        <v>-4.7607351312747976E-5</v>
      </c>
      <c r="X557" s="114">
        <v>2.0494701953417998E-6</v>
      </c>
      <c r="Y557" s="108">
        <v>0.71285722822168296</v>
      </c>
      <c r="Z557" s="113">
        <v>9.5826789911527803E-5</v>
      </c>
      <c r="AA557" s="107">
        <v>-4.9119424177596431E-5</v>
      </c>
      <c r="AB557" s="114">
        <v>6.5464035822012599E-7</v>
      </c>
      <c r="AC557" s="108">
        <v>0.68314962738971374</v>
      </c>
      <c r="AD557" s="110">
        <v>4.5109283023876977E-2</v>
      </c>
    </row>
    <row r="558" spans="1:30" x14ac:dyDescent="0.2">
      <c r="A558" s="105" t="s">
        <v>1690</v>
      </c>
      <c r="B558" s="105" t="s">
        <v>1691</v>
      </c>
      <c r="C558" s="105" t="s">
        <v>1692</v>
      </c>
      <c r="D558" s="106">
        <v>7.1280178200000002E-2</v>
      </c>
      <c r="E558" s="107">
        <v>-2.8927352350341506E-2</v>
      </c>
      <c r="F558" s="108">
        <v>1.2429805581499901E-4</v>
      </c>
      <c r="G558" s="108">
        <v>0.17437955256823279</v>
      </c>
      <c r="H558" s="109">
        <v>2.9681467199999998E-3</v>
      </c>
      <c r="I558" s="107">
        <v>-7.3125073170731709E-3</v>
      </c>
      <c r="J558" s="114">
        <v>4.6522615977914501E-5</v>
      </c>
      <c r="K558" s="108">
        <v>1.5673961015618025</v>
      </c>
      <c r="L558" s="110">
        <v>-1.9839962146764862</v>
      </c>
      <c r="M558" s="106">
        <v>1.48889676606619E-2</v>
      </c>
      <c r="N558" s="111">
        <v>-8.0856781039762675E-3</v>
      </c>
      <c r="O558" s="115">
        <v>8.7997436992454597E-5</v>
      </c>
      <c r="P558" s="112">
        <v>0.59102443499123436</v>
      </c>
      <c r="Q558" s="109">
        <v>1.8684120000000001E-3</v>
      </c>
      <c r="R558" s="107">
        <v>-4.3101097995910343E-3</v>
      </c>
      <c r="S558" s="114">
        <v>3.6297630917719498E-5</v>
      </c>
      <c r="T558" s="108">
        <v>1.942699517971384</v>
      </c>
      <c r="U558" s="110">
        <v>-0.90764414785328018</v>
      </c>
      <c r="V558" s="106">
        <v>1.76433414021149E-2</v>
      </c>
      <c r="W558" s="107">
        <v>-2.9215667166939728E-3</v>
      </c>
      <c r="X558" s="114">
        <v>4.4397276385812398E-5</v>
      </c>
      <c r="Y558" s="108">
        <v>0.25163757461775643</v>
      </c>
      <c r="Z558" s="109">
        <v>1.6763445813131499E-3</v>
      </c>
      <c r="AA558" s="107">
        <v>-8.5926994563166939E-4</v>
      </c>
      <c r="AB558" s="114">
        <v>7.3881479220873602E-5</v>
      </c>
      <c r="AC558" s="108">
        <v>4.4072966885483167</v>
      </c>
      <c r="AD558" s="110">
        <v>-1.7655588945737213</v>
      </c>
    </row>
    <row r="559" spans="1:30" x14ac:dyDescent="0.2">
      <c r="A559" s="105" t="s">
        <v>1693</v>
      </c>
      <c r="B559" s="105" t="s">
        <v>1694</v>
      </c>
      <c r="C559" s="105" t="s">
        <v>1695</v>
      </c>
      <c r="D559" s="106">
        <v>0</v>
      </c>
      <c r="E559" s="107">
        <v>0</v>
      </c>
      <c r="F559" s="114">
        <v>8.7924840055553805E-19</v>
      </c>
      <c r="G559" s="108" t="s">
        <v>156</v>
      </c>
      <c r="H559" s="113">
        <v>0</v>
      </c>
      <c r="I559" s="107">
        <v>0</v>
      </c>
      <c r="J559" s="114">
        <v>6.21722506380253E-19</v>
      </c>
      <c r="K559" s="108" t="s">
        <v>156</v>
      </c>
      <c r="L559" s="110" t="s">
        <v>157</v>
      </c>
      <c r="M559" s="116">
        <v>0</v>
      </c>
      <c r="N559" s="111">
        <v>0</v>
      </c>
      <c r="O559" s="115">
        <v>6.21878541645944E-19</v>
      </c>
      <c r="P559" s="112" t="s">
        <v>156</v>
      </c>
      <c r="Q559" s="109">
        <v>0</v>
      </c>
      <c r="R559" s="107">
        <v>0</v>
      </c>
      <c r="S559" s="108">
        <v>0</v>
      </c>
      <c r="T559" s="108" t="s">
        <v>156</v>
      </c>
      <c r="U559" s="110" t="s">
        <v>157</v>
      </c>
      <c r="V559" s="106">
        <v>0</v>
      </c>
      <c r="W559" s="107">
        <v>0</v>
      </c>
      <c r="X559" s="108">
        <v>0</v>
      </c>
      <c r="Y559" s="108" t="s">
        <v>156</v>
      </c>
      <c r="Z559" s="113">
        <v>0</v>
      </c>
      <c r="AA559" s="107">
        <v>0</v>
      </c>
      <c r="AB559" s="114">
        <v>6.9577052779462695E-19</v>
      </c>
      <c r="AC559" s="108" t="s">
        <v>156</v>
      </c>
      <c r="AD559" s="110" t="s">
        <v>157</v>
      </c>
    </row>
    <row r="560" spans="1:30" x14ac:dyDescent="0.2">
      <c r="A560" s="105" t="s">
        <v>1696</v>
      </c>
      <c r="B560" s="105" t="s">
        <v>1697</v>
      </c>
      <c r="C560" s="105" t="s">
        <v>1698</v>
      </c>
      <c r="D560" s="106">
        <v>0</v>
      </c>
      <c r="E560" s="107">
        <v>0</v>
      </c>
      <c r="F560" s="108">
        <v>0</v>
      </c>
      <c r="G560" s="108" t="s">
        <v>156</v>
      </c>
      <c r="H560" s="109">
        <v>0</v>
      </c>
      <c r="I560" s="107">
        <v>0</v>
      </c>
      <c r="J560" s="108">
        <v>0</v>
      </c>
      <c r="K560" s="108" t="s">
        <v>156</v>
      </c>
      <c r="L560" s="110" t="s">
        <v>157</v>
      </c>
      <c r="M560" s="106">
        <v>0</v>
      </c>
      <c r="N560" s="111">
        <v>0</v>
      </c>
      <c r="O560" s="112">
        <v>0</v>
      </c>
      <c r="P560" s="112" t="s">
        <v>156</v>
      </c>
      <c r="Q560" s="109">
        <v>0</v>
      </c>
      <c r="R560" s="107">
        <v>0</v>
      </c>
      <c r="S560" s="108">
        <v>0</v>
      </c>
      <c r="T560" s="108" t="s">
        <v>156</v>
      </c>
      <c r="U560" s="110" t="s">
        <v>157</v>
      </c>
      <c r="V560" s="106">
        <v>0</v>
      </c>
      <c r="W560" s="107">
        <v>0</v>
      </c>
      <c r="X560" s="108">
        <v>0</v>
      </c>
      <c r="Y560" s="108" t="s">
        <v>156</v>
      </c>
      <c r="Z560" s="109">
        <v>0</v>
      </c>
      <c r="AA560" s="107">
        <v>0</v>
      </c>
      <c r="AB560" s="108">
        <v>0</v>
      </c>
      <c r="AC560" s="108" t="s">
        <v>156</v>
      </c>
      <c r="AD560" s="110" t="s">
        <v>157</v>
      </c>
    </row>
    <row r="561" spans="1:30" x14ac:dyDescent="0.2">
      <c r="A561" s="105" t="s">
        <v>1699</v>
      </c>
      <c r="B561" s="105" t="s">
        <v>1700</v>
      </c>
      <c r="C561" s="105" t="s">
        <v>1701</v>
      </c>
      <c r="D561" s="106">
        <v>0</v>
      </c>
      <c r="E561" s="107">
        <v>0</v>
      </c>
      <c r="F561" s="108">
        <v>0</v>
      </c>
      <c r="G561" s="108" t="s">
        <v>156</v>
      </c>
      <c r="H561" s="109">
        <v>0</v>
      </c>
      <c r="I561" s="107">
        <v>0</v>
      </c>
      <c r="J561" s="108">
        <v>0</v>
      </c>
      <c r="K561" s="108" t="s">
        <v>156</v>
      </c>
      <c r="L561" s="110" t="s">
        <v>157</v>
      </c>
      <c r="M561" s="106">
        <v>0</v>
      </c>
      <c r="N561" s="111">
        <v>0</v>
      </c>
      <c r="O561" s="112">
        <v>0</v>
      </c>
      <c r="P561" s="112" t="s">
        <v>156</v>
      </c>
      <c r="Q561" s="109">
        <v>0</v>
      </c>
      <c r="R561" s="107">
        <v>0</v>
      </c>
      <c r="S561" s="108">
        <v>0</v>
      </c>
      <c r="T561" s="108" t="s">
        <v>156</v>
      </c>
      <c r="U561" s="110" t="s">
        <v>157</v>
      </c>
      <c r="V561" s="116">
        <v>0</v>
      </c>
      <c r="W561" s="107">
        <v>0</v>
      </c>
      <c r="X561" s="114">
        <v>1.19361217198543E-12</v>
      </c>
      <c r="Y561" s="108" t="s">
        <v>156</v>
      </c>
      <c r="Z561" s="109">
        <v>0</v>
      </c>
      <c r="AA561" s="107">
        <v>0</v>
      </c>
      <c r="AB561" s="108">
        <v>0</v>
      </c>
      <c r="AC561" s="108" t="s">
        <v>156</v>
      </c>
      <c r="AD561" s="110" t="s">
        <v>157</v>
      </c>
    </row>
    <row r="562" spans="1:30" x14ac:dyDescent="0.2">
      <c r="A562" s="105" t="s">
        <v>1702</v>
      </c>
      <c r="B562" s="105" t="s">
        <v>1703</v>
      </c>
      <c r="C562" s="105" t="s">
        <v>1704</v>
      </c>
      <c r="D562" s="106">
        <v>0</v>
      </c>
      <c r="E562" s="107">
        <v>0</v>
      </c>
      <c r="F562" s="108">
        <v>0</v>
      </c>
      <c r="G562" s="108" t="s">
        <v>156</v>
      </c>
      <c r="H562" s="109">
        <v>0</v>
      </c>
      <c r="I562" s="107">
        <v>0</v>
      </c>
      <c r="J562" s="108">
        <v>0</v>
      </c>
      <c r="K562" s="108" t="s">
        <v>156</v>
      </c>
      <c r="L562" s="110" t="s">
        <v>157</v>
      </c>
      <c r="M562" s="106">
        <v>0</v>
      </c>
      <c r="N562" s="111">
        <v>0</v>
      </c>
      <c r="O562" s="112">
        <v>0</v>
      </c>
      <c r="P562" s="112" t="s">
        <v>156</v>
      </c>
      <c r="Q562" s="109">
        <v>0</v>
      </c>
      <c r="R562" s="107">
        <v>0</v>
      </c>
      <c r="S562" s="108">
        <v>0</v>
      </c>
      <c r="T562" s="108" t="s">
        <v>156</v>
      </c>
      <c r="U562" s="110" t="s">
        <v>157</v>
      </c>
      <c r="V562" s="106">
        <v>0</v>
      </c>
      <c r="W562" s="107">
        <v>0</v>
      </c>
      <c r="X562" s="108">
        <v>0</v>
      </c>
      <c r="Y562" s="108" t="s">
        <v>156</v>
      </c>
      <c r="Z562" s="109">
        <v>0</v>
      </c>
      <c r="AA562" s="107">
        <v>0</v>
      </c>
      <c r="AB562" s="108">
        <v>0</v>
      </c>
      <c r="AC562" s="108" t="s">
        <v>156</v>
      </c>
      <c r="AD562" s="110" t="s">
        <v>157</v>
      </c>
    </row>
    <row r="563" spans="1:30" x14ac:dyDescent="0.2">
      <c r="A563" s="105" t="s">
        <v>1705</v>
      </c>
      <c r="B563" s="105" t="s">
        <v>1703</v>
      </c>
      <c r="C563" s="105" t="s">
        <v>1706</v>
      </c>
      <c r="D563" s="106">
        <v>0</v>
      </c>
      <c r="E563" s="107">
        <v>0</v>
      </c>
      <c r="F563" s="108">
        <v>0</v>
      </c>
      <c r="G563" s="108" t="s">
        <v>156</v>
      </c>
      <c r="H563" s="109">
        <v>0</v>
      </c>
      <c r="I563" s="107">
        <v>0</v>
      </c>
      <c r="J563" s="108">
        <v>0</v>
      </c>
      <c r="K563" s="108" t="s">
        <v>156</v>
      </c>
      <c r="L563" s="110" t="s">
        <v>157</v>
      </c>
      <c r="M563" s="106">
        <v>0</v>
      </c>
      <c r="N563" s="111">
        <v>0</v>
      </c>
      <c r="O563" s="112">
        <v>0</v>
      </c>
      <c r="P563" s="112" t="s">
        <v>156</v>
      </c>
      <c r="Q563" s="109">
        <v>0</v>
      </c>
      <c r="R563" s="107">
        <v>0</v>
      </c>
      <c r="S563" s="108">
        <v>0</v>
      </c>
      <c r="T563" s="108" t="s">
        <v>156</v>
      </c>
      <c r="U563" s="110" t="s">
        <v>157</v>
      </c>
      <c r="V563" s="106">
        <v>0</v>
      </c>
      <c r="W563" s="107">
        <v>0</v>
      </c>
      <c r="X563" s="108">
        <v>0</v>
      </c>
      <c r="Y563" s="108" t="s">
        <v>156</v>
      </c>
      <c r="Z563" s="109">
        <v>0</v>
      </c>
      <c r="AA563" s="107">
        <v>0</v>
      </c>
      <c r="AB563" s="108">
        <v>0</v>
      </c>
      <c r="AC563" s="108" t="s">
        <v>156</v>
      </c>
      <c r="AD563" s="110" t="s">
        <v>157</v>
      </c>
    </row>
    <row r="564" spans="1:30" x14ac:dyDescent="0.2">
      <c r="A564" s="105" t="s">
        <v>1707</v>
      </c>
      <c r="B564" s="105" t="s">
        <v>1708</v>
      </c>
      <c r="C564" s="105" t="s">
        <v>1709</v>
      </c>
      <c r="D564" s="106">
        <v>0</v>
      </c>
      <c r="E564" s="107">
        <v>0</v>
      </c>
      <c r="F564" s="108">
        <v>0</v>
      </c>
      <c r="G564" s="108" t="s">
        <v>156</v>
      </c>
      <c r="H564" s="109">
        <v>0</v>
      </c>
      <c r="I564" s="107">
        <v>0</v>
      </c>
      <c r="J564" s="108">
        <v>0</v>
      </c>
      <c r="K564" s="108" t="s">
        <v>156</v>
      </c>
      <c r="L564" s="110" t="s">
        <v>157</v>
      </c>
      <c r="M564" s="106">
        <v>0</v>
      </c>
      <c r="N564" s="111">
        <v>0</v>
      </c>
      <c r="O564" s="112">
        <v>0</v>
      </c>
      <c r="P564" s="112" t="s">
        <v>156</v>
      </c>
      <c r="Q564" s="109">
        <v>0</v>
      </c>
      <c r="R564" s="107">
        <v>0</v>
      </c>
      <c r="S564" s="108">
        <v>0</v>
      </c>
      <c r="T564" s="108" t="s">
        <v>156</v>
      </c>
      <c r="U564" s="110" t="s">
        <v>157</v>
      </c>
      <c r="V564" s="106">
        <v>0</v>
      </c>
      <c r="W564" s="107">
        <v>0</v>
      </c>
      <c r="X564" s="108">
        <v>0</v>
      </c>
      <c r="Y564" s="108" t="s">
        <v>156</v>
      </c>
      <c r="Z564" s="109">
        <v>0</v>
      </c>
      <c r="AA564" s="107">
        <v>0</v>
      </c>
      <c r="AB564" s="108">
        <v>0</v>
      </c>
      <c r="AC564" s="108" t="s">
        <v>156</v>
      </c>
      <c r="AD564" s="110" t="s">
        <v>157</v>
      </c>
    </row>
    <row r="565" spans="1:30" x14ac:dyDescent="0.2">
      <c r="A565" s="105" t="s">
        <v>1710</v>
      </c>
      <c r="B565" s="105" t="s">
        <v>1711</v>
      </c>
      <c r="C565" s="105" t="s">
        <v>1712</v>
      </c>
      <c r="D565" s="106">
        <v>0</v>
      </c>
      <c r="E565" s="107">
        <v>0</v>
      </c>
      <c r="F565" s="108">
        <v>0</v>
      </c>
      <c r="G565" s="108" t="s">
        <v>156</v>
      </c>
      <c r="H565" s="109">
        <v>0</v>
      </c>
      <c r="I565" s="107">
        <v>0</v>
      </c>
      <c r="J565" s="108">
        <v>0</v>
      </c>
      <c r="K565" s="108" t="s">
        <v>156</v>
      </c>
      <c r="L565" s="110" t="s">
        <v>157</v>
      </c>
      <c r="M565" s="106">
        <v>0</v>
      </c>
      <c r="N565" s="111">
        <v>0</v>
      </c>
      <c r="O565" s="112">
        <v>0</v>
      </c>
      <c r="P565" s="112" t="s">
        <v>156</v>
      </c>
      <c r="Q565" s="109">
        <v>0</v>
      </c>
      <c r="R565" s="107">
        <v>0</v>
      </c>
      <c r="S565" s="108">
        <v>0</v>
      </c>
      <c r="T565" s="108" t="s">
        <v>156</v>
      </c>
      <c r="U565" s="110" t="s">
        <v>157</v>
      </c>
      <c r="V565" s="106">
        <v>0</v>
      </c>
      <c r="W565" s="107">
        <v>0</v>
      </c>
      <c r="X565" s="108">
        <v>0</v>
      </c>
      <c r="Y565" s="108" t="s">
        <v>156</v>
      </c>
      <c r="Z565" s="109">
        <v>0</v>
      </c>
      <c r="AA565" s="107">
        <v>0</v>
      </c>
      <c r="AB565" s="108">
        <v>0</v>
      </c>
      <c r="AC565" s="108" t="s">
        <v>156</v>
      </c>
      <c r="AD565" s="110" t="s">
        <v>157</v>
      </c>
    </row>
    <row r="566" spans="1:30" x14ac:dyDescent="0.2">
      <c r="A566" s="105" t="s">
        <v>1713</v>
      </c>
      <c r="B566" s="105" t="s">
        <v>1711</v>
      </c>
      <c r="C566" s="105" t="s">
        <v>1714</v>
      </c>
      <c r="D566" s="116">
        <v>0</v>
      </c>
      <c r="E566" s="107">
        <v>0</v>
      </c>
      <c r="F566" s="114">
        <v>9.7119779454350406E-21</v>
      </c>
      <c r="G566" s="108" t="s">
        <v>156</v>
      </c>
      <c r="H566" s="109">
        <v>0</v>
      </c>
      <c r="I566" s="107">
        <v>0</v>
      </c>
      <c r="J566" s="108">
        <v>0</v>
      </c>
      <c r="K566" s="108" t="s">
        <v>156</v>
      </c>
      <c r="L566" s="110" t="s">
        <v>157</v>
      </c>
      <c r="M566" s="106">
        <v>0</v>
      </c>
      <c r="N566" s="111">
        <v>0</v>
      </c>
      <c r="O566" s="112">
        <v>0</v>
      </c>
      <c r="P566" s="112" t="s">
        <v>156</v>
      </c>
      <c r="Q566" s="109">
        <v>0</v>
      </c>
      <c r="R566" s="107">
        <v>0</v>
      </c>
      <c r="S566" s="108">
        <v>0</v>
      </c>
      <c r="T566" s="108" t="s">
        <v>156</v>
      </c>
      <c r="U566" s="110" t="s">
        <v>157</v>
      </c>
      <c r="V566" s="116">
        <v>0</v>
      </c>
      <c r="W566" s="107">
        <v>0</v>
      </c>
      <c r="X566" s="114">
        <v>1.1936121604383901E-12</v>
      </c>
      <c r="Y566" s="108" t="s">
        <v>156</v>
      </c>
      <c r="Z566" s="113">
        <v>0</v>
      </c>
      <c r="AA566" s="107">
        <v>0</v>
      </c>
      <c r="AB566" s="114">
        <v>8.4206793168141807E-21</v>
      </c>
      <c r="AC566" s="108" t="s">
        <v>156</v>
      </c>
      <c r="AD566" s="110" t="s">
        <v>157</v>
      </c>
    </row>
    <row r="567" spans="1:30" x14ac:dyDescent="0.2">
      <c r="A567" s="105" t="s">
        <v>1715</v>
      </c>
      <c r="B567" s="105" t="s">
        <v>1716</v>
      </c>
      <c r="C567" s="105" t="s">
        <v>1717</v>
      </c>
      <c r="D567" s="116">
        <v>0</v>
      </c>
      <c r="E567" s="107">
        <v>0</v>
      </c>
      <c r="F567" s="114">
        <v>4.9050681243629297E-5</v>
      </c>
      <c r="G567" s="108" t="s">
        <v>156</v>
      </c>
      <c r="H567" s="113">
        <v>0</v>
      </c>
      <c r="I567" s="107">
        <v>0</v>
      </c>
      <c r="J567" s="114">
        <v>6.0231424222760497E-6</v>
      </c>
      <c r="K567" s="108" t="s">
        <v>156</v>
      </c>
      <c r="L567" s="110" t="s">
        <v>157</v>
      </c>
      <c r="M567" s="116">
        <v>0</v>
      </c>
      <c r="N567" s="111">
        <v>0</v>
      </c>
      <c r="O567" s="115">
        <v>1.12373108808287E-5</v>
      </c>
      <c r="P567" s="112" t="s">
        <v>156</v>
      </c>
      <c r="Q567" s="113">
        <v>0</v>
      </c>
      <c r="R567" s="107">
        <v>0</v>
      </c>
      <c r="S567" s="114">
        <v>7.4023707584864998E-6</v>
      </c>
      <c r="T567" s="108" t="s">
        <v>156</v>
      </c>
      <c r="U567" s="110" t="s">
        <v>157</v>
      </c>
      <c r="V567" s="116">
        <v>0</v>
      </c>
      <c r="W567" s="107">
        <v>0</v>
      </c>
      <c r="X567" s="114">
        <v>5.9153321485574799E-6</v>
      </c>
      <c r="Y567" s="108" t="s">
        <v>156</v>
      </c>
      <c r="Z567" s="113">
        <v>0</v>
      </c>
      <c r="AA567" s="107">
        <v>0</v>
      </c>
      <c r="AB567" s="114">
        <v>1.45611797101123E-5</v>
      </c>
      <c r="AC567" s="108" t="s">
        <v>156</v>
      </c>
      <c r="AD567" s="110" t="s">
        <v>157</v>
      </c>
    </row>
    <row r="568" spans="1:30" x14ac:dyDescent="0.2">
      <c r="A568" s="105" t="s">
        <v>1718</v>
      </c>
      <c r="B568" s="105" t="s">
        <v>1719</v>
      </c>
      <c r="C568" s="105" t="s">
        <v>1720</v>
      </c>
      <c r="D568" s="106">
        <v>0</v>
      </c>
      <c r="E568" s="107">
        <v>0</v>
      </c>
      <c r="F568" s="108">
        <v>0</v>
      </c>
      <c r="G568" s="108" t="s">
        <v>156</v>
      </c>
      <c r="H568" s="109">
        <v>0</v>
      </c>
      <c r="I568" s="107">
        <v>0</v>
      </c>
      <c r="J568" s="108">
        <v>0</v>
      </c>
      <c r="K568" s="108" t="s">
        <v>156</v>
      </c>
      <c r="L568" s="110" t="s">
        <v>157</v>
      </c>
      <c r="M568" s="106">
        <v>0</v>
      </c>
      <c r="N568" s="111">
        <v>0</v>
      </c>
      <c r="O568" s="112">
        <v>0</v>
      </c>
      <c r="P568" s="112" t="s">
        <v>156</v>
      </c>
      <c r="Q568" s="113">
        <v>0</v>
      </c>
      <c r="R568" s="107">
        <v>0</v>
      </c>
      <c r="S568" s="114">
        <v>0</v>
      </c>
      <c r="T568" s="108" t="s">
        <v>156</v>
      </c>
      <c r="U568" s="110" t="s">
        <v>157</v>
      </c>
      <c r="V568" s="106">
        <v>0</v>
      </c>
      <c r="W568" s="107">
        <v>0</v>
      </c>
      <c r="X568" s="108">
        <v>0</v>
      </c>
      <c r="Y568" s="108" t="s">
        <v>156</v>
      </c>
      <c r="Z568" s="109">
        <v>0</v>
      </c>
      <c r="AA568" s="107">
        <v>0</v>
      </c>
      <c r="AB568" s="108">
        <v>0</v>
      </c>
      <c r="AC568" s="108" t="s">
        <v>156</v>
      </c>
      <c r="AD568" s="110" t="s">
        <v>157</v>
      </c>
    </row>
    <row r="569" spans="1:30" x14ac:dyDescent="0.2">
      <c r="A569" s="105" t="s">
        <v>1721</v>
      </c>
      <c r="B569" s="105" t="s">
        <v>1722</v>
      </c>
      <c r="C569" s="105" t="s">
        <v>1723</v>
      </c>
      <c r="D569" s="106">
        <v>0</v>
      </c>
      <c r="E569" s="107">
        <v>0</v>
      </c>
      <c r="F569" s="108">
        <v>0</v>
      </c>
      <c r="G569" s="108" t="s">
        <v>156</v>
      </c>
      <c r="H569" s="109">
        <v>0</v>
      </c>
      <c r="I569" s="107">
        <v>0</v>
      </c>
      <c r="J569" s="108">
        <v>0</v>
      </c>
      <c r="K569" s="108" t="s">
        <v>156</v>
      </c>
      <c r="L569" s="110" t="s">
        <v>157</v>
      </c>
      <c r="M569" s="106">
        <v>0</v>
      </c>
      <c r="N569" s="111">
        <v>0</v>
      </c>
      <c r="O569" s="112">
        <v>0</v>
      </c>
      <c r="P569" s="112" t="s">
        <v>156</v>
      </c>
      <c r="Q569" s="109">
        <v>0</v>
      </c>
      <c r="R569" s="107">
        <v>0</v>
      </c>
      <c r="S569" s="108">
        <v>0</v>
      </c>
      <c r="T569" s="108" t="s">
        <v>156</v>
      </c>
      <c r="U569" s="110" t="s">
        <v>157</v>
      </c>
      <c r="V569" s="106">
        <v>0</v>
      </c>
      <c r="W569" s="107">
        <v>0</v>
      </c>
      <c r="X569" s="108">
        <v>0</v>
      </c>
      <c r="Y569" s="108" t="s">
        <v>156</v>
      </c>
      <c r="Z569" s="109">
        <v>0</v>
      </c>
      <c r="AA569" s="107">
        <v>0</v>
      </c>
      <c r="AB569" s="108">
        <v>0</v>
      </c>
      <c r="AC569" s="108" t="s">
        <v>156</v>
      </c>
      <c r="AD569" s="110" t="s">
        <v>157</v>
      </c>
    </row>
    <row r="570" spans="1:30" x14ac:dyDescent="0.2">
      <c r="A570" s="105" t="s">
        <v>1724</v>
      </c>
      <c r="B570" s="105" t="s">
        <v>1725</v>
      </c>
      <c r="C570" s="105" t="s">
        <v>1726</v>
      </c>
      <c r="D570" s="116">
        <v>0</v>
      </c>
      <c r="E570" s="107">
        <v>0</v>
      </c>
      <c r="F570" s="114">
        <v>8.8565157682306194E-6</v>
      </c>
      <c r="G570" s="108" t="s">
        <v>156</v>
      </c>
      <c r="H570" s="113">
        <v>0</v>
      </c>
      <c r="I570" s="107">
        <v>0</v>
      </c>
      <c r="J570" s="114">
        <v>2.0664078134181701E-6</v>
      </c>
      <c r="K570" s="108" t="s">
        <v>156</v>
      </c>
      <c r="L570" s="110" t="s">
        <v>157</v>
      </c>
      <c r="M570" s="106">
        <v>0</v>
      </c>
      <c r="N570" s="111">
        <v>0</v>
      </c>
      <c r="O570" s="112">
        <v>0</v>
      </c>
      <c r="P570" s="112" t="s">
        <v>156</v>
      </c>
      <c r="Q570" s="109">
        <v>0</v>
      </c>
      <c r="R570" s="107">
        <v>0</v>
      </c>
      <c r="S570" s="108">
        <v>0</v>
      </c>
      <c r="T570" s="108" t="s">
        <v>156</v>
      </c>
      <c r="U570" s="110" t="s">
        <v>157</v>
      </c>
      <c r="V570" s="116">
        <v>0</v>
      </c>
      <c r="W570" s="107">
        <v>0</v>
      </c>
      <c r="X570" s="114">
        <v>7.2216767752019402E-6</v>
      </c>
      <c r="Y570" s="108" t="s">
        <v>156</v>
      </c>
      <c r="Z570" s="113">
        <v>0</v>
      </c>
      <c r="AA570" s="107">
        <v>0</v>
      </c>
      <c r="AB570" s="114">
        <v>5.6749798716277304E-6</v>
      </c>
      <c r="AC570" s="108" t="s">
        <v>156</v>
      </c>
      <c r="AD570" s="110" t="s">
        <v>157</v>
      </c>
    </row>
    <row r="571" spans="1:30" x14ac:dyDescent="0.2">
      <c r="A571" s="105" t="s">
        <v>1727</v>
      </c>
      <c r="B571" s="105" t="s">
        <v>1728</v>
      </c>
      <c r="C571" s="105" t="s">
        <v>1729</v>
      </c>
      <c r="D571" s="106">
        <v>0</v>
      </c>
      <c r="E571" s="107">
        <v>0</v>
      </c>
      <c r="F571" s="108">
        <v>0</v>
      </c>
      <c r="G571" s="108" t="s">
        <v>156</v>
      </c>
      <c r="H571" s="109">
        <v>0</v>
      </c>
      <c r="I571" s="107">
        <v>0</v>
      </c>
      <c r="J571" s="108">
        <v>0</v>
      </c>
      <c r="K571" s="108" t="s">
        <v>156</v>
      </c>
      <c r="L571" s="110" t="s">
        <v>157</v>
      </c>
      <c r="M571" s="106">
        <v>0</v>
      </c>
      <c r="N571" s="111">
        <v>0</v>
      </c>
      <c r="O571" s="112">
        <v>0</v>
      </c>
      <c r="P571" s="112" t="s">
        <v>156</v>
      </c>
      <c r="Q571" s="109">
        <v>0</v>
      </c>
      <c r="R571" s="107">
        <v>0</v>
      </c>
      <c r="S571" s="108">
        <v>0</v>
      </c>
      <c r="T571" s="108" t="s">
        <v>156</v>
      </c>
      <c r="U571" s="110" t="s">
        <v>157</v>
      </c>
      <c r="V571" s="116">
        <v>0</v>
      </c>
      <c r="W571" s="107">
        <v>0</v>
      </c>
      <c r="X571" s="114">
        <v>1.19361216045306E-12</v>
      </c>
      <c r="Y571" s="108" t="s">
        <v>156</v>
      </c>
      <c r="Z571" s="109">
        <v>0</v>
      </c>
      <c r="AA571" s="107">
        <v>0</v>
      </c>
      <c r="AB571" s="108">
        <v>0</v>
      </c>
      <c r="AC571" s="108" t="s">
        <v>156</v>
      </c>
      <c r="AD571" s="110" t="s">
        <v>157</v>
      </c>
    </row>
    <row r="572" spans="1:30" x14ac:dyDescent="0.2">
      <c r="A572" s="105" t="s">
        <v>1730</v>
      </c>
      <c r="B572" s="105" t="s">
        <v>1728</v>
      </c>
      <c r="C572" s="105" t="s">
        <v>1731</v>
      </c>
      <c r="D572" s="106">
        <v>0</v>
      </c>
      <c r="E572" s="107">
        <v>0</v>
      </c>
      <c r="F572" s="108">
        <v>0</v>
      </c>
      <c r="G572" s="108" t="s">
        <v>156</v>
      </c>
      <c r="H572" s="109">
        <v>0</v>
      </c>
      <c r="I572" s="107">
        <v>0</v>
      </c>
      <c r="J572" s="108">
        <v>0</v>
      </c>
      <c r="K572" s="108" t="s">
        <v>156</v>
      </c>
      <c r="L572" s="110" t="s">
        <v>157</v>
      </c>
      <c r="M572" s="106">
        <v>0</v>
      </c>
      <c r="N572" s="111">
        <v>0</v>
      </c>
      <c r="O572" s="112">
        <v>0</v>
      </c>
      <c r="P572" s="112" t="s">
        <v>156</v>
      </c>
      <c r="Q572" s="109">
        <v>0</v>
      </c>
      <c r="R572" s="107">
        <v>0</v>
      </c>
      <c r="S572" s="108">
        <v>0</v>
      </c>
      <c r="T572" s="108" t="s">
        <v>156</v>
      </c>
      <c r="U572" s="110" t="s">
        <v>157</v>
      </c>
      <c r="V572" s="106">
        <v>0</v>
      </c>
      <c r="W572" s="107">
        <v>0</v>
      </c>
      <c r="X572" s="108">
        <v>0</v>
      </c>
      <c r="Y572" s="108" t="s">
        <v>156</v>
      </c>
      <c r="Z572" s="109">
        <v>0</v>
      </c>
      <c r="AA572" s="107">
        <v>0</v>
      </c>
      <c r="AB572" s="108">
        <v>0</v>
      </c>
      <c r="AC572" s="108" t="s">
        <v>156</v>
      </c>
      <c r="AD572" s="110" t="s">
        <v>157</v>
      </c>
    </row>
    <row r="573" spans="1:30" x14ac:dyDescent="0.2">
      <c r="A573" s="105" t="s">
        <v>1732</v>
      </c>
      <c r="B573" s="105" t="s">
        <v>1733</v>
      </c>
      <c r="C573" s="105" t="s">
        <v>1734</v>
      </c>
      <c r="D573" s="106">
        <v>0</v>
      </c>
      <c r="E573" s="107">
        <v>0</v>
      </c>
      <c r="F573" s="108">
        <v>0</v>
      </c>
      <c r="G573" s="108" t="s">
        <v>156</v>
      </c>
      <c r="H573" s="109">
        <v>0</v>
      </c>
      <c r="I573" s="107">
        <v>0</v>
      </c>
      <c r="J573" s="108">
        <v>0</v>
      </c>
      <c r="K573" s="108" t="s">
        <v>156</v>
      </c>
      <c r="L573" s="110" t="s">
        <v>157</v>
      </c>
      <c r="M573" s="106">
        <v>0</v>
      </c>
      <c r="N573" s="111">
        <v>0</v>
      </c>
      <c r="O573" s="112">
        <v>0</v>
      </c>
      <c r="P573" s="112" t="s">
        <v>156</v>
      </c>
      <c r="Q573" s="109">
        <v>0</v>
      </c>
      <c r="R573" s="107">
        <v>0</v>
      </c>
      <c r="S573" s="108">
        <v>0</v>
      </c>
      <c r="T573" s="108" t="s">
        <v>156</v>
      </c>
      <c r="U573" s="110" t="s">
        <v>157</v>
      </c>
      <c r="V573" s="106">
        <v>0</v>
      </c>
      <c r="W573" s="107">
        <v>0</v>
      </c>
      <c r="X573" s="108">
        <v>0</v>
      </c>
      <c r="Y573" s="108" t="s">
        <v>156</v>
      </c>
      <c r="Z573" s="109">
        <v>0</v>
      </c>
      <c r="AA573" s="107">
        <v>0</v>
      </c>
      <c r="AB573" s="108">
        <v>0</v>
      </c>
      <c r="AC573" s="108" t="s">
        <v>156</v>
      </c>
      <c r="AD573" s="110" t="s">
        <v>157</v>
      </c>
    </row>
    <row r="574" spans="1:30" x14ac:dyDescent="0.2">
      <c r="A574" s="105" t="s">
        <v>1735</v>
      </c>
      <c r="B574" s="105" t="s">
        <v>1736</v>
      </c>
      <c r="C574" s="105" t="s">
        <v>1737</v>
      </c>
      <c r="D574" s="106">
        <v>0</v>
      </c>
      <c r="E574" s="107">
        <v>0</v>
      </c>
      <c r="F574" s="108">
        <v>0</v>
      </c>
      <c r="G574" s="108" t="s">
        <v>156</v>
      </c>
      <c r="H574" s="109">
        <v>0</v>
      </c>
      <c r="I574" s="107">
        <v>0</v>
      </c>
      <c r="J574" s="108">
        <v>0</v>
      </c>
      <c r="K574" s="108" t="s">
        <v>156</v>
      </c>
      <c r="L574" s="110" t="s">
        <v>157</v>
      </c>
      <c r="M574" s="106">
        <v>0</v>
      </c>
      <c r="N574" s="111">
        <v>0</v>
      </c>
      <c r="O574" s="112">
        <v>0</v>
      </c>
      <c r="P574" s="112" t="s">
        <v>156</v>
      </c>
      <c r="Q574" s="109">
        <v>0</v>
      </c>
      <c r="R574" s="107">
        <v>0</v>
      </c>
      <c r="S574" s="108">
        <v>0</v>
      </c>
      <c r="T574" s="108" t="s">
        <v>156</v>
      </c>
      <c r="U574" s="110" t="s">
        <v>157</v>
      </c>
      <c r="V574" s="106">
        <v>0</v>
      </c>
      <c r="W574" s="107">
        <v>0</v>
      </c>
      <c r="X574" s="108">
        <v>0</v>
      </c>
      <c r="Y574" s="108" t="s">
        <v>156</v>
      </c>
      <c r="Z574" s="109">
        <v>0</v>
      </c>
      <c r="AA574" s="107">
        <v>0</v>
      </c>
      <c r="AB574" s="108">
        <v>0</v>
      </c>
      <c r="AC574" s="108" t="s">
        <v>156</v>
      </c>
      <c r="AD574" s="110" t="s">
        <v>157</v>
      </c>
    </row>
    <row r="575" spans="1:30" x14ac:dyDescent="0.2">
      <c r="A575" s="105" t="s">
        <v>1738</v>
      </c>
      <c r="B575" s="105" t="s">
        <v>1739</v>
      </c>
      <c r="C575" s="105" t="s">
        <v>1740</v>
      </c>
      <c r="D575" s="106">
        <v>0</v>
      </c>
      <c r="E575" s="107">
        <v>0</v>
      </c>
      <c r="F575" s="108">
        <v>0</v>
      </c>
      <c r="G575" s="108" t="s">
        <v>156</v>
      </c>
      <c r="H575" s="109">
        <v>0</v>
      </c>
      <c r="I575" s="107">
        <v>0</v>
      </c>
      <c r="J575" s="108">
        <v>0</v>
      </c>
      <c r="K575" s="108" t="s">
        <v>156</v>
      </c>
      <c r="L575" s="110" t="s">
        <v>157</v>
      </c>
      <c r="M575" s="106">
        <v>0</v>
      </c>
      <c r="N575" s="111">
        <v>0</v>
      </c>
      <c r="O575" s="112">
        <v>0</v>
      </c>
      <c r="P575" s="112" t="s">
        <v>156</v>
      </c>
      <c r="Q575" s="109">
        <v>0</v>
      </c>
      <c r="R575" s="107">
        <v>0</v>
      </c>
      <c r="S575" s="108">
        <v>0</v>
      </c>
      <c r="T575" s="108" t="s">
        <v>156</v>
      </c>
      <c r="U575" s="110" t="s">
        <v>157</v>
      </c>
      <c r="V575" s="106">
        <v>0</v>
      </c>
      <c r="W575" s="107">
        <v>0</v>
      </c>
      <c r="X575" s="108">
        <v>0</v>
      </c>
      <c r="Y575" s="108" t="s">
        <v>156</v>
      </c>
      <c r="Z575" s="109">
        <v>0</v>
      </c>
      <c r="AA575" s="107">
        <v>0</v>
      </c>
      <c r="AB575" s="108">
        <v>0</v>
      </c>
      <c r="AC575" s="108" t="s">
        <v>156</v>
      </c>
      <c r="AD575" s="110" t="s">
        <v>157</v>
      </c>
    </row>
    <row r="576" spans="1:30" x14ac:dyDescent="0.2">
      <c r="A576" s="105" t="s">
        <v>1741</v>
      </c>
      <c r="B576" s="105" t="s">
        <v>1739</v>
      </c>
      <c r="C576" s="105" t="s">
        <v>1742</v>
      </c>
      <c r="D576" s="106">
        <v>0</v>
      </c>
      <c r="E576" s="107">
        <v>0</v>
      </c>
      <c r="F576" s="108">
        <v>0</v>
      </c>
      <c r="G576" s="108" t="s">
        <v>156</v>
      </c>
      <c r="H576" s="109">
        <v>0</v>
      </c>
      <c r="I576" s="107">
        <v>0</v>
      </c>
      <c r="J576" s="108">
        <v>0</v>
      </c>
      <c r="K576" s="108" t="s">
        <v>156</v>
      </c>
      <c r="L576" s="110" t="s">
        <v>157</v>
      </c>
      <c r="M576" s="106">
        <v>0</v>
      </c>
      <c r="N576" s="111">
        <v>0</v>
      </c>
      <c r="O576" s="112">
        <v>0</v>
      </c>
      <c r="P576" s="112" t="s">
        <v>156</v>
      </c>
      <c r="Q576" s="109">
        <v>0</v>
      </c>
      <c r="R576" s="107">
        <v>0</v>
      </c>
      <c r="S576" s="108">
        <v>0</v>
      </c>
      <c r="T576" s="108" t="s">
        <v>156</v>
      </c>
      <c r="U576" s="110" t="s">
        <v>157</v>
      </c>
      <c r="V576" s="116">
        <v>0</v>
      </c>
      <c r="W576" s="107">
        <v>0</v>
      </c>
      <c r="X576" s="114">
        <v>1.19361217198543E-12</v>
      </c>
      <c r="Y576" s="108" t="s">
        <v>156</v>
      </c>
      <c r="Z576" s="109">
        <v>0</v>
      </c>
      <c r="AA576" s="107">
        <v>0</v>
      </c>
      <c r="AB576" s="108">
        <v>0</v>
      </c>
      <c r="AC576" s="108" t="s">
        <v>156</v>
      </c>
      <c r="AD576" s="110" t="s">
        <v>157</v>
      </c>
    </row>
    <row r="577" spans="1:30" x14ac:dyDescent="0.2">
      <c r="A577" s="105" t="s">
        <v>1743</v>
      </c>
      <c r="B577" s="105" t="s">
        <v>1744</v>
      </c>
      <c r="C577" s="105" t="s">
        <v>1745</v>
      </c>
      <c r="D577" s="106">
        <v>0</v>
      </c>
      <c r="E577" s="107">
        <v>0</v>
      </c>
      <c r="F577" s="108">
        <v>0</v>
      </c>
      <c r="G577" s="108" t="s">
        <v>156</v>
      </c>
      <c r="H577" s="109">
        <v>0</v>
      </c>
      <c r="I577" s="107">
        <v>0</v>
      </c>
      <c r="J577" s="108">
        <v>0</v>
      </c>
      <c r="K577" s="108" t="s">
        <v>156</v>
      </c>
      <c r="L577" s="110" t="s">
        <v>157</v>
      </c>
      <c r="M577" s="106">
        <v>0</v>
      </c>
      <c r="N577" s="111">
        <v>0</v>
      </c>
      <c r="O577" s="112">
        <v>0</v>
      </c>
      <c r="P577" s="112" t="s">
        <v>156</v>
      </c>
      <c r="Q577" s="109">
        <v>0</v>
      </c>
      <c r="R577" s="107">
        <v>0</v>
      </c>
      <c r="S577" s="108">
        <v>0</v>
      </c>
      <c r="T577" s="108" t="s">
        <v>156</v>
      </c>
      <c r="U577" s="110" t="s">
        <v>157</v>
      </c>
      <c r="V577" s="116">
        <v>0</v>
      </c>
      <c r="W577" s="107">
        <v>0</v>
      </c>
      <c r="X577" s="114">
        <v>1.19361216045306E-12</v>
      </c>
      <c r="Y577" s="108" t="s">
        <v>156</v>
      </c>
      <c r="Z577" s="109">
        <v>0</v>
      </c>
      <c r="AA577" s="107">
        <v>0</v>
      </c>
      <c r="AB577" s="108">
        <v>0</v>
      </c>
      <c r="AC577" s="108" t="s">
        <v>156</v>
      </c>
      <c r="AD577" s="110" t="s">
        <v>157</v>
      </c>
    </row>
    <row r="578" spans="1:30" x14ac:dyDescent="0.2">
      <c r="A578" s="105" t="s">
        <v>1746</v>
      </c>
      <c r="B578" s="105" t="s">
        <v>1747</v>
      </c>
      <c r="C578" s="105" t="s">
        <v>1748</v>
      </c>
      <c r="D578" s="106">
        <v>0</v>
      </c>
      <c r="E578" s="107">
        <v>0</v>
      </c>
      <c r="F578" s="108">
        <v>0</v>
      </c>
      <c r="G578" s="108" t="s">
        <v>156</v>
      </c>
      <c r="H578" s="109">
        <v>0</v>
      </c>
      <c r="I578" s="107">
        <v>0</v>
      </c>
      <c r="J578" s="108">
        <v>0</v>
      </c>
      <c r="K578" s="108" t="s">
        <v>156</v>
      </c>
      <c r="L578" s="110" t="s">
        <v>157</v>
      </c>
      <c r="M578" s="106">
        <v>0</v>
      </c>
      <c r="N578" s="111">
        <v>0</v>
      </c>
      <c r="O578" s="112">
        <v>0</v>
      </c>
      <c r="P578" s="112" t="s">
        <v>156</v>
      </c>
      <c r="Q578" s="109">
        <v>0</v>
      </c>
      <c r="R578" s="107">
        <v>0</v>
      </c>
      <c r="S578" s="108">
        <v>0</v>
      </c>
      <c r="T578" s="108" t="s">
        <v>156</v>
      </c>
      <c r="U578" s="110" t="s">
        <v>157</v>
      </c>
      <c r="V578" s="106">
        <v>0</v>
      </c>
      <c r="W578" s="107">
        <v>0</v>
      </c>
      <c r="X578" s="108">
        <v>0</v>
      </c>
      <c r="Y578" s="108" t="s">
        <v>156</v>
      </c>
      <c r="Z578" s="109">
        <v>0</v>
      </c>
      <c r="AA578" s="107">
        <v>0</v>
      </c>
      <c r="AB578" s="108">
        <v>0</v>
      </c>
      <c r="AC578" s="108" t="s">
        <v>156</v>
      </c>
      <c r="AD578" s="110" t="s">
        <v>157</v>
      </c>
    </row>
    <row r="579" spans="1:30" x14ac:dyDescent="0.2">
      <c r="A579" s="105" t="s">
        <v>1749</v>
      </c>
      <c r="B579" s="105" t="s">
        <v>1747</v>
      </c>
      <c r="C579" s="105" t="s">
        <v>1750</v>
      </c>
      <c r="D579" s="106">
        <v>0</v>
      </c>
      <c r="E579" s="107">
        <v>0</v>
      </c>
      <c r="F579" s="108">
        <v>0</v>
      </c>
      <c r="G579" s="108" t="s">
        <v>156</v>
      </c>
      <c r="H579" s="109">
        <v>0</v>
      </c>
      <c r="I579" s="107">
        <v>0</v>
      </c>
      <c r="J579" s="108">
        <v>0</v>
      </c>
      <c r="K579" s="108" t="s">
        <v>156</v>
      </c>
      <c r="L579" s="110" t="s">
        <v>157</v>
      </c>
      <c r="M579" s="106">
        <v>0</v>
      </c>
      <c r="N579" s="111">
        <v>0</v>
      </c>
      <c r="O579" s="112">
        <v>0</v>
      </c>
      <c r="P579" s="112" t="s">
        <v>156</v>
      </c>
      <c r="Q579" s="109">
        <v>0</v>
      </c>
      <c r="R579" s="107">
        <v>0</v>
      </c>
      <c r="S579" s="108">
        <v>0</v>
      </c>
      <c r="T579" s="108" t="s">
        <v>156</v>
      </c>
      <c r="U579" s="110" t="s">
        <v>157</v>
      </c>
      <c r="V579" s="106">
        <v>0</v>
      </c>
      <c r="W579" s="107">
        <v>0</v>
      </c>
      <c r="X579" s="108">
        <v>0</v>
      </c>
      <c r="Y579" s="108" t="s">
        <v>156</v>
      </c>
      <c r="Z579" s="109">
        <v>0</v>
      </c>
      <c r="AA579" s="107">
        <v>0</v>
      </c>
      <c r="AB579" s="108">
        <v>0</v>
      </c>
      <c r="AC579" s="108" t="s">
        <v>156</v>
      </c>
      <c r="AD579" s="110" t="s">
        <v>157</v>
      </c>
    </row>
    <row r="580" spans="1:30" x14ac:dyDescent="0.2">
      <c r="A580" s="105" t="s">
        <v>1751</v>
      </c>
      <c r="B580" s="105" t="s">
        <v>1752</v>
      </c>
      <c r="C580" s="105" t="s">
        <v>1753</v>
      </c>
      <c r="D580" s="106">
        <v>0</v>
      </c>
      <c r="E580" s="107">
        <v>0</v>
      </c>
      <c r="F580" s="108">
        <v>8.5538543026983702E-2</v>
      </c>
      <c r="G580" s="108" t="s">
        <v>156</v>
      </c>
      <c r="H580" s="109">
        <v>0</v>
      </c>
      <c r="I580" s="107">
        <v>0</v>
      </c>
      <c r="J580" s="108">
        <v>1.6154551581096299E-2</v>
      </c>
      <c r="K580" s="108" t="s">
        <v>156</v>
      </c>
      <c r="L580" s="110" t="s">
        <v>157</v>
      </c>
      <c r="M580" s="106">
        <v>0</v>
      </c>
      <c r="N580" s="111">
        <v>0</v>
      </c>
      <c r="O580" s="112">
        <v>3.9795677420218202E-2</v>
      </c>
      <c r="P580" s="112" t="s">
        <v>156</v>
      </c>
      <c r="Q580" s="109">
        <v>0</v>
      </c>
      <c r="R580" s="107">
        <v>0</v>
      </c>
      <c r="S580" s="108">
        <v>3.9715109977017703E-3</v>
      </c>
      <c r="T580" s="108" t="s">
        <v>156</v>
      </c>
      <c r="U580" s="110" t="s">
        <v>157</v>
      </c>
      <c r="V580" s="106">
        <v>0</v>
      </c>
      <c r="W580" s="107">
        <v>0</v>
      </c>
      <c r="X580" s="108">
        <v>5.1955204479078396E-3</v>
      </c>
      <c r="Y580" s="108" t="s">
        <v>156</v>
      </c>
      <c r="Z580" s="109">
        <v>0</v>
      </c>
      <c r="AA580" s="107">
        <v>0</v>
      </c>
      <c r="AB580" s="108">
        <v>1.4079108730429699E-2</v>
      </c>
      <c r="AC580" s="108" t="s">
        <v>156</v>
      </c>
      <c r="AD580" s="110" t="s">
        <v>157</v>
      </c>
    </row>
    <row r="581" spans="1:30" x14ac:dyDescent="0.2">
      <c r="A581" s="105" t="s">
        <v>1754</v>
      </c>
      <c r="B581" s="105" t="s">
        <v>1752</v>
      </c>
      <c r="C581" s="105" t="s">
        <v>1755</v>
      </c>
      <c r="D581" s="106">
        <v>0</v>
      </c>
      <c r="E581" s="107">
        <v>0</v>
      </c>
      <c r="F581" s="108">
        <v>6.3800543424094303E-2</v>
      </c>
      <c r="G581" s="108" t="s">
        <v>156</v>
      </c>
      <c r="H581" s="109">
        <v>0</v>
      </c>
      <c r="I581" s="107">
        <v>0</v>
      </c>
      <c r="J581" s="108">
        <v>1.4268911840433799E-2</v>
      </c>
      <c r="K581" s="108" t="s">
        <v>156</v>
      </c>
      <c r="L581" s="110" t="s">
        <v>157</v>
      </c>
      <c r="M581" s="106">
        <v>0</v>
      </c>
      <c r="N581" s="111">
        <v>0</v>
      </c>
      <c r="O581" s="112">
        <v>6.2771927791644394E-2</v>
      </c>
      <c r="P581" s="112" t="s">
        <v>156</v>
      </c>
      <c r="Q581" s="109">
        <v>0</v>
      </c>
      <c r="R581" s="107">
        <v>0</v>
      </c>
      <c r="S581" s="108">
        <v>3.84294445912935E-3</v>
      </c>
      <c r="T581" s="108" t="s">
        <v>156</v>
      </c>
      <c r="U581" s="110" t="s">
        <v>157</v>
      </c>
      <c r="V581" s="116">
        <v>0</v>
      </c>
      <c r="W581" s="107">
        <v>0</v>
      </c>
      <c r="X581" s="108">
        <v>2.2987542666380099E-3</v>
      </c>
      <c r="Y581" s="108" t="s">
        <v>156</v>
      </c>
      <c r="Z581" s="109">
        <v>0</v>
      </c>
      <c r="AA581" s="107">
        <v>0</v>
      </c>
      <c r="AB581" s="108">
        <v>1.6902780855400298E-2</v>
      </c>
      <c r="AC581" s="108" t="s">
        <v>156</v>
      </c>
      <c r="AD581" s="110" t="s">
        <v>157</v>
      </c>
    </row>
    <row r="582" spans="1:30" x14ac:dyDescent="0.2">
      <c r="A582" s="105" t="s">
        <v>1756</v>
      </c>
      <c r="B582" s="105" t="s">
        <v>1752</v>
      </c>
      <c r="C582" s="105" t="s">
        <v>1757</v>
      </c>
      <c r="D582" s="106">
        <v>0</v>
      </c>
      <c r="E582" s="107">
        <v>0</v>
      </c>
      <c r="F582" s="108">
        <v>2.4978464348110699E-2</v>
      </c>
      <c r="G582" s="108" t="s">
        <v>156</v>
      </c>
      <c r="H582" s="109">
        <v>0</v>
      </c>
      <c r="I582" s="107">
        <v>0</v>
      </c>
      <c r="J582" s="108">
        <v>1.5485604925664099E-2</v>
      </c>
      <c r="K582" s="108" t="s">
        <v>156</v>
      </c>
      <c r="L582" s="110" t="s">
        <v>157</v>
      </c>
      <c r="M582" s="106">
        <v>0</v>
      </c>
      <c r="N582" s="111">
        <v>0</v>
      </c>
      <c r="O582" s="112">
        <v>1.28413232417576E-2</v>
      </c>
      <c r="P582" s="112" t="s">
        <v>156</v>
      </c>
      <c r="Q582" s="109">
        <v>0</v>
      </c>
      <c r="R582" s="107">
        <v>0</v>
      </c>
      <c r="S582" s="108">
        <v>0</v>
      </c>
      <c r="T582" s="108" t="s">
        <v>156</v>
      </c>
      <c r="U582" s="110" t="s">
        <v>157</v>
      </c>
      <c r="V582" s="116">
        <v>0</v>
      </c>
      <c r="W582" s="107">
        <v>0</v>
      </c>
      <c r="X582" s="108">
        <v>2.8471616281832402E-3</v>
      </c>
      <c r="Y582" s="108" t="s">
        <v>156</v>
      </c>
      <c r="Z582" s="113">
        <v>0</v>
      </c>
      <c r="AA582" s="107">
        <v>0</v>
      </c>
      <c r="AB582" s="114">
        <v>2.8791040229601702E-3</v>
      </c>
      <c r="AC582" s="108" t="s">
        <v>156</v>
      </c>
      <c r="AD582" s="110" t="s">
        <v>157</v>
      </c>
    </row>
    <row r="583" spans="1:30" x14ac:dyDescent="0.2">
      <c r="A583" s="105" t="s">
        <v>1758</v>
      </c>
      <c r="B583" s="105" t="s">
        <v>1752</v>
      </c>
      <c r="C583" s="105" t="s">
        <v>1759</v>
      </c>
      <c r="D583" s="106">
        <v>0</v>
      </c>
      <c r="E583" s="107">
        <v>0</v>
      </c>
      <c r="F583" s="108">
        <v>0</v>
      </c>
      <c r="G583" s="108" t="s">
        <v>156</v>
      </c>
      <c r="H583" s="109">
        <v>0</v>
      </c>
      <c r="I583" s="107">
        <v>0</v>
      </c>
      <c r="J583" s="108">
        <v>0</v>
      </c>
      <c r="K583" s="108" t="s">
        <v>156</v>
      </c>
      <c r="L583" s="110" t="s">
        <v>157</v>
      </c>
      <c r="M583" s="106">
        <v>0</v>
      </c>
      <c r="N583" s="111">
        <v>0</v>
      </c>
      <c r="O583" s="112">
        <v>0</v>
      </c>
      <c r="P583" s="112" t="s">
        <v>156</v>
      </c>
      <c r="Q583" s="109">
        <v>0</v>
      </c>
      <c r="R583" s="107">
        <v>0</v>
      </c>
      <c r="S583" s="108">
        <v>0</v>
      </c>
      <c r="T583" s="108" t="s">
        <v>156</v>
      </c>
      <c r="U583" s="110" t="s">
        <v>157</v>
      </c>
      <c r="V583" s="106">
        <v>0</v>
      </c>
      <c r="W583" s="107">
        <v>0</v>
      </c>
      <c r="X583" s="108">
        <v>0</v>
      </c>
      <c r="Y583" s="108" t="s">
        <v>156</v>
      </c>
      <c r="Z583" s="109">
        <v>0</v>
      </c>
      <c r="AA583" s="107">
        <v>0</v>
      </c>
      <c r="AB583" s="108">
        <v>0</v>
      </c>
      <c r="AC583" s="108" t="s">
        <v>156</v>
      </c>
      <c r="AD583" s="110" t="s">
        <v>157</v>
      </c>
    </row>
    <row r="584" spans="1:30" x14ac:dyDescent="0.2">
      <c r="A584" s="105" t="s">
        <v>1760</v>
      </c>
      <c r="B584" s="105" t="s">
        <v>1752</v>
      </c>
      <c r="C584" s="105" t="s">
        <v>1761</v>
      </c>
      <c r="D584" s="106">
        <v>2.2852026913345001E-3</v>
      </c>
      <c r="E584" s="107">
        <v>-9.2739475564585199E-4</v>
      </c>
      <c r="F584" s="108">
        <v>1.05689571448099E-3</v>
      </c>
      <c r="G584" s="108">
        <v>46.249539197933899</v>
      </c>
      <c r="H584" s="109">
        <v>0</v>
      </c>
      <c r="I584" s="107">
        <v>0</v>
      </c>
      <c r="J584" s="108">
        <v>7.9808237467576797E-3</v>
      </c>
      <c r="K584" s="108" t="s">
        <v>156</v>
      </c>
      <c r="L584" s="110" t="s">
        <v>157</v>
      </c>
      <c r="M584" s="106">
        <v>1.05169393944213E-3</v>
      </c>
      <c r="N584" s="111">
        <v>-5.7113823147720763E-4</v>
      </c>
      <c r="O584" s="112">
        <v>8.6138102372584104E-3</v>
      </c>
      <c r="P584" s="112">
        <v>819.04153995863066</v>
      </c>
      <c r="Q584" s="109">
        <v>0</v>
      </c>
      <c r="R584" s="107">
        <v>0</v>
      </c>
      <c r="S584" s="108">
        <v>4.2580415826419301E-3</v>
      </c>
      <c r="T584" s="108" t="s">
        <v>156</v>
      </c>
      <c r="U584" s="110" t="s">
        <v>157</v>
      </c>
      <c r="V584" s="116">
        <v>0</v>
      </c>
      <c r="W584" s="107">
        <v>0</v>
      </c>
      <c r="X584" s="108">
        <v>1.9714032433481299E-3</v>
      </c>
      <c r="Y584" s="108" t="s">
        <v>156</v>
      </c>
      <c r="Z584" s="113">
        <v>0</v>
      </c>
      <c r="AA584" s="107">
        <v>0</v>
      </c>
      <c r="AB584" s="114">
        <v>2.13673465904754E-3</v>
      </c>
      <c r="AC584" s="108" t="s">
        <v>156</v>
      </c>
      <c r="AD584" s="110" t="s">
        <v>157</v>
      </c>
    </row>
    <row r="585" spans="1:30" x14ac:dyDescent="0.2">
      <c r="A585" s="105" t="s">
        <v>1762</v>
      </c>
      <c r="B585" s="105" t="s">
        <v>1752</v>
      </c>
      <c r="C585" s="105" t="s">
        <v>1763</v>
      </c>
      <c r="D585" s="106">
        <v>0</v>
      </c>
      <c r="E585" s="107">
        <v>0</v>
      </c>
      <c r="F585" s="108">
        <v>0</v>
      </c>
      <c r="G585" s="108" t="s">
        <v>156</v>
      </c>
      <c r="H585" s="109">
        <v>0</v>
      </c>
      <c r="I585" s="107">
        <v>0</v>
      </c>
      <c r="J585" s="108">
        <v>0</v>
      </c>
      <c r="K585" s="108" t="s">
        <v>156</v>
      </c>
      <c r="L585" s="110" t="s">
        <v>157</v>
      </c>
      <c r="M585" s="106">
        <v>0</v>
      </c>
      <c r="N585" s="111">
        <v>0</v>
      </c>
      <c r="O585" s="112">
        <v>0</v>
      </c>
      <c r="P585" s="112" t="s">
        <v>156</v>
      </c>
      <c r="Q585" s="109">
        <v>0</v>
      </c>
      <c r="R585" s="107">
        <v>0</v>
      </c>
      <c r="S585" s="108">
        <v>0</v>
      </c>
      <c r="T585" s="108" t="s">
        <v>156</v>
      </c>
      <c r="U585" s="110" t="s">
        <v>157</v>
      </c>
      <c r="V585" s="106">
        <v>0</v>
      </c>
      <c r="W585" s="107">
        <v>0</v>
      </c>
      <c r="X585" s="108">
        <v>0</v>
      </c>
      <c r="Y585" s="108" t="s">
        <v>156</v>
      </c>
      <c r="Z585" s="109">
        <v>0</v>
      </c>
      <c r="AA585" s="107">
        <v>0</v>
      </c>
      <c r="AB585" s="108">
        <v>0</v>
      </c>
      <c r="AC585" s="108" t="s">
        <v>156</v>
      </c>
      <c r="AD585" s="110" t="s">
        <v>157</v>
      </c>
    </row>
    <row r="586" spans="1:30" x14ac:dyDescent="0.2">
      <c r="A586" s="105" t="s">
        <v>1764</v>
      </c>
      <c r="B586" s="105" t="s">
        <v>1765</v>
      </c>
      <c r="C586" s="105" t="s">
        <v>1766</v>
      </c>
      <c r="D586" s="106">
        <v>0</v>
      </c>
      <c r="E586" s="107">
        <v>0</v>
      </c>
      <c r="F586" s="108">
        <v>6.0253037033787399E-2</v>
      </c>
      <c r="G586" s="108" t="s">
        <v>156</v>
      </c>
      <c r="H586" s="109">
        <v>1.0161819538394201E-3</v>
      </c>
      <c r="I586" s="107">
        <v>-2.5035278488283325E-3</v>
      </c>
      <c r="J586" s="108">
        <v>2.8145888191833199E-2</v>
      </c>
      <c r="K586" s="108">
        <v>2769.7685523237396</v>
      </c>
      <c r="L586" s="110" t="s">
        <v>157</v>
      </c>
      <c r="M586" s="106">
        <v>0</v>
      </c>
      <c r="N586" s="111">
        <v>0</v>
      </c>
      <c r="O586" s="112">
        <v>5.9101835685345397E-2</v>
      </c>
      <c r="P586" s="112" t="s">
        <v>156</v>
      </c>
      <c r="Q586" s="109">
        <v>0</v>
      </c>
      <c r="R586" s="107">
        <v>0</v>
      </c>
      <c r="S586" s="108">
        <v>9.30679866898978E-3</v>
      </c>
      <c r="T586" s="108" t="s">
        <v>156</v>
      </c>
      <c r="U586" s="110" t="s">
        <v>157</v>
      </c>
      <c r="V586" s="106">
        <v>1.8512488743886401E-4</v>
      </c>
      <c r="W586" s="107">
        <v>-3.0654891114234813E-5</v>
      </c>
      <c r="X586" s="108">
        <v>1.13104242140885E-2</v>
      </c>
      <c r="Y586" s="108">
        <v>6109.6184152029127</v>
      </c>
      <c r="Z586" s="109">
        <v>5.0005793862358699E-4</v>
      </c>
      <c r="AA586" s="107">
        <v>-2.5632245453806665E-4</v>
      </c>
      <c r="AB586" s="108">
        <v>5.8970577064342599E-3</v>
      </c>
      <c r="AC586" s="108">
        <v>1179.2748901589191</v>
      </c>
      <c r="AD586" s="110">
        <v>3.0637706828058735</v>
      </c>
    </row>
    <row r="587" spans="1:30" x14ac:dyDescent="0.2">
      <c r="A587" s="105" t="s">
        <v>1767</v>
      </c>
      <c r="B587" s="105" t="s">
        <v>1765</v>
      </c>
      <c r="C587" s="105" t="s">
        <v>1768</v>
      </c>
      <c r="D587" s="106">
        <v>0</v>
      </c>
      <c r="E587" s="107">
        <v>0</v>
      </c>
      <c r="F587" s="108">
        <v>8.0619308546669599E-2</v>
      </c>
      <c r="G587" s="108" t="s">
        <v>156</v>
      </c>
      <c r="H587" s="109">
        <v>0</v>
      </c>
      <c r="I587" s="107">
        <v>0</v>
      </c>
      <c r="J587" s="108">
        <v>3.1534812435647402E-2</v>
      </c>
      <c r="K587" s="108" t="s">
        <v>156</v>
      </c>
      <c r="L587" s="110" t="s">
        <v>157</v>
      </c>
      <c r="M587" s="106">
        <v>0</v>
      </c>
      <c r="N587" s="111">
        <v>0</v>
      </c>
      <c r="O587" s="112">
        <v>6.2048237700696098E-2</v>
      </c>
      <c r="P587" s="112" t="s">
        <v>156</v>
      </c>
      <c r="Q587" s="109">
        <v>0</v>
      </c>
      <c r="R587" s="107">
        <v>0</v>
      </c>
      <c r="S587" s="108">
        <v>5.1727238396066704E-3</v>
      </c>
      <c r="T587" s="108" t="s">
        <v>156</v>
      </c>
      <c r="U587" s="110" t="s">
        <v>157</v>
      </c>
      <c r="V587" s="106">
        <v>0</v>
      </c>
      <c r="W587" s="107">
        <v>0</v>
      </c>
      <c r="X587" s="108">
        <v>1.00786664211691E-2</v>
      </c>
      <c r="Y587" s="108" t="s">
        <v>156</v>
      </c>
      <c r="Z587" s="109">
        <v>0</v>
      </c>
      <c r="AA587" s="107">
        <v>0</v>
      </c>
      <c r="AB587" s="108">
        <v>4.87183393320543E-2</v>
      </c>
      <c r="AC587" s="108" t="s">
        <v>156</v>
      </c>
      <c r="AD587" s="110" t="s">
        <v>157</v>
      </c>
    </row>
    <row r="588" spans="1:30" x14ac:dyDescent="0.2">
      <c r="A588" s="105" t="s">
        <v>1769</v>
      </c>
      <c r="B588" s="105" t="s">
        <v>1765</v>
      </c>
      <c r="C588" s="105" t="s">
        <v>1770</v>
      </c>
      <c r="D588" s="106">
        <v>0</v>
      </c>
      <c r="E588" s="107">
        <v>0</v>
      </c>
      <c r="F588" s="108">
        <v>4.8641155071202001E-2</v>
      </c>
      <c r="G588" s="108" t="s">
        <v>156</v>
      </c>
      <c r="H588" s="109">
        <v>0</v>
      </c>
      <c r="I588" s="107">
        <v>0</v>
      </c>
      <c r="J588" s="108">
        <v>2.0480911624303599E-2</v>
      </c>
      <c r="K588" s="108" t="s">
        <v>156</v>
      </c>
      <c r="L588" s="110" t="s">
        <v>157</v>
      </c>
      <c r="M588" s="106">
        <v>0</v>
      </c>
      <c r="N588" s="111">
        <v>0</v>
      </c>
      <c r="O588" s="112">
        <v>3.4450581586305297E-2</v>
      </c>
      <c r="P588" s="112" t="s">
        <v>156</v>
      </c>
      <c r="Q588" s="109">
        <v>0</v>
      </c>
      <c r="R588" s="107">
        <v>0</v>
      </c>
      <c r="S588" s="108">
        <v>4.9221638804106804E-3</v>
      </c>
      <c r="T588" s="108" t="s">
        <v>156</v>
      </c>
      <c r="U588" s="110" t="s">
        <v>157</v>
      </c>
      <c r="V588" s="106">
        <v>0</v>
      </c>
      <c r="W588" s="107">
        <v>0</v>
      </c>
      <c r="X588" s="108">
        <v>7.2376156482383503E-3</v>
      </c>
      <c r="Y588" s="108" t="s">
        <v>156</v>
      </c>
      <c r="Z588" s="109">
        <v>0</v>
      </c>
      <c r="AA588" s="107">
        <v>0</v>
      </c>
      <c r="AB588" s="108">
        <v>3.1198714476398399E-2</v>
      </c>
      <c r="AC588" s="108" t="s">
        <v>156</v>
      </c>
      <c r="AD588" s="110" t="s">
        <v>157</v>
      </c>
    </row>
    <row r="589" spans="1:30" x14ac:dyDescent="0.2">
      <c r="A589" s="105" t="s">
        <v>1771</v>
      </c>
      <c r="B589" s="105" t="s">
        <v>1765</v>
      </c>
      <c r="C589" s="105" t="s">
        <v>1772</v>
      </c>
      <c r="D589" s="106">
        <v>0</v>
      </c>
      <c r="E589" s="107">
        <v>0</v>
      </c>
      <c r="F589" s="108">
        <v>5.3879405935891099E-2</v>
      </c>
      <c r="G589" s="108" t="s">
        <v>156</v>
      </c>
      <c r="H589" s="109">
        <v>0</v>
      </c>
      <c r="I589" s="107">
        <v>0</v>
      </c>
      <c r="J589" s="108">
        <v>2.9747769133147198E-2</v>
      </c>
      <c r="K589" s="108" t="s">
        <v>156</v>
      </c>
      <c r="L589" s="110" t="s">
        <v>157</v>
      </c>
      <c r="M589" s="106">
        <v>0</v>
      </c>
      <c r="N589" s="111">
        <v>0</v>
      </c>
      <c r="O589" s="112">
        <v>6.8970549453330005E-2</v>
      </c>
      <c r="P589" s="112" t="s">
        <v>156</v>
      </c>
      <c r="Q589" s="109">
        <v>0</v>
      </c>
      <c r="R589" s="107">
        <v>0</v>
      </c>
      <c r="S589" s="108">
        <v>7.1019017344827904E-3</v>
      </c>
      <c r="T589" s="108" t="s">
        <v>156</v>
      </c>
      <c r="U589" s="110" t="s">
        <v>157</v>
      </c>
      <c r="V589" s="106">
        <v>0</v>
      </c>
      <c r="W589" s="107">
        <v>0</v>
      </c>
      <c r="X589" s="108">
        <v>8.3394355233532991E-3</v>
      </c>
      <c r="Y589" s="108" t="s">
        <v>156</v>
      </c>
      <c r="Z589" s="109">
        <v>0</v>
      </c>
      <c r="AA589" s="107">
        <v>0</v>
      </c>
      <c r="AB589" s="108">
        <v>3.0579763293718702E-2</v>
      </c>
      <c r="AC589" s="108" t="s">
        <v>156</v>
      </c>
      <c r="AD589" s="110" t="s">
        <v>157</v>
      </c>
    </row>
    <row r="590" spans="1:30" x14ac:dyDescent="0.2">
      <c r="A590" s="105" t="s">
        <v>1773</v>
      </c>
      <c r="B590" s="105" t="s">
        <v>1765</v>
      </c>
      <c r="C590" s="105" t="s">
        <v>1774</v>
      </c>
      <c r="D590" s="106">
        <v>0</v>
      </c>
      <c r="E590" s="107">
        <v>0</v>
      </c>
      <c r="F590" s="108">
        <v>0.102549101270777</v>
      </c>
      <c r="G590" s="108" t="s">
        <v>156</v>
      </c>
      <c r="H590" s="109">
        <v>0</v>
      </c>
      <c r="I590" s="107">
        <v>0</v>
      </c>
      <c r="J590" s="108">
        <v>1.9930566091220799E-2</v>
      </c>
      <c r="K590" s="108" t="s">
        <v>156</v>
      </c>
      <c r="L590" s="110" t="s">
        <v>157</v>
      </c>
      <c r="M590" s="106">
        <v>0</v>
      </c>
      <c r="N590" s="111">
        <v>0</v>
      </c>
      <c r="O590" s="112">
        <v>4.3628931255054598E-2</v>
      </c>
      <c r="P590" s="112" t="s">
        <v>156</v>
      </c>
      <c r="Q590" s="109">
        <v>0</v>
      </c>
      <c r="R590" s="107">
        <v>0</v>
      </c>
      <c r="S590" s="108">
        <v>6.1684629698959201E-3</v>
      </c>
      <c r="T590" s="108" t="s">
        <v>156</v>
      </c>
      <c r="U590" s="110" t="s">
        <v>157</v>
      </c>
      <c r="V590" s="106">
        <v>0</v>
      </c>
      <c r="W590" s="107">
        <v>0</v>
      </c>
      <c r="X590" s="108">
        <v>6.50353578799584E-3</v>
      </c>
      <c r="Y590" s="108" t="s">
        <v>156</v>
      </c>
      <c r="Z590" s="109">
        <v>0</v>
      </c>
      <c r="AA590" s="107">
        <v>0</v>
      </c>
      <c r="AB590" s="108">
        <v>4.5015341450616399E-2</v>
      </c>
      <c r="AC590" s="108" t="s">
        <v>156</v>
      </c>
      <c r="AD590" s="110" t="s">
        <v>157</v>
      </c>
    </row>
    <row r="591" spans="1:30" x14ac:dyDescent="0.2">
      <c r="A591" s="105" t="s">
        <v>1775</v>
      </c>
      <c r="B591" s="105" t="s">
        <v>1765</v>
      </c>
      <c r="C591" s="105" t="s">
        <v>1776</v>
      </c>
      <c r="D591" s="106">
        <v>0.11378693699999499</v>
      </c>
      <c r="E591" s="107">
        <v>-4.6177701888306527E-2</v>
      </c>
      <c r="F591" s="108">
        <v>8.2718124674810295E-2</v>
      </c>
      <c r="G591" s="108">
        <v>72.69562469619332</v>
      </c>
      <c r="H591" s="109">
        <v>9.8873643330008899E-3</v>
      </c>
      <c r="I591" s="107">
        <v>-2.4359113902441217E-2</v>
      </c>
      <c r="J591" s="108">
        <v>2.2622846226033302E-2</v>
      </c>
      <c r="K591" s="108">
        <v>228.80562973213605</v>
      </c>
      <c r="L591" s="110">
        <v>-0.92273472262560785</v>
      </c>
      <c r="M591" s="106">
        <v>3.6631513710001999E-2</v>
      </c>
      <c r="N591" s="111">
        <v>-1.9893295161291409E-2</v>
      </c>
      <c r="O591" s="112">
        <v>3.1535186816325902E-2</v>
      </c>
      <c r="P591" s="112">
        <v>86.087588588279999</v>
      </c>
      <c r="Q591" s="109">
        <v>1.3989501864000799E-2</v>
      </c>
      <c r="R591" s="107">
        <v>-3.2271409665227416E-2</v>
      </c>
      <c r="S591" s="108">
        <v>8.5101973475311694E-3</v>
      </c>
      <c r="T591" s="108">
        <v>60.832740366763659</v>
      </c>
      <c r="U591" s="110">
        <v>0.69797433178398172</v>
      </c>
      <c r="V591" s="106">
        <v>5.9670730053001698E-2</v>
      </c>
      <c r="W591" s="107">
        <v>-9.8808958524592982E-3</v>
      </c>
      <c r="X591" s="108">
        <v>1.1705136176235901E-2</v>
      </c>
      <c r="Y591" s="108">
        <v>19.61621077174517</v>
      </c>
      <c r="Z591" s="109">
        <v>9.1929233879984792E-3</v>
      </c>
      <c r="AA591" s="107">
        <v>-4.7121593423315056E-3</v>
      </c>
      <c r="AB591" s="108">
        <v>2.91739128939601E-2</v>
      </c>
      <c r="AC591" s="108">
        <v>317.3518549284023</v>
      </c>
      <c r="AD591" s="110">
        <v>-1.068253524908046</v>
      </c>
    </row>
    <row r="592" spans="1:30" x14ac:dyDescent="0.2">
      <c r="A592" s="105" t="s">
        <v>1777</v>
      </c>
      <c r="B592" s="105" t="s">
        <v>1765</v>
      </c>
      <c r="C592" s="105" t="s">
        <v>1778</v>
      </c>
      <c r="D592" s="106">
        <v>0</v>
      </c>
      <c r="E592" s="107">
        <v>0</v>
      </c>
      <c r="F592" s="108">
        <v>0.108544773435218</v>
      </c>
      <c r="G592" s="108" t="s">
        <v>156</v>
      </c>
      <c r="H592" s="109">
        <v>0</v>
      </c>
      <c r="I592" s="107">
        <v>0</v>
      </c>
      <c r="J592" s="108">
        <v>2.2494598142008101E-2</v>
      </c>
      <c r="K592" s="108" t="s">
        <v>156</v>
      </c>
      <c r="L592" s="110" t="s">
        <v>157</v>
      </c>
      <c r="M592" s="106">
        <v>0</v>
      </c>
      <c r="N592" s="111">
        <v>0</v>
      </c>
      <c r="O592" s="112">
        <v>5.5589113025170798E-2</v>
      </c>
      <c r="P592" s="112" t="s">
        <v>156</v>
      </c>
      <c r="Q592" s="109">
        <v>0</v>
      </c>
      <c r="R592" s="107">
        <v>0</v>
      </c>
      <c r="S592" s="108">
        <v>5.9597027564638602E-3</v>
      </c>
      <c r="T592" s="108" t="s">
        <v>156</v>
      </c>
      <c r="U592" s="110" t="s">
        <v>157</v>
      </c>
      <c r="V592" s="106">
        <v>0</v>
      </c>
      <c r="W592" s="107">
        <v>0</v>
      </c>
      <c r="X592" s="108">
        <v>9.8165661627804997E-3</v>
      </c>
      <c r="Y592" s="108" t="s">
        <v>156</v>
      </c>
      <c r="Z592" s="109">
        <v>0</v>
      </c>
      <c r="AA592" s="107">
        <v>0</v>
      </c>
      <c r="AB592" s="108">
        <v>3.3036328535283002E-2</v>
      </c>
      <c r="AC592" s="108" t="s">
        <v>156</v>
      </c>
      <c r="AD592" s="110" t="s">
        <v>157</v>
      </c>
    </row>
    <row r="593" spans="1:30" x14ac:dyDescent="0.2">
      <c r="A593" s="105" t="s">
        <v>1779</v>
      </c>
      <c r="B593" s="105" t="s">
        <v>1765</v>
      </c>
      <c r="C593" s="105" t="s">
        <v>1780</v>
      </c>
      <c r="D593" s="106">
        <v>0</v>
      </c>
      <c r="E593" s="107">
        <v>0</v>
      </c>
      <c r="F593" s="108">
        <v>0</v>
      </c>
      <c r="G593" s="108" t="s">
        <v>156</v>
      </c>
      <c r="H593" s="109">
        <v>0</v>
      </c>
      <c r="I593" s="107">
        <v>0</v>
      </c>
      <c r="J593" s="108">
        <v>0</v>
      </c>
      <c r="K593" s="108" t="s">
        <v>156</v>
      </c>
      <c r="L593" s="110" t="s">
        <v>157</v>
      </c>
      <c r="M593" s="106">
        <v>0</v>
      </c>
      <c r="N593" s="111">
        <v>0</v>
      </c>
      <c r="O593" s="112">
        <v>0</v>
      </c>
      <c r="P593" s="112" t="s">
        <v>156</v>
      </c>
      <c r="Q593" s="109">
        <v>0</v>
      </c>
      <c r="R593" s="107">
        <v>0</v>
      </c>
      <c r="S593" s="108">
        <v>0</v>
      </c>
      <c r="T593" s="108" t="s">
        <v>156</v>
      </c>
      <c r="U593" s="110" t="s">
        <v>157</v>
      </c>
      <c r="V593" s="106">
        <v>0</v>
      </c>
      <c r="W593" s="107">
        <v>0</v>
      </c>
      <c r="X593" s="108">
        <v>0</v>
      </c>
      <c r="Y593" s="108" t="s">
        <v>156</v>
      </c>
      <c r="Z593" s="109">
        <v>0</v>
      </c>
      <c r="AA593" s="107">
        <v>0</v>
      </c>
      <c r="AB593" s="108">
        <v>0</v>
      </c>
      <c r="AC593" s="108" t="s">
        <v>156</v>
      </c>
      <c r="AD593" s="110" t="s">
        <v>157</v>
      </c>
    </row>
    <row r="594" spans="1:30" x14ac:dyDescent="0.2">
      <c r="A594" s="105" t="s">
        <v>1781</v>
      </c>
      <c r="B594" s="105" t="s">
        <v>1765</v>
      </c>
      <c r="C594" s="105" t="s">
        <v>1782</v>
      </c>
      <c r="D594" s="106">
        <v>0</v>
      </c>
      <c r="E594" s="107">
        <v>0</v>
      </c>
      <c r="F594" s="108">
        <v>6.7584192745626395E-2</v>
      </c>
      <c r="G594" s="108" t="s">
        <v>156</v>
      </c>
      <c r="H594" s="109">
        <v>0</v>
      </c>
      <c r="I594" s="107">
        <v>0</v>
      </c>
      <c r="J594" s="108">
        <v>3.1434842454163003E-2</v>
      </c>
      <c r="K594" s="108" t="s">
        <v>156</v>
      </c>
      <c r="L594" s="110" t="s">
        <v>157</v>
      </c>
      <c r="M594" s="106">
        <v>0</v>
      </c>
      <c r="N594" s="111">
        <v>0</v>
      </c>
      <c r="O594" s="112">
        <v>4.79354093058365E-2</v>
      </c>
      <c r="P594" s="112" t="s">
        <v>156</v>
      </c>
      <c r="Q594" s="109">
        <v>0</v>
      </c>
      <c r="R594" s="107">
        <v>0</v>
      </c>
      <c r="S594" s="108">
        <v>8.8238388452099407E-3</v>
      </c>
      <c r="T594" s="108" t="s">
        <v>156</v>
      </c>
      <c r="U594" s="110" t="s">
        <v>157</v>
      </c>
      <c r="V594" s="106">
        <v>0</v>
      </c>
      <c r="W594" s="107">
        <v>0</v>
      </c>
      <c r="X594" s="108">
        <v>9.8770173664213309E-3</v>
      </c>
      <c r="Y594" s="108" t="s">
        <v>156</v>
      </c>
      <c r="Z594" s="109">
        <v>0</v>
      </c>
      <c r="AA594" s="107">
        <v>0</v>
      </c>
      <c r="AB594" s="108">
        <v>4.8661706772037301E-2</v>
      </c>
      <c r="AC594" s="108" t="s">
        <v>156</v>
      </c>
      <c r="AD594" s="110" t="s">
        <v>157</v>
      </c>
    </row>
    <row r="595" spans="1:30" x14ac:dyDescent="0.2">
      <c r="A595" s="105" t="s">
        <v>1783</v>
      </c>
      <c r="B595" s="105" t="s">
        <v>1784</v>
      </c>
      <c r="C595" s="105" t="s">
        <v>1785</v>
      </c>
      <c r="D595" s="106">
        <v>0</v>
      </c>
      <c r="E595" s="107">
        <v>0</v>
      </c>
      <c r="F595" s="108">
        <v>4.7637749473576602E-2</v>
      </c>
      <c r="G595" s="108" t="s">
        <v>156</v>
      </c>
      <c r="H595" s="109">
        <v>0</v>
      </c>
      <c r="I595" s="107">
        <v>0</v>
      </c>
      <c r="J595" s="108">
        <v>1.91453119478944E-2</v>
      </c>
      <c r="K595" s="108" t="s">
        <v>156</v>
      </c>
      <c r="L595" s="110" t="s">
        <v>157</v>
      </c>
      <c r="M595" s="106">
        <v>0</v>
      </c>
      <c r="N595" s="111">
        <v>0</v>
      </c>
      <c r="O595" s="112">
        <v>1.9875562957931501E-2</v>
      </c>
      <c r="P595" s="112" t="s">
        <v>156</v>
      </c>
      <c r="Q595" s="109">
        <v>0</v>
      </c>
      <c r="R595" s="107">
        <v>0</v>
      </c>
      <c r="S595" s="108">
        <v>7.79924216289555E-3</v>
      </c>
      <c r="T595" s="108" t="s">
        <v>156</v>
      </c>
      <c r="U595" s="110" t="s">
        <v>157</v>
      </c>
      <c r="V595" s="106">
        <v>0</v>
      </c>
      <c r="W595" s="107">
        <v>0</v>
      </c>
      <c r="X595" s="108">
        <v>7.0344106893149199E-3</v>
      </c>
      <c r="Y595" s="108" t="s">
        <v>156</v>
      </c>
      <c r="Z595" s="109">
        <v>0</v>
      </c>
      <c r="AA595" s="107">
        <v>0</v>
      </c>
      <c r="AB595" s="108">
        <v>2.1205959930778898E-2</v>
      </c>
      <c r="AC595" s="108" t="s">
        <v>156</v>
      </c>
      <c r="AD595" s="110" t="s">
        <v>157</v>
      </c>
    </row>
    <row r="596" spans="1:30" x14ac:dyDescent="0.2">
      <c r="A596" s="105" t="s">
        <v>1786</v>
      </c>
      <c r="B596" s="105" t="s">
        <v>1784</v>
      </c>
      <c r="C596" s="105" t="s">
        <v>1787</v>
      </c>
      <c r="D596" s="106">
        <v>0</v>
      </c>
      <c r="E596" s="107">
        <v>0</v>
      </c>
      <c r="F596" s="108">
        <v>4.5089093242027298E-2</v>
      </c>
      <c r="G596" s="108" t="s">
        <v>156</v>
      </c>
      <c r="H596" s="109">
        <v>0</v>
      </c>
      <c r="I596" s="107">
        <v>0</v>
      </c>
      <c r="J596" s="108">
        <v>0</v>
      </c>
      <c r="K596" s="108" t="s">
        <v>156</v>
      </c>
      <c r="L596" s="110" t="s">
        <v>157</v>
      </c>
      <c r="M596" s="106">
        <v>0</v>
      </c>
      <c r="N596" s="111">
        <v>0</v>
      </c>
      <c r="O596" s="112">
        <v>3.4713458723432199E-2</v>
      </c>
      <c r="P596" s="112" t="s">
        <v>156</v>
      </c>
      <c r="Q596" s="113">
        <v>0</v>
      </c>
      <c r="R596" s="107">
        <v>0</v>
      </c>
      <c r="S596" s="108">
        <v>2.7284220248288801E-3</v>
      </c>
      <c r="T596" s="108" t="s">
        <v>156</v>
      </c>
      <c r="U596" s="110" t="s">
        <v>157</v>
      </c>
      <c r="V596" s="106">
        <v>0</v>
      </c>
      <c r="W596" s="107">
        <v>0</v>
      </c>
      <c r="X596" s="108">
        <v>0</v>
      </c>
      <c r="Y596" s="108" t="s">
        <v>156</v>
      </c>
      <c r="Z596" s="109">
        <v>0</v>
      </c>
      <c r="AA596" s="107">
        <v>0</v>
      </c>
      <c r="AB596" s="108">
        <v>1.16886787041042E-2</v>
      </c>
      <c r="AC596" s="108" t="s">
        <v>156</v>
      </c>
      <c r="AD596" s="110" t="s">
        <v>157</v>
      </c>
    </row>
    <row r="597" spans="1:30" x14ac:dyDescent="0.2">
      <c r="A597" s="105" t="s">
        <v>1788</v>
      </c>
      <c r="B597" s="105" t="s">
        <v>1784</v>
      </c>
      <c r="C597" s="105" t="s">
        <v>1789</v>
      </c>
      <c r="D597" s="106">
        <v>0</v>
      </c>
      <c r="E597" s="107">
        <v>0</v>
      </c>
      <c r="F597" s="108">
        <v>4.5093751571320402E-2</v>
      </c>
      <c r="G597" s="108" t="s">
        <v>156</v>
      </c>
      <c r="H597" s="109">
        <v>0</v>
      </c>
      <c r="I597" s="107">
        <v>0</v>
      </c>
      <c r="J597" s="108">
        <v>4.7386704789788101E-3</v>
      </c>
      <c r="K597" s="108" t="s">
        <v>156</v>
      </c>
      <c r="L597" s="110" t="s">
        <v>157</v>
      </c>
      <c r="M597" s="106">
        <v>0</v>
      </c>
      <c r="N597" s="111">
        <v>0</v>
      </c>
      <c r="O597" s="112">
        <v>5.3970180060038203E-2</v>
      </c>
      <c r="P597" s="112" t="s">
        <v>156</v>
      </c>
      <c r="Q597" s="109">
        <v>0</v>
      </c>
      <c r="R597" s="107">
        <v>0</v>
      </c>
      <c r="S597" s="108">
        <v>5.4379150215095803E-3</v>
      </c>
      <c r="T597" s="108" t="s">
        <v>156</v>
      </c>
      <c r="U597" s="110" t="s">
        <v>157</v>
      </c>
      <c r="V597" s="106">
        <v>0</v>
      </c>
      <c r="W597" s="107">
        <v>0</v>
      </c>
      <c r="X597" s="108">
        <v>5.1207315840822E-3</v>
      </c>
      <c r="Y597" s="108" t="s">
        <v>156</v>
      </c>
      <c r="Z597" s="109">
        <v>0</v>
      </c>
      <c r="AA597" s="107">
        <v>0</v>
      </c>
      <c r="AB597" s="108">
        <v>0</v>
      </c>
      <c r="AC597" s="108" t="s">
        <v>156</v>
      </c>
      <c r="AD597" s="110" t="s">
        <v>157</v>
      </c>
    </row>
    <row r="598" spans="1:30" x14ac:dyDescent="0.2">
      <c r="A598" s="105" t="s">
        <v>1790</v>
      </c>
      <c r="B598" s="105" t="s">
        <v>1784</v>
      </c>
      <c r="C598" s="105" t="s">
        <v>1791</v>
      </c>
      <c r="D598" s="106">
        <v>0</v>
      </c>
      <c r="E598" s="107">
        <v>0</v>
      </c>
      <c r="F598" s="108">
        <v>4.4976010033682498E-2</v>
      </c>
      <c r="G598" s="108" t="s">
        <v>156</v>
      </c>
      <c r="H598" s="113">
        <v>0</v>
      </c>
      <c r="I598" s="107">
        <v>0</v>
      </c>
      <c r="J598" s="114">
        <v>2.2174479894632599E-5</v>
      </c>
      <c r="K598" s="108" t="s">
        <v>156</v>
      </c>
      <c r="L598" s="110" t="s">
        <v>157</v>
      </c>
      <c r="M598" s="106">
        <v>0</v>
      </c>
      <c r="N598" s="111">
        <v>0</v>
      </c>
      <c r="O598" s="112">
        <v>4.9066966107801299E-2</v>
      </c>
      <c r="P598" s="112" t="s">
        <v>156</v>
      </c>
      <c r="Q598" s="113">
        <v>0</v>
      </c>
      <c r="R598" s="107">
        <v>0</v>
      </c>
      <c r="S598" s="108">
        <v>2.7279936478860701E-3</v>
      </c>
      <c r="T598" s="108" t="s">
        <v>156</v>
      </c>
      <c r="U598" s="110" t="s">
        <v>157</v>
      </c>
      <c r="V598" s="116">
        <v>0</v>
      </c>
      <c r="W598" s="107">
        <v>0</v>
      </c>
      <c r="X598" s="108">
        <v>2.2700495775994302E-3</v>
      </c>
      <c r="Y598" s="108" t="s">
        <v>156</v>
      </c>
      <c r="Z598" s="109">
        <v>0</v>
      </c>
      <c r="AA598" s="107">
        <v>0</v>
      </c>
      <c r="AB598" s="108">
        <v>1.8174335547567502E-2</v>
      </c>
      <c r="AC598" s="108" t="s">
        <v>156</v>
      </c>
      <c r="AD598" s="110" t="s">
        <v>157</v>
      </c>
    </row>
    <row r="599" spans="1:30" x14ac:dyDescent="0.2">
      <c r="A599" s="105" t="s">
        <v>1792</v>
      </c>
      <c r="B599" s="105" t="s">
        <v>1793</v>
      </c>
      <c r="C599" s="105" t="s">
        <v>1794</v>
      </c>
      <c r="D599" s="106">
        <v>0</v>
      </c>
      <c r="E599" s="107">
        <v>0</v>
      </c>
      <c r="F599" s="108">
        <v>0</v>
      </c>
      <c r="G599" s="108" t="s">
        <v>156</v>
      </c>
      <c r="H599" s="109">
        <v>0</v>
      </c>
      <c r="I599" s="107">
        <v>0</v>
      </c>
      <c r="J599" s="108">
        <v>0</v>
      </c>
      <c r="K599" s="108" t="s">
        <v>156</v>
      </c>
      <c r="L599" s="110" t="s">
        <v>157</v>
      </c>
      <c r="M599" s="106">
        <v>0</v>
      </c>
      <c r="N599" s="111">
        <v>0</v>
      </c>
      <c r="O599" s="112">
        <v>0</v>
      </c>
      <c r="P599" s="112" t="s">
        <v>156</v>
      </c>
      <c r="Q599" s="109">
        <v>0</v>
      </c>
      <c r="R599" s="107">
        <v>0</v>
      </c>
      <c r="S599" s="108">
        <v>0</v>
      </c>
      <c r="T599" s="108" t="s">
        <v>156</v>
      </c>
      <c r="U599" s="110" t="s">
        <v>157</v>
      </c>
      <c r="V599" s="106">
        <v>0</v>
      </c>
      <c r="W599" s="107">
        <v>0</v>
      </c>
      <c r="X599" s="108">
        <v>0</v>
      </c>
      <c r="Y599" s="108" t="s">
        <v>156</v>
      </c>
      <c r="Z599" s="109">
        <v>0</v>
      </c>
      <c r="AA599" s="107">
        <v>0</v>
      </c>
      <c r="AB599" s="108">
        <v>0</v>
      </c>
      <c r="AC599" s="108" t="s">
        <v>156</v>
      </c>
      <c r="AD599" s="110" t="s">
        <v>157</v>
      </c>
    </row>
    <row r="600" spans="1:30" x14ac:dyDescent="0.2">
      <c r="A600" s="105" t="s">
        <v>1795</v>
      </c>
      <c r="B600" s="105" t="s">
        <v>1796</v>
      </c>
      <c r="C600" s="105" t="s">
        <v>1797</v>
      </c>
      <c r="D600" s="106">
        <v>0.18040982951690701</v>
      </c>
      <c r="E600" s="107">
        <v>-7.321500643920402E-2</v>
      </c>
      <c r="F600" s="108">
        <v>0.13563352368582701</v>
      </c>
      <c r="G600" s="108">
        <v>75.180783690678112</v>
      </c>
      <c r="H600" s="109">
        <v>1.7648063432999999E-2</v>
      </c>
      <c r="I600" s="107">
        <v>-4.3478845609756095E-2</v>
      </c>
      <c r="J600" s="108">
        <v>2.5113128283986898E-2</v>
      </c>
      <c r="K600" s="108">
        <v>142.29962612797519</v>
      </c>
      <c r="L600" s="110">
        <v>-0.75182574290865722</v>
      </c>
      <c r="M600" s="106">
        <v>6.3148625298E-2</v>
      </c>
      <c r="N600" s="111">
        <v>-3.4293811935483871E-2</v>
      </c>
      <c r="O600" s="112">
        <v>9.4309440524209601E-2</v>
      </c>
      <c r="P600" s="112">
        <v>149.3451996447443</v>
      </c>
      <c r="Q600" s="109">
        <v>2.6576569760000002E-2</v>
      </c>
      <c r="R600" s="107">
        <v>-6.1307641870257064E-2</v>
      </c>
      <c r="S600" s="108">
        <v>1.50133301292388E-2</v>
      </c>
      <c r="T600" s="108">
        <v>56.490849890775365</v>
      </c>
      <c r="U600" s="110">
        <v>0.83811863782490414</v>
      </c>
      <c r="V600" s="106">
        <v>0.10713962456999999</v>
      </c>
      <c r="W600" s="107">
        <v>-1.7741285737704917E-2</v>
      </c>
      <c r="X600" s="108">
        <v>1.6559392229996701E-2</v>
      </c>
      <c r="Y600" s="108">
        <v>15.455899062981663</v>
      </c>
      <c r="Z600" s="109">
        <v>1.7196383159999998E-2</v>
      </c>
      <c r="AA600" s="107">
        <v>-8.8146168679589972E-3</v>
      </c>
      <c r="AB600" s="108">
        <v>4.1236482357482201E-2</v>
      </c>
      <c r="AC600" s="108">
        <v>239.79741538558628</v>
      </c>
      <c r="AD600" s="110">
        <v>-1.0091407992022425</v>
      </c>
    </row>
    <row r="601" spans="1:30" x14ac:dyDescent="0.2">
      <c r="A601" s="105" t="s">
        <v>1798</v>
      </c>
      <c r="B601" s="105" t="s">
        <v>1799</v>
      </c>
      <c r="C601" s="105" t="s">
        <v>1800</v>
      </c>
      <c r="D601" s="106">
        <v>0</v>
      </c>
      <c r="E601" s="107">
        <v>0</v>
      </c>
      <c r="F601" s="108">
        <v>0</v>
      </c>
      <c r="G601" s="108" t="s">
        <v>156</v>
      </c>
      <c r="H601" s="109">
        <v>0</v>
      </c>
      <c r="I601" s="107">
        <v>0</v>
      </c>
      <c r="J601" s="108">
        <v>0</v>
      </c>
      <c r="K601" s="108" t="s">
        <v>156</v>
      </c>
      <c r="L601" s="110" t="s">
        <v>157</v>
      </c>
      <c r="M601" s="106">
        <v>0</v>
      </c>
      <c r="N601" s="111">
        <v>0</v>
      </c>
      <c r="O601" s="112">
        <v>0</v>
      </c>
      <c r="P601" s="112" t="s">
        <v>156</v>
      </c>
      <c r="Q601" s="109">
        <v>0</v>
      </c>
      <c r="R601" s="107">
        <v>0</v>
      </c>
      <c r="S601" s="108">
        <v>0</v>
      </c>
      <c r="T601" s="108" t="s">
        <v>156</v>
      </c>
      <c r="U601" s="110" t="s">
        <v>157</v>
      </c>
      <c r="V601" s="106">
        <v>0</v>
      </c>
      <c r="W601" s="107">
        <v>0</v>
      </c>
      <c r="X601" s="108">
        <v>0</v>
      </c>
      <c r="Y601" s="108" t="s">
        <v>156</v>
      </c>
      <c r="Z601" s="109">
        <v>0</v>
      </c>
      <c r="AA601" s="107">
        <v>0</v>
      </c>
      <c r="AB601" s="108">
        <v>0</v>
      </c>
      <c r="AC601" s="108" t="s">
        <v>156</v>
      </c>
      <c r="AD601" s="110" t="s">
        <v>157</v>
      </c>
    </row>
    <row r="602" spans="1:30" x14ac:dyDescent="0.2">
      <c r="A602" s="105" t="s">
        <v>1801</v>
      </c>
      <c r="B602" s="105" t="s">
        <v>1799</v>
      </c>
      <c r="C602" s="105" t="s">
        <v>1802</v>
      </c>
      <c r="D602" s="106">
        <v>2.7720955213397701E-2</v>
      </c>
      <c r="E602" s="107">
        <v>-1.1249885440746437E-2</v>
      </c>
      <c r="F602" s="108">
        <v>1.36530252138561E-2</v>
      </c>
      <c r="G602" s="108">
        <v>49.251640532421163</v>
      </c>
      <c r="H602" s="109">
        <v>1.1495726549999999E-3</v>
      </c>
      <c r="I602" s="107">
        <v>-2.8321573170731707E-3</v>
      </c>
      <c r="J602" s="108">
        <v>9.2994351328206098E-4</v>
      </c>
      <c r="K602" s="108">
        <v>80.894714156371521</v>
      </c>
      <c r="L602" s="110">
        <v>-1.9899370005904842</v>
      </c>
      <c r="M602" s="106">
        <v>5.7102497100000003E-3</v>
      </c>
      <c r="N602" s="111">
        <v>-3.1010370967741938E-3</v>
      </c>
      <c r="O602" s="112">
        <v>2.0461712777301699E-3</v>
      </c>
      <c r="P602" s="112">
        <v>35.833306451499645</v>
      </c>
      <c r="Q602" s="109">
        <v>7.2364245199999996E-4</v>
      </c>
      <c r="R602" s="107">
        <v>-1.6693204837933413E-3</v>
      </c>
      <c r="S602" s="108">
        <v>1.98965152098846E-4</v>
      </c>
      <c r="T602" s="108">
        <v>27.494953004615326</v>
      </c>
      <c r="U602" s="110">
        <v>-0.89348982808658806</v>
      </c>
      <c r="V602" s="106">
        <v>6.7951939769999997E-3</v>
      </c>
      <c r="W602" s="107">
        <v>-1.1252184098360656E-3</v>
      </c>
      <c r="X602" s="108">
        <v>5.7289136832868099E-4</v>
      </c>
      <c r="Y602" s="108">
        <v>8.4308317064644847</v>
      </c>
      <c r="Z602" s="109">
        <v>6.2796016799999998E-4</v>
      </c>
      <c r="AA602" s="107">
        <v>-3.2188328427889981E-4</v>
      </c>
      <c r="AB602" s="108">
        <v>1.22826511158347E-3</v>
      </c>
      <c r="AC602" s="108">
        <v>195.5960225145156</v>
      </c>
      <c r="AD602" s="110">
        <v>-1.8055954987922553</v>
      </c>
    </row>
    <row r="603" spans="1:30" x14ac:dyDescent="0.2">
      <c r="A603" s="105" t="s">
        <v>1803</v>
      </c>
      <c r="B603" s="105" t="s">
        <v>1804</v>
      </c>
      <c r="C603" s="105" t="s">
        <v>1805</v>
      </c>
      <c r="D603" s="116">
        <v>0</v>
      </c>
      <c r="E603" s="107">
        <v>0</v>
      </c>
      <c r="F603" s="108">
        <v>3.30172603068747E-3</v>
      </c>
      <c r="G603" s="108" t="s">
        <v>156</v>
      </c>
      <c r="H603" s="109">
        <v>0</v>
      </c>
      <c r="I603" s="107">
        <v>0</v>
      </c>
      <c r="J603" s="108">
        <v>2.5779060897309402E-3</v>
      </c>
      <c r="K603" s="108" t="s">
        <v>156</v>
      </c>
      <c r="L603" s="110" t="s">
        <v>157</v>
      </c>
      <c r="M603" s="116">
        <v>0</v>
      </c>
      <c r="N603" s="111">
        <v>0</v>
      </c>
      <c r="O603" s="112">
        <v>1.13862535735716E-3</v>
      </c>
      <c r="P603" s="112" t="s">
        <v>156</v>
      </c>
      <c r="Q603" s="113">
        <v>0</v>
      </c>
      <c r="R603" s="107">
        <v>0</v>
      </c>
      <c r="S603" s="108">
        <v>1.7940029861288999E-3</v>
      </c>
      <c r="T603" s="108" t="s">
        <v>156</v>
      </c>
      <c r="U603" s="110" t="s">
        <v>157</v>
      </c>
      <c r="V603" s="106">
        <v>0</v>
      </c>
      <c r="W603" s="107">
        <v>0</v>
      </c>
      <c r="X603" s="108">
        <v>4.5989242077538297E-3</v>
      </c>
      <c r="Y603" s="108" t="s">
        <v>156</v>
      </c>
      <c r="Z603" s="113">
        <v>0</v>
      </c>
      <c r="AA603" s="107">
        <v>0</v>
      </c>
      <c r="AB603" s="114">
        <v>9.889092036352951E-4</v>
      </c>
      <c r="AC603" s="108" t="s">
        <v>156</v>
      </c>
      <c r="AD603" s="110" t="s">
        <v>157</v>
      </c>
    </row>
    <row r="604" spans="1:30" x14ac:dyDescent="0.2">
      <c r="A604" s="105" t="s">
        <v>1806</v>
      </c>
      <c r="B604" s="105" t="s">
        <v>1807</v>
      </c>
      <c r="C604" s="105" t="s">
        <v>1808</v>
      </c>
      <c r="D604" s="106">
        <v>7.1280178200000002E-2</v>
      </c>
      <c r="E604" s="107">
        <v>-2.8927352350341506E-2</v>
      </c>
      <c r="F604" s="108">
        <v>1.6020849407630201E-2</v>
      </c>
      <c r="G604" s="108">
        <v>22.475882934352988</v>
      </c>
      <c r="H604" s="109">
        <v>2.9681467199999998E-3</v>
      </c>
      <c r="I604" s="107">
        <v>-7.3125073170731709E-3</v>
      </c>
      <c r="J604" s="108">
        <v>6.4828284834797098E-3</v>
      </c>
      <c r="K604" s="108">
        <v>218.41334324199818</v>
      </c>
      <c r="L604" s="110">
        <v>-1.9839962146764862</v>
      </c>
      <c r="M604" s="106">
        <v>1.4743573019999999E-2</v>
      </c>
      <c r="N604" s="111">
        <v>-8.0067193548387094E-3</v>
      </c>
      <c r="O604" s="112">
        <v>1.6868318066248E-2</v>
      </c>
      <c r="P604" s="112">
        <v>114.41133057343518</v>
      </c>
      <c r="Q604" s="109">
        <v>1.8684120000000001E-3</v>
      </c>
      <c r="R604" s="107">
        <v>-4.3101097995910343E-3</v>
      </c>
      <c r="S604" s="108">
        <v>1.7719261136261101E-3</v>
      </c>
      <c r="T604" s="108">
        <v>94.835941624551225</v>
      </c>
      <c r="U604" s="110">
        <v>-0.89348661660164685</v>
      </c>
      <c r="V604" s="106">
        <v>1.7544843359999999E-2</v>
      </c>
      <c r="W604" s="107">
        <v>-2.9052563934426228E-3</v>
      </c>
      <c r="X604" s="108">
        <v>1.07531175690059E-3</v>
      </c>
      <c r="Y604" s="108">
        <v>6.1289333557241292</v>
      </c>
      <c r="Z604" s="109">
        <v>1.6213586400000001E-3</v>
      </c>
      <c r="AA604" s="107">
        <v>-8.3108494874657474E-4</v>
      </c>
      <c r="AB604" s="108">
        <v>9.1655558906766806E-3</v>
      </c>
      <c r="AC604" s="108">
        <v>565.30095591168413</v>
      </c>
      <c r="AD604" s="110">
        <v>-1.8055976356781802</v>
      </c>
    </row>
    <row r="605" spans="1:30" x14ac:dyDescent="0.2">
      <c r="A605" s="105" t="s">
        <v>1809</v>
      </c>
      <c r="B605" s="105" t="s">
        <v>1810</v>
      </c>
      <c r="C605" s="105" t="s">
        <v>1811</v>
      </c>
      <c r="D605" s="116">
        <v>0</v>
      </c>
      <c r="E605" s="107">
        <v>0</v>
      </c>
      <c r="F605" s="114">
        <v>7.7032120256575399E-5</v>
      </c>
      <c r="G605" s="108" t="s">
        <v>156</v>
      </c>
      <c r="H605" s="113">
        <v>0</v>
      </c>
      <c r="I605" s="107">
        <v>0</v>
      </c>
      <c r="J605" s="114">
        <v>1.5652670703574499E-5</v>
      </c>
      <c r="K605" s="108" t="s">
        <v>156</v>
      </c>
      <c r="L605" s="110" t="s">
        <v>157</v>
      </c>
      <c r="M605" s="116">
        <v>0</v>
      </c>
      <c r="N605" s="111">
        <v>0</v>
      </c>
      <c r="O605" s="115">
        <v>3.3966567365246899E-5</v>
      </c>
      <c r="P605" s="112" t="s">
        <v>156</v>
      </c>
      <c r="Q605" s="113">
        <v>0</v>
      </c>
      <c r="R605" s="107">
        <v>0</v>
      </c>
      <c r="S605" s="114">
        <v>2.38776591104677E-5</v>
      </c>
      <c r="T605" s="108" t="s">
        <v>156</v>
      </c>
      <c r="U605" s="110" t="s">
        <v>157</v>
      </c>
      <c r="V605" s="116">
        <v>0</v>
      </c>
      <c r="W605" s="107">
        <v>0</v>
      </c>
      <c r="X605" s="114">
        <v>2.75777457607886E-5</v>
      </c>
      <c r="Y605" s="108" t="s">
        <v>156</v>
      </c>
      <c r="Z605" s="113">
        <v>0</v>
      </c>
      <c r="AA605" s="107">
        <v>0</v>
      </c>
      <c r="AB605" s="114">
        <v>3.2266289120297303E-5</v>
      </c>
      <c r="AC605" s="108" t="s">
        <v>156</v>
      </c>
      <c r="AD605" s="110" t="s">
        <v>157</v>
      </c>
    </row>
    <row r="606" spans="1:30" x14ac:dyDescent="0.2">
      <c r="A606" s="105" t="s">
        <v>1812</v>
      </c>
      <c r="B606" s="105" t="s">
        <v>1813</v>
      </c>
      <c r="C606" s="105" t="s">
        <v>1814</v>
      </c>
      <c r="D606" s="106">
        <v>7.1280178200000002E-2</v>
      </c>
      <c r="E606" s="107">
        <v>-2.8927352350341506E-2</v>
      </c>
      <c r="F606" s="108">
        <v>1.2429805581499901E-4</v>
      </c>
      <c r="G606" s="108">
        <v>0.17437955256823279</v>
      </c>
      <c r="H606" s="109">
        <v>2.9681467199999998E-3</v>
      </c>
      <c r="I606" s="107">
        <v>-7.3125073170731709E-3</v>
      </c>
      <c r="J606" s="114">
        <v>4.6522615977914501E-5</v>
      </c>
      <c r="K606" s="108">
        <v>1.5673961015618025</v>
      </c>
      <c r="L606" s="110">
        <v>-1.9839962146764862</v>
      </c>
      <c r="M606" s="106">
        <v>1.48889676606619E-2</v>
      </c>
      <c r="N606" s="111">
        <v>-8.0856781039762675E-3</v>
      </c>
      <c r="O606" s="115">
        <v>8.7997436992454597E-5</v>
      </c>
      <c r="P606" s="112">
        <v>0.59102443499123436</v>
      </c>
      <c r="Q606" s="109">
        <v>1.8684120000000001E-3</v>
      </c>
      <c r="R606" s="107">
        <v>-4.3101097995910343E-3</v>
      </c>
      <c r="S606" s="114">
        <v>3.6297630917719498E-5</v>
      </c>
      <c r="T606" s="108">
        <v>1.942699517971384</v>
      </c>
      <c r="U606" s="110">
        <v>-0.90764414785328018</v>
      </c>
      <c r="V606" s="106">
        <v>1.76433414021149E-2</v>
      </c>
      <c r="W606" s="107">
        <v>-2.9215667166939728E-3</v>
      </c>
      <c r="X606" s="114">
        <v>4.4397276385812398E-5</v>
      </c>
      <c r="Y606" s="108">
        <v>0.25163757461775643</v>
      </c>
      <c r="Z606" s="109">
        <v>1.6763445813131499E-3</v>
      </c>
      <c r="AA606" s="107">
        <v>-8.5926994563166939E-4</v>
      </c>
      <c r="AB606" s="114">
        <v>7.3881479220873602E-5</v>
      </c>
      <c r="AC606" s="108">
        <v>4.4072966885483167</v>
      </c>
      <c r="AD606" s="110">
        <v>-1.7655588945737213</v>
      </c>
    </row>
    <row r="607" spans="1:30" x14ac:dyDescent="0.2">
      <c r="A607" s="105" t="s">
        <v>1815</v>
      </c>
      <c r="B607" s="105" t="s">
        <v>1816</v>
      </c>
      <c r="C607" s="105" t="s">
        <v>1817</v>
      </c>
      <c r="D607" s="106">
        <v>0</v>
      </c>
      <c r="E607" s="107">
        <v>0</v>
      </c>
      <c r="F607" s="108">
        <v>0</v>
      </c>
      <c r="G607" s="108" t="s">
        <v>156</v>
      </c>
      <c r="H607" s="113">
        <v>0</v>
      </c>
      <c r="I607" s="107">
        <v>0</v>
      </c>
      <c r="J607" s="114">
        <v>4.6010694792793897E-5</v>
      </c>
      <c r="K607" s="108" t="s">
        <v>156</v>
      </c>
      <c r="L607" s="110" t="s">
        <v>157</v>
      </c>
      <c r="M607" s="116">
        <v>0</v>
      </c>
      <c r="N607" s="111">
        <v>0</v>
      </c>
      <c r="O607" s="115">
        <v>8.2090865003950394E-5</v>
      </c>
      <c r="P607" s="112" t="s">
        <v>156</v>
      </c>
      <c r="Q607" s="113">
        <v>0</v>
      </c>
      <c r="R607" s="107">
        <v>0</v>
      </c>
      <c r="S607" s="114">
        <v>3.84561653043318E-6</v>
      </c>
      <c r="T607" s="108" t="s">
        <v>156</v>
      </c>
      <c r="U607" s="110" t="s">
        <v>157</v>
      </c>
      <c r="V607" s="116">
        <v>9.8498042114903E-5</v>
      </c>
      <c r="W607" s="107">
        <v>-1.6310323251350059E-5</v>
      </c>
      <c r="X607" s="114">
        <v>2.00068129661273E-5</v>
      </c>
      <c r="Y607" s="108">
        <v>20.311888984339742</v>
      </c>
      <c r="Z607" s="113">
        <v>5.4985941313145299E-5</v>
      </c>
      <c r="AA607" s="107">
        <v>-2.8184996885092324E-5</v>
      </c>
      <c r="AB607" s="114">
        <v>2.28943468254531E-5</v>
      </c>
      <c r="AC607" s="108">
        <v>41.63672800483608</v>
      </c>
      <c r="AD607" s="110">
        <v>0.7891420331919744</v>
      </c>
    </row>
    <row r="608" spans="1:30" x14ac:dyDescent="0.2">
      <c r="A608" s="105" t="s">
        <v>1818</v>
      </c>
      <c r="B608" s="105" t="s">
        <v>1819</v>
      </c>
      <c r="C608" s="105" t="s">
        <v>1820</v>
      </c>
      <c r="D608" s="106">
        <v>-1.7766540000000001E-2</v>
      </c>
      <c r="E608" s="107">
        <v>7.2101245480112501E-3</v>
      </c>
      <c r="F608" s="114">
        <v>2.4066529150935799E-5</v>
      </c>
      <c r="G608" s="108">
        <v>0.13545985403424499</v>
      </c>
      <c r="H608" s="109">
        <v>-2.072763E-3</v>
      </c>
      <c r="I608" s="107">
        <v>5.1065853658536584E-3</v>
      </c>
      <c r="J608" s="108">
        <v>2.1109863909049499E-4</v>
      </c>
      <c r="K608" s="108">
        <v>10.184407917861099</v>
      </c>
      <c r="L608" s="110">
        <v>-0.49766525807532497</v>
      </c>
      <c r="M608" s="106">
        <v>-5.3299619999999997E-3</v>
      </c>
      <c r="N608" s="111">
        <v>2.8945161290322582E-3</v>
      </c>
      <c r="O608" s="112">
        <v>1.5342091971768399E-4</v>
      </c>
      <c r="P608" s="112">
        <v>2.8784617923670699</v>
      </c>
      <c r="Q608" s="109">
        <v>-1.5034759999999999E-3</v>
      </c>
      <c r="R608" s="107">
        <v>3.46826430201151E-3</v>
      </c>
      <c r="S608" s="108">
        <v>1.5907077956862201E-4</v>
      </c>
      <c r="T608" s="108">
        <v>10.580200785953499</v>
      </c>
      <c r="U608" s="110">
        <v>0.26089164886469612</v>
      </c>
      <c r="V608" s="106">
        <v>-7.205319E-3</v>
      </c>
      <c r="W608" s="107">
        <v>1.1931311475409836E-3</v>
      </c>
      <c r="X608" s="108">
        <v>2.8999523963551697E-4</v>
      </c>
      <c r="Y608" s="108">
        <v>4.0247383861216504</v>
      </c>
      <c r="Z608" s="109">
        <v>-1.1844360000000001E-3</v>
      </c>
      <c r="AA608" s="107">
        <v>6.0712473358368014E-4</v>
      </c>
      <c r="AB608" s="108">
        <v>3.83675819255409E-4</v>
      </c>
      <c r="AC608" s="108">
        <v>32.393123753027503</v>
      </c>
      <c r="AD608" s="110">
        <v>-0.97468777776978111</v>
      </c>
    </row>
    <row r="609" spans="1:30" x14ac:dyDescent="0.2">
      <c r="A609" s="105" t="s">
        <v>1821</v>
      </c>
      <c r="B609" s="105" t="s">
        <v>1822</v>
      </c>
      <c r="C609" s="105" t="s">
        <v>1823</v>
      </c>
      <c r="D609" s="106">
        <v>1.7766540000000001E-2</v>
      </c>
      <c r="E609" s="107">
        <v>-7.2101245480112501E-3</v>
      </c>
      <c r="F609" s="114">
        <v>2.4066529150935799E-5</v>
      </c>
      <c r="G609" s="108">
        <v>0.13545985403424526</v>
      </c>
      <c r="H609" s="109">
        <v>2.072763E-3</v>
      </c>
      <c r="I609" s="107">
        <v>-5.1065853658536584E-3</v>
      </c>
      <c r="J609" s="108">
        <v>2.1109863909049499E-4</v>
      </c>
      <c r="K609" s="108">
        <v>10.184407917861087</v>
      </c>
      <c r="L609" s="110">
        <v>-0.49766525807532497</v>
      </c>
      <c r="M609" s="106">
        <v>5.3299619999999997E-3</v>
      </c>
      <c r="N609" s="111">
        <v>-2.8945161290322582E-3</v>
      </c>
      <c r="O609" s="112">
        <v>1.5342091971768399E-4</v>
      </c>
      <c r="P609" s="112">
        <v>2.8784617923670748</v>
      </c>
      <c r="Q609" s="109">
        <v>1.5034759999999999E-3</v>
      </c>
      <c r="R609" s="107">
        <v>-3.46826430201151E-3</v>
      </c>
      <c r="S609" s="108">
        <v>1.5907077956862201E-4</v>
      </c>
      <c r="T609" s="108">
        <v>10.580200785953485</v>
      </c>
      <c r="U609" s="110">
        <v>0.26089164886469612</v>
      </c>
      <c r="V609" s="106">
        <v>7.205319E-3</v>
      </c>
      <c r="W609" s="107">
        <v>-1.1931311475409836E-3</v>
      </c>
      <c r="X609" s="108">
        <v>2.8999523963551697E-4</v>
      </c>
      <c r="Y609" s="108">
        <v>4.0247383861216548</v>
      </c>
      <c r="Z609" s="109">
        <v>1.1844360000000001E-3</v>
      </c>
      <c r="AA609" s="107">
        <v>-6.0712473358368014E-4</v>
      </c>
      <c r="AB609" s="108">
        <v>3.83675819255409E-4</v>
      </c>
      <c r="AC609" s="108">
        <v>32.393123753027517</v>
      </c>
      <c r="AD609" s="110">
        <v>-0.97468777776978111</v>
      </c>
    </row>
    <row r="610" spans="1:30" x14ac:dyDescent="0.2">
      <c r="A610" s="105" t="s">
        <v>1824</v>
      </c>
      <c r="B610" s="105" t="s">
        <v>1825</v>
      </c>
      <c r="C610" s="105" t="s">
        <v>1826</v>
      </c>
      <c r="D610" s="106">
        <v>0.91368052362908603</v>
      </c>
      <c r="E610" s="107">
        <v>-0.37079534745976683</v>
      </c>
      <c r="F610" s="108">
        <v>0.39715482734212099</v>
      </c>
      <c r="G610" s="108">
        <v>43.467581618643358</v>
      </c>
      <c r="H610" s="109">
        <v>0.335583760807737</v>
      </c>
      <c r="I610" s="107">
        <v>-0.82676462381802662</v>
      </c>
      <c r="J610" s="108">
        <v>5.2488860225376702E-2</v>
      </c>
      <c r="K610" s="108">
        <v>15.641060848426655</v>
      </c>
      <c r="L610" s="110">
        <v>1.1568535171243446</v>
      </c>
      <c r="M610" s="106">
        <v>0.57451807674973998</v>
      </c>
      <c r="N610" s="111">
        <v>-0.31200069335817315</v>
      </c>
      <c r="O610" s="112">
        <v>0.13840749175316799</v>
      </c>
      <c r="P610" s="112">
        <v>24.091059507855707</v>
      </c>
      <c r="Q610" s="109">
        <v>0.28884833225835399</v>
      </c>
      <c r="R610" s="107">
        <v>-0.66632414449396526</v>
      </c>
      <c r="S610" s="108">
        <v>2.4330611677903301E-2</v>
      </c>
      <c r="T610" s="108">
        <v>8.4233173470918032</v>
      </c>
      <c r="U610" s="110">
        <v>1.094674935936792</v>
      </c>
      <c r="V610" s="106">
        <v>0.734476624690105</v>
      </c>
      <c r="W610" s="107">
        <v>-0.12162222631066485</v>
      </c>
      <c r="X610" s="108">
        <v>8.8047097024346696E-2</v>
      </c>
      <c r="Y610" s="108">
        <v>11.987733042082324</v>
      </c>
      <c r="Z610" s="109">
        <v>0.19879878778930901</v>
      </c>
      <c r="AA610" s="107">
        <v>-0.10190137843947904</v>
      </c>
      <c r="AB610" s="108">
        <v>6.22522551380503E-2</v>
      </c>
      <c r="AC610" s="108">
        <v>31.314202581570317</v>
      </c>
      <c r="AD610" s="110">
        <v>-0.25523333635252238</v>
      </c>
    </row>
    <row r="611" spans="1:30" x14ac:dyDescent="0.2">
      <c r="A611" s="105" t="s">
        <v>1827</v>
      </c>
      <c r="B611" s="105" t="s">
        <v>1828</v>
      </c>
      <c r="C611" s="105" t="s">
        <v>1829</v>
      </c>
      <c r="D611" s="106">
        <v>0.91368052362908603</v>
      </c>
      <c r="E611" s="107">
        <v>-0.37079534745976683</v>
      </c>
      <c r="F611" s="108">
        <v>0.39715482734212099</v>
      </c>
      <c r="G611" s="108">
        <v>43.467581618643358</v>
      </c>
      <c r="H611" s="109">
        <v>0.335583760807737</v>
      </c>
      <c r="I611" s="107">
        <v>-0.82676462381802662</v>
      </c>
      <c r="J611" s="108">
        <v>5.2488860225376702E-2</v>
      </c>
      <c r="K611" s="108">
        <v>15.641060848426655</v>
      </c>
      <c r="L611" s="110">
        <v>1.1568535171243446</v>
      </c>
      <c r="M611" s="106">
        <v>0.57451807674973998</v>
      </c>
      <c r="N611" s="111">
        <v>-0.31200069335817315</v>
      </c>
      <c r="O611" s="112">
        <v>0.13840749175316799</v>
      </c>
      <c r="P611" s="112">
        <v>24.091059507855707</v>
      </c>
      <c r="Q611" s="109">
        <v>0.28884833225835399</v>
      </c>
      <c r="R611" s="107">
        <v>-0.66632414449396526</v>
      </c>
      <c r="S611" s="108">
        <v>2.4330611677903301E-2</v>
      </c>
      <c r="T611" s="108">
        <v>8.4233173470918032</v>
      </c>
      <c r="U611" s="110">
        <v>1.094674935936792</v>
      </c>
      <c r="V611" s="106">
        <v>0.734476624690105</v>
      </c>
      <c r="W611" s="107">
        <v>-0.12162222631066485</v>
      </c>
      <c r="X611" s="108">
        <v>8.8047097024346696E-2</v>
      </c>
      <c r="Y611" s="108">
        <v>11.987733042082324</v>
      </c>
      <c r="Z611" s="109">
        <v>0.19879878778930901</v>
      </c>
      <c r="AA611" s="107">
        <v>-0.10190137843947904</v>
      </c>
      <c r="AB611" s="108">
        <v>6.22522551380503E-2</v>
      </c>
      <c r="AC611" s="108">
        <v>31.314202581570317</v>
      </c>
      <c r="AD611" s="110">
        <v>-0.25523333635252238</v>
      </c>
    </row>
    <row r="612" spans="1:30" x14ac:dyDescent="0.2">
      <c r="A612" s="105" t="s">
        <v>1830</v>
      </c>
      <c r="B612" s="105" t="s">
        <v>1831</v>
      </c>
      <c r="C612" s="105" t="s">
        <v>1832</v>
      </c>
      <c r="D612" s="106">
        <v>0</v>
      </c>
      <c r="E612" s="107">
        <v>0</v>
      </c>
      <c r="F612" s="108">
        <v>0</v>
      </c>
      <c r="G612" s="108" t="s">
        <v>156</v>
      </c>
      <c r="H612" s="109">
        <v>0</v>
      </c>
      <c r="I612" s="107">
        <v>0</v>
      </c>
      <c r="J612" s="108">
        <v>0</v>
      </c>
      <c r="K612" s="108" t="s">
        <v>156</v>
      </c>
      <c r="L612" s="110" t="s">
        <v>157</v>
      </c>
      <c r="M612" s="106">
        <v>0</v>
      </c>
      <c r="N612" s="111">
        <v>0</v>
      </c>
      <c r="O612" s="112">
        <v>0</v>
      </c>
      <c r="P612" s="112" t="s">
        <v>156</v>
      </c>
      <c r="Q612" s="109">
        <v>0</v>
      </c>
      <c r="R612" s="107">
        <v>0</v>
      </c>
      <c r="S612" s="108">
        <v>0</v>
      </c>
      <c r="T612" s="108" t="s">
        <v>156</v>
      </c>
      <c r="U612" s="110" t="s">
        <v>157</v>
      </c>
      <c r="V612" s="106">
        <v>0</v>
      </c>
      <c r="W612" s="107">
        <v>0</v>
      </c>
      <c r="X612" s="108">
        <v>0</v>
      </c>
      <c r="Y612" s="108" t="s">
        <v>156</v>
      </c>
      <c r="Z612" s="109">
        <v>0</v>
      </c>
      <c r="AA612" s="107">
        <v>0</v>
      </c>
      <c r="AB612" s="108">
        <v>0</v>
      </c>
      <c r="AC612" s="108" t="s">
        <v>156</v>
      </c>
      <c r="AD612" s="110" t="s">
        <v>157</v>
      </c>
    </row>
    <row r="613" spans="1:30" x14ac:dyDescent="0.2">
      <c r="A613" s="105" t="s">
        <v>1833</v>
      </c>
      <c r="B613" s="105" t="s">
        <v>1834</v>
      </c>
      <c r="C613" s="105" t="s">
        <v>1835</v>
      </c>
      <c r="D613" s="106">
        <v>0</v>
      </c>
      <c r="E613" s="107">
        <v>0</v>
      </c>
      <c r="F613" s="108">
        <v>0</v>
      </c>
      <c r="G613" s="108" t="s">
        <v>156</v>
      </c>
      <c r="H613" s="109">
        <v>0</v>
      </c>
      <c r="I613" s="107">
        <v>0</v>
      </c>
      <c r="J613" s="108">
        <v>0</v>
      </c>
      <c r="K613" s="108" t="s">
        <v>156</v>
      </c>
      <c r="L613" s="110" t="s">
        <v>157</v>
      </c>
      <c r="M613" s="106">
        <v>0</v>
      </c>
      <c r="N613" s="111">
        <v>0</v>
      </c>
      <c r="O613" s="112">
        <v>0</v>
      </c>
      <c r="P613" s="112" t="s">
        <v>156</v>
      </c>
      <c r="Q613" s="109">
        <v>0</v>
      </c>
      <c r="R613" s="107">
        <v>0</v>
      </c>
      <c r="S613" s="108">
        <v>0</v>
      </c>
      <c r="T613" s="108" t="s">
        <v>156</v>
      </c>
      <c r="U613" s="110" t="s">
        <v>157</v>
      </c>
      <c r="V613" s="106">
        <v>0</v>
      </c>
      <c r="W613" s="107">
        <v>0</v>
      </c>
      <c r="X613" s="108">
        <v>0</v>
      </c>
      <c r="Y613" s="108" t="s">
        <v>156</v>
      </c>
      <c r="Z613" s="109">
        <v>0</v>
      </c>
      <c r="AA613" s="107">
        <v>0</v>
      </c>
      <c r="AB613" s="108">
        <v>0</v>
      </c>
      <c r="AC613" s="108" t="s">
        <v>156</v>
      </c>
      <c r="AD613" s="110" t="s">
        <v>157</v>
      </c>
    </row>
    <row r="614" spans="1:30" x14ac:dyDescent="0.2">
      <c r="A614" s="105" t="s">
        <v>1836</v>
      </c>
      <c r="B614" s="105" t="s">
        <v>1837</v>
      </c>
      <c r="C614" s="105" t="s">
        <v>1838</v>
      </c>
      <c r="D614" s="116">
        <v>0</v>
      </c>
      <c r="E614" s="107">
        <v>0</v>
      </c>
      <c r="F614" s="108">
        <v>1.90223810125473E-4</v>
      </c>
      <c r="G614" s="108" t="s">
        <v>156</v>
      </c>
      <c r="H614" s="113">
        <v>0</v>
      </c>
      <c r="I614" s="107">
        <v>0</v>
      </c>
      <c r="J614" s="108">
        <v>1.1886257796780501E-4</v>
      </c>
      <c r="K614" s="108" t="s">
        <v>156</v>
      </c>
      <c r="L614" s="110" t="s">
        <v>157</v>
      </c>
      <c r="M614" s="116">
        <v>0</v>
      </c>
      <c r="N614" s="111">
        <v>0</v>
      </c>
      <c r="O614" s="115">
        <v>7.4153379153369406E-5</v>
      </c>
      <c r="P614" s="112" t="s">
        <v>156</v>
      </c>
      <c r="Q614" s="113">
        <v>0</v>
      </c>
      <c r="R614" s="107">
        <v>0</v>
      </c>
      <c r="S614" s="108">
        <v>1.3454700377699599E-4</v>
      </c>
      <c r="T614" s="108" t="s">
        <v>156</v>
      </c>
      <c r="U614" s="110" t="s">
        <v>157</v>
      </c>
      <c r="V614" s="116">
        <v>0</v>
      </c>
      <c r="W614" s="107">
        <v>0</v>
      </c>
      <c r="X614" s="108">
        <v>2.7653635878803799E-4</v>
      </c>
      <c r="Y614" s="108" t="s">
        <v>156</v>
      </c>
      <c r="Z614" s="113">
        <v>0</v>
      </c>
      <c r="AA614" s="107">
        <v>0</v>
      </c>
      <c r="AB614" s="114">
        <v>1.1552708471551599E-4</v>
      </c>
      <c r="AC614" s="108" t="s">
        <v>156</v>
      </c>
      <c r="AD614" s="110" t="s">
        <v>157</v>
      </c>
    </row>
    <row r="615" spans="1:30" x14ac:dyDescent="0.2">
      <c r="A615" s="105" t="s">
        <v>1839</v>
      </c>
      <c r="B615" s="105" t="s">
        <v>1840</v>
      </c>
      <c r="C615" s="105" t="s">
        <v>1841</v>
      </c>
      <c r="D615" s="106">
        <v>0</v>
      </c>
      <c r="E615" s="107">
        <v>0</v>
      </c>
      <c r="F615" s="108">
        <v>4.2508442745208099E-3</v>
      </c>
      <c r="G615" s="108" t="s">
        <v>156</v>
      </c>
      <c r="H615" s="109">
        <v>0</v>
      </c>
      <c r="I615" s="107">
        <v>0</v>
      </c>
      <c r="J615" s="108">
        <v>8.0597223994845299E-4</v>
      </c>
      <c r="K615" s="108" t="s">
        <v>156</v>
      </c>
      <c r="L615" s="110" t="s">
        <v>157</v>
      </c>
      <c r="M615" s="106">
        <v>0</v>
      </c>
      <c r="N615" s="111">
        <v>0</v>
      </c>
      <c r="O615" s="112">
        <v>3.3993818860644301E-3</v>
      </c>
      <c r="P615" s="112" t="s">
        <v>156</v>
      </c>
      <c r="Q615" s="113">
        <v>0</v>
      </c>
      <c r="R615" s="107">
        <v>0</v>
      </c>
      <c r="S615" s="108">
        <v>1.04373186044207E-4</v>
      </c>
      <c r="T615" s="108" t="s">
        <v>156</v>
      </c>
      <c r="U615" s="110" t="s">
        <v>157</v>
      </c>
      <c r="V615" s="106">
        <v>1.1302794845631001E-2</v>
      </c>
      <c r="W615" s="107">
        <v>-1.8716335230387483E-3</v>
      </c>
      <c r="X615" s="108">
        <v>3.68729908357125E-3</v>
      </c>
      <c r="Y615" s="108">
        <v>32.622896672291134</v>
      </c>
      <c r="Z615" s="109">
        <v>0</v>
      </c>
      <c r="AA615" s="107">
        <v>0</v>
      </c>
      <c r="AB615" s="108">
        <v>1.9897173041490599E-3</v>
      </c>
      <c r="AC615" s="108" t="s">
        <v>156</v>
      </c>
      <c r="AD615" s="110" t="s">
        <v>157</v>
      </c>
    </row>
    <row r="616" spans="1:30" x14ac:dyDescent="0.2">
      <c r="A616" s="105" t="s">
        <v>1842</v>
      </c>
      <c r="B616" s="105" t="s">
        <v>1843</v>
      </c>
      <c r="C616" s="105" t="s">
        <v>1844</v>
      </c>
      <c r="D616" s="106">
        <v>-3.5012201399999998E-2</v>
      </c>
      <c r="E616" s="107">
        <v>1.4208862997187627E-2</v>
      </c>
      <c r="F616" s="108">
        <v>1.8841714502441001E-2</v>
      </c>
      <c r="G616" s="108">
        <v>53.814709584188002</v>
      </c>
      <c r="H616" s="113">
        <v>0</v>
      </c>
      <c r="I616" s="107">
        <v>0</v>
      </c>
      <c r="J616" s="108">
        <v>3.1438604031597201E-3</v>
      </c>
      <c r="K616" s="108" t="s">
        <v>156</v>
      </c>
      <c r="L616" s="110" t="s">
        <v>157</v>
      </c>
      <c r="M616" s="106">
        <v>-7.2419054399999998E-3</v>
      </c>
      <c r="N616" s="111">
        <v>3.932825806451613E-3</v>
      </c>
      <c r="O616" s="112">
        <v>8.2177717897605803E-3</v>
      </c>
      <c r="P616" s="112">
        <v>113.47527053267601</v>
      </c>
      <c r="Q616" s="113">
        <v>0</v>
      </c>
      <c r="R616" s="107">
        <v>0</v>
      </c>
      <c r="S616" s="108">
        <v>2.5211702430524498E-3</v>
      </c>
      <c r="T616" s="108" t="s">
        <v>156</v>
      </c>
      <c r="U616" s="110" t="s">
        <v>157</v>
      </c>
      <c r="V616" s="106">
        <v>0</v>
      </c>
      <c r="W616" s="107">
        <v>0</v>
      </c>
      <c r="X616" s="108">
        <v>7.5846487720012904E-3</v>
      </c>
      <c r="Y616" s="108" t="s">
        <v>156</v>
      </c>
      <c r="Z616" s="109">
        <v>-7.9639837199999995E-4</v>
      </c>
      <c r="AA616" s="107">
        <v>4.0822226732974728E-4</v>
      </c>
      <c r="AB616" s="108">
        <v>8.7805386687650807E-3</v>
      </c>
      <c r="AC616" s="108">
        <v>1102.53096659583</v>
      </c>
      <c r="AD616" s="110" t="s">
        <v>157</v>
      </c>
    </row>
    <row r="617" spans="1:30" x14ac:dyDescent="0.2">
      <c r="A617" s="105" t="s">
        <v>1845</v>
      </c>
      <c r="B617" s="105" t="s">
        <v>1846</v>
      </c>
      <c r="C617" s="105" t="s">
        <v>1847</v>
      </c>
      <c r="D617" s="106">
        <v>3.5012201399999998E-2</v>
      </c>
      <c r="E617" s="107">
        <v>-1.4208862997187627E-2</v>
      </c>
      <c r="F617" s="114">
        <v>3.80799225917468E-5</v>
      </c>
      <c r="G617" s="108">
        <v>0.10876186320505628</v>
      </c>
      <c r="H617" s="109">
        <v>1.4579236980000001E-3</v>
      </c>
      <c r="I617" s="107">
        <v>-3.5918297560975612E-3</v>
      </c>
      <c r="J617" s="114">
        <v>3.68587711569185E-6</v>
      </c>
      <c r="K617" s="108">
        <v>0.25281687380129614</v>
      </c>
      <c r="L617" s="110">
        <v>-1.984000237154933</v>
      </c>
      <c r="M617" s="106">
        <v>7.2419054399999998E-3</v>
      </c>
      <c r="N617" s="111">
        <v>-3.932825806451613E-3</v>
      </c>
      <c r="O617" s="115">
        <v>1.7674684248527702E-5</v>
      </c>
      <c r="P617" s="112">
        <v>0.24406124044237315</v>
      </c>
      <c r="Q617" s="109">
        <v>9.1774467199999999E-4</v>
      </c>
      <c r="R617" s="107">
        <v>-2.1170814061939546E-3</v>
      </c>
      <c r="S617" s="114">
        <v>2.1522187001310199E-6</v>
      </c>
      <c r="T617" s="108">
        <v>0.23451170742738126</v>
      </c>
      <c r="U617" s="110">
        <v>-0.89348954249924384</v>
      </c>
      <c r="V617" s="106">
        <v>8.6178361500000005E-3</v>
      </c>
      <c r="W617" s="107">
        <v>-1.4270303278688526E-3</v>
      </c>
      <c r="X617" s="114">
        <v>1.43132915859287E-5</v>
      </c>
      <c r="Y617" s="108">
        <v>0.1660891590045919</v>
      </c>
      <c r="Z617" s="109">
        <v>7.9639837199999995E-4</v>
      </c>
      <c r="AA617" s="107">
        <v>-4.0822226732974728E-4</v>
      </c>
      <c r="AB617" s="114">
        <v>1.8133625403334601E-6</v>
      </c>
      <c r="AC617" s="108">
        <v>0.2276954102479582</v>
      </c>
      <c r="AD617" s="110">
        <v>-1.8055892115005308</v>
      </c>
    </row>
    <row r="618" spans="1:30" x14ac:dyDescent="0.2">
      <c r="A618" s="105" t="s">
        <v>1848</v>
      </c>
      <c r="B618" s="105" t="s">
        <v>1846</v>
      </c>
      <c r="C618" s="105" t="s">
        <v>1849</v>
      </c>
      <c r="D618" s="106">
        <v>0</v>
      </c>
      <c r="E618" s="107">
        <v>0</v>
      </c>
      <c r="F618" s="108">
        <v>0</v>
      </c>
      <c r="G618" s="108" t="s">
        <v>156</v>
      </c>
      <c r="H618" s="109">
        <v>0</v>
      </c>
      <c r="I618" s="107">
        <v>0</v>
      </c>
      <c r="J618" s="108">
        <v>0</v>
      </c>
      <c r="K618" s="108" t="s">
        <v>156</v>
      </c>
      <c r="L618" s="110" t="s">
        <v>157</v>
      </c>
      <c r="M618" s="106">
        <v>0</v>
      </c>
      <c r="N618" s="111">
        <v>0</v>
      </c>
      <c r="O618" s="112">
        <v>0</v>
      </c>
      <c r="P618" s="112" t="s">
        <v>156</v>
      </c>
      <c r="Q618" s="109">
        <v>0</v>
      </c>
      <c r="R618" s="107">
        <v>0</v>
      </c>
      <c r="S618" s="108">
        <v>0</v>
      </c>
      <c r="T618" s="108" t="s">
        <v>156</v>
      </c>
      <c r="U618" s="110" t="s">
        <v>157</v>
      </c>
      <c r="V618" s="106">
        <v>0</v>
      </c>
      <c r="W618" s="107">
        <v>0</v>
      </c>
      <c r="X618" s="108">
        <v>0</v>
      </c>
      <c r="Y618" s="108" t="s">
        <v>156</v>
      </c>
      <c r="Z618" s="109">
        <v>0</v>
      </c>
      <c r="AA618" s="107">
        <v>0</v>
      </c>
      <c r="AB618" s="108">
        <v>0</v>
      </c>
      <c r="AC618" s="108" t="s">
        <v>156</v>
      </c>
      <c r="AD618" s="110" t="s">
        <v>157</v>
      </c>
    </row>
    <row r="619" spans="1:30" x14ac:dyDescent="0.2">
      <c r="A619" s="105" t="s">
        <v>1850</v>
      </c>
      <c r="B619" s="105" t="s">
        <v>1851</v>
      </c>
      <c r="C619" s="105" t="s">
        <v>1852</v>
      </c>
      <c r="D619" s="106">
        <v>1.6659917999994899E-2</v>
      </c>
      <c r="E619" s="107">
        <v>-6.7610285255101845E-3</v>
      </c>
      <c r="F619" s="114">
        <v>2.7994225261264401E-5</v>
      </c>
      <c r="G619" s="108">
        <v>0.16803339164858419</v>
      </c>
      <c r="H619" s="109">
        <v>1.9436571000008801E-3</v>
      </c>
      <c r="I619" s="107">
        <v>-4.78851219512412E-3</v>
      </c>
      <c r="J619" s="114">
        <v>5.2432367333462198E-6</v>
      </c>
      <c r="K619" s="108">
        <v>0.26976140664646275</v>
      </c>
      <c r="L619" s="110">
        <v>-0.49766525807422973</v>
      </c>
      <c r="M619" s="106">
        <v>4.9979754000020202E-3</v>
      </c>
      <c r="N619" s="111">
        <v>-2.71422580645271E-3</v>
      </c>
      <c r="O619" s="115">
        <v>1.2964078606964299E-5</v>
      </c>
      <c r="P619" s="112">
        <v>0.25938660296245275</v>
      </c>
      <c r="Q619" s="109">
        <v>1.4098291999999899E-3</v>
      </c>
      <c r="R619" s="107">
        <v>-3.2522370069714519E-3</v>
      </c>
      <c r="S619" s="114">
        <v>3.8317583808097601E-5</v>
      </c>
      <c r="T619" s="108">
        <v>2.7178883660586597</v>
      </c>
      <c r="U619" s="110">
        <v>0.26089164886410288</v>
      </c>
      <c r="V619" s="106">
        <v>6.7565223000016798E-3</v>
      </c>
      <c r="W619" s="107">
        <v>-1.1188147540986389E-3</v>
      </c>
      <c r="X619" s="114">
        <v>1.29679292190175E-5</v>
      </c>
      <c r="Y619" s="108">
        <v>0.19193201240546895</v>
      </c>
      <c r="Z619" s="109">
        <v>1.11066119999848E-3</v>
      </c>
      <c r="AA619" s="107">
        <v>-5.6930883994644511E-4</v>
      </c>
      <c r="AB619" s="114">
        <v>2.7200106404177501E-6</v>
      </c>
      <c r="AC619" s="108">
        <v>0.24490012259557395</v>
      </c>
      <c r="AD619" s="110">
        <v>-0.97468777777211413</v>
      </c>
    </row>
    <row r="620" spans="1:30" x14ac:dyDescent="0.2">
      <c r="A620" s="105" t="s">
        <v>1853</v>
      </c>
      <c r="B620" s="105" t="s">
        <v>1854</v>
      </c>
      <c r="C620" s="105" t="s">
        <v>1855</v>
      </c>
      <c r="D620" s="106">
        <v>0</v>
      </c>
      <c r="E620" s="107">
        <v>0</v>
      </c>
      <c r="F620" s="108">
        <v>0</v>
      </c>
      <c r="G620" s="108" t="s">
        <v>156</v>
      </c>
      <c r="H620" s="109">
        <v>0</v>
      </c>
      <c r="I620" s="107">
        <v>0</v>
      </c>
      <c r="J620" s="108">
        <v>0</v>
      </c>
      <c r="K620" s="108" t="s">
        <v>156</v>
      </c>
      <c r="L620" s="110" t="s">
        <v>157</v>
      </c>
      <c r="M620" s="106">
        <v>0</v>
      </c>
      <c r="N620" s="111">
        <v>0</v>
      </c>
      <c r="O620" s="112">
        <v>0</v>
      </c>
      <c r="P620" s="112" t="s">
        <v>156</v>
      </c>
      <c r="Q620" s="113">
        <v>0</v>
      </c>
      <c r="R620" s="107">
        <v>0</v>
      </c>
      <c r="S620" s="114">
        <v>2.4316557015367701E-21</v>
      </c>
      <c r="T620" s="108" t="s">
        <v>156</v>
      </c>
      <c r="U620" s="110" t="s">
        <v>157</v>
      </c>
      <c r="V620" s="106">
        <v>0</v>
      </c>
      <c r="W620" s="107">
        <v>0</v>
      </c>
      <c r="X620" s="108">
        <v>0</v>
      </c>
      <c r="Y620" s="108" t="s">
        <v>156</v>
      </c>
      <c r="Z620" s="113">
        <v>0</v>
      </c>
      <c r="AA620" s="107">
        <v>0</v>
      </c>
      <c r="AB620" s="114">
        <v>1.1892668909317399E-16</v>
      </c>
      <c r="AC620" s="108" t="s">
        <v>156</v>
      </c>
      <c r="AD620" s="110" t="s">
        <v>157</v>
      </c>
    </row>
    <row r="621" spans="1:30" x14ac:dyDescent="0.2">
      <c r="A621" s="105" t="s">
        <v>1856</v>
      </c>
      <c r="B621" s="105" t="s">
        <v>1857</v>
      </c>
      <c r="C621" s="105" t="s">
        <v>1858</v>
      </c>
      <c r="D621" s="106">
        <v>2.7720959564485299E-2</v>
      </c>
      <c r="E621" s="107">
        <v>-1.1249887206531081E-2</v>
      </c>
      <c r="F621" s="108">
        <v>1.33997400208114E-2</v>
      </c>
      <c r="G621" s="108">
        <v>48.337937183020443</v>
      </c>
      <c r="H621" s="109">
        <v>1.1495726549999999E-3</v>
      </c>
      <c r="I621" s="107">
        <v>-2.8321573170731707E-3</v>
      </c>
      <c r="J621" s="108">
        <v>2.3822430900221599E-3</v>
      </c>
      <c r="K621" s="108">
        <v>207.22858008675925</v>
      </c>
      <c r="L621" s="110">
        <v>-1.9899372270362163</v>
      </c>
      <c r="M621" s="106">
        <v>5.7102497100000003E-3</v>
      </c>
      <c r="N621" s="111">
        <v>-3.1010370967741938E-3</v>
      </c>
      <c r="O621" s="112">
        <v>3.4479549687760399E-3</v>
      </c>
      <c r="P621" s="112">
        <v>60.381859706377703</v>
      </c>
      <c r="Q621" s="109">
        <v>7.2364245199999996E-4</v>
      </c>
      <c r="R621" s="107">
        <v>-1.6693204837933413E-3</v>
      </c>
      <c r="S621" s="108">
        <v>1.1701576444204801E-3</v>
      </c>
      <c r="T621" s="108">
        <v>161.7038416121668</v>
      </c>
      <c r="U621" s="110">
        <v>-0.89348982808658806</v>
      </c>
      <c r="V621" s="106">
        <v>6.7951939769999997E-3</v>
      </c>
      <c r="W621" s="107">
        <v>-1.1252184098360656E-3</v>
      </c>
      <c r="X621" s="108">
        <v>1.82882371660164E-3</v>
      </c>
      <c r="Y621" s="108">
        <v>26.913488015084518</v>
      </c>
      <c r="Z621" s="109">
        <v>6.2796016799999998E-4</v>
      </c>
      <c r="AA621" s="107">
        <v>-3.2188328427889981E-4</v>
      </c>
      <c r="AB621" s="108">
        <v>2.5169187670441399E-3</v>
      </c>
      <c r="AC621" s="108">
        <v>400.80866515153548</v>
      </c>
      <c r="AD621" s="110">
        <v>-1.8055954987922553</v>
      </c>
    </row>
    <row r="622" spans="1:30" x14ac:dyDescent="0.2">
      <c r="A622" s="105" t="s">
        <v>1859</v>
      </c>
      <c r="B622" s="105" t="s">
        <v>1860</v>
      </c>
      <c r="C622" s="105" t="s">
        <v>1861</v>
      </c>
      <c r="D622" s="106">
        <v>0</v>
      </c>
      <c r="E622" s="107">
        <v>0</v>
      </c>
      <c r="F622" s="108">
        <v>4.4408275712947698E-3</v>
      </c>
      <c r="G622" s="108" t="s">
        <v>156</v>
      </c>
      <c r="H622" s="109">
        <v>0</v>
      </c>
      <c r="I622" s="107">
        <v>0</v>
      </c>
      <c r="J622" s="108">
        <v>2.1854646971364699E-3</v>
      </c>
      <c r="K622" s="108" t="s">
        <v>156</v>
      </c>
      <c r="L622" s="110" t="s">
        <v>157</v>
      </c>
      <c r="M622" s="116">
        <v>0</v>
      </c>
      <c r="N622" s="111">
        <v>0</v>
      </c>
      <c r="O622" s="112">
        <v>1.62541508720808E-3</v>
      </c>
      <c r="P622" s="112" t="s">
        <v>156</v>
      </c>
      <c r="Q622" s="113">
        <v>0</v>
      </c>
      <c r="R622" s="107">
        <v>0</v>
      </c>
      <c r="S622" s="108">
        <v>3.8476336080936799E-4</v>
      </c>
      <c r="T622" s="108" t="s">
        <v>156</v>
      </c>
      <c r="U622" s="110" t="s">
        <v>157</v>
      </c>
      <c r="V622" s="106">
        <v>0.72801500308223099</v>
      </c>
      <c r="W622" s="107">
        <v>-0.12055224425935271</v>
      </c>
      <c r="X622" s="108">
        <v>6.0325452430655603E-2</v>
      </c>
      <c r="Y622" s="108">
        <v>8.2862924768381045</v>
      </c>
      <c r="Z622" s="109">
        <v>6.8408620965272504E-2</v>
      </c>
      <c r="AA622" s="107">
        <v>-3.5065268008037602E-2</v>
      </c>
      <c r="AB622" s="108">
        <v>3.49101596182484E-2</v>
      </c>
      <c r="AC622" s="108">
        <v>51.031813133567582</v>
      </c>
      <c r="AD622" s="110">
        <v>-1.7815438492482127</v>
      </c>
    </row>
    <row r="623" spans="1:30" x14ac:dyDescent="0.2">
      <c r="A623" s="105" t="s">
        <v>1862</v>
      </c>
      <c r="B623" s="105" t="s">
        <v>1863</v>
      </c>
      <c r="C623" s="105" t="s">
        <v>1864</v>
      </c>
      <c r="D623" s="106">
        <v>0</v>
      </c>
      <c r="E623" s="107">
        <v>0</v>
      </c>
      <c r="F623" s="108">
        <v>0</v>
      </c>
      <c r="G623" s="108" t="s">
        <v>156</v>
      </c>
      <c r="H623" s="109">
        <v>0</v>
      </c>
      <c r="I623" s="107">
        <v>0</v>
      </c>
      <c r="J623" s="108">
        <v>0</v>
      </c>
      <c r="K623" s="108" t="s">
        <v>156</v>
      </c>
      <c r="L623" s="110" t="s">
        <v>157</v>
      </c>
      <c r="M623" s="106">
        <v>0</v>
      </c>
      <c r="N623" s="111">
        <v>0</v>
      </c>
      <c r="O623" s="112">
        <v>0</v>
      </c>
      <c r="P623" s="112" t="s">
        <v>156</v>
      </c>
      <c r="Q623" s="113">
        <v>0</v>
      </c>
      <c r="R623" s="107">
        <v>0</v>
      </c>
      <c r="S623" s="114">
        <v>6.5686175886144997E-11</v>
      </c>
      <c r="T623" s="108" t="s">
        <v>156</v>
      </c>
      <c r="U623" s="110" t="s">
        <v>157</v>
      </c>
      <c r="V623" s="106">
        <v>0</v>
      </c>
      <c r="W623" s="107">
        <v>0</v>
      </c>
      <c r="X623" s="108">
        <v>0</v>
      </c>
      <c r="Y623" s="108" t="s">
        <v>156</v>
      </c>
      <c r="Z623" s="109">
        <v>0</v>
      </c>
      <c r="AA623" s="107">
        <v>0</v>
      </c>
      <c r="AB623" s="108">
        <v>0</v>
      </c>
      <c r="AC623" s="108" t="s">
        <v>156</v>
      </c>
      <c r="AD623" s="110" t="s">
        <v>157</v>
      </c>
    </row>
    <row r="624" spans="1:30" x14ac:dyDescent="0.2">
      <c r="A624" s="105" t="s">
        <v>1865</v>
      </c>
      <c r="B624" s="105" t="s">
        <v>1866</v>
      </c>
      <c r="C624" s="105" t="s">
        <v>1867</v>
      </c>
      <c r="D624" s="106">
        <v>0.88524830792851705</v>
      </c>
      <c r="E624" s="107">
        <v>-0.35925681399309167</v>
      </c>
      <c r="F624" s="108">
        <v>0.42910885760842099</v>
      </c>
      <c r="G624" s="108">
        <v>48.473276228286352</v>
      </c>
      <c r="H624" s="109">
        <v>7.7993235791640206E-2</v>
      </c>
      <c r="I624" s="107">
        <v>-0.19214889330288301</v>
      </c>
      <c r="J624" s="108">
        <v>4.49216118466838E-2</v>
      </c>
      <c r="K624" s="108">
        <v>57.596804890480989</v>
      </c>
      <c r="L624" s="110">
        <v>-0.9027908533091874</v>
      </c>
      <c r="M624" s="106">
        <v>0</v>
      </c>
      <c r="N624" s="111">
        <v>0</v>
      </c>
      <c r="O624" s="112">
        <v>4.4400087858029902E-2</v>
      </c>
      <c r="P624" s="112" t="s">
        <v>156</v>
      </c>
      <c r="Q624" s="109">
        <v>0</v>
      </c>
      <c r="R624" s="107">
        <v>0</v>
      </c>
      <c r="S624" s="108">
        <v>8.6955690589003605E-3</v>
      </c>
      <c r="T624" s="108" t="s">
        <v>156</v>
      </c>
      <c r="U624" s="110" t="s">
        <v>157</v>
      </c>
      <c r="V624" s="106">
        <v>0</v>
      </c>
      <c r="W624" s="107">
        <v>0</v>
      </c>
      <c r="X624" s="108">
        <v>3.2582788620114001E-3</v>
      </c>
      <c r="Y624" s="108" t="s">
        <v>156</v>
      </c>
      <c r="Z624" s="109">
        <v>0</v>
      </c>
      <c r="AA624" s="107">
        <v>0</v>
      </c>
      <c r="AB624" s="108">
        <v>2.8888814231008999E-2</v>
      </c>
      <c r="AC624" s="108" t="s">
        <v>156</v>
      </c>
      <c r="AD624" s="110" t="s">
        <v>157</v>
      </c>
    </row>
    <row r="625" spans="1:30" x14ac:dyDescent="0.2">
      <c r="A625" s="105" t="s">
        <v>1868</v>
      </c>
      <c r="B625" s="105" t="s">
        <v>1869</v>
      </c>
      <c r="C625" s="105" t="s">
        <v>1870</v>
      </c>
      <c r="D625" s="106">
        <v>0.54565341006000301</v>
      </c>
      <c r="E625" s="107">
        <v>-0.22144036185884683</v>
      </c>
      <c r="F625" s="108">
        <v>0.205096792442967</v>
      </c>
      <c r="G625" s="108">
        <v>37.587374817361344</v>
      </c>
      <c r="H625" s="109">
        <v>2.06813880262997E-2</v>
      </c>
      <c r="I625" s="107">
        <v>-5.0951929111356743E-2</v>
      </c>
      <c r="J625" s="108">
        <v>1.9961622720653199E-2</v>
      </c>
      <c r="K625" s="108">
        <v>96.519743719661349</v>
      </c>
      <c r="L625" s="110">
        <v>-2.1197095306262277</v>
      </c>
      <c r="M625" s="106">
        <v>0.17442025143152101</v>
      </c>
      <c r="N625" s="111">
        <v>-9.4721544168307276E-2</v>
      </c>
      <c r="O625" s="112">
        <v>0.114888267510704</v>
      </c>
      <c r="P625" s="112">
        <v>65.868651471248555</v>
      </c>
      <c r="Q625" s="109">
        <v>6.6610989551678504E-2</v>
      </c>
      <c r="R625" s="107">
        <v>-0.15366026274030861</v>
      </c>
      <c r="S625" s="108">
        <v>2.2628262411509701E-2</v>
      </c>
      <c r="T625" s="108">
        <v>33.970764529708894</v>
      </c>
      <c r="U625" s="110">
        <v>0.69797962024858595</v>
      </c>
      <c r="V625" s="106">
        <v>0</v>
      </c>
      <c r="W625" s="107">
        <v>0</v>
      </c>
      <c r="X625" s="108">
        <v>3.51079883340047E-3</v>
      </c>
      <c r="Y625" s="108" t="s">
        <v>156</v>
      </c>
      <c r="Z625" s="109">
        <v>0</v>
      </c>
      <c r="AA625" s="107">
        <v>0</v>
      </c>
      <c r="AB625" s="108">
        <v>9.2180122332340703E-3</v>
      </c>
      <c r="AC625" s="108" t="s">
        <v>156</v>
      </c>
      <c r="AD625" s="110" t="s">
        <v>157</v>
      </c>
    </row>
    <row r="626" spans="1:30" x14ac:dyDescent="0.2">
      <c r="A626" s="105" t="s">
        <v>1871</v>
      </c>
      <c r="B626" s="105" t="s">
        <v>1872</v>
      </c>
      <c r="C626" s="105" t="s">
        <v>1873</v>
      </c>
      <c r="D626" s="106">
        <v>0.16835517930911001</v>
      </c>
      <c r="E626" s="107">
        <v>-6.8322915498541067E-2</v>
      </c>
      <c r="F626" s="108">
        <v>3.0245662710120899E-2</v>
      </c>
      <c r="G626" s="108">
        <v>17.965388908284243</v>
      </c>
      <c r="H626" s="109">
        <v>1.6248896432999999E-2</v>
      </c>
      <c r="I626" s="107">
        <v>-4.0031772439024393E-2</v>
      </c>
      <c r="J626" s="108">
        <v>1.2102106346502601E-2</v>
      </c>
      <c r="K626" s="108">
        <v>74.479558635898172</v>
      </c>
      <c r="L626" s="110">
        <v>-0.77122404581577253</v>
      </c>
      <c r="M626" s="106">
        <v>5.9550767297999997E-2</v>
      </c>
      <c r="N626" s="111">
        <v>-3.2339940967741933E-2</v>
      </c>
      <c r="O626" s="112">
        <v>4.4535581888092798E-2</v>
      </c>
      <c r="P626" s="112">
        <v>74.785907736890763</v>
      </c>
      <c r="Q626" s="109">
        <v>2.5561685760000001E-2</v>
      </c>
      <c r="R626" s="107">
        <v>-5.8966476498889218E-2</v>
      </c>
      <c r="S626" s="108">
        <v>2.8797112357589198E-3</v>
      </c>
      <c r="T626" s="108">
        <v>11.265732873788837</v>
      </c>
      <c r="U626" s="110">
        <v>0.86657794412258882</v>
      </c>
      <c r="V626" s="106">
        <v>0.10227585357000001</v>
      </c>
      <c r="W626" s="107">
        <v>-1.693589229508197E-2</v>
      </c>
      <c r="X626" s="108">
        <v>2.7496053596004402E-3</v>
      </c>
      <c r="Y626" s="108">
        <v>2.6884208379825894</v>
      </c>
      <c r="Z626" s="109">
        <v>1.6396859159999999E-2</v>
      </c>
      <c r="AA626" s="107">
        <v>-8.4047924490003052E-3</v>
      </c>
      <c r="AB626" s="108">
        <v>1.71080376853022E-2</v>
      </c>
      <c r="AC626" s="108">
        <v>104.33728507613893</v>
      </c>
      <c r="AD626" s="110">
        <v>-1.0107999009953308</v>
      </c>
    </row>
    <row r="627" spans="1:30" x14ac:dyDescent="0.2">
      <c r="A627" s="105" t="s">
        <v>1874</v>
      </c>
      <c r="B627" s="105" t="s">
        <v>1875</v>
      </c>
      <c r="C627" s="105" t="s">
        <v>1876</v>
      </c>
      <c r="D627" s="106">
        <v>1.7779040629979701</v>
      </c>
      <c r="E627" s="107">
        <v>-0.72151976291560449</v>
      </c>
      <c r="F627" s="108">
        <v>0.74088683143987399</v>
      </c>
      <c r="G627" s="108">
        <v>41.671924085181637</v>
      </c>
      <c r="H627" s="109">
        <v>0.30841103730893799</v>
      </c>
      <c r="I627" s="107">
        <v>-0.75982024466355758</v>
      </c>
      <c r="J627" s="108">
        <v>0.13164062422667899</v>
      </c>
      <c r="K627" s="108">
        <v>42.683499713667331</v>
      </c>
      <c r="L627" s="110">
        <v>7.4619240053099778E-2</v>
      </c>
      <c r="M627" s="106">
        <v>0.77425023102298995</v>
      </c>
      <c r="N627" s="111">
        <v>-0.42046824754153905</v>
      </c>
      <c r="O627" s="112">
        <v>0.245149918023847</v>
      </c>
      <c r="P627" s="112">
        <v>31.662879544761509</v>
      </c>
      <c r="Q627" s="109">
        <v>0.18276581467592701</v>
      </c>
      <c r="R627" s="107">
        <v>-0.42160975676935913</v>
      </c>
      <c r="S627" s="108">
        <v>5.8442443095405597E-2</v>
      </c>
      <c r="T627" s="108">
        <v>31.9766818532412</v>
      </c>
      <c r="U627" s="110">
        <v>3.9113970497582961E-3</v>
      </c>
      <c r="V627" s="106">
        <v>0.87706948919874905</v>
      </c>
      <c r="W627" s="107">
        <v>-0.14523422573253006</v>
      </c>
      <c r="X627" s="108">
        <v>0.18129654932570399</v>
      </c>
      <c r="Y627" s="108">
        <v>20.670716694446675</v>
      </c>
      <c r="Z627" s="109">
        <v>0</v>
      </c>
      <c r="AA627" s="107">
        <v>0</v>
      </c>
      <c r="AB627" s="108">
        <v>0.10012854555607401</v>
      </c>
      <c r="AC627" s="108" t="s">
        <v>156</v>
      </c>
      <c r="AD627" s="110" t="s">
        <v>157</v>
      </c>
    </row>
    <row r="628" spans="1:30" x14ac:dyDescent="0.2">
      <c r="A628" s="105" t="s">
        <v>1877</v>
      </c>
      <c r="B628" s="105" t="s">
        <v>1878</v>
      </c>
      <c r="C628" s="105" t="s">
        <v>1879</v>
      </c>
      <c r="D628" s="106">
        <v>0</v>
      </c>
      <c r="E628" s="107">
        <v>0</v>
      </c>
      <c r="F628" s="108">
        <v>0</v>
      </c>
      <c r="G628" s="108" t="s">
        <v>156</v>
      </c>
      <c r="H628" s="109">
        <v>0</v>
      </c>
      <c r="I628" s="107">
        <v>0</v>
      </c>
      <c r="J628" s="108">
        <v>0</v>
      </c>
      <c r="K628" s="108" t="s">
        <v>156</v>
      </c>
      <c r="L628" s="110" t="s">
        <v>157</v>
      </c>
      <c r="M628" s="106">
        <v>0</v>
      </c>
      <c r="N628" s="111">
        <v>0</v>
      </c>
      <c r="O628" s="112">
        <v>0</v>
      </c>
      <c r="P628" s="112" t="s">
        <v>156</v>
      </c>
      <c r="Q628" s="109">
        <v>0</v>
      </c>
      <c r="R628" s="107">
        <v>0</v>
      </c>
      <c r="S628" s="108">
        <v>0</v>
      </c>
      <c r="T628" s="108" t="s">
        <v>156</v>
      </c>
      <c r="U628" s="110" t="s">
        <v>157</v>
      </c>
      <c r="V628" s="106">
        <v>0</v>
      </c>
      <c r="W628" s="107">
        <v>0</v>
      </c>
      <c r="X628" s="108">
        <v>0</v>
      </c>
      <c r="Y628" s="108" t="s">
        <v>156</v>
      </c>
      <c r="Z628" s="109">
        <v>0</v>
      </c>
      <c r="AA628" s="107">
        <v>0</v>
      </c>
      <c r="AB628" s="108">
        <v>0</v>
      </c>
      <c r="AC628" s="108" t="s">
        <v>156</v>
      </c>
      <c r="AD628" s="110" t="s">
        <v>157</v>
      </c>
    </row>
    <row r="629" spans="1:30" x14ac:dyDescent="0.2">
      <c r="A629" s="105" t="s">
        <v>1880</v>
      </c>
      <c r="B629" s="105" t="s">
        <v>1881</v>
      </c>
      <c r="C629" s="105" t="s">
        <v>1882</v>
      </c>
      <c r="D629" s="106">
        <v>1.31201110903706E-2</v>
      </c>
      <c r="E629" s="107">
        <v>-5.3244827099320248E-3</v>
      </c>
      <c r="F629" s="108">
        <v>1.90083488784181E-3</v>
      </c>
      <c r="G629" s="108">
        <v>14.487948118342628</v>
      </c>
      <c r="H629" s="109">
        <v>4.1239718547574199E-3</v>
      </c>
      <c r="I629" s="107">
        <v>-1.0160068624679526E-2</v>
      </c>
      <c r="J629" s="108">
        <v>1.9715122752975199E-3</v>
      </c>
      <c r="K629" s="108">
        <v>47.806152532859322</v>
      </c>
      <c r="L629" s="110">
        <v>0.93219687166748288</v>
      </c>
      <c r="M629" s="106">
        <v>7.4667692161142999E-3</v>
      </c>
      <c r="N629" s="111">
        <v>-4.0549414663377326E-3</v>
      </c>
      <c r="O629" s="112">
        <v>3.6919843358065199E-3</v>
      </c>
      <c r="P629" s="112">
        <v>49.445539683196813</v>
      </c>
      <c r="Q629" s="109">
        <v>3.58382509409471E-3</v>
      </c>
      <c r="R629" s="107">
        <v>-8.2672770556375518E-3</v>
      </c>
      <c r="S629" s="108">
        <v>1.7038355395617699E-3</v>
      </c>
      <c r="T629" s="108">
        <v>47.542374274048278</v>
      </c>
      <c r="U629" s="110">
        <v>1.0277311465784733</v>
      </c>
      <c r="V629" s="106">
        <v>5.0392122117305102E-3</v>
      </c>
      <c r="W629" s="107">
        <v>-8.3444481068562849E-4</v>
      </c>
      <c r="X629" s="108">
        <v>5.2409124419739697E-4</v>
      </c>
      <c r="Y629" s="108">
        <v>10.400261433273105</v>
      </c>
      <c r="Z629" s="109">
        <v>2.95023890878051E-3</v>
      </c>
      <c r="AA629" s="107">
        <v>-1.5122497218098524E-3</v>
      </c>
      <c r="AB629" s="108">
        <v>4.75212328042083E-4</v>
      </c>
      <c r="AC629" s="108">
        <v>16.107587986442542</v>
      </c>
      <c r="AD629" s="110">
        <v>0.85780785579020125</v>
      </c>
    </row>
    <row r="630" spans="1:30" x14ac:dyDescent="0.2">
      <c r="A630" s="105" t="s">
        <v>1883</v>
      </c>
      <c r="B630" s="105" t="s">
        <v>1884</v>
      </c>
      <c r="C630" s="105" t="s">
        <v>1885</v>
      </c>
      <c r="D630" s="106">
        <v>3.38555136982546</v>
      </c>
      <c r="E630" s="107">
        <v>-1.3739449009279052</v>
      </c>
      <c r="F630" s="108">
        <v>0.29106118129876202</v>
      </c>
      <c r="G630" s="108">
        <v>8.5971574347657143</v>
      </c>
      <c r="H630" s="109">
        <v>0.468163884675316</v>
      </c>
      <c r="I630" s="107">
        <v>-1.1533971043984135</v>
      </c>
      <c r="J630" s="108">
        <v>5.30236263679984E-2</v>
      </c>
      <c r="K630" s="108">
        <v>11.325868590818722</v>
      </c>
      <c r="L630" s="110">
        <v>-0.25243484354052098</v>
      </c>
      <c r="M630" s="106">
        <v>1.10741261134553</v>
      </c>
      <c r="N630" s="111">
        <v>-0.60139709533264374</v>
      </c>
      <c r="O630" s="112">
        <v>0.203970042323008</v>
      </c>
      <c r="P630" s="112">
        <v>18.418612921084584</v>
      </c>
      <c r="Q630" s="109">
        <v>0.37188774811707498</v>
      </c>
      <c r="R630" s="107">
        <v>-0.85788200220681898</v>
      </c>
      <c r="S630" s="108">
        <v>2.5891574834848802E-2</v>
      </c>
      <c r="T630" s="108">
        <v>6.9622016229203139</v>
      </c>
      <c r="U630" s="110">
        <v>0.51246132528123434</v>
      </c>
      <c r="V630" s="106">
        <v>-0.68759171953249998</v>
      </c>
      <c r="W630" s="107">
        <v>0.11385853941588012</v>
      </c>
      <c r="X630" s="108">
        <v>6.04796667912358E-2</v>
      </c>
      <c r="Y630" s="108">
        <v>8.7958689834654304</v>
      </c>
      <c r="Z630" s="109">
        <v>-6.2188445320492003E-2</v>
      </c>
      <c r="AA630" s="107">
        <v>3.1876896089942361E-2</v>
      </c>
      <c r="AB630" s="108">
        <v>3.3786582302216199E-2</v>
      </c>
      <c r="AC630" s="108">
        <v>54.329356728721798</v>
      </c>
      <c r="AD630" s="110">
        <v>-1.8366594344843064</v>
      </c>
    </row>
    <row r="631" spans="1:30" x14ac:dyDescent="0.2">
      <c r="A631" s="105" t="s">
        <v>1886</v>
      </c>
      <c r="B631" s="105" t="s">
        <v>1887</v>
      </c>
      <c r="C631" s="105" t="s">
        <v>1888</v>
      </c>
      <c r="D631" s="106">
        <v>3.37243125873509</v>
      </c>
      <c r="E631" s="107">
        <v>-1.3686204182179733</v>
      </c>
      <c r="F631" s="108">
        <v>0.29112926619040502</v>
      </c>
      <c r="G631" s="108">
        <v>8.6326226942754634</v>
      </c>
      <c r="H631" s="109">
        <v>0.46765837516820602</v>
      </c>
      <c r="I631" s="107">
        <v>-1.1521517003404929</v>
      </c>
      <c r="J631" s="108">
        <v>5.3241504487536E-2</v>
      </c>
      <c r="K631" s="108">
        <v>11.384700310004337</v>
      </c>
      <c r="L631" s="110">
        <v>-0.24839169137635492</v>
      </c>
      <c r="M631" s="106">
        <v>1.10741138903374</v>
      </c>
      <c r="N631" s="111">
        <v>-0.60139643153781908</v>
      </c>
      <c r="O631" s="112">
        <v>0.203601714421004</v>
      </c>
      <c r="P631" s="112">
        <v>18.385372991211018</v>
      </c>
      <c r="Q631" s="109">
        <v>0.37188774809908798</v>
      </c>
      <c r="R631" s="107">
        <v>-0.85788200216532595</v>
      </c>
      <c r="S631" s="108">
        <v>2.6016734534330101E-2</v>
      </c>
      <c r="T631" s="108">
        <v>6.9958568593117638</v>
      </c>
      <c r="U631" s="110">
        <v>0.51246291759365659</v>
      </c>
      <c r="V631" s="106">
        <v>-0.69263093174423096</v>
      </c>
      <c r="W631" s="107">
        <v>0.11469298422656582</v>
      </c>
      <c r="X631" s="108">
        <v>6.0446835215385498E-2</v>
      </c>
      <c r="Y631" s="108">
        <v>8.7271348195732603</v>
      </c>
      <c r="Z631" s="109">
        <v>-6.5137426531051396E-2</v>
      </c>
      <c r="AA631" s="107">
        <v>3.3388501133865496E-2</v>
      </c>
      <c r="AB631" s="108">
        <v>3.3762800332015203E-2</v>
      </c>
      <c r="AC631" s="108">
        <v>51.833181214060197</v>
      </c>
      <c r="AD631" s="110">
        <v>-1.7803539093984964</v>
      </c>
    </row>
    <row r="632" spans="1:30" x14ac:dyDescent="0.2">
      <c r="A632" s="105" t="s">
        <v>1889</v>
      </c>
      <c r="B632" s="105" t="s">
        <v>1890</v>
      </c>
      <c r="C632" s="105" t="s">
        <v>1891</v>
      </c>
      <c r="D632" s="106">
        <v>-8.4103272000000007E-2</v>
      </c>
      <c r="E632" s="107">
        <v>3.4131297709923666E-2</v>
      </c>
      <c r="F632" s="114">
        <v>9.1472285643464402E-5</v>
      </c>
      <c r="G632" s="108">
        <v>0.10876186320487601</v>
      </c>
      <c r="H632" s="109">
        <v>-8.1500957999999998E-3</v>
      </c>
      <c r="I632" s="107">
        <v>2.0079073170731709E-2</v>
      </c>
      <c r="J632" s="114">
        <v>2.0604817413380901E-5</v>
      </c>
      <c r="K632" s="108">
        <v>0.25281687380142098</v>
      </c>
      <c r="L632" s="110">
        <v>-0.76540259083728035</v>
      </c>
      <c r="M632" s="106">
        <v>-2.9869385040000002E-2</v>
      </c>
      <c r="N632" s="111">
        <v>1.622101935483871E-2</v>
      </c>
      <c r="O632" s="115">
        <v>7.2899591641129095E-5</v>
      </c>
      <c r="P632" s="112">
        <v>0.24406124044236099</v>
      </c>
      <c r="Q632" s="109">
        <v>-1.282119696E-2</v>
      </c>
      <c r="R632" s="107">
        <v>2.9576328272234803E-2</v>
      </c>
      <c r="S632" s="114">
        <v>3.0067207903522999E-5</v>
      </c>
      <c r="T632" s="108">
        <v>0.23451170742737701</v>
      </c>
      <c r="U632" s="110">
        <v>0.86657847775050456</v>
      </c>
      <c r="V632" s="106">
        <v>-5.1299414100000003E-2</v>
      </c>
      <c r="W632" s="107">
        <v>8.4946868852459022E-3</v>
      </c>
      <c r="X632" s="114">
        <v>8.5202765452972303E-5</v>
      </c>
      <c r="Y632" s="108">
        <v>0.16608915900459001</v>
      </c>
      <c r="Z632" s="109">
        <v>-8.2243101599999997E-3</v>
      </c>
      <c r="AA632" s="107">
        <v>4.2156622348523297E-3</v>
      </c>
      <c r="AB632" s="114">
        <v>1.8726376758877101E-5</v>
      </c>
      <c r="AC632" s="108">
        <v>0.227695410247965</v>
      </c>
      <c r="AD632" s="110">
        <v>-1.0108014898227149</v>
      </c>
    </row>
    <row r="633" spans="1:30" x14ac:dyDescent="0.2">
      <c r="A633" s="105" t="s">
        <v>1892</v>
      </c>
      <c r="B633" s="105" t="s">
        <v>1893</v>
      </c>
      <c r="C633" s="105" t="s">
        <v>1894</v>
      </c>
      <c r="D633" s="106">
        <v>0</v>
      </c>
      <c r="E633" s="107">
        <v>0</v>
      </c>
      <c r="F633" s="108">
        <v>0</v>
      </c>
      <c r="G633" s="108" t="s">
        <v>156</v>
      </c>
      <c r="H633" s="109">
        <v>0</v>
      </c>
      <c r="I633" s="107">
        <v>0</v>
      </c>
      <c r="J633" s="108">
        <v>0</v>
      </c>
      <c r="K633" s="108" t="s">
        <v>156</v>
      </c>
      <c r="L633" s="110" t="s">
        <v>157</v>
      </c>
      <c r="M633" s="106">
        <v>0</v>
      </c>
      <c r="N633" s="111">
        <v>0</v>
      </c>
      <c r="O633" s="112">
        <v>0</v>
      </c>
      <c r="P633" s="112" t="s">
        <v>156</v>
      </c>
      <c r="Q633" s="109">
        <v>0</v>
      </c>
      <c r="R633" s="107">
        <v>0</v>
      </c>
      <c r="S633" s="108">
        <v>0</v>
      </c>
      <c r="T633" s="108" t="s">
        <v>156</v>
      </c>
      <c r="U633" s="110" t="s">
        <v>157</v>
      </c>
      <c r="V633" s="106">
        <v>0</v>
      </c>
      <c r="W633" s="107">
        <v>0</v>
      </c>
      <c r="X633" s="108">
        <v>0</v>
      </c>
      <c r="Y633" s="108" t="s">
        <v>156</v>
      </c>
      <c r="Z633" s="109">
        <v>0</v>
      </c>
      <c r="AA633" s="107">
        <v>0</v>
      </c>
      <c r="AB633" s="108">
        <v>0</v>
      </c>
      <c r="AC633" s="108" t="s">
        <v>156</v>
      </c>
      <c r="AD633" s="110" t="s">
        <v>157</v>
      </c>
    </row>
    <row r="634" spans="1:30" x14ac:dyDescent="0.2">
      <c r="A634" s="105" t="s">
        <v>1895</v>
      </c>
      <c r="B634" s="105" t="s">
        <v>1896</v>
      </c>
      <c r="C634" s="105" t="s">
        <v>1897</v>
      </c>
      <c r="D634" s="106">
        <v>8.6298553439999991E-3</v>
      </c>
      <c r="E634" s="107">
        <v>-3.5022200080353557E-3</v>
      </c>
      <c r="F634" s="114">
        <v>1.4320954688046901E-5</v>
      </c>
      <c r="G634" s="108">
        <v>0.1659466366142939</v>
      </c>
      <c r="H634" s="109">
        <v>8.8178456520000004E-3</v>
      </c>
      <c r="I634" s="107">
        <v>-2.1724182439024391E-2</v>
      </c>
      <c r="J634" s="114">
        <v>2.4199812149041401E-5</v>
      </c>
      <c r="K634" s="108">
        <v>0.27444132165720742</v>
      </c>
      <c r="L634" s="110">
        <v>2.6329602628886524</v>
      </c>
      <c r="M634" s="106">
        <v>9.4180268159999997E-3</v>
      </c>
      <c r="N634" s="111">
        <v>-5.1146012903225809E-3</v>
      </c>
      <c r="O634" s="115">
        <v>2.6486023776389102E-5</v>
      </c>
      <c r="P634" s="112">
        <v>0.28122688853882644</v>
      </c>
      <c r="Q634" s="109">
        <v>3.8149625279999999E-3</v>
      </c>
      <c r="R634" s="107">
        <v>-8.8004719392753769E-3</v>
      </c>
      <c r="S634" s="108">
        <v>1.1675708952857101E-4</v>
      </c>
      <c r="T634" s="108">
        <v>3.060504229638688</v>
      </c>
      <c r="U634" s="110">
        <v>0.78295911383711281</v>
      </c>
      <c r="V634" s="106">
        <v>1.1223299736E-2</v>
      </c>
      <c r="W634" s="107">
        <v>-1.8584699016393443E-3</v>
      </c>
      <c r="X634" s="114">
        <v>2.3518527244810098E-5</v>
      </c>
      <c r="Y634" s="108">
        <v>0.20955091459752936</v>
      </c>
      <c r="Z634" s="109">
        <v>3.610467432E-3</v>
      </c>
      <c r="AA634" s="107">
        <v>-1.850673297472851E-3</v>
      </c>
      <c r="AB634" s="114">
        <v>9.1843031354989993E-6</v>
      </c>
      <c r="AC634" s="108">
        <v>0.25437989148156925</v>
      </c>
      <c r="AD634" s="110">
        <v>-6.0650873418403532E-3</v>
      </c>
    </row>
    <row r="635" spans="1:30" x14ac:dyDescent="0.2">
      <c r="A635" s="105" t="s">
        <v>1898</v>
      </c>
      <c r="B635" s="105" t="s">
        <v>1899</v>
      </c>
      <c r="C635" s="105" t="s">
        <v>1900</v>
      </c>
      <c r="D635" s="106">
        <v>0</v>
      </c>
      <c r="E635" s="107">
        <v>0</v>
      </c>
      <c r="F635" s="108">
        <v>0</v>
      </c>
      <c r="G635" s="108" t="s">
        <v>156</v>
      </c>
      <c r="H635" s="109">
        <v>0</v>
      </c>
      <c r="I635" s="107">
        <v>0</v>
      </c>
      <c r="J635" s="108">
        <v>0</v>
      </c>
      <c r="K635" s="108" t="s">
        <v>156</v>
      </c>
      <c r="L635" s="110" t="s">
        <v>157</v>
      </c>
      <c r="M635" s="106">
        <v>0</v>
      </c>
      <c r="N635" s="111">
        <v>0</v>
      </c>
      <c r="O635" s="112">
        <v>0</v>
      </c>
      <c r="P635" s="112" t="s">
        <v>156</v>
      </c>
      <c r="Q635" s="109">
        <v>0</v>
      </c>
      <c r="R635" s="107">
        <v>0</v>
      </c>
      <c r="S635" s="108">
        <v>0</v>
      </c>
      <c r="T635" s="108" t="s">
        <v>156</v>
      </c>
      <c r="U635" s="110" t="s">
        <v>157</v>
      </c>
      <c r="V635" s="106">
        <v>0</v>
      </c>
      <c r="W635" s="107">
        <v>0</v>
      </c>
      <c r="X635" s="108">
        <v>0</v>
      </c>
      <c r="Y635" s="108" t="s">
        <v>156</v>
      </c>
      <c r="Z635" s="109">
        <v>0</v>
      </c>
      <c r="AA635" s="107">
        <v>0</v>
      </c>
      <c r="AB635" s="108">
        <v>0</v>
      </c>
      <c r="AC635" s="108" t="s">
        <v>156</v>
      </c>
      <c r="AD635" s="110" t="s">
        <v>157</v>
      </c>
    </row>
    <row r="636" spans="1:30" x14ac:dyDescent="0.2">
      <c r="A636" s="105" t="s">
        <v>1901</v>
      </c>
      <c r="B636" s="105" t="s">
        <v>1902</v>
      </c>
      <c r="C636" s="105" t="s">
        <v>1903</v>
      </c>
      <c r="D636" s="106">
        <v>0</v>
      </c>
      <c r="E636" s="107">
        <v>0</v>
      </c>
      <c r="F636" s="108">
        <v>0</v>
      </c>
      <c r="G636" s="108" t="s">
        <v>156</v>
      </c>
      <c r="H636" s="109">
        <v>0</v>
      </c>
      <c r="I636" s="107">
        <v>0</v>
      </c>
      <c r="J636" s="108">
        <v>0</v>
      </c>
      <c r="K636" s="108" t="s">
        <v>156</v>
      </c>
      <c r="L636" s="110" t="s">
        <v>157</v>
      </c>
      <c r="M636" s="106">
        <v>0</v>
      </c>
      <c r="N636" s="111">
        <v>0</v>
      </c>
      <c r="O636" s="112">
        <v>0</v>
      </c>
      <c r="P636" s="112" t="s">
        <v>156</v>
      </c>
      <c r="Q636" s="109">
        <v>0</v>
      </c>
      <c r="R636" s="107">
        <v>0</v>
      </c>
      <c r="S636" s="108">
        <v>0</v>
      </c>
      <c r="T636" s="108" t="s">
        <v>156</v>
      </c>
      <c r="U636" s="110" t="s">
        <v>157</v>
      </c>
      <c r="V636" s="106">
        <v>0</v>
      </c>
      <c r="W636" s="107">
        <v>0</v>
      </c>
      <c r="X636" s="108">
        <v>0</v>
      </c>
      <c r="Y636" s="108" t="s">
        <v>156</v>
      </c>
      <c r="Z636" s="109">
        <v>0</v>
      </c>
      <c r="AA636" s="107">
        <v>0</v>
      </c>
      <c r="AB636" s="108">
        <v>0</v>
      </c>
      <c r="AC636" s="108" t="s">
        <v>156</v>
      </c>
      <c r="AD636" s="110" t="s">
        <v>157</v>
      </c>
    </row>
    <row r="637" spans="1:30" x14ac:dyDescent="0.2">
      <c r="A637" s="105" t="s">
        <v>1904</v>
      </c>
      <c r="B637" s="105" t="s">
        <v>1905</v>
      </c>
      <c r="C637" s="105" t="s">
        <v>1906</v>
      </c>
      <c r="D637" s="116">
        <v>0</v>
      </c>
      <c r="E637" s="107">
        <v>0</v>
      </c>
      <c r="F637" s="108">
        <v>2.4253812221871699E-4</v>
      </c>
      <c r="G637" s="108" t="s">
        <v>156</v>
      </c>
      <c r="H637" s="113">
        <v>0</v>
      </c>
      <c r="I637" s="107">
        <v>0</v>
      </c>
      <c r="J637" s="108">
        <v>2.0383067021834499E-4</v>
      </c>
      <c r="K637" s="108" t="s">
        <v>156</v>
      </c>
      <c r="L637" s="110" t="s">
        <v>157</v>
      </c>
      <c r="M637" s="116">
        <v>0</v>
      </c>
      <c r="N637" s="111">
        <v>0</v>
      </c>
      <c r="O637" s="112">
        <v>1.8050441167534199E-4</v>
      </c>
      <c r="P637" s="112" t="s">
        <v>156</v>
      </c>
      <c r="Q637" s="113">
        <v>0</v>
      </c>
      <c r="R637" s="107">
        <v>0</v>
      </c>
      <c r="S637" s="108">
        <v>1.88756156360957E-4</v>
      </c>
      <c r="T637" s="108" t="s">
        <v>156</v>
      </c>
      <c r="U637" s="110" t="s">
        <v>157</v>
      </c>
      <c r="V637" s="116">
        <v>0</v>
      </c>
      <c r="W637" s="107">
        <v>0</v>
      </c>
      <c r="X637" s="108">
        <v>1.27471338459378E-4</v>
      </c>
      <c r="Y637" s="108" t="s">
        <v>156</v>
      </c>
      <c r="Z637" s="113">
        <v>0</v>
      </c>
      <c r="AA637" s="107">
        <v>0</v>
      </c>
      <c r="AB637" s="114">
        <v>2.1675345320813701E-4</v>
      </c>
      <c r="AC637" s="108" t="s">
        <v>156</v>
      </c>
      <c r="AD637" s="110" t="s">
        <v>157</v>
      </c>
    </row>
    <row r="638" spans="1:30" x14ac:dyDescent="0.2">
      <c r="A638" s="105" t="s">
        <v>1907</v>
      </c>
      <c r="B638" s="105" t="s">
        <v>1908</v>
      </c>
      <c r="C638" s="105" t="s">
        <v>1909</v>
      </c>
      <c r="D638" s="106">
        <v>1.6659917999994899E-2</v>
      </c>
      <c r="E638" s="107">
        <v>-6.7610285255101845E-3</v>
      </c>
      <c r="F638" s="114">
        <v>2.7994225261264401E-5</v>
      </c>
      <c r="G638" s="108">
        <v>0.16803339164858419</v>
      </c>
      <c r="H638" s="109">
        <v>1.9436571000008801E-3</v>
      </c>
      <c r="I638" s="107">
        <v>-4.78851219512412E-3</v>
      </c>
      <c r="J638" s="114">
        <v>5.2432367333462004E-6</v>
      </c>
      <c r="K638" s="108">
        <v>0.26976140664646175</v>
      </c>
      <c r="L638" s="110">
        <v>-0.49766525807422973</v>
      </c>
      <c r="M638" s="106">
        <v>4.9979754000020202E-3</v>
      </c>
      <c r="N638" s="111">
        <v>-2.71422580645271E-3</v>
      </c>
      <c r="O638" s="115">
        <v>1.2964078606964199E-5</v>
      </c>
      <c r="P638" s="112">
        <v>0.25938660296245075</v>
      </c>
      <c r="Q638" s="109">
        <v>1.4098291999999899E-3</v>
      </c>
      <c r="R638" s="107">
        <v>-3.2522370069714519E-3</v>
      </c>
      <c r="S638" s="114">
        <v>3.8317583808097601E-5</v>
      </c>
      <c r="T638" s="108">
        <v>2.7178883660586597</v>
      </c>
      <c r="U638" s="110">
        <v>0.26089164886410288</v>
      </c>
      <c r="V638" s="106">
        <v>6.7565223000016798E-3</v>
      </c>
      <c r="W638" s="107">
        <v>-1.1188147540986389E-3</v>
      </c>
      <c r="X638" s="114">
        <v>1.29679292190175E-5</v>
      </c>
      <c r="Y638" s="108">
        <v>0.19193201240546895</v>
      </c>
      <c r="Z638" s="109">
        <v>1.11066119999848E-3</v>
      </c>
      <c r="AA638" s="107">
        <v>-5.6930883994644511E-4</v>
      </c>
      <c r="AB638" s="114">
        <v>2.7200106404177501E-6</v>
      </c>
      <c r="AC638" s="108">
        <v>0.24490012259557395</v>
      </c>
      <c r="AD638" s="110">
        <v>-0.97468777777211413</v>
      </c>
    </row>
    <row r="639" spans="1:30" x14ac:dyDescent="0.2">
      <c r="A639" s="105" t="s">
        <v>1910</v>
      </c>
      <c r="B639" s="105" t="s">
        <v>1911</v>
      </c>
      <c r="C639" s="105" t="s">
        <v>1912</v>
      </c>
      <c r="D639" s="106">
        <v>2.3002946999999999E-2</v>
      </c>
      <c r="E639" s="107">
        <v>-9.3351948573724385E-3</v>
      </c>
      <c r="F639" s="114">
        <v>3.1037415712457298E-5</v>
      </c>
      <c r="G639" s="108">
        <v>0.13492799732337468</v>
      </c>
      <c r="H639" s="109">
        <v>9.5785143300000002E-4</v>
      </c>
      <c r="I639" s="107">
        <v>-2.3598212195121951E-3</v>
      </c>
      <c r="J639" s="108">
        <v>1.37500432821499E-4</v>
      </c>
      <c r="K639" s="108">
        <v>14.355089744016597</v>
      </c>
      <c r="L639" s="110">
        <v>-1.9840025718477596</v>
      </c>
      <c r="M639" s="106">
        <v>4.7579132699999997E-3</v>
      </c>
      <c r="N639" s="111">
        <v>-2.5838564516129032E-3</v>
      </c>
      <c r="O639" s="115">
        <v>1.31797916958181E-5</v>
      </c>
      <c r="P639" s="112">
        <v>0.27700781724880202</v>
      </c>
      <c r="Q639" s="109">
        <v>6.0295570399999997E-4</v>
      </c>
      <c r="R639" s="107">
        <v>-1.3909166118231476E-3</v>
      </c>
      <c r="S639" s="108">
        <v>1.83170552244523E-4</v>
      </c>
      <c r="T639" s="108">
        <v>30.37877426639669</v>
      </c>
      <c r="U639" s="110">
        <v>-0.8934899920057956</v>
      </c>
      <c r="V639" s="106">
        <v>5.6619136529999997E-3</v>
      </c>
      <c r="W639" s="107">
        <v>-9.3755814754098356E-4</v>
      </c>
      <c r="X639" s="114">
        <v>8.3261534169103496E-5</v>
      </c>
      <c r="Y639" s="108">
        <v>1.4705546440996475</v>
      </c>
      <c r="Z639" s="109">
        <v>5.2323202799999999E-4</v>
      </c>
      <c r="AA639" s="107">
        <v>-2.6820115700801789E-4</v>
      </c>
      <c r="AB639" s="108">
        <v>2.77763114443004E-4</v>
      </c>
      <c r="AC639" s="108">
        <v>53.086030590429381</v>
      </c>
      <c r="AD639" s="110">
        <v>-1.8055927085223826</v>
      </c>
    </row>
    <row r="640" spans="1:30" x14ac:dyDescent="0.2">
      <c r="A640" s="105" t="s">
        <v>1913</v>
      </c>
      <c r="B640" s="105" t="s">
        <v>1914</v>
      </c>
      <c r="C640" s="105" t="s">
        <v>1915</v>
      </c>
      <c r="D640" s="106">
        <v>2.3002946999999999E-2</v>
      </c>
      <c r="E640" s="107">
        <v>-9.3351948573724385E-3</v>
      </c>
      <c r="F640" s="114">
        <v>3.1037415712457298E-5</v>
      </c>
      <c r="G640" s="108">
        <v>0.13492799732337468</v>
      </c>
      <c r="H640" s="109">
        <v>9.5785143300000002E-4</v>
      </c>
      <c r="I640" s="107">
        <v>-2.3598212195121951E-3</v>
      </c>
      <c r="J640" s="108">
        <v>1.37500432821499E-4</v>
      </c>
      <c r="K640" s="108">
        <v>14.355089744016597</v>
      </c>
      <c r="L640" s="110">
        <v>-1.9840025718477596</v>
      </c>
      <c r="M640" s="106">
        <v>4.7579132699999997E-3</v>
      </c>
      <c r="N640" s="111">
        <v>-2.5838564516129032E-3</v>
      </c>
      <c r="O640" s="115">
        <v>1.31797916958181E-5</v>
      </c>
      <c r="P640" s="112">
        <v>0.27700781724880202</v>
      </c>
      <c r="Q640" s="109">
        <v>6.0295570399999997E-4</v>
      </c>
      <c r="R640" s="107">
        <v>-1.3909166118231476E-3</v>
      </c>
      <c r="S640" s="108">
        <v>1.83170552244523E-4</v>
      </c>
      <c r="T640" s="108">
        <v>30.37877426639669</v>
      </c>
      <c r="U640" s="110">
        <v>-0.8934899920057956</v>
      </c>
      <c r="V640" s="106">
        <v>5.6619136529999997E-3</v>
      </c>
      <c r="W640" s="107">
        <v>-9.3755814754098356E-4</v>
      </c>
      <c r="X640" s="114">
        <v>8.3261534169103496E-5</v>
      </c>
      <c r="Y640" s="108">
        <v>1.4705546440996475</v>
      </c>
      <c r="Z640" s="109">
        <v>5.2323202799999999E-4</v>
      </c>
      <c r="AA640" s="107">
        <v>-2.6820115700801789E-4</v>
      </c>
      <c r="AB640" s="108">
        <v>2.77763114443004E-4</v>
      </c>
      <c r="AC640" s="108">
        <v>53.086030590429381</v>
      </c>
      <c r="AD640" s="110">
        <v>-1.8055927085223826</v>
      </c>
    </row>
    <row r="641" spans="1:30" x14ac:dyDescent="0.2">
      <c r="A641" s="105" t="s">
        <v>1916</v>
      </c>
      <c r="B641" s="105" t="s">
        <v>1917</v>
      </c>
      <c r="C641" s="105" t="s">
        <v>1918</v>
      </c>
      <c r="D641" s="106">
        <v>1.6659917999994899E-2</v>
      </c>
      <c r="E641" s="107">
        <v>-6.7610285255101845E-3</v>
      </c>
      <c r="F641" s="114">
        <v>2.7994225261264401E-5</v>
      </c>
      <c r="G641" s="108">
        <v>0.16803339164858419</v>
      </c>
      <c r="H641" s="109">
        <v>1.9436571000008801E-3</v>
      </c>
      <c r="I641" s="107">
        <v>-4.78851219512412E-3</v>
      </c>
      <c r="J641" s="114">
        <v>5.2432367333462004E-6</v>
      </c>
      <c r="K641" s="108">
        <v>0.26976140664646175</v>
      </c>
      <c r="L641" s="110">
        <v>-0.49766525807422973</v>
      </c>
      <c r="M641" s="106">
        <v>4.9979754000020202E-3</v>
      </c>
      <c r="N641" s="111">
        <v>-2.71422580645271E-3</v>
      </c>
      <c r="O641" s="115">
        <v>1.2964078606964199E-5</v>
      </c>
      <c r="P641" s="112">
        <v>0.25938660296245075</v>
      </c>
      <c r="Q641" s="109">
        <v>1.4098291999999899E-3</v>
      </c>
      <c r="R641" s="107">
        <v>-3.2522370069714519E-3</v>
      </c>
      <c r="S641" s="114">
        <v>3.8317583808097601E-5</v>
      </c>
      <c r="T641" s="108">
        <v>2.7178883660586597</v>
      </c>
      <c r="U641" s="110">
        <v>0.26089164886410288</v>
      </c>
      <c r="V641" s="106">
        <v>6.7565223000016798E-3</v>
      </c>
      <c r="W641" s="107">
        <v>-1.1188147540986389E-3</v>
      </c>
      <c r="X641" s="114">
        <v>1.29679292190175E-5</v>
      </c>
      <c r="Y641" s="108">
        <v>0.19193201240546895</v>
      </c>
      <c r="Z641" s="109">
        <v>1.11066119999848E-3</v>
      </c>
      <c r="AA641" s="107">
        <v>-5.6930883994644511E-4</v>
      </c>
      <c r="AB641" s="114">
        <v>2.7200106404177501E-6</v>
      </c>
      <c r="AC641" s="108">
        <v>0.24490012259557395</v>
      </c>
      <c r="AD641" s="110">
        <v>-0.97468777777211413</v>
      </c>
    </row>
    <row r="642" spans="1:30" x14ac:dyDescent="0.2">
      <c r="A642" s="105" t="s">
        <v>1919</v>
      </c>
      <c r="B642" s="105" t="s">
        <v>1920</v>
      </c>
      <c r="C642" s="105" t="s">
        <v>1921</v>
      </c>
      <c r="D642" s="106">
        <v>3.9662864999994898E-2</v>
      </c>
      <c r="E642" s="107">
        <v>-1.6096223382882625E-2</v>
      </c>
      <c r="F642" s="114">
        <v>5.15643068503766E-5</v>
      </c>
      <c r="G642" s="108">
        <v>0.13000651075100911</v>
      </c>
      <c r="H642" s="109">
        <v>2.9015085330008801E-3</v>
      </c>
      <c r="I642" s="107">
        <v>-7.1483334146363146E-3</v>
      </c>
      <c r="J642" s="108">
        <v>1.3756859942384299E-4</v>
      </c>
      <c r="K642" s="108">
        <v>4.7412784714978216</v>
      </c>
      <c r="L642" s="110">
        <v>-1.1710434004103905</v>
      </c>
      <c r="M642" s="106">
        <v>9.7558886700020199E-3</v>
      </c>
      <c r="N642" s="111">
        <v>-5.2980822580656131E-3</v>
      </c>
      <c r="O642" s="115">
        <v>2.4844746050354301E-5</v>
      </c>
      <c r="P642" s="112">
        <v>0.25466409971188364</v>
      </c>
      <c r="Q642" s="109">
        <v>2.01278490399999E-3</v>
      </c>
      <c r="R642" s="107">
        <v>-4.6431536187945995E-3</v>
      </c>
      <c r="S642" s="108">
        <v>1.89918391038811E-4</v>
      </c>
      <c r="T642" s="108">
        <v>9.4356029132267363</v>
      </c>
      <c r="U642" s="110">
        <v>-0.19036522989828067</v>
      </c>
      <c r="V642" s="106">
        <v>1.24184359530017E-2</v>
      </c>
      <c r="W642" s="107">
        <v>-2.0563729016396261E-3</v>
      </c>
      <c r="X642" s="114">
        <v>8.6080589343272401E-5</v>
      </c>
      <c r="Y642" s="108">
        <v>0.69316771990490145</v>
      </c>
      <c r="Z642" s="109">
        <v>1.6338932279984801E-3</v>
      </c>
      <c r="AA642" s="107">
        <v>-8.3750999695446306E-4</v>
      </c>
      <c r="AB642" s="108">
        <v>2.7776735342591299E-4</v>
      </c>
      <c r="AC642" s="108">
        <v>17.00033690488932</v>
      </c>
      <c r="AD642" s="110">
        <v>-1.2959235894261507</v>
      </c>
    </row>
    <row r="643" spans="1:30" x14ac:dyDescent="0.2">
      <c r="A643" s="105" t="s">
        <v>1922</v>
      </c>
      <c r="B643" s="105" t="s">
        <v>1923</v>
      </c>
      <c r="C643" s="105" t="s">
        <v>1924</v>
      </c>
      <c r="D643" s="106">
        <v>1.342881342E-2</v>
      </c>
      <c r="E643" s="107">
        <v>-5.4497621534752919E-3</v>
      </c>
      <c r="F643" s="114">
        <v>2.17267911063731E-5</v>
      </c>
      <c r="G643" s="108">
        <v>0.16179233731860948</v>
      </c>
      <c r="H643" s="109">
        <v>5.5918239300000003E-4</v>
      </c>
      <c r="I643" s="107">
        <v>-1.3776358536585368E-3</v>
      </c>
      <c r="J643" s="114">
        <v>9.2495372227517799E-5</v>
      </c>
      <c r="K643" s="108">
        <v>16.541181086064309</v>
      </c>
      <c r="L643" s="110">
        <v>-1.9839986718552103</v>
      </c>
      <c r="M643" s="106">
        <v>2.7776105279999999E-3</v>
      </c>
      <c r="N643" s="111">
        <v>-1.5084232258064515E-3</v>
      </c>
      <c r="O643" s="115">
        <v>7.3348181138897696E-6</v>
      </c>
      <c r="P643" s="112">
        <v>0.26406935169457169</v>
      </c>
      <c r="Q643" s="109">
        <v>3.5199886800000001E-4</v>
      </c>
      <c r="R643" s="107">
        <v>-8.1200172682028963E-4</v>
      </c>
      <c r="S643" s="114">
        <v>7.8474049896747305E-5</v>
      </c>
      <c r="T643" s="108">
        <v>22.29383587016175</v>
      </c>
      <c r="U643" s="110">
        <v>-0.89348656893349443</v>
      </c>
      <c r="V643" s="106">
        <v>3.305355174E-3</v>
      </c>
      <c r="W643" s="107">
        <v>-5.4733485245901637E-4</v>
      </c>
      <c r="X643" s="114">
        <v>2.0211098193949601E-5</v>
      </c>
      <c r="Y643" s="108">
        <v>0.61146524745451158</v>
      </c>
      <c r="Z643" s="109">
        <v>3.0545618399999998E-4</v>
      </c>
      <c r="AA643" s="107">
        <v>-1.565724144930478E-4</v>
      </c>
      <c r="AB643" s="108">
        <v>1.3247960540573701E-4</v>
      </c>
      <c r="AC643" s="108">
        <v>43.371066733989252</v>
      </c>
      <c r="AD643" s="110">
        <v>-1.8055936698113553</v>
      </c>
    </row>
    <row r="644" spans="1:30" x14ac:dyDescent="0.2">
      <c r="A644" s="105" t="s">
        <v>1925</v>
      </c>
      <c r="B644" s="105" t="s">
        <v>1926</v>
      </c>
      <c r="C644" s="105" t="s">
        <v>1927</v>
      </c>
      <c r="D644" s="106">
        <v>1.6659917999994899E-2</v>
      </c>
      <c r="E644" s="107">
        <v>-6.7610285255101845E-3</v>
      </c>
      <c r="F644" s="114">
        <v>2.7994225261264401E-5</v>
      </c>
      <c r="G644" s="108">
        <v>0.16803339164858419</v>
      </c>
      <c r="H644" s="109">
        <v>1.9436571000008801E-3</v>
      </c>
      <c r="I644" s="107">
        <v>-4.78851219512412E-3</v>
      </c>
      <c r="J644" s="114">
        <v>5.2432367333462097E-6</v>
      </c>
      <c r="K644" s="108">
        <v>0.26976140664646225</v>
      </c>
      <c r="L644" s="110">
        <v>-0.49766525807422973</v>
      </c>
      <c r="M644" s="106">
        <v>4.9979754000020202E-3</v>
      </c>
      <c r="N644" s="111">
        <v>-2.71422580645271E-3</v>
      </c>
      <c r="O644" s="115">
        <v>1.2964078606964299E-5</v>
      </c>
      <c r="P644" s="112">
        <v>0.25938660296245275</v>
      </c>
      <c r="Q644" s="109">
        <v>1.4098291999999899E-3</v>
      </c>
      <c r="R644" s="107">
        <v>-3.2522370069714519E-3</v>
      </c>
      <c r="S644" s="114">
        <v>3.8317583808097601E-5</v>
      </c>
      <c r="T644" s="108">
        <v>2.7178883660586597</v>
      </c>
      <c r="U644" s="110">
        <v>0.26089164886410288</v>
      </c>
      <c r="V644" s="106">
        <v>6.7565223000016798E-3</v>
      </c>
      <c r="W644" s="107">
        <v>-1.1188147540986389E-3</v>
      </c>
      <c r="X644" s="114">
        <v>1.29679292190175E-5</v>
      </c>
      <c r="Y644" s="108">
        <v>0.19193201240546895</v>
      </c>
      <c r="Z644" s="109">
        <v>1.11066119999848E-3</v>
      </c>
      <c r="AA644" s="107">
        <v>-5.6930883994644511E-4</v>
      </c>
      <c r="AB644" s="114">
        <v>2.7200106404177501E-6</v>
      </c>
      <c r="AC644" s="108">
        <v>0.24490012259557395</v>
      </c>
      <c r="AD644" s="110">
        <v>-0.97468777777211413</v>
      </c>
    </row>
    <row r="645" spans="1:30" x14ac:dyDescent="0.2">
      <c r="A645" s="105" t="s">
        <v>1928</v>
      </c>
      <c r="B645" s="105" t="s">
        <v>1929</v>
      </c>
      <c r="C645" s="105" t="s">
        <v>1930</v>
      </c>
      <c r="D645" s="106">
        <v>1.6659917999994899E-2</v>
      </c>
      <c r="E645" s="107">
        <v>-6.7610285255101845E-3</v>
      </c>
      <c r="F645" s="114">
        <v>2.7994225261264401E-5</v>
      </c>
      <c r="G645" s="108">
        <v>0.16803339164858419</v>
      </c>
      <c r="H645" s="109">
        <v>1.9436571000008801E-3</v>
      </c>
      <c r="I645" s="107">
        <v>-4.78851219512412E-3</v>
      </c>
      <c r="J645" s="114">
        <v>5.2432367333462004E-6</v>
      </c>
      <c r="K645" s="108">
        <v>0.26976140664646175</v>
      </c>
      <c r="L645" s="110">
        <v>-0.49766525807422973</v>
      </c>
      <c r="M645" s="106">
        <v>4.9979754000020202E-3</v>
      </c>
      <c r="N645" s="111">
        <v>-2.71422580645271E-3</v>
      </c>
      <c r="O645" s="115">
        <v>1.2964078606964299E-5</v>
      </c>
      <c r="P645" s="112">
        <v>0.25938660296245275</v>
      </c>
      <c r="Q645" s="109">
        <v>1.4098291999999899E-3</v>
      </c>
      <c r="R645" s="107">
        <v>-3.2522370069714519E-3</v>
      </c>
      <c r="S645" s="114">
        <v>3.8317583808097601E-5</v>
      </c>
      <c r="T645" s="108">
        <v>2.7178883660586597</v>
      </c>
      <c r="U645" s="110">
        <v>0.26089164886410288</v>
      </c>
      <c r="V645" s="106">
        <v>6.7565223000016798E-3</v>
      </c>
      <c r="W645" s="107">
        <v>-1.1188147540986389E-3</v>
      </c>
      <c r="X645" s="114">
        <v>1.29679292190175E-5</v>
      </c>
      <c r="Y645" s="108">
        <v>0.19193201240546895</v>
      </c>
      <c r="Z645" s="109">
        <v>1.11066119999848E-3</v>
      </c>
      <c r="AA645" s="107">
        <v>-5.6930883994644511E-4</v>
      </c>
      <c r="AB645" s="114">
        <v>2.7200106404177501E-6</v>
      </c>
      <c r="AC645" s="108">
        <v>0.24490012259557395</v>
      </c>
      <c r="AD645" s="110">
        <v>-0.97468777777211413</v>
      </c>
    </row>
    <row r="646" spans="1:30" x14ac:dyDescent="0.2">
      <c r="A646" s="105" t="s">
        <v>1931</v>
      </c>
      <c r="B646" s="105" t="s">
        <v>1932</v>
      </c>
      <c r="C646" s="105" t="s">
        <v>1933</v>
      </c>
      <c r="D646" s="106">
        <v>7.0858218419995206E-2</v>
      </c>
      <c r="E646" s="107">
        <v>-2.8756110084369291E-2</v>
      </c>
      <c r="F646" s="108">
        <v>3.7085704114595903E-4</v>
      </c>
      <c r="G646" s="108">
        <v>0.52337900869563536</v>
      </c>
      <c r="H646" s="109">
        <v>5.53345392600088E-3</v>
      </c>
      <c r="I646" s="107">
        <v>-1.363255463414851E-2</v>
      </c>
      <c r="J646" s="108">
        <v>3.3885093273900297E-4</v>
      </c>
      <c r="K646" s="108">
        <v>6.1236785788852899</v>
      </c>
      <c r="L646" s="110">
        <v>-1.0768125945259959</v>
      </c>
      <c r="M646" s="106">
        <v>1.7863461198002001E-2</v>
      </c>
      <c r="N646" s="111">
        <v>-9.701021612904313E-3</v>
      </c>
      <c r="O646" s="112">
        <v>2.6960426361392599E-4</v>
      </c>
      <c r="P646" s="112">
        <v>1.5092498627538138</v>
      </c>
      <c r="Q646" s="109">
        <v>3.8682597720000799E-3</v>
      </c>
      <c r="R646" s="107">
        <v>-8.923419647626607E-3</v>
      </c>
      <c r="S646" s="108">
        <v>3.2373002889227501E-4</v>
      </c>
      <c r="T646" s="108">
        <v>8.3688802710602523</v>
      </c>
      <c r="U646" s="110">
        <v>-0.12053999717777611</v>
      </c>
      <c r="V646" s="106">
        <v>2.29291101270017E-2</v>
      </c>
      <c r="W646" s="107">
        <v>-3.7968389016396261E-3</v>
      </c>
      <c r="X646" s="108">
        <v>3.6273624293189802E-4</v>
      </c>
      <c r="Y646" s="108">
        <v>1.5819900594604142</v>
      </c>
      <c r="Z646" s="109">
        <v>3.1237854119985399E-3</v>
      </c>
      <c r="AA646" s="107">
        <v>-1.6012071450312215E-3</v>
      </c>
      <c r="AB646" s="108">
        <v>5.5439489216874095E-4</v>
      </c>
      <c r="AC646" s="108">
        <v>17.747534450967599</v>
      </c>
      <c r="AD646" s="110">
        <v>-1.2456388287217466</v>
      </c>
    </row>
    <row r="647" spans="1:30" x14ac:dyDescent="0.2">
      <c r="A647" s="105" t="s">
        <v>1934</v>
      </c>
      <c r="B647" s="105" t="s">
        <v>1935</v>
      </c>
      <c r="C647" s="105" t="s">
        <v>1936</v>
      </c>
      <c r="D647" s="106">
        <v>1.31201110903706E-2</v>
      </c>
      <c r="E647" s="107">
        <v>-5.3244827099320248E-3</v>
      </c>
      <c r="F647" s="108">
        <v>1.90083488784181E-3</v>
      </c>
      <c r="G647" s="108">
        <v>14.487948118342628</v>
      </c>
      <c r="H647" s="109">
        <v>4.1239718547574199E-3</v>
      </c>
      <c r="I647" s="107">
        <v>-1.0160068624679526E-2</v>
      </c>
      <c r="J647" s="108">
        <v>1.9715122752975199E-3</v>
      </c>
      <c r="K647" s="108">
        <v>47.806152532859322</v>
      </c>
      <c r="L647" s="110">
        <v>0.93219687166748288</v>
      </c>
      <c r="M647" s="106">
        <v>7.4667692161142999E-3</v>
      </c>
      <c r="N647" s="111">
        <v>-4.0549414663377326E-3</v>
      </c>
      <c r="O647" s="112">
        <v>3.6919843358065199E-3</v>
      </c>
      <c r="P647" s="112">
        <v>49.445539683196813</v>
      </c>
      <c r="Q647" s="109">
        <v>3.58382509409471E-3</v>
      </c>
      <c r="R647" s="107">
        <v>-8.2672770556375518E-3</v>
      </c>
      <c r="S647" s="108">
        <v>1.7038355395617699E-3</v>
      </c>
      <c r="T647" s="108">
        <v>47.542374274048278</v>
      </c>
      <c r="U647" s="110">
        <v>1.0277311465784733</v>
      </c>
      <c r="V647" s="106">
        <v>5.0392122117305102E-3</v>
      </c>
      <c r="W647" s="107">
        <v>-8.3444481068562849E-4</v>
      </c>
      <c r="X647" s="108">
        <v>5.2409124419739697E-4</v>
      </c>
      <c r="Y647" s="108">
        <v>10.400261433273105</v>
      </c>
      <c r="Z647" s="109">
        <v>2.95023890878051E-3</v>
      </c>
      <c r="AA647" s="107">
        <v>-1.5122497218098524E-3</v>
      </c>
      <c r="AB647" s="108">
        <v>4.75212328042083E-4</v>
      </c>
      <c r="AC647" s="108">
        <v>16.107587986442542</v>
      </c>
      <c r="AD647" s="110">
        <v>0.85780785579020125</v>
      </c>
    </row>
    <row r="648" spans="1:30" x14ac:dyDescent="0.2">
      <c r="A648" s="105" t="s">
        <v>1937</v>
      </c>
      <c r="B648" s="105" t="s">
        <v>1938</v>
      </c>
      <c r="C648" s="105" t="s">
        <v>1939</v>
      </c>
      <c r="D648" s="106">
        <v>1.31201110903706E-2</v>
      </c>
      <c r="E648" s="107">
        <v>-5.3244827099320248E-3</v>
      </c>
      <c r="F648" s="108">
        <v>1.90083488784181E-3</v>
      </c>
      <c r="G648" s="108">
        <v>14.487948118342628</v>
      </c>
      <c r="H648" s="109">
        <v>4.1239718547574199E-3</v>
      </c>
      <c r="I648" s="107">
        <v>-1.0160068624679526E-2</v>
      </c>
      <c r="J648" s="108">
        <v>1.9715122752975199E-3</v>
      </c>
      <c r="K648" s="108">
        <v>47.806152532859322</v>
      </c>
      <c r="L648" s="110">
        <v>0.93219687166748288</v>
      </c>
      <c r="M648" s="106">
        <v>7.4667692161142999E-3</v>
      </c>
      <c r="N648" s="111">
        <v>-4.0549414663377326E-3</v>
      </c>
      <c r="O648" s="112">
        <v>3.6919843358065199E-3</v>
      </c>
      <c r="P648" s="112">
        <v>49.445539683196813</v>
      </c>
      <c r="Q648" s="109">
        <v>3.58382509409471E-3</v>
      </c>
      <c r="R648" s="107">
        <v>-8.2672770556375518E-3</v>
      </c>
      <c r="S648" s="108">
        <v>1.7038355395617699E-3</v>
      </c>
      <c r="T648" s="108">
        <v>47.542374274048278</v>
      </c>
      <c r="U648" s="110">
        <v>1.0277311465784733</v>
      </c>
      <c r="V648" s="106">
        <v>5.0392122117305102E-3</v>
      </c>
      <c r="W648" s="107">
        <v>-8.3444481068562849E-4</v>
      </c>
      <c r="X648" s="108">
        <v>5.2409124419739697E-4</v>
      </c>
      <c r="Y648" s="108">
        <v>10.400261433273105</v>
      </c>
      <c r="Z648" s="109">
        <v>2.95023890878051E-3</v>
      </c>
      <c r="AA648" s="107">
        <v>-1.5122497218098524E-3</v>
      </c>
      <c r="AB648" s="108">
        <v>4.75212328042083E-4</v>
      </c>
      <c r="AC648" s="108">
        <v>16.107587986442542</v>
      </c>
      <c r="AD648" s="110">
        <v>0.85780785579020125</v>
      </c>
    </row>
    <row r="649" spans="1:30" x14ac:dyDescent="0.2">
      <c r="A649" s="105" t="s">
        <v>1940</v>
      </c>
      <c r="B649" s="105" t="s">
        <v>1941</v>
      </c>
      <c r="C649" s="105" t="s">
        <v>1942</v>
      </c>
      <c r="D649" s="106">
        <v>0</v>
      </c>
      <c r="E649" s="107">
        <v>0</v>
      </c>
      <c r="F649" s="108">
        <v>0</v>
      </c>
      <c r="G649" s="108" t="s">
        <v>156</v>
      </c>
      <c r="H649" s="109">
        <v>0</v>
      </c>
      <c r="I649" s="107">
        <v>0</v>
      </c>
      <c r="J649" s="108">
        <v>0</v>
      </c>
      <c r="K649" s="108" t="s">
        <v>156</v>
      </c>
      <c r="L649" s="110" t="s">
        <v>157</v>
      </c>
      <c r="M649" s="106">
        <v>0</v>
      </c>
      <c r="N649" s="111">
        <v>0</v>
      </c>
      <c r="O649" s="112">
        <v>0</v>
      </c>
      <c r="P649" s="112" t="s">
        <v>156</v>
      </c>
      <c r="Q649" s="109">
        <v>0</v>
      </c>
      <c r="R649" s="107">
        <v>0</v>
      </c>
      <c r="S649" s="108">
        <v>0</v>
      </c>
      <c r="T649" s="108" t="s">
        <v>156</v>
      </c>
      <c r="U649" s="110" t="s">
        <v>157</v>
      </c>
      <c r="V649" s="106">
        <v>0</v>
      </c>
      <c r="W649" s="107">
        <v>0</v>
      </c>
      <c r="X649" s="108">
        <v>0</v>
      </c>
      <c r="Y649" s="108" t="s">
        <v>156</v>
      </c>
      <c r="Z649" s="109">
        <v>0</v>
      </c>
      <c r="AA649" s="107">
        <v>0</v>
      </c>
      <c r="AB649" s="108">
        <v>0</v>
      </c>
      <c r="AC649" s="108" t="s">
        <v>156</v>
      </c>
      <c r="AD649" s="110" t="s">
        <v>157</v>
      </c>
    </row>
    <row r="650" spans="1:30" x14ac:dyDescent="0.2">
      <c r="A650" s="105" t="s">
        <v>1943</v>
      </c>
      <c r="B650" s="105" t="s">
        <v>1944</v>
      </c>
      <c r="C650" s="105" t="s">
        <v>1945</v>
      </c>
      <c r="D650" s="106">
        <v>0</v>
      </c>
      <c r="E650" s="107">
        <v>0</v>
      </c>
      <c r="F650" s="108">
        <v>0</v>
      </c>
      <c r="G650" s="108" t="s">
        <v>156</v>
      </c>
      <c r="H650" s="109">
        <v>0</v>
      </c>
      <c r="I650" s="107">
        <v>0</v>
      </c>
      <c r="J650" s="108">
        <v>0</v>
      </c>
      <c r="K650" s="108" t="s">
        <v>156</v>
      </c>
      <c r="L650" s="110" t="s">
        <v>157</v>
      </c>
      <c r="M650" s="106">
        <v>0</v>
      </c>
      <c r="N650" s="111">
        <v>0</v>
      </c>
      <c r="O650" s="112">
        <v>0</v>
      </c>
      <c r="P650" s="112" t="s">
        <v>156</v>
      </c>
      <c r="Q650" s="109">
        <v>0</v>
      </c>
      <c r="R650" s="107">
        <v>0</v>
      </c>
      <c r="S650" s="108">
        <v>0</v>
      </c>
      <c r="T650" s="108" t="s">
        <v>156</v>
      </c>
      <c r="U650" s="110" t="s">
        <v>157</v>
      </c>
      <c r="V650" s="106">
        <v>0</v>
      </c>
      <c r="W650" s="107">
        <v>0</v>
      </c>
      <c r="X650" s="108">
        <v>0</v>
      </c>
      <c r="Y650" s="108" t="s">
        <v>156</v>
      </c>
      <c r="Z650" s="109">
        <v>0</v>
      </c>
      <c r="AA650" s="107">
        <v>0</v>
      </c>
      <c r="AB650" s="108">
        <v>0</v>
      </c>
      <c r="AC650" s="108" t="s">
        <v>156</v>
      </c>
      <c r="AD650" s="110" t="s">
        <v>157</v>
      </c>
    </row>
    <row r="651" spans="1:30" x14ac:dyDescent="0.2">
      <c r="A651" s="105" t="s">
        <v>1946</v>
      </c>
      <c r="B651" s="105" t="s">
        <v>1947</v>
      </c>
      <c r="C651" s="105" t="s">
        <v>1948</v>
      </c>
      <c r="D651" s="106">
        <v>0</v>
      </c>
      <c r="E651" s="107">
        <v>0</v>
      </c>
      <c r="F651" s="108">
        <v>0</v>
      </c>
      <c r="G651" s="108" t="s">
        <v>156</v>
      </c>
      <c r="H651" s="109">
        <v>0</v>
      </c>
      <c r="I651" s="107">
        <v>0</v>
      </c>
      <c r="J651" s="108">
        <v>0</v>
      </c>
      <c r="K651" s="108" t="s">
        <v>156</v>
      </c>
      <c r="L651" s="110" t="s">
        <v>157</v>
      </c>
      <c r="M651" s="116">
        <v>0</v>
      </c>
      <c r="N651" s="111">
        <v>0</v>
      </c>
      <c r="O651" s="115">
        <v>2.8567557944431399E-11</v>
      </c>
      <c r="P651" s="112" t="s">
        <v>156</v>
      </c>
      <c r="Q651" s="109">
        <v>0</v>
      </c>
      <c r="R651" s="107">
        <v>0</v>
      </c>
      <c r="S651" s="108">
        <v>0</v>
      </c>
      <c r="T651" s="108" t="s">
        <v>156</v>
      </c>
      <c r="U651" s="110" t="s">
        <v>157</v>
      </c>
      <c r="V651" s="106">
        <v>0</v>
      </c>
      <c r="W651" s="107">
        <v>0</v>
      </c>
      <c r="X651" s="108">
        <v>0</v>
      </c>
      <c r="Y651" s="108" t="s">
        <v>156</v>
      </c>
      <c r="Z651" s="109">
        <v>0</v>
      </c>
      <c r="AA651" s="107">
        <v>0</v>
      </c>
      <c r="AB651" s="108">
        <v>0</v>
      </c>
      <c r="AC651" s="108" t="s">
        <v>156</v>
      </c>
      <c r="AD651" s="110" t="s">
        <v>157</v>
      </c>
    </row>
    <row r="652" spans="1:30" x14ac:dyDescent="0.2">
      <c r="A652" s="105" t="s">
        <v>1949</v>
      </c>
      <c r="B652" s="105" t="s">
        <v>1950</v>
      </c>
      <c r="C652" s="105" t="s">
        <v>1951</v>
      </c>
      <c r="D652" s="116">
        <v>7.1279999999999998E-7</v>
      </c>
      <c r="E652" s="107">
        <v>-2.8927280032141421E-7</v>
      </c>
      <c r="F652" s="114">
        <v>7.75254581754301E-10</v>
      </c>
      <c r="G652" s="108">
        <v>0.1087618661271466</v>
      </c>
      <c r="H652" s="113">
        <v>8.3159999999999998E-8</v>
      </c>
      <c r="I652" s="107">
        <v>-2.0487804878048782E-7</v>
      </c>
      <c r="J652" s="114">
        <v>2.2403292955542899E-10</v>
      </c>
      <c r="K652" s="108">
        <v>0.26939986719027054</v>
      </c>
      <c r="L652" s="110">
        <v>-0.49766525807532447</v>
      </c>
      <c r="M652" s="116">
        <v>2.1383999999999999E-7</v>
      </c>
      <c r="N652" s="111">
        <v>-1.1612903225806451E-7</v>
      </c>
      <c r="O652" s="115">
        <v>5.2665211912950497E-10</v>
      </c>
      <c r="P652" s="112">
        <v>0.24628325810395857</v>
      </c>
      <c r="Q652" s="113">
        <v>6.032E-8</v>
      </c>
      <c r="R652" s="107">
        <v>-1.3914801612884695E-7</v>
      </c>
      <c r="S652" s="114">
        <v>1.4257395064576801E-10</v>
      </c>
      <c r="T652" s="108">
        <v>0.23636265027481432</v>
      </c>
      <c r="U652" s="110">
        <v>0.2608916488646964</v>
      </c>
      <c r="V652" s="116">
        <v>2.8907999999999999E-7</v>
      </c>
      <c r="W652" s="107">
        <v>-4.7868852459016395E-8</v>
      </c>
      <c r="X652" s="114">
        <v>4.90611130999877E-10</v>
      </c>
      <c r="Y652" s="108">
        <v>0.16971465718827902</v>
      </c>
      <c r="Z652" s="113">
        <v>4.7519999999999998E-8</v>
      </c>
      <c r="AA652" s="107">
        <v>-2.4358063533949052E-8</v>
      </c>
      <c r="AB652" s="114">
        <v>1.08333038207913E-10</v>
      </c>
      <c r="AC652" s="108">
        <v>0.22797356525234216</v>
      </c>
      <c r="AD652" s="110">
        <v>-0.97468777776978144</v>
      </c>
    </row>
    <row r="653" spans="1:30" x14ac:dyDescent="0.2">
      <c r="A653" s="105" t="s">
        <v>1952</v>
      </c>
      <c r="B653" s="105" t="s">
        <v>1953</v>
      </c>
      <c r="C653" s="105" t="s">
        <v>1954</v>
      </c>
      <c r="D653" s="116">
        <v>0</v>
      </c>
      <c r="E653" s="107">
        <v>0</v>
      </c>
      <c r="F653" s="114">
        <v>7.8176826968388805E-5</v>
      </c>
      <c r="G653" s="108" t="s">
        <v>156</v>
      </c>
      <c r="H653" s="113">
        <v>0</v>
      </c>
      <c r="I653" s="107">
        <v>0</v>
      </c>
      <c r="J653" s="114">
        <v>1.42397584034423E-5</v>
      </c>
      <c r="K653" s="108" t="s">
        <v>156</v>
      </c>
      <c r="L653" s="110" t="s">
        <v>157</v>
      </c>
      <c r="M653" s="116">
        <v>0</v>
      </c>
      <c r="N653" s="111">
        <v>0</v>
      </c>
      <c r="O653" s="115">
        <v>2.6262563241808801E-5</v>
      </c>
      <c r="P653" s="112" t="s">
        <v>156</v>
      </c>
      <c r="Q653" s="113">
        <v>0</v>
      </c>
      <c r="R653" s="107">
        <v>0</v>
      </c>
      <c r="S653" s="114">
        <v>1.4844463289958701E-5</v>
      </c>
      <c r="T653" s="108" t="s">
        <v>156</v>
      </c>
      <c r="U653" s="110" t="s">
        <v>157</v>
      </c>
      <c r="V653" s="116">
        <v>0</v>
      </c>
      <c r="W653" s="107">
        <v>0</v>
      </c>
      <c r="X653" s="114">
        <v>1.6123198365203899E-5</v>
      </c>
      <c r="Y653" s="108" t="s">
        <v>156</v>
      </c>
      <c r="Z653" s="113">
        <v>0</v>
      </c>
      <c r="AA653" s="107">
        <v>0</v>
      </c>
      <c r="AB653" s="114">
        <v>9.7950158911923201E-6</v>
      </c>
      <c r="AC653" s="108" t="s">
        <v>156</v>
      </c>
      <c r="AD653" s="110" t="s">
        <v>157</v>
      </c>
    </row>
    <row r="654" spans="1:30" x14ac:dyDescent="0.2">
      <c r="A654" s="105" t="s">
        <v>1955</v>
      </c>
      <c r="B654" s="105" t="s">
        <v>1956</v>
      </c>
      <c r="C654" s="105" t="s">
        <v>1957</v>
      </c>
      <c r="D654" s="106">
        <v>3.5012201399999998E-2</v>
      </c>
      <c r="E654" s="107">
        <v>-1.4208862997187627E-2</v>
      </c>
      <c r="F654" s="114">
        <v>6.2002859264164901E-5</v>
      </c>
      <c r="G654" s="108">
        <v>0.17708929111828114</v>
      </c>
      <c r="H654" s="109">
        <v>1.4579236980000001E-3</v>
      </c>
      <c r="I654" s="107">
        <v>-3.5918297560975612E-3</v>
      </c>
      <c r="J654" s="114">
        <v>6.08503601845512E-5</v>
      </c>
      <c r="K654" s="108">
        <v>4.1737685084635476</v>
      </c>
      <c r="L654" s="110">
        <v>-1.984000237154933</v>
      </c>
      <c r="M654" s="106">
        <v>7.2419054399999998E-3</v>
      </c>
      <c r="N654" s="111">
        <v>-3.932825806451613E-3</v>
      </c>
      <c r="O654" s="115">
        <v>2.10011938673267E-5</v>
      </c>
      <c r="P654" s="112">
        <v>0.28999541683226809</v>
      </c>
      <c r="Q654" s="109">
        <v>9.1774467199999999E-4</v>
      </c>
      <c r="R654" s="107">
        <v>-2.1170814061939546E-3</v>
      </c>
      <c r="S654" s="114">
        <v>3.5569424194572302E-5</v>
      </c>
      <c r="T654" s="108">
        <v>3.8757429249964961</v>
      </c>
      <c r="U654" s="110">
        <v>-0.89348954249924384</v>
      </c>
      <c r="V654" s="106">
        <v>8.6178361500000005E-3</v>
      </c>
      <c r="W654" s="107">
        <v>-1.4270303278688526E-3</v>
      </c>
      <c r="X654" s="114">
        <v>1.54753028794688E-5</v>
      </c>
      <c r="Y654" s="108">
        <v>0.1795729532345402</v>
      </c>
      <c r="Z654" s="109">
        <v>7.9639837199999995E-4</v>
      </c>
      <c r="AA654" s="107">
        <v>-4.0822226732974728E-4</v>
      </c>
      <c r="AB654" s="114">
        <v>7.8609865805245104E-5</v>
      </c>
      <c r="AC654" s="108">
        <v>9.8706713334724281</v>
      </c>
      <c r="AD654" s="110">
        <v>-1.8055892115005308</v>
      </c>
    </row>
    <row r="655" spans="1:30" x14ac:dyDescent="0.2">
      <c r="A655" s="105" t="s">
        <v>1958</v>
      </c>
      <c r="B655" s="105" t="s">
        <v>1959</v>
      </c>
      <c r="C655" s="105" t="s">
        <v>1960</v>
      </c>
      <c r="D655" s="106">
        <v>2.3437398599999999E-2</v>
      </c>
      <c r="E655" s="107">
        <v>-9.5115066291683419E-3</v>
      </c>
      <c r="F655" s="114">
        <v>6.5562525324951799E-5</v>
      </c>
      <c r="G655" s="108">
        <v>0.27973465163045785</v>
      </c>
      <c r="H655" s="109">
        <v>9.7594081200000002E-4</v>
      </c>
      <c r="I655" s="107">
        <v>-2.4043873170731707E-3</v>
      </c>
      <c r="J655" s="114">
        <v>6.7552063872200097E-5</v>
      </c>
      <c r="K655" s="108">
        <v>6.9217377777004057</v>
      </c>
      <c r="L655" s="110">
        <v>-1.9840045679644167</v>
      </c>
      <c r="M655" s="106">
        <v>4.8477688379999998E-3</v>
      </c>
      <c r="N655" s="111">
        <v>-2.6326538709677419E-3</v>
      </c>
      <c r="O655" s="115">
        <v>1.7481278323352799E-5</v>
      </c>
      <c r="P655" s="112">
        <v>0.3606046184859939</v>
      </c>
      <c r="Q655" s="109">
        <v>6.1434261199999997E-4</v>
      </c>
      <c r="R655" s="107">
        <v>-1.4171842785678707E-3</v>
      </c>
      <c r="S655" s="114">
        <v>6.52373143823991E-5</v>
      </c>
      <c r="T655" s="108">
        <v>10.619044342377329</v>
      </c>
      <c r="U655" s="110">
        <v>-0.89349048882394322</v>
      </c>
      <c r="V655" s="106">
        <v>5.7688443450000003E-3</v>
      </c>
      <c r="W655" s="107">
        <v>-9.5526483606557392E-4</v>
      </c>
      <c r="X655" s="114">
        <v>1.78171427545155E-5</v>
      </c>
      <c r="Y655" s="108">
        <v>0.30885116132415774</v>
      </c>
      <c r="Z655" s="109">
        <v>5.33113812E-4</v>
      </c>
      <c r="AA655" s="107">
        <v>-2.7326641631990258E-4</v>
      </c>
      <c r="AB655" s="114">
        <v>8.5519718717514897E-5</v>
      </c>
      <c r="AC655" s="108">
        <v>16.041550001618585</v>
      </c>
      <c r="AD655" s="110">
        <v>-1.8055925914628594</v>
      </c>
    </row>
    <row r="656" spans="1:30" x14ac:dyDescent="0.2">
      <c r="A656" s="105" t="s">
        <v>1961</v>
      </c>
      <c r="B656" s="105" t="s">
        <v>1962</v>
      </c>
      <c r="C656" s="105" t="s">
        <v>1963</v>
      </c>
      <c r="D656" s="106">
        <v>7.5089381400000002E-2</v>
      </c>
      <c r="E656" s="107">
        <v>-3.0473226195259145E-2</v>
      </c>
      <c r="F656" s="114">
        <v>8.1668610279651201E-5</v>
      </c>
      <c r="G656" s="108">
        <v>0.10876186320487014</v>
      </c>
      <c r="H656" s="109">
        <v>3.12675363E-3</v>
      </c>
      <c r="I656" s="107">
        <v>-7.7032609756097561E-3</v>
      </c>
      <c r="J656" s="114">
        <v>7.9049607788344608E-6</v>
      </c>
      <c r="K656" s="108">
        <v>0.25281687380129342</v>
      </c>
      <c r="L656" s="110">
        <v>-1.984001038260522</v>
      </c>
      <c r="M656" s="106">
        <v>1.55314665E-2</v>
      </c>
      <c r="N656" s="111">
        <v>-8.4345967741935486E-3</v>
      </c>
      <c r="O656" s="115">
        <v>3.7906289798790501E-5</v>
      </c>
      <c r="P656" s="112">
        <v>0.24406124044236582</v>
      </c>
      <c r="Q656" s="109">
        <v>1.9682566800000001E-3</v>
      </c>
      <c r="R656" s="107">
        <v>-4.5404345532883087E-3</v>
      </c>
      <c r="S656" s="114">
        <v>4.61579234682151E-6</v>
      </c>
      <c r="T656" s="108">
        <v>0.23451170742738239</v>
      </c>
      <c r="U656" s="110">
        <v>-0.89348871968232702</v>
      </c>
      <c r="V656" s="106">
        <v>1.8482474339999999E-2</v>
      </c>
      <c r="W656" s="107">
        <v>-3.0605190163934424E-3</v>
      </c>
      <c r="X656" s="114">
        <v>3.0697386194545399E-5</v>
      </c>
      <c r="Y656" s="108">
        <v>0.1660891590045914</v>
      </c>
      <c r="Z656" s="109">
        <v>1.70801136E-3</v>
      </c>
      <c r="AA656" s="107">
        <v>-8.7550187760073079E-4</v>
      </c>
      <c r="AB656" s="114">
        <v>3.8890634732337198E-6</v>
      </c>
      <c r="AC656" s="108">
        <v>0.22769541024795759</v>
      </c>
      <c r="AD656" s="110">
        <v>-1.8055941545136862</v>
      </c>
    </row>
    <row r="657" spans="1:30" x14ac:dyDescent="0.2">
      <c r="A657" s="105" t="s">
        <v>1964</v>
      </c>
      <c r="B657" s="105" t="s">
        <v>1965</v>
      </c>
      <c r="C657" s="105" t="s">
        <v>1966</v>
      </c>
      <c r="D657" s="116">
        <v>8.9099999999999997E-8</v>
      </c>
      <c r="E657" s="107">
        <v>-3.6159100040176776E-8</v>
      </c>
      <c r="F657" s="114">
        <v>9.6906822719287599E-11</v>
      </c>
      <c r="G657" s="108">
        <v>0.10876186612714658</v>
      </c>
      <c r="H657" s="113">
        <v>1.0395E-8</v>
      </c>
      <c r="I657" s="107">
        <v>-2.5609756097560978E-8</v>
      </c>
      <c r="J657" s="114">
        <v>2.8004116194428601E-11</v>
      </c>
      <c r="K657" s="108">
        <v>0.26939986719027031</v>
      </c>
      <c r="L657" s="110">
        <v>-0.49766525807532447</v>
      </c>
      <c r="M657" s="116">
        <v>2.6729999999999998E-8</v>
      </c>
      <c r="N657" s="111">
        <v>-1.4516129032258064E-8</v>
      </c>
      <c r="O657" s="115">
        <v>6.5831514891188096E-11</v>
      </c>
      <c r="P657" s="112">
        <v>0.24628325810395849</v>
      </c>
      <c r="Q657" s="113">
        <v>7.54E-9</v>
      </c>
      <c r="R657" s="107">
        <v>-1.7393502016105868E-8</v>
      </c>
      <c r="S657" s="114">
        <v>1.78217438307568E-11</v>
      </c>
      <c r="T657" s="108">
        <v>0.2363626502752891</v>
      </c>
      <c r="U657" s="110">
        <v>0.2608916488646964</v>
      </c>
      <c r="V657" s="116">
        <v>3.6134999999999999E-8</v>
      </c>
      <c r="W657" s="107">
        <v>-5.9836065573770493E-9</v>
      </c>
      <c r="X657" s="114">
        <v>6.1326391374984599E-11</v>
      </c>
      <c r="Y657" s="108">
        <v>0.16971465718827894</v>
      </c>
      <c r="Z657" s="113">
        <v>5.9399999999999998E-9</v>
      </c>
      <c r="AA657" s="107">
        <v>-3.0447579417436315E-9</v>
      </c>
      <c r="AB657" s="114">
        <v>1.35416297759892E-11</v>
      </c>
      <c r="AC657" s="108">
        <v>0.22797356525234344</v>
      </c>
      <c r="AD657" s="110">
        <v>-0.97468777776978144</v>
      </c>
    </row>
    <row r="658" spans="1:30" x14ac:dyDescent="0.2">
      <c r="A658" s="105" t="s">
        <v>1967</v>
      </c>
      <c r="B658" s="105" t="s">
        <v>1968</v>
      </c>
      <c r="C658" s="105" t="s">
        <v>1969</v>
      </c>
      <c r="D658" s="106">
        <v>0</v>
      </c>
      <c r="E658" s="107">
        <v>0</v>
      </c>
      <c r="F658" s="108">
        <v>0</v>
      </c>
      <c r="G658" s="108" t="s">
        <v>156</v>
      </c>
      <c r="H658" s="109">
        <v>0</v>
      </c>
      <c r="I658" s="107">
        <v>0</v>
      </c>
      <c r="J658" s="108">
        <v>0</v>
      </c>
      <c r="K658" s="108" t="s">
        <v>156</v>
      </c>
      <c r="L658" s="110" t="s">
        <v>157</v>
      </c>
      <c r="M658" s="106">
        <v>0</v>
      </c>
      <c r="N658" s="111">
        <v>0</v>
      </c>
      <c r="O658" s="112">
        <v>0</v>
      </c>
      <c r="P658" s="112" t="s">
        <v>156</v>
      </c>
      <c r="Q658" s="109">
        <v>0</v>
      </c>
      <c r="R658" s="107">
        <v>0</v>
      </c>
      <c r="S658" s="108">
        <v>0</v>
      </c>
      <c r="T658" s="108" t="s">
        <v>156</v>
      </c>
      <c r="U658" s="110" t="s">
        <v>157</v>
      </c>
      <c r="V658" s="106">
        <v>0</v>
      </c>
      <c r="W658" s="107">
        <v>0</v>
      </c>
      <c r="X658" s="108">
        <v>0</v>
      </c>
      <c r="Y658" s="108" t="s">
        <v>156</v>
      </c>
      <c r="Z658" s="109">
        <v>0</v>
      </c>
      <c r="AA658" s="107">
        <v>0</v>
      </c>
      <c r="AB658" s="108">
        <v>0</v>
      </c>
      <c r="AC658" s="108" t="s">
        <v>156</v>
      </c>
      <c r="AD658" s="110" t="s">
        <v>157</v>
      </c>
    </row>
    <row r="659" spans="1:30" x14ac:dyDescent="0.2">
      <c r="A659" s="105" t="s">
        <v>1970</v>
      </c>
      <c r="B659" s="105" t="s">
        <v>1971</v>
      </c>
      <c r="C659" s="105" t="s">
        <v>1972</v>
      </c>
      <c r="D659" s="116">
        <v>0</v>
      </c>
      <c r="E659" s="107">
        <v>0</v>
      </c>
      <c r="F659" s="108">
        <v>2.4180120131401999E-4</v>
      </c>
      <c r="G659" s="108" t="s">
        <v>156</v>
      </c>
      <c r="H659" s="113">
        <v>0</v>
      </c>
      <c r="I659" s="107">
        <v>0</v>
      </c>
      <c r="J659" s="108">
        <v>1.8084940897297299E-4</v>
      </c>
      <c r="K659" s="108" t="s">
        <v>156</v>
      </c>
      <c r="L659" s="110" t="s">
        <v>157</v>
      </c>
      <c r="M659" s="116">
        <v>0</v>
      </c>
      <c r="N659" s="111">
        <v>0</v>
      </c>
      <c r="O659" s="112">
        <v>1.8048100064784999E-4</v>
      </c>
      <c r="P659" s="112" t="s">
        <v>156</v>
      </c>
      <c r="Q659" s="113">
        <v>0</v>
      </c>
      <c r="R659" s="107">
        <v>0</v>
      </c>
      <c r="S659" s="108">
        <v>1.66416475755368E-4</v>
      </c>
      <c r="T659" s="108" t="s">
        <v>156</v>
      </c>
      <c r="U659" s="110" t="s">
        <v>157</v>
      </c>
      <c r="V659" s="116">
        <v>0</v>
      </c>
      <c r="W659" s="107">
        <v>0</v>
      </c>
      <c r="X659" s="108">
        <v>1.04089530147685E-4</v>
      </c>
      <c r="Y659" s="108" t="s">
        <v>156</v>
      </c>
      <c r="Z659" s="113">
        <v>0</v>
      </c>
      <c r="AA659" s="107">
        <v>0</v>
      </c>
      <c r="AB659" s="114">
        <v>2.0627083889833E-4</v>
      </c>
      <c r="AC659" s="108" t="s">
        <v>156</v>
      </c>
      <c r="AD659" s="110" t="s">
        <v>157</v>
      </c>
    </row>
    <row r="660" spans="1:30" x14ac:dyDescent="0.2">
      <c r="A660" s="105" t="s">
        <v>1973</v>
      </c>
      <c r="B660" s="105" t="s">
        <v>1971</v>
      </c>
      <c r="C660" s="105" t="s">
        <v>1974</v>
      </c>
      <c r="D660" s="106">
        <v>0</v>
      </c>
      <c r="E660" s="107">
        <v>0</v>
      </c>
      <c r="F660" s="114">
        <v>1.40679744088886E-17</v>
      </c>
      <c r="G660" s="108" t="s">
        <v>156</v>
      </c>
      <c r="H660" s="113">
        <v>0</v>
      </c>
      <c r="I660" s="107">
        <v>0</v>
      </c>
      <c r="J660" s="114">
        <v>4.9737800510419801E-18</v>
      </c>
      <c r="K660" s="108" t="s">
        <v>156</v>
      </c>
      <c r="L660" s="110" t="s">
        <v>157</v>
      </c>
      <c r="M660" s="106">
        <v>0</v>
      </c>
      <c r="N660" s="111">
        <v>0</v>
      </c>
      <c r="O660" s="112">
        <v>0</v>
      </c>
      <c r="P660" s="112" t="s">
        <v>156</v>
      </c>
      <c r="Q660" s="109">
        <v>0</v>
      </c>
      <c r="R660" s="107">
        <v>0</v>
      </c>
      <c r="S660" s="108">
        <v>0</v>
      </c>
      <c r="T660" s="108" t="s">
        <v>156</v>
      </c>
      <c r="U660" s="110" t="s">
        <v>157</v>
      </c>
      <c r="V660" s="106">
        <v>0</v>
      </c>
      <c r="W660" s="107">
        <v>0</v>
      </c>
      <c r="X660" s="108">
        <v>0</v>
      </c>
      <c r="Y660" s="108" t="s">
        <v>156</v>
      </c>
      <c r="Z660" s="109">
        <v>0</v>
      </c>
      <c r="AA660" s="107">
        <v>0</v>
      </c>
      <c r="AB660" s="108">
        <v>0</v>
      </c>
      <c r="AC660" s="108" t="s">
        <v>156</v>
      </c>
      <c r="AD660" s="110" t="s">
        <v>157</v>
      </c>
    </row>
    <row r="661" spans="1:30" x14ac:dyDescent="0.2">
      <c r="A661" s="105" t="s">
        <v>1975</v>
      </c>
      <c r="B661" s="105" t="s">
        <v>1976</v>
      </c>
      <c r="C661" s="105" t="s">
        <v>1977</v>
      </c>
      <c r="D661" s="116">
        <v>0</v>
      </c>
      <c r="E661" s="107">
        <v>0</v>
      </c>
      <c r="F661" s="114">
        <v>2.0008159657514001E-5</v>
      </c>
      <c r="G661" s="108" t="s">
        <v>156</v>
      </c>
      <c r="H661" s="113">
        <v>0</v>
      </c>
      <c r="I661" s="107">
        <v>0</v>
      </c>
      <c r="J661" s="114">
        <v>9.5025815756527601E-5</v>
      </c>
      <c r="K661" s="108" t="s">
        <v>156</v>
      </c>
      <c r="L661" s="110" t="s">
        <v>157</v>
      </c>
      <c r="M661" s="116">
        <v>0</v>
      </c>
      <c r="N661" s="111">
        <v>0</v>
      </c>
      <c r="O661" s="115">
        <v>4.2302837318787699E-6</v>
      </c>
      <c r="P661" s="112" t="s">
        <v>156</v>
      </c>
      <c r="Q661" s="113">
        <v>0</v>
      </c>
      <c r="R661" s="107">
        <v>0</v>
      </c>
      <c r="S661" s="114">
        <v>8.9813894519546504E-5</v>
      </c>
      <c r="T661" s="108" t="s">
        <v>156</v>
      </c>
      <c r="U661" s="110" t="s">
        <v>157</v>
      </c>
      <c r="V661" s="116">
        <v>0</v>
      </c>
      <c r="W661" s="107">
        <v>0</v>
      </c>
      <c r="X661" s="114">
        <v>7.3681444524342399E-5</v>
      </c>
      <c r="Y661" s="108" t="s">
        <v>156</v>
      </c>
      <c r="Z661" s="113">
        <v>0</v>
      </c>
      <c r="AA661" s="107">
        <v>0</v>
      </c>
      <c r="AB661" s="114">
        <v>6.6929129048998398E-5</v>
      </c>
      <c r="AC661" s="108" t="s">
        <v>156</v>
      </c>
      <c r="AD661" s="110" t="s">
        <v>157</v>
      </c>
    </row>
    <row r="662" spans="1:30" x14ac:dyDescent="0.2">
      <c r="A662" s="105" t="s">
        <v>1978</v>
      </c>
      <c r="B662" s="105" t="s">
        <v>1979</v>
      </c>
      <c r="C662" s="105" t="s">
        <v>1980</v>
      </c>
      <c r="D662" s="106">
        <v>0</v>
      </c>
      <c r="E662" s="107">
        <v>0</v>
      </c>
      <c r="F662" s="108">
        <v>0</v>
      </c>
      <c r="G662" s="108" t="s">
        <v>156</v>
      </c>
      <c r="H662" s="109">
        <v>0</v>
      </c>
      <c r="I662" s="107">
        <v>0</v>
      </c>
      <c r="J662" s="108">
        <v>0</v>
      </c>
      <c r="K662" s="108" t="s">
        <v>156</v>
      </c>
      <c r="L662" s="110" t="s">
        <v>157</v>
      </c>
      <c r="M662" s="106">
        <v>0</v>
      </c>
      <c r="N662" s="111">
        <v>0</v>
      </c>
      <c r="O662" s="112">
        <v>0</v>
      </c>
      <c r="P662" s="112" t="s">
        <v>156</v>
      </c>
      <c r="Q662" s="109">
        <v>0</v>
      </c>
      <c r="R662" s="107">
        <v>0</v>
      </c>
      <c r="S662" s="108">
        <v>0</v>
      </c>
      <c r="T662" s="108" t="s">
        <v>156</v>
      </c>
      <c r="U662" s="110" t="s">
        <v>157</v>
      </c>
      <c r="V662" s="106">
        <v>0</v>
      </c>
      <c r="W662" s="107">
        <v>0</v>
      </c>
      <c r="X662" s="108">
        <v>0</v>
      </c>
      <c r="Y662" s="108" t="s">
        <v>156</v>
      </c>
      <c r="Z662" s="109">
        <v>0</v>
      </c>
      <c r="AA662" s="107">
        <v>0</v>
      </c>
      <c r="AB662" s="108">
        <v>0</v>
      </c>
      <c r="AC662" s="108" t="s">
        <v>156</v>
      </c>
      <c r="AD662" s="110" t="s">
        <v>157</v>
      </c>
    </row>
    <row r="663" spans="1:30" x14ac:dyDescent="0.2">
      <c r="A663" s="105" t="s">
        <v>1981</v>
      </c>
      <c r="B663" s="105" t="s">
        <v>1982</v>
      </c>
      <c r="C663" s="105" t="s">
        <v>1983</v>
      </c>
      <c r="D663" s="106">
        <v>0</v>
      </c>
      <c r="E663" s="107">
        <v>0</v>
      </c>
      <c r="F663" s="108">
        <v>0</v>
      </c>
      <c r="G663" s="108" t="s">
        <v>156</v>
      </c>
      <c r="H663" s="109">
        <v>0</v>
      </c>
      <c r="I663" s="107">
        <v>0</v>
      </c>
      <c r="J663" s="108">
        <v>0</v>
      </c>
      <c r="K663" s="108" t="s">
        <v>156</v>
      </c>
      <c r="L663" s="110" t="s">
        <v>157</v>
      </c>
      <c r="M663" s="106">
        <v>0</v>
      </c>
      <c r="N663" s="111">
        <v>0</v>
      </c>
      <c r="O663" s="112">
        <v>0</v>
      </c>
      <c r="P663" s="112" t="s">
        <v>156</v>
      </c>
      <c r="Q663" s="109">
        <v>0</v>
      </c>
      <c r="R663" s="107">
        <v>0</v>
      </c>
      <c r="S663" s="108">
        <v>0</v>
      </c>
      <c r="T663" s="108" t="s">
        <v>156</v>
      </c>
      <c r="U663" s="110" t="s">
        <v>157</v>
      </c>
      <c r="V663" s="106">
        <v>0</v>
      </c>
      <c r="W663" s="107">
        <v>0</v>
      </c>
      <c r="X663" s="108">
        <v>0</v>
      </c>
      <c r="Y663" s="108" t="s">
        <v>156</v>
      </c>
      <c r="Z663" s="109">
        <v>0</v>
      </c>
      <c r="AA663" s="107">
        <v>0</v>
      </c>
      <c r="AB663" s="108">
        <v>0</v>
      </c>
      <c r="AC663" s="108" t="s">
        <v>156</v>
      </c>
      <c r="AD663" s="110" t="s">
        <v>157</v>
      </c>
    </row>
    <row r="664" spans="1:30" x14ac:dyDescent="0.2">
      <c r="A664" s="105" t="s">
        <v>1984</v>
      </c>
      <c r="B664" s="105" t="s">
        <v>1985</v>
      </c>
      <c r="C664" s="105" t="s">
        <v>1986</v>
      </c>
      <c r="D664" s="106">
        <v>0</v>
      </c>
      <c r="E664" s="107">
        <v>0</v>
      </c>
      <c r="F664" s="108">
        <v>0</v>
      </c>
      <c r="G664" s="108" t="s">
        <v>156</v>
      </c>
      <c r="H664" s="113">
        <v>0</v>
      </c>
      <c r="I664" s="107">
        <v>0</v>
      </c>
      <c r="J664" s="114">
        <v>4.3452903711887902E-20</v>
      </c>
      <c r="K664" s="108" t="s">
        <v>156</v>
      </c>
      <c r="L664" s="110" t="s">
        <v>157</v>
      </c>
      <c r="M664" s="116">
        <v>0</v>
      </c>
      <c r="N664" s="111">
        <v>0</v>
      </c>
      <c r="O664" s="115">
        <v>1.9433704426435801E-20</v>
      </c>
      <c r="P664" s="112" t="s">
        <v>156</v>
      </c>
      <c r="Q664" s="113">
        <v>0</v>
      </c>
      <c r="R664" s="107">
        <v>0</v>
      </c>
      <c r="S664" s="114">
        <v>5.83597368368808E-20</v>
      </c>
      <c r="T664" s="108" t="s">
        <v>156</v>
      </c>
      <c r="U664" s="110" t="s">
        <v>157</v>
      </c>
      <c r="V664" s="116">
        <v>0</v>
      </c>
      <c r="W664" s="107">
        <v>0</v>
      </c>
      <c r="X664" s="114">
        <v>7.7676348485204205E-20</v>
      </c>
      <c r="Y664" s="108" t="s">
        <v>156</v>
      </c>
      <c r="Z664" s="109">
        <v>0</v>
      </c>
      <c r="AA664" s="107">
        <v>0</v>
      </c>
      <c r="AB664" s="108">
        <v>0</v>
      </c>
      <c r="AC664" s="108" t="s">
        <v>156</v>
      </c>
      <c r="AD664" s="110" t="s">
        <v>157</v>
      </c>
    </row>
    <row r="665" spans="1:30" x14ac:dyDescent="0.2">
      <c r="A665" s="105" t="s">
        <v>1987</v>
      </c>
      <c r="B665" s="105" t="s">
        <v>1988</v>
      </c>
      <c r="C665" s="105" t="s">
        <v>1989</v>
      </c>
      <c r="D665" s="106">
        <v>0</v>
      </c>
      <c r="E665" s="107">
        <v>0</v>
      </c>
      <c r="F665" s="108">
        <v>3.13720862037132E-2</v>
      </c>
      <c r="G665" s="108" t="s">
        <v>156</v>
      </c>
      <c r="H665" s="109">
        <v>0</v>
      </c>
      <c r="I665" s="107">
        <v>0</v>
      </c>
      <c r="J665" s="108">
        <v>5.5464839091279401E-3</v>
      </c>
      <c r="K665" s="108" t="s">
        <v>156</v>
      </c>
      <c r="L665" s="110" t="s">
        <v>157</v>
      </c>
      <c r="M665" s="106">
        <v>0</v>
      </c>
      <c r="N665" s="111">
        <v>0</v>
      </c>
      <c r="O665" s="112">
        <v>9.4136680361047703E-3</v>
      </c>
      <c r="P665" s="112" t="s">
        <v>156</v>
      </c>
      <c r="Q665" s="109">
        <v>0</v>
      </c>
      <c r="R665" s="107">
        <v>0</v>
      </c>
      <c r="S665" s="108">
        <v>2.5774582875486298E-3</v>
      </c>
      <c r="T665" s="108" t="s">
        <v>156</v>
      </c>
      <c r="U665" s="110" t="s">
        <v>157</v>
      </c>
      <c r="V665" s="106">
        <v>0</v>
      </c>
      <c r="W665" s="107">
        <v>0</v>
      </c>
      <c r="X665" s="108">
        <v>7.74187859277135E-3</v>
      </c>
      <c r="Y665" s="108" t="s">
        <v>156</v>
      </c>
      <c r="Z665" s="109">
        <v>0</v>
      </c>
      <c r="AA665" s="107">
        <v>0</v>
      </c>
      <c r="AB665" s="108">
        <v>1.17340431487531E-2</v>
      </c>
      <c r="AC665" s="108" t="s">
        <v>156</v>
      </c>
      <c r="AD665" s="110" t="s">
        <v>157</v>
      </c>
    </row>
    <row r="666" spans="1:30" x14ac:dyDescent="0.2">
      <c r="A666" s="105" t="s">
        <v>1990</v>
      </c>
      <c r="B666" s="105" t="s">
        <v>1991</v>
      </c>
      <c r="C666" s="105" t="s">
        <v>1992</v>
      </c>
      <c r="D666" s="106">
        <v>7.5089381400000002E-2</v>
      </c>
      <c r="E666" s="107">
        <v>-3.0473226195259145E-2</v>
      </c>
      <c r="F666" s="108">
        <v>3.67305620119703E-3</v>
      </c>
      <c r="G666" s="108">
        <v>4.8915787195405365</v>
      </c>
      <c r="H666" s="109">
        <v>3.12675363E-3</v>
      </c>
      <c r="I666" s="107">
        <v>-7.7032609756097561E-3</v>
      </c>
      <c r="J666" s="108">
        <v>5.5544809437670496E-4</v>
      </c>
      <c r="K666" s="108">
        <v>17.764370337572934</v>
      </c>
      <c r="L666" s="110">
        <v>-1.984001038260522</v>
      </c>
      <c r="M666" s="106">
        <v>1.55314665E-2</v>
      </c>
      <c r="N666" s="111">
        <v>-8.4345967741935486E-3</v>
      </c>
      <c r="O666" s="112">
        <v>5.5620502586142097E-3</v>
      </c>
      <c r="P666" s="112">
        <v>35.811494417569712</v>
      </c>
      <c r="Q666" s="109">
        <v>1.9682566800000001E-3</v>
      </c>
      <c r="R666" s="107">
        <v>-4.5404345532883087E-3</v>
      </c>
      <c r="S666" s="108">
        <v>2.3811825294664399E-4</v>
      </c>
      <c r="T666" s="108">
        <v>12.097926828661594</v>
      </c>
      <c r="U666" s="110">
        <v>-0.89348871968232702</v>
      </c>
      <c r="V666" s="106">
        <v>1.8482474339999999E-2</v>
      </c>
      <c r="W666" s="107">
        <v>-3.0605190163934424E-3</v>
      </c>
      <c r="X666" s="108">
        <v>8.74826755105291E-4</v>
      </c>
      <c r="Y666" s="108">
        <v>4.7332772604584665</v>
      </c>
      <c r="Z666" s="109">
        <v>1.70801136E-3</v>
      </c>
      <c r="AA666" s="107">
        <v>-8.7550187760073079E-4</v>
      </c>
      <c r="AB666" s="108">
        <v>1.19636447363098E-3</v>
      </c>
      <c r="AC666" s="108">
        <v>70.044292540945392</v>
      </c>
      <c r="AD666" s="110">
        <v>-1.8055941545136862</v>
      </c>
    </row>
    <row r="667" spans="1:30" x14ac:dyDescent="0.2">
      <c r="A667" s="105" t="s">
        <v>1993</v>
      </c>
      <c r="B667" s="105" t="s">
        <v>1994</v>
      </c>
      <c r="C667" s="105" t="s">
        <v>1995</v>
      </c>
      <c r="D667" s="106">
        <v>0.64768233419999999</v>
      </c>
      <c r="E667" s="107">
        <v>-0.2628463559662515</v>
      </c>
      <c r="F667" s="108">
        <v>0.30402790469787899</v>
      </c>
      <c r="G667" s="108">
        <v>46.940898129235869</v>
      </c>
      <c r="H667" s="109">
        <v>2.8580920644509299E-2</v>
      </c>
      <c r="I667" s="107">
        <v>-7.0413699543013797E-2</v>
      </c>
      <c r="J667" s="108">
        <v>4.0630679338697802E-2</v>
      </c>
      <c r="K667" s="108">
        <v>142.16014887716148</v>
      </c>
      <c r="L667" s="110">
        <v>-1.9002916848663542</v>
      </c>
      <c r="M667" s="106">
        <v>0.13562155134000001</v>
      </c>
      <c r="N667" s="111">
        <v>-7.3651325806451617E-2</v>
      </c>
      <c r="O667" s="112">
        <v>0.11737057406554099</v>
      </c>
      <c r="P667" s="112">
        <v>86.542716040237408</v>
      </c>
      <c r="Q667" s="109">
        <v>1.8014935951999999E-2</v>
      </c>
      <c r="R667" s="107">
        <v>-4.1557403819778523E-2</v>
      </c>
      <c r="S667" s="108">
        <v>9.9773316425633106E-3</v>
      </c>
      <c r="T667" s="108">
        <v>55.383664250305799</v>
      </c>
      <c r="U667" s="110">
        <v>-0.82560596682209397</v>
      </c>
      <c r="V667" s="106">
        <v>0</v>
      </c>
      <c r="W667" s="107">
        <v>0</v>
      </c>
      <c r="X667" s="108">
        <v>3.9554907109651304E-3</v>
      </c>
      <c r="Y667" s="108" t="s">
        <v>156</v>
      </c>
      <c r="Z667" s="109">
        <v>0</v>
      </c>
      <c r="AA667" s="107">
        <v>0</v>
      </c>
      <c r="AB667" s="108">
        <v>5.2271760036028299E-2</v>
      </c>
      <c r="AC667" s="108" t="s">
        <v>156</v>
      </c>
      <c r="AD667" s="110" t="s">
        <v>157</v>
      </c>
    </row>
    <row r="668" spans="1:30" x14ac:dyDescent="0.2">
      <c r="A668" s="105" t="s">
        <v>1996</v>
      </c>
      <c r="B668" s="105" t="s">
        <v>1997</v>
      </c>
      <c r="C668" s="105" t="s">
        <v>1998</v>
      </c>
      <c r="D668" s="106">
        <v>0.53537760813555602</v>
      </c>
      <c r="E668" s="107">
        <v>-0.21727017387030451</v>
      </c>
      <c r="F668" s="108">
        <v>0.21173562572642901</v>
      </c>
      <c r="G668" s="108">
        <v>39.548838522364612</v>
      </c>
      <c r="H668" s="109">
        <v>5.0319276383377999E-2</v>
      </c>
      <c r="I668" s="107">
        <v>-0.1239696387863464</v>
      </c>
      <c r="J668" s="108">
        <v>5.1423103847942797E-2</v>
      </c>
      <c r="K668" s="108">
        <v>102.19364733338936</v>
      </c>
      <c r="L668" s="110">
        <v>-0.80950330406876791</v>
      </c>
      <c r="M668" s="106">
        <v>0.161708688776905</v>
      </c>
      <c r="N668" s="111">
        <v>-8.7818338642828828E-2</v>
      </c>
      <c r="O668" s="112">
        <v>0.24405026209928801</v>
      </c>
      <c r="P668" s="112">
        <v>150.91969636584111</v>
      </c>
      <c r="Q668" s="109">
        <v>2.95216852734509E-2</v>
      </c>
      <c r="R668" s="107">
        <v>-6.810152418071766E-2</v>
      </c>
      <c r="S668" s="108">
        <v>2.0960364038417299E-2</v>
      </c>
      <c r="T668" s="108">
        <v>70.999889892014849</v>
      </c>
      <c r="U668" s="110">
        <v>-0.36683515408907974</v>
      </c>
      <c r="V668" s="106">
        <v>0.78630892204213099</v>
      </c>
      <c r="W668" s="107">
        <v>-0.13020515350921197</v>
      </c>
      <c r="X668" s="108">
        <v>7.2948532391880302E-2</v>
      </c>
      <c r="Y668" s="108">
        <v>9.2773374874629315</v>
      </c>
      <c r="Z668" s="109">
        <v>3.27125000019996E-2</v>
      </c>
      <c r="AA668" s="107">
        <v>-1.6767953564878257E-2</v>
      </c>
      <c r="AB668" s="108">
        <v>2.66829815195683E-2</v>
      </c>
      <c r="AC668" s="108">
        <v>81.568151373136459</v>
      </c>
      <c r="AD668" s="110">
        <v>-2.9570080195012665</v>
      </c>
    </row>
    <row r="669" spans="1:30" x14ac:dyDescent="0.2">
      <c r="A669" s="105" t="s">
        <v>1999</v>
      </c>
      <c r="B669" s="105" t="s">
        <v>2000</v>
      </c>
      <c r="C669" s="105" t="s">
        <v>2001</v>
      </c>
      <c r="D669" s="106">
        <v>0</v>
      </c>
      <c r="E669" s="107">
        <v>0</v>
      </c>
      <c r="F669" s="108">
        <v>1.1596795213596399E-2</v>
      </c>
      <c r="G669" s="108" t="s">
        <v>156</v>
      </c>
      <c r="H669" s="113">
        <v>0</v>
      </c>
      <c r="I669" s="107">
        <v>0</v>
      </c>
      <c r="J669" s="108">
        <v>8.4204621929101996E-4</v>
      </c>
      <c r="K669" s="108" t="s">
        <v>156</v>
      </c>
      <c r="L669" s="110" t="s">
        <v>157</v>
      </c>
      <c r="M669" s="106">
        <v>0</v>
      </c>
      <c r="N669" s="111">
        <v>0</v>
      </c>
      <c r="O669" s="112">
        <v>1.5818052627642899E-2</v>
      </c>
      <c r="P669" s="112" t="s">
        <v>156</v>
      </c>
      <c r="Q669" s="113">
        <v>0</v>
      </c>
      <c r="R669" s="107">
        <v>0</v>
      </c>
      <c r="S669" s="108">
        <v>1.7216156288320101E-4</v>
      </c>
      <c r="T669" s="108" t="s">
        <v>156</v>
      </c>
      <c r="U669" s="110" t="s">
        <v>157</v>
      </c>
      <c r="V669" s="116">
        <v>0</v>
      </c>
      <c r="W669" s="107">
        <v>0</v>
      </c>
      <c r="X669" s="108">
        <v>2.0817340804044301E-3</v>
      </c>
      <c r="Y669" s="108" t="s">
        <v>156</v>
      </c>
      <c r="Z669" s="113">
        <v>0</v>
      </c>
      <c r="AA669" s="107">
        <v>0</v>
      </c>
      <c r="AB669" s="114">
        <v>8.6893045979952697E-4</v>
      </c>
      <c r="AC669" s="108" t="s">
        <v>156</v>
      </c>
      <c r="AD669" s="110" t="s">
        <v>157</v>
      </c>
    </row>
    <row r="670" spans="1:30" x14ac:dyDescent="0.2">
      <c r="A670" s="105" t="s">
        <v>2002</v>
      </c>
      <c r="B670" s="105" t="s">
        <v>2003</v>
      </c>
      <c r="C670" s="105" t="s">
        <v>2004</v>
      </c>
      <c r="D670" s="106">
        <v>1.6887642481609799</v>
      </c>
      <c r="E670" s="107">
        <v>-0.68534450497785404</v>
      </c>
      <c r="F670" s="108">
        <v>0.144049546844081</v>
      </c>
      <c r="G670" s="108">
        <v>8.5298789929350534</v>
      </c>
      <c r="H670" s="109">
        <v>0.37619680240812398</v>
      </c>
      <c r="I670" s="107">
        <v>-0.92682139051028334</v>
      </c>
      <c r="J670" s="108">
        <v>4.7230288184324502E-2</v>
      </c>
      <c r="K670" s="108">
        <v>12.554675606489038</v>
      </c>
      <c r="L670" s="110">
        <v>0.43546196523494202</v>
      </c>
      <c r="M670" s="106">
        <v>0.79162565775678995</v>
      </c>
      <c r="N670" s="111">
        <v>-0.42990423468925271</v>
      </c>
      <c r="O670" s="112">
        <v>0.12230127450441799</v>
      </c>
      <c r="P670" s="112">
        <v>15.449382331919367</v>
      </c>
      <c r="Q670" s="109">
        <v>0.31571299961114202</v>
      </c>
      <c r="R670" s="107">
        <v>-0.72829637868000396</v>
      </c>
      <c r="S670" s="108">
        <v>2.26574261403906E-2</v>
      </c>
      <c r="T670" s="108">
        <v>7.1765895507303599</v>
      </c>
      <c r="U670" s="110">
        <v>0.76051035024765834</v>
      </c>
      <c r="V670" s="106">
        <v>0.85852069153931299</v>
      </c>
      <c r="W670" s="107">
        <v>-0.14216272421581602</v>
      </c>
      <c r="X670" s="114">
        <v>1.21044650491861E-14</v>
      </c>
      <c r="Y670" s="114">
        <v>1409921178193.5</v>
      </c>
      <c r="Z670" s="109">
        <v>0.42060774603331302</v>
      </c>
      <c r="AA670" s="107">
        <v>-0.21559743688448119</v>
      </c>
      <c r="AB670" s="108">
        <v>5.5579978211209899E-2</v>
      </c>
      <c r="AC670" s="108">
        <v>13.21420699817731</v>
      </c>
      <c r="AD670" s="110">
        <v>0.60079679419281629</v>
      </c>
    </row>
    <row r="671" spans="1:30" x14ac:dyDescent="0.2">
      <c r="A671" s="105" t="s">
        <v>2005</v>
      </c>
      <c r="B671" s="105" t="s">
        <v>2006</v>
      </c>
      <c r="C671" s="105" t="s">
        <v>2007</v>
      </c>
      <c r="D671" s="106">
        <v>3.2286744318950902</v>
      </c>
      <c r="E671" s="107">
        <v>-1.3102801546583109</v>
      </c>
      <c r="F671" s="108">
        <v>0.29162171137070098</v>
      </c>
      <c r="G671" s="108">
        <v>9.032242721342822</v>
      </c>
      <c r="H671" s="109">
        <v>0.46170096889259299</v>
      </c>
      <c r="I671" s="107">
        <v>-1.1374746708366421</v>
      </c>
      <c r="J671" s="108">
        <v>5.3531993653475898E-2</v>
      </c>
      <c r="K671" s="108">
        <v>11.594516204259737</v>
      </c>
      <c r="L671" s="110">
        <v>-0.20404089150798002</v>
      </c>
      <c r="M671" s="106">
        <v>1.0776768194217401</v>
      </c>
      <c r="N671" s="111">
        <v>-0.58524862573136749</v>
      </c>
      <c r="O671" s="112">
        <v>0.203702442753212</v>
      </c>
      <c r="P671" s="112">
        <v>18.901997248350824</v>
      </c>
      <c r="Q671" s="109">
        <v>0.368119575707826</v>
      </c>
      <c r="R671" s="107">
        <v>-0.84918946714086319</v>
      </c>
      <c r="S671" s="108">
        <v>2.60817806278732E-2</v>
      </c>
      <c r="T671" s="108">
        <v>7.0851381857981206</v>
      </c>
      <c r="U671" s="110">
        <v>0.53703683535754854</v>
      </c>
      <c r="V671" s="106">
        <v>0</v>
      </c>
      <c r="W671" s="107">
        <v>0</v>
      </c>
      <c r="X671" s="108">
        <v>5.6839739955975299E-3</v>
      </c>
      <c r="Y671" s="108" t="s">
        <v>156</v>
      </c>
      <c r="Z671" s="109">
        <v>0</v>
      </c>
      <c r="AA671" s="107">
        <v>0</v>
      </c>
      <c r="AB671" s="108">
        <v>9.2714211164436396E-3</v>
      </c>
      <c r="AC671" s="108" t="s">
        <v>156</v>
      </c>
      <c r="AD671" s="110" t="s">
        <v>157</v>
      </c>
    </row>
    <row r="672" spans="1:30" x14ac:dyDescent="0.2">
      <c r="A672" s="105" t="s">
        <v>2008</v>
      </c>
      <c r="B672" s="105" t="s">
        <v>2009</v>
      </c>
      <c r="C672" s="105" t="s">
        <v>2010</v>
      </c>
      <c r="D672" s="106">
        <v>0</v>
      </c>
      <c r="E672" s="107">
        <v>0</v>
      </c>
      <c r="F672" s="108">
        <v>0</v>
      </c>
      <c r="G672" s="108" t="s">
        <v>156</v>
      </c>
      <c r="H672" s="109">
        <v>0</v>
      </c>
      <c r="I672" s="107">
        <v>0</v>
      </c>
      <c r="J672" s="108">
        <v>0</v>
      </c>
      <c r="K672" s="108" t="s">
        <v>156</v>
      </c>
      <c r="L672" s="110" t="s">
        <v>157</v>
      </c>
      <c r="M672" s="106">
        <v>0</v>
      </c>
      <c r="N672" s="111">
        <v>0</v>
      </c>
      <c r="O672" s="112">
        <v>0</v>
      </c>
      <c r="P672" s="112" t="s">
        <v>156</v>
      </c>
      <c r="Q672" s="109">
        <v>0</v>
      </c>
      <c r="R672" s="107">
        <v>0</v>
      </c>
      <c r="S672" s="108">
        <v>0</v>
      </c>
      <c r="T672" s="108" t="s">
        <v>156</v>
      </c>
      <c r="U672" s="110" t="s">
        <v>157</v>
      </c>
      <c r="V672" s="106">
        <v>0</v>
      </c>
      <c r="W672" s="107">
        <v>0</v>
      </c>
      <c r="X672" s="108">
        <v>0</v>
      </c>
      <c r="Y672" s="108" t="s">
        <v>156</v>
      </c>
      <c r="Z672" s="109">
        <v>0</v>
      </c>
      <c r="AA672" s="107">
        <v>0</v>
      </c>
      <c r="AB672" s="108">
        <v>0</v>
      </c>
      <c r="AC672" s="108" t="s">
        <v>156</v>
      </c>
      <c r="AD672" s="110" t="s">
        <v>157</v>
      </c>
    </row>
    <row r="673" spans="1:30" x14ac:dyDescent="0.2">
      <c r="A673" s="105" t="s">
        <v>2011</v>
      </c>
      <c r="B673" s="105" t="s">
        <v>2012</v>
      </c>
      <c r="C673" s="105" t="s">
        <v>2013</v>
      </c>
      <c r="D673" s="106">
        <v>0</v>
      </c>
      <c r="E673" s="107">
        <v>0</v>
      </c>
      <c r="F673" s="108">
        <v>7.7852730223195096E-2</v>
      </c>
      <c r="G673" s="108" t="s">
        <v>156</v>
      </c>
      <c r="H673" s="109">
        <v>0</v>
      </c>
      <c r="I673" s="107">
        <v>0</v>
      </c>
      <c r="J673" s="108">
        <v>8.24685211269853E-3</v>
      </c>
      <c r="K673" s="108" t="s">
        <v>156</v>
      </c>
      <c r="L673" s="110" t="s">
        <v>157</v>
      </c>
      <c r="M673" s="106">
        <v>0</v>
      </c>
      <c r="N673" s="111">
        <v>0</v>
      </c>
      <c r="O673" s="112">
        <v>3.46819717918821E-2</v>
      </c>
      <c r="P673" s="112" t="s">
        <v>156</v>
      </c>
      <c r="Q673" s="109">
        <v>0</v>
      </c>
      <c r="R673" s="107">
        <v>0</v>
      </c>
      <c r="S673" s="108">
        <v>0</v>
      </c>
      <c r="T673" s="108" t="s">
        <v>156</v>
      </c>
      <c r="U673" s="110" t="s">
        <v>157</v>
      </c>
      <c r="V673" s="106">
        <v>0</v>
      </c>
      <c r="W673" s="107">
        <v>0</v>
      </c>
      <c r="X673" s="108">
        <v>3.9953446413665003E-3</v>
      </c>
      <c r="Y673" s="108" t="s">
        <v>156</v>
      </c>
      <c r="Z673" s="109">
        <v>0</v>
      </c>
      <c r="AA673" s="107">
        <v>0</v>
      </c>
      <c r="AB673" s="108">
        <v>0</v>
      </c>
      <c r="AC673" s="108" t="s">
        <v>156</v>
      </c>
      <c r="AD673" s="110" t="s">
        <v>157</v>
      </c>
    </row>
    <row r="674" spans="1:30" x14ac:dyDescent="0.2">
      <c r="A674" s="105" t="s">
        <v>2014</v>
      </c>
      <c r="B674" s="105" t="s">
        <v>2015</v>
      </c>
      <c r="C674" s="105" t="s">
        <v>2016</v>
      </c>
      <c r="D674" s="106">
        <v>0</v>
      </c>
      <c r="E674" s="107">
        <v>0</v>
      </c>
      <c r="F674" s="108">
        <v>0</v>
      </c>
      <c r="G674" s="108" t="s">
        <v>156</v>
      </c>
      <c r="H674" s="109">
        <v>0</v>
      </c>
      <c r="I674" s="107">
        <v>0</v>
      </c>
      <c r="J674" s="108">
        <v>0</v>
      </c>
      <c r="K674" s="108" t="s">
        <v>156</v>
      </c>
      <c r="L674" s="110" t="s">
        <v>157</v>
      </c>
      <c r="M674" s="106">
        <v>0</v>
      </c>
      <c r="N674" s="111">
        <v>0</v>
      </c>
      <c r="O674" s="112">
        <v>0</v>
      </c>
      <c r="P674" s="112" t="s">
        <v>156</v>
      </c>
      <c r="Q674" s="109">
        <v>0</v>
      </c>
      <c r="R674" s="107">
        <v>0</v>
      </c>
      <c r="S674" s="108">
        <v>0</v>
      </c>
      <c r="T674" s="108" t="s">
        <v>156</v>
      </c>
      <c r="U674" s="110" t="s">
        <v>157</v>
      </c>
      <c r="V674" s="106">
        <v>0</v>
      </c>
      <c r="W674" s="107">
        <v>0</v>
      </c>
      <c r="X674" s="108">
        <v>0</v>
      </c>
      <c r="Y674" s="108" t="s">
        <v>156</v>
      </c>
      <c r="Z674" s="109">
        <v>0</v>
      </c>
      <c r="AA674" s="107">
        <v>0</v>
      </c>
      <c r="AB674" s="108">
        <v>0</v>
      </c>
      <c r="AC674" s="108" t="s">
        <v>156</v>
      </c>
      <c r="AD674" s="110" t="s">
        <v>157</v>
      </c>
    </row>
    <row r="675" spans="1:30" x14ac:dyDescent="0.2">
      <c r="A675" s="105" t="s">
        <v>2017</v>
      </c>
      <c r="B675" s="105" t="s">
        <v>2015</v>
      </c>
      <c r="C675" s="105" t="s">
        <v>2018</v>
      </c>
      <c r="D675" s="106">
        <v>0</v>
      </c>
      <c r="E675" s="107">
        <v>0</v>
      </c>
      <c r="F675" s="108">
        <v>0</v>
      </c>
      <c r="G675" s="108" t="s">
        <v>156</v>
      </c>
      <c r="H675" s="109">
        <v>0</v>
      </c>
      <c r="I675" s="107">
        <v>0</v>
      </c>
      <c r="J675" s="108">
        <v>0</v>
      </c>
      <c r="K675" s="108" t="s">
        <v>156</v>
      </c>
      <c r="L675" s="110" t="s">
        <v>157</v>
      </c>
      <c r="M675" s="106">
        <v>0</v>
      </c>
      <c r="N675" s="111">
        <v>0</v>
      </c>
      <c r="O675" s="112">
        <v>0</v>
      </c>
      <c r="P675" s="112" t="s">
        <v>156</v>
      </c>
      <c r="Q675" s="109">
        <v>0</v>
      </c>
      <c r="R675" s="107">
        <v>0</v>
      </c>
      <c r="S675" s="108">
        <v>0</v>
      </c>
      <c r="T675" s="108" t="s">
        <v>156</v>
      </c>
      <c r="U675" s="110" t="s">
        <v>157</v>
      </c>
      <c r="V675" s="106">
        <v>0</v>
      </c>
      <c r="W675" s="107">
        <v>0</v>
      </c>
      <c r="X675" s="108">
        <v>0</v>
      </c>
      <c r="Y675" s="108" t="s">
        <v>156</v>
      </c>
      <c r="Z675" s="109">
        <v>0</v>
      </c>
      <c r="AA675" s="107">
        <v>0</v>
      </c>
      <c r="AB675" s="108">
        <v>0</v>
      </c>
      <c r="AC675" s="108" t="s">
        <v>156</v>
      </c>
      <c r="AD675" s="110" t="s">
        <v>157</v>
      </c>
    </row>
    <row r="676" spans="1:30" x14ac:dyDescent="0.2">
      <c r="A676" s="105" t="s">
        <v>2019</v>
      </c>
      <c r="B676" s="105" t="s">
        <v>2020</v>
      </c>
      <c r="C676" s="105" t="s">
        <v>2021</v>
      </c>
      <c r="D676" s="106">
        <v>3.5283599999999998E-4</v>
      </c>
      <c r="E676" s="107">
        <v>-1.4319003615910004E-4</v>
      </c>
      <c r="F676" s="114">
        <v>3.8375100765761899E-7</v>
      </c>
      <c r="G676" s="108">
        <v>0.10876186320489378</v>
      </c>
      <c r="H676" s="113">
        <v>4.1164200000000001E-5</v>
      </c>
      <c r="I676" s="107">
        <v>-1.0141463414634146E-4</v>
      </c>
      <c r="J676" s="114">
        <v>1.0407004356531E-7</v>
      </c>
      <c r="K676" s="108">
        <v>0.25281687380128853</v>
      </c>
      <c r="L676" s="110">
        <v>-0.49766525807532475</v>
      </c>
      <c r="M676" s="106">
        <v>1.058508E-4</v>
      </c>
      <c r="N676" s="111">
        <v>-5.7483870967741937E-5</v>
      </c>
      <c r="O676" s="115">
        <v>2.5834077549822603E-7</v>
      </c>
      <c r="P676" s="112">
        <v>0.24406124044242086</v>
      </c>
      <c r="Q676" s="113">
        <v>2.9858399999999999E-5</v>
      </c>
      <c r="R676" s="107">
        <v>-6.8878267983779238E-5</v>
      </c>
      <c r="S676" s="114">
        <v>7.0021443650487006E-8</v>
      </c>
      <c r="T676" s="108">
        <v>0.23451170742734709</v>
      </c>
      <c r="U676" s="110">
        <v>0.26089164886469612</v>
      </c>
      <c r="V676" s="106">
        <v>1.4309460000000001E-4</v>
      </c>
      <c r="W676" s="107">
        <v>-2.3695081967213117E-5</v>
      </c>
      <c r="X676" s="114">
        <v>2.3766461772080401E-7</v>
      </c>
      <c r="Y676" s="108">
        <v>0.16608915900446558</v>
      </c>
      <c r="Z676" s="113">
        <v>2.35224E-5</v>
      </c>
      <c r="AA676" s="107">
        <v>-1.2057241449304781E-5</v>
      </c>
      <c r="AB676" s="114">
        <v>5.3559425180102197E-8</v>
      </c>
      <c r="AC676" s="108">
        <v>0.22769541024768813</v>
      </c>
      <c r="AD676" s="110">
        <v>-0.97468777776978144</v>
      </c>
    </row>
    <row r="677" spans="1:30" x14ac:dyDescent="0.2">
      <c r="A677" s="105" t="s">
        <v>2022</v>
      </c>
      <c r="B677" s="105" t="s">
        <v>2020</v>
      </c>
      <c r="C677" s="105" t="s">
        <v>2023</v>
      </c>
      <c r="D677" s="106">
        <v>1.7641799999999999E-4</v>
      </c>
      <c r="E677" s="107">
        <v>-7.1595018079550018E-5</v>
      </c>
      <c r="F677" s="114">
        <v>1.9187550382880899E-7</v>
      </c>
      <c r="G677" s="108">
        <v>0.10876186320489349</v>
      </c>
      <c r="H677" s="113">
        <v>2.0582100000000001E-5</v>
      </c>
      <c r="I677" s="107">
        <v>-5.0707317073170732E-5</v>
      </c>
      <c r="J677" s="114">
        <v>5.2035021782655101E-8</v>
      </c>
      <c r="K677" s="108">
        <v>0.25281687380128898</v>
      </c>
      <c r="L677" s="110">
        <v>-0.49766525807532475</v>
      </c>
      <c r="M677" s="116">
        <v>5.29254E-5</v>
      </c>
      <c r="N677" s="111">
        <v>-2.8741935483870969E-5</v>
      </c>
      <c r="O677" s="115">
        <v>1.2917038774911301E-7</v>
      </c>
      <c r="P677" s="112">
        <v>0.24406124044242086</v>
      </c>
      <c r="Q677" s="113">
        <v>1.4929199999999999E-5</v>
      </c>
      <c r="R677" s="107">
        <v>-3.4439133991889619E-5</v>
      </c>
      <c r="S677" s="114">
        <v>3.5010721825243503E-8</v>
      </c>
      <c r="T677" s="108">
        <v>0.23451170742734709</v>
      </c>
      <c r="U677" s="110">
        <v>0.26089164886469612</v>
      </c>
      <c r="V677" s="116">
        <v>7.1547300000000005E-5</v>
      </c>
      <c r="W677" s="107">
        <v>-1.1847540983606558E-5</v>
      </c>
      <c r="X677" s="114">
        <v>1.1883230886040201E-7</v>
      </c>
      <c r="Y677" s="108">
        <v>0.16608915900446558</v>
      </c>
      <c r="Z677" s="113">
        <v>1.17612E-5</v>
      </c>
      <c r="AA677" s="107">
        <v>-6.0286207246523903E-6</v>
      </c>
      <c r="AB677" s="114">
        <v>2.6779712590051098E-8</v>
      </c>
      <c r="AC677" s="108">
        <v>0.22769541024768813</v>
      </c>
      <c r="AD677" s="110">
        <v>-0.97468777776978144</v>
      </c>
    </row>
    <row r="678" spans="1:30" x14ac:dyDescent="0.2">
      <c r="A678" s="105" t="s">
        <v>2024</v>
      </c>
      <c r="B678" s="105" t="s">
        <v>2025</v>
      </c>
      <c r="C678" s="105" t="s">
        <v>2026</v>
      </c>
      <c r="D678" s="116">
        <v>0</v>
      </c>
      <c r="E678" s="107">
        <v>0</v>
      </c>
      <c r="F678" s="108">
        <v>2.1124657604797999E-4</v>
      </c>
      <c r="G678" s="108" t="s">
        <v>156</v>
      </c>
      <c r="H678" s="113">
        <v>0</v>
      </c>
      <c r="I678" s="107">
        <v>0</v>
      </c>
      <c r="J678" s="114">
        <v>6.1277603766818798E-5</v>
      </c>
      <c r="K678" s="108" t="s">
        <v>156</v>
      </c>
      <c r="L678" s="110" t="s">
        <v>157</v>
      </c>
      <c r="M678" s="116">
        <v>0</v>
      </c>
      <c r="N678" s="111">
        <v>0</v>
      </c>
      <c r="O678" s="112">
        <v>1.10044173218088E-4</v>
      </c>
      <c r="P678" s="112" t="s">
        <v>156</v>
      </c>
      <c r="Q678" s="113">
        <v>0</v>
      </c>
      <c r="R678" s="107">
        <v>0</v>
      </c>
      <c r="S678" s="114">
        <v>7.1473980754858794E-5</v>
      </c>
      <c r="T678" s="108" t="s">
        <v>156</v>
      </c>
      <c r="U678" s="110" t="s">
        <v>157</v>
      </c>
      <c r="V678" s="116">
        <v>0</v>
      </c>
      <c r="W678" s="107">
        <v>0</v>
      </c>
      <c r="X678" s="108">
        <v>1.4648601980190001E-4</v>
      </c>
      <c r="Y678" s="108" t="s">
        <v>156</v>
      </c>
      <c r="Z678" s="113">
        <v>0</v>
      </c>
      <c r="AA678" s="107">
        <v>0</v>
      </c>
      <c r="AB678" s="114">
        <v>1.6373092083963201E-4</v>
      </c>
      <c r="AC678" s="108" t="s">
        <v>156</v>
      </c>
      <c r="AD678" s="110" t="s">
        <v>157</v>
      </c>
    </row>
    <row r="679" spans="1:30" x14ac:dyDescent="0.2">
      <c r="A679" s="105" t="s">
        <v>2027</v>
      </c>
      <c r="B679" s="105" t="s">
        <v>2028</v>
      </c>
      <c r="C679" s="105" t="s">
        <v>2029</v>
      </c>
      <c r="D679" s="106">
        <v>4.0986000000000001E-4</v>
      </c>
      <c r="E679" s="107">
        <v>-1.6633186018481319E-4</v>
      </c>
      <c r="F679" s="108">
        <v>1.8829404590213201E-4</v>
      </c>
      <c r="G679" s="108">
        <v>45.941064241968476</v>
      </c>
      <c r="H679" s="113">
        <v>4.7817E-5</v>
      </c>
      <c r="I679" s="107">
        <v>-1.1780487804878049E-4</v>
      </c>
      <c r="J679" s="114">
        <v>2.3973145991258501E-6</v>
      </c>
      <c r="K679" s="108">
        <v>5.0135194577783011</v>
      </c>
      <c r="L679" s="110">
        <v>-0.49766525807532475</v>
      </c>
      <c r="M679" s="106">
        <v>1.22958E-4</v>
      </c>
      <c r="N679" s="111">
        <v>-6.6774193548387097E-5</v>
      </c>
      <c r="O679" s="115">
        <v>1.8682162670745399E-5</v>
      </c>
      <c r="P679" s="112">
        <v>15.193938312875451</v>
      </c>
      <c r="Q679" s="113">
        <v>3.4684000000000002E-5</v>
      </c>
      <c r="R679" s="107">
        <v>-8.0010109274087E-5</v>
      </c>
      <c r="S679" s="114">
        <v>2.69000435717337E-6</v>
      </c>
      <c r="T679" s="108">
        <v>7.7557500783455486</v>
      </c>
      <c r="U679" s="110">
        <v>0.2608916488646964</v>
      </c>
      <c r="V679" s="106">
        <v>1.6622100000000001E-4</v>
      </c>
      <c r="W679" s="107">
        <v>-2.7524590163934428E-5</v>
      </c>
      <c r="X679" s="114">
        <v>1.3386170045378799E-5</v>
      </c>
      <c r="Y679" s="108">
        <v>8.0532363813109047</v>
      </c>
      <c r="Z679" s="113">
        <v>2.7324000000000001E-5</v>
      </c>
      <c r="AA679" s="107">
        <v>-1.4005886532020706E-5</v>
      </c>
      <c r="AB679" s="114">
        <v>2.6549617649011302E-6</v>
      </c>
      <c r="AC679" s="108">
        <v>9.7165926105296805</v>
      </c>
      <c r="AD679" s="110">
        <v>-0.97468777776978111</v>
      </c>
    </row>
    <row r="680" spans="1:30" x14ac:dyDescent="0.2">
      <c r="A680" s="105" t="s">
        <v>2030</v>
      </c>
      <c r="B680" s="105" t="s">
        <v>2031</v>
      </c>
      <c r="C680" s="105" t="s">
        <v>2032</v>
      </c>
      <c r="D680" s="116">
        <v>0</v>
      </c>
      <c r="E680" s="107">
        <v>0</v>
      </c>
      <c r="F680" s="108">
        <v>1.36545921921891E-4</v>
      </c>
      <c r="G680" s="108" t="s">
        <v>156</v>
      </c>
      <c r="H680" s="113">
        <v>0</v>
      </c>
      <c r="I680" s="107">
        <v>0</v>
      </c>
      <c r="J680" s="108">
        <v>1.00356893512931E-4</v>
      </c>
      <c r="K680" s="108" t="s">
        <v>156</v>
      </c>
      <c r="L680" s="110" t="s">
        <v>157</v>
      </c>
      <c r="M680" s="116">
        <v>0</v>
      </c>
      <c r="N680" s="111">
        <v>0</v>
      </c>
      <c r="O680" s="115">
        <v>5.2244890100103998E-5</v>
      </c>
      <c r="P680" s="112" t="s">
        <v>156</v>
      </c>
      <c r="Q680" s="113">
        <v>0</v>
      </c>
      <c r="R680" s="107">
        <v>0</v>
      </c>
      <c r="S680" s="114">
        <v>5.8345151929860997E-5</v>
      </c>
      <c r="T680" s="108" t="s">
        <v>156</v>
      </c>
      <c r="U680" s="110" t="s">
        <v>157</v>
      </c>
      <c r="V680" s="116">
        <v>0</v>
      </c>
      <c r="W680" s="107">
        <v>0</v>
      </c>
      <c r="X680" s="108">
        <v>1.2358061546364999E-4</v>
      </c>
      <c r="Y680" s="108" t="s">
        <v>156</v>
      </c>
      <c r="Z680" s="113">
        <v>0</v>
      </c>
      <c r="AA680" s="107">
        <v>0</v>
      </c>
      <c r="AB680" s="114">
        <v>6.8756719309609696E-5</v>
      </c>
      <c r="AC680" s="108" t="s">
        <v>156</v>
      </c>
      <c r="AD680" s="110" t="s">
        <v>157</v>
      </c>
    </row>
    <row r="681" spans="1:30" x14ac:dyDescent="0.2">
      <c r="A681" s="105" t="s">
        <v>2033</v>
      </c>
      <c r="B681" s="105" t="s">
        <v>2034</v>
      </c>
      <c r="C681" s="105" t="s">
        <v>2035</v>
      </c>
      <c r="D681" s="116">
        <v>0</v>
      </c>
      <c r="E681" s="107">
        <v>0</v>
      </c>
      <c r="F681" s="114">
        <v>7.0429878236709701E-5</v>
      </c>
      <c r="G681" s="108" t="s">
        <v>156</v>
      </c>
      <c r="H681" s="113">
        <v>0</v>
      </c>
      <c r="I681" s="107">
        <v>0</v>
      </c>
      <c r="J681" s="114">
        <v>8.1408133978639408E-6</v>
      </c>
      <c r="K681" s="108" t="s">
        <v>156</v>
      </c>
      <c r="L681" s="110" t="s">
        <v>157</v>
      </c>
      <c r="M681" s="116">
        <v>0</v>
      </c>
      <c r="N681" s="111">
        <v>0</v>
      </c>
      <c r="O681" s="115">
        <v>2.2941313812993101E-5</v>
      </c>
      <c r="P681" s="112" t="s">
        <v>156</v>
      </c>
      <c r="Q681" s="113">
        <v>0</v>
      </c>
      <c r="R681" s="107">
        <v>0</v>
      </c>
      <c r="S681" s="114">
        <v>2.4678774019987901E-5</v>
      </c>
      <c r="T681" s="108" t="s">
        <v>156</v>
      </c>
      <c r="U681" s="110" t="s">
        <v>157</v>
      </c>
      <c r="V681" s="116">
        <v>0</v>
      </c>
      <c r="W681" s="107">
        <v>0</v>
      </c>
      <c r="X681" s="114">
        <v>2.7443977764235799E-5</v>
      </c>
      <c r="Y681" s="108" t="s">
        <v>156</v>
      </c>
      <c r="Z681" s="113">
        <v>0</v>
      </c>
      <c r="AA681" s="107">
        <v>0</v>
      </c>
      <c r="AB681" s="114">
        <v>5.1266323272362801E-6</v>
      </c>
      <c r="AC681" s="108" t="s">
        <v>156</v>
      </c>
      <c r="AD681" s="110" t="s">
        <v>157</v>
      </c>
    </row>
    <row r="682" spans="1:30" x14ac:dyDescent="0.2">
      <c r="A682" s="105" t="s">
        <v>2036</v>
      </c>
      <c r="B682" s="105" t="s">
        <v>2037</v>
      </c>
      <c r="C682" s="105" t="s">
        <v>2038</v>
      </c>
      <c r="D682" s="106">
        <v>0</v>
      </c>
      <c r="E682" s="107">
        <v>0</v>
      </c>
      <c r="F682" s="108">
        <v>2.24650173910321E-4</v>
      </c>
      <c r="G682" s="108" t="s">
        <v>156</v>
      </c>
      <c r="H682" s="113">
        <v>0</v>
      </c>
      <c r="I682" s="107">
        <v>0</v>
      </c>
      <c r="J682" s="114">
        <v>6.6835840757555799E-5</v>
      </c>
      <c r="K682" s="108" t="s">
        <v>156</v>
      </c>
      <c r="L682" s="110" t="s">
        <v>157</v>
      </c>
      <c r="M682" s="116">
        <v>0</v>
      </c>
      <c r="N682" s="111">
        <v>0</v>
      </c>
      <c r="O682" s="112">
        <v>1.09581196690229E-4</v>
      </c>
      <c r="P682" s="112" t="s">
        <v>156</v>
      </c>
      <c r="Q682" s="113">
        <v>0</v>
      </c>
      <c r="R682" s="107">
        <v>0</v>
      </c>
      <c r="S682" s="114">
        <v>5.4399829327781198E-5</v>
      </c>
      <c r="T682" s="108" t="s">
        <v>156</v>
      </c>
      <c r="U682" s="110" t="s">
        <v>157</v>
      </c>
      <c r="V682" s="116">
        <v>0</v>
      </c>
      <c r="W682" s="107">
        <v>0</v>
      </c>
      <c r="X682" s="108">
        <v>1.2323024524468399E-4</v>
      </c>
      <c r="Y682" s="108" t="s">
        <v>156</v>
      </c>
      <c r="Z682" s="113">
        <v>0</v>
      </c>
      <c r="AA682" s="107">
        <v>0</v>
      </c>
      <c r="AB682" s="114">
        <v>2.2430556249823199E-4</v>
      </c>
      <c r="AC682" s="108" t="s">
        <v>156</v>
      </c>
      <c r="AD682" s="110" t="s">
        <v>157</v>
      </c>
    </row>
    <row r="683" spans="1:30" x14ac:dyDescent="0.2">
      <c r="A683" s="105" t="s">
        <v>2039</v>
      </c>
      <c r="B683" s="105" t="s">
        <v>2040</v>
      </c>
      <c r="C683" s="105" t="s">
        <v>2041</v>
      </c>
      <c r="D683" s="106">
        <v>0</v>
      </c>
      <c r="E683" s="107">
        <v>0</v>
      </c>
      <c r="F683" s="108">
        <v>1.88207606925742E-4</v>
      </c>
      <c r="G683" s="108" t="s">
        <v>156</v>
      </c>
      <c r="H683" s="113">
        <v>0</v>
      </c>
      <c r="I683" s="107">
        <v>0</v>
      </c>
      <c r="J683" s="114">
        <v>2.4022290967983401E-6</v>
      </c>
      <c r="K683" s="108" t="s">
        <v>156</v>
      </c>
      <c r="L683" s="110" t="s">
        <v>157</v>
      </c>
      <c r="M683" s="116">
        <v>0</v>
      </c>
      <c r="N683" s="111">
        <v>0</v>
      </c>
      <c r="O683" s="115">
        <v>1.86793281035671E-5</v>
      </c>
      <c r="P683" s="112" t="s">
        <v>156</v>
      </c>
      <c r="Q683" s="113">
        <v>0</v>
      </c>
      <c r="R683" s="107">
        <v>0</v>
      </c>
      <c r="S683" s="114">
        <v>2.6983923770234701E-6</v>
      </c>
      <c r="T683" s="108" t="s">
        <v>156</v>
      </c>
      <c r="U683" s="110" t="s">
        <v>157</v>
      </c>
      <c r="V683" s="116">
        <v>0</v>
      </c>
      <c r="W683" s="107">
        <v>0</v>
      </c>
      <c r="X683" s="114">
        <v>1.33984304517985E-5</v>
      </c>
      <c r="Y683" s="108" t="s">
        <v>156</v>
      </c>
      <c r="Z683" s="113">
        <v>0</v>
      </c>
      <c r="AA683" s="107">
        <v>0</v>
      </c>
      <c r="AB683" s="114">
        <v>2.6525885499157499E-6</v>
      </c>
      <c r="AC683" s="108" t="s">
        <v>156</v>
      </c>
      <c r="AD683" s="110" t="s">
        <v>157</v>
      </c>
    </row>
    <row r="684" spans="1:30" x14ac:dyDescent="0.2">
      <c r="A684" s="105" t="s">
        <v>2042</v>
      </c>
      <c r="B684" s="105" t="s">
        <v>2040</v>
      </c>
      <c r="C684" s="105" t="s">
        <v>2043</v>
      </c>
      <c r="D684" s="106">
        <v>0</v>
      </c>
      <c r="E684" s="107">
        <v>0</v>
      </c>
      <c r="F684" s="108">
        <v>0</v>
      </c>
      <c r="G684" s="108" t="s">
        <v>156</v>
      </c>
      <c r="H684" s="109">
        <v>0</v>
      </c>
      <c r="I684" s="107">
        <v>0</v>
      </c>
      <c r="J684" s="108">
        <v>0</v>
      </c>
      <c r="K684" s="108" t="s">
        <v>156</v>
      </c>
      <c r="L684" s="110" t="s">
        <v>157</v>
      </c>
      <c r="M684" s="106">
        <v>0</v>
      </c>
      <c r="N684" s="111">
        <v>0</v>
      </c>
      <c r="O684" s="112">
        <v>0</v>
      </c>
      <c r="P684" s="112" t="s">
        <v>156</v>
      </c>
      <c r="Q684" s="109">
        <v>0</v>
      </c>
      <c r="R684" s="107">
        <v>0</v>
      </c>
      <c r="S684" s="108">
        <v>0</v>
      </c>
      <c r="T684" s="108" t="s">
        <v>156</v>
      </c>
      <c r="U684" s="110" t="s">
        <v>157</v>
      </c>
      <c r="V684" s="106">
        <v>0</v>
      </c>
      <c r="W684" s="107">
        <v>0</v>
      </c>
      <c r="X684" s="108">
        <v>0</v>
      </c>
      <c r="Y684" s="108" t="s">
        <v>156</v>
      </c>
      <c r="Z684" s="109">
        <v>0</v>
      </c>
      <c r="AA684" s="107">
        <v>0</v>
      </c>
      <c r="AB684" s="108">
        <v>0</v>
      </c>
      <c r="AC684" s="108" t="s">
        <v>156</v>
      </c>
      <c r="AD684" s="110" t="s">
        <v>157</v>
      </c>
    </row>
    <row r="685" spans="1:30" x14ac:dyDescent="0.2">
      <c r="A685" s="105" t="s">
        <v>2044</v>
      </c>
      <c r="B685" s="105" t="s">
        <v>2040</v>
      </c>
      <c r="C685" s="105" t="s">
        <v>2045</v>
      </c>
      <c r="D685" s="106">
        <v>6.6205911024541295E-4</v>
      </c>
      <c r="E685" s="107">
        <v>-2.6868082603674875E-4</v>
      </c>
      <c r="F685" s="108">
        <v>2.4919993337413902E-4</v>
      </c>
      <c r="G685" s="108">
        <v>37.640133564775695</v>
      </c>
      <c r="H685" s="109">
        <v>1.2474E-4</v>
      </c>
      <c r="I685" s="107">
        <v>-3.0731707317073172E-4</v>
      </c>
      <c r="J685" s="108">
        <v>1.8452451133360299E-4</v>
      </c>
      <c r="K685" s="108">
        <v>147.92729784640289</v>
      </c>
      <c r="L685" s="110">
        <v>0.19383454940535835</v>
      </c>
      <c r="M685" s="106">
        <v>3.2076000000000001E-4</v>
      </c>
      <c r="N685" s="111">
        <v>-1.7419354838709678E-4</v>
      </c>
      <c r="O685" s="112">
        <v>1.5522139534538299E-4</v>
      </c>
      <c r="P685" s="112">
        <v>48.391755625820856</v>
      </c>
      <c r="Q685" s="113">
        <v>9.0480000000000001E-5</v>
      </c>
      <c r="R685" s="107">
        <v>-2.0872202419327043E-4</v>
      </c>
      <c r="S685" s="108">
        <v>1.4397237966805299E-4</v>
      </c>
      <c r="T685" s="108">
        <v>159.12066718396659</v>
      </c>
      <c r="U685" s="110">
        <v>0.2608916488646964</v>
      </c>
      <c r="V685" s="106">
        <v>4.3362000000000001E-4</v>
      </c>
      <c r="W685" s="107">
        <v>-7.1803278688524599E-5</v>
      </c>
      <c r="X685" s="108">
        <v>2.6017376909114102E-4</v>
      </c>
      <c r="Y685" s="108">
        <v>60.000407981906044</v>
      </c>
      <c r="Z685" s="113">
        <v>7.1279999999999995E-5</v>
      </c>
      <c r="AA685" s="107">
        <v>-3.6537095300923578E-5</v>
      </c>
      <c r="AB685" s="114">
        <v>3.1003815535823198E-4</v>
      </c>
      <c r="AC685" s="108">
        <v>434.95813041278336</v>
      </c>
      <c r="AD685" s="110">
        <v>-0.97468777776978144</v>
      </c>
    </row>
    <row r="686" spans="1:30" x14ac:dyDescent="0.2">
      <c r="A686" s="105" t="s">
        <v>2046</v>
      </c>
      <c r="B686" s="105" t="s">
        <v>2040</v>
      </c>
      <c r="C686" s="105" t="s">
        <v>2047</v>
      </c>
      <c r="D686" s="106">
        <v>0</v>
      </c>
      <c r="E686" s="107">
        <v>0</v>
      </c>
      <c r="F686" s="108">
        <v>0</v>
      </c>
      <c r="G686" s="108" t="s">
        <v>156</v>
      </c>
      <c r="H686" s="109">
        <v>0</v>
      </c>
      <c r="I686" s="107">
        <v>0</v>
      </c>
      <c r="J686" s="108">
        <v>0</v>
      </c>
      <c r="K686" s="108" t="s">
        <v>156</v>
      </c>
      <c r="L686" s="110" t="s">
        <v>157</v>
      </c>
      <c r="M686" s="106">
        <v>0</v>
      </c>
      <c r="N686" s="111">
        <v>0</v>
      </c>
      <c r="O686" s="112">
        <v>0</v>
      </c>
      <c r="P686" s="112" t="s">
        <v>156</v>
      </c>
      <c r="Q686" s="109">
        <v>0</v>
      </c>
      <c r="R686" s="107">
        <v>0</v>
      </c>
      <c r="S686" s="108">
        <v>0</v>
      </c>
      <c r="T686" s="108" t="s">
        <v>156</v>
      </c>
      <c r="U686" s="110" t="s">
        <v>157</v>
      </c>
      <c r="V686" s="106">
        <v>0</v>
      </c>
      <c r="W686" s="107">
        <v>0</v>
      </c>
      <c r="X686" s="108">
        <v>0</v>
      </c>
      <c r="Y686" s="108" t="s">
        <v>156</v>
      </c>
      <c r="Z686" s="109">
        <v>0</v>
      </c>
      <c r="AA686" s="107">
        <v>0</v>
      </c>
      <c r="AB686" s="108">
        <v>0</v>
      </c>
      <c r="AC686" s="108" t="s">
        <v>156</v>
      </c>
      <c r="AD686" s="110" t="s">
        <v>157</v>
      </c>
    </row>
    <row r="687" spans="1:30" x14ac:dyDescent="0.2">
      <c r="A687" s="105" t="s">
        <v>2048</v>
      </c>
      <c r="B687" s="105" t="s">
        <v>2040</v>
      </c>
      <c r="C687" s="105" t="s">
        <v>2049</v>
      </c>
      <c r="D687" s="106">
        <v>6.5934000000000001E-4</v>
      </c>
      <c r="E687" s="107">
        <v>-2.675773402973082E-4</v>
      </c>
      <c r="F687" s="114">
        <v>7.0446950551698195E-5</v>
      </c>
      <c r="G687" s="108">
        <v>10.684464851472411</v>
      </c>
      <c r="H687" s="113">
        <v>7.6922999999999995E-5</v>
      </c>
      <c r="I687" s="107">
        <v>-1.8951219512195123E-4</v>
      </c>
      <c r="J687" s="114">
        <v>8.14542076182396E-6</v>
      </c>
      <c r="K687" s="108">
        <v>10.589057579428728</v>
      </c>
      <c r="L687" s="110">
        <v>-0.49766525807532497</v>
      </c>
      <c r="M687" s="106">
        <v>1.9780199999999999E-4</v>
      </c>
      <c r="N687" s="111">
        <v>-1.0741935483870968E-4</v>
      </c>
      <c r="O687" s="115">
        <v>2.2953409469344301E-5</v>
      </c>
      <c r="P687" s="112">
        <v>11.60423528040379</v>
      </c>
      <c r="Q687" s="113">
        <v>5.5795999999999999E-5</v>
      </c>
      <c r="R687" s="107">
        <v>-1.2871191491918343E-4</v>
      </c>
      <c r="S687" s="114">
        <v>2.46977909197822E-5</v>
      </c>
      <c r="T687" s="108">
        <v>44.264447128436089</v>
      </c>
      <c r="U687" s="110">
        <v>0.2608916488646964</v>
      </c>
      <c r="V687" s="106">
        <v>2.6739899999999998E-4</v>
      </c>
      <c r="W687" s="107">
        <v>-4.4278688524590165E-5</v>
      </c>
      <c r="X687" s="114">
        <v>2.7451039902645101E-5</v>
      </c>
      <c r="Y687" s="108">
        <v>10.265947106251371</v>
      </c>
      <c r="Z687" s="113">
        <v>4.3955999999999997E-5</v>
      </c>
      <c r="AA687" s="107">
        <v>-2.2531208768902873E-5</v>
      </c>
      <c r="AB687" s="114">
        <v>5.12838483508898E-6</v>
      </c>
      <c r="AC687" s="108">
        <v>11.667087166914596</v>
      </c>
      <c r="AD687" s="110">
        <v>-0.97468777776978144</v>
      </c>
    </row>
    <row r="688" spans="1:30" x14ac:dyDescent="0.2">
      <c r="A688" s="105" t="s">
        <v>2050</v>
      </c>
      <c r="B688" s="105" t="s">
        <v>2040</v>
      </c>
      <c r="C688" s="105" t="s">
        <v>2051</v>
      </c>
      <c r="D688" s="106">
        <v>0</v>
      </c>
      <c r="E688" s="107">
        <v>0</v>
      </c>
      <c r="F688" s="108">
        <v>0</v>
      </c>
      <c r="G688" s="108" t="s">
        <v>156</v>
      </c>
      <c r="H688" s="109">
        <v>0</v>
      </c>
      <c r="I688" s="107">
        <v>0</v>
      </c>
      <c r="J688" s="108">
        <v>0</v>
      </c>
      <c r="K688" s="108" t="s">
        <v>156</v>
      </c>
      <c r="L688" s="110" t="s">
        <v>157</v>
      </c>
      <c r="M688" s="106">
        <v>0</v>
      </c>
      <c r="N688" s="111">
        <v>0</v>
      </c>
      <c r="O688" s="112">
        <v>0</v>
      </c>
      <c r="P688" s="112" t="s">
        <v>156</v>
      </c>
      <c r="Q688" s="109">
        <v>0</v>
      </c>
      <c r="R688" s="107">
        <v>0</v>
      </c>
      <c r="S688" s="108">
        <v>0</v>
      </c>
      <c r="T688" s="108" t="s">
        <v>156</v>
      </c>
      <c r="U688" s="110" t="s">
        <v>157</v>
      </c>
      <c r="V688" s="106">
        <v>0</v>
      </c>
      <c r="W688" s="107">
        <v>0</v>
      </c>
      <c r="X688" s="108">
        <v>0</v>
      </c>
      <c r="Y688" s="108" t="s">
        <v>156</v>
      </c>
      <c r="Z688" s="109">
        <v>0</v>
      </c>
      <c r="AA688" s="107">
        <v>0</v>
      </c>
      <c r="AB688" s="108">
        <v>0</v>
      </c>
      <c r="AC688" s="108" t="s">
        <v>156</v>
      </c>
      <c r="AD688" s="110" t="s">
        <v>157</v>
      </c>
    </row>
    <row r="689" spans="1:30" x14ac:dyDescent="0.2">
      <c r="A689" s="105" t="s">
        <v>2052</v>
      </c>
      <c r="B689" s="105" t="s">
        <v>2053</v>
      </c>
      <c r="C689" s="105" t="s">
        <v>2054</v>
      </c>
      <c r="D689" s="106">
        <v>0.63720038743364804</v>
      </c>
      <c r="E689" s="107">
        <v>-0.25859250903313896</v>
      </c>
      <c r="F689" s="108">
        <v>0.260506791725376</v>
      </c>
      <c r="G689" s="108">
        <v>40.883024690957626</v>
      </c>
      <c r="H689" s="109">
        <v>2.68754054117127E-2</v>
      </c>
      <c r="I689" s="107">
        <v>-6.6211888178646719E-2</v>
      </c>
      <c r="J689" s="108">
        <v>5.3140878718343498E-2</v>
      </c>
      <c r="K689" s="108">
        <v>197.73051942570478</v>
      </c>
      <c r="L689" s="110">
        <v>-1.9655183057515149</v>
      </c>
      <c r="M689" s="106">
        <v>0.54970823134979496</v>
      </c>
      <c r="N689" s="111">
        <v>-0.29852733319745572</v>
      </c>
      <c r="O689" s="112">
        <v>0.10371852950315601</v>
      </c>
      <c r="P689" s="112">
        <v>18.867923670794909</v>
      </c>
      <c r="Q689" s="109">
        <v>0.149959717789304</v>
      </c>
      <c r="R689" s="107">
        <v>-0.34593165168473822</v>
      </c>
      <c r="S689" s="108">
        <v>2.2966178073345202E-2</v>
      </c>
      <c r="T689" s="108">
        <v>15.314898168595569</v>
      </c>
      <c r="U689" s="110">
        <v>0.21262399105590857</v>
      </c>
      <c r="V689" s="106">
        <v>0.31349221684058898</v>
      </c>
      <c r="W689" s="107">
        <v>-5.1911279490079315E-2</v>
      </c>
      <c r="X689" s="108">
        <v>6.0408194294085601E-2</v>
      </c>
      <c r="Y689" s="108">
        <v>19.269439893240861</v>
      </c>
      <c r="Z689" s="109">
        <v>2.6196722640001698E-3</v>
      </c>
      <c r="AA689" s="107">
        <v>-1.3428060489191981E-3</v>
      </c>
      <c r="AB689" s="108">
        <v>3.3427128131914903E-2</v>
      </c>
      <c r="AC689" s="108">
        <v>1276.0042006503734</v>
      </c>
      <c r="AD689" s="110">
        <v>-5.27272520102039</v>
      </c>
    </row>
    <row r="690" spans="1:30" x14ac:dyDescent="0.2">
      <c r="A690" s="105" t="s">
        <v>2055</v>
      </c>
      <c r="B690" s="105" t="s">
        <v>2056</v>
      </c>
      <c r="C690" s="105" t="s">
        <v>2057</v>
      </c>
      <c r="D690" s="106">
        <v>0</v>
      </c>
      <c r="E690" s="107">
        <v>0</v>
      </c>
      <c r="F690" s="108">
        <v>0</v>
      </c>
      <c r="G690" s="108" t="s">
        <v>156</v>
      </c>
      <c r="H690" s="109">
        <v>0</v>
      </c>
      <c r="I690" s="107">
        <v>0</v>
      </c>
      <c r="J690" s="108">
        <v>0</v>
      </c>
      <c r="K690" s="108" t="s">
        <v>156</v>
      </c>
      <c r="L690" s="110" t="s">
        <v>157</v>
      </c>
      <c r="M690" s="106">
        <v>0</v>
      </c>
      <c r="N690" s="111">
        <v>0</v>
      </c>
      <c r="O690" s="112">
        <v>0</v>
      </c>
      <c r="P690" s="112" t="s">
        <v>156</v>
      </c>
      <c r="Q690" s="109">
        <v>0</v>
      </c>
      <c r="R690" s="107">
        <v>0</v>
      </c>
      <c r="S690" s="108">
        <v>0</v>
      </c>
      <c r="T690" s="108" t="s">
        <v>156</v>
      </c>
      <c r="U690" s="110" t="s">
        <v>157</v>
      </c>
      <c r="V690" s="106">
        <v>0</v>
      </c>
      <c r="W690" s="107">
        <v>0</v>
      </c>
      <c r="X690" s="108">
        <v>0</v>
      </c>
      <c r="Y690" s="108" t="s">
        <v>156</v>
      </c>
      <c r="Z690" s="109">
        <v>0</v>
      </c>
      <c r="AA690" s="107">
        <v>0</v>
      </c>
      <c r="AB690" s="108">
        <v>0</v>
      </c>
      <c r="AC690" s="108" t="s">
        <v>156</v>
      </c>
      <c r="AD690" s="110" t="s">
        <v>157</v>
      </c>
    </row>
    <row r="691" spans="1:30" x14ac:dyDescent="0.2">
      <c r="A691" s="105" t="s">
        <v>2058</v>
      </c>
      <c r="B691" s="105" t="s">
        <v>2059</v>
      </c>
      <c r="C691" s="105" t="s">
        <v>2060</v>
      </c>
      <c r="D691" s="106">
        <v>1.1535753125025701</v>
      </c>
      <c r="E691" s="107">
        <v>-0.46815089931154458</v>
      </c>
      <c r="F691" s="108">
        <v>0.49304542513258598</v>
      </c>
      <c r="G691" s="108">
        <v>42.740635985263211</v>
      </c>
      <c r="H691" s="109">
        <v>0.290525578939753</v>
      </c>
      <c r="I691" s="107">
        <v>-0.71575653840786646</v>
      </c>
      <c r="J691" s="108">
        <v>8.4869778885650698E-2</v>
      </c>
      <c r="K691" s="108">
        <v>29.212497982234588</v>
      </c>
      <c r="L691" s="110">
        <v>0.6124953148687603</v>
      </c>
      <c r="M691" s="106">
        <v>1.3085505112381199</v>
      </c>
      <c r="N691" s="111">
        <v>-0.71062806084398822</v>
      </c>
      <c r="O691" s="112">
        <v>0.15878312582839099</v>
      </c>
      <c r="P691" s="112">
        <v>12.134275632826288</v>
      </c>
      <c r="Q691" s="109">
        <v>0.38758509860124601</v>
      </c>
      <c r="R691" s="107">
        <v>-0.89409312916888117</v>
      </c>
      <c r="S691" s="108">
        <v>4.0973628088657503E-2</v>
      </c>
      <c r="T691" s="108">
        <v>10.571517903171983</v>
      </c>
      <c r="U691" s="110">
        <v>0.33133045299351799</v>
      </c>
      <c r="V691" s="106">
        <v>0.56343417775815996</v>
      </c>
      <c r="W691" s="107">
        <v>-9.3299251160483515E-2</v>
      </c>
      <c r="X691" s="108">
        <v>0.120889942708453</v>
      </c>
      <c r="Y691" s="108">
        <v>21.455912239733173</v>
      </c>
      <c r="Z691" s="109">
        <v>-2.6431946639987498E-3</v>
      </c>
      <c r="AA691" s="107">
        <v>1.354863290367775E-3</v>
      </c>
      <c r="AB691" s="108">
        <v>6.6812506682469505E-2</v>
      </c>
      <c r="AC691" s="108">
        <v>2527.7179767528901</v>
      </c>
      <c r="AD691" s="110" t="s">
        <v>157</v>
      </c>
    </row>
    <row r="692" spans="1:30" x14ac:dyDescent="0.2">
      <c r="A692" s="105" t="s">
        <v>2061</v>
      </c>
      <c r="B692" s="105" t="s">
        <v>2062</v>
      </c>
      <c r="C692" s="105" t="s">
        <v>2063</v>
      </c>
      <c r="D692" s="106">
        <v>0</v>
      </c>
      <c r="E692" s="107">
        <v>0</v>
      </c>
      <c r="F692" s="108">
        <v>0</v>
      </c>
      <c r="G692" s="108" t="s">
        <v>156</v>
      </c>
      <c r="H692" s="109">
        <v>0</v>
      </c>
      <c r="I692" s="107">
        <v>0</v>
      </c>
      <c r="J692" s="108">
        <v>0</v>
      </c>
      <c r="K692" s="108" t="s">
        <v>156</v>
      </c>
      <c r="L692" s="110" t="s">
        <v>157</v>
      </c>
      <c r="M692" s="106">
        <v>0</v>
      </c>
      <c r="N692" s="111">
        <v>0</v>
      </c>
      <c r="O692" s="112">
        <v>0</v>
      </c>
      <c r="P692" s="112" t="s">
        <v>156</v>
      </c>
      <c r="Q692" s="109">
        <v>0</v>
      </c>
      <c r="R692" s="107">
        <v>0</v>
      </c>
      <c r="S692" s="108">
        <v>0</v>
      </c>
      <c r="T692" s="108" t="s">
        <v>156</v>
      </c>
      <c r="U692" s="110" t="s">
        <v>157</v>
      </c>
      <c r="V692" s="106">
        <v>0</v>
      </c>
      <c r="W692" s="107">
        <v>0</v>
      </c>
      <c r="X692" s="108">
        <v>0</v>
      </c>
      <c r="Y692" s="108" t="s">
        <v>156</v>
      </c>
      <c r="Z692" s="109">
        <v>0</v>
      </c>
      <c r="AA692" s="107">
        <v>0</v>
      </c>
      <c r="AB692" s="108">
        <v>0</v>
      </c>
      <c r="AC692" s="108" t="s">
        <v>156</v>
      </c>
      <c r="AD692" s="110" t="s">
        <v>157</v>
      </c>
    </row>
    <row r="693" spans="1:30" x14ac:dyDescent="0.2">
      <c r="A693" s="105" t="s">
        <v>2064</v>
      </c>
      <c r="B693" s="105" t="s">
        <v>2065</v>
      </c>
      <c r="C693" s="105" t="s">
        <v>2066</v>
      </c>
      <c r="D693" s="106">
        <v>1.438220124E-3</v>
      </c>
      <c r="E693" s="107">
        <v>-5.8366717557251915E-4</v>
      </c>
      <c r="F693" s="114">
        <v>1.77665665015996E-6</v>
      </c>
      <c r="G693" s="108">
        <v>0.12353162221223099</v>
      </c>
      <c r="H693" s="109">
        <v>1.469630547E-3</v>
      </c>
      <c r="I693" s="107">
        <v>-3.6206714634146341E-3</v>
      </c>
      <c r="J693" s="114">
        <v>3.7432995771364001E-6</v>
      </c>
      <c r="K693" s="108">
        <v>0.25471024569934991</v>
      </c>
      <c r="L693" s="110">
        <v>2.6330394329048596</v>
      </c>
      <c r="M693" s="106">
        <v>1.5696444059999999E-3</v>
      </c>
      <c r="N693" s="111">
        <v>-8.5241903225806448E-4</v>
      </c>
      <c r="O693" s="115">
        <v>3.9699890484507903E-6</v>
      </c>
      <c r="P693" s="112">
        <v>0.25292282973617597</v>
      </c>
      <c r="Q693" s="109">
        <v>6.3581954800000001E-4</v>
      </c>
      <c r="R693" s="107">
        <v>-1.4667279297105467E-3</v>
      </c>
      <c r="S693" s="114">
        <v>6.6345145974367099E-6</v>
      </c>
      <c r="T693" s="108">
        <v>1.0434587326397693</v>
      </c>
      <c r="U693" s="110">
        <v>0.78296657336319175</v>
      </c>
      <c r="V693" s="106">
        <v>1.8705138210000001E-3</v>
      </c>
      <c r="W693" s="107">
        <v>-3.0973900000000001E-4</v>
      </c>
      <c r="X693" s="114">
        <v>3.4224011688785202E-6</v>
      </c>
      <c r="Y693" s="108">
        <v>0.18296583165842964</v>
      </c>
      <c r="Z693" s="109">
        <v>6.0173863199999996E-4</v>
      </c>
      <c r="AA693" s="107">
        <v>-3.0844250482086672E-4</v>
      </c>
      <c r="AB693" s="114">
        <v>1.39974746172015E-6</v>
      </c>
      <c r="AC693" s="108">
        <v>0.23261718415316071</v>
      </c>
      <c r="AD693" s="110">
        <v>-6.0514586519097293E-3</v>
      </c>
    </row>
    <row r="694" spans="1:30" x14ac:dyDescent="0.2">
      <c r="A694" s="105" t="s">
        <v>2067</v>
      </c>
      <c r="B694" s="105" t="s">
        <v>2068</v>
      </c>
      <c r="C694" s="105" t="s">
        <v>2069</v>
      </c>
      <c r="D694" s="116">
        <v>0</v>
      </c>
      <c r="E694" s="107">
        <v>0</v>
      </c>
      <c r="F694" s="114">
        <v>1.24313317701568E-18</v>
      </c>
      <c r="G694" s="108" t="s">
        <v>156</v>
      </c>
      <c r="H694" s="113">
        <v>0</v>
      </c>
      <c r="I694" s="107">
        <v>0</v>
      </c>
      <c r="J694" s="114">
        <v>4.9749155861764E-18</v>
      </c>
      <c r="K694" s="108" t="s">
        <v>156</v>
      </c>
      <c r="L694" s="110" t="s">
        <v>157</v>
      </c>
      <c r="M694" s="116">
        <v>0</v>
      </c>
      <c r="N694" s="111">
        <v>0</v>
      </c>
      <c r="O694" s="115">
        <v>4.1106828159603102E-19</v>
      </c>
      <c r="P694" s="112" t="s">
        <v>156</v>
      </c>
      <c r="Q694" s="113">
        <v>0</v>
      </c>
      <c r="R694" s="107">
        <v>0</v>
      </c>
      <c r="S694" s="114">
        <v>6.2250385959341199E-19</v>
      </c>
      <c r="T694" s="108" t="s">
        <v>156</v>
      </c>
      <c r="U694" s="110" t="s">
        <v>157</v>
      </c>
      <c r="V694" s="116">
        <v>0</v>
      </c>
      <c r="W694" s="107">
        <v>0</v>
      </c>
      <c r="X694" s="114">
        <v>2.1964679335301101E-19</v>
      </c>
      <c r="Y694" s="108" t="s">
        <v>156</v>
      </c>
      <c r="Z694" s="109">
        <v>0</v>
      </c>
      <c r="AA694" s="107">
        <v>0</v>
      </c>
      <c r="AB694" s="108">
        <v>0</v>
      </c>
      <c r="AC694" s="108" t="s">
        <v>156</v>
      </c>
      <c r="AD694" s="110" t="s">
        <v>157</v>
      </c>
    </row>
    <row r="695" spans="1:30" x14ac:dyDescent="0.2">
      <c r="A695" s="105" t="s">
        <v>2070</v>
      </c>
      <c r="B695" s="105" t="s">
        <v>2071</v>
      </c>
      <c r="C695" s="105" t="s">
        <v>2072</v>
      </c>
      <c r="D695" s="106">
        <v>4.5681391799999999E-2</v>
      </c>
      <c r="E695" s="107">
        <v>-1.8538698272398554E-2</v>
      </c>
      <c r="F695" s="108">
        <v>1.3335515173621101E-3</v>
      </c>
      <c r="G695" s="108">
        <v>2.9192444993808402</v>
      </c>
      <c r="H695" s="109">
        <v>1.9021976820000001E-3</v>
      </c>
      <c r="I695" s="107">
        <v>-4.6863702439024395E-3</v>
      </c>
      <c r="J695" s="114">
        <v>6.9427407589615797E-5</v>
      </c>
      <c r="K695" s="108">
        <v>3.6498523916094117</v>
      </c>
      <c r="L695" s="110">
        <v>-1.9839971030443861</v>
      </c>
      <c r="M695" s="106">
        <v>9.4487342399999993E-3</v>
      </c>
      <c r="N695" s="111">
        <v>-5.1312774193548382E-3</v>
      </c>
      <c r="O695" s="112">
        <v>7.9395046676734805E-4</v>
      </c>
      <c r="P695" s="112">
        <v>8.4027177249441625</v>
      </c>
      <c r="Q695" s="109">
        <v>1.1974093040000001E-3</v>
      </c>
      <c r="R695" s="107">
        <v>-2.7622203107729344E-3</v>
      </c>
      <c r="S695" s="114">
        <v>4.6431972323852397E-5</v>
      </c>
      <c r="T695" s="108">
        <v>3.8777026509435237</v>
      </c>
      <c r="U695" s="110">
        <v>-0.89348963456256025</v>
      </c>
      <c r="V695" s="106">
        <v>1.124398341E-2</v>
      </c>
      <c r="W695" s="107">
        <v>-1.8618949180327869E-3</v>
      </c>
      <c r="X695" s="108">
        <v>1.08444741778091E-3</v>
      </c>
      <c r="Y695" s="108">
        <v>9.6446906602195881</v>
      </c>
      <c r="Z695" s="109">
        <v>1.0390853880000001E-3</v>
      </c>
      <c r="AA695" s="107">
        <v>-5.3262011570080184E-4</v>
      </c>
      <c r="AB695" s="108">
        <v>2.8459904715923601E-4</v>
      </c>
      <c r="AC695" s="108">
        <v>27.389380165091492</v>
      </c>
      <c r="AD695" s="110">
        <v>-1.8055928305113411</v>
      </c>
    </row>
    <row r="696" spans="1:30" x14ac:dyDescent="0.2">
      <c r="A696" s="105" t="s">
        <v>2073</v>
      </c>
      <c r="B696" s="105" t="s">
        <v>2074</v>
      </c>
      <c r="C696" s="105" t="s">
        <v>2075</v>
      </c>
      <c r="D696" s="106">
        <v>4.5681391799999999E-2</v>
      </c>
      <c r="E696" s="107">
        <v>-1.8538698272398554E-2</v>
      </c>
      <c r="F696" s="108">
        <v>1.3335515173621101E-3</v>
      </c>
      <c r="G696" s="108">
        <v>2.9192444993808402</v>
      </c>
      <c r="H696" s="109">
        <v>1.9021976820000001E-3</v>
      </c>
      <c r="I696" s="107">
        <v>-4.6863702439024395E-3</v>
      </c>
      <c r="J696" s="114">
        <v>6.9427407589615797E-5</v>
      </c>
      <c r="K696" s="108">
        <v>3.6498523916094117</v>
      </c>
      <c r="L696" s="110">
        <v>-1.9839971030443861</v>
      </c>
      <c r="M696" s="106">
        <v>9.4487342399999993E-3</v>
      </c>
      <c r="N696" s="111">
        <v>-5.1312774193548382E-3</v>
      </c>
      <c r="O696" s="112">
        <v>7.9395046676734805E-4</v>
      </c>
      <c r="P696" s="112">
        <v>8.4027177249441625</v>
      </c>
      <c r="Q696" s="109">
        <v>1.1974093040000001E-3</v>
      </c>
      <c r="R696" s="107">
        <v>-2.7622203107729344E-3</v>
      </c>
      <c r="S696" s="114">
        <v>4.6431972323852397E-5</v>
      </c>
      <c r="T696" s="108">
        <v>3.8777026509435237</v>
      </c>
      <c r="U696" s="110">
        <v>-0.89348963456256025</v>
      </c>
      <c r="V696" s="106">
        <v>1.124398341E-2</v>
      </c>
      <c r="W696" s="107">
        <v>-1.8618949180327869E-3</v>
      </c>
      <c r="X696" s="108">
        <v>1.08444741778091E-3</v>
      </c>
      <c r="Y696" s="108">
        <v>9.6446906602195881</v>
      </c>
      <c r="Z696" s="109">
        <v>1.0390853880000001E-3</v>
      </c>
      <c r="AA696" s="107">
        <v>-5.3262011570080184E-4</v>
      </c>
      <c r="AB696" s="108">
        <v>2.8459904715923601E-4</v>
      </c>
      <c r="AC696" s="108">
        <v>27.389380165091492</v>
      </c>
      <c r="AD696" s="110">
        <v>-1.8055928305113411</v>
      </c>
    </row>
    <row r="697" spans="1:30" x14ac:dyDescent="0.2">
      <c r="A697" s="105" t="s">
        <v>2076</v>
      </c>
      <c r="B697" s="105" t="s">
        <v>2077</v>
      </c>
      <c r="C697" s="105" t="s">
        <v>2078</v>
      </c>
      <c r="D697" s="106">
        <v>0.54565341006000301</v>
      </c>
      <c r="E697" s="107">
        <v>-0.22144036185884683</v>
      </c>
      <c r="F697" s="108">
        <v>0.20515165256214901</v>
      </c>
      <c r="G697" s="108">
        <v>37.597428840330977</v>
      </c>
      <c r="H697" s="109">
        <v>2.06813880262997E-2</v>
      </c>
      <c r="I697" s="107">
        <v>-5.0951929111356743E-2</v>
      </c>
      <c r="J697" s="108">
        <v>1.99651506200526E-2</v>
      </c>
      <c r="K697" s="108">
        <v>96.536802049570909</v>
      </c>
      <c r="L697" s="110">
        <v>-2.1197095306262277</v>
      </c>
      <c r="M697" s="106">
        <v>0.17442025143152101</v>
      </c>
      <c r="N697" s="111">
        <v>-9.4721544168307276E-2</v>
      </c>
      <c r="O697" s="112">
        <v>0.11489415196809299</v>
      </c>
      <c r="P697" s="112">
        <v>65.872025194965104</v>
      </c>
      <c r="Q697" s="109">
        <v>6.6610989551678504E-2</v>
      </c>
      <c r="R697" s="107">
        <v>-0.15366026274030861</v>
      </c>
      <c r="S697" s="108">
        <v>2.2621491943280898E-2</v>
      </c>
      <c r="T697" s="108">
        <v>33.960600338673196</v>
      </c>
      <c r="U697" s="110">
        <v>0.69797962024858595</v>
      </c>
      <c r="V697" s="106">
        <v>0</v>
      </c>
      <c r="W697" s="107">
        <v>0</v>
      </c>
      <c r="X697" s="108">
        <v>3.5139727406043701E-3</v>
      </c>
      <c r="Y697" s="108" t="s">
        <v>156</v>
      </c>
      <c r="Z697" s="109">
        <v>0</v>
      </c>
      <c r="AA697" s="107">
        <v>0</v>
      </c>
      <c r="AB697" s="108">
        <v>9.17107234540189E-3</v>
      </c>
      <c r="AC697" s="108" t="s">
        <v>156</v>
      </c>
      <c r="AD697" s="110" t="s">
        <v>157</v>
      </c>
    </row>
    <row r="698" spans="1:30" x14ac:dyDescent="0.2">
      <c r="A698" s="105" t="s">
        <v>2079</v>
      </c>
      <c r="B698" s="105" t="s">
        <v>2080</v>
      </c>
      <c r="C698" s="105" t="s">
        <v>2081</v>
      </c>
      <c r="D698" s="106">
        <v>0</v>
      </c>
      <c r="E698" s="107">
        <v>0</v>
      </c>
      <c r="F698" s="108">
        <v>2.9812847480791401E-3</v>
      </c>
      <c r="G698" s="108" t="s">
        <v>156</v>
      </c>
      <c r="H698" s="113">
        <v>0</v>
      </c>
      <c r="I698" s="107">
        <v>0</v>
      </c>
      <c r="J698" s="108">
        <v>9.2927382921306897E-4</v>
      </c>
      <c r="K698" s="108" t="s">
        <v>156</v>
      </c>
      <c r="L698" s="110" t="s">
        <v>157</v>
      </c>
      <c r="M698" s="106">
        <v>0</v>
      </c>
      <c r="N698" s="111">
        <v>0</v>
      </c>
      <c r="O698" s="112">
        <v>1.9601801326402401E-3</v>
      </c>
      <c r="P698" s="112" t="s">
        <v>156</v>
      </c>
      <c r="Q698" s="109">
        <v>0</v>
      </c>
      <c r="R698" s="107">
        <v>0</v>
      </c>
      <c r="S698" s="108">
        <v>2.3303195082304901E-4</v>
      </c>
      <c r="T698" s="108" t="s">
        <v>156</v>
      </c>
      <c r="U698" s="110" t="s">
        <v>157</v>
      </c>
      <c r="V698" s="116">
        <v>0</v>
      </c>
      <c r="W698" s="107">
        <v>0</v>
      </c>
      <c r="X698" s="108">
        <v>6.7065688074615802E-4</v>
      </c>
      <c r="Y698" s="108" t="s">
        <v>156</v>
      </c>
      <c r="Z698" s="109">
        <v>0</v>
      </c>
      <c r="AA698" s="107">
        <v>0</v>
      </c>
      <c r="AB698" s="108">
        <v>1.35648989117643E-3</v>
      </c>
      <c r="AC698" s="108" t="s">
        <v>156</v>
      </c>
      <c r="AD698" s="110" t="s">
        <v>157</v>
      </c>
    </row>
    <row r="699" spans="1:30" x14ac:dyDescent="0.2">
      <c r="A699" s="105" t="s">
        <v>2082</v>
      </c>
      <c r="B699" s="105" t="s">
        <v>2083</v>
      </c>
      <c r="C699" s="105" t="s">
        <v>2084</v>
      </c>
      <c r="D699" s="106">
        <v>0</v>
      </c>
      <c r="E699" s="107">
        <v>0</v>
      </c>
      <c r="F699" s="108">
        <v>0</v>
      </c>
      <c r="G699" s="108" t="s">
        <v>156</v>
      </c>
      <c r="H699" s="109">
        <v>0</v>
      </c>
      <c r="I699" s="107">
        <v>0</v>
      </c>
      <c r="J699" s="108">
        <v>0</v>
      </c>
      <c r="K699" s="108" t="s">
        <v>156</v>
      </c>
      <c r="L699" s="110" t="s">
        <v>157</v>
      </c>
      <c r="M699" s="106">
        <v>0</v>
      </c>
      <c r="N699" s="111">
        <v>0</v>
      </c>
      <c r="O699" s="112">
        <v>0</v>
      </c>
      <c r="P699" s="112" t="s">
        <v>156</v>
      </c>
      <c r="Q699" s="109">
        <v>0</v>
      </c>
      <c r="R699" s="107">
        <v>0</v>
      </c>
      <c r="S699" s="108">
        <v>0</v>
      </c>
      <c r="T699" s="108" t="s">
        <v>156</v>
      </c>
      <c r="U699" s="110" t="s">
        <v>157</v>
      </c>
      <c r="V699" s="106">
        <v>0</v>
      </c>
      <c r="W699" s="107">
        <v>0</v>
      </c>
      <c r="X699" s="108">
        <v>0</v>
      </c>
      <c r="Y699" s="108" t="s">
        <v>156</v>
      </c>
      <c r="Z699" s="109">
        <v>0</v>
      </c>
      <c r="AA699" s="107">
        <v>0</v>
      </c>
      <c r="AB699" s="108">
        <v>0</v>
      </c>
      <c r="AC699" s="108" t="s">
        <v>156</v>
      </c>
      <c r="AD699" s="110" t="s">
        <v>157</v>
      </c>
    </row>
    <row r="700" spans="1:30" x14ac:dyDescent="0.2">
      <c r="A700" s="105" t="s">
        <v>2085</v>
      </c>
      <c r="B700" s="105" t="s">
        <v>2086</v>
      </c>
      <c r="C700" s="105" t="s">
        <v>2087</v>
      </c>
      <c r="D700" s="106">
        <v>9.47770956E-2</v>
      </c>
      <c r="E700" s="107">
        <v>-3.8463013258336683E-2</v>
      </c>
      <c r="F700" s="108">
        <v>1.03081335066025E-4</v>
      </c>
      <c r="G700" s="108">
        <v>0.10876186320487437</v>
      </c>
      <c r="H700" s="109">
        <v>3.9465656999999998E-3</v>
      </c>
      <c r="I700" s="107">
        <v>-9.722999999999999E-3</v>
      </c>
      <c r="J700" s="114">
        <v>9.9775840252539997E-6</v>
      </c>
      <c r="K700" s="108">
        <v>0.25281687380129009</v>
      </c>
      <c r="L700" s="110">
        <v>-1.9839983638162075</v>
      </c>
      <c r="M700" s="106">
        <v>1.9603675080000001E-2</v>
      </c>
      <c r="N700" s="111">
        <v>-1.0646070967741936E-2</v>
      </c>
      <c r="O700" s="115">
        <v>4.7844972572539598E-5</v>
      </c>
      <c r="P700" s="112">
        <v>0.24406124044236913</v>
      </c>
      <c r="Q700" s="109">
        <v>2.4843093599999999E-3</v>
      </c>
      <c r="R700" s="107">
        <v>-5.7308806182746258E-3</v>
      </c>
      <c r="S700" s="114">
        <v>5.8259962979141698E-6</v>
      </c>
      <c r="T700" s="108">
        <v>0.23451170742737815</v>
      </c>
      <c r="U700" s="110">
        <v>-0.8934923400950745</v>
      </c>
      <c r="V700" s="106">
        <v>2.3328394650000001E-2</v>
      </c>
      <c r="W700" s="107">
        <v>-3.8629565573770493E-3</v>
      </c>
      <c r="X700" s="114">
        <v>3.8745934483458201E-5</v>
      </c>
      <c r="Y700" s="108">
        <v>0.16608915900459614</v>
      </c>
      <c r="Z700" s="109">
        <v>2.15582796E-3</v>
      </c>
      <c r="AA700" s="107">
        <v>-1.1050461788287831E-3</v>
      </c>
      <c r="AB700" s="114">
        <v>4.9087213177622596E-6</v>
      </c>
      <c r="AC700" s="108">
        <v>0.2276954102479615</v>
      </c>
      <c r="AD700" s="110">
        <v>-1.8055987934522599</v>
      </c>
    </row>
    <row r="701" spans="1:30" x14ac:dyDescent="0.2">
      <c r="A701" s="105" t="s">
        <v>2088</v>
      </c>
      <c r="B701" s="105" t="s">
        <v>2089</v>
      </c>
      <c r="C701" s="105" t="s">
        <v>2090</v>
      </c>
      <c r="D701" s="106">
        <v>7.1878413419999995E-2</v>
      </c>
      <c r="E701" s="107">
        <v>-2.9170131779831257E-2</v>
      </c>
      <c r="F701" s="108">
        <v>1.10107350008336E-4</v>
      </c>
      <c r="G701" s="108">
        <v>0.15318555984945947</v>
      </c>
      <c r="H701" s="109">
        <v>2.9930469029999999E-3</v>
      </c>
      <c r="I701" s="107">
        <v>-7.373852926829268E-3</v>
      </c>
      <c r="J701" s="108">
        <v>1.3277803822266601E-4</v>
      </c>
      <c r="K701" s="108">
        <v>4.4362164217867583</v>
      </c>
      <c r="L701" s="110">
        <v>-1.9840013568604726</v>
      </c>
      <c r="M701" s="106">
        <v>1.4867284806000001E-2</v>
      </c>
      <c r="N701" s="111">
        <v>-8.0739029032258075E-3</v>
      </c>
      <c r="O701" s="115">
        <v>4.0153371417753798E-5</v>
      </c>
      <c r="P701" s="112">
        <v>0.27007871270179118</v>
      </c>
      <c r="Q701" s="109">
        <v>1.8840861519999999E-3</v>
      </c>
      <c r="R701" s="107">
        <v>-4.3462674115821148E-3</v>
      </c>
      <c r="S701" s="108">
        <v>1.1278264228162799E-4</v>
      </c>
      <c r="T701" s="108">
        <v>5.9860660916119297</v>
      </c>
      <c r="U701" s="110">
        <v>-0.8934892955238285</v>
      </c>
      <c r="V701" s="106">
        <v>1.7692035669E-2</v>
      </c>
      <c r="W701" s="107">
        <v>-2.9296300163934425E-3</v>
      </c>
      <c r="X701" s="114">
        <v>3.86515111548751E-5</v>
      </c>
      <c r="Y701" s="108">
        <v>0.21846842205162581</v>
      </c>
      <c r="Z701" s="109">
        <v>1.6349683679999999E-3</v>
      </c>
      <c r="AA701" s="107">
        <v>-8.3806109814269761E-4</v>
      </c>
      <c r="AB701" s="108">
        <v>1.806578327389E-4</v>
      </c>
      <c r="AC701" s="108">
        <v>11.049622504922983</v>
      </c>
      <c r="AD701" s="110">
        <v>-1.8055911465381551</v>
      </c>
    </row>
    <row r="702" spans="1:30" x14ac:dyDescent="0.2">
      <c r="A702" s="105" t="s">
        <v>2091</v>
      </c>
      <c r="B702" s="105" t="s">
        <v>2092</v>
      </c>
      <c r="C702" s="105" t="s">
        <v>2093</v>
      </c>
      <c r="D702" s="106">
        <v>7.1878413419999995E-2</v>
      </c>
      <c r="E702" s="107">
        <v>-2.9170131779831257E-2</v>
      </c>
      <c r="F702" s="108">
        <v>1.10107350008336E-4</v>
      </c>
      <c r="G702" s="108">
        <v>0.15318555984945947</v>
      </c>
      <c r="H702" s="109">
        <v>2.9930469029999999E-3</v>
      </c>
      <c r="I702" s="107">
        <v>-7.373852926829268E-3</v>
      </c>
      <c r="J702" s="108">
        <v>1.3277803822266601E-4</v>
      </c>
      <c r="K702" s="108">
        <v>4.4362164217867583</v>
      </c>
      <c r="L702" s="110">
        <v>-1.9840013568604726</v>
      </c>
      <c r="M702" s="106">
        <v>1.4867284806000001E-2</v>
      </c>
      <c r="N702" s="111">
        <v>-8.0739029032258075E-3</v>
      </c>
      <c r="O702" s="115">
        <v>4.0153371417753798E-5</v>
      </c>
      <c r="P702" s="112">
        <v>0.27007871270179118</v>
      </c>
      <c r="Q702" s="109">
        <v>1.8840861519999999E-3</v>
      </c>
      <c r="R702" s="107">
        <v>-4.3462674115821148E-3</v>
      </c>
      <c r="S702" s="108">
        <v>1.1278264228162799E-4</v>
      </c>
      <c r="T702" s="108">
        <v>5.9860660916119297</v>
      </c>
      <c r="U702" s="110">
        <v>-0.8934892955238285</v>
      </c>
      <c r="V702" s="106">
        <v>1.7692035669E-2</v>
      </c>
      <c r="W702" s="107">
        <v>-2.9296300163934425E-3</v>
      </c>
      <c r="X702" s="114">
        <v>3.8651511154874497E-5</v>
      </c>
      <c r="Y702" s="108">
        <v>0.2184684220516224</v>
      </c>
      <c r="Z702" s="109">
        <v>1.6349683679999999E-3</v>
      </c>
      <c r="AA702" s="107">
        <v>-8.3806109814269761E-4</v>
      </c>
      <c r="AB702" s="108">
        <v>1.806578327389E-4</v>
      </c>
      <c r="AC702" s="108">
        <v>11.049622504922983</v>
      </c>
      <c r="AD702" s="110">
        <v>-1.8055911465381551</v>
      </c>
    </row>
    <row r="703" spans="1:30" x14ac:dyDescent="0.2">
      <c r="A703" s="105" t="s">
        <v>2094</v>
      </c>
      <c r="B703" s="105" t="s">
        <v>2095</v>
      </c>
      <c r="C703" s="105" t="s">
        <v>2096</v>
      </c>
      <c r="D703" s="106">
        <v>0</v>
      </c>
      <c r="E703" s="107">
        <v>0</v>
      </c>
      <c r="F703" s="108">
        <v>0</v>
      </c>
      <c r="G703" s="108" t="s">
        <v>156</v>
      </c>
      <c r="H703" s="109">
        <v>0</v>
      </c>
      <c r="I703" s="107">
        <v>0</v>
      </c>
      <c r="J703" s="108">
        <v>0</v>
      </c>
      <c r="K703" s="108" t="s">
        <v>156</v>
      </c>
      <c r="L703" s="110" t="s">
        <v>157</v>
      </c>
      <c r="M703" s="106">
        <v>0</v>
      </c>
      <c r="N703" s="111">
        <v>0</v>
      </c>
      <c r="O703" s="112">
        <v>0</v>
      </c>
      <c r="P703" s="112" t="s">
        <v>156</v>
      </c>
      <c r="Q703" s="109">
        <v>0</v>
      </c>
      <c r="R703" s="107">
        <v>0</v>
      </c>
      <c r="S703" s="108">
        <v>0</v>
      </c>
      <c r="T703" s="108" t="s">
        <v>156</v>
      </c>
      <c r="U703" s="110" t="s">
        <v>157</v>
      </c>
      <c r="V703" s="106">
        <v>0</v>
      </c>
      <c r="W703" s="107">
        <v>0</v>
      </c>
      <c r="X703" s="108">
        <v>0</v>
      </c>
      <c r="Y703" s="108" t="s">
        <v>156</v>
      </c>
      <c r="Z703" s="109">
        <v>0</v>
      </c>
      <c r="AA703" s="107">
        <v>0</v>
      </c>
      <c r="AB703" s="108">
        <v>0</v>
      </c>
      <c r="AC703" s="108" t="s">
        <v>156</v>
      </c>
      <c r="AD703" s="110" t="s">
        <v>157</v>
      </c>
    </row>
    <row r="704" spans="1:30" x14ac:dyDescent="0.2">
      <c r="A704" s="105" t="s">
        <v>2097</v>
      </c>
      <c r="B704" s="105" t="s">
        <v>2098</v>
      </c>
      <c r="C704" s="105" t="s">
        <v>2099</v>
      </c>
      <c r="D704" s="106">
        <v>0</v>
      </c>
      <c r="E704" s="107">
        <v>0</v>
      </c>
      <c r="F704" s="108">
        <v>0</v>
      </c>
      <c r="G704" s="108" t="s">
        <v>156</v>
      </c>
      <c r="H704" s="109">
        <v>0</v>
      </c>
      <c r="I704" s="107">
        <v>0</v>
      </c>
      <c r="J704" s="108">
        <v>0</v>
      </c>
      <c r="K704" s="108" t="s">
        <v>156</v>
      </c>
      <c r="L704" s="110" t="s">
        <v>157</v>
      </c>
      <c r="M704" s="106">
        <v>0</v>
      </c>
      <c r="N704" s="111">
        <v>0</v>
      </c>
      <c r="O704" s="112">
        <v>0</v>
      </c>
      <c r="P704" s="112" t="s">
        <v>156</v>
      </c>
      <c r="Q704" s="109">
        <v>0</v>
      </c>
      <c r="R704" s="107">
        <v>0</v>
      </c>
      <c r="S704" s="108">
        <v>0</v>
      </c>
      <c r="T704" s="108" t="s">
        <v>156</v>
      </c>
      <c r="U704" s="110" t="s">
        <v>157</v>
      </c>
      <c r="V704" s="106">
        <v>0</v>
      </c>
      <c r="W704" s="107">
        <v>0</v>
      </c>
      <c r="X704" s="108">
        <v>0</v>
      </c>
      <c r="Y704" s="108" t="s">
        <v>156</v>
      </c>
      <c r="Z704" s="109">
        <v>0</v>
      </c>
      <c r="AA704" s="107">
        <v>0</v>
      </c>
      <c r="AB704" s="108">
        <v>0</v>
      </c>
      <c r="AC704" s="108" t="s">
        <v>156</v>
      </c>
      <c r="AD704" s="110" t="s">
        <v>157</v>
      </c>
    </row>
    <row r="705" spans="1:30" x14ac:dyDescent="0.2">
      <c r="A705" s="105" t="s">
        <v>2100</v>
      </c>
      <c r="B705" s="105" t="s">
        <v>2101</v>
      </c>
      <c r="C705" s="105" t="s">
        <v>2102</v>
      </c>
      <c r="D705" s="116">
        <v>0</v>
      </c>
      <c r="E705" s="107">
        <v>0</v>
      </c>
      <c r="F705" s="114">
        <v>6.9558654384375301E-5</v>
      </c>
      <c r="G705" s="108" t="s">
        <v>156</v>
      </c>
      <c r="H705" s="113">
        <v>0</v>
      </c>
      <c r="I705" s="107">
        <v>0</v>
      </c>
      <c r="J705" s="114">
        <v>1.5413976534424701E-5</v>
      </c>
      <c r="K705" s="108" t="s">
        <v>156</v>
      </c>
      <c r="L705" s="110" t="s">
        <v>157</v>
      </c>
      <c r="M705" s="116">
        <v>0</v>
      </c>
      <c r="N705" s="111">
        <v>0</v>
      </c>
      <c r="O705" s="115">
        <v>3.1782709906057301E-5</v>
      </c>
      <c r="P705" s="112" t="s">
        <v>156</v>
      </c>
      <c r="Q705" s="113">
        <v>0</v>
      </c>
      <c r="R705" s="107">
        <v>0</v>
      </c>
      <c r="S705" s="114">
        <v>1.8310734742735301E-5</v>
      </c>
      <c r="T705" s="108" t="s">
        <v>156</v>
      </c>
      <c r="U705" s="110" t="s">
        <v>157</v>
      </c>
      <c r="V705" s="116">
        <v>0</v>
      </c>
      <c r="W705" s="107">
        <v>0</v>
      </c>
      <c r="X705" s="114">
        <v>2.75777457607886E-5</v>
      </c>
      <c r="Y705" s="108" t="s">
        <v>156</v>
      </c>
      <c r="Z705" s="113">
        <v>0</v>
      </c>
      <c r="AA705" s="107">
        <v>0</v>
      </c>
      <c r="AB705" s="114">
        <v>1.35381349435526E-5</v>
      </c>
      <c r="AC705" s="108" t="s">
        <v>156</v>
      </c>
      <c r="AD705" s="110" t="s">
        <v>157</v>
      </c>
    </row>
    <row r="706" spans="1:30" x14ac:dyDescent="0.2">
      <c r="A706" s="105" t="s">
        <v>2103</v>
      </c>
      <c r="B706" s="105" t="s">
        <v>2104</v>
      </c>
      <c r="C706" s="105" t="s">
        <v>2105</v>
      </c>
      <c r="D706" s="116">
        <v>0</v>
      </c>
      <c r="E706" s="107">
        <v>0</v>
      </c>
      <c r="F706" s="108">
        <v>1.05468735574239E-4</v>
      </c>
      <c r="G706" s="108" t="s">
        <v>156</v>
      </c>
      <c r="H706" s="113">
        <v>0</v>
      </c>
      <c r="I706" s="107">
        <v>0</v>
      </c>
      <c r="J706" s="114">
        <v>2.45971010807399E-5</v>
      </c>
      <c r="K706" s="108" t="s">
        <v>156</v>
      </c>
      <c r="L706" s="110" t="s">
        <v>157</v>
      </c>
      <c r="M706" s="116">
        <v>0</v>
      </c>
      <c r="N706" s="111">
        <v>0</v>
      </c>
      <c r="O706" s="115">
        <v>4.1655150292190497E-5</v>
      </c>
      <c r="P706" s="112" t="s">
        <v>156</v>
      </c>
      <c r="Q706" s="113">
        <v>0</v>
      </c>
      <c r="R706" s="107">
        <v>0</v>
      </c>
      <c r="S706" s="114">
        <v>2.25626711298276E-5</v>
      </c>
      <c r="T706" s="108" t="s">
        <v>156</v>
      </c>
      <c r="U706" s="110" t="s">
        <v>157</v>
      </c>
      <c r="V706" s="116">
        <v>0</v>
      </c>
      <c r="W706" s="107">
        <v>0</v>
      </c>
      <c r="X706" s="114">
        <v>3.22748172083279E-5</v>
      </c>
      <c r="Y706" s="108" t="s">
        <v>156</v>
      </c>
      <c r="Z706" s="113">
        <v>0</v>
      </c>
      <c r="AA706" s="107">
        <v>0</v>
      </c>
      <c r="AB706" s="114">
        <v>1.5975861524897201E-5</v>
      </c>
      <c r="AC706" s="108" t="s">
        <v>156</v>
      </c>
      <c r="AD706" s="110" t="s">
        <v>157</v>
      </c>
    </row>
    <row r="707" spans="1:30" x14ac:dyDescent="0.2">
      <c r="A707" s="105" t="s">
        <v>2106</v>
      </c>
      <c r="B707" s="105" t="s">
        <v>2107</v>
      </c>
      <c r="C707" s="105" t="s">
        <v>2108</v>
      </c>
      <c r="D707" s="106">
        <v>0</v>
      </c>
      <c r="E707" s="107">
        <v>0</v>
      </c>
      <c r="F707" s="108">
        <v>0</v>
      </c>
      <c r="G707" s="108" t="s">
        <v>156</v>
      </c>
      <c r="H707" s="109">
        <v>0</v>
      </c>
      <c r="I707" s="107">
        <v>0</v>
      </c>
      <c r="J707" s="108">
        <v>0</v>
      </c>
      <c r="K707" s="108" t="s">
        <v>156</v>
      </c>
      <c r="L707" s="110" t="s">
        <v>157</v>
      </c>
      <c r="M707" s="106">
        <v>0</v>
      </c>
      <c r="N707" s="111">
        <v>0</v>
      </c>
      <c r="O707" s="112">
        <v>0</v>
      </c>
      <c r="P707" s="112" t="s">
        <v>156</v>
      </c>
      <c r="Q707" s="109">
        <v>0</v>
      </c>
      <c r="R707" s="107">
        <v>0</v>
      </c>
      <c r="S707" s="108">
        <v>0</v>
      </c>
      <c r="T707" s="108" t="s">
        <v>156</v>
      </c>
      <c r="U707" s="110" t="s">
        <v>157</v>
      </c>
      <c r="V707" s="106">
        <v>0</v>
      </c>
      <c r="W707" s="107">
        <v>0</v>
      </c>
      <c r="X707" s="108">
        <v>0</v>
      </c>
      <c r="Y707" s="108" t="s">
        <v>156</v>
      </c>
      <c r="Z707" s="109">
        <v>0</v>
      </c>
      <c r="AA707" s="107">
        <v>0</v>
      </c>
      <c r="AB707" s="108">
        <v>0</v>
      </c>
      <c r="AC707" s="108" t="s">
        <v>156</v>
      </c>
      <c r="AD707" s="110" t="s">
        <v>157</v>
      </c>
    </row>
    <row r="708" spans="1:30" x14ac:dyDescent="0.2">
      <c r="A708" s="105" t="s">
        <v>2109</v>
      </c>
      <c r="B708" s="105" t="s">
        <v>2110</v>
      </c>
      <c r="C708" s="105" t="s">
        <v>2111</v>
      </c>
      <c r="D708" s="116">
        <v>0</v>
      </c>
      <c r="E708" s="107">
        <v>0</v>
      </c>
      <c r="F708" s="114">
        <v>1.8460581594673699E-5</v>
      </c>
      <c r="G708" s="108" t="s">
        <v>156</v>
      </c>
      <c r="H708" s="109">
        <v>0</v>
      </c>
      <c r="I708" s="107">
        <v>0</v>
      </c>
      <c r="J708" s="108">
        <v>0</v>
      </c>
      <c r="K708" s="108" t="s">
        <v>156</v>
      </c>
      <c r="L708" s="110" t="s">
        <v>157</v>
      </c>
      <c r="M708" s="116">
        <v>0</v>
      </c>
      <c r="N708" s="111">
        <v>0</v>
      </c>
      <c r="O708" s="115">
        <v>1.04397473825228E-7</v>
      </c>
      <c r="P708" s="112" t="s">
        <v>156</v>
      </c>
      <c r="Q708" s="113">
        <v>0</v>
      </c>
      <c r="R708" s="107">
        <v>0</v>
      </c>
      <c r="S708" s="114">
        <v>6.9750402953036201E-6</v>
      </c>
      <c r="T708" s="108" t="s">
        <v>156</v>
      </c>
      <c r="U708" s="110" t="s">
        <v>157</v>
      </c>
      <c r="V708" s="116">
        <v>0</v>
      </c>
      <c r="W708" s="107">
        <v>0</v>
      </c>
      <c r="X708" s="114">
        <v>1.39611392574674E-5</v>
      </c>
      <c r="Y708" s="108" t="s">
        <v>156</v>
      </c>
      <c r="Z708" s="113">
        <v>0</v>
      </c>
      <c r="AA708" s="107">
        <v>0</v>
      </c>
      <c r="AB708" s="114">
        <v>2.6359639668999498E-6</v>
      </c>
      <c r="AC708" s="108" t="s">
        <v>156</v>
      </c>
      <c r="AD708" s="110" t="s">
        <v>157</v>
      </c>
    </row>
    <row r="709" spans="1:30" x14ac:dyDescent="0.2">
      <c r="A709" s="105" t="s">
        <v>2112</v>
      </c>
      <c r="B709" s="105" t="s">
        <v>2113</v>
      </c>
      <c r="C709" s="105" t="s">
        <v>2114</v>
      </c>
      <c r="D709" s="116">
        <v>0</v>
      </c>
      <c r="E709" s="107">
        <v>0</v>
      </c>
      <c r="F709" s="114">
        <v>2.0726862334320502E-5</v>
      </c>
      <c r="G709" s="108" t="s">
        <v>156</v>
      </c>
      <c r="H709" s="113">
        <v>0</v>
      </c>
      <c r="I709" s="107">
        <v>0</v>
      </c>
      <c r="J709" s="114">
        <v>1.0401693702813801E-7</v>
      </c>
      <c r="K709" s="108" t="s">
        <v>156</v>
      </c>
      <c r="L709" s="110" t="s">
        <v>157</v>
      </c>
      <c r="M709" s="116">
        <v>0</v>
      </c>
      <c r="N709" s="111">
        <v>0</v>
      </c>
      <c r="O709" s="115">
        <v>9.0433600715747995E-8</v>
      </c>
      <c r="P709" s="112" t="s">
        <v>156</v>
      </c>
      <c r="Q709" s="113">
        <v>0</v>
      </c>
      <c r="R709" s="107">
        <v>0</v>
      </c>
      <c r="S709" s="114">
        <v>2.9505901469326E-6</v>
      </c>
      <c r="T709" s="108" t="s">
        <v>156</v>
      </c>
      <c r="U709" s="110" t="s">
        <v>157</v>
      </c>
      <c r="V709" s="116">
        <v>0</v>
      </c>
      <c r="W709" s="107">
        <v>0</v>
      </c>
      <c r="X709" s="114">
        <v>9.8743595716603908E-6</v>
      </c>
      <c r="Y709" s="108" t="s">
        <v>156</v>
      </c>
      <c r="Z709" s="113">
        <v>0</v>
      </c>
      <c r="AA709" s="107">
        <v>0</v>
      </c>
      <c r="AB709" s="114">
        <v>1.38059480662003E-6</v>
      </c>
      <c r="AC709" s="108" t="s">
        <v>156</v>
      </c>
      <c r="AD709" s="110" t="s">
        <v>157</v>
      </c>
    </row>
    <row r="710" spans="1:30" x14ac:dyDescent="0.2">
      <c r="A710" s="105" t="s">
        <v>2115</v>
      </c>
      <c r="B710" s="105" t="s">
        <v>2116</v>
      </c>
      <c r="C710" s="105" t="s">
        <v>2117</v>
      </c>
      <c r="D710" s="116">
        <v>0</v>
      </c>
      <c r="E710" s="107">
        <v>0</v>
      </c>
      <c r="F710" s="114">
        <v>1.8460581594673699E-5</v>
      </c>
      <c r="G710" s="108" t="s">
        <v>156</v>
      </c>
      <c r="H710" s="109">
        <v>0</v>
      </c>
      <c r="I710" s="107">
        <v>0</v>
      </c>
      <c r="J710" s="108">
        <v>0</v>
      </c>
      <c r="K710" s="108" t="s">
        <v>156</v>
      </c>
      <c r="L710" s="110" t="s">
        <v>157</v>
      </c>
      <c r="M710" s="116">
        <v>0</v>
      </c>
      <c r="N710" s="111">
        <v>0</v>
      </c>
      <c r="O710" s="115">
        <v>1.04397473825228E-7</v>
      </c>
      <c r="P710" s="112" t="s">
        <v>156</v>
      </c>
      <c r="Q710" s="113">
        <v>0</v>
      </c>
      <c r="R710" s="107">
        <v>0</v>
      </c>
      <c r="S710" s="114">
        <v>6.9750402953036201E-6</v>
      </c>
      <c r="T710" s="108" t="s">
        <v>156</v>
      </c>
      <c r="U710" s="110" t="s">
        <v>157</v>
      </c>
      <c r="V710" s="116">
        <v>0</v>
      </c>
      <c r="W710" s="107">
        <v>0</v>
      </c>
      <c r="X710" s="114">
        <v>1.39611392574674E-5</v>
      </c>
      <c r="Y710" s="108" t="s">
        <v>156</v>
      </c>
      <c r="Z710" s="113">
        <v>0</v>
      </c>
      <c r="AA710" s="107">
        <v>0</v>
      </c>
      <c r="AB710" s="114">
        <v>2.6359639668999498E-6</v>
      </c>
      <c r="AC710" s="108" t="s">
        <v>156</v>
      </c>
      <c r="AD710" s="110" t="s">
        <v>157</v>
      </c>
    </row>
    <row r="711" spans="1:30" x14ac:dyDescent="0.2">
      <c r="A711" s="105" t="s">
        <v>2118</v>
      </c>
      <c r="B711" s="105" t="s">
        <v>2119</v>
      </c>
      <c r="C711" s="105" t="s">
        <v>2120</v>
      </c>
      <c r="D711" s="116">
        <v>0</v>
      </c>
      <c r="E711" s="107">
        <v>0</v>
      </c>
      <c r="F711" s="114">
        <v>2.0726862334320502E-5</v>
      </c>
      <c r="G711" s="108" t="s">
        <v>156</v>
      </c>
      <c r="H711" s="113">
        <v>0</v>
      </c>
      <c r="I711" s="107">
        <v>0</v>
      </c>
      <c r="J711" s="114">
        <v>1.0401693702813801E-7</v>
      </c>
      <c r="K711" s="108" t="s">
        <v>156</v>
      </c>
      <c r="L711" s="110" t="s">
        <v>157</v>
      </c>
      <c r="M711" s="116">
        <v>0</v>
      </c>
      <c r="N711" s="111">
        <v>0</v>
      </c>
      <c r="O711" s="115">
        <v>9.0433600715747995E-8</v>
      </c>
      <c r="P711" s="112" t="s">
        <v>156</v>
      </c>
      <c r="Q711" s="113">
        <v>0</v>
      </c>
      <c r="R711" s="107">
        <v>0</v>
      </c>
      <c r="S711" s="114">
        <v>2.9505901469319901E-6</v>
      </c>
      <c r="T711" s="108" t="s">
        <v>156</v>
      </c>
      <c r="U711" s="110" t="s">
        <v>157</v>
      </c>
      <c r="V711" s="116">
        <v>0</v>
      </c>
      <c r="W711" s="107">
        <v>0</v>
      </c>
      <c r="X711" s="114">
        <v>9.8743595716603908E-6</v>
      </c>
      <c r="Y711" s="108" t="s">
        <v>156</v>
      </c>
      <c r="Z711" s="113">
        <v>0</v>
      </c>
      <c r="AA711" s="107">
        <v>0</v>
      </c>
      <c r="AB711" s="114">
        <v>1.38059480662003E-6</v>
      </c>
      <c r="AC711" s="108" t="s">
        <v>156</v>
      </c>
      <c r="AD711" s="110" t="s">
        <v>157</v>
      </c>
    </row>
    <row r="712" spans="1:30" x14ac:dyDescent="0.2">
      <c r="A712" s="105" t="s">
        <v>2121</v>
      </c>
      <c r="B712" s="105" t="s">
        <v>2122</v>
      </c>
      <c r="C712" s="105" t="s">
        <v>2123</v>
      </c>
      <c r="D712" s="106">
        <v>0</v>
      </c>
      <c r="E712" s="107">
        <v>0</v>
      </c>
      <c r="F712" s="108">
        <v>0</v>
      </c>
      <c r="G712" s="108" t="s">
        <v>156</v>
      </c>
      <c r="H712" s="109">
        <v>0</v>
      </c>
      <c r="I712" s="107">
        <v>0</v>
      </c>
      <c r="J712" s="108">
        <v>0</v>
      </c>
      <c r="K712" s="108" t="s">
        <v>156</v>
      </c>
      <c r="L712" s="110" t="s">
        <v>157</v>
      </c>
      <c r="M712" s="106">
        <v>0</v>
      </c>
      <c r="N712" s="111">
        <v>0</v>
      </c>
      <c r="O712" s="112">
        <v>0</v>
      </c>
      <c r="P712" s="112" t="s">
        <v>156</v>
      </c>
      <c r="Q712" s="109">
        <v>0</v>
      </c>
      <c r="R712" s="107">
        <v>0</v>
      </c>
      <c r="S712" s="108">
        <v>0</v>
      </c>
      <c r="T712" s="108" t="s">
        <v>156</v>
      </c>
      <c r="U712" s="110" t="s">
        <v>157</v>
      </c>
      <c r="V712" s="106">
        <v>0</v>
      </c>
      <c r="W712" s="107">
        <v>0</v>
      </c>
      <c r="X712" s="108">
        <v>0</v>
      </c>
      <c r="Y712" s="108" t="s">
        <v>156</v>
      </c>
      <c r="Z712" s="109">
        <v>0</v>
      </c>
      <c r="AA712" s="107">
        <v>0</v>
      </c>
      <c r="AB712" s="108">
        <v>0</v>
      </c>
      <c r="AC712" s="108" t="s">
        <v>156</v>
      </c>
      <c r="AD712" s="110" t="s">
        <v>157</v>
      </c>
    </row>
    <row r="713" spans="1:30" x14ac:dyDescent="0.2">
      <c r="A713" s="105" t="s">
        <v>2124</v>
      </c>
      <c r="B713" s="105" t="s">
        <v>2125</v>
      </c>
      <c r="C713" s="105" t="s">
        <v>2126</v>
      </c>
      <c r="D713" s="106">
        <v>1.438220124E-3</v>
      </c>
      <c r="E713" s="107">
        <v>-5.8366717557251915E-4</v>
      </c>
      <c r="F713" s="114">
        <v>2.3867596660504401E-6</v>
      </c>
      <c r="G713" s="108">
        <v>0.16595232024791501</v>
      </c>
      <c r="H713" s="109">
        <v>1.469630547E-3</v>
      </c>
      <c r="I713" s="107">
        <v>-3.6206714634146341E-3</v>
      </c>
      <c r="J713" s="114">
        <v>4.0332781838753198E-6</v>
      </c>
      <c r="K713" s="108">
        <v>0.27444164059522097</v>
      </c>
      <c r="L713" s="110">
        <v>2.6330394329048596</v>
      </c>
      <c r="M713" s="106">
        <v>1.5696444059999999E-3</v>
      </c>
      <c r="N713" s="111">
        <v>-8.5241903225806448E-4</v>
      </c>
      <c r="O713" s="115">
        <v>4.4142817256155303E-6</v>
      </c>
      <c r="P713" s="112">
        <v>0.28122813732472413</v>
      </c>
      <c r="Q713" s="109">
        <v>6.3581954800000001E-4</v>
      </c>
      <c r="R713" s="107">
        <v>-1.4667279297105467E-3</v>
      </c>
      <c r="S713" s="114">
        <v>1.9459513279848201E-5</v>
      </c>
      <c r="T713" s="108">
        <v>3.0605402650892075</v>
      </c>
      <c r="U713" s="110">
        <v>0.78296657336319175</v>
      </c>
      <c r="V713" s="106">
        <v>1.8705138210000001E-3</v>
      </c>
      <c r="W713" s="107">
        <v>-3.0973900000000001E-4</v>
      </c>
      <c r="X713" s="114">
        <v>3.9197069989775397E-6</v>
      </c>
      <c r="Y713" s="108">
        <v>0.20955242110331029</v>
      </c>
      <c r="Z713" s="109">
        <v>6.0173863199999996E-4</v>
      </c>
      <c r="AA713" s="107">
        <v>-3.0844250482086672E-4</v>
      </c>
      <c r="AB713" s="114">
        <v>1.5307051811040801E-6</v>
      </c>
      <c r="AC713" s="108">
        <v>0.25438040699106723</v>
      </c>
      <c r="AD713" s="110">
        <v>-6.0514586519097293E-3</v>
      </c>
    </row>
    <row r="714" spans="1:30" x14ac:dyDescent="0.2">
      <c r="A714" s="105" t="s">
        <v>2127</v>
      </c>
      <c r="B714" s="105" t="s">
        <v>2128</v>
      </c>
      <c r="C714" s="105" t="s">
        <v>2129</v>
      </c>
      <c r="D714" s="106">
        <v>1.438220124E-3</v>
      </c>
      <c r="E714" s="107">
        <v>-5.8366717557251915E-4</v>
      </c>
      <c r="F714" s="114">
        <v>2.3867596660503199E-6</v>
      </c>
      <c r="G714" s="108">
        <v>0.16595232024790663</v>
      </c>
      <c r="H714" s="109">
        <v>1.469630547E-3</v>
      </c>
      <c r="I714" s="107">
        <v>-3.6206714634146341E-3</v>
      </c>
      <c r="J714" s="114">
        <v>4.0332781838719503E-6</v>
      </c>
      <c r="K714" s="108">
        <v>0.27444164059499171</v>
      </c>
      <c r="L714" s="110">
        <v>2.6330394329048596</v>
      </c>
      <c r="M714" s="106">
        <v>1.5696444059999999E-3</v>
      </c>
      <c r="N714" s="111">
        <v>-8.5241903225806448E-4</v>
      </c>
      <c r="O714" s="115">
        <v>4.4142817256153397E-6</v>
      </c>
      <c r="P714" s="112">
        <v>0.28122813732471202</v>
      </c>
      <c r="Q714" s="109">
        <v>6.3581954800000001E-4</v>
      </c>
      <c r="R714" s="107">
        <v>-1.4667279297105467E-3</v>
      </c>
      <c r="S714" s="114">
        <v>1.9459513279848201E-5</v>
      </c>
      <c r="T714" s="108">
        <v>3.0605402650892075</v>
      </c>
      <c r="U714" s="110">
        <v>0.78296657336319175</v>
      </c>
      <c r="V714" s="106">
        <v>1.8705138210000001E-3</v>
      </c>
      <c r="W714" s="107">
        <v>-3.0973900000000001E-4</v>
      </c>
      <c r="X714" s="114">
        <v>3.9197069989775397E-6</v>
      </c>
      <c r="Y714" s="108">
        <v>0.20955242110331029</v>
      </c>
      <c r="Z714" s="109">
        <v>6.0173863199999996E-4</v>
      </c>
      <c r="AA714" s="107">
        <v>-3.0844250482086672E-4</v>
      </c>
      <c r="AB714" s="114">
        <v>1.5307051811040801E-6</v>
      </c>
      <c r="AC714" s="108">
        <v>0.25438040699106723</v>
      </c>
      <c r="AD714" s="110">
        <v>-6.0514586519097293E-3</v>
      </c>
    </row>
    <row r="715" spans="1:30" x14ac:dyDescent="0.2">
      <c r="A715" s="105" t="s">
        <v>2130</v>
      </c>
      <c r="B715" s="105" t="s">
        <v>2131</v>
      </c>
      <c r="C715" s="105" t="s">
        <v>2132</v>
      </c>
      <c r="D715" s="106">
        <v>1.4499959087974099</v>
      </c>
      <c r="E715" s="107">
        <v>-0.58844609566837924</v>
      </c>
      <c r="F715" s="108">
        <v>0.238551451070764</v>
      </c>
      <c r="G715" s="108">
        <v>16.451870631042851</v>
      </c>
      <c r="H715" s="109">
        <v>0.35949134157942603</v>
      </c>
      <c r="I715" s="107">
        <v>-0.88566479817547683</v>
      </c>
      <c r="J715" s="108">
        <v>5.5328712755753399E-2</v>
      </c>
      <c r="K715" s="108">
        <v>15.390833201341255</v>
      </c>
      <c r="L715" s="110">
        <v>0.58985051443083691</v>
      </c>
      <c r="M715" s="106">
        <v>0.71555086915194099</v>
      </c>
      <c r="N715" s="111">
        <v>-0.38859067511238243</v>
      </c>
      <c r="O715" s="112">
        <v>0.13525638477270999</v>
      </c>
      <c r="P715" s="112">
        <v>18.902413595418256</v>
      </c>
      <c r="Q715" s="109">
        <v>0.30207852657553702</v>
      </c>
      <c r="R715" s="107">
        <v>-0.69684396034667018</v>
      </c>
      <c r="S715" s="108">
        <v>2.3515442693123601E-2</v>
      </c>
      <c r="T715" s="108">
        <v>7.7845462766594196</v>
      </c>
      <c r="U715" s="110">
        <v>0.84258435766963447</v>
      </c>
      <c r="V715" s="106">
        <v>4.2676711697155501</v>
      </c>
      <c r="W715" s="107">
        <v>-0.70668507529649782</v>
      </c>
      <c r="X715" s="108">
        <v>8.7736734333408103E-2</v>
      </c>
      <c r="Y715" s="108">
        <v>2.0558457023589276</v>
      </c>
      <c r="Z715" s="109">
        <v>1.2244792568538601</v>
      </c>
      <c r="AA715" s="107">
        <v>-0.62765032690338896</v>
      </c>
      <c r="AB715" s="108">
        <v>7.7515263147031402E-2</v>
      </c>
      <c r="AC715" s="108">
        <v>6.3304676427264912</v>
      </c>
      <c r="AD715" s="110">
        <v>-0.1711064039957049</v>
      </c>
    </row>
    <row r="716" spans="1:30" x14ac:dyDescent="0.2">
      <c r="A716" s="105" t="s">
        <v>2133</v>
      </c>
      <c r="B716" s="105" t="s">
        <v>2134</v>
      </c>
      <c r="C716" s="105" t="s">
        <v>2135</v>
      </c>
      <c r="D716" s="106">
        <v>0.91197817651767499</v>
      </c>
      <c r="E716" s="107">
        <v>-0.37010449067520323</v>
      </c>
      <c r="F716" s="108">
        <v>0.397141097841331</v>
      </c>
      <c r="G716" s="108">
        <v>43.547215061415898</v>
      </c>
      <c r="H716" s="109">
        <v>0.335578773588741</v>
      </c>
      <c r="I716" s="107">
        <v>-0.82675233700108652</v>
      </c>
      <c r="J716" s="108">
        <v>5.2427363784626903E-2</v>
      </c>
      <c r="K716" s="108">
        <v>15.622967812880134</v>
      </c>
      <c r="L716" s="110">
        <v>1.1595225777907583</v>
      </c>
      <c r="M716" s="106">
        <v>0.57451764906974001</v>
      </c>
      <c r="N716" s="111">
        <v>-0.31200046110010865</v>
      </c>
      <c r="O716" s="112">
        <v>0.13834188753463</v>
      </c>
      <c r="P716" s="112">
        <v>24.079658433232371</v>
      </c>
      <c r="Q716" s="109">
        <v>0.28876836641301001</v>
      </c>
      <c r="R716" s="107">
        <v>-0.66613967684247843</v>
      </c>
      <c r="S716" s="108">
        <v>2.44603586153656E-2</v>
      </c>
      <c r="T716" s="108">
        <v>8.4705810817176737</v>
      </c>
      <c r="U716" s="110">
        <v>1.0942765535507128</v>
      </c>
      <c r="V716" s="106">
        <v>0.66637504262049296</v>
      </c>
      <c r="W716" s="107">
        <v>-0.1103452628946006</v>
      </c>
      <c r="X716" s="108">
        <v>8.8041302345508402E-2</v>
      </c>
      <c r="Y716" s="108">
        <v>13.211974746126376</v>
      </c>
      <c r="Z716" s="109">
        <v>0.16608619274731201</v>
      </c>
      <c r="AA716" s="107">
        <v>-8.5133376158475049E-2</v>
      </c>
      <c r="AB716" s="108">
        <v>6.9160687554430098E-2</v>
      </c>
      <c r="AC716" s="108">
        <v>41.641443162980458</v>
      </c>
      <c r="AD716" s="110">
        <v>-0.37422794622061384</v>
      </c>
    </row>
    <row r="717" spans="1:30" x14ac:dyDescent="0.2">
      <c r="A717" s="105" t="s">
        <v>2136</v>
      </c>
      <c r="B717" s="105" t="s">
        <v>2137</v>
      </c>
      <c r="C717" s="105" t="s">
        <v>2138</v>
      </c>
      <c r="D717" s="106">
        <v>0</v>
      </c>
      <c r="E717" s="107">
        <v>0</v>
      </c>
      <c r="F717" s="108">
        <v>2.6079811860185301E-3</v>
      </c>
      <c r="G717" s="108" t="s">
        <v>156</v>
      </c>
      <c r="H717" s="109">
        <v>0</v>
      </c>
      <c r="I717" s="107">
        <v>0</v>
      </c>
      <c r="J717" s="108">
        <v>5.21803123498532E-3</v>
      </c>
      <c r="K717" s="108" t="s">
        <v>156</v>
      </c>
      <c r="L717" s="110" t="s">
        <v>157</v>
      </c>
      <c r="M717" s="106">
        <v>0</v>
      </c>
      <c r="N717" s="111">
        <v>0</v>
      </c>
      <c r="O717" s="112">
        <v>6.78120543597973E-3</v>
      </c>
      <c r="P717" s="112" t="s">
        <v>156</v>
      </c>
      <c r="Q717" s="109">
        <v>0</v>
      </c>
      <c r="R717" s="107">
        <v>0</v>
      </c>
      <c r="S717" s="108">
        <v>2.5238097886948201E-3</v>
      </c>
      <c r="T717" s="108" t="s">
        <v>156</v>
      </c>
      <c r="U717" s="110" t="s">
        <v>157</v>
      </c>
      <c r="V717" s="116">
        <v>0</v>
      </c>
      <c r="W717" s="107">
        <v>0</v>
      </c>
      <c r="X717" s="108">
        <v>1.29787591697742E-3</v>
      </c>
      <c r="Y717" s="108" t="s">
        <v>156</v>
      </c>
      <c r="Z717" s="109">
        <v>0</v>
      </c>
      <c r="AA717" s="107">
        <v>0</v>
      </c>
      <c r="AB717" s="108">
        <v>6.0669696408604899E-3</v>
      </c>
      <c r="AC717" s="108" t="s">
        <v>156</v>
      </c>
      <c r="AD717" s="110" t="s">
        <v>157</v>
      </c>
    </row>
    <row r="718" spans="1:30" x14ac:dyDescent="0.2">
      <c r="A718" s="105" t="s">
        <v>2139</v>
      </c>
      <c r="B718" s="105" t="s">
        <v>2140</v>
      </c>
      <c r="C718" s="105" t="s">
        <v>2141</v>
      </c>
      <c r="D718" s="106">
        <v>0</v>
      </c>
      <c r="E718" s="107">
        <v>0</v>
      </c>
      <c r="F718" s="108">
        <v>0</v>
      </c>
      <c r="G718" s="108" t="s">
        <v>156</v>
      </c>
      <c r="H718" s="109">
        <v>0</v>
      </c>
      <c r="I718" s="107">
        <v>0</v>
      </c>
      <c r="J718" s="108">
        <v>0</v>
      </c>
      <c r="K718" s="108" t="s">
        <v>156</v>
      </c>
      <c r="L718" s="110" t="s">
        <v>157</v>
      </c>
      <c r="M718" s="106">
        <v>0</v>
      </c>
      <c r="N718" s="111">
        <v>0</v>
      </c>
      <c r="O718" s="112">
        <v>0</v>
      </c>
      <c r="P718" s="112" t="s">
        <v>156</v>
      </c>
      <c r="Q718" s="109">
        <v>0</v>
      </c>
      <c r="R718" s="107">
        <v>0</v>
      </c>
      <c r="S718" s="108">
        <v>0</v>
      </c>
      <c r="T718" s="108" t="s">
        <v>156</v>
      </c>
      <c r="U718" s="110" t="s">
        <v>157</v>
      </c>
      <c r="V718" s="106">
        <v>0</v>
      </c>
      <c r="W718" s="107">
        <v>0</v>
      </c>
      <c r="X718" s="108">
        <v>0</v>
      </c>
      <c r="Y718" s="108" t="s">
        <v>156</v>
      </c>
      <c r="Z718" s="109">
        <v>0</v>
      </c>
      <c r="AA718" s="107">
        <v>0</v>
      </c>
      <c r="AB718" s="108">
        <v>0</v>
      </c>
      <c r="AC718" s="108" t="s">
        <v>156</v>
      </c>
      <c r="AD718" s="110" t="s">
        <v>157</v>
      </c>
    </row>
    <row r="719" spans="1:30" x14ac:dyDescent="0.2">
      <c r="A719" s="105" t="s">
        <v>2142</v>
      </c>
      <c r="B719" s="105" t="s">
        <v>2143</v>
      </c>
      <c r="C719" s="105" t="s">
        <v>2144</v>
      </c>
      <c r="D719" s="106">
        <v>3.1130721866659099E-3</v>
      </c>
      <c r="E719" s="107">
        <v>-1.2633657534224974E-3</v>
      </c>
      <c r="F719" s="108">
        <v>2.66296415996852E-2</v>
      </c>
      <c r="G719" s="108">
        <v>855.41355943324447</v>
      </c>
      <c r="H719" s="109">
        <v>0</v>
      </c>
      <c r="I719" s="107">
        <v>0</v>
      </c>
      <c r="J719" s="108">
        <v>1.45755820023581E-3</v>
      </c>
      <c r="K719" s="108" t="s">
        <v>156</v>
      </c>
      <c r="L719" s="110" t="s">
        <v>157</v>
      </c>
      <c r="M719" s="106">
        <v>0</v>
      </c>
      <c r="N719" s="111">
        <v>0</v>
      </c>
      <c r="O719" s="112">
        <v>3.4154480919825398E-3</v>
      </c>
      <c r="P719" s="112" t="s">
        <v>156</v>
      </c>
      <c r="Q719" s="113">
        <v>0</v>
      </c>
      <c r="R719" s="107">
        <v>0</v>
      </c>
      <c r="S719" s="108">
        <v>8.5895160446995895E-4</v>
      </c>
      <c r="T719" s="108" t="s">
        <v>156</v>
      </c>
      <c r="U719" s="110" t="s">
        <v>157</v>
      </c>
      <c r="V719" s="106">
        <v>0</v>
      </c>
      <c r="W719" s="107">
        <v>0</v>
      </c>
      <c r="X719" s="108">
        <v>1.72957164363866E-3</v>
      </c>
      <c r="Y719" s="108" t="s">
        <v>156</v>
      </c>
      <c r="Z719" s="109">
        <v>0</v>
      </c>
      <c r="AA719" s="107">
        <v>0</v>
      </c>
      <c r="AB719" s="108">
        <v>1.3040798542583E-3</v>
      </c>
      <c r="AC719" s="108" t="s">
        <v>156</v>
      </c>
      <c r="AD719" s="110" t="s">
        <v>157</v>
      </c>
    </row>
    <row r="720" spans="1:30" x14ac:dyDescent="0.2">
      <c r="A720" s="105" t="s">
        <v>2145</v>
      </c>
      <c r="B720" s="105" t="s">
        <v>2146</v>
      </c>
      <c r="C720" s="105" t="s">
        <v>2147</v>
      </c>
      <c r="D720" s="106">
        <v>2.4494063853334101E-2</v>
      </c>
      <c r="E720" s="107">
        <v>-9.9403289030660577E-3</v>
      </c>
      <c r="F720" s="108">
        <v>1.43402196629404E-2</v>
      </c>
      <c r="G720" s="108">
        <v>58.545693964084386</v>
      </c>
      <c r="H720" s="109">
        <v>1.1495726549999999E-3</v>
      </c>
      <c r="I720" s="107">
        <v>-2.8321573170731707E-3</v>
      </c>
      <c r="J720" s="108">
        <v>2.2524760753618099E-3</v>
      </c>
      <c r="K720" s="108">
        <v>195.94029708037982</v>
      </c>
      <c r="L720" s="110">
        <v>-1.8113921834664464</v>
      </c>
      <c r="M720" s="106">
        <v>5.7102497100000003E-3</v>
      </c>
      <c r="N720" s="111">
        <v>-3.1010370967741938E-3</v>
      </c>
      <c r="O720" s="112">
        <v>4.3482034335924598E-3</v>
      </c>
      <c r="P720" s="112">
        <v>76.147343013348873</v>
      </c>
      <c r="Q720" s="109">
        <v>7.2364245199999996E-4</v>
      </c>
      <c r="R720" s="107">
        <v>-1.6693204837933413E-3</v>
      </c>
      <c r="S720" s="108">
        <v>4.2976833348463798E-4</v>
      </c>
      <c r="T720" s="108">
        <v>59.389596657416391</v>
      </c>
      <c r="U720" s="110">
        <v>-0.89348982808658806</v>
      </c>
      <c r="V720" s="106">
        <v>6.7951939769999997E-3</v>
      </c>
      <c r="W720" s="107">
        <v>-1.1252184098360656E-3</v>
      </c>
      <c r="X720" s="108">
        <v>2.6620159475243598E-4</v>
      </c>
      <c r="Y720" s="108">
        <v>3.9174980972354954</v>
      </c>
      <c r="Z720" s="109">
        <v>6.2796016799999998E-4</v>
      </c>
      <c r="AA720" s="107">
        <v>-3.2188328427889981E-4</v>
      </c>
      <c r="AB720" s="108">
        <v>2.3109799258718001E-3</v>
      </c>
      <c r="AC720" s="108">
        <v>368.01377597437039</v>
      </c>
      <c r="AD720" s="110">
        <v>-1.8055954987922553</v>
      </c>
    </row>
    <row r="721" spans="1:30" x14ac:dyDescent="0.2">
      <c r="A721" s="105" t="s">
        <v>2148</v>
      </c>
      <c r="B721" s="105" t="s">
        <v>2149</v>
      </c>
      <c r="C721" s="105" t="s">
        <v>2150</v>
      </c>
      <c r="D721" s="106">
        <v>2.77209591559862E-2</v>
      </c>
      <c r="E721" s="107">
        <v>-1.124988704075151E-2</v>
      </c>
      <c r="F721" s="108">
        <v>1.33672199503446E-2</v>
      </c>
      <c r="G721" s="108">
        <v>48.220625682997039</v>
      </c>
      <c r="H721" s="109">
        <v>1.1495726549999999E-3</v>
      </c>
      <c r="I721" s="107">
        <v>-2.8321573170731707E-3</v>
      </c>
      <c r="J721" s="108">
        <v>1.25963588400532E-3</v>
      </c>
      <c r="K721" s="108">
        <v>109.57427340730544</v>
      </c>
      <c r="L721" s="110">
        <v>-1.9899372057765039</v>
      </c>
      <c r="M721" s="106">
        <v>5.7102497100000003E-3</v>
      </c>
      <c r="N721" s="111">
        <v>-3.1010370967741938E-3</v>
      </c>
      <c r="O721" s="112">
        <v>2.7714036229025498E-3</v>
      </c>
      <c r="P721" s="112">
        <v>48.533842890428517</v>
      </c>
      <c r="Q721" s="109">
        <v>7.2364245199999996E-4</v>
      </c>
      <c r="R721" s="107">
        <v>-1.6693204837933413E-3</v>
      </c>
      <c r="S721" s="108">
        <v>2.3385890669889401E-4</v>
      </c>
      <c r="T721" s="108">
        <v>32.316913698547637</v>
      </c>
      <c r="U721" s="110">
        <v>-0.89348982808658806</v>
      </c>
      <c r="V721" s="106">
        <v>6.7951939769999997E-3</v>
      </c>
      <c r="W721" s="107">
        <v>-1.1252184098360656E-3</v>
      </c>
      <c r="X721" s="108">
        <v>4.7505929349647501E-4</v>
      </c>
      <c r="Y721" s="108">
        <v>6.9911071722813158</v>
      </c>
      <c r="Z721" s="109">
        <v>6.2796016799999998E-4</v>
      </c>
      <c r="AA721" s="107">
        <v>-3.2188328427889981E-4</v>
      </c>
      <c r="AB721" s="108">
        <v>1.81121578142566E-3</v>
      </c>
      <c r="AC721" s="108">
        <v>288.42845035764435</v>
      </c>
      <c r="AD721" s="110">
        <v>-1.8055954987922553</v>
      </c>
    </row>
    <row r="722" spans="1:30" x14ac:dyDescent="0.2">
      <c r="A722" s="105" t="s">
        <v>2151</v>
      </c>
      <c r="B722" s="105" t="s">
        <v>2152</v>
      </c>
      <c r="C722" s="105" t="s">
        <v>2153</v>
      </c>
      <c r="D722" s="106">
        <v>0</v>
      </c>
      <c r="E722" s="107">
        <v>0</v>
      </c>
      <c r="F722" s="108">
        <v>0</v>
      </c>
      <c r="G722" s="108" t="s">
        <v>156</v>
      </c>
      <c r="H722" s="109">
        <v>0</v>
      </c>
      <c r="I722" s="107">
        <v>0</v>
      </c>
      <c r="J722" s="108">
        <v>0</v>
      </c>
      <c r="K722" s="108" t="s">
        <v>156</v>
      </c>
      <c r="L722" s="110" t="s">
        <v>157</v>
      </c>
      <c r="M722" s="106">
        <v>0</v>
      </c>
      <c r="N722" s="111">
        <v>0</v>
      </c>
      <c r="O722" s="112">
        <v>0</v>
      </c>
      <c r="P722" s="112" t="s">
        <v>156</v>
      </c>
      <c r="Q722" s="109">
        <v>0</v>
      </c>
      <c r="R722" s="107">
        <v>0</v>
      </c>
      <c r="S722" s="108">
        <v>0</v>
      </c>
      <c r="T722" s="108" t="s">
        <v>156</v>
      </c>
      <c r="U722" s="110" t="s">
        <v>157</v>
      </c>
      <c r="V722" s="106">
        <v>0</v>
      </c>
      <c r="W722" s="107">
        <v>0</v>
      </c>
      <c r="X722" s="108">
        <v>0</v>
      </c>
      <c r="Y722" s="108" t="s">
        <v>156</v>
      </c>
      <c r="Z722" s="109">
        <v>0</v>
      </c>
      <c r="AA722" s="107">
        <v>0</v>
      </c>
      <c r="AB722" s="108">
        <v>0</v>
      </c>
      <c r="AC722" s="108" t="s">
        <v>156</v>
      </c>
      <c r="AD722" s="110" t="s">
        <v>157</v>
      </c>
    </row>
    <row r="723" spans="1:30" x14ac:dyDescent="0.2">
      <c r="A723" s="105" t="s">
        <v>2154</v>
      </c>
      <c r="B723" s="105" t="s">
        <v>2155</v>
      </c>
      <c r="C723" s="105" t="s">
        <v>2156</v>
      </c>
      <c r="D723" s="106">
        <v>0</v>
      </c>
      <c r="E723" s="107">
        <v>0</v>
      </c>
      <c r="F723" s="108">
        <v>0</v>
      </c>
      <c r="G723" s="108" t="s">
        <v>156</v>
      </c>
      <c r="H723" s="109">
        <v>0</v>
      </c>
      <c r="I723" s="107">
        <v>0</v>
      </c>
      <c r="J723" s="108">
        <v>0</v>
      </c>
      <c r="K723" s="108" t="s">
        <v>156</v>
      </c>
      <c r="L723" s="110" t="s">
        <v>157</v>
      </c>
      <c r="M723" s="106">
        <v>0</v>
      </c>
      <c r="N723" s="111">
        <v>0</v>
      </c>
      <c r="O723" s="112">
        <v>0</v>
      </c>
      <c r="P723" s="112" t="s">
        <v>156</v>
      </c>
      <c r="Q723" s="109">
        <v>0</v>
      </c>
      <c r="R723" s="107">
        <v>0</v>
      </c>
      <c r="S723" s="108">
        <v>0</v>
      </c>
      <c r="T723" s="108" t="s">
        <v>156</v>
      </c>
      <c r="U723" s="110" t="s">
        <v>157</v>
      </c>
      <c r="V723" s="106">
        <v>0</v>
      </c>
      <c r="W723" s="107">
        <v>0</v>
      </c>
      <c r="X723" s="108">
        <v>0</v>
      </c>
      <c r="Y723" s="108" t="s">
        <v>156</v>
      </c>
      <c r="Z723" s="109">
        <v>0</v>
      </c>
      <c r="AA723" s="107">
        <v>0</v>
      </c>
      <c r="AB723" s="108">
        <v>0</v>
      </c>
      <c r="AC723" s="108" t="s">
        <v>156</v>
      </c>
      <c r="AD723" s="110" t="s">
        <v>157</v>
      </c>
    </row>
    <row r="724" spans="1:30" x14ac:dyDescent="0.2">
      <c r="A724" s="105" t="s">
        <v>2157</v>
      </c>
      <c r="B724" s="105" t="s">
        <v>2158</v>
      </c>
      <c r="C724" s="105" t="s">
        <v>2159</v>
      </c>
      <c r="D724" s="116">
        <v>0</v>
      </c>
      <c r="E724" s="107">
        <v>0</v>
      </c>
      <c r="F724" s="114">
        <v>9.8186296602920696E-6</v>
      </c>
      <c r="G724" s="108" t="s">
        <v>156</v>
      </c>
      <c r="H724" s="113">
        <v>0</v>
      </c>
      <c r="I724" s="107">
        <v>0</v>
      </c>
      <c r="J724" s="108">
        <v>6.9652094882221498E-4</v>
      </c>
      <c r="K724" s="108" t="s">
        <v>156</v>
      </c>
      <c r="L724" s="110" t="s">
        <v>157</v>
      </c>
      <c r="M724" s="116">
        <v>0</v>
      </c>
      <c r="N724" s="111">
        <v>0</v>
      </c>
      <c r="O724" s="112">
        <v>3.1838358764383099E-4</v>
      </c>
      <c r="P724" s="112" t="s">
        <v>156</v>
      </c>
      <c r="Q724" s="113">
        <v>0</v>
      </c>
      <c r="R724" s="107">
        <v>0</v>
      </c>
      <c r="S724" s="108">
        <v>1.2408405917644299E-4</v>
      </c>
      <c r="T724" s="108" t="s">
        <v>156</v>
      </c>
      <c r="U724" s="110" t="s">
        <v>157</v>
      </c>
      <c r="V724" s="116">
        <v>0</v>
      </c>
      <c r="W724" s="107">
        <v>0</v>
      </c>
      <c r="X724" s="108">
        <v>8.33882107330708E-4</v>
      </c>
      <c r="Y724" s="108" t="s">
        <v>156</v>
      </c>
      <c r="Z724" s="113">
        <v>0</v>
      </c>
      <c r="AA724" s="107">
        <v>0</v>
      </c>
      <c r="AB724" s="114">
        <v>7.3936286492383998E-6</v>
      </c>
      <c r="AC724" s="108" t="s">
        <v>156</v>
      </c>
      <c r="AD724" s="110" t="s">
        <v>157</v>
      </c>
    </row>
    <row r="725" spans="1:30" x14ac:dyDescent="0.2">
      <c r="A725" s="105" t="s">
        <v>2160</v>
      </c>
      <c r="B725" s="105" t="s">
        <v>2161</v>
      </c>
      <c r="C725" s="105" t="s">
        <v>2162</v>
      </c>
      <c r="D725" s="116">
        <v>0</v>
      </c>
      <c r="E725" s="107">
        <v>0</v>
      </c>
      <c r="F725" s="114">
        <v>7.7695823563480806E-20</v>
      </c>
      <c r="G725" s="108" t="s">
        <v>156</v>
      </c>
      <c r="H725" s="113">
        <v>0</v>
      </c>
      <c r="I725" s="107">
        <v>0</v>
      </c>
      <c r="J725" s="114">
        <v>4.8572070810956897E-21</v>
      </c>
      <c r="K725" s="108" t="s">
        <v>156</v>
      </c>
      <c r="L725" s="110" t="s">
        <v>157</v>
      </c>
      <c r="M725" s="106">
        <v>0</v>
      </c>
      <c r="N725" s="111">
        <v>0</v>
      </c>
      <c r="O725" s="112">
        <v>0</v>
      </c>
      <c r="P725" s="112" t="s">
        <v>156</v>
      </c>
      <c r="Q725" s="113">
        <v>0</v>
      </c>
      <c r="R725" s="107">
        <v>0</v>
      </c>
      <c r="S725" s="114">
        <v>1.3752324114066399E-20</v>
      </c>
      <c r="T725" s="108" t="s">
        <v>156</v>
      </c>
      <c r="U725" s="110" t="s">
        <v>157</v>
      </c>
      <c r="V725" s="116">
        <v>0</v>
      </c>
      <c r="W725" s="107">
        <v>0</v>
      </c>
      <c r="X725" s="114">
        <v>4.6124967919219701E-18</v>
      </c>
      <c r="Y725" s="108" t="s">
        <v>156</v>
      </c>
      <c r="Z725" s="109">
        <v>0</v>
      </c>
      <c r="AA725" s="107">
        <v>0</v>
      </c>
      <c r="AB725" s="108">
        <v>0</v>
      </c>
      <c r="AC725" s="108" t="s">
        <v>156</v>
      </c>
      <c r="AD725" s="110" t="s">
        <v>157</v>
      </c>
    </row>
    <row r="726" spans="1:30" x14ac:dyDescent="0.2">
      <c r="A726" s="105" t="s">
        <v>2163</v>
      </c>
      <c r="B726" s="105" t="s">
        <v>2164</v>
      </c>
      <c r="C726" s="105" t="s">
        <v>2165</v>
      </c>
      <c r="D726" s="106">
        <v>0</v>
      </c>
      <c r="E726" s="107">
        <v>0</v>
      </c>
      <c r="F726" s="108">
        <v>0</v>
      </c>
      <c r="G726" s="108" t="s">
        <v>156</v>
      </c>
      <c r="H726" s="109">
        <v>0</v>
      </c>
      <c r="I726" s="107">
        <v>0</v>
      </c>
      <c r="J726" s="108">
        <v>0</v>
      </c>
      <c r="K726" s="108" t="s">
        <v>156</v>
      </c>
      <c r="L726" s="110" t="s">
        <v>157</v>
      </c>
      <c r="M726" s="106">
        <v>0</v>
      </c>
      <c r="N726" s="111">
        <v>0</v>
      </c>
      <c r="O726" s="112">
        <v>0</v>
      </c>
      <c r="P726" s="112" t="s">
        <v>156</v>
      </c>
      <c r="Q726" s="109">
        <v>0</v>
      </c>
      <c r="R726" s="107">
        <v>0</v>
      </c>
      <c r="S726" s="108">
        <v>0</v>
      </c>
      <c r="T726" s="108" t="s">
        <v>156</v>
      </c>
      <c r="U726" s="110" t="s">
        <v>157</v>
      </c>
      <c r="V726" s="106">
        <v>0</v>
      </c>
      <c r="W726" s="107">
        <v>0</v>
      </c>
      <c r="X726" s="108">
        <v>0</v>
      </c>
      <c r="Y726" s="108" t="s">
        <v>156</v>
      </c>
      <c r="Z726" s="109">
        <v>0</v>
      </c>
      <c r="AA726" s="107">
        <v>0</v>
      </c>
      <c r="AB726" s="108">
        <v>0</v>
      </c>
      <c r="AC726" s="108" t="s">
        <v>156</v>
      </c>
      <c r="AD726" s="110" t="s">
        <v>157</v>
      </c>
    </row>
    <row r="727" spans="1:30" x14ac:dyDescent="0.2">
      <c r="A727" s="105" t="s">
        <v>2166</v>
      </c>
      <c r="B727" s="105" t="s">
        <v>2167</v>
      </c>
      <c r="C727" s="105" t="s">
        <v>2168</v>
      </c>
      <c r="D727" s="106">
        <v>0</v>
      </c>
      <c r="E727" s="107">
        <v>0</v>
      </c>
      <c r="F727" s="108">
        <v>0</v>
      </c>
      <c r="G727" s="108" t="s">
        <v>156</v>
      </c>
      <c r="H727" s="109">
        <v>0</v>
      </c>
      <c r="I727" s="107">
        <v>0</v>
      </c>
      <c r="J727" s="108">
        <v>0</v>
      </c>
      <c r="K727" s="108" t="s">
        <v>156</v>
      </c>
      <c r="L727" s="110" t="s">
        <v>157</v>
      </c>
      <c r="M727" s="106">
        <v>0</v>
      </c>
      <c r="N727" s="111">
        <v>0</v>
      </c>
      <c r="O727" s="112">
        <v>0</v>
      </c>
      <c r="P727" s="112" t="s">
        <v>156</v>
      </c>
      <c r="Q727" s="109">
        <v>0</v>
      </c>
      <c r="R727" s="107">
        <v>0</v>
      </c>
      <c r="S727" s="108">
        <v>0</v>
      </c>
      <c r="T727" s="108" t="s">
        <v>156</v>
      </c>
      <c r="U727" s="110" t="s">
        <v>157</v>
      </c>
      <c r="V727" s="106">
        <v>0</v>
      </c>
      <c r="W727" s="107">
        <v>0</v>
      </c>
      <c r="X727" s="108">
        <v>0</v>
      </c>
      <c r="Y727" s="108" t="s">
        <v>156</v>
      </c>
      <c r="Z727" s="109">
        <v>0</v>
      </c>
      <c r="AA727" s="107">
        <v>0</v>
      </c>
      <c r="AB727" s="108">
        <v>0</v>
      </c>
      <c r="AC727" s="108" t="s">
        <v>156</v>
      </c>
      <c r="AD727" s="110" t="s">
        <v>157</v>
      </c>
    </row>
    <row r="728" spans="1:30" x14ac:dyDescent="0.2">
      <c r="A728" s="105" t="s">
        <v>2169</v>
      </c>
      <c r="B728" s="105" t="s">
        <v>2170</v>
      </c>
      <c r="C728" s="105" t="s">
        <v>2171</v>
      </c>
      <c r="D728" s="106">
        <v>0</v>
      </c>
      <c r="E728" s="107">
        <v>0</v>
      </c>
      <c r="F728" s="108">
        <v>0</v>
      </c>
      <c r="G728" s="108" t="s">
        <v>156</v>
      </c>
      <c r="H728" s="109">
        <v>0</v>
      </c>
      <c r="I728" s="107">
        <v>0</v>
      </c>
      <c r="J728" s="108">
        <v>0</v>
      </c>
      <c r="K728" s="108" t="s">
        <v>156</v>
      </c>
      <c r="L728" s="110" t="s">
        <v>157</v>
      </c>
      <c r="M728" s="106">
        <v>0</v>
      </c>
      <c r="N728" s="111">
        <v>0</v>
      </c>
      <c r="O728" s="112">
        <v>0</v>
      </c>
      <c r="P728" s="112" t="s">
        <v>156</v>
      </c>
      <c r="Q728" s="109">
        <v>0</v>
      </c>
      <c r="R728" s="107">
        <v>0</v>
      </c>
      <c r="S728" s="108">
        <v>0</v>
      </c>
      <c r="T728" s="108" t="s">
        <v>156</v>
      </c>
      <c r="U728" s="110" t="s">
        <v>157</v>
      </c>
      <c r="V728" s="106">
        <v>0</v>
      </c>
      <c r="W728" s="107">
        <v>0</v>
      </c>
      <c r="X728" s="108">
        <v>0</v>
      </c>
      <c r="Y728" s="108" t="s">
        <v>156</v>
      </c>
      <c r="Z728" s="109">
        <v>0</v>
      </c>
      <c r="AA728" s="107">
        <v>0</v>
      </c>
      <c r="AB728" s="108">
        <v>0</v>
      </c>
      <c r="AC728" s="108" t="s">
        <v>156</v>
      </c>
      <c r="AD728" s="110" t="s">
        <v>157</v>
      </c>
    </row>
    <row r="729" spans="1:30" x14ac:dyDescent="0.2">
      <c r="A729" s="105" t="s">
        <v>2172</v>
      </c>
      <c r="B729" s="105" t="s">
        <v>2173</v>
      </c>
      <c r="C729" s="105" t="s">
        <v>2174</v>
      </c>
      <c r="D729" s="106">
        <v>0</v>
      </c>
      <c r="E729" s="107">
        <v>0</v>
      </c>
      <c r="F729" s="108">
        <v>0</v>
      </c>
      <c r="G729" s="108" t="s">
        <v>156</v>
      </c>
      <c r="H729" s="109">
        <v>0</v>
      </c>
      <c r="I729" s="107">
        <v>0</v>
      </c>
      <c r="J729" s="108">
        <v>0</v>
      </c>
      <c r="K729" s="108" t="s">
        <v>156</v>
      </c>
      <c r="L729" s="110" t="s">
        <v>157</v>
      </c>
      <c r="M729" s="106">
        <v>0</v>
      </c>
      <c r="N729" s="111">
        <v>0</v>
      </c>
      <c r="O729" s="112">
        <v>0</v>
      </c>
      <c r="P729" s="112" t="s">
        <v>156</v>
      </c>
      <c r="Q729" s="109">
        <v>0</v>
      </c>
      <c r="R729" s="107">
        <v>0</v>
      </c>
      <c r="S729" s="108">
        <v>0</v>
      </c>
      <c r="T729" s="108" t="s">
        <v>156</v>
      </c>
      <c r="U729" s="110" t="s">
        <v>157</v>
      </c>
      <c r="V729" s="106">
        <v>0</v>
      </c>
      <c r="W729" s="107">
        <v>0</v>
      </c>
      <c r="X729" s="108">
        <v>0</v>
      </c>
      <c r="Y729" s="108" t="s">
        <v>156</v>
      </c>
      <c r="Z729" s="109">
        <v>0</v>
      </c>
      <c r="AA729" s="107">
        <v>0</v>
      </c>
      <c r="AB729" s="108">
        <v>0</v>
      </c>
      <c r="AC729" s="108" t="s">
        <v>156</v>
      </c>
      <c r="AD729" s="110" t="s">
        <v>157</v>
      </c>
    </row>
    <row r="730" spans="1:30" x14ac:dyDescent="0.2">
      <c r="A730" s="105" t="s">
        <v>2175</v>
      </c>
      <c r="B730" s="105" t="s">
        <v>2176</v>
      </c>
      <c r="C730" s="105" t="s">
        <v>2177</v>
      </c>
      <c r="D730" s="106">
        <v>0</v>
      </c>
      <c r="E730" s="107">
        <v>0</v>
      </c>
      <c r="F730" s="108">
        <v>0</v>
      </c>
      <c r="G730" s="108" t="s">
        <v>156</v>
      </c>
      <c r="H730" s="109">
        <v>0</v>
      </c>
      <c r="I730" s="107">
        <v>0</v>
      </c>
      <c r="J730" s="108">
        <v>0</v>
      </c>
      <c r="K730" s="108" t="s">
        <v>156</v>
      </c>
      <c r="L730" s="110" t="s">
        <v>157</v>
      </c>
      <c r="M730" s="106">
        <v>0</v>
      </c>
      <c r="N730" s="111">
        <v>0</v>
      </c>
      <c r="O730" s="112">
        <v>0</v>
      </c>
      <c r="P730" s="112" t="s">
        <v>156</v>
      </c>
      <c r="Q730" s="109">
        <v>0</v>
      </c>
      <c r="R730" s="107">
        <v>0</v>
      </c>
      <c r="S730" s="108">
        <v>0</v>
      </c>
      <c r="T730" s="108" t="s">
        <v>156</v>
      </c>
      <c r="U730" s="110" t="s">
        <v>157</v>
      </c>
      <c r="V730" s="106">
        <v>0</v>
      </c>
      <c r="W730" s="107">
        <v>0</v>
      </c>
      <c r="X730" s="108">
        <v>0</v>
      </c>
      <c r="Y730" s="108" t="s">
        <v>156</v>
      </c>
      <c r="Z730" s="109">
        <v>0</v>
      </c>
      <c r="AA730" s="107">
        <v>0</v>
      </c>
      <c r="AB730" s="108">
        <v>0</v>
      </c>
      <c r="AC730" s="108" t="s">
        <v>156</v>
      </c>
      <c r="AD730" s="110" t="s">
        <v>157</v>
      </c>
    </row>
    <row r="731" spans="1:30" x14ac:dyDescent="0.2">
      <c r="A731" s="105" t="s">
        <v>2178</v>
      </c>
      <c r="B731" s="105" t="s">
        <v>2179</v>
      </c>
      <c r="C731" s="105" t="s">
        <v>2180</v>
      </c>
      <c r="D731" s="106">
        <v>2.9868176405363201E-2</v>
      </c>
      <c r="E731" s="107">
        <v>-1.212128371110186E-2</v>
      </c>
      <c r="F731" s="108">
        <v>1.8070668539372399E-2</v>
      </c>
      <c r="G731" s="108">
        <v>60.501412252699794</v>
      </c>
      <c r="H731" s="109">
        <v>1.399052655E-3</v>
      </c>
      <c r="I731" s="107">
        <v>-3.4467914634146342E-3</v>
      </c>
      <c r="J731" s="108">
        <v>3.6649661129087301E-3</v>
      </c>
      <c r="K731" s="108">
        <v>261.96055593838463</v>
      </c>
      <c r="L731" s="110">
        <v>-1.814216575278377</v>
      </c>
      <c r="M731" s="106">
        <v>6.3517697099999999E-3</v>
      </c>
      <c r="N731" s="111">
        <v>-3.4494241935483874E-3</v>
      </c>
      <c r="O731" s="112">
        <v>5.2019716151499099E-3</v>
      </c>
      <c r="P731" s="112">
        <v>81.897988319068176</v>
      </c>
      <c r="Q731" s="109">
        <v>9.0460245200000005E-4</v>
      </c>
      <c r="R731" s="107">
        <v>-2.0867645321798823E-3</v>
      </c>
      <c r="S731" s="108">
        <v>1.38110312436249E-3</v>
      </c>
      <c r="T731" s="108">
        <v>152.6751471111964</v>
      </c>
      <c r="U731" s="110">
        <v>-0.72508773755275802</v>
      </c>
      <c r="V731" s="106">
        <v>7.6624339769999997E-3</v>
      </c>
      <c r="W731" s="107">
        <v>-1.2688249672131147E-3</v>
      </c>
      <c r="X731" s="108">
        <v>6.0245008493127498E-3</v>
      </c>
      <c r="Y731" s="108">
        <v>78.623853300351257</v>
      </c>
      <c r="Z731" s="109">
        <v>7.7052016799999999E-4</v>
      </c>
      <c r="AA731" s="107">
        <v>-3.9495747488074701E-4</v>
      </c>
      <c r="AB731" s="108">
        <v>4.4229336132032603E-3</v>
      </c>
      <c r="AC731" s="108">
        <v>574.01918819122466</v>
      </c>
      <c r="AD731" s="110">
        <v>-1.6837238333488562</v>
      </c>
    </row>
    <row r="732" spans="1:30" x14ac:dyDescent="0.2">
      <c r="A732" s="105" t="s">
        <v>2181</v>
      </c>
      <c r="B732" s="105" t="s">
        <v>2179</v>
      </c>
      <c r="C732" s="105" t="s">
        <v>2182</v>
      </c>
      <c r="D732" s="106">
        <v>0</v>
      </c>
      <c r="E732" s="107">
        <v>0</v>
      </c>
      <c r="F732" s="108">
        <v>0</v>
      </c>
      <c r="G732" s="108" t="s">
        <v>156</v>
      </c>
      <c r="H732" s="109">
        <v>0</v>
      </c>
      <c r="I732" s="107">
        <v>0</v>
      </c>
      <c r="J732" s="108">
        <v>0</v>
      </c>
      <c r="K732" s="108" t="s">
        <v>156</v>
      </c>
      <c r="L732" s="110" t="s">
        <v>157</v>
      </c>
      <c r="M732" s="106">
        <v>0</v>
      </c>
      <c r="N732" s="111">
        <v>0</v>
      </c>
      <c r="O732" s="112">
        <v>0</v>
      </c>
      <c r="P732" s="112" t="s">
        <v>156</v>
      </c>
      <c r="Q732" s="109">
        <v>0</v>
      </c>
      <c r="R732" s="107">
        <v>0</v>
      </c>
      <c r="S732" s="108">
        <v>0</v>
      </c>
      <c r="T732" s="108" t="s">
        <v>156</v>
      </c>
      <c r="U732" s="110" t="s">
        <v>157</v>
      </c>
      <c r="V732" s="106">
        <v>0</v>
      </c>
      <c r="W732" s="107">
        <v>0</v>
      </c>
      <c r="X732" s="108">
        <v>0</v>
      </c>
      <c r="Y732" s="108" t="s">
        <v>156</v>
      </c>
      <c r="Z732" s="109">
        <v>0</v>
      </c>
      <c r="AA732" s="107">
        <v>0</v>
      </c>
      <c r="AB732" s="108">
        <v>0</v>
      </c>
      <c r="AC732" s="108" t="s">
        <v>156</v>
      </c>
      <c r="AD732" s="110" t="s">
        <v>157</v>
      </c>
    </row>
    <row r="733" spans="1:30" x14ac:dyDescent="0.2">
      <c r="A733" s="105" t="s">
        <v>2183</v>
      </c>
      <c r="B733" s="105" t="s">
        <v>2184</v>
      </c>
      <c r="C733" s="105" t="s">
        <v>2185</v>
      </c>
      <c r="D733" s="106">
        <v>0</v>
      </c>
      <c r="E733" s="107">
        <v>0</v>
      </c>
      <c r="F733" s="108">
        <v>1.23851423146465E-3</v>
      </c>
      <c r="G733" s="108" t="s">
        <v>156</v>
      </c>
      <c r="H733" s="109">
        <v>0</v>
      </c>
      <c r="I733" s="107">
        <v>0</v>
      </c>
      <c r="J733" s="108">
        <v>3.59289403889985E-3</v>
      </c>
      <c r="K733" s="108" t="s">
        <v>156</v>
      </c>
      <c r="L733" s="110" t="s">
        <v>157</v>
      </c>
      <c r="M733" s="106">
        <v>0</v>
      </c>
      <c r="N733" s="111">
        <v>0</v>
      </c>
      <c r="O733" s="112">
        <v>8.6240537475628098E-3</v>
      </c>
      <c r="P733" s="112" t="s">
        <v>156</v>
      </c>
      <c r="Q733" s="109">
        <v>0</v>
      </c>
      <c r="R733" s="107">
        <v>0</v>
      </c>
      <c r="S733" s="108">
        <v>2.44362225598433E-3</v>
      </c>
      <c r="T733" s="108" t="s">
        <v>156</v>
      </c>
      <c r="U733" s="110" t="s">
        <v>157</v>
      </c>
      <c r="V733" s="106">
        <v>0</v>
      </c>
      <c r="W733" s="107">
        <v>0</v>
      </c>
      <c r="X733" s="108">
        <v>5.9715594877118201E-3</v>
      </c>
      <c r="Y733" s="108" t="s">
        <v>156</v>
      </c>
      <c r="Z733" s="109">
        <v>0</v>
      </c>
      <c r="AA733" s="107">
        <v>0</v>
      </c>
      <c r="AB733" s="108">
        <v>5.0152376138195001E-3</v>
      </c>
      <c r="AC733" s="108" t="s">
        <v>156</v>
      </c>
      <c r="AD733" s="110" t="s">
        <v>157</v>
      </c>
    </row>
    <row r="734" spans="1:30" x14ac:dyDescent="0.2">
      <c r="A734" s="105" t="s">
        <v>2186</v>
      </c>
      <c r="B734" s="105" t="s">
        <v>2187</v>
      </c>
      <c r="C734" s="105" t="s">
        <v>2188</v>
      </c>
      <c r="D734" s="106">
        <v>8.6397917759999998E-2</v>
      </c>
      <c r="E734" s="107">
        <v>-3.5062524708718359E-2</v>
      </c>
      <c r="F734" s="108">
        <v>1.39400373734442E-2</v>
      </c>
      <c r="G734" s="108">
        <v>16.134691361622234</v>
      </c>
      <c r="H734" s="109">
        <v>3.5976554459999999E-3</v>
      </c>
      <c r="I734" s="107">
        <v>-8.8634034146341471E-3</v>
      </c>
      <c r="J734" s="108">
        <v>3.8858676243796598E-3</v>
      </c>
      <c r="K734" s="108">
        <v>108.01111120021525</v>
      </c>
      <c r="L734" s="110">
        <v>-1.9839971987515546</v>
      </c>
      <c r="M734" s="106">
        <v>1.7870528609999999E-2</v>
      </c>
      <c r="N734" s="111">
        <v>-9.7048596774193547E-3</v>
      </c>
      <c r="O734" s="112">
        <v>8.8212055033336095E-3</v>
      </c>
      <c r="P734" s="112">
        <v>49.361749144887831</v>
      </c>
      <c r="Q734" s="109">
        <v>2.2646736839999999E-3</v>
      </c>
      <c r="R734" s="107">
        <v>-5.2242183406466716E-3</v>
      </c>
      <c r="S734" s="108">
        <v>2.4869715536139799E-3</v>
      </c>
      <c r="T734" s="108">
        <v>109.81588964381589</v>
      </c>
      <c r="U734" s="110">
        <v>-0.89349215911148039</v>
      </c>
      <c r="V734" s="106">
        <v>2.1265975071E-2</v>
      </c>
      <c r="W734" s="107">
        <v>-3.5214398196721313E-3</v>
      </c>
      <c r="X734" s="108">
        <v>6.4954738759763903E-3</v>
      </c>
      <c r="Y734" s="108">
        <v>30.54397390333699</v>
      </c>
      <c r="Z734" s="109">
        <v>1.9652335560000002E-3</v>
      </c>
      <c r="AA734" s="107">
        <v>-1.007350248655232E-3</v>
      </c>
      <c r="AB734" s="108">
        <v>6.0930493405938401E-3</v>
      </c>
      <c r="AC734" s="108">
        <v>310.04199587328031</v>
      </c>
      <c r="AD734" s="110">
        <v>-1.8056000421496705</v>
      </c>
    </row>
    <row r="735" spans="1:30" x14ac:dyDescent="0.2">
      <c r="A735" s="105" t="s">
        <v>2189</v>
      </c>
      <c r="B735" s="105" t="s">
        <v>2190</v>
      </c>
      <c r="C735" s="105" t="s">
        <v>2191</v>
      </c>
      <c r="D735" s="106">
        <v>5.9597742600000003E-2</v>
      </c>
      <c r="E735" s="107">
        <v>-2.4186315789473688E-2</v>
      </c>
      <c r="F735" s="114">
        <v>6.4819615279805001E-5</v>
      </c>
      <c r="G735" s="108">
        <v>0.10876186320487413</v>
      </c>
      <c r="H735" s="109">
        <v>2.48168151E-3</v>
      </c>
      <c r="I735" s="107">
        <v>-6.1140219512195127E-3</v>
      </c>
      <c r="J735" s="114">
        <v>6.2741096112867901E-6</v>
      </c>
      <c r="K735" s="108">
        <v>0.25281687380129569</v>
      </c>
      <c r="L735" s="110">
        <v>-1.9839973886779616</v>
      </c>
      <c r="M735" s="106">
        <v>1.2327181019999999E-2</v>
      </c>
      <c r="N735" s="111">
        <v>-6.6944612903225807E-3</v>
      </c>
      <c r="O735" s="115">
        <v>3.00858709089896E-5</v>
      </c>
      <c r="P735" s="112">
        <v>0.24406124044237973</v>
      </c>
      <c r="Q735" s="109">
        <v>1.56218244E-3</v>
      </c>
      <c r="R735" s="107">
        <v>-3.6036901087089105E-3</v>
      </c>
      <c r="S735" s="114">
        <v>3.6635007131747299E-6</v>
      </c>
      <c r="T735" s="108">
        <v>0.23451170742738153</v>
      </c>
      <c r="U735" s="110">
        <v>-0.89349301003223391</v>
      </c>
      <c r="V735" s="106">
        <v>1.46693646E-2</v>
      </c>
      <c r="W735" s="107">
        <v>-2.429104918032787E-3</v>
      </c>
      <c r="X735" s="114">
        <v>2.4364224295457901E-5</v>
      </c>
      <c r="Y735" s="108">
        <v>0.16608915900459587</v>
      </c>
      <c r="Z735" s="109">
        <v>1.3556268E-3</v>
      </c>
      <c r="AA735" s="107">
        <v>-6.9487465746473158E-4</v>
      </c>
      <c r="AB735" s="114">
        <v>3.0867000036913201E-6</v>
      </c>
      <c r="AC735" s="108">
        <v>0.22769541024796205</v>
      </c>
      <c r="AD735" s="110">
        <v>-1.8056001333662048</v>
      </c>
    </row>
    <row r="736" spans="1:30" x14ac:dyDescent="0.2">
      <c r="A736" s="105" t="s">
        <v>2192</v>
      </c>
      <c r="B736" s="105" t="s">
        <v>2190</v>
      </c>
      <c r="C736" s="105" t="s">
        <v>2193</v>
      </c>
      <c r="D736" s="106">
        <v>0</v>
      </c>
      <c r="E736" s="107">
        <v>0</v>
      </c>
      <c r="F736" s="108">
        <v>0</v>
      </c>
      <c r="G736" s="108" t="s">
        <v>156</v>
      </c>
      <c r="H736" s="109">
        <v>0</v>
      </c>
      <c r="I736" s="107">
        <v>0</v>
      </c>
      <c r="J736" s="108">
        <v>0</v>
      </c>
      <c r="K736" s="108" t="s">
        <v>156</v>
      </c>
      <c r="L736" s="110" t="s">
        <v>157</v>
      </c>
      <c r="M736" s="106">
        <v>0</v>
      </c>
      <c r="N736" s="111">
        <v>0</v>
      </c>
      <c r="O736" s="112">
        <v>0</v>
      </c>
      <c r="P736" s="112" t="s">
        <v>156</v>
      </c>
      <c r="Q736" s="109">
        <v>0</v>
      </c>
      <c r="R736" s="107">
        <v>0</v>
      </c>
      <c r="S736" s="108">
        <v>0</v>
      </c>
      <c r="T736" s="108" t="s">
        <v>156</v>
      </c>
      <c r="U736" s="110" t="s">
        <v>157</v>
      </c>
      <c r="V736" s="106">
        <v>0</v>
      </c>
      <c r="W736" s="107">
        <v>0</v>
      </c>
      <c r="X736" s="108">
        <v>0</v>
      </c>
      <c r="Y736" s="108" t="s">
        <v>156</v>
      </c>
      <c r="Z736" s="109">
        <v>0</v>
      </c>
      <c r="AA736" s="107">
        <v>0</v>
      </c>
      <c r="AB736" s="108">
        <v>0</v>
      </c>
      <c r="AC736" s="108" t="s">
        <v>156</v>
      </c>
      <c r="AD736" s="110" t="s">
        <v>157</v>
      </c>
    </row>
    <row r="737" spans="1:30" x14ac:dyDescent="0.2">
      <c r="A737" s="105" t="s">
        <v>2194</v>
      </c>
      <c r="B737" s="105" t="s">
        <v>2195</v>
      </c>
      <c r="C737" s="105" t="s">
        <v>2196</v>
      </c>
      <c r="D737" s="106">
        <v>4.0986000000000001E-4</v>
      </c>
      <c r="E737" s="107">
        <v>-1.6633186018481319E-4</v>
      </c>
      <c r="F737" s="114">
        <v>1.4826017068217199E-5</v>
      </c>
      <c r="G737" s="108">
        <v>3.6173369121693257</v>
      </c>
      <c r="H737" s="113">
        <v>4.7817E-5</v>
      </c>
      <c r="I737" s="107">
        <v>-1.1780487804878049E-4</v>
      </c>
      <c r="J737" s="108">
        <v>2.1120190322856101E-4</v>
      </c>
      <c r="K737" s="108">
        <v>441.68790017893429</v>
      </c>
      <c r="L737" s="110">
        <v>-0.49766525807532475</v>
      </c>
      <c r="M737" s="106">
        <v>1.22958E-4</v>
      </c>
      <c r="N737" s="111">
        <v>-6.6774193548387097E-5</v>
      </c>
      <c r="O737" s="112">
        <v>1.5292643308992699E-4</v>
      </c>
      <c r="P737" s="112">
        <v>124.37290220231867</v>
      </c>
      <c r="Q737" s="113">
        <v>3.4684000000000002E-5</v>
      </c>
      <c r="R737" s="107">
        <v>-8.0010109274087E-5</v>
      </c>
      <c r="S737" s="108">
        <v>1.5907830394607401E-4</v>
      </c>
      <c r="T737" s="108">
        <v>458.65039772250606</v>
      </c>
      <c r="U737" s="110">
        <v>0.2608916488646964</v>
      </c>
      <c r="V737" s="106">
        <v>1.6622100000000001E-4</v>
      </c>
      <c r="W737" s="107">
        <v>-2.7524590163934428E-5</v>
      </c>
      <c r="X737" s="108">
        <v>2.9003750721447999E-4</v>
      </c>
      <c r="Y737" s="108">
        <v>174.48908815040215</v>
      </c>
      <c r="Z737" s="113">
        <v>2.7324000000000001E-5</v>
      </c>
      <c r="AA737" s="107">
        <v>-1.4005886532020706E-5</v>
      </c>
      <c r="AB737" s="114">
        <v>3.8371897581609802E-4</v>
      </c>
      <c r="AC737" s="108">
        <v>1404.3294386477016</v>
      </c>
      <c r="AD737" s="110">
        <v>-0.97468777776978111</v>
      </c>
    </row>
    <row r="738" spans="1:30" x14ac:dyDescent="0.2">
      <c r="A738" s="105" t="s">
        <v>2197</v>
      </c>
      <c r="B738" s="105" t="s">
        <v>2198</v>
      </c>
      <c r="C738" s="105" t="s">
        <v>2199</v>
      </c>
      <c r="D738" s="106">
        <v>0</v>
      </c>
      <c r="E738" s="107">
        <v>0</v>
      </c>
      <c r="F738" s="108">
        <v>0</v>
      </c>
      <c r="G738" s="108" t="s">
        <v>156</v>
      </c>
      <c r="H738" s="109">
        <v>0</v>
      </c>
      <c r="I738" s="107">
        <v>0</v>
      </c>
      <c r="J738" s="108">
        <v>0</v>
      </c>
      <c r="K738" s="108" t="s">
        <v>156</v>
      </c>
      <c r="L738" s="110" t="s">
        <v>157</v>
      </c>
      <c r="M738" s="106">
        <v>0</v>
      </c>
      <c r="N738" s="111">
        <v>0</v>
      </c>
      <c r="O738" s="112">
        <v>0</v>
      </c>
      <c r="P738" s="112" t="s">
        <v>156</v>
      </c>
      <c r="Q738" s="109">
        <v>0</v>
      </c>
      <c r="R738" s="107">
        <v>0</v>
      </c>
      <c r="S738" s="108">
        <v>0</v>
      </c>
      <c r="T738" s="108" t="s">
        <v>156</v>
      </c>
      <c r="U738" s="110" t="s">
        <v>157</v>
      </c>
      <c r="V738" s="106">
        <v>0</v>
      </c>
      <c r="W738" s="107">
        <v>0</v>
      </c>
      <c r="X738" s="108">
        <v>0</v>
      </c>
      <c r="Y738" s="108" t="s">
        <v>156</v>
      </c>
      <c r="Z738" s="109">
        <v>0</v>
      </c>
      <c r="AA738" s="107">
        <v>0</v>
      </c>
      <c r="AB738" s="108">
        <v>0</v>
      </c>
      <c r="AC738" s="108" t="s">
        <v>156</v>
      </c>
      <c r="AD738" s="110" t="s">
        <v>157</v>
      </c>
    </row>
    <row r="739" spans="1:30" x14ac:dyDescent="0.2">
      <c r="A739" s="105" t="s">
        <v>2200</v>
      </c>
      <c r="B739" s="105" t="s">
        <v>2201</v>
      </c>
      <c r="C739" s="105" t="s">
        <v>2202</v>
      </c>
      <c r="D739" s="106">
        <v>0</v>
      </c>
      <c r="E739" s="107">
        <v>0</v>
      </c>
      <c r="F739" s="108">
        <v>0</v>
      </c>
      <c r="G739" s="108" t="s">
        <v>156</v>
      </c>
      <c r="H739" s="109">
        <v>0</v>
      </c>
      <c r="I739" s="107">
        <v>0</v>
      </c>
      <c r="J739" s="108">
        <v>0</v>
      </c>
      <c r="K739" s="108" t="s">
        <v>156</v>
      </c>
      <c r="L739" s="110" t="s">
        <v>157</v>
      </c>
      <c r="M739" s="106">
        <v>0</v>
      </c>
      <c r="N739" s="111">
        <v>0</v>
      </c>
      <c r="O739" s="112">
        <v>0</v>
      </c>
      <c r="P739" s="112" t="s">
        <v>156</v>
      </c>
      <c r="Q739" s="109">
        <v>0</v>
      </c>
      <c r="R739" s="107">
        <v>0</v>
      </c>
      <c r="S739" s="108">
        <v>0</v>
      </c>
      <c r="T739" s="108" t="s">
        <v>156</v>
      </c>
      <c r="U739" s="110" t="s">
        <v>157</v>
      </c>
      <c r="V739" s="106">
        <v>0</v>
      </c>
      <c r="W739" s="107">
        <v>0</v>
      </c>
      <c r="X739" s="108">
        <v>0</v>
      </c>
      <c r="Y739" s="108" t="s">
        <v>156</v>
      </c>
      <c r="Z739" s="109">
        <v>0</v>
      </c>
      <c r="AA739" s="107">
        <v>0</v>
      </c>
      <c r="AB739" s="108">
        <v>0</v>
      </c>
      <c r="AC739" s="108" t="s">
        <v>156</v>
      </c>
      <c r="AD739" s="110" t="s">
        <v>157</v>
      </c>
    </row>
    <row r="740" spans="1:30" x14ac:dyDescent="0.2">
      <c r="A740" s="105" t="s">
        <v>2203</v>
      </c>
      <c r="B740" s="105" t="s">
        <v>2204</v>
      </c>
      <c r="C740" s="105" t="s">
        <v>2205</v>
      </c>
      <c r="D740" s="106">
        <v>0</v>
      </c>
      <c r="E740" s="107">
        <v>0</v>
      </c>
      <c r="F740" s="108">
        <v>0.169347234625353</v>
      </c>
      <c r="G740" s="108" t="s">
        <v>156</v>
      </c>
      <c r="H740" s="109">
        <v>0</v>
      </c>
      <c r="I740" s="107">
        <v>0</v>
      </c>
      <c r="J740" s="108">
        <v>5.4707000313537098E-2</v>
      </c>
      <c r="K740" s="108" t="s">
        <v>156</v>
      </c>
      <c r="L740" s="110" t="s">
        <v>157</v>
      </c>
      <c r="M740" s="106">
        <v>0.35476442829902799</v>
      </c>
      <c r="N740" s="111">
        <v>-0.19266016525416965</v>
      </c>
      <c r="O740" s="112">
        <v>0.149052813292501</v>
      </c>
      <c r="P740" s="112">
        <v>42.014588104889036</v>
      </c>
      <c r="Q740" s="109">
        <v>7.9480470798063599E-2</v>
      </c>
      <c r="R740" s="107">
        <v>-0.18334797467734254</v>
      </c>
      <c r="S740" s="108">
        <v>3.4942583931450701E-2</v>
      </c>
      <c r="T740" s="108">
        <v>43.963735469345025</v>
      </c>
      <c r="U740" s="110">
        <v>-7.1473978720278344E-2</v>
      </c>
      <c r="V740" s="106">
        <v>0.29056310671357999</v>
      </c>
      <c r="W740" s="107">
        <v>-4.8114440588438487E-2</v>
      </c>
      <c r="X740" s="108">
        <v>6.0510128879521598E-2</v>
      </c>
      <c r="Y740" s="108">
        <v>20.825124553465393</v>
      </c>
      <c r="Z740" s="109">
        <v>-5.0411314799933798E-4</v>
      </c>
      <c r="AA740" s="107">
        <v>2.584010961125197E-4</v>
      </c>
      <c r="AB740" s="108">
        <v>3.4731774263769E-2</v>
      </c>
      <c r="AC740" s="108">
        <v>6889.6783195614298</v>
      </c>
      <c r="AD740" s="110" t="s">
        <v>157</v>
      </c>
    </row>
    <row r="741" spans="1:30" x14ac:dyDescent="0.2">
      <c r="A741" s="105" t="s">
        <v>2206</v>
      </c>
      <c r="B741" s="105" t="s">
        <v>2207</v>
      </c>
      <c r="C741" s="105" t="s">
        <v>2208</v>
      </c>
      <c r="D741" s="106">
        <v>0.56584696481926999</v>
      </c>
      <c r="E741" s="107">
        <v>-0.2296354321922601</v>
      </c>
      <c r="F741" s="108">
        <v>0.26053650876578499</v>
      </c>
      <c r="G741" s="108">
        <v>46.043634580420459</v>
      </c>
      <c r="H741" s="109">
        <v>2.1341874696859699E-2</v>
      </c>
      <c r="I741" s="107">
        <v>-5.257914436279798E-2</v>
      </c>
      <c r="J741" s="108">
        <v>5.3151677692137897E-2</v>
      </c>
      <c r="K741" s="108">
        <v>249.04877592575679</v>
      </c>
      <c r="L741" s="110">
        <v>-2.1267826937248349</v>
      </c>
      <c r="M741" s="106">
        <v>0.53184416761533704</v>
      </c>
      <c r="N741" s="111">
        <v>-0.28882598436805529</v>
      </c>
      <c r="O741" s="112">
        <v>0.103729639471349</v>
      </c>
      <c r="P741" s="112">
        <v>19.503765536519481</v>
      </c>
      <c r="Q741" s="109">
        <v>0.146091458017303</v>
      </c>
      <c r="R741" s="107">
        <v>-0.3370082320371095</v>
      </c>
      <c r="S741" s="108">
        <v>2.2962686888374498E-2</v>
      </c>
      <c r="T741" s="108">
        <v>15.718021573619184</v>
      </c>
      <c r="U741" s="110">
        <v>0.22258329146533176</v>
      </c>
      <c r="V741" s="106">
        <v>0.29056310671357999</v>
      </c>
      <c r="W741" s="107">
        <v>-4.8114440588438487E-2</v>
      </c>
      <c r="X741" s="108">
        <v>6.0440861259165403E-2</v>
      </c>
      <c r="Y741" s="108">
        <v>20.801285456637288</v>
      </c>
      <c r="Z741" s="109">
        <v>-5.0411314799933798E-4</v>
      </c>
      <c r="AA741" s="107">
        <v>2.584010961125197E-4</v>
      </c>
      <c r="AB741" s="108">
        <v>3.3445341332280699E-2</v>
      </c>
      <c r="AC741" s="108">
        <v>6634.4909798552999</v>
      </c>
      <c r="AD741" s="110" t="s">
        <v>157</v>
      </c>
    </row>
    <row r="742" spans="1:30" x14ac:dyDescent="0.2">
      <c r="A742" s="105" t="s">
        <v>2209</v>
      </c>
      <c r="B742" s="105" t="s">
        <v>2210</v>
      </c>
      <c r="C742" s="105" t="s">
        <v>2211</v>
      </c>
      <c r="D742" s="106">
        <v>0.49396855139927098</v>
      </c>
      <c r="E742" s="107">
        <v>-0.20046530041242924</v>
      </c>
      <c r="F742" s="108">
        <v>0.260561050753017</v>
      </c>
      <c r="G742" s="108">
        <v>52.748510004315541</v>
      </c>
      <c r="H742" s="109">
        <v>1.8347921912511798E-2</v>
      </c>
      <c r="I742" s="107">
        <v>-4.5203059651421039E-2</v>
      </c>
      <c r="J742" s="108">
        <v>5.3157270128200401E-2</v>
      </c>
      <c r="K742" s="108">
        <v>289.71820559118163</v>
      </c>
      <c r="L742" s="110">
        <v>-2.1488602021591485</v>
      </c>
      <c r="M742" s="106">
        <v>0.51697688280933696</v>
      </c>
      <c r="N742" s="111">
        <v>-0.28075208146482944</v>
      </c>
      <c r="O742" s="112">
        <v>0.103735126628617</v>
      </c>
      <c r="P742" s="112">
        <v>20.065718618771374</v>
      </c>
      <c r="Q742" s="109">
        <v>0.1442073718653</v>
      </c>
      <c r="R742" s="107">
        <v>-0.33266196462552045</v>
      </c>
      <c r="S742" s="108">
        <v>2.2967182531740699E-2</v>
      </c>
      <c r="T742" s="108">
        <v>15.926496845940505</v>
      </c>
      <c r="U742" s="110">
        <v>0.24476020443296712</v>
      </c>
      <c r="V742" s="106">
        <v>0.27287107104458003</v>
      </c>
      <c r="W742" s="107">
        <v>-4.5184810572045049E-2</v>
      </c>
      <c r="X742" s="108">
        <v>6.0442200762781603E-2</v>
      </c>
      <c r="Y742" s="108">
        <v>22.15046121650137</v>
      </c>
      <c r="Z742" s="109">
        <v>-2.1390815159993801E-3</v>
      </c>
      <c r="AA742" s="107">
        <v>1.0964621942552389E-3</v>
      </c>
      <c r="AB742" s="108">
        <v>3.3452660932806598E-2</v>
      </c>
      <c r="AC742" s="108">
        <v>1563.8796690353099</v>
      </c>
      <c r="AD742" s="110" t="s">
        <v>157</v>
      </c>
    </row>
    <row r="743" spans="1:30" x14ac:dyDescent="0.2">
      <c r="A743" s="105" t="s">
        <v>2212</v>
      </c>
      <c r="B743" s="105" t="s">
        <v>2213</v>
      </c>
      <c r="C743" s="105" t="s">
        <v>2214</v>
      </c>
      <c r="D743" s="106">
        <v>1.4284208893228701E-2</v>
      </c>
      <c r="E743" s="107">
        <v>-5.7969039098208688E-3</v>
      </c>
      <c r="F743" s="108">
        <v>1.11787227709064E-2</v>
      </c>
      <c r="G743" s="108">
        <v>78.259306164344679</v>
      </c>
      <c r="H743" s="109">
        <v>1.378620243E-3</v>
      </c>
      <c r="I743" s="107">
        <v>-3.3964529268292686E-3</v>
      </c>
      <c r="J743" s="108">
        <v>3.71010969480024E-3</v>
      </c>
      <c r="K743" s="108">
        <v>269.11759881943357</v>
      </c>
      <c r="L743" s="110">
        <v>-0.77125371224385353</v>
      </c>
      <c r="M743" s="106">
        <v>5.0525206379999996E-3</v>
      </c>
      <c r="N743" s="111">
        <v>-2.7438474193548388E-3</v>
      </c>
      <c r="O743" s="112">
        <v>5.2662924741473504E-3</v>
      </c>
      <c r="P743" s="112">
        <v>104.23099382394547</v>
      </c>
      <c r="Q743" s="109">
        <v>2.1687603599999999E-3</v>
      </c>
      <c r="R743" s="107">
        <v>-5.0029625589005948E-3</v>
      </c>
      <c r="S743" s="108">
        <v>2.0232098053846299E-3</v>
      </c>
      <c r="T743" s="108">
        <v>93.288767293064595</v>
      </c>
      <c r="U743" s="110">
        <v>0.8665823976041499</v>
      </c>
      <c r="V743" s="106">
        <v>8.6774589000000006E-3</v>
      </c>
      <c r="W743" s="107">
        <v>-1.4369032786885247E-3</v>
      </c>
      <c r="X743" s="108">
        <v>1.60731444284897E-3</v>
      </c>
      <c r="Y743" s="108">
        <v>18.522870132510452</v>
      </c>
      <c r="Z743" s="109">
        <v>1.3911717600000001E-3</v>
      </c>
      <c r="AA743" s="107">
        <v>-7.1309448898812554E-4</v>
      </c>
      <c r="AB743" s="108">
        <v>1.69311932415082E-3</v>
      </c>
      <c r="AC743" s="108">
        <v>121.70454956265213</v>
      </c>
      <c r="AD743" s="110">
        <v>-1.0107977943254096</v>
      </c>
    </row>
    <row r="744" spans="1:30" x14ac:dyDescent="0.2">
      <c r="A744" s="105" t="s">
        <v>2215</v>
      </c>
      <c r="B744" s="105" t="s">
        <v>2216</v>
      </c>
      <c r="C744" s="105" t="s">
        <v>2217</v>
      </c>
      <c r="D744" s="106">
        <v>1.34554585138262</v>
      </c>
      <c r="E744" s="107">
        <v>-0.54605754263511774</v>
      </c>
      <c r="F744" s="108">
        <v>0.27953274363881703</v>
      </c>
      <c r="G744" s="108">
        <v>20.774672475975624</v>
      </c>
      <c r="H744" s="109">
        <v>0.10113013505063</v>
      </c>
      <c r="I744" s="107">
        <v>-0.24915036967388521</v>
      </c>
      <c r="J744" s="108">
        <v>5.2501876604761397E-2</v>
      </c>
      <c r="K744" s="108">
        <v>51.915165127067965</v>
      </c>
      <c r="L744" s="110">
        <v>-1.1320362733539313</v>
      </c>
      <c r="M744" s="106">
        <v>0.16700380333121201</v>
      </c>
      <c r="N744" s="111">
        <v>-9.0693930341703061E-2</v>
      </c>
      <c r="O744" s="112">
        <v>0.13167875499054499</v>
      </c>
      <c r="P744" s="112">
        <v>78.847758173142765</v>
      </c>
      <c r="Q744" s="109">
        <v>6.3588244686420298E-2</v>
      </c>
      <c r="R744" s="107">
        <v>-0.14668730267292901</v>
      </c>
      <c r="S744" s="108">
        <v>2.5468273850043199E-2</v>
      </c>
      <c r="T744" s="108">
        <v>40.051858603170601</v>
      </c>
      <c r="U744" s="110">
        <v>0.69366608874748492</v>
      </c>
      <c r="V744" s="106">
        <v>-0.487592606945914</v>
      </c>
      <c r="W744" s="107">
        <v>8.0740620458008616E-2</v>
      </c>
      <c r="X744" s="108">
        <v>6.0466297925623601E-2</v>
      </c>
      <c r="Y744" s="108">
        <v>12.4009874358761</v>
      </c>
      <c r="Z744" s="109">
        <v>-3.1605845218543101E-2</v>
      </c>
      <c r="AA744" s="107">
        <v>1.6200698356006581E-2</v>
      </c>
      <c r="AB744" s="108">
        <v>3.3688584549369502E-2</v>
      </c>
      <c r="AC744" s="108">
        <v>106.589728312674</v>
      </c>
      <c r="AD744" s="110">
        <v>-2.3172386693331748</v>
      </c>
    </row>
    <row r="745" spans="1:30" x14ac:dyDescent="0.2">
      <c r="A745" s="105" t="s">
        <v>2218</v>
      </c>
      <c r="B745" s="105" t="s">
        <v>2219</v>
      </c>
      <c r="C745" s="105" t="s">
        <v>2220</v>
      </c>
      <c r="D745" s="106">
        <v>1.342881342E-2</v>
      </c>
      <c r="E745" s="107">
        <v>-5.4497621534752919E-3</v>
      </c>
      <c r="F745" s="114">
        <v>2.17267911063729E-5</v>
      </c>
      <c r="G745" s="108">
        <v>0.16179233731860801</v>
      </c>
      <c r="H745" s="109">
        <v>5.5918239300000003E-4</v>
      </c>
      <c r="I745" s="107">
        <v>-1.3776358536585368E-3</v>
      </c>
      <c r="J745" s="114">
        <v>9.2495372227517799E-5</v>
      </c>
      <c r="K745" s="108">
        <v>16.541181086064309</v>
      </c>
      <c r="L745" s="110">
        <v>-1.9839986718552103</v>
      </c>
      <c r="M745" s="106">
        <v>2.7776105279999999E-3</v>
      </c>
      <c r="N745" s="111">
        <v>-1.5084232258064515E-3</v>
      </c>
      <c r="O745" s="115">
        <v>7.3348181138897696E-6</v>
      </c>
      <c r="P745" s="112">
        <v>0.26406935169457169</v>
      </c>
      <c r="Q745" s="109">
        <v>3.5199886800000001E-4</v>
      </c>
      <c r="R745" s="107">
        <v>-8.1200172682028963E-4</v>
      </c>
      <c r="S745" s="114">
        <v>7.8474049896747305E-5</v>
      </c>
      <c r="T745" s="108">
        <v>22.29383587016175</v>
      </c>
      <c r="U745" s="110">
        <v>-0.89348656893349443</v>
      </c>
      <c r="V745" s="106">
        <v>3.305355174E-3</v>
      </c>
      <c r="W745" s="107">
        <v>-5.4733485245901637E-4</v>
      </c>
      <c r="X745" s="114">
        <v>2.0211098193949601E-5</v>
      </c>
      <c r="Y745" s="108">
        <v>0.61146524745451158</v>
      </c>
      <c r="Z745" s="109">
        <v>3.0545618399999998E-4</v>
      </c>
      <c r="AA745" s="107">
        <v>-1.565724144930478E-4</v>
      </c>
      <c r="AB745" s="108">
        <v>1.3247960540573701E-4</v>
      </c>
      <c r="AC745" s="108">
        <v>43.371066733989252</v>
      </c>
      <c r="AD745" s="110">
        <v>-1.8055936698113553</v>
      </c>
    </row>
    <row r="746" spans="1:30" x14ac:dyDescent="0.2">
      <c r="A746" s="105" t="s">
        <v>2221</v>
      </c>
      <c r="B746" s="105" t="s">
        <v>2222</v>
      </c>
      <c r="C746" s="105" t="s">
        <v>2223</v>
      </c>
      <c r="D746" s="116">
        <v>0</v>
      </c>
      <c r="E746" s="107">
        <v>0</v>
      </c>
      <c r="F746" s="114">
        <v>5.4944496138075296E-6</v>
      </c>
      <c r="G746" s="108" t="s">
        <v>156</v>
      </c>
      <c r="H746" s="113">
        <v>0</v>
      </c>
      <c r="I746" s="107">
        <v>0</v>
      </c>
      <c r="J746" s="114">
        <v>3.8097849771060801E-5</v>
      </c>
      <c r="K746" s="108" t="s">
        <v>156</v>
      </c>
      <c r="L746" s="110" t="s">
        <v>157</v>
      </c>
      <c r="M746" s="116">
        <v>0</v>
      </c>
      <c r="N746" s="111">
        <v>0</v>
      </c>
      <c r="O746" s="115">
        <v>1.52249429074827E-6</v>
      </c>
      <c r="P746" s="112" t="s">
        <v>156</v>
      </c>
      <c r="Q746" s="113">
        <v>0</v>
      </c>
      <c r="R746" s="107">
        <v>0</v>
      </c>
      <c r="S746" s="114">
        <v>1.3126784101179701E-5</v>
      </c>
      <c r="T746" s="108" t="s">
        <v>156</v>
      </c>
      <c r="U746" s="110" t="s">
        <v>157</v>
      </c>
      <c r="V746" s="106">
        <v>0</v>
      </c>
      <c r="W746" s="107">
        <v>0</v>
      </c>
      <c r="X746" s="108">
        <v>0</v>
      </c>
      <c r="Y746" s="108" t="s">
        <v>156</v>
      </c>
      <c r="Z746" s="113">
        <v>0</v>
      </c>
      <c r="AA746" s="107">
        <v>0</v>
      </c>
      <c r="AB746" s="114">
        <v>6.9223169117645504E-5</v>
      </c>
      <c r="AC746" s="108" t="s">
        <v>156</v>
      </c>
      <c r="AD746" s="110" t="s">
        <v>157</v>
      </c>
    </row>
    <row r="747" spans="1:30" x14ac:dyDescent="0.2">
      <c r="A747" s="105" t="s">
        <v>2224</v>
      </c>
      <c r="B747" s="105" t="s">
        <v>2225</v>
      </c>
      <c r="C747" s="105" t="s">
        <v>2226</v>
      </c>
      <c r="D747" s="106">
        <v>1.342881342E-2</v>
      </c>
      <c r="E747" s="107">
        <v>-5.4497621534752919E-3</v>
      </c>
      <c r="F747" s="114">
        <v>1.4605427681898001E-5</v>
      </c>
      <c r="G747" s="108">
        <v>0.10876186320487281</v>
      </c>
      <c r="H747" s="109">
        <v>5.5918239300000003E-4</v>
      </c>
      <c r="I747" s="107">
        <v>-1.3776358536585368E-3</v>
      </c>
      <c r="J747" s="114">
        <v>1.41370744482986E-6</v>
      </c>
      <c r="K747" s="108">
        <v>0.25281687380129292</v>
      </c>
      <c r="L747" s="110">
        <v>-1.9839986718552103</v>
      </c>
      <c r="M747" s="106">
        <v>2.7776105279999999E-3</v>
      </c>
      <c r="N747" s="111">
        <v>-1.5084232258064515E-3</v>
      </c>
      <c r="O747" s="115">
        <v>6.7790707092947196E-6</v>
      </c>
      <c r="P747" s="112">
        <v>0.24406124044237207</v>
      </c>
      <c r="Q747" s="109">
        <v>3.5199886800000001E-4</v>
      </c>
      <c r="R747" s="107">
        <v>-8.1200172682028963E-4</v>
      </c>
      <c r="S747" s="114">
        <v>8.2547855547183505E-7</v>
      </c>
      <c r="T747" s="108">
        <v>0.2345117074273759</v>
      </c>
      <c r="U747" s="110">
        <v>-0.89348656893349443</v>
      </c>
      <c r="V747" s="106">
        <v>3.305355174E-3</v>
      </c>
      <c r="W747" s="107">
        <v>-5.4733485245901637E-4</v>
      </c>
      <c r="X747" s="114">
        <v>5.4898366106115196E-6</v>
      </c>
      <c r="Y747" s="108">
        <v>0.16608915900459656</v>
      </c>
      <c r="Z747" s="109">
        <v>3.0545618399999998E-4</v>
      </c>
      <c r="AA747" s="107">
        <v>-1.565724144930478E-4</v>
      </c>
      <c r="AB747" s="114">
        <v>6.95509711286568E-7</v>
      </c>
      <c r="AC747" s="108">
        <v>0.22769541024796144</v>
      </c>
      <c r="AD747" s="110">
        <v>-1.8055936698113553</v>
      </c>
    </row>
    <row r="748" spans="1:30" x14ac:dyDescent="0.2">
      <c r="A748" s="105" t="s">
        <v>2227</v>
      </c>
      <c r="B748" s="105" t="s">
        <v>2225</v>
      </c>
      <c r="C748" s="105" t="s">
        <v>2228</v>
      </c>
      <c r="D748" s="106">
        <v>0</v>
      </c>
      <c r="E748" s="107">
        <v>0</v>
      </c>
      <c r="F748" s="108">
        <v>0</v>
      </c>
      <c r="G748" s="108" t="s">
        <v>156</v>
      </c>
      <c r="H748" s="109">
        <v>0</v>
      </c>
      <c r="I748" s="107">
        <v>0</v>
      </c>
      <c r="J748" s="108">
        <v>0</v>
      </c>
      <c r="K748" s="108" t="s">
        <v>156</v>
      </c>
      <c r="L748" s="110" t="s">
        <v>157</v>
      </c>
      <c r="M748" s="106">
        <v>0</v>
      </c>
      <c r="N748" s="111">
        <v>0</v>
      </c>
      <c r="O748" s="112">
        <v>0</v>
      </c>
      <c r="P748" s="112" t="s">
        <v>156</v>
      </c>
      <c r="Q748" s="109">
        <v>0</v>
      </c>
      <c r="R748" s="107">
        <v>0</v>
      </c>
      <c r="S748" s="108">
        <v>0</v>
      </c>
      <c r="T748" s="108" t="s">
        <v>156</v>
      </c>
      <c r="U748" s="110" t="s">
        <v>157</v>
      </c>
      <c r="V748" s="106">
        <v>0</v>
      </c>
      <c r="W748" s="107">
        <v>0</v>
      </c>
      <c r="X748" s="108">
        <v>0</v>
      </c>
      <c r="Y748" s="108" t="s">
        <v>156</v>
      </c>
      <c r="Z748" s="109">
        <v>0</v>
      </c>
      <c r="AA748" s="107">
        <v>0</v>
      </c>
      <c r="AB748" s="108">
        <v>0</v>
      </c>
      <c r="AC748" s="108" t="s">
        <v>156</v>
      </c>
      <c r="AD748" s="110" t="s">
        <v>157</v>
      </c>
    </row>
    <row r="749" spans="1:30" x14ac:dyDescent="0.2">
      <c r="A749" s="105" t="s">
        <v>2229</v>
      </c>
      <c r="B749" s="105" t="s">
        <v>2230</v>
      </c>
      <c r="C749" s="105" t="s">
        <v>2231</v>
      </c>
      <c r="D749" s="106">
        <v>0.27179119127065499</v>
      </c>
      <c r="E749" s="107">
        <v>-0.11029994248254137</v>
      </c>
      <c r="F749" s="108">
        <v>0.10225800374536401</v>
      </c>
      <c r="G749" s="108">
        <v>37.623737276876454</v>
      </c>
      <c r="H749" s="109">
        <v>0</v>
      </c>
      <c r="I749" s="107">
        <v>0</v>
      </c>
      <c r="J749" s="108">
        <v>2.0310724934687802E-2</v>
      </c>
      <c r="K749" s="108" t="s">
        <v>156</v>
      </c>
      <c r="L749" s="110" t="s">
        <v>157</v>
      </c>
      <c r="M749" s="106">
        <v>4.8477688379999998E-3</v>
      </c>
      <c r="N749" s="111">
        <v>-2.6326538709677419E-3</v>
      </c>
      <c r="O749" s="112">
        <v>4.63114940920452E-2</v>
      </c>
      <c r="P749" s="112">
        <v>955.31564395202292</v>
      </c>
      <c r="Q749" s="113">
        <v>0</v>
      </c>
      <c r="R749" s="107">
        <v>0</v>
      </c>
      <c r="S749" s="108">
        <v>4.4985237667350903E-3</v>
      </c>
      <c r="T749" s="108" t="s">
        <v>156</v>
      </c>
      <c r="U749" s="110" t="s">
        <v>157</v>
      </c>
      <c r="V749" s="106">
        <v>0</v>
      </c>
      <c r="W749" s="107">
        <v>0</v>
      </c>
      <c r="X749" s="108">
        <v>2.2205087074250202E-2</v>
      </c>
      <c r="Y749" s="108" t="s">
        <v>156</v>
      </c>
      <c r="Z749" s="109">
        <v>5.33113812E-4</v>
      </c>
      <c r="AA749" s="107">
        <v>-2.7326641631990258E-4</v>
      </c>
      <c r="AB749" s="108">
        <v>1.4561150691223599E-2</v>
      </c>
      <c r="AC749" s="108">
        <v>2731.3399809689417</v>
      </c>
      <c r="AD749" s="110" t="s">
        <v>157</v>
      </c>
    </row>
    <row r="750" spans="1:30" x14ac:dyDescent="0.2">
      <c r="A750" s="105" t="s">
        <v>2232</v>
      </c>
      <c r="B750" s="105" t="s">
        <v>2230</v>
      </c>
      <c r="C750" s="105" t="s">
        <v>2233</v>
      </c>
      <c r="D750" s="106">
        <v>0</v>
      </c>
      <c r="E750" s="107">
        <v>0</v>
      </c>
      <c r="F750" s="108">
        <v>0</v>
      </c>
      <c r="G750" s="108" t="s">
        <v>156</v>
      </c>
      <c r="H750" s="109">
        <v>0</v>
      </c>
      <c r="I750" s="107">
        <v>0</v>
      </c>
      <c r="J750" s="108">
        <v>0</v>
      </c>
      <c r="K750" s="108" t="s">
        <v>156</v>
      </c>
      <c r="L750" s="110" t="s">
        <v>157</v>
      </c>
      <c r="M750" s="106">
        <v>0</v>
      </c>
      <c r="N750" s="111">
        <v>0</v>
      </c>
      <c r="O750" s="112">
        <v>0</v>
      </c>
      <c r="P750" s="112" t="s">
        <v>156</v>
      </c>
      <c r="Q750" s="109">
        <v>0</v>
      </c>
      <c r="R750" s="107">
        <v>0</v>
      </c>
      <c r="S750" s="108">
        <v>0</v>
      </c>
      <c r="T750" s="108" t="s">
        <v>156</v>
      </c>
      <c r="U750" s="110" t="s">
        <v>157</v>
      </c>
      <c r="V750" s="106">
        <v>0</v>
      </c>
      <c r="W750" s="107">
        <v>0</v>
      </c>
      <c r="X750" s="108">
        <v>0</v>
      </c>
      <c r="Y750" s="108" t="s">
        <v>156</v>
      </c>
      <c r="Z750" s="109">
        <v>0</v>
      </c>
      <c r="AA750" s="107">
        <v>0</v>
      </c>
      <c r="AB750" s="108">
        <v>0</v>
      </c>
      <c r="AC750" s="108" t="s">
        <v>156</v>
      </c>
      <c r="AD750" s="110" t="s">
        <v>157</v>
      </c>
    </row>
    <row r="751" spans="1:30" x14ac:dyDescent="0.2">
      <c r="A751" s="105" t="s">
        <v>2234</v>
      </c>
      <c r="B751" s="105" t="s">
        <v>2235</v>
      </c>
      <c r="C751" s="105" t="s">
        <v>2236</v>
      </c>
      <c r="D751" s="106">
        <v>2.3437398599999999E-2</v>
      </c>
      <c r="E751" s="107">
        <v>-9.5115066291683419E-3</v>
      </c>
      <c r="F751" s="114">
        <v>2.5490951404112798E-5</v>
      </c>
      <c r="G751" s="108">
        <v>0.10876186320487291</v>
      </c>
      <c r="H751" s="109">
        <v>9.7594081200000002E-4</v>
      </c>
      <c r="I751" s="107">
        <v>-2.4043873170731707E-3</v>
      </c>
      <c r="J751" s="114">
        <v>2.46734305104938E-6</v>
      </c>
      <c r="K751" s="108">
        <v>0.25281687380129564</v>
      </c>
      <c r="L751" s="110">
        <v>-1.9840045679644167</v>
      </c>
      <c r="M751" s="106">
        <v>4.8477688379999998E-3</v>
      </c>
      <c r="N751" s="111">
        <v>-2.6326538709677419E-3</v>
      </c>
      <c r="O751" s="115">
        <v>1.1831524759801401E-5</v>
      </c>
      <c r="P751" s="112">
        <v>0.24406124044236863</v>
      </c>
      <c r="Q751" s="109">
        <v>6.1434261199999997E-4</v>
      </c>
      <c r="R751" s="107">
        <v>-1.4171842785678707E-3</v>
      </c>
      <c r="S751" s="114">
        <v>1.4407053488551699E-6</v>
      </c>
      <c r="T751" s="108">
        <v>0.23451170742738092</v>
      </c>
      <c r="U751" s="110">
        <v>-0.89349048882394322</v>
      </c>
      <c r="V751" s="106">
        <v>5.7688443450000003E-3</v>
      </c>
      <c r="W751" s="107">
        <v>-9.5526483606557392E-4</v>
      </c>
      <c r="X751" s="114">
        <v>9.5814250568945707E-6</v>
      </c>
      <c r="Y751" s="108">
        <v>0.16608915900459384</v>
      </c>
      <c r="Z751" s="109">
        <v>5.33113812E-4</v>
      </c>
      <c r="AA751" s="107">
        <v>-2.7326641631990258E-4</v>
      </c>
      <c r="AB751" s="114">
        <v>1.21387568132193E-6</v>
      </c>
      <c r="AC751" s="108">
        <v>0.22769541024795845</v>
      </c>
      <c r="AD751" s="110">
        <v>-1.8055925914628594</v>
      </c>
    </row>
    <row r="752" spans="1:30" x14ac:dyDescent="0.2">
      <c r="A752" s="105" t="s">
        <v>2237</v>
      </c>
      <c r="B752" s="105" t="s">
        <v>2235</v>
      </c>
      <c r="C752" s="105" t="s">
        <v>2238</v>
      </c>
      <c r="D752" s="106">
        <v>0</v>
      </c>
      <c r="E752" s="107">
        <v>0</v>
      </c>
      <c r="F752" s="108">
        <v>0</v>
      </c>
      <c r="G752" s="108" t="s">
        <v>156</v>
      </c>
      <c r="H752" s="109">
        <v>0</v>
      </c>
      <c r="I752" s="107">
        <v>0</v>
      </c>
      <c r="J752" s="108">
        <v>0</v>
      </c>
      <c r="K752" s="108" t="s">
        <v>156</v>
      </c>
      <c r="L752" s="110" t="s">
        <v>157</v>
      </c>
      <c r="M752" s="106">
        <v>0</v>
      </c>
      <c r="N752" s="111">
        <v>0</v>
      </c>
      <c r="O752" s="112">
        <v>0</v>
      </c>
      <c r="P752" s="112" t="s">
        <v>156</v>
      </c>
      <c r="Q752" s="109">
        <v>0</v>
      </c>
      <c r="R752" s="107">
        <v>0</v>
      </c>
      <c r="S752" s="108">
        <v>0</v>
      </c>
      <c r="T752" s="108" t="s">
        <v>156</v>
      </c>
      <c r="U752" s="110" t="s">
        <v>157</v>
      </c>
      <c r="V752" s="106">
        <v>0</v>
      </c>
      <c r="W752" s="107">
        <v>0</v>
      </c>
      <c r="X752" s="108">
        <v>0</v>
      </c>
      <c r="Y752" s="108" t="s">
        <v>156</v>
      </c>
      <c r="Z752" s="109">
        <v>0</v>
      </c>
      <c r="AA752" s="107">
        <v>0</v>
      </c>
      <c r="AB752" s="108">
        <v>0</v>
      </c>
      <c r="AC752" s="108" t="s">
        <v>156</v>
      </c>
      <c r="AD752" s="110" t="s">
        <v>157</v>
      </c>
    </row>
    <row r="753" spans="1:30" x14ac:dyDescent="0.2">
      <c r="A753" s="105" t="s">
        <v>2239</v>
      </c>
      <c r="B753" s="105" t="s">
        <v>2240</v>
      </c>
      <c r="C753" s="105" t="s">
        <v>2241</v>
      </c>
      <c r="D753" s="106">
        <v>0</v>
      </c>
      <c r="E753" s="107">
        <v>0</v>
      </c>
      <c r="F753" s="108">
        <v>0</v>
      </c>
      <c r="G753" s="108" t="s">
        <v>156</v>
      </c>
      <c r="H753" s="109">
        <v>0</v>
      </c>
      <c r="I753" s="107">
        <v>0</v>
      </c>
      <c r="J753" s="108">
        <v>0</v>
      </c>
      <c r="K753" s="108" t="s">
        <v>156</v>
      </c>
      <c r="L753" s="110" t="s">
        <v>157</v>
      </c>
      <c r="M753" s="106">
        <v>0</v>
      </c>
      <c r="N753" s="111">
        <v>0</v>
      </c>
      <c r="O753" s="112">
        <v>0</v>
      </c>
      <c r="P753" s="112" t="s">
        <v>156</v>
      </c>
      <c r="Q753" s="109">
        <v>0</v>
      </c>
      <c r="R753" s="107">
        <v>0</v>
      </c>
      <c r="S753" s="108">
        <v>0</v>
      </c>
      <c r="T753" s="108" t="s">
        <v>156</v>
      </c>
      <c r="U753" s="110" t="s">
        <v>157</v>
      </c>
      <c r="V753" s="106">
        <v>0</v>
      </c>
      <c r="W753" s="107">
        <v>0</v>
      </c>
      <c r="X753" s="108">
        <v>0</v>
      </c>
      <c r="Y753" s="108" t="s">
        <v>156</v>
      </c>
      <c r="Z753" s="109">
        <v>0</v>
      </c>
      <c r="AA753" s="107">
        <v>0</v>
      </c>
      <c r="AB753" s="108">
        <v>0</v>
      </c>
      <c r="AC753" s="108" t="s">
        <v>156</v>
      </c>
      <c r="AD753" s="110" t="s">
        <v>157</v>
      </c>
    </row>
    <row r="754" spans="1:30" x14ac:dyDescent="0.2">
      <c r="A754" s="105" t="s">
        <v>2242</v>
      </c>
      <c r="B754" s="105" t="s">
        <v>2243</v>
      </c>
      <c r="C754" s="105" t="s">
        <v>2244</v>
      </c>
      <c r="D754" s="106">
        <v>0</v>
      </c>
      <c r="E754" s="107">
        <v>0</v>
      </c>
      <c r="F754" s="108">
        <v>0</v>
      </c>
      <c r="G754" s="108" t="s">
        <v>156</v>
      </c>
      <c r="H754" s="113">
        <v>0</v>
      </c>
      <c r="I754" s="107">
        <v>0</v>
      </c>
      <c r="J754" s="114">
        <v>1.9428828324382801E-20</v>
      </c>
      <c r="K754" s="108" t="s">
        <v>156</v>
      </c>
      <c r="L754" s="110" t="s">
        <v>157</v>
      </c>
      <c r="M754" s="106">
        <v>0</v>
      </c>
      <c r="N754" s="111">
        <v>0</v>
      </c>
      <c r="O754" s="112">
        <v>0</v>
      </c>
      <c r="P754" s="112" t="s">
        <v>156</v>
      </c>
      <c r="Q754" s="113">
        <v>0</v>
      </c>
      <c r="R754" s="107">
        <v>0</v>
      </c>
      <c r="S754" s="114">
        <v>5.5008240293956799E-20</v>
      </c>
      <c r="T754" s="108" t="s">
        <v>156</v>
      </c>
      <c r="U754" s="110" t="s">
        <v>157</v>
      </c>
      <c r="V754" s="116">
        <v>0</v>
      </c>
      <c r="W754" s="107">
        <v>0</v>
      </c>
      <c r="X754" s="114">
        <v>3.8838174242602699E-20</v>
      </c>
      <c r="Y754" s="108" t="s">
        <v>156</v>
      </c>
      <c r="Z754" s="109">
        <v>0</v>
      </c>
      <c r="AA754" s="107">
        <v>0</v>
      </c>
      <c r="AB754" s="108">
        <v>0</v>
      </c>
      <c r="AC754" s="108" t="s">
        <v>156</v>
      </c>
      <c r="AD754" s="110" t="s">
        <v>157</v>
      </c>
    </row>
    <row r="755" spans="1:30" x14ac:dyDescent="0.2">
      <c r="A755" s="105" t="s">
        <v>2245</v>
      </c>
      <c r="B755" s="105" t="s">
        <v>2246</v>
      </c>
      <c r="C755" s="105" t="s">
        <v>2247</v>
      </c>
      <c r="D755" s="106">
        <v>0</v>
      </c>
      <c r="E755" s="107">
        <v>0</v>
      </c>
      <c r="F755" s="114">
        <v>2.2508759054221799E-16</v>
      </c>
      <c r="G755" s="108" t="s">
        <v>156</v>
      </c>
      <c r="H755" s="109">
        <v>0</v>
      </c>
      <c r="I755" s="107">
        <v>0</v>
      </c>
      <c r="J755" s="114">
        <v>5.6286020335647706E-17</v>
      </c>
      <c r="K755" s="108" t="s">
        <v>156</v>
      </c>
      <c r="L755" s="110" t="s">
        <v>157</v>
      </c>
      <c r="M755" s="116">
        <v>0</v>
      </c>
      <c r="N755" s="111">
        <v>0</v>
      </c>
      <c r="O755" s="115">
        <v>7.9600453330681202E-17</v>
      </c>
      <c r="P755" s="112" t="s">
        <v>156</v>
      </c>
      <c r="Q755" s="109">
        <v>0</v>
      </c>
      <c r="R755" s="107">
        <v>0</v>
      </c>
      <c r="S755" s="114">
        <v>5.6356793682270403E-17</v>
      </c>
      <c r="T755" s="108" t="s">
        <v>156</v>
      </c>
      <c r="U755" s="110" t="s">
        <v>157</v>
      </c>
      <c r="V755" s="116">
        <v>0</v>
      </c>
      <c r="W755" s="107">
        <v>0</v>
      </c>
      <c r="X755" s="114">
        <v>3.9770290424425003E-17</v>
      </c>
      <c r="Y755" s="108" t="s">
        <v>156</v>
      </c>
      <c r="Z755" s="113">
        <v>0</v>
      </c>
      <c r="AA755" s="107">
        <v>0</v>
      </c>
      <c r="AB755" s="114">
        <v>3.98202217566123E-17</v>
      </c>
      <c r="AC755" s="108" t="s">
        <v>156</v>
      </c>
      <c r="AD755" s="110" t="s">
        <v>157</v>
      </c>
    </row>
    <row r="756" spans="1:30" x14ac:dyDescent="0.2">
      <c r="A756" s="105" t="s">
        <v>2248</v>
      </c>
      <c r="B756" s="105" t="s">
        <v>2249</v>
      </c>
      <c r="C756" s="105" t="s">
        <v>2250</v>
      </c>
      <c r="D756" s="106">
        <v>0</v>
      </c>
      <c r="E756" s="107">
        <v>0</v>
      </c>
      <c r="F756" s="108">
        <v>1.2643636473186899E-2</v>
      </c>
      <c r="G756" s="108" t="s">
        <v>156</v>
      </c>
      <c r="H756" s="109">
        <v>0</v>
      </c>
      <c r="I756" s="107">
        <v>0</v>
      </c>
      <c r="J756" s="108">
        <v>3.9787557422543401E-3</v>
      </c>
      <c r="K756" s="108" t="s">
        <v>156</v>
      </c>
      <c r="L756" s="110" t="s">
        <v>157</v>
      </c>
      <c r="M756" s="106">
        <v>0</v>
      </c>
      <c r="N756" s="111">
        <v>0</v>
      </c>
      <c r="O756" s="112">
        <v>4.0860084432757203E-2</v>
      </c>
      <c r="P756" s="112" t="s">
        <v>156</v>
      </c>
      <c r="Q756" s="109">
        <v>0</v>
      </c>
      <c r="R756" s="107">
        <v>0</v>
      </c>
      <c r="S756" s="108">
        <v>8.2604274613169801E-3</v>
      </c>
      <c r="T756" s="108" t="s">
        <v>156</v>
      </c>
      <c r="U756" s="110" t="s">
        <v>157</v>
      </c>
      <c r="V756" s="106">
        <v>0</v>
      </c>
      <c r="W756" s="107">
        <v>0</v>
      </c>
      <c r="X756" s="108">
        <v>3.2374847612877799E-3</v>
      </c>
      <c r="Y756" s="108" t="s">
        <v>156</v>
      </c>
      <c r="Z756" s="109">
        <v>0</v>
      </c>
      <c r="AA756" s="107">
        <v>0</v>
      </c>
      <c r="AB756" s="108">
        <v>1.9435514188010601E-2</v>
      </c>
      <c r="AC756" s="108" t="s">
        <v>156</v>
      </c>
      <c r="AD756" s="110" t="s">
        <v>157</v>
      </c>
    </row>
    <row r="757" spans="1:30" x14ac:dyDescent="0.2">
      <c r="A757" s="105" t="s">
        <v>2251</v>
      </c>
      <c r="B757" s="105" t="s">
        <v>2252</v>
      </c>
      <c r="C757" s="105" t="s">
        <v>2253</v>
      </c>
      <c r="D757" s="106">
        <v>1.1992859999999999E-2</v>
      </c>
      <c r="E757" s="107">
        <v>-4.8670148654077943E-3</v>
      </c>
      <c r="F757" s="108">
        <v>5.1225283179111999E-2</v>
      </c>
      <c r="G757" s="108">
        <v>427.13150307026018</v>
      </c>
      <c r="H757" s="109">
        <v>1.399167E-3</v>
      </c>
      <c r="I757" s="107">
        <v>-3.4470731707317076E-3</v>
      </c>
      <c r="J757" s="108">
        <v>1.54858879545776E-2</v>
      </c>
      <c r="K757" s="108">
        <v>1106.7933959690015</v>
      </c>
      <c r="L757" s="110">
        <v>-0.49766525807532475</v>
      </c>
      <c r="M757" s="106">
        <v>3.5978579999999998E-3</v>
      </c>
      <c r="N757" s="111">
        <v>-1.9538709677419355E-3</v>
      </c>
      <c r="O757" s="112">
        <v>2.0543566122631401E-2</v>
      </c>
      <c r="P757" s="112">
        <v>570.99435615945379</v>
      </c>
      <c r="Q757" s="109">
        <v>1.014884E-3</v>
      </c>
      <c r="R757" s="107">
        <v>-2.3411653713678498E-3</v>
      </c>
      <c r="S757" s="108">
        <v>2.69001916795734E-3</v>
      </c>
      <c r="T757" s="108">
        <v>265.05681121757164</v>
      </c>
      <c r="U757" s="110">
        <v>0.26089164886469612</v>
      </c>
      <c r="V757" s="106">
        <v>4.8637710000000002E-3</v>
      </c>
      <c r="W757" s="107">
        <v>-8.0539344262295094E-4</v>
      </c>
      <c r="X757" s="108">
        <v>3.36733481312092E-3</v>
      </c>
      <c r="Y757" s="108">
        <v>69.233004866407569</v>
      </c>
      <c r="Z757" s="109">
        <v>7.9952400000000002E-4</v>
      </c>
      <c r="AA757" s="107">
        <v>-4.0982441895869281E-4</v>
      </c>
      <c r="AB757" s="108">
        <v>6.7059079925484702E-3</v>
      </c>
      <c r="AC757" s="108">
        <v>838.73754790956491</v>
      </c>
      <c r="AD757" s="110">
        <v>-0.97468777776978144</v>
      </c>
    </row>
    <row r="758" spans="1:30" x14ac:dyDescent="0.2">
      <c r="A758" s="105" t="s">
        <v>2254</v>
      </c>
      <c r="B758" s="105" t="s">
        <v>2252</v>
      </c>
      <c r="C758" s="105" t="s">
        <v>2255</v>
      </c>
      <c r="D758" s="106">
        <v>0</v>
      </c>
      <c r="E758" s="107">
        <v>0</v>
      </c>
      <c r="F758" s="108">
        <v>0</v>
      </c>
      <c r="G758" s="108" t="s">
        <v>156</v>
      </c>
      <c r="H758" s="109">
        <v>0</v>
      </c>
      <c r="I758" s="107">
        <v>0</v>
      </c>
      <c r="J758" s="108">
        <v>0</v>
      </c>
      <c r="K758" s="108" t="s">
        <v>156</v>
      </c>
      <c r="L758" s="110" t="s">
        <v>157</v>
      </c>
      <c r="M758" s="106">
        <v>0</v>
      </c>
      <c r="N758" s="111">
        <v>0</v>
      </c>
      <c r="O758" s="112">
        <v>0</v>
      </c>
      <c r="P758" s="112" t="s">
        <v>156</v>
      </c>
      <c r="Q758" s="109">
        <v>0</v>
      </c>
      <c r="R758" s="107">
        <v>0</v>
      </c>
      <c r="S758" s="108">
        <v>0</v>
      </c>
      <c r="T758" s="108" t="s">
        <v>156</v>
      </c>
      <c r="U758" s="110" t="s">
        <v>157</v>
      </c>
      <c r="V758" s="106">
        <v>0</v>
      </c>
      <c r="W758" s="107">
        <v>0</v>
      </c>
      <c r="X758" s="108">
        <v>0</v>
      </c>
      <c r="Y758" s="108" t="s">
        <v>156</v>
      </c>
      <c r="Z758" s="109">
        <v>0</v>
      </c>
      <c r="AA758" s="107">
        <v>0</v>
      </c>
      <c r="AB758" s="108">
        <v>0</v>
      </c>
      <c r="AC758" s="108" t="s">
        <v>156</v>
      </c>
      <c r="AD758" s="110" t="s">
        <v>157</v>
      </c>
    </row>
    <row r="759" spans="1:30" x14ac:dyDescent="0.2">
      <c r="A759" s="105" t="s">
        <v>2256</v>
      </c>
      <c r="B759" s="105" t="s">
        <v>2257</v>
      </c>
      <c r="C759" s="105" t="s">
        <v>2258</v>
      </c>
      <c r="D759" s="116">
        <v>0</v>
      </c>
      <c r="E759" s="107">
        <v>0</v>
      </c>
      <c r="F759" s="108">
        <v>2.1124657604797999E-4</v>
      </c>
      <c r="G759" s="108" t="s">
        <v>156</v>
      </c>
      <c r="H759" s="113">
        <v>0</v>
      </c>
      <c r="I759" s="107">
        <v>0</v>
      </c>
      <c r="J759" s="114">
        <v>6.1277603766818798E-5</v>
      </c>
      <c r="K759" s="108" t="s">
        <v>156</v>
      </c>
      <c r="L759" s="110" t="s">
        <v>157</v>
      </c>
      <c r="M759" s="116">
        <v>0</v>
      </c>
      <c r="N759" s="111">
        <v>0</v>
      </c>
      <c r="O759" s="112">
        <v>1.10044173218088E-4</v>
      </c>
      <c r="P759" s="112" t="s">
        <v>156</v>
      </c>
      <c r="Q759" s="113">
        <v>0</v>
      </c>
      <c r="R759" s="107">
        <v>0</v>
      </c>
      <c r="S759" s="114">
        <v>7.1473980754858794E-5</v>
      </c>
      <c r="T759" s="108" t="s">
        <v>156</v>
      </c>
      <c r="U759" s="110" t="s">
        <v>157</v>
      </c>
      <c r="V759" s="116">
        <v>0</v>
      </c>
      <c r="W759" s="107">
        <v>0</v>
      </c>
      <c r="X759" s="108">
        <v>1.4648601980190001E-4</v>
      </c>
      <c r="Y759" s="108" t="s">
        <v>156</v>
      </c>
      <c r="Z759" s="113">
        <v>0</v>
      </c>
      <c r="AA759" s="107">
        <v>0</v>
      </c>
      <c r="AB759" s="114">
        <v>1.6373092083963201E-4</v>
      </c>
      <c r="AC759" s="108" t="s">
        <v>156</v>
      </c>
      <c r="AD759" s="110" t="s">
        <v>157</v>
      </c>
    </row>
    <row r="760" spans="1:30" x14ac:dyDescent="0.2">
      <c r="A760" s="105" t="s">
        <v>2259</v>
      </c>
      <c r="B760" s="105" t="s">
        <v>2260</v>
      </c>
      <c r="C760" s="105" t="s">
        <v>2261</v>
      </c>
      <c r="D760" s="106">
        <v>0.793921290434081</v>
      </c>
      <c r="E760" s="107">
        <v>-0.32219393226523207</v>
      </c>
      <c r="F760" s="108">
        <v>3.0082368909296001E-2</v>
      </c>
      <c r="G760" s="108">
        <v>3.7890870633848723</v>
      </c>
      <c r="H760" s="109">
        <v>3.8475803098963E-2</v>
      </c>
      <c r="I760" s="107">
        <v>-9.4791335548073424E-2</v>
      </c>
      <c r="J760" s="108">
        <v>6.6866203407437196E-3</v>
      </c>
      <c r="K760" s="108">
        <v>17.37876743870731</v>
      </c>
      <c r="L760" s="110">
        <v>-1.7651022247044708</v>
      </c>
      <c r="M760" s="106">
        <v>0</v>
      </c>
      <c r="N760" s="111">
        <v>0</v>
      </c>
      <c r="O760" s="112">
        <v>1.6869243915769501E-2</v>
      </c>
      <c r="P760" s="112" t="s">
        <v>156</v>
      </c>
      <c r="Q760" s="109">
        <v>0</v>
      </c>
      <c r="R760" s="107">
        <v>0</v>
      </c>
      <c r="S760" s="108">
        <v>1.77200765569851E-3</v>
      </c>
      <c r="T760" s="108" t="s">
        <v>156</v>
      </c>
      <c r="U760" s="110" t="s">
        <v>157</v>
      </c>
      <c r="V760" s="116">
        <v>0</v>
      </c>
      <c r="W760" s="107">
        <v>0</v>
      </c>
      <c r="X760" s="108">
        <v>1.0753817639737599E-3</v>
      </c>
      <c r="Y760" s="108" t="s">
        <v>156</v>
      </c>
      <c r="Z760" s="109">
        <v>0</v>
      </c>
      <c r="AA760" s="107">
        <v>0</v>
      </c>
      <c r="AB760" s="108">
        <v>9.1655968791193206E-3</v>
      </c>
      <c r="AC760" s="108" t="s">
        <v>156</v>
      </c>
      <c r="AD760" s="110" t="s">
        <v>157</v>
      </c>
    </row>
    <row r="761" spans="1:30" x14ac:dyDescent="0.2">
      <c r="A761" s="105" t="s">
        <v>2262</v>
      </c>
      <c r="B761" s="105" t="s">
        <v>2263</v>
      </c>
      <c r="C761" s="105" t="s">
        <v>2264</v>
      </c>
      <c r="D761" s="106">
        <v>0</v>
      </c>
      <c r="E761" s="107">
        <v>0</v>
      </c>
      <c r="F761" s="108">
        <v>0</v>
      </c>
      <c r="G761" s="108" t="s">
        <v>156</v>
      </c>
      <c r="H761" s="109">
        <v>0</v>
      </c>
      <c r="I761" s="107">
        <v>0</v>
      </c>
      <c r="J761" s="108">
        <v>0</v>
      </c>
      <c r="K761" s="108" t="s">
        <v>156</v>
      </c>
      <c r="L761" s="110" t="s">
        <v>157</v>
      </c>
      <c r="M761" s="106">
        <v>0</v>
      </c>
      <c r="N761" s="111">
        <v>0</v>
      </c>
      <c r="O761" s="112">
        <v>0</v>
      </c>
      <c r="P761" s="112" t="s">
        <v>156</v>
      </c>
      <c r="Q761" s="109">
        <v>0</v>
      </c>
      <c r="R761" s="107">
        <v>0</v>
      </c>
      <c r="S761" s="108">
        <v>0</v>
      </c>
      <c r="T761" s="108" t="s">
        <v>156</v>
      </c>
      <c r="U761" s="110" t="s">
        <v>157</v>
      </c>
      <c r="V761" s="106">
        <v>0</v>
      </c>
      <c r="W761" s="107">
        <v>0</v>
      </c>
      <c r="X761" s="108">
        <v>0</v>
      </c>
      <c r="Y761" s="108" t="s">
        <v>156</v>
      </c>
      <c r="Z761" s="109">
        <v>0</v>
      </c>
      <c r="AA761" s="107">
        <v>0</v>
      </c>
      <c r="AB761" s="108">
        <v>0</v>
      </c>
      <c r="AC761" s="108" t="s">
        <v>156</v>
      </c>
      <c r="AD761" s="110" t="s">
        <v>157</v>
      </c>
    </row>
    <row r="762" spans="1:30" x14ac:dyDescent="0.2">
      <c r="A762" s="105" t="s">
        <v>2265</v>
      </c>
      <c r="B762" s="105" t="s">
        <v>2266</v>
      </c>
      <c r="C762" s="105" t="s">
        <v>2267</v>
      </c>
      <c r="D762" s="116">
        <v>0</v>
      </c>
      <c r="E762" s="107">
        <v>0</v>
      </c>
      <c r="F762" s="114">
        <v>5.5570088329495097E-5</v>
      </c>
      <c r="G762" s="108" t="s">
        <v>156</v>
      </c>
      <c r="H762" s="113">
        <v>0</v>
      </c>
      <c r="I762" s="107">
        <v>0</v>
      </c>
      <c r="J762" s="114">
        <v>4.3709404914306299E-5</v>
      </c>
      <c r="K762" s="108" t="s">
        <v>156</v>
      </c>
      <c r="L762" s="110" t="s">
        <v>157</v>
      </c>
      <c r="M762" s="116">
        <v>0</v>
      </c>
      <c r="N762" s="111">
        <v>0</v>
      </c>
      <c r="O762" s="115">
        <v>3.4370055013791202E-5</v>
      </c>
      <c r="P762" s="112" t="s">
        <v>156</v>
      </c>
      <c r="Q762" s="113">
        <v>0</v>
      </c>
      <c r="R762" s="107">
        <v>0</v>
      </c>
      <c r="S762" s="114">
        <v>2.4663553261588901E-5</v>
      </c>
      <c r="T762" s="108" t="s">
        <v>156</v>
      </c>
      <c r="U762" s="110" t="s">
        <v>157</v>
      </c>
      <c r="V762" s="116">
        <v>0</v>
      </c>
      <c r="W762" s="107">
        <v>0</v>
      </c>
      <c r="X762" s="114">
        <v>4.4970061915972401E-5</v>
      </c>
      <c r="Y762" s="108" t="s">
        <v>156</v>
      </c>
      <c r="Z762" s="113">
        <v>0</v>
      </c>
      <c r="AA762" s="107">
        <v>0</v>
      </c>
      <c r="AB762" s="114">
        <v>3.8480996096349498E-5</v>
      </c>
      <c r="AC762" s="108" t="s">
        <v>156</v>
      </c>
      <c r="AD762" s="110" t="s">
        <v>157</v>
      </c>
    </row>
    <row r="763" spans="1:30" x14ac:dyDescent="0.2">
      <c r="A763" s="105" t="s">
        <v>2268</v>
      </c>
      <c r="B763" s="105" t="s">
        <v>2269</v>
      </c>
      <c r="C763" s="105" t="s">
        <v>2270</v>
      </c>
      <c r="D763" s="116">
        <v>0</v>
      </c>
      <c r="E763" s="107">
        <v>0</v>
      </c>
      <c r="F763" s="114">
        <v>2.37737959947807E-5</v>
      </c>
      <c r="G763" s="108" t="s">
        <v>156</v>
      </c>
      <c r="H763" s="113">
        <v>0</v>
      </c>
      <c r="I763" s="107">
        <v>0</v>
      </c>
      <c r="J763" s="114">
        <v>2.4760358746509299E-5</v>
      </c>
      <c r="K763" s="108" t="s">
        <v>156</v>
      </c>
      <c r="L763" s="110" t="s">
        <v>157</v>
      </c>
      <c r="M763" s="106">
        <v>0</v>
      </c>
      <c r="N763" s="111">
        <v>0</v>
      </c>
      <c r="O763" s="112">
        <v>0</v>
      </c>
      <c r="P763" s="112" t="s">
        <v>156</v>
      </c>
      <c r="Q763" s="109">
        <v>0</v>
      </c>
      <c r="R763" s="107">
        <v>0</v>
      </c>
      <c r="S763" s="108">
        <v>0</v>
      </c>
      <c r="T763" s="108" t="s">
        <v>156</v>
      </c>
      <c r="U763" s="110" t="s">
        <v>157</v>
      </c>
      <c r="V763" s="106">
        <v>0</v>
      </c>
      <c r="W763" s="107">
        <v>0</v>
      </c>
      <c r="X763" s="108">
        <v>0</v>
      </c>
      <c r="Y763" s="108" t="s">
        <v>156</v>
      </c>
      <c r="Z763" s="113">
        <v>0</v>
      </c>
      <c r="AA763" s="107">
        <v>0</v>
      </c>
      <c r="AB763" s="114">
        <v>1.20771426984747E-5</v>
      </c>
      <c r="AC763" s="108" t="s">
        <v>156</v>
      </c>
      <c r="AD763" s="110" t="s">
        <v>157</v>
      </c>
    </row>
    <row r="764" spans="1:30" x14ac:dyDescent="0.2">
      <c r="A764" s="105" t="s">
        <v>2271</v>
      </c>
      <c r="B764" s="105" t="s">
        <v>2272</v>
      </c>
      <c r="C764" s="105" t="s">
        <v>2273</v>
      </c>
      <c r="D764" s="106">
        <v>0</v>
      </c>
      <c r="E764" s="107">
        <v>0</v>
      </c>
      <c r="F764" s="108">
        <v>3.5334351912588999E-3</v>
      </c>
      <c r="G764" s="108" t="s">
        <v>156</v>
      </c>
      <c r="H764" s="113">
        <v>0</v>
      </c>
      <c r="I764" s="107">
        <v>0</v>
      </c>
      <c r="J764" s="108">
        <v>1.1078717848550499E-3</v>
      </c>
      <c r="K764" s="108" t="s">
        <v>156</v>
      </c>
      <c r="L764" s="110" t="s">
        <v>157</v>
      </c>
      <c r="M764" s="116">
        <v>0</v>
      </c>
      <c r="N764" s="111">
        <v>0</v>
      </c>
      <c r="O764" s="112">
        <v>1.25085700797516E-3</v>
      </c>
      <c r="P764" s="112" t="s">
        <v>156</v>
      </c>
      <c r="Q764" s="113">
        <v>0</v>
      </c>
      <c r="R764" s="107">
        <v>0</v>
      </c>
      <c r="S764" s="108">
        <v>9.8869609859502305E-4</v>
      </c>
      <c r="T764" s="108" t="s">
        <v>156</v>
      </c>
      <c r="U764" s="110" t="s">
        <v>157</v>
      </c>
      <c r="V764" s="116">
        <v>0</v>
      </c>
      <c r="W764" s="107">
        <v>0</v>
      </c>
      <c r="X764" s="108">
        <v>1.1085592787489799E-3</v>
      </c>
      <c r="Y764" s="108" t="s">
        <v>156</v>
      </c>
      <c r="Z764" s="113">
        <v>0</v>
      </c>
      <c r="AA764" s="107">
        <v>0</v>
      </c>
      <c r="AB764" s="114">
        <v>1.1148204598655899E-3</v>
      </c>
      <c r="AC764" s="108" t="s">
        <v>156</v>
      </c>
      <c r="AD764" s="110" t="s">
        <v>157</v>
      </c>
    </row>
    <row r="765" spans="1:30" x14ac:dyDescent="0.2">
      <c r="A765" s="105" t="s">
        <v>2274</v>
      </c>
      <c r="B765" s="105" t="s">
        <v>2272</v>
      </c>
      <c r="C765" s="105" t="s">
        <v>2275</v>
      </c>
      <c r="D765" s="116">
        <v>0</v>
      </c>
      <c r="E765" s="107">
        <v>0</v>
      </c>
      <c r="F765" s="108">
        <v>1.60629497576804E-3</v>
      </c>
      <c r="G765" s="108" t="s">
        <v>156</v>
      </c>
      <c r="H765" s="113">
        <v>0</v>
      </c>
      <c r="I765" s="107">
        <v>0</v>
      </c>
      <c r="J765" s="108">
        <v>5.2181407503571896E-4</v>
      </c>
      <c r="K765" s="108" t="s">
        <v>156</v>
      </c>
      <c r="L765" s="110" t="s">
        <v>157</v>
      </c>
      <c r="M765" s="106">
        <v>0</v>
      </c>
      <c r="N765" s="111">
        <v>0</v>
      </c>
      <c r="O765" s="112">
        <v>0</v>
      </c>
      <c r="P765" s="112" t="s">
        <v>156</v>
      </c>
      <c r="Q765" s="109">
        <v>0</v>
      </c>
      <c r="R765" s="107">
        <v>0</v>
      </c>
      <c r="S765" s="108">
        <v>0</v>
      </c>
      <c r="T765" s="108" t="s">
        <v>156</v>
      </c>
      <c r="U765" s="110" t="s">
        <v>157</v>
      </c>
      <c r="V765" s="116">
        <v>0</v>
      </c>
      <c r="W765" s="107">
        <v>0</v>
      </c>
      <c r="X765" s="108">
        <v>5.2665474662247098E-4</v>
      </c>
      <c r="Y765" s="108" t="s">
        <v>156</v>
      </c>
      <c r="Z765" s="109">
        <v>0</v>
      </c>
      <c r="AA765" s="107">
        <v>0</v>
      </c>
      <c r="AB765" s="108">
        <v>0</v>
      </c>
      <c r="AC765" s="108" t="s">
        <v>156</v>
      </c>
      <c r="AD765" s="110" t="s">
        <v>157</v>
      </c>
    </row>
    <row r="766" spans="1:30" x14ac:dyDescent="0.2">
      <c r="A766" s="105" t="s">
        <v>2276</v>
      </c>
      <c r="B766" s="105" t="s">
        <v>2277</v>
      </c>
      <c r="C766" s="105" t="s">
        <v>2278</v>
      </c>
      <c r="D766" s="116">
        <v>1.7819999999999999E-7</v>
      </c>
      <c r="E766" s="107">
        <v>-7.2318200080353553E-8</v>
      </c>
      <c r="F766" s="114">
        <v>1.9381364543857499E-10</v>
      </c>
      <c r="G766" s="108">
        <v>0.10876186612714647</v>
      </c>
      <c r="H766" s="113">
        <v>2.079E-8</v>
      </c>
      <c r="I766" s="107">
        <v>-5.1219512195121955E-8</v>
      </c>
      <c r="J766" s="114">
        <v>5.6008232388857202E-11</v>
      </c>
      <c r="K766" s="108">
        <v>0.26939986719027031</v>
      </c>
      <c r="L766" s="110">
        <v>-0.49766525807532447</v>
      </c>
      <c r="M766" s="116">
        <v>5.3459999999999997E-8</v>
      </c>
      <c r="N766" s="111">
        <v>-2.9032258064516128E-8</v>
      </c>
      <c r="O766" s="115">
        <v>1.3166302978237601E-10</v>
      </c>
      <c r="P766" s="112">
        <v>0.24628325810395812</v>
      </c>
      <c r="Q766" s="113">
        <v>1.508E-8</v>
      </c>
      <c r="R766" s="107">
        <v>-3.4787004032211737E-8</v>
      </c>
      <c r="S766" s="114">
        <v>3.5643487661442003E-11</v>
      </c>
      <c r="T766" s="108">
        <v>0.23636265027481432</v>
      </c>
      <c r="U766" s="110">
        <v>0.2608916488646964</v>
      </c>
      <c r="V766" s="116">
        <v>7.2269999999999998E-8</v>
      </c>
      <c r="W766" s="107">
        <v>-1.1967213114754099E-8</v>
      </c>
      <c r="X766" s="114">
        <v>1.2265278274996899E-10</v>
      </c>
      <c r="Y766" s="108">
        <v>0.16971465718827866</v>
      </c>
      <c r="Z766" s="113">
        <v>1.188E-8</v>
      </c>
      <c r="AA766" s="107">
        <v>-6.0895158834872629E-9</v>
      </c>
      <c r="AB766" s="114">
        <v>2.7083259551978301E-11</v>
      </c>
      <c r="AC766" s="108">
        <v>0.22797356525234261</v>
      </c>
      <c r="AD766" s="110">
        <v>-0.97468777776978144</v>
      </c>
    </row>
    <row r="767" spans="1:30" x14ac:dyDescent="0.2">
      <c r="A767" s="105" t="s">
        <v>2279</v>
      </c>
      <c r="B767" s="105" t="s">
        <v>2280</v>
      </c>
      <c r="C767" s="105" t="s">
        <v>2281</v>
      </c>
      <c r="D767" s="106">
        <v>0</v>
      </c>
      <c r="E767" s="107">
        <v>0</v>
      </c>
      <c r="F767" s="108">
        <v>0</v>
      </c>
      <c r="G767" s="108" t="s">
        <v>156</v>
      </c>
      <c r="H767" s="109">
        <v>0</v>
      </c>
      <c r="I767" s="107">
        <v>0</v>
      </c>
      <c r="J767" s="108">
        <v>0</v>
      </c>
      <c r="K767" s="108" t="s">
        <v>156</v>
      </c>
      <c r="L767" s="110" t="s">
        <v>157</v>
      </c>
      <c r="M767" s="106">
        <v>0</v>
      </c>
      <c r="N767" s="111">
        <v>0</v>
      </c>
      <c r="O767" s="112">
        <v>0</v>
      </c>
      <c r="P767" s="112" t="s">
        <v>156</v>
      </c>
      <c r="Q767" s="109">
        <v>0</v>
      </c>
      <c r="R767" s="107">
        <v>0</v>
      </c>
      <c r="S767" s="108">
        <v>0</v>
      </c>
      <c r="T767" s="108" t="s">
        <v>156</v>
      </c>
      <c r="U767" s="110" t="s">
        <v>157</v>
      </c>
      <c r="V767" s="106">
        <v>0</v>
      </c>
      <c r="W767" s="107">
        <v>0</v>
      </c>
      <c r="X767" s="108">
        <v>0</v>
      </c>
      <c r="Y767" s="108" t="s">
        <v>156</v>
      </c>
      <c r="Z767" s="109">
        <v>0</v>
      </c>
      <c r="AA767" s="107">
        <v>0</v>
      </c>
      <c r="AB767" s="108">
        <v>0</v>
      </c>
      <c r="AC767" s="108" t="s">
        <v>156</v>
      </c>
      <c r="AD767" s="110" t="s">
        <v>157</v>
      </c>
    </row>
    <row r="768" spans="1:30" x14ac:dyDescent="0.2">
      <c r="A768" s="105" t="s">
        <v>2282</v>
      </c>
      <c r="B768" s="105" t="s">
        <v>2283</v>
      </c>
      <c r="C768" s="105" t="s">
        <v>2284</v>
      </c>
      <c r="D768" s="116">
        <v>1.7819999999999999E-7</v>
      </c>
      <c r="E768" s="107">
        <v>-7.2318200080353553E-8</v>
      </c>
      <c r="F768" s="114">
        <v>1.9381364543857499E-10</v>
      </c>
      <c r="G768" s="108">
        <v>0.10876186612714647</v>
      </c>
      <c r="H768" s="113">
        <v>2.079E-8</v>
      </c>
      <c r="I768" s="107">
        <v>-5.1219512195121955E-8</v>
      </c>
      <c r="J768" s="114">
        <v>5.6008232388857202E-11</v>
      </c>
      <c r="K768" s="108">
        <v>0.26939986719027031</v>
      </c>
      <c r="L768" s="110">
        <v>-0.49766525807532447</v>
      </c>
      <c r="M768" s="116">
        <v>5.3459999999999997E-8</v>
      </c>
      <c r="N768" s="111">
        <v>-2.9032258064516128E-8</v>
      </c>
      <c r="O768" s="115">
        <v>1.3166302978237601E-10</v>
      </c>
      <c r="P768" s="112">
        <v>0.24628325810395812</v>
      </c>
      <c r="Q768" s="113">
        <v>1.508E-8</v>
      </c>
      <c r="R768" s="107">
        <v>-3.4787004032211737E-8</v>
      </c>
      <c r="S768" s="114">
        <v>3.5643487661442003E-11</v>
      </c>
      <c r="T768" s="108">
        <v>0.23636265027481432</v>
      </c>
      <c r="U768" s="110">
        <v>0.2608916488646964</v>
      </c>
      <c r="V768" s="116">
        <v>7.2269999999999998E-8</v>
      </c>
      <c r="W768" s="107">
        <v>-1.1967213114754099E-8</v>
      </c>
      <c r="X768" s="114">
        <v>1.2265278274996899E-10</v>
      </c>
      <c r="Y768" s="108">
        <v>0.16971465718827866</v>
      </c>
      <c r="Z768" s="113">
        <v>1.188E-8</v>
      </c>
      <c r="AA768" s="107">
        <v>-6.0895158834872629E-9</v>
      </c>
      <c r="AB768" s="114">
        <v>2.7083259551978301E-11</v>
      </c>
      <c r="AC768" s="108">
        <v>0.22797356525234261</v>
      </c>
      <c r="AD768" s="110">
        <v>-0.97468777776978144</v>
      </c>
    </row>
    <row r="769" spans="1:30" x14ac:dyDescent="0.2">
      <c r="A769" s="105" t="s">
        <v>2285</v>
      </c>
      <c r="B769" s="105" t="s">
        <v>2286</v>
      </c>
      <c r="C769" s="105" t="s">
        <v>2287</v>
      </c>
      <c r="D769" s="106">
        <v>0.16836259687552499</v>
      </c>
      <c r="E769" s="107">
        <v>-6.8325925740135379E-2</v>
      </c>
      <c r="F769" s="108">
        <v>5.5699173015043499E-2</v>
      </c>
      <c r="G769" s="108">
        <v>33.082866413745919</v>
      </c>
      <c r="H769" s="109">
        <v>1.6248896432999999E-2</v>
      </c>
      <c r="I769" s="107">
        <v>-4.0031772439024393E-2</v>
      </c>
      <c r="J769" s="108">
        <v>2.25960580216381E-2</v>
      </c>
      <c r="K769" s="108">
        <v>139.06210870879579</v>
      </c>
      <c r="L769" s="110">
        <v>-0.77128760816407083</v>
      </c>
      <c r="M769" s="106">
        <v>5.9550767297999997E-2</v>
      </c>
      <c r="N769" s="111">
        <v>-3.2339940967741933E-2</v>
      </c>
      <c r="O769" s="112">
        <v>7.0279572871066204E-2</v>
      </c>
      <c r="P769" s="112">
        <v>118.01623397961916</v>
      </c>
      <c r="Q769" s="109">
        <v>2.5561685760000001E-2</v>
      </c>
      <c r="R769" s="107">
        <v>-5.8966476498889218E-2</v>
      </c>
      <c r="S769" s="108">
        <v>1.3459917244027E-2</v>
      </c>
      <c r="T769" s="108">
        <v>52.656610250211443</v>
      </c>
      <c r="U769" s="110">
        <v>0.86657794412258882</v>
      </c>
      <c r="V769" s="106">
        <v>0.10227585357000001</v>
      </c>
      <c r="W769" s="107">
        <v>-1.693589229508197E-2</v>
      </c>
      <c r="X769" s="108">
        <v>1.08442986495753E-2</v>
      </c>
      <c r="Y769" s="108">
        <v>10.602990120393576</v>
      </c>
      <c r="Z769" s="109">
        <v>1.6396859159999999E-2</v>
      </c>
      <c r="AA769" s="107">
        <v>-8.4047924490003052E-3</v>
      </c>
      <c r="AB769" s="108">
        <v>2.4570182168728399E-2</v>
      </c>
      <c r="AC769" s="108">
        <v>149.84688182641193</v>
      </c>
      <c r="AD769" s="110">
        <v>-1.0107999009953308</v>
      </c>
    </row>
    <row r="770" spans="1:30" x14ac:dyDescent="0.2">
      <c r="A770" s="105" t="s">
        <v>2288</v>
      </c>
      <c r="B770" s="105" t="s">
        <v>2289</v>
      </c>
      <c r="C770" s="105" t="s">
        <v>2290</v>
      </c>
      <c r="D770" s="106">
        <v>0</v>
      </c>
      <c r="E770" s="107">
        <v>0</v>
      </c>
      <c r="F770" s="108">
        <v>4.4566792372300802E-2</v>
      </c>
      <c r="G770" s="108" t="s">
        <v>156</v>
      </c>
      <c r="H770" s="109">
        <v>0</v>
      </c>
      <c r="I770" s="107">
        <v>0</v>
      </c>
      <c r="J770" s="108">
        <v>8.2468521127493106E-3</v>
      </c>
      <c r="K770" s="108" t="s">
        <v>156</v>
      </c>
      <c r="L770" s="110" t="s">
        <v>157</v>
      </c>
      <c r="M770" s="106">
        <v>0</v>
      </c>
      <c r="N770" s="111">
        <v>0</v>
      </c>
      <c r="O770" s="112">
        <v>2.45525078318919E-2</v>
      </c>
      <c r="P770" s="112" t="s">
        <v>156</v>
      </c>
      <c r="Q770" s="113">
        <v>0</v>
      </c>
      <c r="R770" s="107">
        <v>0</v>
      </c>
      <c r="S770" s="108">
        <v>2.7245395576254799E-3</v>
      </c>
      <c r="T770" s="108" t="s">
        <v>156</v>
      </c>
      <c r="U770" s="110" t="s">
        <v>157</v>
      </c>
      <c r="V770" s="106">
        <v>0</v>
      </c>
      <c r="W770" s="107">
        <v>0</v>
      </c>
      <c r="X770" s="108">
        <v>3.2630055088657402E-3</v>
      </c>
      <c r="Y770" s="108" t="s">
        <v>156</v>
      </c>
      <c r="Z770" s="109">
        <v>0</v>
      </c>
      <c r="AA770" s="107">
        <v>0</v>
      </c>
      <c r="AB770" s="108">
        <v>0</v>
      </c>
      <c r="AC770" s="108" t="s">
        <v>156</v>
      </c>
      <c r="AD770" s="110" t="s">
        <v>157</v>
      </c>
    </row>
    <row r="771" spans="1:30" x14ac:dyDescent="0.2">
      <c r="A771" s="105" t="s">
        <v>2291</v>
      </c>
      <c r="B771" s="105" t="s">
        <v>2292</v>
      </c>
      <c r="C771" s="105" t="s">
        <v>2293</v>
      </c>
      <c r="D771" s="106">
        <v>0</v>
      </c>
      <c r="E771" s="107">
        <v>0</v>
      </c>
      <c r="F771" s="108">
        <v>0</v>
      </c>
      <c r="G771" s="108" t="s">
        <v>156</v>
      </c>
      <c r="H771" s="109">
        <v>0</v>
      </c>
      <c r="I771" s="107">
        <v>0</v>
      </c>
      <c r="J771" s="108">
        <v>1.03041014614719E-2</v>
      </c>
      <c r="K771" s="108" t="s">
        <v>156</v>
      </c>
      <c r="L771" s="110" t="s">
        <v>157</v>
      </c>
      <c r="M771" s="106">
        <v>0</v>
      </c>
      <c r="N771" s="111">
        <v>0</v>
      </c>
      <c r="O771" s="112">
        <v>0</v>
      </c>
      <c r="P771" s="112" t="s">
        <v>156</v>
      </c>
      <c r="Q771" s="109">
        <v>0</v>
      </c>
      <c r="R771" s="107">
        <v>0</v>
      </c>
      <c r="S771" s="108">
        <v>0</v>
      </c>
      <c r="T771" s="108" t="s">
        <v>156</v>
      </c>
      <c r="U771" s="110" t="s">
        <v>157</v>
      </c>
      <c r="V771" s="106">
        <v>0</v>
      </c>
      <c r="W771" s="107">
        <v>0</v>
      </c>
      <c r="X771" s="108">
        <v>0</v>
      </c>
      <c r="Y771" s="108" t="s">
        <v>156</v>
      </c>
      <c r="Z771" s="109">
        <v>0</v>
      </c>
      <c r="AA771" s="107">
        <v>0</v>
      </c>
      <c r="AB771" s="108">
        <v>1.2295180823233E-2</v>
      </c>
      <c r="AC771" s="108" t="s">
        <v>156</v>
      </c>
      <c r="AD771" s="110" t="s">
        <v>157</v>
      </c>
    </row>
    <row r="772" spans="1:30" x14ac:dyDescent="0.2">
      <c r="A772" s="105" t="s">
        <v>2294</v>
      </c>
      <c r="B772" s="105" t="s">
        <v>2295</v>
      </c>
      <c r="C772" s="105" t="s">
        <v>2296</v>
      </c>
      <c r="D772" s="106">
        <v>0</v>
      </c>
      <c r="E772" s="107">
        <v>0</v>
      </c>
      <c r="F772" s="108">
        <v>1.95007306504614E-3</v>
      </c>
      <c r="G772" s="108" t="s">
        <v>156</v>
      </c>
      <c r="H772" s="109">
        <v>0</v>
      </c>
      <c r="I772" s="107">
        <v>0</v>
      </c>
      <c r="J772" s="108">
        <v>1.2243392779532499E-3</v>
      </c>
      <c r="K772" s="108" t="s">
        <v>156</v>
      </c>
      <c r="L772" s="110" t="s">
        <v>157</v>
      </c>
      <c r="M772" s="116">
        <v>0</v>
      </c>
      <c r="N772" s="111">
        <v>0</v>
      </c>
      <c r="O772" s="115">
        <v>4.8610973764262099E-5</v>
      </c>
      <c r="P772" s="112" t="s">
        <v>156</v>
      </c>
      <c r="Q772" s="113">
        <v>0</v>
      </c>
      <c r="R772" s="107">
        <v>0</v>
      </c>
      <c r="S772" s="108">
        <v>5.30930604741443E-4</v>
      </c>
      <c r="T772" s="108" t="s">
        <v>156</v>
      </c>
      <c r="U772" s="110" t="s">
        <v>157</v>
      </c>
      <c r="V772" s="106">
        <v>4.0164938403560897E-2</v>
      </c>
      <c r="W772" s="107">
        <v>-6.6509253855871666E-3</v>
      </c>
      <c r="X772" s="108">
        <v>4.0282877118166102E-3</v>
      </c>
      <c r="Y772" s="108">
        <v>10.029363599022661</v>
      </c>
      <c r="Z772" s="109">
        <v>2.20268268E-3</v>
      </c>
      <c r="AA772" s="107">
        <v>-1.1290632294732568E-3</v>
      </c>
      <c r="AB772" s="108">
        <v>5.8036341785491202E-3</v>
      </c>
      <c r="AC772" s="108">
        <v>263.48026573437807</v>
      </c>
      <c r="AD772" s="110">
        <v>-2.5584288041597798</v>
      </c>
    </row>
    <row r="773" spans="1:30" x14ac:dyDescent="0.2">
      <c r="A773" s="105" t="s">
        <v>2297</v>
      </c>
      <c r="B773" s="105" t="s">
        <v>2298</v>
      </c>
      <c r="C773" s="105" t="s">
        <v>2299</v>
      </c>
      <c r="D773" s="106">
        <v>-6.4574690399999995E-2</v>
      </c>
      <c r="E773" s="107">
        <v>2.620609079951788E-2</v>
      </c>
      <c r="F773" s="108">
        <v>1.94894454299092E-3</v>
      </c>
      <c r="G773" s="108">
        <v>3.01812448641786</v>
      </c>
      <c r="H773" s="109">
        <v>-2.6889162299999999E-3</v>
      </c>
      <c r="I773" s="107">
        <v>6.6245780487804882E-3</v>
      </c>
      <c r="J773" s="108">
        <v>1.27301867389876E-3</v>
      </c>
      <c r="K773" s="108">
        <v>47.343188296303303</v>
      </c>
      <c r="L773" s="110">
        <v>-1.9840016903893469</v>
      </c>
      <c r="M773" s="106">
        <v>-1.335660678E-2</v>
      </c>
      <c r="N773" s="111">
        <v>7.253506451612904E-3</v>
      </c>
      <c r="O773" s="115">
        <v>5.8963471548099597E-5</v>
      </c>
      <c r="P773" s="112">
        <v>0.44145547233142102</v>
      </c>
      <c r="Q773" s="109">
        <v>-1.69263952E-3</v>
      </c>
      <c r="R773" s="107">
        <v>3.9046324805915742E-3</v>
      </c>
      <c r="S773" s="108">
        <v>5.3786980504138898E-4</v>
      </c>
      <c r="T773" s="108">
        <v>31.776984921242398</v>
      </c>
      <c r="U773" s="110">
        <v>-0.89349182112694803</v>
      </c>
      <c r="V773" s="106">
        <v>-5.6059279503560898E-2</v>
      </c>
      <c r="W773" s="107">
        <v>9.2828745659150353E-3</v>
      </c>
      <c r="X773" s="108">
        <v>4.0297451485066804E-3</v>
      </c>
      <c r="Y773" s="108">
        <v>7.1883641462975101</v>
      </c>
      <c r="Z773" s="109">
        <v>-3.6715258800000001E-3</v>
      </c>
      <c r="AA773" s="107">
        <v>1.8819709733076222E-3</v>
      </c>
      <c r="AB773" s="108">
        <v>5.8672402708136399E-3</v>
      </c>
      <c r="AC773" s="108">
        <v>159.80386527504601</v>
      </c>
      <c r="AD773" s="110">
        <v>-2.3023272475543721</v>
      </c>
    </row>
    <row r="774" spans="1:30" x14ac:dyDescent="0.2">
      <c r="A774" s="105" t="s">
        <v>2300</v>
      </c>
      <c r="B774" s="105" t="s">
        <v>2301</v>
      </c>
      <c r="C774" s="105" t="s">
        <v>2302</v>
      </c>
      <c r="D774" s="106">
        <v>6.4574690399999995E-2</v>
      </c>
      <c r="E774" s="107">
        <v>-2.620609079951788E-2</v>
      </c>
      <c r="F774" s="114">
        <v>7.0232636437817799E-5</v>
      </c>
      <c r="G774" s="108">
        <v>0.10876186320487231</v>
      </c>
      <c r="H774" s="109">
        <v>2.6889162299999999E-3</v>
      </c>
      <c r="I774" s="107">
        <v>-6.6245780487804882E-3</v>
      </c>
      <c r="J774" s="114">
        <v>6.7980339518216804E-6</v>
      </c>
      <c r="K774" s="108">
        <v>0.25281687380129653</v>
      </c>
      <c r="L774" s="110">
        <v>-1.9840016903893469</v>
      </c>
      <c r="M774" s="106">
        <v>1.335660678E-2</v>
      </c>
      <c r="N774" s="111">
        <v>-7.253506451612904E-3</v>
      </c>
      <c r="O774" s="115">
        <v>3.25983001882785E-5</v>
      </c>
      <c r="P774" s="112">
        <v>0.24406124044237601</v>
      </c>
      <c r="Q774" s="109">
        <v>1.69263952E-3</v>
      </c>
      <c r="R774" s="107">
        <v>-3.9046324805915742E-3</v>
      </c>
      <c r="S774" s="114">
        <v>3.9694378389424901E-6</v>
      </c>
      <c r="T774" s="108">
        <v>0.23451170742737298</v>
      </c>
      <c r="U774" s="110">
        <v>-0.89349182112694803</v>
      </c>
      <c r="V774" s="106">
        <v>1.5894341100000001E-2</v>
      </c>
      <c r="W774" s="107">
        <v>-2.6319491803278691E-3</v>
      </c>
      <c r="X774" s="114">
        <v>2.6398777462310998E-5</v>
      </c>
      <c r="Y774" s="108">
        <v>0.16608915900459062</v>
      </c>
      <c r="Z774" s="109">
        <v>1.4688431999999999E-3</v>
      </c>
      <c r="AA774" s="107">
        <v>-7.5290774383436512E-4</v>
      </c>
      <c r="AB774" s="114">
        <v>3.3444885501392599E-6</v>
      </c>
      <c r="AC774" s="108">
        <v>0.22769541024795975</v>
      </c>
      <c r="AD774" s="110">
        <v>-1.8055866298352712</v>
      </c>
    </row>
    <row r="775" spans="1:30" x14ac:dyDescent="0.2">
      <c r="A775" s="105" t="s">
        <v>2303</v>
      </c>
      <c r="B775" s="105" t="s">
        <v>2301</v>
      </c>
      <c r="C775" s="105" t="s">
        <v>2304</v>
      </c>
      <c r="D775" s="106">
        <v>0</v>
      </c>
      <c r="E775" s="107">
        <v>0</v>
      </c>
      <c r="F775" s="108">
        <v>0</v>
      </c>
      <c r="G775" s="108" t="s">
        <v>156</v>
      </c>
      <c r="H775" s="109">
        <v>0</v>
      </c>
      <c r="I775" s="107">
        <v>0</v>
      </c>
      <c r="J775" s="108">
        <v>0</v>
      </c>
      <c r="K775" s="108" t="s">
        <v>156</v>
      </c>
      <c r="L775" s="110" t="s">
        <v>157</v>
      </c>
      <c r="M775" s="106">
        <v>0</v>
      </c>
      <c r="N775" s="111">
        <v>0</v>
      </c>
      <c r="O775" s="112">
        <v>0</v>
      </c>
      <c r="P775" s="112" t="s">
        <v>156</v>
      </c>
      <c r="Q775" s="109">
        <v>0</v>
      </c>
      <c r="R775" s="107">
        <v>0</v>
      </c>
      <c r="S775" s="108">
        <v>0</v>
      </c>
      <c r="T775" s="108" t="s">
        <v>156</v>
      </c>
      <c r="U775" s="110" t="s">
        <v>157</v>
      </c>
      <c r="V775" s="106">
        <v>0</v>
      </c>
      <c r="W775" s="107">
        <v>0</v>
      </c>
      <c r="X775" s="108">
        <v>0</v>
      </c>
      <c r="Y775" s="108" t="s">
        <v>156</v>
      </c>
      <c r="Z775" s="109">
        <v>0</v>
      </c>
      <c r="AA775" s="107">
        <v>0</v>
      </c>
      <c r="AB775" s="108">
        <v>0</v>
      </c>
      <c r="AC775" s="108" t="s">
        <v>156</v>
      </c>
      <c r="AD775" s="110" t="s">
        <v>157</v>
      </c>
    </row>
    <row r="776" spans="1:30" x14ac:dyDescent="0.2">
      <c r="A776" s="105" t="s">
        <v>2305</v>
      </c>
      <c r="B776" s="105" t="s">
        <v>2306</v>
      </c>
      <c r="C776" s="105" t="s">
        <v>2307</v>
      </c>
      <c r="D776" s="116">
        <v>0</v>
      </c>
      <c r="E776" s="107">
        <v>0</v>
      </c>
      <c r="F776" s="114">
        <v>2.2742708104737698E-6</v>
      </c>
      <c r="G776" s="108" t="s">
        <v>156</v>
      </c>
      <c r="H776" s="113">
        <v>0</v>
      </c>
      <c r="I776" s="107">
        <v>0</v>
      </c>
      <c r="J776" s="108">
        <v>1.10429559268425E-4</v>
      </c>
      <c r="K776" s="108" t="s">
        <v>156</v>
      </c>
      <c r="L776" s="110" t="s">
        <v>157</v>
      </c>
      <c r="M776" s="116">
        <v>0</v>
      </c>
      <c r="N776" s="111">
        <v>0</v>
      </c>
      <c r="O776" s="112">
        <v>1.07377846400174E-4</v>
      </c>
      <c r="P776" s="112" t="s">
        <v>156</v>
      </c>
      <c r="Q776" s="113">
        <v>0</v>
      </c>
      <c r="R776" s="107">
        <v>0</v>
      </c>
      <c r="S776" s="114">
        <v>8.03733188904714E-5</v>
      </c>
      <c r="T776" s="108" t="s">
        <v>156</v>
      </c>
      <c r="U776" s="110" t="s">
        <v>157</v>
      </c>
      <c r="V776" s="106">
        <v>0</v>
      </c>
      <c r="W776" s="107">
        <v>0</v>
      </c>
      <c r="X776" s="108">
        <v>0</v>
      </c>
      <c r="Y776" s="108" t="s">
        <v>156</v>
      </c>
      <c r="Z776" s="113">
        <v>0</v>
      </c>
      <c r="AA776" s="107">
        <v>0</v>
      </c>
      <c r="AB776" s="114">
        <v>1.4249268167550099E-4</v>
      </c>
      <c r="AC776" s="108" t="s">
        <v>156</v>
      </c>
      <c r="AD776" s="110" t="s">
        <v>157</v>
      </c>
    </row>
    <row r="777" spans="1:30" x14ac:dyDescent="0.2">
      <c r="A777" s="105" t="s">
        <v>2308</v>
      </c>
      <c r="B777" s="105" t="s">
        <v>2309</v>
      </c>
      <c r="C777" s="105" t="s">
        <v>2310</v>
      </c>
      <c r="D777" s="106">
        <v>0</v>
      </c>
      <c r="E777" s="107">
        <v>0</v>
      </c>
      <c r="F777" s="108">
        <v>0</v>
      </c>
      <c r="G777" s="108" t="s">
        <v>156</v>
      </c>
      <c r="H777" s="109">
        <v>0</v>
      </c>
      <c r="I777" s="107">
        <v>0</v>
      </c>
      <c r="J777" s="108">
        <v>0</v>
      </c>
      <c r="K777" s="108" t="s">
        <v>156</v>
      </c>
      <c r="L777" s="110" t="s">
        <v>157</v>
      </c>
      <c r="M777" s="106">
        <v>1.41098147796315</v>
      </c>
      <c r="N777" s="111">
        <v>-0.76625473985182468</v>
      </c>
      <c r="O777" s="112">
        <v>9.9377732195223306E-2</v>
      </c>
      <c r="P777" s="112">
        <v>7.0431634821090618</v>
      </c>
      <c r="Q777" s="109">
        <v>0.42962334892640502</v>
      </c>
      <c r="R777" s="107">
        <v>-0.99106824744264999</v>
      </c>
      <c r="S777" s="108">
        <v>1.54518993516692E-3</v>
      </c>
      <c r="T777" s="108">
        <v>0.35966153586117422</v>
      </c>
      <c r="U777" s="110">
        <v>0.37116031546179135</v>
      </c>
      <c r="V777" s="106">
        <v>0</v>
      </c>
      <c r="W777" s="107">
        <v>0</v>
      </c>
      <c r="X777" s="108">
        <v>0</v>
      </c>
      <c r="Y777" s="108" t="s">
        <v>156</v>
      </c>
      <c r="Z777" s="109">
        <v>0</v>
      </c>
      <c r="AA777" s="107">
        <v>0</v>
      </c>
      <c r="AB777" s="108">
        <v>0</v>
      </c>
      <c r="AC777" s="108" t="s">
        <v>156</v>
      </c>
      <c r="AD777" s="110" t="s">
        <v>157</v>
      </c>
    </row>
    <row r="778" spans="1:30" x14ac:dyDescent="0.2">
      <c r="A778" s="105" t="s">
        <v>2311</v>
      </c>
      <c r="B778" s="105" t="s">
        <v>2312</v>
      </c>
      <c r="C778" s="105" t="s">
        <v>2313</v>
      </c>
      <c r="D778" s="106">
        <v>0</v>
      </c>
      <c r="E778" s="107">
        <v>0</v>
      </c>
      <c r="F778" s="108">
        <v>0</v>
      </c>
      <c r="G778" s="108" t="s">
        <v>156</v>
      </c>
      <c r="H778" s="109">
        <v>0</v>
      </c>
      <c r="I778" s="107">
        <v>0</v>
      </c>
      <c r="J778" s="108">
        <v>0</v>
      </c>
      <c r="K778" s="108" t="s">
        <v>156</v>
      </c>
      <c r="L778" s="110" t="s">
        <v>157</v>
      </c>
      <c r="M778" s="106">
        <v>1.8413999999999999</v>
      </c>
      <c r="N778" s="111">
        <v>-1</v>
      </c>
      <c r="O778" s="112">
        <v>7.8134832729147893E-3</v>
      </c>
      <c r="P778" s="112">
        <v>0.42432297561175136</v>
      </c>
      <c r="Q778" s="109">
        <v>0.43349522097494703</v>
      </c>
      <c r="R778" s="107">
        <v>-1</v>
      </c>
      <c r="S778" s="108">
        <v>1.54396012166977E-3</v>
      </c>
      <c r="T778" s="108">
        <v>0.35616543088926006</v>
      </c>
      <c r="U778" s="110">
        <v>0</v>
      </c>
      <c r="V778" s="106">
        <v>0</v>
      </c>
      <c r="W778" s="107">
        <v>0</v>
      </c>
      <c r="X778" s="108">
        <v>0</v>
      </c>
      <c r="Y778" s="108" t="s">
        <v>156</v>
      </c>
      <c r="Z778" s="109">
        <v>0</v>
      </c>
      <c r="AA778" s="107">
        <v>0</v>
      </c>
      <c r="AB778" s="108">
        <v>0</v>
      </c>
      <c r="AC778" s="108" t="s">
        <v>156</v>
      </c>
      <c r="AD778" s="110" t="s">
        <v>157</v>
      </c>
    </row>
    <row r="779" spans="1:30" x14ac:dyDescent="0.2">
      <c r="A779" s="105" t="s">
        <v>2314</v>
      </c>
      <c r="B779" s="105" t="s">
        <v>2315</v>
      </c>
      <c r="C779" s="105" t="s">
        <v>2316</v>
      </c>
      <c r="D779" s="106">
        <v>0</v>
      </c>
      <c r="E779" s="107">
        <v>0</v>
      </c>
      <c r="F779" s="108">
        <v>0</v>
      </c>
      <c r="G779" s="108" t="s">
        <v>156</v>
      </c>
      <c r="H779" s="109">
        <v>0</v>
      </c>
      <c r="I779" s="107">
        <v>0</v>
      </c>
      <c r="J779" s="108">
        <v>0</v>
      </c>
      <c r="K779" s="108" t="s">
        <v>156</v>
      </c>
      <c r="L779" s="110" t="s">
        <v>157</v>
      </c>
      <c r="M779" s="106">
        <v>0</v>
      </c>
      <c r="N779" s="111">
        <v>0</v>
      </c>
      <c r="O779" s="112">
        <v>0.13536911711014399</v>
      </c>
      <c r="P779" s="112" t="s">
        <v>156</v>
      </c>
      <c r="Q779" s="109">
        <v>0</v>
      </c>
      <c r="R779" s="107">
        <v>0</v>
      </c>
      <c r="S779" s="108">
        <v>3.8920790333130499E-2</v>
      </c>
      <c r="T779" s="108" t="s">
        <v>156</v>
      </c>
      <c r="U779" s="110" t="s">
        <v>157</v>
      </c>
      <c r="V779" s="106">
        <v>0</v>
      </c>
      <c r="W779" s="107">
        <v>0</v>
      </c>
      <c r="X779" s="108">
        <v>0</v>
      </c>
      <c r="Y779" s="108" t="s">
        <v>156</v>
      </c>
      <c r="Z779" s="109">
        <v>0</v>
      </c>
      <c r="AA779" s="107">
        <v>0</v>
      </c>
      <c r="AB779" s="108">
        <v>0</v>
      </c>
      <c r="AC779" s="108" t="s">
        <v>156</v>
      </c>
      <c r="AD779" s="110" t="s">
        <v>157</v>
      </c>
    </row>
    <row r="780" spans="1:30" x14ac:dyDescent="0.2">
      <c r="A780" s="105" t="s">
        <v>2317</v>
      </c>
      <c r="B780" s="105" t="s">
        <v>2318</v>
      </c>
      <c r="C780" s="105" t="s">
        <v>2319</v>
      </c>
      <c r="D780" s="116">
        <v>0</v>
      </c>
      <c r="E780" s="107">
        <v>0</v>
      </c>
      <c r="F780" s="114">
        <v>3.5997864487340699E-15</v>
      </c>
      <c r="G780" s="108" t="s">
        <v>156</v>
      </c>
      <c r="H780" s="109">
        <v>0</v>
      </c>
      <c r="I780" s="107">
        <v>0</v>
      </c>
      <c r="J780" s="108">
        <v>0</v>
      </c>
      <c r="K780" s="108" t="s">
        <v>156</v>
      </c>
      <c r="L780" s="110" t="s">
        <v>157</v>
      </c>
      <c r="M780" s="106">
        <v>0</v>
      </c>
      <c r="N780" s="111">
        <v>0</v>
      </c>
      <c r="O780" s="112">
        <v>0</v>
      </c>
      <c r="P780" s="112" t="s">
        <v>156</v>
      </c>
      <c r="Q780" s="109">
        <v>0</v>
      </c>
      <c r="R780" s="107">
        <v>0</v>
      </c>
      <c r="S780" s="108">
        <v>0</v>
      </c>
      <c r="T780" s="108" t="s">
        <v>156</v>
      </c>
      <c r="U780" s="110" t="s">
        <v>157</v>
      </c>
      <c r="V780" s="106">
        <v>0</v>
      </c>
      <c r="W780" s="107">
        <v>0</v>
      </c>
      <c r="X780" s="108">
        <v>0</v>
      </c>
      <c r="Y780" s="108" t="s">
        <v>156</v>
      </c>
      <c r="Z780" s="109">
        <v>0</v>
      </c>
      <c r="AA780" s="107">
        <v>0</v>
      </c>
      <c r="AB780" s="114">
        <v>1.80251047426621E-15</v>
      </c>
      <c r="AC780" s="108" t="s">
        <v>156</v>
      </c>
      <c r="AD780" s="110" t="s">
        <v>157</v>
      </c>
    </row>
    <row r="781" spans="1:30" x14ac:dyDescent="0.2">
      <c r="A781" s="105" t="s">
        <v>2320</v>
      </c>
      <c r="B781" s="105" t="s">
        <v>2321</v>
      </c>
      <c r="C781" s="105" t="s">
        <v>2322</v>
      </c>
      <c r="D781" s="116">
        <v>0</v>
      </c>
      <c r="E781" s="107">
        <v>0</v>
      </c>
      <c r="F781" s="108">
        <v>8.3676647044780795E-4</v>
      </c>
      <c r="G781" s="108" t="s">
        <v>156</v>
      </c>
      <c r="H781" s="113">
        <v>0</v>
      </c>
      <c r="I781" s="107">
        <v>0</v>
      </c>
      <c r="J781" s="114">
        <v>8.5876232241561701E-6</v>
      </c>
      <c r="K781" s="108" t="s">
        <v>156</v>
      </c>
      <c r="L781" s="110" t="s">
        <v>157</v>
      </c>
      <c r="M781" s="116">
        <v>0</v>
      </c>
      <c r="N781" s="111">
        <v>0</v>
      </c>
      <c r="O781" s="115">
        <v>9.1254072146784099E-6</v>
      </c>
      <c r="P781" s="112" t="s">
        <v>156</v>
      </c>
      <c r="Q781" s="113">
        <v>0</v>
      </c>
      <c r="R781" s="107">
        <v>0</v>
      </c>
      <c r="S781" s="114">
        <v>3.8485503317483498E-5</v>
      </c>
      <c r="T781" s="108" t="s">
        <v>156</v>
      </c>
      <c r="U781" s="110" t="s">
        <v>157</v>
      </c>
      <c r="V781" s="106">
        <v>-1.12231544424737E-4</v>
      </c>
      <c r="W781" s="107">
        <v>1.8584458424364465E-5</v>
      </c>
      <c r="X781" s="114">
        <v>2.4427719245751999E-5</v>
      </c>
      <c r="Y781" s="108">
        <v>21.765466537024601</v>
      </c>
      <c r="Z781" s="113">
        <v>-3.6102968329478797E-5</v>
      </c>
      <c r="AA781" s="107">
        <v>1.8505858508703597E-5</v>
      </c>
      <c r="AB781" s="114">
        <v>1.5539477458305699E-5</v>
      </c>
      <c r="AC781" s="108">
        <v>43.042104783437999</v>
      </c>
      <c r="AD781" s="110">
        <v>-6.1145812525073605E-3</v>
      </c>
    </row>
    <row r="782" spans="1:30" x14ac:dyDescent="0.2">
      <c r="A782" s="105" t="s">
        <v>2323</v>
      </c>
      <c r="B782" s="105" t="s">
        <v>2324</v>
      </c>
      <c r="C782" s="105" t="s">
        <v>2325</v>
      </c>
      <c r="D782" s="106">
        <v>0</v>
      </c>
      <c r="E782" s="107">
        <v>0</v>
      </c>
      <c r="F782" s="108">
        <v>1.2194321160076699E-2</v>
      </c>
      <c r="G782" s="108" t="s">
        <v>156</v>
      </c>
      <c r="H782" s="109">
        <v>0</v>
      </c>
      <c r="I782" s="107">
        <v>0</v>
      </c>
      <c r="J782" s="108">
        <v>1.2333042386937E-3</v>
      </c>
      <c r="K782" s="108" t="s">
        <v>156</v>
      </c>
      <c r="L782" s="110" t="s">
        <v>157</v>
      </c>
      <c r="M782" s="106">
        <v>0</v>
      </c>
      <c r="N782" s="111">
        <v>0</v>
      </c>
      <c r="O782" s="112">
        <v>1.7696821029363499E-2</v>
      </c>
      <c r="P782" s="112" t="s">
        <v>156</v>
      </c>
      <c r="Q782" s="113">
        <v>0</v>
      </c>
      <c r="R782" s="107">
        <v>0</v>
      </c>
      <c r="S782" s="108">
        <v>2.4101014814695301E-4</v>
      </c>
      <c r="T782" s="108" t="s">
        <v>156</v>
      </c>
      <c r="U782" s="110" t="s">
        <v>157</v>
      </c>
      <c r="V782" s="106">
        <v>0</v>
      </c>
      <c r="W782" s="107">
        <v>0</v>
      </c>
      <c r="X782" s="108">
        <v>3.6025833348577998E-3</v>
      </c>
      <c r="Y782" s="108" t="s">
        <v>156</v>
      </c>
      <c r="Z782" s="113">
        <v>0</v>
      </c>
      <c r="AA782" s="107">
        <v>0</v>
      </c>
      <c r="AB782" s="114">
        <v>8.68930459799517E-4</v>
      </c>
      <c r="AC782" s="108" t="s">
        <v>156</v>
      </c>
      <c r="AD782" s="110" t="s">
        <v>157</v>
      </c>
    </row>
    <row r="783" spans="1:30" x14ac:dyDescent="0.2">
      <c r="A783" s="105" t="s">
        <v>2326</v>
      </c>
      <c r="B783" s="105" t="s">
        <v>2327</v>
      </c>
      <c r="C783" s="105" t="s">
        <v>2328</v>
      </c>
      <c r="D783" s="106">
        <v>4.5681391799999999E-2</v>
      </c>
      <c r="E783" s="107">
        <v>-1.8538698272398554E-2</v>
      </c>
      <c r="F783" s="108">
        <v>1.3335515173621101E-3</v>
      </c>
      <c r="G783" s="108">
        <v>2.9192444993808402</v>
      </c>
      <c r="H783" s="109">
        <v>1.9021976820000001E-3</v>
      </c>
      <c r="I783" s="107">
        <v>-4.6863702439024395E-3</v>
      </c>
      <c r="J783" s="114">
        <v>6.9427407589608099E-5</v>
      </c>
      <c r="K783" s="108">
        <v>3.6498523916090071</v>
      </c>
      <c r="L783" s="110">
        <v>-1.9839971030443861</v>
      </c>
      <c r="M783" s="106">
        <v>9.4487342399999993E-3</v>
      </c>
      <c r="N783" s="111">
        <v>-5.1312774193548382E-3</v>
      </c>
      <c r="O783" s="112">
        <v>7.9395046676734805E-4</v>
      </c>
      <c r="P783" s="112">
        <v>8.4027177249441625</v>
      </c>
      <c r="Q783" s="109">
        <v>1.1974093040000001E-3</v>
      </c>
      <c r="R783" s="107">
        <v>-2.7622203107729344E-3</v>
      </c>
      <c r="S783" s="114">
        <v>4.6431972323852397E-5</v>
      </c>
      <c r="T783" s="108">
        <v>3.8777026509435237</v>
      </c>
      <c r="U783" s="110">
        <v>-0.89348963456256025</v>
      </c>
      <c r="V783" s="106">
        <v>1.124398341E-2</v>
      </c>
      <c r="W783" s="107">
        <v>-1.8618949180327869E-3</v>
      </c>
      <c r="X783" s="108">
        <v>1.08444741778091E-3</v>
      </c>
      <c r="Y783" s="108">
        <v>9.6446906602195881</v>
      </c>
      <c r="Z783" s="109">
        <v>1.0390853880000001E-3</v>
      </c>
      <c r="AA783" s="107">
        <v>-5.3262011570080184E-4</v>
      </c>
      <c r="AB783" s="108">
        <v>2.8459904715923601E-4</v>
      </c>
      <c r="AC783" s="108">
        <v>27.389380165091492</v>
      </c>
      <c r="AD783" s="110">
        <v>-1.8055928305113411</v>
      </c>
    </row>
    <row r="784" spans="1:30" x14ac:dyDescent="0.2">
      <c r="A784" s="105" t="s">
        <v>2329</v>
      </c>
      <c r="B784" s="105" t="s">
        <v>2330</v>
      </c>
      <c r="C784" s="105" t="s">
        <v>2331</v>
      </c>
      <c r="D784" s="106">
        <v>0</v>
      </c>
      <c r="E784" s="107">
        <v>0</v>
      </c>
      <c r="F784" s="108">
        <v>0</v>
      </c>
      <c r="G784" s="108" t="s">
        <v>156</v>
      </c>
      <c r="H784" s="109">
        <v>0</v>
      </c>
      <c r="I784" s="107">
        <v>0</v>
      </c>
      <c r="J784" s="108">
        <v>0</v>
      </c>
      <c r="K784" s="108" t="s">
        <v>156</v>
      </c>
      <c r="L784" s="110" t="s">
        <v>157</v>
      </c>
      <c r="M784" s="106">
        <v>0</v>
      </c>
      <c r="N784" s="111">
        <v>0</v>
      </c>
      <c r="O784" s="112">
        <v>0</v>
      </c>
      <c r="P784" s="112" t="s">
        <v>156</v>
      </c>
      <c r="Q784" s="109">
        <v>0</v>
      </c>
      <c r="R784" s="107">
        <v>0</v>
      </c>
      <c r="S784" s="108">
        <v>0</v>
      </c>
      <c r="T784" s="108" t="s">
        <v>156</v>
      </c>
      <c r="U784" s="110" t="s">
        <v>157</v>
      </c>
      <c r="V784" s="106">
        <v>0</v>
      </c>
      <c r="W784" s="107">
        <v>0</v>
      </c>
      <c r="X784" s="108">
        <v>0</v>
      </c>
      <c r="Y784" s="108" t="s">
        <v>156</v>
      </c>
      <c r="Z784" s="109">
        <v>0</v>
      </c>
      <c r="AA784" s="107">
        <v>0</v>
      </c>
      <c r="AB784" s="108">
        <v>0</v>
      </c>
      <c r="AC784" s="108" t="s">
        <v>156</v>
      </c>
      <c r="AD784" s="110" t="s">
        <v>157</v>
      </c>
    </row>
    <row r="785" spans="1:30" x14ac:dyDescent="0.2">
      <c r="A785" s="105" t="s">
        <v>2332</v>
      </c>
      <c r="B785" s="105" t="s">
        <v>2333</v>
      </c>
      <c r="C785" s="105" t="s">
        <v>2334</v>
      </c>
      <c r="D785" s="106">
        <v>0</v>
      </c>
      <c r="E785" s="107">
        <v>0</v>
      </c>
      <c r="F785" s="108">
        <v>0</v>
      </c>
      <c r="G785" s="108" t="s">
        <v>156</v>
      </c>
      <c r="H785" s="109">
        <v>0</v>
      </c>
      <c r="I785" s="107">
        <v>0</v>
      </c>
      <c r="J785" s="108">
        <v>0</v>
      </c>
      <c r="K785" s="108" t="s">
        <v>156</v>
      </c>
      <c r="L785" s="110" t="s">
        <v>157</v>
      </c>
      <c r="M785" s="106">
        <v>0</v>
      </c>
      <c r="N785" s="111">
        <v>0</v>
      </c>
      <c r="O785" s="112">
        <v>0</v>
      </c>
      <c r="P785" s="112" t="s">
        <v>156</v>
      </c>
      <c r="Q785" s="109">
        <v>0</v>
      </c>
      <c r="R785" s="107">
        <v>0</v>
      </c>
      <c r="S785" s="108">
        <v>0</v>
      </c>
      <c r="T785" s="108" t="s">
        <v>156</v>
      </c>
      <c r="U785" s="110" t="s">
        <v>157</v>
      </c>
      <c r="V785" s="106">
        <v>0</v>
      </c>
      <c r="W785" s="107">
        <v>0</v>
      </c>
      <c r="X785" s="108">
        <v>0</v>
      </c>
      <c r="Y785" s="108" t="s">
        <v>156</v>
      </c>
      <c r="Z785" s="109">
        <v>0</v>
      </c>
      <c r="AA785" s="107">
        <v>0</v>
      </c>
      <c r="AB785" s="108">
        <v>0</v>
      </c>
      <c r="AC785" s="108" t="s">
        <v>156</v>
      </c>
      <c r="AD785" s="110" t="s">
        <v>157</v>
      </c>
    </row>
    <row r="786" spans="1:30" x14ac:dyDescent="0.2">
      <c r="A786" s="105" t="s">
        <v>2335</v>
      </c>
      <c r="B786" s="105" t="s">
        <v>2336</v>
      </c>
      <c r="C786" s="105" t="s">
        <v>2337</v>
      </c>
      <c r="D786" s="106">
        <v>0</v>
      </c>
      <c r="E786" s="107">
        <v>0</v>
      </c>
      <c r="F786" s="108">
        <v>0</v>
      </c>
      <c r="G786" s="108" t="s">
        <v>156</v>
      </c>
      <c r="H786" s="109">
        <v>0</v>
      </c>
      <c r="I786" s="107">
        <v>0</v>
      </c>
      <c r="J786" s="108">
        <v>0</v>
      </c>
      <c r="K786" s="108" t="s">
        <v>156</v>
      </c>
      <c r="L786" s="110" t="s">
        <v>157</v>
      </c>
      <c r="M786" s="106">
        <v>0</v>
      </c>
      <c r="N786" s="111">
        <v>0</v>
      </c>
      <c r="O786" s="112">
        <v>0</v>
      </c>
      <c r="P786" s="112" t="s">
        <v>156</v>
      </c>
      <c r="Q786" s="109">
        <v>0</v>
      </c>
      <c r="R786" s="107">
        <v>0</v>
      </c>
      <c r="S786" s="108">
        <v>0</v>
      </c>
      <c r="T786" s="108" t="s">
        <v>156</v>
      </c>
      <c r="U786" s="110" t="s">
        <v>157</v>
      </c>
      <c r="V786" s="106">
        <v>0</v>
      </c>
      <c r="W786" s="107">
        <v>0</v>
      </c>
      <c r="X786" s="108">
        <v>0</v>
      </c>
      <c r="Y786" s="108" t="s">
        <v>156</v>
      </c>
      <c r="Z786" s="109">
        <v>0</v>
      </c>
      <c r="AA786" s="107">
        <v>0</v>
      </c>
      <c r="AB786" s="108">
        <v>0</v>
      </c>
      <c r="AC786" s="108" t="s">
        <v>156</v>
      </c>
      <c r="AD786" s="110" t="s">
        <v>157</v>
      </c>
    </row>
    <row r="787" spans="1:30" x14ac:dyDescent="0.2">
      <c r="A787" s="105" t="s">
        <v>2338</v>
      </c>
      <c r="B787" s="105" t="s">
        <v>2339</v>
      </c>
      <c r="C787" s="105" t="s">
        <v>2340</v>
      </c>
      <c r="D787" s="106">
        <v>0</v>
      </c>
      <c r="E787" s="107">
        <v>0</v>
      </c>
      <c r="F787" s="108">
        <v>0</v>
      </c>
      <c r="G787" s="108" t="s">
        <v>156</v>
      </c>
      <c r="H787" s="109">
        <v>0</v>
      </c>
      <c r="I787" s="107">
        <v>0</v>
      </c>
      <c r="J787" s="108">
        <v>0</v>
      </c>
      <c r="K787" s="108" t="s">
        <v>156</v>
      </c>
      <c r="L787" s="110" t="s">
        <v>157</v>
      </c>
      <c r="M787" s="106">
        <v>0</v>
      </c>
      <c r="N787" s="111">
        <v>0</v>
      </c>
      <c r="O787" s="112">
        <v>0</v>
      </c>
      <c r="P787" s="112" t="s">
        <v>156</v>
      </c>
      <c r="Q787" s="109">
        <v>0</v>
      </c>
      <c r="R787" s="107">
        <v>0</v>
      </c>
      <c r="S787" s="108">
        <v>0</v>
      </c>
      <c r="T787" s="108" t="s">
        <v>156</v>
      </c>
      <c r="U787" s="110" t="s">
        <v>157</v>
      </c>
      <c r="V787" s="106">
        <v>0</v>
      </c>
      <c r="W787" s="107">
        <v>0</v>
      </c>
      <c r="X787" s="108">
        <v>0</v>
      </c>
      <c r="Y787" s="108" t="s">
        <v>156</v>
      </c>
      <c r="Z787" s="109">
        <v>0</v>
      </c>
      <c r="AA787" s="107">
        <v>0</v>
      </c>
      <c r="AB787" s="108">
        <v>0</v>
      </c>
      <c r="AC787" s="108" t="s">
        <v>156</v>
      </c>
      <c r="AD787" s="110" t="s">
        <v>157</v>
      </c>
    </row>
    <row r="788" spans="1:30" x14ac:dyDescent="0.2">
      <c r="A788" s="105" t="s">
        <v>2341</v>
      </c>
      <c r="B788" s="105" t="s">
        <v>2342</v>
      </c>
      <c r="C788" s="105" t="s">
        <v>2343</v>
      </c>
      <c r="D788" s="106">
        <v>0</v>
      </c>
      <c r="E788" s="107">
        <v>0</v>
      </c>
      <c r="F788" s="108">
        <v>0</v>
      </c>
      <c r="G788" s="108" t="s">
        <v>156</v>
      </c>
      <c r="H788" s="109">
        <v>0</v>
      </c>
      <c r="I788" s="107">
        <v>0</v>
      </c>
      <c r="J788" s="108">
        <v>0</v>
      </c>
      <c r="K788" s="108" t="s">
        <v>156</v>
      </c>
      <c r="L788" s="110" t="s">
        <v>157</v>
      </c>
      <c r="M788" s="106">
        <v>0</v>
      </c>
      <c r="N788" s="111">
        <v>0</v>
      </c>
      <c r="O788" s="112">
        <v>0</v>
      </c>
      <c r="P788" s="112" t="s">
        <v>156</v>
      </c>
      <c r="Q788" s="109">
        <v>0</v>
      </c>
      <c r="R788" s="107">
        <v>0</v>
      </c>
      <c r="S788" s="108">
        <v>0</v>
      </c>
      <c r="T788" s="108" t="s">
        <v>156</v>
      </c>
      <c r="U788" s="110" t="s">
        <v>157</v>
      </c>
      <c r="V788" s="106">
        <v>0</v>
      </c>
      <c r="W788" s="107">
        <v>0</v>
      </c>
      <c r="X788" s="108">
        <v>0</v>
      </c>
      <c r="Y788" s="108" t="s">
        <v>156</v>
      </c>
      <c r="Z788" s="109">
        <v>0</v>
      </c>
      <c r="AA788" s="107">
        <v>0</v>
      </c>
      <c r="AB788" s="108">
        <v>0</v>
      </c>
      <c r="AC788" s="108" t="s">
        <v>156</v>
      </c>
      <c r="AD788" s="110" t="s">
        <v>157</v>
      </c>
    </row>
    <row r="789" spans="1:30" x14ac:dyDescent="0.2">
      <c r="A789" s="105" t="s">
        <v>2344</v>
      </c>
      <c r="B789" s="105" t="s">
        <v>2345</v>
      </c>
      <c r="C789" s="105" t="s">
        <v>2346</v>
      </c>
      <c r="D789" s="106">
        <v>0</v>
      </c>
      <c r="E789" s="107">
        <v>0</v>
      </c>
      <c r="F789" s="108">
        <v>8.2769069518070101E-2</v>
      </c>
      <c r="G789" s="108" t="s">
        <v>156</v>
      </c>
      <c r="H789" s="109">
        <v>1.1495726549999999E-3</v>
      </c>
      <c r="I789" s="107">
        <v>-2.8321573170731707E-3</v>
      </c>
      <c r="J789" s="108">
        <v>2.8611269548731301E-3</v>
      </c>
      <c r="K789" s="108">
        <v>248.88613541987309</v>
      </c>
      <c r="L789" s="110" t="s">
        <v>157</v>
      </c>
      <c r="M789" s="106">
        <v>5.7102497100000003E-3</v>
      </c>
      <c r="N789" s="111">
        <v>-3.1010370967741938E-3</v>
      </c>
      <c r="O789" s="112">
        <v>0.208128176191514</v>
      </c>
      <c r="P789" s="112">
        <v>3644.8174206292983</v>
      </c>
      <c r="Q789" s="109">
        <v>0</v>
      </c>
      <c r="R789" s="107">
        <v>0</v>
      </c>
      <c r="S789" s="108">
        <v>3.0857548192164198E-4</v>
      </c>
      <c r="T789" s="108" t="s">
        <v>156</v>
      </c>
      <c r="U789" s="110" t="s">
        <v>157</v>
      </c>
      <c r="V789" s="106">
        <v>-6.0389999999999997</v>
      </c>
      <c r="W789" s="107">
        <v>1</v>
      </c>
      <c r="X789" s="108">
        <v>1.0059987661083999E-3</v>
      </c>
      <c r="Y789" s="108">
        <v>1.6658366718138799E-2</v>
      </c>
      <c r="Z789" s="109">
        <v>-1.9508939999999999</v>
      </c>
      <c r="AA789" s="107">
        <v>1</v>
      </c>
      <c r="AB789" s="108">
        <v>5.7336421334154503E-3</v>
      </c>
      <c r="AC789" s="108">
        <v>0.29389818890290598</v>
      </c>
      <c r="AD789" s="110">
        <v>0</v>
      </c>
    </row>
    <row r="790" spans="1:30" x14ac:dyDescent="0.2">
      <c r="A790" s="105" t="s">
        <v>2347</v>
      </c>
      <c r="B790" s="105" t="s">
        <v>2348</v>
      </c>
      <c r="C790" s="105" t="s">
        <v>2349</v>
      </c>
      <c r="D790" s="106">
        <v>0</v>
      </c>
      <c r="E790" s="107">
        <v>0</v>
      </c>
      <c r="F790" s="108">
        <v>0</v>
      </c>
      <c r="G790" s="108" t="s">
        <v>156</v>
      </c>
      <c r="H790" s="109">
        <v>0</v>
      </c>
      <c r="I790" s="107">
        <v>0</v>
      </c>
      <c r="J790" s="108">
        <v>0</v>
      </c>
      <c r="K790" s="108" t="s">
        <v>156</v>
      </c>
      <c r="L790" s="110" t="s">
        <v>157</v>
      </c>
      <c r="M790" s="106">
        <v>0</v>
      </c>
      <c r="N790" s="111">
        <v>0</v>
      </c>
      <c r="O790" s="112">
        <v>0</v>
      </c>
      <c r="P790" s="112" t="s">
        <v>156</v>
      </c>
      <c r="Q790" s="109">
        <v>0</v>
      </c>
      <c r="R790" s="107">
        <v>0</v>
      </c>
      <c r="S790" s="108">
        <v>0</v>
      </c>
      <c r="T790" s="108" t="s">
        <v>156</v>
      </c>
      <c r="U790" s="110" t="s">
        <v>157</v>
      </c>
      <c r="V790" s="106">
        <v>0</v>
      </c>
      <c r="W790" s="107">
        <v>0</v>
      </c>
      <c r="X790" s="108">
        <v>0</v>
      </c>
      <c r="Y790" s="108" t="s">
        <v>156</v>
      </c>
      <c r="Z790" s="109">
        <v>0</v>
      </c>
      <c r="AA790" s="107">
        <v>0</v>
      </c>
      <c r="AB790" s="108">
        <v>0</v>
      </c>
      <c r="AC790" s="108" t="s">
        <v>156</v>
      </c>
      <c r="AD790" s="110" t="s">
        <v>157</v>
      </c>
    </row>
    <row r="791" spans="1:30" x14ac:dyDescent="0.2">
      <c r="A791" s="105" t="s">
        <v>2350</v>
      </c>
      <c r="B791" s="105" t="s">
        <v>2351</v>
      </c>
      <c r="C791" s="105" t="s">
        <v>2352</v>
      </c>
      <c r="D791" s="106">
        <v>0</v>
      </c>
      <c r="E791" s="107">
        <v>0</v>
      </c>
      <c r="F791" s="108">
        <v>0</v>
      </c>
      <c r="G791" s="108" t="s">
        <v>156</v>
      </c>
      <c r="H791" s="109">
        <v>0</v>
      </c>
      <c r="I791" s="107">
        <v>0</v>
      </c>
      <c r="J791" s="108">
        <v>0</v>
      </c>
      <c r="K791" s="108" t="s">
        <v>156</v>
      </c>
      <c r="L791" s="110" t="s">
        <v>157</v>
      </c>
      <c r="M791" s="106">
        <v>0</v>
      </c>
      <c r="N791" s="111">
        <v>0</v>
      </c>
      <c r="O791" s="112">
        <v>0</v>
      </c>
      <c r="P791" s="112" t="s">
        <v>156</v>
      </c>
      <c r="Q791" s="109">
        <v>0</v>
      </c>
      <c r="R791" s="107">
        <v>0</v>
      </c>
      <c r="S791" s="108">
        <v>0</v>
      </c>
      <c r="T791" s="108" t="s">
        <v>156</v>
      </c>
      <c r="U791" s="110" t="s">
        <v>157</v>
      </c>
      <c r="V791" s="106">
        <v>0</v>
      </c>
      <c r="W791" s="107">
        <v>0</v>
      </c>
      <c r="X791" s="108">
        <v>0</v>
      </c>
      <c r="Y791" s="108" t="s">
        <v>156</v>
      </c>
      <c r="Z791" s="109">
        <v>0</v>
      </c>
      <c r="AA791" s="107">
        <v>0</v>
      </c>
      <c r="AB791" s="108">
        <v>0</v>
      </c>
      <c r="AC791" s="108" t="s">
        <v>156</v>
      </c>
      <c r="AD791" s="110" t="s">
        <v>157</v>
      </c>
    </row>
    <row r="792" spans="1:30" x14ac:dyDescent="0.2">
      <c r="A792" s="105" t="s">
        <v>2353</v>
      </c>
      <c r="B792" s="105" t="s">
        <v>2354</v>
      </c>
      <c r="C792" s="105" t="s">
        <v>2355</v>
      </c>
      <c r="D792" s="106">
        <v>0</v>
      </c>
      <c r="E792" s="107">
        <v>0</v>
      </c>
      <c r="F792" s="108">
        <v>0</v>
      </c>
      <c r="G792" s="108" t="s">
        <v>156</v>
      </c>
      <c r="H792" s="109">
        <v>0</v>
      </c>
      <c r="I792" s="107">
        <v>0</v>
      </c>
      <c r="J792" s="108">
        <v>0</v>
      </c>
      <c r="K792" s="108" t="s">
        <v>156</v>
      </c>
      <c r="L792" s="110" t="s">
        <v>157</v>
      </c>
      <c r="M792" s="106">
        <v>0</v>
      </c>
      <c r="N792" s="111">
        <v>0</v>
      </c>
      <c r="O792" s="112">
        <v>0</v>
      </c>
      <c r="P792" s="112" t="s">
        <v>156</v>
      </c>
      <c r="Q792" s="109">
        <v>0</v>
      </c>
      <c r="R792" s="107">
        <v>0</v>
      </c>
      <c r="S792" s="108">
        <v>0</v>
      </c>
      <c r="T792" s="108" t="s">
        <v>156</v>
      </c>
      <c r="U792" s="110" t="s">
        <v>157</v>
      </c>
      <c r="V792" s="106">
        <v>0</v>
      </c>
      <c r="W792" s="107">
        <v>0</v>
      </c>
      <c r="X792" s="108">
        <v>0</v>
      </c>
      <c r="Y792" s="108" t="s">
        <v>156</v>
      </c>
      <c r="Z792" s="109">
        <v>0</v>
      </c>
      <c r="AA792" s="107">
        <v>0</v>
      </c>
      <c r="AB792" s="108">
        <v>0</v>
      </c>
      <c r="AC792" s="108" t="s">
        <v>156</v>
      </c>
      <c r="AD792" s="110" t="s">
        <v>157</v>
      </c>
    </row>
    <row r="793" spans="1:30" x14ac:dyDescent="0.2">
      <c r="A793" s="105" t="s">
        <v>2356</v>
      </c>
      <c r="B793" s="105" t="s">
        <v>2357</v>
      </c>
      <c r="C793" s="105" t="s">
        <v>2358</v>
      </c>
      <c r="D793" s="106">
        <v>29.013517295807102</v>
      </c>
      <c r="E793" s="107">
        <v>-11.77444079030851</v>
      </c>
      <c r="F793" s="108">
        <v>0.67732887438614597</v>
      </c>
      <c r="G793" s="108">
        <v>2.3345286525602686</v>
      </c>
      <c r="H793" s="109">
        <v>5.7249998355023699</v>
      </c>
      <c r="I793" s="107">
        <v>-14.10445882114405</v>
      </c>
      <c r="J793" s="108">
        <v>0.14488994053822901</v>
      </c>
      <c r="K793" s="108">
        <v>2.5308287284084243</v>
      </c>
      <c r="L793" s="110">
        <v>0.26049276892780049</v>
      </c>
      <c r="M793" s="106">
        <v>11.391384960366301</v>
      </c>
      <c r="N793" s="111">
        <v>-6.1862631478040084</v>
      </c>
      <c r="O793" s="112">
        <v>0.29354101671263699</v>
      </c>
      <c r="P793" s="112">
        <v>2.5768685522782815</v>
      </c>
      <c r="Q793" s="109">
        <v>4.8338516198225596</v>
      </c>
      <c r="R793" s="107">
        <v>-11.150876378639298</v>
      </c>
      <c r="S793" s="108">
        <v>5.0460980952208301E-2</v>
      </c>
      <c r="T793" s="108">
        <v>1.043908355508451</v>
      </c>
      <c r="U793" s="110">
        <v>0.85001699164938238</v>
      </c>
      <c r="V793" s="106">
        <v>28.813286630821199</v>
      </c>
      <c r="W793" s="107">
        <v>-4.7712016278889218</v>
      </c>
      <c r="X793" s="108">
        <v>0.16245771808707399</v>
      </c>
      <c r="Y793" s="108">
        <v>0.56382918119897885</v>
      </c>
      <c r="Z793" s="109">
        <v>9.26413539552712</v>
      </c>
      <c r="AA793" s="107">
        <v>-4.7486615856766798</v>
      </c>
      <c r="AB793" s="108">
        <v>0.20236065061385999</v>
      </c>
      <c r="AC793" s="108">
        <v>2.1843447010884911</v>
      </c>
      <c r="AD793" s="110">
        <v>-6.8317090607460471E-3</v>
      </c>
    </row>
    <row r="794" spans="1:30" x14ac:dyDescent="0.2">
      <c r="A794" s="105" t="s">
        <v>2359</v>
      </c>
      <c r="B794" s="105" t="s">
        <v>2357</v>
      </c>
      <c r="C794" s="105" t="s">
        <v>2360</v>
      </c>
      <c r="D794" s="106">
        <v>0</v>
      </c>
      <c r="E794" s="107">
        <v>0</v>
      </c>
      <c r="F794" s="108">
        <v>0</v>
      </c>
      <c r="G794" s="108" t="s">
        <v>156</v>
      </c>
      <c r="H794" s="109">
        <v>0</v>
      </c>
      <c r="I794" s="107">
        <v>0</v>
      </c>
      <c r="J794" s="108">
        <v>0</v>
      </c>
      <c r="K794" s="108" t="s">
        <v>156</v>
      </c>
      <c r="L794" s="110" t="s">
        <v>157</v>
      </c>
      <c r="M794" s="106">
        <v>0</v>
      </c>
      <c r="N794" s="111">
        <v>0</v>
      </c>
      <c r="O794" s="112">
        <v>0</v>
      </c>
      <c r="P794" s="112" t="s">
        <v>156</v>
      </c>
      <c r="Q794" s="109">
        <v>0</v>
      </c>
      <c r="R794" s="107">
        <v>0</v>
      </c>
      <c r="S794" s="108">
        <v>0</v>
      </c>
      <c r="T794" s="108" t="s">
        <v>156</v>
      </c>
      <c r="U794" s="110" t="s">
        <v>157</v>
      </c>
      <c r="V794" s="106">
        <v>0</v>
      </c>
      <c r="W794" s="107">
        <v>0</v>
      </c>
      <c r="X794" s="108">
        <v>0</v>
      </c>
      <c r="Y794" s="108" t="s">
        <v>156</v>
      </c>
      <c r="Z794" s="109">
        <v>0</v>
      </c>
      <c r="AA794" s="107">
        <v>0</v>
      </c>
      <c r="AB794" s="108">
        <v>0</v>
      </c>
      <c r="AC794" s="108" t="s">
        <v>156</v>
      </c>
      <c r="AD794" s="110" t="s">
        <v>157</v>
      </c>
    </row>
    <row r="795" spans="1:30" x14ac:dyDescent="0.2">
      <c r="A795" s="105" t="s">
        <v>2361</v>
      </c>
      <c r="B795" s="105" t="s">
        <v>2362</v>
      </c>
      <c r="C795" s="105" t="s">
        <v>2363</v>
      </c>
      <c r="D795" s="106">
        <v>0.52727111212849098</v>
      </c>
      <c r="E795" s="107">
        <v>-0.21398034670874719</v>
      </c>
      <c r="F795" s="108">
        <v>0.34977070650235897</v>
      </c>
      <c r="G795" s="108">
        <v>66.336026847820776</v>
      </c>
      <c r="H795" s="109">
        <v>1.9335066506075801E-2</v>
      </c>
      <c r="I795" s="107">
        <v>-4.7635049288188722E-2</v>
      </c>
      <c r="J795" s="108">
        <v>8.2734775667182098E-2</v>
      </c>
      <c r="K795" s="108">
        <v>427.90013492419973</v>
      </c>
      <c r="L795" s="110">
        <v>-2.1673829098139721</v>
      </c>
      <c r="M795" s="106">
        <v>9.2732652874789503E-2</v>
      </c>
      <c r="N795" s="111">
        <v>-5.0359863622672696E-2</v>
      </c>
      <c r="O795" s="112">
        <v>0.15338886088207199</v>
      </c>
      <c r="P795" s="112">
        <v>165.40976250208473</v>
      </c>
      <c r="Q795" s="109">
        <v>8.6857074907972006E-3</v>
      </c>
      <c r="R795" s="107">
        <v>-2.0036455006961135E-2</v>
      </c>
      <c r="S795" s="108">
        <v>6.7855485342433797E-2</v>
      </c>
      <c r="T795" s="108">
        <v>781.23152793631346</v>
      </c>
      <c r="U795" s="110">
        <v>-1.329647096985709</v>
      </c>
      <c r="V795" s="106">
        <v>3.23223008802381</v>
      </c>
      <c r="W795" s="107">
        <v>-0.53522604537569296</v>
      </c>
      <c r="X795" s="108">
        <v>7.3700330171381598E-2</v>
      </c>
      <c r="Y795" s="108">
        <v>2.2801696712266573</v>
      </c>
      <c r="Z795" s="109">
        <v>1.0190270213819499</v>
      </c>
      <c r="AA795" s="107">
        <v>-0.5223384875764393</v>
      </c>
      <c r="AB795" s="108">
        <v>6.2764693007850203E-2</v>
      </c>
      <c r="AC795" s="108">
        <v>6.1592766129726462</v>
      </c>
      <c r="AD795" s="110">
        <v>-3.5163312640318245E-2</v>
      </c>
    </row>
    <row r="796" spans="1:30" x14ac:dyDescent="0.2">
      <c r="A796" s="105" t="s">
        <v>2364</v>
      </c>
      <c r="B796" s="105" t="s">
        <v>2365</v>
      </c>
      <c r="C796" s="105" t="s">
        <v>2366</v>
      </c>
      <c r="D796" s="106">
        <v>0</v>
      </c>
      <c r="E796" s="107">
        <v>0</v>
      </c>
      <c r="F796" s="108">
        <v>0</v>
      </c>
      <c r="G796" s="108" t="s">
        <v>156</v>
      </c>
      <c r="H796" s="109">
        <v>0</v>
      </c>
      <c r="I796" s="107">
        <v>0</v>
      </c>
      <c r="J796" s="108">
        <v>0</v>
      </c>
      <c r="K796" s="108" t="s">
        <v>156</v>
      </c>
      <c r="L796" s="110" t="s">
        <v>157</v>
      </c>
      <c r="M796" s="106">
        <v>0</v>
      </c>
      <c r="N796" s="111">
        <v>0</v>
      </c>
      <c r="O796" s="112">
        <v>0</v>
      </c>
      <c r="P796" s="112" t="s">
        <v>156</v>
      </c>
      <c r="Q796" s="109">
        <v>0</v>
      </c>
      <c r="R796" s="107">
        <v>0</v>
      </c>
      <c r="S796" s="108">
        <v>0</v>
      </c>
      <c r="T796" s="108" t="s">
        <v>156</v>
      </c>
      <c r="U796" s="110" t="s">
        <v>157</v>
      </c>
      <c r="V796" s="106">
        <v>0</v>
      </c>
      <c r="W796" s="107">
        <v>0</v>
      </c>
      <c r="X796" s="108">
        <v>0</v>
      </c>
      <c r="Y796" s="108" t="s">
        <v>156</v>
      </c>
      <c r="Z796" s="109">
        <v>0</v>
      </c>
      <c r="AA796" s="107">
        <v>0</v>
      </c>
      <c r="AB796" s="108">
        <v>0</v>
      </c>
      <c r="AC796" s="108" t="s">
        <v>156</v>
      </c>
      <c r="AD796" s="110" t="s">
        <v>157</v>
      </c>
    </row>
    <row r="797" spans="1:30" x14ac:dyDescent="0.2">
      <c r="A797" s="105" t="s">
        <v>2367</v>
      </c>
      <c r="B797" s="105" t="s">
        <v>2368</v>
      </c>
      <c r="C797" s="105" t="s">
        <v>2369</v>
      </c>
      <c r="D797" s="106">
        <v>0</v>
      </c>
      <c r="E797" s="107">
        <v>0</v>
      </c>
      <c r="F797" s="108">
        <v>0</v>
      </c>
      <c r="G797" s="108" t="s">
        <v>156</v>
      </c>
      <c r="H797" s="109">
        <v>0</v>
      </c>
      <c r="I797" s="107">
        <v>0</v>
      </c>
      <c r="J797" s="108">
        <v>0</v>
      </c>
      <c r="K797" s="108" t="s">
        <v>156</v>
      </c>
      <c r="L797" s="110" t="s">
        <v>157</v>
      </c>
      <c r="M797" s="106">
        <v>0</v>
      </c>
      <c r="N797" s="111">
        <v>0</v>
      </c>
      <c r="O797" s="112">
        <v>0</v>
      </c>
      <c r="P797" s="112" t="s">
        <v>156</v>
      </c>
      <c r="Q797" s="109">
        <v>0</v>
      </c>
      <c r="R797" s="107">
        <v>0</v>
      </c>
      <c r="S797" s="108">
        <v>0</v>
      </c>
      <c r="T797" s="108" t="s">
        <v>156</v>
      </c>
      <c r="U797" s="110" t="s">
        <v>157</v>
      </c>
      <c r="V797" s="106">
        <v>0</v>
      </c>
      <c r="W797" s="107">
        <v>0</v>
      </c>
      <c r="X797" s="108">
        <v>0</v>
      </c>
      <c r="Y797" s="108" t="s">
        <v>156</v>
      </c>
      <c r="Z797" s="109">
        <v>0</v>
      </c>
      <c r="AA797" s="107">
        <v>0</v>
      </c>
      <c r="AB797" s="108">
        <v>0</v>
      </c>
      <c r="AC797" s="108" t="s">
        <v>156</v>
      </c>
      <c r="AD797" s="110" t="s">
        <v>157</v>
      </c>
    </row>
    <row r="798" spans="1:30" x14ac:dyDescent="0.2">
      <c r="A798" s="105" t="s">
        <v>2370</v>
      </c>
      <c r="B798" s="105" t="s">
        <v>2371</v>
      </c>
      <c r="C798" s="105" t="s">
        <v>2372</v>
      </c>
      <c r="D798" s="116">
        <v>0</v>
      </c>
      <c r="E798" s="107">
        <v>0</v>
      </c>
      <c r="F798" s="108">
        <v>2.1475523733744499E-3</v>
      </c>
      <c r="G798" s="108" t="s">
        <v>156</v>
      </c>
      <c r="H798" s="113">
        <v>0</v>
      </c>
      <c r="I798" s="107">
        <v>0</v>
      </c>
      <c r="J798" s="108">
        <v>1.3827275644401099E-3</v>
      </c>
      <c r="K798" s="108" t="s">
        <v>156</v>
      </c>
      <c r="L798" s="110" t="s">
        <v>157</v>
      </c>
      <c r="M798" s="106">
        <v>0.33568878077391501</v>
      </c>
      <c r="N798" s="111">
        <v>-0.18230084760177856</v>
      </c>
      <c r="O798" s="112">
        <v>3.9983279217894102E-2</v>
      </c>
      <c r="P798" s="112">
        <v>11.910817849114437</v>
      </c>
      <c r="Q798" s="109">
        <v>4.9359117165581001E-2</v>
      </c>
      <c r="R798" s="107">
        <v>-0.11386311723245875</v>
      </c>
      <c r="S798" s="108">
        <v>1.3133381694664999E-3</v>
      </c>
      <c r="T798" s="108">
        <v>2.6607813204210107</v>
      </c>
      <c r="U798" s="110">
        <v>-0.67902076708710912</v>
      </c>
      <c r="V798" s="106">
        <v>0.40820401103003701</v>
      </c>
      <c r="W798" s="107">
        <v>-6.7594636699790864E-2</v>
      </c>
      <c r="X798" s="108">
        <v>8.9264314805315107E-3</v>
      </c>
      <c r="Y798" s="108">
        <v>2.1867574152461411</v>
      </c>
      <c r="Z798" s="109">
        <v>4.2665714880740897E-2</v>
      </c>
      <c r="AA798" s="107">
        <v>-2.1869827310320757E-2</v>
      </c>
      <c r="AB798" s="108">
        <v>1.6405417056712401E-2</v>
      </c>
      <c r="AC798" s="108">
        <v>38.451053972888495</v>
      </c>
      <c r="AD798" s="110">
        <v>-1.627966951783673</v>
      </c>
    </row>
    <row r="799" spans="1:30" x14ac:dyDescent="0.2">
      <c r="A799" s="105" t="s">
        <v>2373</v>
      </c>
      <c r="B799" s="105" t="s">
        <v>2374</v>
      </c>
      <c r="C799" s="105" t="s">
        <v>2375</v>
      </c>
      <c r="D799" s="106">
        <v>0</v>
      </c>
      <c r="E799" s="107">
        <v>0</v>
      </c>
      <c r="F799" s="108">
        <v>7.1777375082442002E-2</v>
      </c>
      <c r="G799" s="108" t="s">
        <v>156</v>
      </c>
      <c r="H799" s="109">
        <v>0</v>
      </c>
      <c r="I799" s="107">
        <v>0</v>
      </c>
      <c r="J799" s="108">
        <v>1.4215234917619E-2</v>
      </c>
      <c r="K799" s="108" t="s">
        <v>156</v>
      </c>
      <c r="L799" s="110" t="s">
        <v>157</v>
      </c>
      <c r="M799" s="106">
        <v>0</v>
      </c>
      <c r="N799" s="111">
        <v>0</v>
      </c>
      <c r="O799" s="112">
        <v>4.2489949499995898E-2</v>
      </c>
      <c r="P799" s="112" t="s">
        <v>156</v>
      </c>
      <c r="Q799" s="109">
        <v>0</v>
      </c>
      <c r="R799" s="107">
        <v>0</v>
      </c>
      <c r="S799" s="108">
        <v>5.8576219921538499E-3</v>
      </c>
      <c r="T799" s="108" t="s">
        <v>156</v>
      </c>
      <c r="U799" s="110" t="s">
        <v>157</v>
      </c>
      <c r="V799" s="106">
        <v>0</v>
      </c>
      <c r="W799" s="107">
        <v>0</v>
      </c>
      <c r="X799" s="108">
        <v>6.0920324760692099E-3</v>
      </c>
      <c r="Y799" s="108" t="s">
        <v>156</v>
      </c>
      <c r="Z799" s="109">
        <v>0</v>
      </c>
      <c r="AA799" s="107">
        <v>0</v>
      </c>
      <c r="AB799" s="108">
        <v>2.3080412882306001E-2</v>
      </c>
      <c r="AC799" s="108" t="s">
        <v>156</v>
      </c>
      <c r="AD799" s="110" t="s">
        <v>157</v>
      </c>
    </row>
    <row r="800" spans="1:30" x14ac:dyDescent="0.2">
      <c r="A800" s="105" t="s">
        <v>2376</v>
      </c>
      <c r="B800" s="105" t="s">
        <v>2377</v>
      </c>
      <c r="C800" s="105" t="s">
        <v>2378</v>
      </c>
      <c r="D800" s="106">
        <v>3.7509081630504002</v>
      </c>
      <c r="E800" s="107">
        <v>-1.5222162010017413</v>
      </c>
      <c r="F800" s="108">
        <v>0.331904784793351</v>
      </c>
      <c r="G800" s="108">
        <v>8.8486513229753871</v>
      </c>
      <c r="H800" s="109">
        <v>0.48214649871550802</v>
      </c>
      <c r="I800" s="107">
        <v>-1.1878455252907318</v>
      </c>
      <c r="J800" s="108">
        <v>0.21052261599687999</v>
      </c>
      <c r="K800" s="108">
        <v>43.663620197955538</v>
      </c>
      <c r="L800" s="110">
        <v>-0.35782604853706002</v>
      </c>
      <c r="M800" s="106">
        <v>1.03163971650493</v>
      </c>
      <c r="N800" s="111">
        <v>-0.56024748371072552</v>
      </c>
      <c r="O800" s="112">
        <v>0.50154179796126597</v>
      </c>
      <c r="P800" s="112">
        <v>48.615983849519537</v>
      </c>
      <c r="Q800" s="109">
        <v>0.38734618634794599</v>
      </c>
      <c r="R800" s="107">
        <v>-0.89354199909468401</v>
      </c>
      <c r="S800" s="108">
        <v>0.112551831636721</v>
      </c>
      <c r="T800" s="108">
        <v>29.05716787814654</v>
      </c>
      <c r="U800" s="110">
        <v>0.67347127771289672</v>
      </c>
      <c r="V800" s="106">
        <v>0.89071131394236702</v>
      </c>
      <c r="W800" s="107">
        <v>-0.14749317998714473</v>
      </c>
      <c r="X800" s="108">
        <v>0.36173625357667699</v>
      </c>
      <c r="Y800" s="108">
        <v>40.612064528023154</v>
      </c>
      <c r="Z800" s="109">
        <v>0.55077479644013305</v>
      </c>
      <c r="AA800" s="107">
        <v>-0.28231918107295068</v>
      </c>
      <c r="AB800" s="108">
        <v>0.16823898522411501</v>
      </c>
      <c r="AC800" s="108">
        <v>30.545875793792227</v>
      </c>
      <c r="AD800" s="110">
        <v>0.93667890389118491</v>
      </c>
    </row>
    <row r="801" spans="1:30" x14ac:dyDescent="0.2">
      <c r="A801" s="105" t="s">
        <v>2379</v>
      </c>
      <c r="B801" s="105" t="s">
        <v>2380</v>
      </c>
      <c r="C801" s="105" t="s">
        <v>2381</v>
      </c>
      <c r="D801" s="106">
        <v>0</v>
      </c>
      <c r="E801" s="107">
        <v>0</v>
      </c>
      <c r="F801" s="108">
        <v>0</v>
      </c>
      <c r="G801" s="108" t="s">
        <v>156</v>
      </c>
      <c r="H801" s="109">
        <v>0</v>
      </c>
      <c r="I801" s="107">
        <v>0</v>
      </c>
      <c r="J801" s="108">
        <v>0</v>
      </c>
      <c r="K801" s="108" t="s">
        <v>156</v>
      </c>
      <c r="L801" s="110" t="s">
        <v>157</v>
      </c>
      <c r="M801" s="106">
        <v>0</v>
      </c>
      <c r="N801" s="111">
        <v>0</v>
      </c>
      <c r="O801" s="112">
        <v>0</v>
      </c>
      <c r="P801" s="112" t="s">
        <v>156</v>
      </c>
      <c r="Q801" s="109">
        <v>0</v>
      </c>
      <c r="R801" s="107">
        <v>0</v>
      </c>
      <c r="S801" s="108">
        <v>0</v>
      </c>
      <c r="T801" s="108" t="s">
        <v>156</v>
      </c>
      <c r="U801" s="110" t="s">
        <v>157</v>
      </c>
      <c r="V801" s="106">
        <v>0</v>
      </c>
      <c r="W801" s="107">
        <v>0</v>
      </c>
      <c r="X801" s="108">
        <v>0</v>
      </c>
      <c r="Y801" s="108" t="s">
        <v>156</v>
      </c>
      <c r="Z801" s="109">
        <v>0</v>
      </c>
      <c r="AA801" s="107">
        <v>0</v>
      </c>
      <c r="AB801" s="108">
        <v>0</v>
      </c>
      <c r="AC801" s="108" t="s">
        <v>156</v>
      </c>
      <c r="AD801" s="110" t="s">
        <v>157</v>
      </c>
    </row>
    <row r="802" spans="1:30" x14ac:dyDescent="0.2">
      <c r="A802" s="105" t="s">
        <v>2382</v>
      </c>
      <c r="B802" s="105" t="s">
        <v>2383</v>
      </c>
      <c r="C802" s="105" t="s">
        <v>2384</v>
      </c>
      <c r="D802" s="106">
        <v>7.0003129864933997E-2</v>
      </c>
      <c r="E802" s="107">
        <v>-2.8409092883407802E-2</v>
      </c>
      <c r="F802" s="108">
        <v>2.73711697640888E-2</v>
      </c>
      <c r="G802" s="108">
        <v>39.099922841877934</v>
      </c>
      <c r="H802" s="109">
        <v>0</v>
      </c>
      <c r="I802" s="107">
        <v>0</v>
      </c>
      <c r="J802" s="108">
        <v>1.2940643708174999E-2</v>
      </c>
      <c r="K802" s="108" t="s">
        <v>156</v>
      </c>
      <c r="L802" s="110" t="s">
        <v>157</v>
      </c>
      <c r="M802" s="106">
        <v>0</v>
      </c>
      <c r="N802" s="111">
        <v>0</v>
      </c>
      <c r="O802" s="112">
        <v>2.75856513458443E-2</v>
      </c>
      <c r="P802" s="112" t="s">
        <v>156</v>
      </c>
      <c r="Q802" s="109">
        <v>0</v>
      </c>
      <c r="R802" s="107">
        <v>0</v>
      </c>
      <c r="S802" s="108">
        <v>9.2176427660171593E-3</v>
      </c>
      <c r="T802" s="108" t="s">
        <v>156</v>
      </c>
      <c r="U802" s="110" t="s">
        <v>157</v>
      </c>
      <c r="V802" s="106">
        <v>1.7303182912447601</v>
      </c>
      <c r="W802" s="107">
        <v>-0.28652397602993213</v>
      </c>
      <c r="X802" s="108">
        <v>0.163912844864011</v>
      </c>
      <c r="Y802" s="108">
        <v>9.4729880446501564</v>
      </c>
      <c r="Z802" s="109">
        <v>0.758355549959425</v>
      </c>
      <c r="AA802" s="107">
        <v>-0.38872206791318498</v>
      </c>
      <c r="AB802" s="108">
        <v>5.6702955048071303E-2</v>
      </c>
      <c r="AC802" s="108">
        <v>7.4770936997962414</v>
      </c>
      <c r="AD802" s="110">
        <v>0.44008314513631491</v>
      </c>
    </row>
    <row r="803" spans="1:30" x14ac:dyDescent="0.2">
      <c r="A803" s="105" t="s">
        <v>2385</v>
      </c>
      <c r="B803" s="105" t="s">
        <v>2386</v>
      </c>
      <c r="C803" s="105" t="s">
        <v>2387</v>
      </c>
      <c r="D803" s="106">
        <v>0</v>
      </c>
      <c r="E803" s="107">
        <v>0</v>
      </c>
      <c r="F803" s="108">
        <v>0</v>
      </c>
      <c r="G803" s="108" t="s">
        <v>156</v>
      </c>
      <c r="H803" s="109">
        <v>0</v>
      </c>
      <c r="I803" s="107">
        <v>0</v>
      </c>
      <c r="J803" s="108">
        <v>0</v>
      </c>
      <c r="K803" s="108" t="s">
        <v>156</v>
      </c>
      <c r="L803" s="110" t="s">
        <v>157</v>
      </c>
      <c r="M803" s="106">
        <v>0</v>
      </c>
      <c r="N803" s="111">
        <v>0</v>
      </c>
      <c r="O803" s="112">
        <v>0</v>
      </c>
      <c r="P803" s="112" t="s">
        <v>156</v>
      </c>
      <c r="Q803" s="109">
        <v>0</v>
      </c>
      <c r="R803" s="107">
        <v>0</v>
      </c>
      <c r="S803" s="108">
        <v>0</v>
      </c>
      <c r="T803" s="108" t="s">
        <v>156</v>
      </c>
      <c r="U803" s="110" t="s">
        <v>157</v>
      </c>
      <c r="V803" s="106">
        <v>0</v>
      </c>
      <c r="W803" s="107">
        <v>0</v>
      </c>
      <c r="X803" s="108">
        <v>0</v>
      </c>
      <c r="Y803" s="108" t="s">
        <v>156</v>
      </c>
      <c r="Z803" s="109">
        <v>0</v>
      </c>
      <c r="AA803" s="107">
        <v>0</v>
      </c>
      <c r="AB803" s="108">
        <v>0</v>
      </c>
      <c r="AC803" s="108" t="s">
        <v>156</v>
      </c>
      <c r="AD803" s="110" t="s">
        <v>157</v>
      </c>
    </row>
    <row r="804" spans="1:30" x14ac:dyDescent="0.2">
      <c r="A804" s="105" t="s">
        <v>2388</v>
      </c>
      <c r="B804" s="105" t="s">
        <v>2389</v>
      </c>
      <c r="C804" s="105" t="s">
        <v>2390</v>
      </c>
      <c r="D804" s="106">
        <v>0</v>
      </c>
      <c r="E804" s="107">
        <v>0</v>
      </c>
      <c r="F804" s="108">
        <v>0</v>
      </c>
      <c r="G804" s="108" t="s">
        <v>156</v>
      </c>
      <c r="H804" s="109">
        <v>0</v>
      </c>
      <c r="I804" s="107">
        <v>0</v>
      </c>
      <c r="J804" s="108">
        <v>0</v>
      </c>
      <c r="K804" s="108" t="s">
        <v>156</v>
      </c>
      <c r="L804" s="110" t="s">
        <v>157</v>
      </c>
      <c r="M804" s="106">
        <v>0</v>
      </c>
      <c r="N804" s="111">
        <v>0</v>
      </c>
      <c r="O804" s="112">
        <v>0</v>
      </c>
      <c r="P804" s="112" t="s">
        <v>156</v>
      </c>
      <c r="Q804" s="109">
        <v>0</v>
      </c>
      <c r="R804" s="107">
        <v>0</v>
      </c>
      <c r="S804" s="108">
        <v>0</v>
      </c>
      <c r="T804" s="108" t="s">
        <v>156</v>
      </c>
      <c r="U804" s="110" t="s">
        <v>157</v>
      </c>
      <c r="V804" s="106">
        <v>0</v>
      </c>
      <c r="W804" s="107">
        <v>0</v>
      </c>
      <c r="X804" s="108">
        <v>0</v>
      </c>
      <c r="Y804" s="108" t="s">
        <v>156</v>
      </c>
      <c r="Z804" s="109">
        <v>0</v>
      </c>
      <c r="AA804" s="107">
        <v>0</v>
      </c>
      <c r="AB804" s="108">
        <v>0</v>
      </c>
      <c r="AC804" s="108" t="s">
        <v>156</v>
      </c>
      <c r="AD804" s="110" t="s">
        <v>157</v>
      </c>
    </row>
    <row r="805" spans="1:30" x14ac:dyDescent="0.2">
      <c r="A805" s="105" t="s">
        <v>2391</v>
      </c>
      <c r="B805" s="105" t="s">
        <v>2392</v>
      </c>
      <c r="C805" s="105" t="s">
        <v>2393</v>
      </c>
      <c r="D805" s="106">
        <v>0</v>
      </c>
      <c r="E805" s="107">
        <v>0</v>
      </c>
      <c r="F805" s="108">
        <v>0</v>
      </c>
      <c r="G805" s="108" t="s">
        <v>156</v>
      </c>
      <c r="H805" s="109">
        <v>0</v>
      </c>
      <c r="I805" s="107">
        <v>0</v>
      </c>
      <c r="J805" s="108">
        <v>0</v>
      </c>
      <c r="K805" s="108" t="s">
        <v>156</v>
      </c>
      <c r="L805" s="110" t="s">
        <v>157</v>
      </c>
      <c r="M805" s="106">
        <v>0</v>
      </c>
      <c r="N805" s="111">
        <v>0</v>
      </c>
      <c r="O805" s="112">
        <v>0</v>
      </c>
      <c r="P805" s="112" t="s">
        <v>156</v>
      </c>
      <c r="Q805" s="109">
        <v>0</v>
      </c>
      <c r="R805" s="107">
        <v>0</v>
      </c>
      <c r="S805" s="108">
        <v>0</v>
      </c>
      <c r="T805" s="108" t="s">
        <v>156</v>
      </c>
      <c r="U805" s="110" t="s">
        <v>157</v>
      </c>
      <c r="V805" s="106">
        <v>0</v>
      </c>
      <c r="W805" s="107">
        <v>0</v>
      </c>
      <c r="X805" s="108">
        <v>0</v>
      </c>
      <c r="Y805" s="108" t="s">
        <v>156</v>
      </c>
      <c r="Z805" s="109">
        <v>0</v>
      </c>
      <c r="AA805" s="107">
        <v>0</v>
      </c>
      <c r="AB805" s="108">
        <v>0</v>
      </c>
      <c r="AC805" s="108" t="s">
        <v>156</v>
      </c>
      <c r="AD805" s="110" t="s">
        <v>157</v>
      </c>
    </row>
    <row r="806" spans="1:30" x14ac:dyDescent="0.2">
      <c r="A806" s="105" t="s">
        <v>2394</v>
      </c>
      <c r="B806" s="105" t="s">
        <v>2395</v>
      </c>
      <c r="C806" s="105" t="s">
        <v>2396</v>
      </c>
      <c r="D806" s="106">
        <v>0</v>
      </c>
      <c r="E806" s="107">
        <v>0</v>
      </c>
      <c r="F806" s="108">
        <v>0</v>
      </c>
      <c r="G806" s="108" t="s">
        <v>156</v>
      </c>
      <c r="H806" s="109">
        <v>0</v>
      </c>
      <c r="I806" s="107">
        <v>0</v>
      </c>
      <c r="J806" s="108">
        <v>0</v>
      </c>
      <c r="K806" s="108" t="s">
        <v>156</v>
      </c>
      <c r="L806" s="110" t="s">
        <v>157</v>
      </c>
      <c r="M806" s="106">
        <v>0</v>
      </c>
      <c r="N806" s="111">
        <v>0</v>
      </c>
      <c r="O806" s="112">
        <v>0</v>
      </c>
      <c r="P806" s="112" t="s">
        <v>156</v>
      </c>
      <c r="Q806" s="109">
        <v>0</v>
      </c>
      <c r="R806" s="107">
        <v>0</v>
      </c>
      <c r="S806" s="108">
        <v>0</v>
      </c>
      <c r="T806" s="108" t="s">
        <v>156</v>
      </c>
      <c r="U806" s="110" t="s">
        <v>157</v>
      </c>
      <c r="V806" s="106">
        <v>0</v>
      </c>
      <c r="W806" s="107">
        <v>0</v>
      </c>
      <c r="X806" s="108">
        <v>0</v>
      </c>
      <c r="Y806" s="108" t="s">
        <v>156</v>
      </c>
      <c r="Z806" s="109">
        <v>0</v>
      </c>
      <c r="AA806" s="107">
        <v>0</v>
      </c>
      <c r="AB806" s="108">
        <v>0</v>
      </c>
      <c r="AC806" s="108" t="s">
        <v>156</v>
      </c>
      <c r="AD806" s="110" t="s">
        <v>157</v>
      </c>
    </row>
    <row r="807" spans="1:30" x14ac:dyDescent="0.2">
      <c r="A807" s="105" t="s">
        <v>2397</v>
      </c>
      <c r="B807" s="105" t="s">
        <v>2398</v>
      </c>
      <c r="C807" s="105" t="s">
        <v>2399</v>
      </c>
      <c r="D807" s="106">
        <v>0</v>
      </c>
      <c r="E807" s="107">
        <v>0</v>
      </c>
      <c r="F807" s="108">
        <v>4.5131029284672497E-2</v>
      </c>
      <c r="G807" s="108" t="s">
        <v>156</v>
      </c>
      <c r="H807" s="109">
        <v>0</v>
      </c>
      <c r="I807" s="107">
        <v>0</v>
      </c>
      <c r="J807" s="108">
        <v>1.51784305111494E-2</v>
      </c>
      <c r="K807" s="108" t="s">
        <v>156</v>
      </c>
      <c r="L807" s="110" t="s">
        <v>157</v>
      </c>
      <c r="M807" s="106">
        <v>0</v>
      </c>
      <c r="N807" s="111">
        <v>0</v>
      </c>
      <c r="O807" s="112">
        <v>2.7079083109732199E-2</v>
      </c>
      <c r="P807" s="112" t="s">
        <v>156</v>
      </c>
      <c r="Q807" s="113">
        <v>0</v>
      </c>
      <c r="R807" s="107">
        <v>0</v>
      </c>
      <c r="S807" s="108">
        <v>2.94233426724124E-3</v>
      </c>
      <c r="T807" s="108" t="s">
        <v>156</v>
      </c>
      <c r="U807" s="110" t="s">
        <v>157</v>
      </c>
      <c r="V807" s="106">
        <v>0</v>
      </c>
      <c r="W807" s="107">
        <v>0</v>
      </c>
      <c r="X807" s="108">
        <v>0.16124453813978001</v>
      </c>
      <c r="Y807" s="108" t="s">
        <v>156</v>
      </c>
      <c r="Z807" s="109">
        <v>0</v>
      </c>
      <c r="AA807" s="107">
        <v>0</v>
      </c>
      <c r="AB807" s="108">
        <v>0</v>
      </c>
      <c r="AC807" s="108" t="s">
        <v>156</v>
      </c>
      <c r="AD807" s="110" t="s">
        <v>157</v>
      </c>
    </row>
    <row r="808" spans="1:30" x14ac:dyDescent="0.2">
      <c r="A808" s="105" t="s">
        <v>2400</v>
      </c>
      <c r="B808" s="105" t="s">
        <v>2401</v>
      </c>
      <c r="C808" s="105" t="s">
        <v>2402</v>
      </c>
      <c r="D808" s="106">
        <v>0</v>
      </c>
      <c r="E808" s="107">
        <v>0</v>
      </c>
      <c r="F808" s="108">
        <v>1.9915422050867E-3</v>
      </c>
      <c r="G808" s="108" t="s">
        <v>156</v>
      </c>
      <c r="H808" s="109">
        <v>0</v>
      </c>
      <c r="I808" s="107">
        <v>0</v>
      </c>
      <c r="J808" s="108">
        <v>4.0363050456049604E-3</v>
      </c>
      <c r="K808" s="108" t="s">
        <v>156</v>
      </c>
      <c r="L808" s="110" t="s">
        <v>157</v>
      </c>
      <c r="M808" s="106">
        <v>0</v>
      </c>
      <c r="N808" s="111">
        <v>0</v>
      </c>
      <c r="O808" s="112">
        <v>3.85298851407498E-3</v>
      </c>
      <c r="P808" s="112" t="s">
        <v>156</v>
      </c>
      <c r="Q808" s="109">
        <v>0</v>
      </c>
      <c r="R808" s="107">
        <v>0</v>
      </c>
      <c r="S808" s="108">
        <v>1.87313316711429E-3</v>
      </c>
      <c r="T808" s="108" t="s">
        <v>156</v>
      </c>
      <c r="U808" s="110" t="s">
        <v>157</v>
      </c>
      <c r="V808" s="116">
        <v>0</v>
      </c>
      <c r="W808" s="107">
        <v>0</v>
      </c>
      <c r="X808" s="108">
        <v>3.1395277395982499E-4</v>
      </c>
      <c r="Y808" s="108" t="s">
        <v>156</v>
      </c>
      <c r="Z808" s="113">
        <v>0</v>
      </c>
      <c r="AA808" s="107">
        <v>0</v>
      </c>
      <c r="AB808" s="114">
        <v>1.9899217774276901E-4</v>
      </c>
      <c r="AC808" s="108" t="s">
        <v>156</v>
      </c>
      <c r="AD808" s="110" t="s">
        <v>157</v>
      </c>
    </row>
    <row r="809" spans="1:30" x14ac:dyDescent="0.2">
      <c r="A809" s="105" t="s">
        <v>2403</v>
      </c>
      <c r="B809" s="105" t="s">
        <v>2404</v>
      </c>
      <c r="C809" s="105" t="s">
        <v>2405</v>
      </c>
      <c r="D809" s="116">
        <v>4.7719702317903597E-5</v>
      </c>
      <c r="E809" s="107">
        <v>-1.9365897755337059E-5</v>
      </c>
      <c r="F809" s="108">
        <v>6.00761899037606E-3</v>
      </c>
      <c r="G809" s="108">
        <v>12589.389075300469</v>
      </c>
      <c r="H809" s="113">
        <v>4.8624929629629597E-5</v>
      </c>
      <c r="I809" s="107">
        <v>-1.1979534276824242E-4</v>
      </c>
      <c r="J809" s="114">
        <v>4.3499013545275698E-5</v>
      </c>
      <c r="K809" s="108">
        <v>89.458255007467571</v>
      </c>
      <c r="L809" s="110">
        <v>2.6289815343664107</v>
      </c>
      <c r="M809" s="116">
        <v>5.20803870967742E-5</v>
      </c>
      <c r="N809" s="111">
        <v>-2.8283038501560877E-5</v>
      </c>
      <c r="O809" s="112">
        <v>2.70757394747037E-3</v>
      </c>
      <c r="P809" s="112">
        <v>5198.8360655600309</v>
      </c>
      <c r="Q809" s="113">
        <v>2.1036910288065899E-5</v>
      </c>
      <c r="R809" s="107">
        <v>-4.8528586406911473E-5</v>
      </c>
      <c r="S809" s="114">
        <v>9.67929605059528E-5</v>
      </c>
      <c r="T809" s="108">
        <v>460.11015486843053</v>
      </c>
      <c r="U809" s="110">
        <v>0.77889771634088201</v>
      </c>
      <c r="V809" s="116">
        <v>6.2063123832450701E-5</v>
      </c>
      <c r="W809" s="107">
        <v>-1.0277053126751235E-5</v>
      </c>
      <c r="X809" s="108">
        <v>1.9902256417450902E-3</v>
      </c>
      <c r="Y809" s="108">
        <v>3206.7764541114975</v>
      </c>
      <c r="Z809" s="113">
        <v>1.9909348148148099E-5</v>
      </c>
      <c r="AA809" s="107">
        <v>-1.0205243415658719E-5</v>
      </c>
      <c r="AB809" s="114">
        <v>7.9988360073280702E-5</v>
      </c>
      <c r="AC809" s="108">
        <v>401.76282758268479</v>
      </c>
      <c r="AD809" s="110">
        <v>-1.0116047127627167E-2</v>
      </c>
    </row>
    <row r="810" spans="1:30" x14ac:dyDescent="0.2">
      <c r="A810" s="105" t="s">
        <v>2406</v>
      </c>
      <c r="B810" s="105" t="s">
        <v>2407</v>
      </c>
      <c r="C810" s="105" t="s">
        <v>2408</v>
      </c>
      <c r="D810" s="116">
        <v>0</v>
      </c>
      <c r="E810" s="107">
        <v>0</v>
      </c>
      <c r="F810" s="108">
        <v>1.1339501777667699E-3</v>
      </c>
      <c r="G810" s="108" t="s">
        <v>156</v>
      </c>
      <c r="H810" s="113">
        <v>0</v>
      </c>
      <c r="I810" s="107">
        <v>0</v>
      </c>
      <c r="J810" s="114">
        <v>1.1387033143168001E-5</v>
      </c>
      <c r="K810" s="108" t="s">
        <v>156</v>
      </c>
      <c r="L810" s="110" t="s">
        <v>157</v>
      </c>
      <c r="M810" s="116">
        <v>0</v>
      </c>
      <c r="N810" s="111">
        <v>0</v>
      </c>
      <c r="O810" s="112">
        <v>5.3668716121897002E-4</v>
      </c>
      <c r="P810" s="112" t="s">
        <v>156</v>
      </c>
      <c r="Q810" s="113">
        <v>0</v>
      </c>
      <c r="R810" s="107">
        <v>0</v>
      </c>
      <c r="S810" s="114">
        <v>2.04511001161353E-5</v>
      </c>
      <c r="T810" s="108" t="s">
        <v>156</v>
      </c>
      <c r="U810" s="110" t="s">
        <v>157</v>
      </c>
      <c r="V810" s="116">
        <v>0</v>
      </c>
      <c r="W810" s="107">
        <v>0</v>
      </c>
      <c r="X810" s="108">
        <v>7.0617784562790895E-4</v>
      </c>
      <c r="Y810" s="108" t="s">
        <v>156</v>
      </c>
      <c r="Z810" s="113">
        <v>0</v>
      </c>
      <c r="AA810" s="107">
        <v>0</v>
      </c>
      <c r="AB810" s="114">
        <v>1.26011427036432E-6</v>
      </c>
      <c r="AC810" s="108" t="s">
        <v>156</v>
      </c>
      <c r="AD810" s="110" t="s">
        <v>157</v>
      </c>
    </row>
    <row r="811" spans="1:30" x14ac:dyDescent="0.2">
      <c r="A811" s="105" t="s">
        <v>2409</v>
      </c>
      <c r="B811" s="105" t="s">
        <v>2410</v>
      </c>
      <c r="C811" s="105" t="s">
        <v>2411</v>
      </c>
      <c r="D811" s="106">
        <v>0</v>
      </c>
      <c r="E811" s="107">
        <v>0</v>
      </c>
      <c r="F811" s="108">
        <v>0</v>
      </c>
      <c r="G811" s="108" t="s">
        <v>156</v>
      </c>
      <c r="H811" s="109">
        <v>0</v>
      </c>
      <c r="I811" s="107">
        <v>0</v>
      </c>
      <c r="J811" s="108">
        <v>0</v>
      </c>
      <c r="K811" s="108" t="s">
        <v>156</v>
      </c>
      <c r="L811" s="110" t="s">
        <v>157</v>
      </c>
      <c r="M811" s="106">
        <v>0</v>
      </c>
      <c r="N811" s="111">
        <v>0</v>
      </c>
      <c r="O811" s="112">
        <v>0</v>
      </c>
      <c r="P811" s="112" t="s">
        <v>156</v>
      </c>
      <c r="Q811" s="109">
        <v>0</v>
      </c>
      <c r="R811" s="107">
        <v>0</v>
      </c>
      <c r="S811" s="108">
        <v>0</v>
      </c>
      <c r="T811" s="108" t="s">
        <v>156</v>
      </c>
      <c r="U811" s="110" t="s">
        <v>157</v>
      </c>
      <c r="V811" s="106">
        <v>0</v>
      </c>
      <c r="W811" s="107">
        <v>0</v>
      </c>
      <c r="X811" s="108">
        <v>0</v>
      </c>
      <c r="Y811" s="108" t="s">
        <v>156</v>
      </c>
      <c r="Z811" s="109">
        <v>0</v>
      </c>
      <c r="AA811" s="107">
        <v>0</v>
      </c>
      <c r="AB811" s="108">
        <v>0</v>
      </c>
      <c r="AC811" s="108" t="s">
        <v>156</v>
      </c>
      <c r="AD811" s="110" t="s">
        <v>157</v>
      </c>
    </row>
    <row r="812" spans="1:30" x14ac:dyDescent="0.2">
      <c r="A812" s="105" t="s">
        <v>2412</v>
      </c>
      <c r="B812" s="105" t="s">
        <v>2413</v>
      </c>
      <c r="C812" s="105" t="s">
        <v>2414</v>
      </c>
      <c r="D812" s="106">
        <v>0</v>
      </c>
      <c r="E812" s="107">
        <v>0</v>
      </c>
      <c r="F812" s="108">
        <v>0</v>
      </c>
      <c r="G812" s="108" t="s">
        <v>156</v>
      </c>
      <c r="H812" s="109">
        <v>0</v>
      </c>
      <c r="I812" s="107">
        <v>0</v>
      </c>
      <c r="J812" s="108">
        <v>0</v>
      </c>
      <c r="K812" s="108" t="s">
        <v>156</v>
      </c>
      <c r="L812" s="110" t="s">
        <v>157</v>
      </c>
      <c r="M812" s="106">
        <v>0</v>
      </c>
      <c r="N812" s="111">
        <v>0</v>
      </c>
      <c r="O812" s="112">
        <v>0</v>
      </c>
      <c r="P812" s="112" t="s">
        <v>156</v>
      </c>
      <c r="Q812" s="109">
        <v>0</v>
      </c>
      <c r="R812" s="107">
        <v>0</v>
      </c>
      <c r="S812" s="108">
        <v>0</v>
      </c>
      <c r="T812" s="108" t="s">
        <v>156</v>
      </c>
      <c r="U812" s="110" t="s">
        <v>157</v>
      </c>
      <c r="V812" s="106">
        <v>0</v>
      </c>
      <c r="W812" s="107">
        <v>0</v>
      </c>
      <c r="X812" s="108">
        <v>0</v>
      </c>
      <c r="Y812" s="108" t="s">
        <v>156</v>
      </c>
      <c r="Z812" s="109">
        <v>0</v>
      </c>
      <c r="AA812" s="107">
        <v>0</v>
      </c>
      <c r="AB812" s="108">
        <v>0</v>
      </c>
      <c r="AC812" s="108" t="s">
        <v>156</v>
      </c>
      <c r="AD812" s="110" t="s">
        <v>157</v>
      </c>
    </row>
    <row r="813" spans="1:30" x14ac:dyDescent="0.2">
      <c r="A813" s="105" t="s">
        <v>2415</v>
      </c>
      <c r="B813" s="105" t="s">
        <v>2416</v>
      </c>
      <c r="C813" s="105" t="s">
        <v>2417</v>
      </c>
      <c r="D813" s="106">
        <v>0</v>
      </c>
      <c r="E813" s="107">
        <v>0</v>
      </c>
      <c r="F813" s="108">
        <v>0</v>
      </c>
      <c r="G813" s="108" t="s">
        <v>156</v>
      </c>
      <c r="H813" s="109">
        <v>0</v>
      </c>
      <c r="I813" s="107">
        <v>0</v>
      </c>
      <c r="J813" s="108">
        <v>0</v>
      </c>
      <c r="K813" s="108" t="s">
        <v>156</v>
      </c>
      <c r="L813" s="110" t="s">
        <v>157</v>
      </c>
      <c r="M813" s="106">
        <v>0</v>
      </c>
      <c r="N813" s="111">
        <v>0</v>
      </c>
      <c r="O813" s="112">
        <v>0</v>
      </c>
      <c r="P813" s="112" t="s">
        <v>156</v>
      </c>
      <c r="Q813" s="109">
        <v>0</v>
      </c>
      <c r="R813" s="107">
        <v>0</v>
      </c>
      <c r="S813" s="108">
        <v>0</v>
      </c>
      <c r="T813" s="108" t="s">
        <v>156</v>
      </c>
      <c r="U813" s="110" t="s">
        <v>157</v>
      </c>
      <c r="V813" s="106">
        <v>0</v>
      </c>
      <c r="W813" s="107">
        <v>0</v>
      </c>
      <c r="X813" s="108">
        <v>0</v>
      </c>
      <c r="Y813" s="108" t="s">
        <v>156</v>
      </c>
      <c r="Z813" s="109">
        <v>0</v>
      </c>
      <c r="AA813" s="107">
        <v>0</v>
      </c>
      <c r="AB813" s="108">
        <v>0</v>
      </c>
      <c r="AC813" s="108" t="s">
        <v>156</v>
      </c>
      <c r="AD813" s="110" t="s">
        <v>157</v>
      </c>
    </row>
    <row r="814" spans="1:30" x14ac:dyDescent="0.2">
      <c r="A814" s="105" t="s">
        <v>2418</v>
      </c>
      <c r="B814" s="105" t="s">
        <v>2419</v>
      </c>
      <c r="C814" s="105" t="s">
        <v>2420</v>
      </c>
      <c r="D814" s="106">
        <v>0</v>
      </c>
      <c r="E814" s="107">
        <v>0</v>
      </c>
      <c r="F814" s="108">
        <v>0</v>
      </c>
      <c r="G814" s="108" t="s">
        <v>156</v>
      </c>
      <c r="H814" s="109">
        <v>0</v>
      </c>
      <c r="I814" s="107">
        <v>0</v>
      </c>
      <c r="J814" s="108">
        <v>0</v>
      </c>
      <c r="K814" s="108" t="s">
        <v>156</v>
      </c>
      <c r="L814" s="110" t="s">
        <v>157</v>
      </c>
      <c r="M814" s="106">
        <v>0</v>
      </c>
      <c r="N814" s="111">
        <v>0</v>
      </c>
      <c r="O814" s="112">
        <v>0</v>
      </c>
      <c r="P814" s="112" t="s">
        <v>156</v>
      </c>
      <c r="Q814" s="109">
        <v>0</v>
      </c>
      <c r="R814" s="107">
        <v>0</v>
      </c>
      <c r="S814" s="108">
        <v>0</v>
      </c>
      <c r="T814" s="108" t="s">
        <v>156</v>
      </c>
      <c r="U814" s="110" t="s">
        <v>157</v>
      </c>
      <c r="V814" s="106">
        <v>0</v>
      </c>
      <c r="W814" s="107">
        <v>0</v>
      </c>
      <c r="X814" s="108">
        <v>0</v>
      </c>
      <c r="Y814" s="108" t="s">
        <v>156</v>
      </c>
      <c r="Z814" s="109">
        <v>0</v>
      </c>
      <c r="AA814" s="107">
        <v>0</v>
      </c>
      <c r="AB814" s="108">
        <v>0</v>
      </c>
      <c r="AC814" s="108" t="s">
        <v>156</v>
      </c>
      <c r="AD814" s="110" t="s">
        <v>157</v>
      </c>
    </row>
    <row r="815" spans="1:30" x14ac:dyDescent="0.2">
      <c r="A815" s="105" t="s">
        <v>2421</v>
      </c>
      <c r="B815" s="105" t="s">
        <v>2422</v>
      </c>
      <c r="C815" s="105" t="s">
        <v>2423</v>
      </c>
      <c r="D815" s="106">
        <v>0</v>
      </c>
      <c r="E815" s="107">
        <v>0</v>
      </c>
      <c r="F815" s="108">
        <v>0</v>
      </c>
      <c r="G815" s="108" t="s">
        <v>156</v>
      </c>
      <c r="H815" s="109">
        <v>0</v>
      </c>
      <c r="I815" s="107">
        <v>0</v>
      </c>
      <c r="J815" s="108">
        <v>0</v>
      </c>
      <c r="K815" s="108" t="s">
        <v>156</v>
      </c>
      <c r="L815" s="110" t="s">
        <v>157</v>
      </c>
      <c r="M815" s="106">
        <v>0</v>
      </c>
      <c r="N815" s="111">
        <v>0</v>
      </c>
      <c r="O815" s="112">
        <v>0</v>
      </c>
      <c r="P815" s="112" t="s">
        <v>156</v>
      </c>
      <c r="Q815" s="109">
        <v>0</v>
      </c>
      <c r="R815" s="107">
        <v>0</v>
      </c>
      <c r="S815" s="108">
        <v>0</v>
      </c>
      <c r="T815" s="108" t="s">
        <v>156</v>
      </c>
      <c r="U815" s="110" t="s">
        <v>157</v>
      </c>
      <c r="V815" s="106">
        <v>0</v>
      </c>
      <c r="W815" s="107">
        <v>0</v>
      </c>
      <c r="X815" s="108">
        <v>0</v>
      </c>
      <c r="Y815" s="108" t="s">
        <v>156</v>
      </c>
      <c r="Z815" s="113">
        <v>0</v>
      </c>
      <c r="AA815" s="107">
        <v>0</v>
      </c>
      <c r="AB815" s="114">
        <v>1.4678987063073202E-11</v>
      </c>
      <c r="AC815" s="108" t="s">
        <v>156</v>
      </c>
      <c r="AD815" s="110" t="s">
        <v>157</v>
      </c>
    </row>
    <row r="816" spans="1:30" x14ac:dyDescent="0.2">
      <c r="A816" s="105" t="s">
        <v>2424</v>
      </c>
      <c r="B816" s="105" t="s">
        <v>2422</v>
      </c>
      <c r="C816" s="105" t="s">
        <v>2425</v>
      </c>
      <c r="D816" s="106">
        <v>0</v>
      </c>
      <c r="E816" s="107">
        <v>0</v>
      </c>
      <c r="F816" s="108">
        <v>8.6340201235478697E-2</v>
      </c>
      <c r="G816" s="108" t="s">
        <v>156</v>
      </c>
      <c r="H816" s="109">
        <v>0</v>
      </c>
      <c r="I816" s="107">
        <v>0</v>
      </c>
      <c r="J816" s="108">
        <v>1.3696239200101301E-2</v>
      </c>
      <c r="K816" s="108" t="s">
        <v>156</v>
      </c>
      <c r="L816" s="110" t="s">
        <v>157</v>
      </c>
      <c r="M816" s="106">
        <v>0</v>
      </c>
      <c r="N816" s="111">
        <v>0</v>
      </c>
      <c r="O816" s="112">
        <v>1.9747124528710101E-2</v>
      </c>
      <c r="P816" s="112" t="s">
        <v>156</v>
      </c>
      <c r="Q816" s="109">
        <v>0</v>
      </c>
      <c r="R816" s="107">
        <v>0</v>
      </c>
      <c r="S816" s="108">
        <v>1.0102939014247799E-2</v>
      </c>
      <c r="T816" s="108" t="s">
        <v>156</v>
      </c>
      <c r="U816" s="110" t="s">
        <v>157</v>
      </c>
      <c r="V816" s="106">
        <v>0</v>
      </c>
      <c r="W816" s="107">
        <v>0</v>
      </c>
      <c r="X816" s="108">
        <v>0</v>
      </c>
      <c r="Y816" s="108" t="s">
        <v>156</v>
      </c>
      <c r="Z816" s="113">
        <v>0</v>
      </c>
      <c r="AA816" s="107">
        <v>0</v>
      </c>
      <c r="AB816" s="114">
        <v>4.7398507709666999E-15</v>
      </c>
      <c r="AC816" s="108" t="s">
        <v>156</v>
      </c>
      <c r="AD816" s="110" t="s">
        <v>157</v>
      </c>
    </row>
    <row r="817" spans="1:30" x14ac:dyDescent="0.2">
      <c r="A817" s="105" t="s">
        <v>2426</v>
      </c>
      <c r="B817" s="105" t="s">
        <v>2427</v>
      </c>
      <c r="C817" s="105" t="s">
        <v>2428</v>
      </c>
      <c r="D817" s="106">
        <v>0</v>
      </c>
      <c r="E817" s="107">
        <v>0</v>
      </c>
      <c r="F817" s="108">
        <v>8.6340201235478697E-2</v>
      </c>
      <c r="G817" s="108" t="s">
        <v>156</v>
      </c>
      <c r="H817" s="109">
        <v>0</v>
      </c>
      <c r="I817" s="107">
        <v>0</v>
      </c>
      <c r="J817" s="108">
        <v>1.3696239200101301E-2</v>
      </c>
      <c r="K817" s="108" t="s">
        <v>156</v>
      </c>
      <c r="L817" s="110" t="s">
        <v>157</v>
      </c>
      <c r="M817" s="106">
        <v>0</v>
      </c>
      <c r="N817" s="111">
        <v>0</v>
      </c>
      <c r="O817" s="112">
        <v>1.9747124528710101E-2</v>
      </c>
      <c r="P817" s="112" t="s">
        <v>156</v>
      </c>
      <c r="Q817" s="109">
        <v>0</v>
      </c>
      <c r="R817" s="107">
        <v>0</v>
      </c>
      <c r="S817" s="108">
        <v>1.0102939014247799E-2</v>
      </c>
      <c r="T817" s="108" t="s">
        <v>156</v>
      </c>
      <c r="U817" s="110" t="s">
        <v>157</v>
      </c>
      <c r="V817" s="106">
        <v>0</v>
      </c>
      <c r="W817" s="107">
        <v>0</v>
      </c>
      <c r="X817" s="108">
        <v>0</v>
      </c>
      <c r="Y817" s="108" t="s">
        <v>156</v>
      </c>
      <c r="Z817" s="109">
        <v>0</v>
      </c>
      <c r="AA817" s="107">
        <v>0</v>
      </c>
      <c r="AB817" s="108">
        <v>0</v>
      </c>
      <c r="AC817" s="108" t="s">
        <v>156</v>
      </c>
      <c r="AD817" s="110" t="s">
        <v>157</v>
      </c>
    </row>
    <row r="818" spans="1:30" x14ac:dyDescent="0.2">
      <c r="A818" s="105" t="s">
        <v>2429</v>
      </c>
      <c r="B818" s="105" t="s">
        <v>2430</v>
      </c>
      <c r="C818" s="105" t="s">
        <v>2431</v>
      </c>
      <c r="D818" s="106">
        <v>0</v>
      </c>
      <c r="E818" s="107">
        <v>0</v>
      </c>
      <c r="F818" s="108">
        <v>0</v>
      </c>
      <c r="G818" s="108" t="s">
        <v>156</v>
      </c>
      <c r="H818" s="109">
        <v>0</v>
      </c>
      <c r="I818" s="107">
        <v>0</v>
      </c>
      <c r="J818" s="108">
        <v>0</v>
      </c>
      <c r="K818" s="108" t="s">
        <v>156</v>
      </c>
      <c r="L818" s="110" t="s">
        <v>157</v>
      </c>
      <c r="M818" s="106">
        <v>0</v>
      </c>
      <c r="N818" s="111">
        <v>0</v>
      </c>
      <c r="O818" s="112">
        <v>0</v>
      </c>
      <c r="P818" s="112" t="s">
        <v>156</v>
      </c>
      <c r="Q818" s="109">
        <v>0</v>
      </c>
      <c r="R818" s="107">
        <v>0</v>
      </c>
      <c r="S818" s="108">
        <v>0</v>
      </c>
      <c r="T818" s="108" t="s">
        <v>156</v>
      </c>
      <c r="U818" s="110" t="s">
        <v>157</v>
      </c>
      <c r="V818" s="106">
        <v>0</v>
      </c>
      <c r="W818" s="107">
        <v>0</v>
      </c>
      <c r="X818" s="108">
        <v>0</v>
      </c>
      <c r="Y818" s="108" t="s">
        <v>156</v>
      </c>
      <c r="Z818" s="109">
        <v>0</v>
      </c>
      <c r="AA818" s="107">
        <v>0</v>
      </c>
      <c r="AB818" s="108">
        <v>0</v>
      </c>
      <c r="AC818" s="108" t="s">
        <v>156</v>
      </c>
      <c r="AD818" s="110" t="s">
        <v>157</v>
      </c>
    </row>
    <row r="819" spans="1:30" x14ac:dyDescent="0.2">
      <c r="A819" s="105" t="s">
        <v>2432</v>
      </c>
      <c r="B819" s="105" t="s">
        <v>2433</v>
      </c>
      <c r="C819" s="105" t="s">
        <v>2434</v>
      </c>
      <c r="D819" s="116">
        <v>0</v>
      </c>
      <c r="E819" s="107">
        <v>0</v>
      </c>
      <c r="F819" s="114">
        <v>4.55351443895307E-7</v>
      </c>
      <c r="G819" s="108" t="s">
        <v>156</v>
      </c>
      <c r="H819" s="109">
        <v>0</v>
      </c>
      <c r="I819" s="107">
        <v>0</v>
      </c>
      <c r="J819" s="108">
        <v>0</v>
      </c>
      <c r="K819" s="108" t="s">
        <v>156</v>
      </c>
      <c r="L819" s="110" t="s">
        <v>157</v>
      </c>
      <c r="M819" s="106">
        <v>0</v>
      </c>
      <c r="N819" s="111">
        <v>0</v>
      </c>
      <c r="O819" s="112">
        <v>0</v>
      </c>
      <c r="P819" s="112" t="s">
        <v>156</v>
      </c>
      <c r="Q819" s="109">
        <v>0</v>
      </c>
      <c r="R819" s="107">
        <v>0</v>
      </c>
      <c r="S819" s="108">
        <v>0</v>
      </c>
      <c r="T819" s="108" t="s">
        <v>156</v>
      </c>
      <c r="U819" s="110" t="s">
        <v>157</v>
      </c>
      <c r="V819" s="116">
        <v>0</v>
      </c>
      <c r="W819" s="107">
        <v>0</v>
      </c>
      <c r="X819" s="114">
        <v>4.18777990959476E-7</v>
      </c>
      <c r="Y819" s="108" t="s">
        <v>156</v>
      </c>
      <c r="Z819" s="113">
        <v>0</v>
      </c>
      <c r="AA819" s="107">
        <v>0</v>
      </c>
      <c r="AB819" s="114">
        <v>1.90653900704933E-7</v>
      </c>
      <c r="AC819" s="108" t="s">
        <v>156</v>
      </c>
      <c r="AD819" s="110" t="s">
        <v>157</v>
      </c>
    </row>
    <row r="820" spans="1:30" x14ac:dyDescent="0.2">
      <c r="A820" s="105" t="s">
        <v>2435</v>
      </c>
      <c r="B820" s="105" t="s">
        <v>2436</v>
      </c>
      <c r="C820" s="105" t="s">
        <v>2437</v>
      </c>
      <c r="D820" s="106">
        <v>0</v>
      </c>
      <c r="E820" s="107">
        <v>0</v>
      </c>
      <c r="F820" s="108">
        <v>0</v>
      </c>
      <c r="G820" s="108" t="s">
        <v>156</v>
      </c>
      <c r="H820" s="109">
        <v>0</v>
      </c>
      <c r="I820" s="107">
        <v>0</v>
      </c>
      <c r="J820" s="108">
        <v>0</v>
      </c>
      <c r="K820" s="108" t="s">
        <v>156</v>
      </c>
      <c r="L820" s="110" t="s">
        <v>157</v>
      </c>
      <c r="M820" s="116">
        <v>0</v>
      </c>
      <c r="N820" s="111">
        <v>0</v>
      </c>
      <c r="O820" s="115">
        <v>7.8560591330332398E-7</v>
      </c>
      <c r="P820" s="112" t="s">
        <v>156</v>
      </c>
      <c r="Q820" s="113">
        <v>0</v>
      </c>
      <c r="R820" s="107">
        <v>0</v>
      </c>
      <c r="S820" s="114">
        <v>1.91350580077555E-6</v>
      </c>
      <c r="T820" s="108" t="s">
        <v>156</v>
      </c>
      <c r="U820" s="110" t="s">
        <v>157</v>
      </c>
      <c r="V820" s="116">
        <v>0</v>
      </c>
      <c r="W820" s="107">
        <v>0</v>
      </c>
      <c r="X820" s="114">
        <v>5.9204183818258404E-7</v>
      </c>
      <c r="Y820" s="108" t="s">
        <v>156</v>
      </c>
      <c r="Z820" s="113">
        <v>0</v>
      </c>
      <c r="AA820" s="107">
        <v>0</v>
      </c>
      <c r="AB820" s="114">
        <v>1.3486403396997501E-7</v>
      </c>
      <c r="AC820" s="108" t="s">
        <v>156</v>
      </c>
      <c r="AD820" s="110" t="s">
        <v>157</v>
      </c>
    </row>
    <row r="821" spans="1:30" x14ac:dyDescent="0.2">
      <c r="A821" s="105" t="s">
        <v>2438</v>
      </c>
      <c r="B821" s="105" t="s">
        <v>2439</v>
      </c>
      <c r="C821" s="105" t="s">
        <v>2440</v>
      </c>
      <c r="D821" s="106">
        <v>0</v>
      </c>
      <c r="E821" s="107">
        <v>0</v>
      </c>
      <c r="F821" s="108">
        <v>0</v>
      </c>
      <c r="G821" s="108" t="s">
        <v>156</v>
      </c>
      <c r="H821" s="109">
        <v>0</v>
      </c>
      <c r="I821" s="107">
        <v>0</v>
      </c>
      <c r="J821" s="108">
        <v>0</v>
      </c>
      <c r="K821" s="108" t="s">
        <v>156</v>
      </c>
      <c r="L821" s="110" t="s">
        <v>157</v>
      </c>
      <c r="M821" s="106">
        <v>0</v>
      </c>
      <c r="N821" s="111">
        <v>0</v>
      </c>
      <c r="O821" s="112">
        <v>0</v>
      </c>
      <c r="P821" s="112" t="s">
        <v>156</v>
      </c>
      <c r="Q821" s="113">
        <v>0</v>
      </c>
      <c r="R821" s="107">
        <v>0</v>
      </c>
      <c r="S821" s="114">
        <v>6.5686175886144997E-11</v>
      </c>
      <c r="T821" s="108" t="s">
        <v>156</v>
      </c>
      <c r="U821" s="110" t="s">
        <v>157</v>
      </c>
      <c r="V821" s="106">
        <v>0</v>
      </c>
      <c r="W821" s="107">
        <v>0</v>
      </c>
      <c r="X821" s="108">
        <v>0</v>
      </c>
      <c r="Y821" s="108" t="s">
        <v>156</v>
      </c>
      <c r="Z821" s="109">
        <v>0</v>
      </c>
      <c r="AA821" s="107">
        <v>0</v>
      </c>
      <c r="AB821" s="108">
        <v>0</v>
      </c>
      <c r="AC821" s="108" t="s">
        <v>156</v>
      </c>
      <c r="AD821" s="110" t="s">
        <v>157</v>
      </c>
    </row>
    <row r="822" spans="1:30" x14ac:dyDescent="0.2">
      <c r="A822" s="105" t="s">
        <v>2441</v>
      </c>
      <c r="B822" s="105" t="s">
        <v>2442</v>
      </c>
      <c r="C822" s="105" t="s">
        <v>2443</v>
      </c>
      <c r="D822" s="106">
        <v>0</v>
      </c>
      <c r="E822" s="107">
        <v>0</v>
      </c>
      <c r="F822" s="108">
        <v>0</v>
      </c>
      <c r="G822" s="108" t="s">
        <v>156</v>
      </c>
      <c r="H822" s="109">
        <v>0</v>
      </c>
      <c r="I822" s="107">
        <v>0</v>
      </c>
      <c r="J822" s="108">
        <v>0</v>
      </c>
      <c r="K822" s="108" t="s">
        <v>156</v>
      </c>
      <c r="L822" s="110" t="s">
        <v>157</v>
      </c>
      <c r="M822" s="106">
        <v>0</v>
      </c>
      <c r="N822" s="111">
        <v>0</v>
      </c>
      <c r="O822" s="112">
        <v>0</v>
      </c>
      <c r="P822" s="112" t="s">
        <v>156</v>
      </c>
      <c r="Q822" s="109">
        <v>0</v>
      </c>
      <c r="R822" s="107">
        <v>0</v>
      </c>
      <c r="S822" s="108">
        <v>0</v>
      </c>
      <c r="T822" s="108" t="s">
        <v>156</v>
      </c>
      <c r="U822" s="110" t="s">
        <v>157</v>
      </c>
      <c r="V822" s="106">
        <v>0</v>
      </c>
      <c r="W822" s="107">
        <v>0</v>
      </c>
      <c r="X822" s="108">
        <v>0</v>
      </c>
      <c r="Y822" s="108" t="s">
        <v>156</v>
      </c>
      <c r="Z822" s="109">
        <v>0</v>
      </c>
      <c r="AA822" s="107">
        <v>0</v>
      </c>
      <c r="AB822" s="108">
        <v>0</v>
      </c>
      <c r="AC822" s="108" t="s">
        <v>156</v>
      </c>
      <c r="AD822" s="110" t="s">
        <v>157</v>
      </c>
    </row>
    <row r="823" spans="1:30" x14ac:dyDescent="0.2">
      <c r="A823" s="105" t="s">
        <v>2444</v>
      </c>
      <c r="B823" s="105" t="s">
        <v>2445</v>
      </c>
      <c r="C823" s="105" t="s">
        <v>2446</v>
      </c>
      <c r="D823" s="116">
        <v>0</v>
      </c>
      <c r="E823" s="107">
        <v>0</v>
      </c>
      <c r="F823" s="114">
        <v>5.9333139561461596E-7</v>
      </c>
      <c r="G823" s="108" t="s">
        <v>156</v>
      </c>
      <c r="H823" s="109">
        <v>0</v>
      </c>
      <c r="I823" s="107">
        <v>0</v>
      </c>
      <c r="J823" s="108">
        <v>0</v>
      </c>
      <c r="K823" s="108" t="s">
        <v>156</v>
      </c>
      <c r="L823" s="110" t="s">
        <v>157</v>
      </c>
      <c r="M823" s="116">
        <v>0</v>
      </c>
      <c r="N823" s="111">
        <v>0</v>
      </c>
      <c r="O823" s="115">
        <v>4.9711015336829697E-7</v>
      </c>
      <c r="P823" s="112" t="s">
        <v>156</v>
      </c>
      <c r="Q823" s="113">
        <v>0</v>
      </c>
      <c r="R823" s="107">
        <v>0</v>
      </c>
      <c r="S823" s="114">
        <v>3.7494369240965098E-6</v>
      </c>
      <c r="T823" s="108" t="s">
        <v>156</v>
      </c>
      <c r="U823" s="110" t="s">
        <v>157</v>
      </c>
      <c r="V823" s="116">
        <v>0</v>
      </c>
      <c r="W823" s="107">
        <v>0</v>
      </c>
      <c r="X823" s="114">
        <v>9.34791275534742E-7</v>
      </c>
      <c r="Y823" s="108" t="s">
        <v>156</v>
      </c>
      <c r="Z823" s="113">
        <v>0</v>
      </c>
      <c r="AA823" s="107">
        <v>0</v>
      </c>
      <c r="AB823" s="114">
        <v>1.9095356313358099E-7</v>
      </c>
      <c r="AC823" s="108" t="s">
        <v>156</v>
      </c>
      <c r="AD823" s="110" t="s">
        <v>157</v>
      </c>
    </row>
    <row r="824" spans="1:30" x14ac:dyDescent="0.2">
      <c r="A824" s="105" t="s">
        <v>2447</v>
      </c>
      <c r="B824" s="105" t="s">
        <v>2448</v>
      </c>
      <c r="C824" s="105" t="s">
        <v>2449</v>
      </c>
      <c r="D824" s="106">
        <v>0</v>
      </c>
      <c r="E824" s="107">
        <v>0</v>
      </c>
      <c r="F824" s="108">
        <v>0</v>
      </c>
      <c r="G824" s="108" t="s">
        <v>156</v>
      </c>
      <c r="H824" s="109">
        <v>0</v>
      </c>
      <c r="I824" s="107">
        <v>0</v>
      </c>
      <c r="J824" s="108">
        <v>0</v>
      </c>
      <c r="K824" s="108" t="s">
        <v>156</v>
      </c>
      <c r="L824" s="110" t="s">
        <v>157</v>
      </c>
      <c r="M824" s="106">
        <v>0</v>
      </c>
      <c r="N824" s="111">
        <v>0</v>
      </c>
      <c r="O824" s="112">
        <v>0</v>
      </c>
      <c r="P824" s="112" t="s">
        <v>156</v>
      </c>
      <c r="Q824" s="109">
        <v>0</v>
      </c>
      <c r="R824" s="107">
        <v>0</v>
      </c>
      <c r="S824" s="108">
        <v>0</v>
      </c>
      <c r="T824" s="108" t="s">
        <v>156</v>
      </c>
      <c r="U824" s="110" t="s">
        <v>157</v>
      </c>
      <c r="V824" s="106">
        <v>0</v>
      </c>
      <c r="W824" s="107">
        <v>0</v>
      </c>
      <c r="X824" s="108">
        <v>0</v>
      </c>
      <c r="Y824" s="108" t="s">
        <v>156</v>
      </c>
      <c r="Z824" s="109">
        <v>0</v>
      </c>
      <c r="AA824" s="107">
        <v>0</v>
      </c>
      <c r="AB824" s="108">
        <v>0</v>
      </c>
      <c r="AC824" s="108" t="s">
        <v>156</v>
      </c>
      <c r="AD824" s="110" t="s">
        <v>157</v>
      </c>
    </row>
    <row r="825" spans="1:30" x14ac:dyDescent="0.2">
      <c r="A825" s="105" t="s">
        <v>2450</v>
      </c>
      <c r="B825" s="105" t="s">
        <v>2451</v>
      </c>
      <c r="C825" s="105" t="s">
        <v>2452</v>
      </c>
      <c r="D825" s="106">
        <v>2.4641099999999998</v>
      </c>
      <c r="E825" s="107">
        <v>-1</v>
      </c>
      <c r="F825" s="108">
        <v>1.07259194825146E-2</v>
      </c>
      <c r="G825" s="108">
        <v>0.43528574140418252</v>
      </c>
      <c r="H825" s="109">
        <v>0.40589999999999998</v>
      </c>
      <c r="I825" s="107">
        <v>-1</v>
      </c>
      <c r="J825" s="108">
        <v>1.9036719982693101E-3</v>
      </c>
      <c r="K825" s="108">
        <v>0.46900024593971673</v>
      </c>
      <c r="L825" s="110">
        <v>0</v>
      </c>
      <c r="M825" s="106">
        <v>0</v>
      </c>
      <c r="N825" s="111">
        <v>0</v>
      </c>
      <c r="O825" s="112">
        <v>0</v>
      </c>
      <c r="P825" s="112" t="s">
        <v>156</v>
      </c>
      <c r="Q825" s="109">
        <v>0</v>
      </c>
      <c r="R825" s="107">
        <v>0</v>
      </c>
      <c r="S825" s="108">
        <v>0</v>
      </c>
      <c r="T825" s="108" t="s">
        <v>156</v>
      </c>
      <c r="U825" s="110" t="s">
        <v>157</v>
      </c>
      <c r="V825" s="106">
        <v>0</v>
      </c>
      <c r="W825" s="107">
        <v>0</v>
      </c>
      <c r="X825" s="108">
        <v>0</v>
      </c>
      <c r="Y825" s="108" t="s">
        <v>156</v>
      </c>
      <c r="Z825" s="109">
        <v>0</v>
      </c>
      <c r="AA825" s="107">
        <v>0</v>
      </c>
      <c r="AB825" s="108">
        <v>0</v>
      </c>
      <c r="AC825" s="108" t="s">
        <v>156</v>
      </c>
      <c r="AD825" s="110" t="s">
        <v>157</v>
      </c>
    </row>
    <row r="826" spans="1:30" x14ac:dyDescent="0.2">
      <c r="A826" s="105" t="s">
        <v>2453</v>
      </c>
      <c r="B826" s="105" t="s">
        <v>2454</v>
      </c>
      <c r="C826" s="105" t="s">
        <v>2455</v>
      </c>
      <c r="D826" s="106">
        <v>0</v>
      </c>
      <c r="E826" s="107">
        <v>0</v>
      </c>
      <c r="F826" s="108">
        <v>0</v>
      </c>
      <c r="G826" s="108" t="s">
        <v>156</v>
      </c>
      <c r="H826" s="109">
        <v>0</v>
      </c>
      <c r="I826" s="107">
        <v>0</v>
      </c>
      <c r="J826" s="108">
        <v>0</v>
      </c>
      <c r="K826" s="108" t="s">
        <v>156</v>
      </c>
      <c r="L826" s="110" t="s">
        <v>157</v>
      </c>
      <c r="M826" s="106">
        <v>0</v>
      </c>
      <c r="N826" s="111">
        <v>0</v>
      </c>
      <c r="O826" s="112">
        <v>0</v>
      </c>
      <c r="P826" s="112" t="s">
        <v>156</v>
      </c>
      <c r="Q826" s="109">
        <v>0</v>
      </c>
      <c r="R826" s="107">
        <v>0</v>
      </c>
      <c r="S826" s="108">
        <v>0</v>
      </c>
      <c r="T826" s="108" t="s">
        <v>156</v>
      </c>
      <c r="U826" s="110" t="s">
        <v>157</v>
      </c>
      <c r="V826" s="106">
        <v>0</v>
      </c>
      <c r="W826" s="107">
        <v>0</v>
      </c>
      <c r="X826" s="108">
        <v>0</v>
      </c>
      <c r="Y826" s="108" t="s">
        <v>156</v>
      </c>
      <c r="Z826" s="109">
        <v>0</v>
      </c>
      <c r="AA826" s="107">
        <v>0</v>
      </c>
      <c r="AB826" s="108">
        <v>0</v>
      </c>
      <c r="AC826" s="108" t="s">
        <v>156</v>
      </c>
      <c r="AD826" s="110" t="s">
        <v>157</v>
      </c>
    </row>
    <row r="827" spans="1:30" x14ac:dyDescent="0.2">
      <c r="A827" s="105" t="s">
        <v>2456</v>
      </c>
      <c r="B827" s="105" t="s">
        <v>2454</v>
      </c>
      <c r="C827" s="105" t="s">
        <v>2457</v>
      </c>
      <c r="D827" s="106">
        <v>0</v>
      </c>
      <c r="E827" s="107">
        <v>0</v>
      </c>
      <c r="F827" s="108">
        <v>7.7852730223195096E-2</v>
      </c>
      <c r="G827" s="108" t="s">
        <v>156</v>
      </c>
      <c r="H827" s="109">
        <v>0</v>
      </c>
      <c r="I827" s="107">
        <v>0</v>
      </c>
      <c r="J827" s="108">
        <v>8.24685211269853E-3</v>
      </c>
      <c r="K827" s="108" t="s">
        <v>156</v>
      </c>
      <c r="L827" s="110" t="s">
        <v>157</v>
      </c>
      <c r="M827" s="106">
        <v>0</v>
      </c>
      <c r="N827" s="111">
        <v>0</v>
      </c>
      <c r="O827" s="112">
        <v>3.46819717918821E-2</v>
      </c>
      <c r="P827" s="112" t="s">
        <v>156</v>
      </c>
      <c r="Q827" s="113">
        <v>0</v>
      </c>
      <c r="R827" s="107">
        <v>0</v>
      </c>
      <c r="S827" s="114">
        <v>7.6493274266837996E-15</v>
      </c>
      <c r="T827" s="108" t="s">
        <v>156</v>
      </c>
      <c r="U827" s="110" t="s">
        <v>157</v>
      </c>
      <c r="V827" s="106">
        <v>0</v>
      </c>
      <c r="W827" s="107">
        <v>0</v>
      </c>
      <c r="X827" s="108">
        <v>3.9953446413665003E-3</v>
      </c>
      <c r="Y827" s="108" t="s">
        <v>156</v>
      </c>
      <c r="Z827" s="113">
        <v>0</v>
      </c>
      <c r="AA827" s="107">
        <v>0</v>
      </c>
      <c r="AB827" s="114">
        <v>9.0080223120495994E-16</v>
      </c>
      <c r="AC827" s="108" t="s">
        <v>156</v>
      </c>
      <c r="AD827" s="110" t="s">
        <v>157</v>
      </c>
    </row>
    <row r="828" spans="1:30" x14ac:dyDescent="0.2">
      <c r="A828" s="105" t="s">
        <v>2458</v>
      </c>
      <c r="B828" s="105" t="s">
        <v>2459</v>
      </c>
      <c r="C828" s="105" t="s">
        <v>2460</v>
      </c>
      <c r="D828" s="106">
        <v>0</v>
      </c>
      <c r="E828" s="107">
        <v>0</v>
      </c>
      <c r="F828" s="108">
        <v>0</v>
      </c>
      <c r="G828" s="108" t="s">
        <v>156</v>
      </c>
      <c r="H828" s="109">
        <v>0</v>
      </c>
      <c r="I828" s="107">
        <v>0</v>
      </c>
      <c r="J828" s="108">
        <v>0</v>
      </c>
      <c r="K828" s="108" t="s">
        <v>156</v>
      </c>
      <c r="L828" s="110" t="s">
        <v>157</v>
      </c>
      <c r="M828" s="106">
        <v>0</v>
      </c>
      <c r="N828" s="111">
        <v>0</v>
      </c>
      <c r="O828" s="112">
        <v>0</v>
      </c>
      <c r="P828" s="112" t="s">
        <v>156</v>
      </c>
      <c r="Q828" s="109">
        <v>0</v>
      </c>
      <c r="R828" s="107">
        <v>0</v>
      </c>
      <c r="S828" s="108">
        <v>0</v>
      </c>
      <c r="T828" s="108" t="s">
        <v>156</v>
      </c>
      <c r="U828" s="110" t="s">
        <v>157</v>
      </c>
      <c r="V828" s="106">
        <v>0</v>
      </c>
      <c r="W828" s="107">
        <v>0</v>
      </c>
      <c r="X828" s="108">
        <v>0</v>
      </c>
      <c r="Y828" s="108" t="s">
        <v>156</v>
      </c>
      <c r="Z828" s="109">
        <v>0</v>
      </c>
      <c r="AA828" s="107">
        <v>0</v>
      </c>
      <c r="AB828" s="108">
        <v>0</v>
      </c>
      <c r="AC828" s="108" t="s">
        <v>156</v>
      </c>
      <c r="AD828" s="110" t="s">
        <v>157</v>
      </c>
    </row>
    <row r="829" spans="1:30" x14ac:dyDescent="0.2">
      <c r="A829" s="105" t="s">
        <v>2461</v>
      </c>
      <c r="B829" s="105" t="s">
        <v>2462</v>
      </c>
      <c r="C829" s="105" t="s">
        <v>2463</v>
      </c>
      <c r="D829" s="106">
        <v>-6.2989252677051301E-3</v>
      </c>
      <c r="E829" s="107">
        <v>2.5562678888950293E-3</v>
      </c>
      <c r="F829" s="108">
        <v>5.3133078386503299E-4</v>
      </c>
      <c r="G829" s="108">
        <v>8.4352609577571798</v>
      </c>
      <c r="H829" s="113">
        <v>0</v>
      </c>
      <c r="I829" s="107">
        <v>0</v>
      </c>
      <c r="J829" s="114">
        <v>2.60908782385027E-5</v>
      </c>
      <c r="K829" s="108" t="s">
        <v>156</v>
      </c>
      <c r="L829" s="110" t="s">
        <v>157</v>
      </c>
      <c r="M829" s="116">
        <v>0</v>
      </c>
      <c r="N829" s="111">
        <v>0</v>
      </c>
      <c r="O829" s="115">
        <v>3.3962479242125901E-5</v>
      </c>
      <c r="P829" s="112" t="s">
        <v>156</v>
      </c>
      <c r="Q829" s="113">
        <v>0</v>
      </c>
      <c r="R829" s="107">
        <v>0</v>
      </c>
      <c r="S829" s="114">
        <v>9.8395867491952698E-5</v>
      </c>
      <c r="T829" s="108" t="s">
        <v>156</v>
      </c>
      <c r="U829" s="110" t="s">
        <v>157</v>
      </c>
      <c r="V829" s="106">
        <v>-2.48935595181777E-3</v>
      </c>
      <c r="W829" s="107">
        <v>4.1221327236591653E-4</v>
      </c>
      <c r="X829" s="114">
        <v>9.2548450896815201E-5</v>
      </c>
      <c r="Y829" s="108">
        <v>3.7177668717579202</v>
      </c>
      <c r="Z829" s="113">
        <v>0</v>
      </c>
      <c r="AA829" s="107">
        <v>0</v>
      </c>
      <c r="AB829" s="114">
        <v>1.6732498530437501E-5</v>
      </c>
      <c r="AC829" s="108" t="s">
        <v>156</v>
      </c>
      <c r="AD829" s="110" t="s">
        <v>157</v>
      </c>
    </row>
    <row r="830" spans="1:30" x14ac:dyDescent="0.2">
      <c r="A830" s="105" t="s">
        <v>2464</v>
      </c>
      <c r="B830" s="105" t="s">
        <v>2465</v>
      </c>
      <c r="C830" s="105" t="s">
        <v>2466</v>
      </c>
      <c r="D830" s="106">
        <v>0</v>
      </c>
      <c r="E830" s="107">
        <v>0</v>
      </c>
      <c r="F830" s="108">
        <v>7.0951521279272303E-2</v>
      </c>
      <c r="G830" s="108" t="s">
        <v>156</v>
      </c>
      <c r="H830" s="109">
        <v>6.6499999999999997E-3</v>
      </c>
      <c r="I830" s="107">
        <v>-1.6383345651638334E-2</v>
      </c>
      <c r="J830" s="108">
        <v>1.7541674661690501E-2</v>
      </c>
      <c r="K830" s="108">
        <v>263.78458137880455</v>
      </c>
      <c r="L830" s="110" t="s">
        <v>157</v>
      </c>
      <c r="M830" s="106">
        <v>0</v>
      </c>
      <c r="N830" s="111">
        <v>0</v>
      </c>
      <c r="O830" s="112">
        <v>4.25046597337135E-2</v>
      </c>
      <c r="P830" s="112" t="s">
        <v>156</v>
      </c>
      <c r="Q830" s="113">
        <v>0</v>
      </c>
      <c r="R830" s="107">
        <v>0</v>
      </c>
      <c r="S830" s="108">
        <v>2.94233426691058E-3</v>
      </c>
      <c r="T830" s="108" t="s">
        <v>156</v>
      </c>
      <c r="U830" s="110" t="s">
        <v>157</v>
      </c>
      <c r="V830" s="106">
        <v>0</v>
      </c>
      <c r="W830" s="107">
        <v>0</v>
      </c>
      <c r="X830" s="108">
        <v>0.16117427814304999</v>
      </c>
      <c r="Y830" s="108" t="s">
        <v>156</v>
      </c>
      <c r="Z830" s="109">
        <v>0</v>
      </c>
      <c r="AA830" s="107">
        <v>0</v>
      </c>
      <c r="AB830" s="108">
        <v>4.8105210764825997E-2</v>
      </c>
      <c r="AC830" s="108" t="s">
        <v>156</v>
      </c>
      <c r="AD830" s="110" t="s">
        <v>157</v>
      </c>
    </row>
    <row r="831" spans="1:30" x14ac:dyDescent="0.2">
      <c r="A831" s="105" t="s">
        <v>2467</v>
      </c>
      <c r="B831" s="105" t="s">
        <v>2468</v>
      </c>
      <c r="C831" s="105" t="s">
        <v>2469</v>
      </c>
      <c r="D831" s="106">
        <v>4.6550000000000001E-2</v>
      </c>
      <c r="E831" s="107">
        <v>-1.8891202097308969E-2</v>
      </c>
      <c r="F831" s="108">
        <v>7.0951319084E-2</v>
      </c>
      <c r="G831" s="108">
        <v>152.41958986895813</v>
      </c>
      <c r="H831" s="109">
        <v>0</v>
      </c>
      <c r="I831" s="107">
        <v>0</v>
      </c>
      <c r="J831" s="108">
        <v>1.75173989555489E-2</v>
      </c>
      <c r="K831" s="108" t="s">
        <v>156</v>
      </c>
      <c r="L831" s="110" t="s">
        <v>157</v>
      </c>
      <c r="M831" s="106">
        <v>0</v>
      </c>
      <c r="N831" s="111">
        <v>0</v>
      </c>
      <c r="O831" s="112">
        <v>4.25046597337135E-2</v>
      </c>
      <c r="P831" s="112" t="s">
        <v>156</v>
      </c>
      <c r="Q831" s="113">
        <v>0</v>
      </c>
      <c r="R831" s="107">
        <v>0</v>
      </c>
      <c r="S831" s="108">
        <v>2.94233426691058E-3</v>
      </c>
      <c r="T831" s="108" t="s">
        <v>156</v>
      </c>
      <c r="U831" s="110" t="s">
        <v>157</v>
      </c>
      <c r="V831" s="106">
        <v>0</v>
      </c>
      <c r="W831" s="107">
        <v>0</v>
      </c>
      <c r="X831" s="108">
        <v>0.16117427814304999</v>
      </c>
      <c r="Y831" s="108" t="s">
        <v>156</v>
      </c>
      <c r="Z831" s="109">
        <v>0</v>
      </c>
      <c r="AA831" s="107">
        <v>0</v>
      </c>
      <c r="AB831" s="108">
        <v>4.8105210764825997E-2</v>
      </c>
      <c r="AC831" s="108" t="s">
        <v>156</v>
      </c>
      <c r="AD831" s="110" t="s">
        <v>157</v>
      </c>
    </row>
    <row r="832" spans="1:30" x14ac:dyDescent="0.2">
      <c r="A832" s="105" t="s">
        <v>2470</v>
      </c>
      <c r="B832" s="105" t="s">
        <v>2471</v>
      </c>
      <c r="C832" s="105" t="s">
        <v>2472</v>
      </c>
      <c r="D832" s="106">
        <v>0</v>
      </c>
      <c r="E832" s="107">
        <v>0</v>
      </c>
      <c r="F832" s="108">
        <v>2.4735208419649601E-2</v>
      </c>
      <c r="G832" s="108" t="s">
        <v>156</v>
      </c>
      <c r="H832" s="113">
        <v>0</v>
      </c>
      <c r="I832" s="107">
        <v>0</v>
      </c>
      <c r="J832" s="108">
        <v>1.4495768220926101E-3</v>
      </c>
      <c r="K832" s="108" t="s">
        <v>156</v>
      </c>
      <c r="L832" s="110" t="s">
        <v>157</v>
      </c>
      <c r="M832" s="106">
        <v>0</v>
      </c>
      <c r="N832" s="111">
        <v>0</v>
      </c>
      <c r="O832" s="112">
        <v>1.1660111772669301E-2</v>
      </c>
      <c r="P832" s="112" t="s">
        <v>156</v>
      </c>
      <c r="Q832" s="113">
        <v>0</v>
      </c>
      <c r="R832" s="107">
        <v>0</v>
      </c>
      <c r="S832" s="108">
        <v>4.5129410426752602E-4</v>
      </c>
      <c r="T832" s="108" t="s">
        <v>156</v>
      </c>
      <c r="U832" s="110" t="s">
        <v>157</v>
      </c>
      <c r="V832" s="106">
        <v>0</v>
      </c>
      <c r="W832" s="107">
        <v>0</v>
      </c>
      <c r="X832" s="108">
        <v>0</v>
      </c>
      <c r="Y832" s="108" t="s">
        <v>156</v>
      </c>
      <c r="Z832" s="109">
        <v>0</v>
      </c>
      <c r="AA832" s="107">
        <v>0</v>
      </c>
      <c r="AB832" s="108">
        <v>7.3348870746641603E-3</v>
      </c>
      <c r="AC832" s="108" t="s">
        <v>156</v>
      </c>
      <c r="AD832" s="110" t="s">
        <v>157</v>
      </c>
    </row>
    <row r="833" spans="1:30" x14ac:dyDescent="0.2">
      <c r="A833" s="105" t="s">
        <v>2473</v>
      </c>
      <c r="B833" s="105" t="s">
        <v>2474</v>
      </c>
      <c r="C833" s="105" t="s">
        <v>2475</v>
      </c>
      <c r="D833" s="106">
        <v>0</v>
      </c>
      <c r="E833" s="107">
        <v>0</v>
      </c>
      <c r="F833" s="108">
        <v>0</v>
      </c>
      <c r="G833" s="108" t="s">
        <v>156</v>
      </c>
      <c r="H833" s="109">
        <v>0</v>
      </c>
      <c r="I833" s="107">
        <v>0</v>
      </c>
      <c r="J833" s="108">
        <v>0</v>
      </c>
      <c r="K833" s="108" t="s">
        <v>156</v>
      </c>
      <c r="L833" s="110" t="s">
        <v>157</v>
      </c>
      <c r="M833" s="106">
        <v>0</v>
      </c>
      <c r="N833" s="111">
        <v>0</v>
      </c>
      <c r="O833" s="112">
        <v>0</v>
      </c>
      <c r="P833" s="112" t="s">
        <v>156</v>
      </c>
      <c r="Q833" s="109">
        <v>0</v>
      </c>
      <c r="R833" s="107">
        <v>0</v>
      </c>
      <c r="S833" s="108">
        <v>0</v>
      </c>
      <c r="T833" s="108" t="s">
        <v>156</v>
      </c>
      <c r="U833" s="110" t="s">
        <v>157</v>
      </c>
      <c r="V833" s="106">
        <v>0</v>
      </c>
      <c r="W833" s="107">
        <v>0</v>
      </c>
      <c r="X833" s="108">
        <v>0</v>
      </c>
      <c r="Y833" s="108" t="s">
        <v>156</v>
      </c>
      <c r="Z833" s="109">
        <v>0</v>
      </c>
      <c r="AA833" s="107">
        <v>0</v>
      </c>
      <c r="AB833" s="108">
        <v>0</v>
      </c>
      <c r="AC833" s="108" t="s">
        <v>156</v>
      </c>
      <c r="AD833" s="110" t="s">
        <v>157</v>
      </c>
    </row>
    <row r="834" spans="1:30" x14ac:dyDescent="0.2">
      <c r="A834" s="105" t="s">
        <v>2476</v>
      </c>
      <c r="B834" s="105" t="s">
        <v>2477</v>
      </c>
      <c r="C834" s="105" t="s">
        <v>2478</v>
      </c>
      <c r="D834" s="106">
        <v>0</v>
      </c>
      <c r="E834" s="107">
        <v>0</v>
      </c>
      <c r="F834" s="108">
        <v>3.4236444058844601E-2</v>
      </c>
      <c r="G834" s="108" t="s">
        <v>156</v>
      </c>
      <c r="H834" s="109">
        <v>0</v>
      </c>
      <c r="I834" s="107">
        <v>0</v>
      </c>
      <c r="J834" s="108">
        <v>5.92077447104281E-3</v>
      </c>
      <c r="K834" s="108" t="s">
        <v>156</v>
      </c>
      <c r="L834" s="110" t="s">
        <v>157</v>
      </c>
      <c r="M834" s="106">
        <v>0</v>
      </c>
      <c r="N834" s="111">
        <v>0</v>
      </c>
      <c r="O834" s="112">
        <v>1.02899578686049E-2</v>
      </c>
      <c r="P834" s="112" t="s">
        <v>156</v>
      </c>
      <c r="Q834" s="113">
        <v>0</v>
      </c>
      <c r="R834" s="107">
        <v>0</v>
      </c>
      <c r="S834" s="108">
        <v>1.6900874616325801E-3</v>
      </c>
      <c r="T834" s="108" t="s">
        <v>156</v>
      </c>
      <c r="U834" s="110" t="s">
        <v>157</v>
      </c>
      <c r="V834" s="106">
        <v>0</v>
      </c>
      <c r="W834" s="107">
        <v>0</v>
      </c>
      <c r="X834" s="108">
        <v>8.7957335862846597E-3</v>
      </c>
      <c r="Y834" s="108" t="s">
        <v>156</v>
      </c>
      <c r="Z834" s="109">
        <v>0</v>
      </c>
      <c r="AA834" s="107">
        <v>0</v>
      </c>
      <c r="AB834" s="108">
        <v>8.5842407400965708E-3</v>
      </c>
      <c r="AC834" s="108" t="s">
        <v>156</v>
      </c>
      <c r="AD834" s="110" t="s">
        <v>157</v>
      </c>
    </row>
    <row r="835" spans="1:30" x14ac:dyDescent="0.2">
      <c r="A835" s="105" t="s">
        <v>2479</v>
      </c>
      <c r="B835" s="105" t="s">
        <v>2480</v>
      </c>
      <c r="C835" s="105" t="s">
        <v>2481</v>
      </c>
      <c r="D835" s="116">
        <v>0</v>
      </c>
      <c r="E835" s="107">
        <v>0</v>
      </c>
      <c r="F835" s="114">
        <v>3.2155069960032E-6</v>
      </c>
      <c r="G835" s="108" t="s">
        <v>156</v>
      </c>
      <c r="H835" s="113">
        <v>0</v>
      </c>
      <c r="I835" s="107">
        <v>0</v>
      </c>
      <c r="J835" s="114">
        <v>4.3537751854715901E-7</v>
      </c>
      <c r="K835" s="108" t="s">
        <v>156</v>
      </c>
      <c r="L835" s="110" t="s">
        <v>157</v>
      </c>
      <c r="M835" s="116">
        <v>0</v>
      </c>
      <c r="N835" s="111">
        <v>0</v>
      </c>
      <c r="O835" s="115">
        <v>1.1198231647210599E-6</v>
      </c>
      <c r="P835" s="112" t="s">
        <v>156</v>
      </c>
      <c r="Q835" s="113">
        <v>0</v>
      </c>
      <c r="R835" s="107">
        <v>0</v>
      </c>
      <c r="S835" s="114">
        <v>1.42224506408185E-5</v>
      </c>
      <c r="T835" s="108" t="s">
        <v>156</v>
      </c>
      <c r="U835" s="110" t="s">
        <v>157</v>
      </c>
      <c r="V835" s="116">
        <v>0</v>
      </c>
      <c r="W835" s="107">
        <v>0</v>
      </c>
      <c r="X835" s="114">
        <v>1.5783990115908299E-6</v>
      </c>
      <c r="Y835" s="108" t="s">
        <v>156</v>
      </c>
      <c r="Z835" s="113">
        <v>0</v>
      </c>
      <c r="AA835" s="107">
        <v>0</v>
      </c>
      <c r="AB835" s="114">
        <v>4.3035198877913002E-7</v>
      </c>
      <c r="AC835" s="108" t="s">
        <v>156</v>
      </c>
      <c r="AD835" s="110" t="s">
        <v>157</v>
      </c>
    </row>
    <row r="836" spans="1:30" x14ac:dyDescent="0.2">
      <c r="A836" s="105" t="s">
        <v>2482</v>
      </c>
      <c r="B836" s="105" t="s">
        <v>2483</v>
      </c>
      <c r="C836" s="105" t="s">
        <v>2484</v>
      </c>
      <c r="D836" s="106">
        <v>0</v>
      </c>
      <c r="E836" s="107">
        <v>0</v>
      </c>
      <c r="F836" s="108">
        <v>0</v>
      </c>
      <c r="G836" s="108" t="s">
        <v>156</v>
      </c>
      <c r="H836" s="109">
        <v>0</v>
      </c>
      <c r="I836" s="107">
        <v>0</v>
      </c>
      <c r="J836" s="108">
        <v>0</v>
      </c>
      <c r="K836" s="108" t="s">
        <v>156</v>
      </c>
      <c r="L836" s="110" t="s">
        <v>157</v>
      </c>
      <c r="M836" s="106">
        <v>0</v>
      </c>
      <c r="N836" s="111">
        <v>0</v>
      </c>
      <c r="O836" s="112">
        <v>0</v>
      </c>
      <c r="P836" s="112" t="s">
        <v>156</v>
      </c>
      <c r="Q836" s="109">
        <v>0</v>
      </c>
      <c r="R836" s="107">
        <v>0</v>
      </c>
      <c r="S836" s="108">
        <v>0</v>
      </c>
      <c r="T836" s="108" t="s">
        <v>156</v>
      </c>
      <c r="U836" s="110" t="s">
        <v>157</v>
      </c>
      <c r="V836" s="106">
        <v>0</v>
      </c>
      <c r="W836" s="107">
        <v>0</v>
      </c>
      <c r="X836" s="108">
        <v>0</v>
      </c>
      <c r="Y836" s="108" t="s">
        <v>156</v>
      </c>
      <c r="Z836" s="109">
        <v>0</v>
      </c>
      <c r="AA836" s="107">
        <v>0</v>
      </c>
      <c r="AB836" s="108">
        <v>0</v>
      </c>
      <c r="AC836" s="108" t="s">
        <v>156</v>
      </c>
      <c r="AD836" s="110" t="s">
        <v>157</v>
      </c>
    </row>
    <row r="837" spans="1:30" x14ac:dyDescent="0.2">
      <c r="A837" s="105" t="s">
        <v>2485</v>
      </c>
      <c r="B837" s="105" t="s">
        <v>2486</v>
      </c>
      <c r="C837" s="105" t="s">
        <v>2487</v>
      </c>
      <c r="D837" s="116">
        <v>1.7819999999999999E-7</v>
      </c>
      <c r="E837" s="107">
        <v>-7.2318200080353553E-8</v>
      </c>
      <c r="F837" s="114">
        <v>1.9381364543631999E-10</v>
      </c>
      <c r="G837" s="108">
        <v>0.10876186612588104</v>
      </c>
      <c r="H837" s="113">
        <v>2.079E-8</v>
      </c>
      <c r="I837" s="107">
        <v>-5.1219512195121955E-8</v>
      </c>
      <c r="J837" s="114">
        <v>5.6008232378128301E-11</v>
      </c>
      <c r="K837" s="108">
        <v>0.26939986713866426</v>
      </c>
      <c r="L837" s="110">
        <v>-0.49766525807532447</v>
      </c>
      <c r="M837" s="116">
        <v>5.3459999999999997E-8</v>
      </c>
      <c r="N837" s="111">
        <v>-2.9032258064516128E-8</v>
      </c>
      <c r="O837" s="115">
        <v>1.31663029782744E-10</v>
      </c>
      <c r="P837" s="112">
        <v>0.24628325810464646</v>
      </c>
      <c r="Q837" s="113">
        <v>1.508E-8</v>
      </c>
      <c r="R837" s="107">
        <v>-3.4787004032211737E-8</v>
      </c>
      <c r="S837" s="114">
        <v>3.5643487647679798E-11</v>
      </c>
      <c r="T837" s="108">
        <v>0.23636265018355304</v>
      </c>
      <c r="U837" s="110">
        <v>0.2608916488646964</v>
      </c>
      <c r="V837" s="116">
        <v>7.2269999999999998E-8</v>
      </c>
      <c r="W837" s="107">
        <v>-1.1967213114754099E-8</v>
      </c>
      <c r="X837" s="114">
        <v>1.2265295566227101E-10</v>
      </c>
      <c r="Y837" s="108">
        <v>0.16971489644703336</v>
      </c>
      <c r="Z837" s="113">
        <v>1.188E-8</v>
      </c>
      <c r="AA837" s="107">
        <v>-6.0895158834872629E-9</v>
      </c>
      <c r="AB837" s="114">
        <v>2.708325955258E-11</v>
      </c>
      <c r="AC837" s="108">
        <v>0.22797356525740745</v>
      </c>
      <c r="AD837" s="110">
        <v>-0.97468777776978144</v>
      </c>
    </row>
    <row r="838" spans="1:30" x14ac:dyDescent="0.2">
      <c r="A838" s="105" t="s">
        <v>2488</v>
      </c>
      <c r="B838" s="105" t="s">
        <v>2486</v>
      </c>
      <c r="C838" s="105" t="s">
        <v>2489</v>
      </c>
      <c r="D838" s="116">
        <v>1.7819999999999999E-7</v>
      </c>
      <c r="E838" s="107">
        <v>-7.2318200080353553E-8</v>
      </c>
      <c r="F838" s="114">
        <v>1.93813645437756E-10</v>
      </c>
      <c r="G838" s="108">
        <v>0.10876186612668688</v>
      </c>
      <c r="H838" s="113">
        <v>2.079E-8</v>
      </c>
      <c r="I838" s="107">
        <v>-5.1219512195121955E-8</v>
      </c>
      <c r="J838" s="114">
        <v>5.6008232377173101E-11</v>
      </c>
      <c r="K838" s="108">
        <v>0.26939986713406971</v>
      </c>
      <c r="L838" s="110">
        <v>-0.49766525807532447</v>
      </c>
      <c r="M838" s="116">
        <v>5.3459999999999997E-8</v>
      </c>
      <c r="N838" s="111">
        <v>-2.9032258064516128E-8</v>
      </c>
      <c r="O838" s="115">
        <v>1.3166302978237601E-10</v>
      </c>
      <c r="P838" s="112">
        <v>0.24628325810395812</v>
      </c>
      <c r="Q838" s="113">
        <v>1.508E-8</v>
      </c>
      <c r="R838" s="107">
        <v>-3.4787004032211737E-8</v>
      </c>
      <c r="S838" s="114">
        <v>3.5643487661513502E-11</v>
      </c>
      <c r="T838" s="108">
        <v>0.23636265027528847</v>
      </c>
      <c r="U838" s="110">
        <v>0.2608916488646964</v>
      </c>
      <c r="V838" s="116">
        <v>7.2269999999999998E-8</v>
      </c>
      <c r="W838" s="107">
        <v>-1.1967213114754099E-8</v>
      </c>
      <c r="X838" s="114">
        <v>1.2265278274996899E-10</v>
      </c>
      <c r="Y838" s="108">
        <v>0.16971465718827866</v>
      </c>
      <c r="Z838" s="113">
        <v>1.188E-8</v>
      </c>
      <c r="AA838" s="107">
        <v>-6.0895158834872629E-9</v>
      </c>
      <c r="AB838" s="114">
        <v>2.7083259551978301E-11</v>
      </c>
      <c r="AC838" s="108">
        <v>0.22797356525234261</v>
      </c>
      <c r="AD838" s="110">
        <v>-0.97468777776978144</v>
      </c>
    </row>
    <row r="839" spans="1:30" x14ac:dyDescent="0.2">
      <c r="A839" s="105" t="s">
        <v>2490</v>
      </c>
      <c r="B839" s="105" t="s">
        <v>2491</v>
      </c>
      <c r="C839" s="105" t="s">
        <v>2492</v>
      </c>
      <c r="D839" s="106">
        <v>0</v>
      </c>
      <c r="E839" s="107">
        <v>0</v>
      </c>
      <c r="F839" s="108">
        <v>0</v>
      </c>
      <c r="G839" s="108" t="s">
        <v>156</v>
      </c>
      <c r="H839" s="109">
        <v>0</v>
      </c>
      <c r="I839" s="107">
        <v>0</v>
      </c>
      <c r="J839" s="108">
        <v>0</v>
      </c>
      <c r="K839" s="108" t="s">
        <v>156</v>
      </c>
      <c r="L839" s="110" t="s">
        <v>157</v>
      </c>
      <c r="M839" s="106">
        <v>0</v>
      </c>
      <c r="N839" s="111">
        <v>0</v>
      </c>
      <c r="O839" s="112">
        <v>0</v>
      </c>
      <c r="P839" s="112" t="s">
        <v>156</v>
      </c>
      <c r="Q839" s="109">
        <v>0</v>
      </c>
      <c r="R839" s="107">
        <v>0</v>
      </c>
      <c r="S839" s="108">
        <v>0</v>
      </c>
      <c r="T839" s="108" t="s">
        <v>156</v>
      </c>
      <c r="U839" s="110" t="s">
        <v>157</v>
      </c>
      <c r="V839" s="106">
        <v>0</v>
      </c>
      <c r="W839" s="107">
        <v>0</v>
      </c>
      <c r="X839" s="108">
        <v>0</v>
      </c>
      <c r="Y839" s="108" t="s">
        <v>156</v>
      </c>
      <c r="Z839" s="109">
        <v>0</v>
      </c>
      <c r="AA839" s="107">
        <v>0</v>
      </c>
      <c r="AB839" s="108">
        <v>0</v>
      </c>
      <c r="AC839" s="108" t="s">
        <v>156</v>
      </c>
      <c r="AD839" s="110" t="s">
        <v>157</v>
      </c>
    </row>
    <row r="840" spans="1:30" x14ac:dyDescent="0.2">
      <c r="A840" s="105" t="s">
        <v>2493</v>
      </c>
      <c r="B840" s="105" t="s">
        <v>2494</v>
      </c>
      <c r="C840" s="105" t="s">
        <v>2495</v>
      </c>
      <c r="D840" s="106">
        <v>0</v>
      </c>
      <c r="E840" s="107">
        <v>0</v>
      </c>
      <c r="F840" s="108">
        <v>0</v>
      </c>
      <c r="G840" s="108" t="s">
        <v>156</v>
      </c>
      <c r="H840" s="109">
        <v>0</v>
      </c>
      <c r="I840" s="107">
        <v>0</v>
      </c>
      <c r="J840" s="108">
        <v>0</v>
      </c>
      <c r="K840" s="108" t="s">
        <v>156</v>
      </c>
      <c r="L840" s="110" t="s">
        <v>157</v>
      </c>
      <c r="M840" s="106">
        <v>0</v>
      </c>
      <c r="N840" s="111">
        <v>0</v>
      </c>
      <c r="O840" s="112">
        <v>0</v>
      </c>
      <c r="P840" s="112" t="s">
        <v>156</v>
      </c>
      <c r="Q840" s="109">
        <v>0</v>
      </c>
      <c r="R840" s="107">
        <v>0</v>
      </c>
      <c r="S840" s="108">
        <v>0</v>
      </c>
      <c r="T840" s="108" t="s">
        <v>156</v>
      </c>
      <c r="U840" s="110" t="s">
        <v>157</v>
      </c>
      <c r="V840" s="106">
        <v>0</v>
      </c>
      <c r="W840" s="107">
        <v>0</v>
      </c>
      <c r="X840" s="108">
        <v>0</v>
      </c>
      <c r="Y840" s="108" t="s">
        <v>156</v>
      </c>
      <c r="Z840" s="109">
        <v>0</v>
      </c>
      <c r="AA840" s="107">
        <v>0</v>
      </c>
      <c r="AB840" s="108">
        <v>0</v>
      </c>
      <c r="AC840" s="108" t="s">
        <v>156</v>
      </c>
      <c r="AD840" s="110" t="s">
        <v>157</v>
      </c>
    </row>
    <row r="841" spans="1:30" x14ac:dyDescent="0.2">
      <c r="A841" s="105" t="s">
        <v>2496</v>
      </c>
      <c r="B841" s="105" t="s">
        <v>2497</v>
      </c>
      <c r="C841" s="105" t="s">
        <v>2498</v>
      </c>
      <c r="D841" s="106">
        <v>0</v>
      </c>
      <c r="E841" s="107">
        <v>0</v>
      </c>
      <c r="F841" s="108">
        <v>0</v>
      </c>
      <c r="G841" s="108" t="s">
        <v>156</v>
      </c>
      <c r="H841" s="109">
        <v>0</v>
      </c>
      <c r="I841" s="107">
        <v>0</v>
      </c>
      <c r="J841" s="108">
        <v>0</v>
      </c>
      <c r="K841" s="108" t="s">
        <v>156</v>
      </c>
      <c r="L841" s="110" t="s">
        <v>157</v>
      </c>
      <c r="M841" s="106">
        <v>0</v>
      </c>
      <c r="N841" s="111">
        <v>0</v>
      </c>
      <c r="O841" s="112">
        <v>0</v>
      </c>
      <c r="P841" s="112" t="s">
        <v>156</v>
      </c>
      <c r="Q841" s="109">
        <v>0</v>
      </c>
      <c r="R841" s="107">
        <v>0</v>
      </c>
      <c r="S841" s="108">
        <v>0</v>
      </c>
      <c r="T841" s="108" t="s">
        <v>156</v>
      </c>
      <c r="U841" s="110" t="s">
        <v>157</v>
      </c>
      <c r="V841" s="106">
        <v>0</v>
      </c>
      <c r="W841" s="107">
        <v>0</v>
      </c>
      <c r="X841" s="108">
        <v>0</v>
      </c>
      <c r="Y841" s="108" t="s">
        <v>156</v>
      </c>
      <c r="Z841" s="109">
        <v>0</v>
      </c>
      <c r="AA841" s="107">
        <v>0</v>
      </c>
      <c r="AB841" s="108">
        <v>0</v>
      </c>
      <c r="AC841" s="108" t="s">
        <v>156</v>
      </c>
      <c r="AD841" s="110" t="s">
        <v>157</v>
      </c>
    </row>
    <row r="842" spans="1:30" x14ac:dyDescent="0.2">
      <c r="A842" s="105" t="s">
        <v>2499</v>
      </c>
      <c r="B842" s="105" t="s">
        <v>2500</v>
      </c>
      <c r="C842" s="105" t="s">
        <v>2501</v>
      </c>
      <c r="D842" s="106">
        <v>0</v>
      </c>
      <c r="E842" s="107">
        <v>0</v>
      </c>
      <c r="F842" s="108">
        <v>8.3394557534357799E-3</v>
      </c>
      <c r="G842" s="108" t="s">
        <v>156</v>
      </c>
      <c r="H842" s="113">
        <v>0</v>
      </c>
      <c r="I842" s="107">
        <v>0</v>
      </c>
      <c r="J842" s="108">
        <v>1.3070963917130799E-3</v>
      </c>
      <c r="K842" s="108" t="s">
        <v>156</v>
      </c>
      <c r="L842" s="110" t="s">
        <v>157</v>
      </c>
      <c r="M842" s="106">
        <v>0</v>
      </c>
      <c r="N842" s="111">
        <v>0</v>
      </c>
      <c r="O842" s="112">
        <v>1.7436979867869799E-2</v>
      </c>
      <c r="P842" s="112" t="s">
        <v>156</v>
      </c>
      <c r="Q842" s="113">
        <v>0</v>
      </c>
      <c r="R842" s="107">
        <v>0</v>
      </c>
      <c r="S842" s="108">
        <v>1.7697049771456301E-4</v>
      </c>
      <c r="T842" s="108" t="s">
        <v>156</v>
      </c>
      <c r="U842" s="110" t="s">
        <v>157</v>
      </c>
      <c r="V842" s="106">
        <v>0</v>
      </c>
      <c r="W842" s="107">
        <v>0</v>
      </c>
      <c r="X842" s="108">
        <v>0</v>
      </c>
      <c r="Y842" s="108" t="s">
        <v>156</v>
      </c>
      <c r="Z842" s="113">
        <v>0</v>
      </c>
      <c r="AA842" s="107">
        <v>0</v>
      </c>
      <c r="AB842" s="114">
        <v>2.3220697636784199E-3</v>
      </c>
      <c r="AC842" s="108" t="s">
        <v>156</v>
      </c>
      <c r="AD842" s="110" t="s">
        <v>157</v>
      </c>
    </row>
    <row r="843" spans="1:30" x14ac:dyDescent="0.2">
      <c r="A843" s="105" t="s">
        <v>2502</v>
      </c>
      <c r="B843" s="105" t="s">
        <v>2503</v>
      </c>
      <c r="C843" s="105" t="s">
        <v>2504</v>
      </c>
      <c r="D843" s="116">
        <v>0</v>
      </c>
      <c r="E843" s="107">
        <v>0</v>
      </c>
      <c r="F843" s="114">
        <v>1.5959526877096301E-5</v>
      </c>
      <c r="G843" s="108" t="s">
        <v>156</v>
      </c>
      <c r="H843" s="109">
        <v>0</v>
      </c>
      <c r="I843" s="107">
        <v>0</v>
      </c>
      <c r="J843" s="108">
        <v>0</v>
      </c>
      <c r="K843" s="108" t="s">
        <v>156</v>
      </c>
      <c r="L843" s="110" t="s">
        <v>157</v>
      </c>
      <c r="M843" s="116">
        <v>0</v>
      </c>
      <c r="N843" s="111">
        <v>0</v>
      </c>
      <c r="O843" s="115">
        <v>1.21569989563942E-5</v>
      </c>
      <c r="P843" s="112" t="s">
        <v>156</v>
      </c>
      <c r="Q843" s="113">
        <v>0</v>
      </c>
      <c r="R843" s="107">
        <v>0</v>
      </c>
      <c r="S843" s="114">
        <v>1.0887645385887799E-5</v>
      </c>
      <c r="T843" s="108" t="s">
        <v>156</v>
      </c>
      <c r="U843" s="110" t="s">
        <v>157</v>
      </c>
      <c r="V843" s="106">
        <v>0</v>
      </c>
      <c r="W843" s="107">
        <v>0</v>
      </c>
      <c r="X843" s="108">
        <v>0</v>
      </c>
      <c r="Y843" s="108" t="s">
        <v>156</v>
      </c>
      <c r="Z843" s="109">
        <v>0</v>
      </c>
      <c r="AA843" s="107">
        <v>0</v>
      </c>
      <c r="AB843" s="108">
        <v>0</v>
      </c>
      <c r="AC843" s="108" t="s">
        <v>156</v>
      </c>
      <c r="AD843" s="110" t="s">
        <v>157</v>
      </c>
    </row>
    <row r="844" spans="1:30" x14ac:dyDescent="0.2">
      <c r="A844" s="105" t="s">
        <v>2505</v>
      </c>
      <c r="B844" s="105" t="s">
        <v>2503</v>
      </c>
      <c r="C844" s="105" t="s">
        <v>2506</v>
      </c>
      <c r="D844" s="106">
        <v>0</v>
      </c>
      <c r="E844" s="107">
        <v>0</v>
      </c>
      <c r="F844" s="108">
        <v>0</v>
      </c>
      <c r="G844" s="108" t="s">
        <v>156</v>
      </c>
      <c r="H844" s="109">
        <v>0</v>
      </c>
      <c r="I844" s="107">
        <v>0</v>
      </c>
      <c r="J844" s="108">
        <v>0</v>
      </c>
      <c r="K844" s="108" t="s">
        <v>156</v>
      </c>
      <c r="L844" s="110" t="s">
        <v>157</v>
      </c>
      <c r="M844" s="106">
        <v>0</v>
      </c>
      <c r="N844" s="111">
        <v>0</v>
      </c>
      <c r="O844" s="112">
        <v>0</v>
      </c>
      <c r="P844" s="112" t="s">
        <v>156</v>
      </c>
      <c r="Q844" s="109">
        <v>0</v>
      </c>
      <c r="R844" s="107">
        <v>0</v>
      </c>
      <c r="S844" s="108">
        <v>0</v>
      </c>
      <c r="T844" s="108" t="s">
        <v>156</v>
      </c>
      <c r="U844" s="110" t="s">
        <v>157</v>
      </c>
      <c r="V844" s="106">
        <v>0</v>
      </c>
      <c r="W844" s="107">
        <v>0</v>
      </c>
      <c r="X844" s="108">
        <v>0</v>
      </c>
      <c r="Y844" s="108" t="s">
        <v>156</v>
      </c>
      <c r="Z844" s="109">
        <v>0</v>
      </c>
      <c r="AA844" s="107">
        <v>0</v>
      </c>
      <c r="AB844" s="108">
        <v>0</v>
      </c>
      <c r="AC844" s="108" t="s">
        <v>156</v>
      </c>
      <c r="AD844" s="110" t="s">
        <v>157</v>
      </c>
    </row>
    <row r="845" spans="1:30" x14ac:dyDescent="0.2">
      <c r="A845" s="105" t="s">
        <v>2507</v>
      </c>
      <c r="B845" s="105" t="s">
        <v>2508</v>
      </c>
      <c r="C845" s="105" t="s">
        <v>2509</v>
      </c>
      <c r="D845" s="106">
        <v>0</v>
      </c>
      <c r="E845" s="107">
        <v>0</v>
      </c>
      <c r="F845" s="108">
        <v>4.2860383546899803E-3</v>
      </c>
      <c r="G845" s="108" t="s">
        <v>156</v>
      </c>
      <c r="H845" s="113">
        <v>0</v>
      </c>
      <c r="I845" s="107">
        <v>0</v>
      </c>
      <c r="J845" s="108">
        <v>1.3827275644401099E-3</v>
      </c>
      <c r="K845" s="108" t="s">
        <v>156</v>
      </c>
      <c r="L845" s="110" t="s">
        <v>157</v>
      </c>
      <c r="M845" s="106">
        <v>0</v>
      </c>
      <c r="N845" s="111">
        <v>0</v>
      </c>
      <c r="O845" s="112">
        <v>3.62445980196861E-3</v>
      </c>
      <c r="P845" s="112" t="s">
        <v>156</v>
      </c>
      <c r="Q845" s="113">
        <v>0</v>
      </c>
      <c r="R845" s="107">
        <v>0</v>
      </c>
      <c r="S845" s="108">
        <v>8.1303250147661001E-4</v>
      </c>
      <c r="T845" s="108" t="s">
        <v>156</v>
      </c>
      <c r="U845" s="110" t="s">
        <v>157</v>
      </c>
      <c r="V845" s="116">
        <v>0</v>
      </c>
      <c r="W845" s="107">
        <v>0</v>
      </c>
      <c r="X845" s="108">
        <v>1.4405063945451E-3</v>
      </c>
      <c r="Y845" s="108" t="s">
        <v>156</v>
      </c>
      <c r="Z845" s="113">
        <v>0</v>
      </c>
      <c r="AA845" s="107">
        <v>0</v>
      </c>
      <c r="AB845" s="114">
        <v>1.9625122851836502E-3</v>
      </c>
      <c r="AC845" s="108" t="s">
        <v>156</v>
      </c>
      <c r="AD845" s="110" t="s">
        <v>157</v>
      </c>
    </row>
    <row r="846" spans="1:30" x14ac:dyDescent="0.2">
      <c r="A846" s="105" t="s">
        <v>2510</v>
      </c>
      <c r="B846" s="105" t="s">
        <v>2508</v>
      </c>
      <c r="C846" s="105" t="s">
        <v>2511</v>
      </c>
      <c r="D846" s="106">
        <v>0</v>
      </c>
      <c r="E846" s="107">
        <v>0</v>
      </c>
      <c r="F846" s="108">
        <v>0</v>
      </c>
      <c r="G846" s="108" t="s">
        <v>156</v>
      </c>
      <c r="H846" s="109">
        <v>0</v>
      </c>
      <c r="I846" s="107">
        <v>0</v>
      </c>
      <c r="J846" s="108">
        <v>0</v>
      </c>
      <c r="K846" s="108" t="s">
        <v>156</v>
      </c>
      <c r="L846" s="110" t="s">
        <v>157</v>
      </c>
      <c r="M846" s="106">
        <v>0</v>
      </c>
      <c r="N846" s="111">
        <v>0</v>
      </c>
      <c r="O846" s="112">
        <v>0</v>
      </c>
      <c r="P846" s="112" t="s">
        <v>156</v>
      </c>
      <c r="Q846" s="109">
        <v>0</v>
      </c>
      <c r="R846" s="107">
        <v>0</v>
      </c>
      <c r="S846" s="108">
        <v>0</v>
      </c>
      <c r="T846" s="108" t="s">
        <v>156</v>
      </c>
      <c r="U846" s="110" t="s">
        <v>157</v>
      </c>
      <c r="V846" s="106">
        <v>0</v>
      </c>
      <c r="W846" s="107">
        <v>0</v>
      </c>
      <c r="X846" s="108">
        <v>0</v>
      </c>
      <c r="Y846" s="108" t="s">
        <v>156</v>
      </c>
      <c r="Z846" s="109">
        <v>0</v>
      </c>
      <c r="AA846" s="107">
        <v>0</v>
      </c>
      <c r="AB846" s="108">
        <v>0</v>
      </c>
      <c r="AC846" s="108" t="s">
        <v>156</v>
      </c>
      <c r="AD846" s="110" t="s">
        <v>157</v>
      </c>
    </row>
    <row r="847" spans="1:30" x14ac:dyDescent="0.2">
      <c r="A847" s="105" t="s">
        <v>2512</v>
      </c>
      <c r="B847" s="105" t="s">
        <v>2513</v>
      </c>
      <c r="C847" s="105" t="s">
        <v>2514</v>
      </c>
      <c r="D847" s="106">
        <v>0</v>
      </c>
      <c r="E847" s="107">
        <v>0</v>
      </c>
      <c r="F847" s="108">
        <v>0</v>
      </c>
      <c r="G847" s="108" t="s">
        <v>156</v>
      </c>
      <c r="H847" s="109">
        <v>0</v>
      </c>
      <c r="I847" s="107">
        <v>0</v>
      </c>
      <c r="J847" s="108">
        <v>0</v>
      </c>
      <c r="K847" s="108" t="s">
        <v>156</v>
      </c>
      <c r="L847" s="110" t="s">
        <v>157</v>
      </c>
      <c r="M847" s="106">
        <v>0</v>
      </c>
      <c r="N847" s="111">
        <v>0</v>
      </c>
      <c r="O847" s="112">
        <v>0</v>
      </c>
      <c r="P847" s="112" t="s">
        <v>156</v>
      </c>
      <c r="Q847" s="109">
        <v>0</v>
      </c>
      <c r="R847" s="107">
        <v>0</v>
      </c>
      <c r="S847" s="108">
        <v>0</v>
      </c>
      <c r="T847" s="108" t="s">
        <v>156</v>
      </c>
      <c r="U847" s="110" t="s">
        <v>157</v>
      </c>
      <c r="V847" s="106">
        <v>0</v>
      </c>
      <c r="W847" s="107">
        <v>0</v>
      </c>
      <c r="X847" s="108">
        <v>0</v>
      </c>
      <c r="Y847" s="108" t="s">
        <v>156</v>
      </c>
      <c r="Z847" s="109">
        <v>0</v>
      </c>
      <c r="AA847" s="107">
        <v>0</v>
      </c>
      <c r="AB847" s="108">
        <v>0</v>
      </c>
      <c r="AC847" s="108" t="s">
        <v>156</v>
      </c>
      <c r="AD847" s="110" t="s">
        <v>157</v>
      </c>
    </row>
    <row r="848" spans="1:30" x14ac:dyDescent="0.2">
      <c r="A848" s="105" t="s">
        <v>2515</v>
      </c>
      <c r="B848" s="105" t="s">
        <v>2513</v>
      </c>
      <c r="C848" s="105" t="s">
        <v>2516</v>
      </c>
      <c r="D848" s="106">
        <v>0</v>
      </c>
      <c r="E848" s="107">
        <v>0</v>
      </c>
      <c r="F848" s="108">
        <v>0</v>
      </c>
      <c r="G848" s="108" t="s">
        <v>156</v>
      </c>
      <c r="H848" s="109">
        <v>0</v>
      </c>
      <c r="I848" s="107">
        <v>0</v>
      </c>
      <c r="J848" s="108">
        <v>0</v>
      </c>
      <c r="K848" s="108" t="s">
        <v>156</v>
      </c>
      <c r="L848" s="110" t="s">
        <v>157</v>
      </c>
      <c r="M848" s="106">
        <v>0</v>
      </c>
      <c r="N848" s="111">
        <v>0</v>
      </c>
      <c r="O848" s="112">
        <v>0</v>
      </c>
      <c r="P848" s="112" t="s">
        <v>156</v>
      </c>
      <c r="Q848" s="109">
        <v>0</v>
      </c>
      <c r="R848" s="107">
        <v>0</v>
      </c>
      <c r="S848" s="108">
        <v>0</v>
      </c>
      <c r="T848" s="108" t="s">
        <v>156</v>
      </c>
      <c r="U848" s="110" t="s">
        <v>157</v>
      </c>
      <c r="V848" s="106">
        <v>0</v>
      </c>
      <c r="W848" s="107">
        <v>0</v>
      </c>
      <c r="X848" s="108">
        <v>0</v>
      </c>
      <c r="Y848" s="108" t="s">
        <v>156</v>
      </c>
      <c r="Z848" s="109">
        <v>0</v>
      </c>
      <c r="AA848" s="107">
        <v>0</v>
      </c>
      <c r="AB848" s="108">
        <v>0</v>
      </c>
      <c r="AC848" s="108" t="s">
        <v>156</v>
      </c>
      <c r="AD848" s="110" t="s">
        <v>157</v>
      </c>
    </row>
    <row r="849" spans="1:30" x14ac:dyDescent="0.2">
      <c r="A849" s="105" t="s">
        <v>2517</v>
      </c>
      <c r="B849" s="105" t="s">
        <v>2513</v>
      </c>
      <c r="C849" s="105" t="s">
        <v>2518</v>
      </c>
      <c r="D849" s="106">
        <v>0</v>
      </c>
      <c r="E849" s="107">
        <v>0</v>
      </c>
      <c r="F849" s="108">
        <v>1.8382605053237699E-2</v>
      </c>
      <c r="G849" s="108" t="s">
        <v>156</v>
      </c>
      <c r="H849" s="113">
        <v>0</v>
      </c>
      <c r="I849" s="107">
        <v>0</v>
      </c>
      <c r="J849" s="108">
        <v>1.3827275644401099E-3</v>
      </c>
      <c r="K849" s="108" t="s">
        <v>156</v>
      </c>
      <c r="L849" s="110" t="s">
        <v>157</v>
      </c>
      <c r="M849" s="106">
        <v>0</v>
      </c>
      <c r="N849" s="111">
        <v>0</v>
      </c>
      <c r="O849" s="112">
        <v>1.53944246881951E-2</v>
      </c>
      <c r="P849" s="112" t="s">
        <v>156</v>
      </c>
      <c r="Q849" s="113">
        <v>0</v>
      </c>
      <c r="R849" s="107">
        <v>0</v>
      </c>
      <c r="S849" s="108">
        <v>8.3222196437806597E-4</v>
      </c>
      <c r="T849" s="108" t="s">
        <v>156</v>
      </c>
      <c r="U849" s="110" t="s">
        <v>157</v>
      </c>
      <c r="V849" s="106">
        <v>0</v>
      </c>
      <c r="W849" s="107">
        <v>0</v>
      </c>
      <c r="X849" s="108">
        <v>8.1505281399353799E-3</v>
      </c>
      <c r="Y849" s="108" t="s">
        <v>156</v>
      </c>
      <c r="Z849" s="109">
        <v>0</v>
      </c>
      <c r="AA849" s="107">
        <v>0</v>
      </c>
      <c r="AB849" s="108">
        <v>1.3230383397770201E-2</v>
      </c>
      <c r="AC849" s="108" t="s">
        <v>156</v>
      </c>
      <c r="AD849" s="110" t="s">
        <v>157</v>
      </c>
    </row>
    <row r="850" spans="1:30" x14ac:dyDescent="0.2">
      <c r="A850" s="105" t="s">
        <v>2519</v>
      </c>
      <c r="B850" s="105" t="s">
        <v>2520</v>
      </c>
      <c r="C850" s="105" t="s">
        <v>2521</v>
      </c>
      <c r="D850" s="106">
        <v>0</v>
      </c>
      <c r="E850" s="107">
        <v>0</v>
      </c>
      <c r="F850" s="108">
        <v>0</v>
      </c>
      <c r="G850" s="108" t="s">
        <v>156</v>
      </c>
      <c r="H850" s="109">
        <v>0</v>
      </c>
      <c r="I850" s="107">
        <v>0</v>
      </c>
      <c r="J850" s="108">
        <v>0</v>
      </c>
      <c r="K850" s="108" t="s">
        <v>156</v>
      </c>
      <c r="L850" s="110" t="s">
        <v>157</v>
      </c>
      <c r="M850" s="116">
        <v>0</v>
      </c>
      <c r="N850" s="111">
        <v>0</v>
      </c>
      <c r="O850" s="115">
        <v>3.0296599493239898E-11</v>
      </c>
      <c r="P850" s="112" t="s">
        <v>156</v>
      </c>
      <c r="Q850" s="109">
        <v>0</v>
      </c>
      <c r="R850" s="107">
        <v>0</v>
      </c>
      <c r="S850" s="108">
        <v>0</v>
      </c>
      <c r="T850" s="108" t="s">
        <v>156</v>
      </c>
      <c r="U850" s="110" t="s">
        <v>157</v>
      </c>
      <c r="V850" s="106">
        <v>0</v>
      </c>
      <c r="W850" s="107">
        <v>0</v>
      </c>
      <c r="X850" s="108">
        <v>0</v>
      </c>
      <c r="Y850" s="108" t="s">
        <v>156</v>
      </c>
      <c r="Z850" s="109">
        <v>0</v>
      </c>
      <c r="AA850" s="107">
        <v>0</v>
      </c>
      <c r="AB850" s="108">
        <v>0</v>
      </c>
      <c r="AC850" s="108" t="s">
        <v>156</v>
      </c>
      <c r="AD850" s="110" t="s">
        <v>157</v>
      </c>
    </row>
    <row r="851" spans="1:30" x14ac:dyDescent="0.2">
      <c r="A851" s="105" t="s">
        <v>2522</v>
      </c>
      <c r="B851" s="105" t="s">
        <v>2523</v>
      </c>
      <c r="C851" s="105" t="s">
        <v>2524</v>
      </c>
      <c r="D851" s="106">
        <v>0</v>
      </c>
      <c r="E851" s="107">
        <v>0</v>
      </c>
      <c r="F851" s="108">
        <v>1.3391626127660801E-2</v>
      </c>
      <c r="G851" s="108" t="s">
        <v>156</v>
      </c>
      <c r="H851" s="109">
        <v>0</v>
      </c>
      <c r="I851" s="107">
        <v>0</v>
      </c>
      <c r="J851" s="108">
        <v>9.9880991781406111E-4</v>
      </c>
      <c r="K851" s="108" t="s">
        <v>156</v>
      </c>
      <c r="L851" s="110" t="s">
        <v>157</v>
      </c>
      <c r="M851" s="106">
        <v>0</v>
      </c>
      <c r="N851" s="111">
        <v>0</v>
      </c>
      <c r="O851" s="112">
        <v>1.7147190534929E-3</v>
      </c>
      <c r="P851" s="112" t="s">
        <v>156</v>
      </c>
      <c r="Q851" s="113">
        <v>0</v>
      </c>
      <c r="R851" s="107">
        <v>0</v>
      </c>
      <c r="S851" s="108">
        <v>1.9804677069209701E-4</v>
      </c>
      <c r="T851" s="108" t="s">
        <v>156</v>
      </c>
      <c r="U851" s="110" t="s">
        <v>157</v>
      </c>
      <c r="V851" s="116">
        <v>0</v>
      </c>
      <c r="W851" s="107">
        <v>0</v>
      </c>
      <c r="X851" s="108">
        <v>4.7515422455244899E-4</v>
      </c>
      <c r="Y851" s="108" t="s">
        <v>156</v>
      </c>
      <c r="Z851" s="109">
        <v>0</v>
      </c>
      <c r="AA851" s="107">
        <v>0</v>
      </c>
      <c r="AB851" s="108">
        <v>1.31064956655769E-3</v>
      </c>
      <c r="AC851" s="108" t="s">
        <v>156</v>
      </c>
      <c r="AD851" s="110" t="s">
        <v>157</v>
      </c>
    </row>
    <row r="852" spans="1:30" x14ac:dyDescent="0.2">
      <c r="A852" s="105" t="s">
        <v>2525</v>
      </c>
      <c r="B852" s="105" t="s">
        <v>2523</v>
      </c>
      <c r="C852" s="105" t="s">
        <v>2526</v>
      </c>
      <c r="D852" s="106">
        <v>0</v>
      </c>
      <c r="E852" s="107">
        <v>0</v>
      </c>
      <c r="F852" s="108">
        <v>0</v>
      </c>
      <c r="G852" s="108" t="s">
        <v>156</v>
      </c>
      <c r="H852" s="109">
        <v>0</v>
      </c>
      <c r="I852" s="107">
        <v>0</v>
      </c>
      <c r="J852" s="108">
        <v>0</v>
      </c>
      <c r="K852" s="108" t="s">
        <v>156</v>
      </c>
      <c r="L852" s="110" t="s">
        <v>157</v>
      </c>
      <c r="M852" s="106">
        <v>0</v>
      </c>
      <c r="N852" s="111">
        <v>0</v>
      </c>
      <c r="O852" s="112">
        <v>0</v>
      </c>
      <c r="P852" s="112" t="s">
        <v>156</v>
      </c>
      <c r="Q852" s="109">
        <v>0</v>
      </c>
      <c r="R852" s="107">
        <v>0</v>
      </c>
      <c r="S852" s="108">
        <v>0</v>
      </c>
      <c r="T852" s="108" t="s">
        <v>156</v>
      </c>
      <c r="U852" s="110" t="s">
        <v>157</v>
      </c>
      <c r="V852" s="106">
        <v>0</v>
      </c>
      <c r="W852" s="107">
        <v>0</v>
      </c>
      <c r="X852" s="108">
        <v>0</v>
      </c>
      <c r="Y852" s="108" t="s">
        <v>156</v>
      </c>
      <c r="Z852" s="109">
        <v>0</v>
      </c>
      <c r="AA852" s="107">
        <v>0</v>
      </c>
      <c r="AB852" s="108">
        <v>0</v>
      </c>
      <c r="AC852" s="108" t="s">
        <v>156</v>
      </c>
      <c r="AD852" s="110" t="s">
        <v>157</v>
      </c>
    </row>
    <row r="853" spans="1:30" x14ac:dyDescent="0.2">
      <c r="A853" s="105" t="s">
        <v>2527</v>
      </c>
      <c r="B853" s="105" t="s">
        <v>2528</v>
      </c>
      <c r="C853" s="105" t="s">
        <v>2529</v>
      </c>
      <c r="D853" s="106">
        <v>0.2071350468</v>
      </c>
      <c r="E853" s="107">
        <v>-8.4060795500200888E-2</v>
      </c>
      <c r="F853" s="108">
        <v>2.2240355393754298E-3</v>
      </c>
      <c r="G853" s="108">
        <v>1.0737128138063741</v>
      </c>
      <c r="H853" s="109">
        <v>8.71017477331615E-3</v>
      </c>
      <c r="I853" s="107">
        <v>-2.1458917894348731E-2</v>
      </c>
      <c r="J853" s="108">
        <v>2.4243686005612501E-3</v>
      </c>
      <c r="K853" s="108">
        <v>27.833753784004049</v>
      </c>
      <c r="L853" s="110">
        <v>-1.96985578198112</v>
      </c>
      <c r="M853" s="106">
        <v>4.3175728467802703E-2</v>
      </c>
      <c r="N853" s="111">
        <v>-2.3447229536115295E-2</v>
      </c>
      <c r="O853" s="112">
        <v>1.8890554386201801E-4</v>
      </c>
      <c r="P853" s="112">
        <v>0.43752717224653187</v>
      </c>
      <c r="Q853" s="109">
        <v>5.4294635199999596E-3</v>
      </c>
      <c r="R853" s="107">
        <v>-1.252485207977355E-2</v>
      </c>
      <c r="S853" s="108">
        <v>1.24859946665208E-3</v>
      </c>
      <c r="T853" s="108">
        <v>22.996737376588715</v>
      </c>
      <c r="U853" s="110">
        <v>-0.90462390260889469</v>
      </c>
      <c r="V853" s="106">
        <v>0.103933220377533</v>
      </c>
      <c r="W853" s="107">
        <v>-1.721033621088475E-2</v>
      </c>
      <c r="X853" s="108">
        <v>4.28689365822845E-3</v>
      </c>
      <c r="Y853" s="108">
        <v>4.1246616266257234</v>
      </c>
      <c r="Z853" s="109">
        <v>6.9142431600000597E-3</v>
      </c>
      <c r="AA853" s="107">
        <v>-3.544140870800802E-3</v>
      </c>
      <c r="AB853" s="108">
        <v>5.9884766538553902E-2</v>
      </c>
      <c r="AC853" s="108">
        <v>866.10732588920666</v>
      </c>
      <c r="AD853" s="110">
        <v>-2.2797674275936273</v>
      </c>
    </row>
    <row r="854" spans="1:30" x14ac:dyDescent="0.2">
      <c r="A854" s="105" t="s">
        <v>2530</v>
      </c>
      <c r="B854" s="105" t="s">
        <v>2528</v>
      </c>
      <c r="C854" s="105" t="s">
        <v>2531</v>
      </c>
      <c r="D854" s="106">
        <v>0</v>
      </c>
      <c r="E854" s="107">
        <v>0</v>
      </c>
      <c r="F854" s="108">
        <v>0</v>
      </c>
      <c r="G854" s="108" t="s">
        <v>156</v>
      </c>
      <c r="H854" s="109">
        <v>0</v>
      </c>
      <c r="I854" s="107">
        <v>0</v>
      </c>
      <c r="J854" s="108">
        <v>0</v>
      </c>
      <c r="K854" s="108" t="s">
        <v>156</v>
      </c>
      <c r="L854" s="110" t="s">
        <v>157</v>
      </c>
      <c r="M854" s="106">
        <v>0</v>
      </c>
      <c r="N854" s="111">
        <v>0</v>
      </c>
      <c r="O854" s="112">
        <v>0</v>
      </c>
      <c r="P854" s="112" t="s">
        <v>156</v>
      </c>
      <c r="Q854" s="109">
        <v>0</v>
      </c>
      <c r="R854" s="107">
        <v>0</v>
      </c>
      <c r="S854" s="108">
        <v>0</v>
      </c>
      <c r="T854" s="108" t="s">
        <v>156</v>
      </c>
      <c r="U854" s="110" t="s">
        <v>157</v>
      </c>
      <c r="V854" s="106">
        <v>0</v>
      </c>
      <c r="W854" s="107">
        <v>0</v>
      </c>
      <c r="X854" s="108">
        <v>0</v>
      </c>
      <c r="Y854" s="108" t="s">
        <v>156</v>
      </c>
      <c r="Z854" s="109">
        <v>0</v>
      </c>
      <c r="AA854" s="107">
        <v>0</v>
      </c>
      <c r="AB854" s="108">
        <v>0</v>
      </c>
      <c r="AC854" s="108" t="s">
        <v>156</v>
      </c>
      <c r="AD854" s="110" t="s">
        <v>157</v>
      </c>
    </row>
    <row r="855" spans="1:30" x14ac:dyDescent="0.2">
      <c r="A855" s="105" t="s">
        <v>2532</v>
      </c>
      <c r="B855" s="105" t="s">
        <v>2528</v>
      </c>
      <c r="C855" s="105" t="s">
        <v>2533</v>
      </c>
      <c r="D855" s="106">
        <v>0</v>
      </c>
      <c r="E855" s="107">
        <v>0</v>
      </c>
      <c r="F855" s="108">
        <v>5.1564874436341298E-3</v>
      </c>
      <c r="G855" s="108" t="s">
        <v>156</v>
      </c>
      <c r="H855" s="113">
        <v>0</v>
      </c>
      <c r="I855" s="107">
        <v>0</v>
      </c>
      <c r="J855" s="108">
        <v>6.8593025025773095E-4</v>
      </c>
      <c r="K855" s="108" t="s">
        <v>156</v>
      </c>
      <c r="L855" s="110" t="s">
        <v>157</v>
      </c>
      <c r="M855" s="106">
        <v>0</v>
      </c>
      <c r="N855" s="111">
        <v>0</v>
      </c>
      <c r="O855" s="112">
        <v>1.56366633641957E-2</v>
      </c>
      <c r="P855" s="112" t="s">
        <v>156</v>
      </c>
      <c r="Q855" s="109">
        <v>0</v>
      </c>
      <c r="R855" s="107">
        <v>0</v>
      </c>
      <c r="S855" s="108">
        <v>0</v>
      </c>
      <c r="T855" s="108" t="s">
        <v>156</v>
      </c>
      <c r="U855" s="110" t="s">
        <v>157</v>
      </c>
      <c r="V855" s="106">
        <v>0</v>
      </c>
      <c r="W855" s="107">
        <v>0</v>
      </c>
      <c r="X855" s="108">
        <v>0</v>
      </c>
      <c r="Y855" s="108" t="s">
        <v>156</v>
      </c>
      <c r="Z855" s="109">
        <v>0</v>
      </c>
      <c r="AA855" s="107">
        <v>0</v>
      </c>
      <c r="AB855" s="108">
        <v>0</v>
      </c>
      <c r="AC855" s="108" t="s">
        <v>156</v>
      </c>
      <c r="AD855" s="110" t="s">
        <v>157</v>
      </c>
    </row>
    <row r="856" spans="1:30" x14ac:dyDescent="0.2">
      <c r="A856" s="105" t="s">
        <v>2534</v>
      </c>
      <c r="B856" s="105" t="s">
        <v>2535</v>
      </c>
      <c r="C856" s="105" t="s">
        <v>2536</v>
      </c>
      <c r="D856" s="106">
        <v>0</v>
      </c>
      <c r="E856" s="107">
        <v>0</v>
      </c>
      <c r="F856" s="108">
        <v>0</v>
      </c>
      <c r="G856" s="108" t="s">
        <v>156</v>
      </c>
      <c r="H856" s="109">
        <v>0</v>
      </c>
      <c r="I856" s="107">
        <v>0</v>
      </c>
      <c r="J856" s="108">
        <v>0</v>
      </c>
      <c r="K856" s="108" t="s">
        <v>156</v>
      </c>
      <c r="L856" s="110" t="s">
        <v>157</v>
      </c>
      <c r="M856" s="106">
        <v>0</v>
      </c>
      <c r="N856" s="111">
        <v>0</v>
      </c>
      <c r="O856" s="112">
        <v>0</v>
      </c>
      <c r="P856" s="112" t="s">
        <v>156</v>
      </c>
      <c r="Q856" s="109">
        <v>0</v>
      </c>
      <c r="R856" s="107">
        <v>0</v>
      </c>
      <c r="S856" s="108">
        <v>0</v>
      </c>
      <c r="T856" s="108" t="s">
        <v>156</v>
      </c>
      <c r="U856" s="110" t="s">
        <v>157</v>
      </c>
      <c r="V856" s="106">
        <v>0</v>
      </c>
      <c r="W856" s="107">
        <v>0</v>
      </c>
      <c r="X856" s="108">
        <v>0</v>
      </c>
      <c r="Y856" s="108" t="s">
        <v>156</v>
      </c>
      <c r="Z856" s="109">
        <v>0</v>
      </c>
      <c r="AA856" s="107">
        <v>0</v>
      </c>
      <c r="AB856" s="108">
        <v>0</v>
      </c>
      <c r="AC856" s="108" t="s">
        <v>156</v>
      </c>
      <c r="AD856" s="110" t="s">
        <v>157</v>
      </c>
    </row>
    <row r="857" spans="1:30" x14ac:dyDescent="0.2">
      <c r="A857" s="105" t="s">
        <v>2537</v>
      </c>
      <c r="B857" s="105" t="s">
        <v>2535</v>
      </c>
      <c r="C857" s="105" t="s">
        <v>2538</v>
      </c>
      <c r="D857" s="106">
        <v>0</v>
      </c>
      <c r="E857" s="107">
        <v>0</v>
      </c>
      <c r="F857" s="108">
        <v>0</v>
      </c>
      <c r="G857" s="108" t="s">
        <v>156</v>
      </c>
      <c r="H857" s="109">
        <v>0</v>
      </c>
      <c r="I857" s="107">
        <v>0</v>
      </c>
      <c r="J857" s="108">
        <v>0</v>
      </c>
      <c r="K857" s="108" t="s">
        <v>156</v>
      </c>
      <c r="L857" s="110" t="s">
        <v>157</v>
      </c>
      <c r="M857" s="106">
        <v>0</v>
      </c>
      <c r="N857" s="111">
        <v>0</v>
      </c>
      <c r="O857" s="112">
        <v>0</v>
      </c>
      <c r="P857" s="112" t="s">
        <v>156</v>
      </c>
      <c r="Q857" s="109">
        <v>0</v>
      </c>
      <c r="R857" s="107">
        <v>0</v>
      </c>
      <c r="S857" s="108">
        <v>0</v>
      </c>
      <c r="T857" s="108" t="s">
        <v>156</v>
      </c>
      <c r="U857" s="110" t="s">
        <v>157</v>
      </c>
      <c r="V857" s="106">
        <v>0</v>
      </c>
      <c r="W857" s="107">
        <v>0</v>
      </c>
      <c r="X857" s="108">
        <v>0</v>
      </c>
      <c r="Y857" s="108" t="s">
        <v>156</v>
      </c>
      <c r="Z857" s="109">
        <v>0</v>
      </c>
      <c r="AA857" s="107">
        <v>0</v>
      </c>
      <c r="AB857" s="108">
        <v>0</v>
      </c>
      <c r="AC857" s="108" t="s">
        <v>156</v>
      </c>
      <c r="AD857" s="110" t="s">
        <v>157</v>
      </c>
    </row>
    <row r="858" spans="1:30" x14ac:dyDescent="0.2">
      <c r="A858" s="105" t="s">
        <v>2539</v>
      </c>
      <c r="B858" s="105" t="s">
        <v>2535</v>
      </c>
      <c r="C858" s="105" t="s">
        <v>2540</v>
      </c>
      <c r="D858" s="116">
        <v>0</v>
      </c>
      <c r="E858" s="107">
        <v>0</v>
      </c>
      <c r="F858" s="108">
        <v>1.1971927927402299E-3</v>
      </c>
      <c r="G858" s="108" t="s">
        <v>156</v>
      </c>
      <c r="H858" s="113">
        <v>0</v>
      </c>
      <c r="I858" s="107">
        <v>0</v>
      </c>
      <c r="J858" s="108">
        <v>1.3958140025565799E-4</v>
      </c>
      <c r="K858" s="108" t="s">
        <v>156</v>
      </c>
      <c r="L858" s="110" t="s">
        <v>157</v>
      </c>
      <c r="M858" s="106">
        <v>0</v>
      </c>
      <c r="N858" s="111">
        <v>0</v>
      </c>
      <c r="O858" s="112">
        <v>6.0944610969168199E-3</v>
      </c>
      <c r="P858" s="112" t="s">
        <v>156</v>
      </c>
      <c r="Q858" s="113">
        <v>0</v>
      </c>
      <c r="R858" s="107">
        <v>0</v>
      </c>
      <c r="S858" s="114">
        <v>8.8363852510408303E-5</v>
      </c>
      <c r="T858" s="108" t="s">
        <v>156</v>
      </c>
      <c r="U858" s="110" t="s">
        <v>157</v>
      </c>
      <c r="V858" s="106">
        <v>0</v>
      </c>
      <c r="W858" s="107">
        <v>0</v>
      </c>
      <c r="X858" s="108">
        <v>0</v>
      </c>
      <c r="Y858" s="108" t="s">
        <v>156</v>
      </c>
      <c r="Z858" s="113">
        <v>0</v>
      </c>
      <c r="AA858" s="107">
        <v>0</v>
      </c>
      <c r="AB858" s="114">
        <v>2.23508880088626E-4</v>
      </c>
      <c r="AC858" s="108" t="s">
        <v>156</v>
      </c>
      <c r="AD858" s="110" t="s">
        <v>157</v>
      </c>
    </row>
    <row r="859" spans="1:30" x14ac:dyDescent="0.2">
      <c r="A859" s="105" t="s">
        <v>2541</v>
      </c>
      <c r="B859" s="105" t="s">
        <v>2542</v>
      </c>
      <c r="C859" s="105" t="s">
        <v>2543</v>
      </c>
      <c r="D859" s="106">
        <v>0</v>
      </c>
      <c r="E859" s="107">
        <v>0</v>
      </c>
      <c r="F859" s="108">
        <v>0</v>
      </c>
      <c r="G859" s="108" t="s">
        <v>156</v>
      </c>
      <c r="H859" s="109">
        <v>0</v>
      </c>
      <c r="I859" s="107">
        <v>0</v>
      </c>
      <c r="J859" s="108">
        <v>0</v>
      </c>
      <c r="K859" s="108" t="s">
        <v>156</v>
      </c>
      <c r="L859" s="110" t="s">
        <v>157</v>
      </c>
      <c r="M859" s="106">
        <v>0</v>
      </c>
      <c r="N859" s="111">
        <v>0</v>
      </c>
      <c r="O859" s="112">
        <v>0</v>
      </c>
      <c r="P859" s="112" t="s">
        <v>156</v>
      </c>
      <c r="Q859" s="109">
        <v>0</v>
      </c>
      <c r="R859" s="107">
        <v>0</v>
      </c>
      <c r="S859" s="108">
        <v>0</v>
      </c>
      <c r="T859" s="108" t="s">
        <v>156</v>
      </c>
      <c r="U859" s="110" t="s">
        <v>157</v>
      </c>
      <c r="V859" s="106">
        <v>0</v>
      </c>
      <c r="W859" s="107">
        <v>0</v>
      </c>
      <c r="X859" s="108">
        <v>0</v>
      </c>
      <c r="Y859" s="108" t="s">
        <v>156</v>
      </c>
      <c r="Z859" s="109">
        <v>0</v>
      </c>
      <c r="AA859" s="107">
        <v>0</v>
      </c>
      <c r="AB859" s="108">
        <v>0</v>
      </c>
      <c r="AC859" s="108" t="s">
        <v>156</v>
      </c>
      <c r="AD859" s="110" t="s">
        <v>157</v>
      </c>
    </row>
    <row r="860" spans="1:30" x14ac:dyDescent="0.2">
      <c r="A860" s="105" t="s">
        <v>2544</v>
      </c>
      <c r="B860" s="105" t="s">
        <v>2545</v>
      </c>
      <c r="C860" s="105" t="s">
        <v>2546</v>
      </c>
      <c r="D860" s="116">
        <v>0</v>
      </c>
      <c r="E860" s="107">
        <v>0</v>
      </c>
      <c r="F860" s="114">
        <v>1.8293724902589601E-5</v>
      </c>
      <c r="G860" s="108" t="s">
        <v>156</v>
      </c>
      <c r="H860" s="113">
        <v>0</v>
      </c>
      <c r="I860" s="107">
        <v>0</v>
      </c>
      <c r="J860" s="108">
        <v>1.37529438920408E-4</v>
      </c>
      <c r="K860" s="108" t="s">
        <v>156</v>
      </c>
      <c r="L860" s="110" t="s">
        <v>157</v>
      </c>
      <c r="M860" s="116">
        <v>0</v>
      </c>
      <c r="N860" s="111">
        <v>0</v>
      </c>
      <c r="O860" s="115">
        <v>6.55543402669617E-6</v>
      </c>
      <c r="P860" s="112" t="s">
        <v>156</v>
      </c>
      <c r="Q860" s="113">
        <v>0</v>
      </c>
      <c r="R860" s="107">
        <v>0</v>
      </c>
      <c r="S860" s="108">
        <v>1.8319809765688299E-4</v>
      </c>
      <c r="T860" s="108" t="s">
        <v>156</v>
      </c>
      <c r="U860" s="110" t="s">
        <v>157</v>
      </c>
      <c r="V860" s="116">
        <v>0</v>
      </c>
      <c r="W860" s="107">
        <v>0</v>
      </c>
      <c r="X860" s="114">
        <v>8.2525358518238304E-5</v>
      </c>
      <c r="Y860" s="108" t="s">
        <v>156</v>
      </c>
      <c r="Z860" s="113">
        <v>0</v>
      </c>
      <c r="AA860" s="107">
        <v>0</v>
      </c>
      <c r="AB860" s="114">
        <v>2.7776518211025799E-4</v>
      </c>
      <c r="AC860" s="108" t="s">
        <v>156</v>
      </c>
      <c r="AD860" s="110" t="s">
        <v>157</v>
      </c>
    </row>
    <row r="861" spans="1:30" x14ac:dyDescent="0.2">
      <c r="A861" s="105" t="s">
        <v>2547</v>
      </c>
      <c r="B861" s="105" t="s">
        <v>2548</v>
      </c>
      <c r="C861" s="105" t="s">
        <v>2549</v>
      </c>
      <c r="D861" s="106">
        <v>0</v>
      </c>
      <c r="E861" s="107">
        <v>0</v>
      </c>
      <c r="F861" s="108">
        <v>0</v>
      </c>
      <c r="G861" s="108" t="s">
        <v>156</v>
      </c>
      <c r="H861" s="109">
        <v>0</v>
      </c>
      <c r="I861" s="107">
        <v>0</v>
      </c>
      <c r="J861" s="108">
        <v>0</v>
      </c>
      <c r="K861" s="108" t="s">
        <v>156</v>
      </c>
      <c r="L861" s="110" t="s">
        <v>157</v>
      </c>
      <c r="M861" s="106">
        <v>0</v>
      </c>
      <c r="N861" s="111">
        <v>0</v>
      </c>
      <c r="O861" s="112">
        <v>0</v>
      </c>
      <c r="P861" s="112" t="s">
        <v>156</v>
      </c>
      <c r="Q861" s="109">
        <v>0</v>
      </c>
      <c r="R861" s="107">
        <v>0</v>
      </c>
      <c r="S861" s="108">
        <v>0</v>
      </c>
      <c r="T861" s="108" t="s">
        <v>156</v>
      </c>
      <c r="U861" s="110" t="s">
        <v>157</v>
      </c>
      <c r="V861" s="106">
        <v>0</v>
      </c>
      <c r="W861" s="107">
        <v>0</v>
      </c>
      <c r="X861" s="108">
        <v>0</v>
      </c>
      <c r="Y861" s="108" t="s">
        <v>156</v>
      </c>
      <c r="Z861" s="109">
        <v>0</v>
      </c>
      <c r="AA861" s="107">
        <v>0</v>
      </c>
      <c r="AB861" s="108">
        <v>0</v>
      </c>
      <c r="AC861" s="108" t="s">
        <v>156</v>
      </c>
      <c r="AD861" s="110" t="s">
        <v>157</v>
      </c>
    </row>
    <row r="862" spans="1:30" x14ac:dyDescent="0.2">
      <c r="A862" s="105" t="s">
        <v>2550</v>
      </c>
      <c r="B862" s="105" t="s">
        <v>2548</v>
      </c>
      <c r="C862" s="105" t="s">
        <v>2551</v>
      </c>
      <c r="D862" s="106">
        <v>0</v>
      </c>
      <c r="E862" s="107">
        <v>0</v>
      </c>
      <c r="F862" s="108">
        <v>0</v>
      </c>
      <c r="G862" s="108" t="s">
        <v>156</v>
      </c>
      <c r="H862" s="109">
        <v>0</v>
      </c>
      <c r="I862" s="107">
        <v>0</v>
      </c>
      <c r="J862" s="108">
        <v>0</v>
      </c>
      <c r="K862" s="108" t="s">
        <v>156</v>
      </c>
      <c r="L862" s="110" t="s">
        <v>157</v>
      </c>
      <c r="M862" s="106">
        <v>0</v>
      </c>
      <c r="N862" s="111">
        <v>0</v>
      </c>
      <c r="O862" s="112">
        <v>0</v>
      </c>
      <c r="P862" s="112" t="s">
        <v>156</v>
      </c>
      <c r="Q862" s="109">
        <v>0</v>
      </c>
      <c r="R862" s="107">
        <v>0</v>
      </c>
      <c r="S862" s="108">
        <v>0</v>
      </c>
      <c r="T862" s="108" t="s">
        <v>156</v>
      </c>
      <c r="U862" s="110" t="s">
        <v>157</v>
      </c>
      <c r="V862" s="106">
        <v>0</v>
      </c>
      <c r="W862" s="107">
        <v>0</v>
      </c>
      <c r="X862" s="108">
        <v>0</v>
      </c>
      <c r="Y862" s="108" t="s">
        <v>156</v>
      </c>
      <c r="Z862" s="109">
        <v>0</v>
      </c>
      <c r="AA862" s="107">
        <v>0</v>
      </c>
      <c r="AB862" s="108">
        <v>0</v>
      </c>
      <c r="AC862" s="108" t="s">
        <v>156</v>
      </c>
      <c r="AD862" s="110" t="s">
        <v>157</v>
      </c>
    </row>
    <row r="863" spans="1:30" x14ac:dyDescent="0.2">
      <c r="A863" s="105" t="s">
        <v>2552</v>
      </c>
      <c r="B863" s="105" t="s">
        <v>2548</v>
      </c>
      <c r="C863" s="105" t="s">
        <v>2553</v>
      </c>
      <c r="D863" s="106">
        <v>0</v>
      </c>
      <c r="E863" s="107">
        <v>0</v>
      </c>
      <c r="F863" s="108">
        <v>0</v>
      </c>
      <c r="G863" s="108" t="s">
        <v>156</v>
      </c>
      <c r="H863" s="109">
        <v>0</v>
      </c>
      <c r="I863" s="107">
        <v>0</v>
      </c>
      <c r="J863" s="108">
        <v>0</v>
      </c>
      <c r="K863" s="108" t="s">
        <v>156</v>
      </c>
      <c r="L863" s="110" t="s">
        <v>157</v>
      </c>
      <c r="M863" s="106">
        <v>0</v>
      </c>
      <c r="N863" s="111">
        <v>0</v>
      </c>
      <c r="O863" s="112">
        <v>0</v>
      </c>
      <c r="P863" s="112" t="s">
        <v>156</v>
      </c>
      <c r="Q863" s="109">
        <v>0</v>
      </c>
      <c r="R863" s="107">
        <v>0</v>
      </c>
      <c r="S863" s="108">
        <v>0</v>
      </c>
      <c r="T863" s="108" t="s">
        <v>156</v>
      </c>
      <c r="U863" s="110" t="s">
        <v>157</v>
      </c>
      <c r="V863" s="106">
        <v>0</v>
      </c>
      <c r="W863" s="107">
        <v>0</v>
      </c>
      <c r="X863" s="108">
        <v>0</v>
      </c>
      <c r="Y863" s="108" t="s">
        <v>156</v>
      </c>
      <c r="Z863" s="109">
        <v>0</v>
      </c>
      <c r="AA863" s="107">
        <v>0</v>
      </c>
      <c r="AB863" s="108">
        <v>0</v>
      </c>
      <c r="AC863" s="108" t="s">
        <v>156</v>
      </c>
      <c r="AD863" s="110" t="s">
        <v>157</v>
      </c>
    </row>
    <row r="864" spans="1:30" x14ac:dyDescent="0.2">
      <c r="A864" s="105" t="s">
        <v>2554</v>
      </c>
      <c r="B864" s="105" t="s">
        <v>2548</v>
      </c>
      <c r="C864" s="105" t="s">
        <v>2555</v>
      </c>
      <c r="D864" s="116">
        <v>0</v>
      </c>
      <c r="E864" s="107">
        <v>0</v>
      </c>
      <c r="F864" s="114">
        <v>4.44340115692528E-5</v>
      </c>
      <c r="G864" s="108" t="s">
        <v>156</v>
      </c>
      <c r="H864" s="113">
        <v>0</v>
      </c>
      <c r="I864" s="107">
        <v>0</v>
      </c>
      <c r="J864" s="108">
        <v>1.6784548261236101E-4</v>
      </c>
      <c r="K864" s="108" t="s">
        <v>156</v>
      </c>
      <c r="L864" s="110" t="s">
        <v>157</v>
      </c>
      <c r="M864" s="116">
        <v>0</v>
      </c>
      <c r="N864" s="111">
        <v>0</v>
      </c>
      <c r="O864" s="115">
        <v>2.7341395012435899E-5</v>
      </c>
      <c r="P864" s="112" t="s">
        <v>156</v>
      </c>
      <c r="Q864" s="109">
        <v>0</v>
      </c>
      <c r="R864" s="107">
        <v>0</v>
      </c>
      <c r="S864" s="108">
        <v>0</v>
      </c>
      <c r="T864" s="108" t="s">
        <v>156</v>
      </c>
      <c r="U864" s="110" t="s">
        <v>157</v>
      </c>
      <c r="V864" s="116">
        <v>0</v>
      </c>
      <c r="W864" s="107">
        <v>0</v>
      </c>
      <c r="X864" s="108">
        <v>3.9172999404807199E-4</v>
      </c>
      <c r="Y864" s="108" t="s">
        <v>156</v>
      </c>
      <c r="Z864" s="109">
        <v>0</v>
      </c>
      <c r="AA864" s="107">
        <v>0</v>
      </c>
      <c r="AB864" s="108">
        <v>0</v>
      </c>
      <c r="AC864" s="108" t="s">
        <v>156</v>
      </c>
      <c r="AD864" s="110" t="s">
        <v>157</v>
      </c>
    </row>
    <row r="865" spans="1:30" x14ac:dyDescent="0.2">
      <c r="A865" s="105" t="s">
        <v>2556</v>
      </c>
      <c r="B865" s="105" t="s">
        <v>2557</v>
      </c>
      <c r="C865" s="105" t="s">
        <v>2558</v>
      </c>
      <c r="D865" s="106">
        <v>0</v>
      </c>
      <c r="E865" s="107">
        <v>0</v>
      </c>
      <c r="F865" s="108">
        <v>0</v>
      </c>
      <c r="G865" s="108" t="s">
        <v>156</v>
      </c>
      <c r="H865" s="109">
        <v>0</v>
      </c>
      <c r="I865" s="107">
        <v>0</v>
      </c>
      <c r="J865" s="108">
        <v>0</v>
      </c>
      <c r="K865" s="108" t="s">
        <v>156</v>
      </c>
      <c r="L865" s="110" t="s">
        <v>157</v>
      </c>
      <c r="M865" s="106">
        <v>0</v>
      </c>
      <c r="N865" s="111">
        <v>0</v>
      </c>
      <c r="O865" s="112">
        <v>0</v>
      </c>
      <c r="P865" s="112" t="s">
        <v>156</v>
      </c>
      <c r="Q865" s="109">
        <v>0</v>
      </c>
      <c r="R865" s="107">
        <v>0</v>
      </c>
      <c r="S865" s="108">
        <v>0</v>
      </c>
      <c r="T865" s="108" t="s">
        <v>156</v>
      </c>
      <c r="U865" s="110" t="s">
        <v>157</v>
      </c>
      <c r="V865" s="106">
        <v>0</v>
      </c>
      <c r="W865" s="107">
        <v>0</v>
      </c>
      <c r="X865" s="108">
        <v>0</v>
      </c>
      <c r="Y865" s="108" t="s">
        <v>156</v>
      </c>
      <c r="Z865" s="109">
        <v>0</v>
      </c>
      <c r="AA865" s="107">
        <v>0</v>
      </c>
      <c r="AB865" s="108">
        <v>0</v>
      </c>
      <c r="AC865" s="108" t="s">
        <v>156</v>
      </c>
      <c r="AD865" s="110" t="s">
        <v>157</v>
      </c>
    </row>
    <row r="866" spans="1:30" x14ac:dyDescent="0.2">
      <c r="A866" s="105" t="s">
        <v>2559</v>
      </c>
      <c r="B866" s="105" t="s">
        <v>2557</v>
      </c>
      <c r="C866" s="105" t="s">
        <v>2560</v>
      </c>
      <c r="D866" s="106">
        <v>0</v>
      </c>
      <c r="E866" s="107">
        <v>0</v>
      </c>
      <c r="F866" s="108">
        <v>0</v>
      </c>
      <c r="G866" s="108" t="s">
        <v>156</v>
      </c>
      <c r="H866" s="109">
        <v>0</v>
      </c>
      <c r="I866" s="107">
        <v>0</v>
      </c>
      <c r="J866" s="108">
        <v>0</v>
      </c>
      <c r="K866" s="108" t="s">
        <v>156</v>
      </c>
      <c r="L866" s="110" t="s">
        <v>157</v>
      </c>
      <c r="M866" s="106">
        <v>0</v>
      </c>
      <c r="N866" s="111">
        <v>0</v>
      </c>
      <c r="O866" s="112">
        <v>0</v>
      </c>
      <c r="P866" s="112" t="s">
        <v>156</v>
      </c>
      <c r="Q866" s="109">
        <v>0</v>
      </c>
      <c r="R866" s="107">
        <v>0</v>
      </c>
      <c r="S866" s="108">
        <v>0</v>
      </c>
      <c r="T866" s="108" t="s">
        <v>156</v>
      </c>
      <c r="U866" s="110" t="s">
        <v>157</v>
      </c>
      <c r="V866" s="106">
        <v>0</v>
      </c>
      <c r="W866" s="107">
        <v>0</v>
      </c>
      <c r="X866" s="108">
        <v>0</v>
      </c>
      <c r="Y866" s="108" t="s">
        <v>156</v>
      </c>
      <c r="Z866" s="109">
        <v>0</v>
      </c>
      <c r="AA866" s="107">
        <v>0</v>
      </c>
      <c r="AB866" s="108">
        <v>0</v>
      </c>
      <c r="AC866" s="108" t="s">
        <v>156</v>
      </c>
      <c r="AD866" s="110" t="s">
        <v>157</v>
      </c>
    </row>
    <row r="867" spans="1:30" x14ac:dyDescent="0.2">
      <c r="A867" s="105" t="s">
        <v>2561</v>
      </c>
      <c r="B867" s="105" t="s">
        <v>2562</v>
      </c>
      <c r="C867" s="105" t="s">
        <v>2563</v>
      </c>
      <c r="D867" s="106">
        <v>0</v>
      </c>
      <c r="E867" s="107">
        <v>0</v>
      </c>
      <c r="F867" s="108">
        <v>0</v>
      </c>
      <c r="G867" s="108" t="s">
        <v>156</v>
      </c>
      <c r="H867" s="109">
        <v>0</v>
      </c>
      <c r="I867" s="107">
        <v>0</v>
      </c>
      <c r="J867" s="108">
        <v>0</v>
      </c>
      <c r="K867" s="108" t="s">
        <v>156</v>
      </c>
      <c r="L867" s="110" t="s">
        <v>157</v>
      </c>
      <c r="M867" s="106">
        <v>0</v>
      </c>
      <c r="N867" s="111">
        <v>0</v>
      </c>
      <c r="O867" s="112">
        <v>0</v>
      </c>
      <c r="P867" s="112" t="s">
        <v>156</v>
      </c>
      <c r="Q867" s="109">
        <v>0</v>
      </c>
      <c r="R867" s="107">
        <v>0</v>
      </c>
      <c r="S867" s="108">
        <v>0</v>
      </c>
      <c r="T867" s="108" t="s">
        <v>156</v>
      </c>
      <c r="U867" s="110" t="s">
        <v>157</v>
      </c>
      <c r="V867" s="106">
        <v>0</v>
      </c>
      <c r="W867" s="107">
        <v>0</v>
      </c>
      <c r="X867" s="108">
        <v>0</v>
      </c>
      <c r="Y867" s="108" t="s">
        <v>156</v>
      </c>
      <c r="Z867" s="109">
        <v>0</v>
      </c>
      <c r="AA867" s="107">
        <v>0</v>
      </c>
      <c r="AB867" s="108">
        <v>0</v>
      </c>
      <c r="AC867" s="108" t="s">
        <v>156</v>
      </c>
      <c r="AD867" s="110" t="s">
        <v>157</v>
      </c>
    </row>
    <row r="868" spans="1:30" x14ac:dyDescent="0.2">
      <c r="A868" s="105" t="s">
        <v>2564</v>
      </c>
      <c r="B868" s="105" t="s">
        <v>2562</v>
      </c>
      <c r="C868" s="105" t="s">
        <v>2565</v>
      </c>
      <c r="D868" s="106">
        <v>0</v>
      </c>
      <c r="E868" s="107">
        <v>0</v>
      </c>
      <c r="F868" s="108">
        <v>0</v>
      </c>
      <c r="G868" s="108" t="s">
        <v>156</v>
      </c>
      <c r="H868" s="109">
        <v>0</v>
      </c>
      <c r="I868" s="107">
        <v>0</v>
      </c>
      <c r="J868" s="108">
        <v>0</v>
      </c>
      <c r="K868" s="108" t="s">
        <v>156</v>
      </c>
      <c r="L868" s="110" t="s">
        <v>157</v>
      </c>
      <c r="M868" s="106">
        <v>0</v>
      </c>
      <c r="N868" s="111">
        <v>0</v>
      </c>
      <c r="O868" s="112">
        <v>0</v>
      </c>
      <c r="P868" s="112" t="s">
        <v>156</v>
      </c>
      <c r="Q868" s="109">
        <v>0</v>
      </c>
      <c r="R868" s="107">
        <v>0</v>
      </c>
      <c r="S868" s="108">
        <v>0</v>
      </c>
      <c r="T868" s="108" t="s">
        <v>156</v>
      </c>
      <c r="U868" s="110" t="s">
        <v>157</v>
      </c>
      <c r="V868" s="106">
        <v>0</v>
      </c>
      <c r="W868" s="107">
        <v>0</v>
      </c>
      <c r="X868" s="108">
        <v>0</v>
      </c>
      <c r="Y868" s="108" t="s">
        <v>156</v>
      </c>
      <c r="Z868" s="109">
        <v>0</v>
      </c>
      <c r="AA868" s="107">
        <v>0</v>
      </c>
      <c r="AB868" s="108">
        <v>1.2295180823233E-2</v>
      </c>
      <c r="AC868" s="108" t="s">
        <v>156</v>
      </c>
      <c r="AD868" s="110" t="s">
        <v>157</v>
      </c>
    </row>
    <row r="869" spans="1:30" x14ac:dyDescent="0.2">
      <c r="A869" s="105" t="s">
        <v>2566</v>
      </c>
      <c r="B869" s="105" t="s">
        <v>2562</v>
      </c>
      <c r="C869" s="105" t="s">
        <v>2567</v>
      </c>
      <c r="D869" s="106">
        <v>0</v>
      </c>
      <c r="E869" s="107">
        <v>0</v>
      </c>
      <c r="F869" s="108">
        <v>0</v>
      </c>
      <c r="G869" s="108" t="s">
        <v>156</v>
      </c>
      <c r="H869" s="109">
        <v>0</v>
      </c>
      <c r="I869" s="107">
        <v>0</v>
      </c>
      <c r="J869" s="108">
        <v>0</v>
      </c>
      <c r="K869" s="108" t="s">
        <v>156</v>
      </c>
      <c r="L869" s="110" t="s">
        <v>157</v>
      </c>
      <c r="M869" s="106">
        <v>0</v>
      </c>
      <c r="N869" s="111">
        <v>0</v>
      </c>
      <c r="O869" s="112">
        <v>0</v>
      </c>
      <c r="P869" s="112" t="s">
        <v>156</v>
      </c>
      <c r="Q869" s="109">
        <v>0</v>
      </c>
      <c r="R869" s="107">
        <v>0</v>
      </c>
      <c r="S869" s="108">
        <v>0</v>
      </c>
      <c r="T869" s="108" t="s">
        <v>156</v>
      </c>
      <c r="U869" s="110" t="s">
        <v>157</v>
      </c>
      <c r="V869" s="106">
        <v>0</v>
      </c>
      <c r="W869" s="107">
        <v>0</v>
      </c>
      <c r="X869" s="108">
        <v>0</v>
      </c>
      <c r="Y869" s="108" t="s">
        <v>156</v>
      </c>
      <c r="Z869" s="109">
        <v>0</v>
      </c>
      <c r="AA869" s="107">
        <v>0</v>
      </c>
      <c r="AB869" s="108">
        <v>1.2295180823233E-2</v>
      </c>
      <c r="AC869" s="108" t="s">
        <v>156</v>
      </c>
      <c r="AD869" s="110" t="s">
        <v>157</v>
      </c>
    </row>
    <row r="870" spans="1:30" x14ac:dyDescent="0.2">
      <c r="A870" s="105" t="s">
        <v>2568</v>
      </c>
      <c r="B870" s="105" t="s">
        <v>2569</v>
      </c>
      <c r="C870" s="105" t="s">
        <v>2570</v>
      </c>
      <c r="D870" s="106">
        <v>0</v>
      </c>
      <c r="E870" s="107">
        <v>0</v>
      </c>
      <c r="F870" s="108">
        <v>0</v>
      </c>
      <c r="G870" s="108" t="s">
        <v>156</v>
      </c>
      <c r="H870" s="113">
        <v>0</v>
      </c>
      <c r="I870" s="107">
        <v>0</v>
      </c>
      <c r="J870" s="108">
        <v>1.67846626601381E-4</v>
      </c>
      <c r="K870" s="108" t="s">
        <v>156</v>
      </c>
      <c r="L870" s="110" t="s">
        <v>157</v>
      </c>
      <c r="M870" s="116">
        <v>0</v>
      </c>
      <c r="N870" s="111">
        <v>0</v>
      </c>
      <c r="O870" s="115">
        <v>1.9349746201852401E-5</v>
      </c>
      <c r="P870" s="112" t="s">
        <v>156</v>
      </c>
      <c r="Q870" s="113">
        <v>0</v>
      </c>
      <c r="R870" s="107">
        <v>0</v>
      </c>
      <c r="S870" s="114">
        <v>7.4970266405054398E-5</v>
      </c>
      <c r="T870" s="108" t="s">
        <v>156</v>
      </c>
      <c r="U870" s="110" t="s">
        <v>157</v>
      </c>
      <c r="V870" s="116">
        <v>0</v>
      </c>
      <c r="W870" s="107">
        <v>0</v>
      </c>
      <c r="X870" s="108">
        <v>7.4109634211735496E-4</v>
      </c>
      <c r="Y870" s="108" t="s">
        <v>156</v>
      </c>
      <c r="Z870" s="109">
        <v>0</v>
      </c>
      <c r="AA870" s="107">
        <v>0</v>
      </c>
      <c r="AB870" s="108">
        <v>2.0882229375775098E-3</v>
      </c>
      <c r="AC870" s="108" t="s">
        <v>156</v>
      </c>
      <c r="AD870" s="110" t="s">
        <v>157</v>
      </c>
    </row>
    <row r="871" spans="1:30" x14ac:dyDescent="0.2">
      <c r="A871" s="105" t="s">
        <v>2571</v>
      </c>
      <c r="B871" s="105" t="s">
        <v>2572</v>
      </c>
      <c r="C871" s="105" t="s">
        <v>2573</v>
      </c>
      <c r="D871" s="106">
        <v>0</v>
      </c>
      <c r="E871" s="107">
        <v>0</v>
      </c>
      <c r="F871" s="108">
        <v>0</v>
      </c>
      <c r="G871" s="108" t="s">
        <v>156</v>
      </c>
      <c r="H871" s="109">
        <v>0</v>
      </c>
      <c r="I871" s="107">
        <v>0</v>
      </c>
      <c r="J871" s="108">
        <v>0</v>
      </c>
      <c r="K871" s="108" t="s">
        <v>156</v>
      </c>
      <c r="L871" s="110" t="s">
        <v>157</v>
      </c>
      <c r="M871" s="106">
        <v>0</v>
      </c>
      <c r="N871" s="111">
        <v>0</v>
      </c>
      <c r="O871" s="112">
        <v>0</v>
      </c>
      <c r="P871" s="112" t="s">
        <v>156</v>
      </c>
      <c r="Q871" s="109">
        <v>0</v>
      </c>
      <c r="R871" s="107">
        <v>0</v>
      </c>
      <c r="S871" s="108">
        <v>0</v>
      </c>
      <c r="T871" s="108" t="s">
        <v>156</v>
      </c>
      <c r="U871" s="110" t="s">
        <v>157</v>
      </c>
      <c r="V871" s="106">
        <v>0</v>
      </c>
      <c r="W871" s="107">
        <v>0</v>
      </c>
      <c r="X871" s="108">
        <v>0</v>
      </c>
      <c r="Y871" s="108" t="s">
        <v>156</v>
      </c>
      <c r="Z871" s="109">
        <v>0</v>
      </c>
      <c r="AA871" s="107">
        <v>0</v>
      </c>
      <c r="AB871" s="108">
        <v>0</v>
      </c>
      <c r="AC871" s="108" t="s">
        <v>156</v>
      </c>
      <c r="AD871" s="110" t="s">
        <v>157</v>
      </c>
    </row>
    <row r="872" spans="1:30" x14ac:dyDescent="0.2">
      <c r="A872" s="105" t="s">
        <v>2574</v>
      </c>
      <c r="B872" s="105" t="s">
        <v>2572</v>
      </c>
      <c r="C872" s="105" t="s">
        <v>2575</v>
      </c>
      <c r="D872" s="116">
        <v>0</v>
      </c>
      <c r="E872" s="107">
        <v>0</v>
      </c>
      <c r="F872" s="108">
        <v>1.3337101964000799E-3</v>
      </c>
      <c r="G872" s="108" t="s">
        <v>156</v>
      </c>
      <c r="H872" s="113">
        <v>0</v>
      </c>
      <c r="I872" s="107">
        <v>0</v>
      </c>
      <c r="J872" s="114">
        <v>6.9345869453813397E-5</v>
      </c>
      <c r="K872" s="108" t="s">
        <v>156</v>
      </c>
      <c r="L872" s="110" t="s">
        <v>157</v>
      </c>
      <c r="M872" s="116">
        <v>0</v>
      </c>
      <c r="N872" s="111">
        <v>0</v>
      </c>
      <c r="O872" s="112">
        <v>7.9402416354944704E-4</v>
      </c>
      <c r="P872" s="112" t="s">
        <v>156</v>
      </c>
      <c r="Q872" s="113">
        <v>0</v>
      </c>
      <c r="R872" s="107">
        <v>0</v>
      </c>
      <c r="S872" s="114">
        <v>4.6383771844242897E-5</v>
      </c>
      <c r="T872" s="108" t="s">
        <v>156</v>
      </c>
      <c r="U872" s="110" t="s">
        <v>157</v>
      </c>
      <c r="V872" s="116">
        <v>0</v>
      </c>
      <c r="W872" s="107">
        <v>0</v>
      </c>
      <c r="X872" s="108">
        <v>1.0846293579640999E-3</v>
      </c>
      <c r="Y872" s="108" t="s">
        <v>156</v>
      </c>
      <c r="Z872" s="113">
        <v>0</v>
      </c>
      <c r="AA872" s="107">
        <v>0</v>
      </c>
      <c r="AB872" s="114">
        <v>2.8455353922342101E-4</v>
      </c>
      <c r="AC872" s="108" t="s">
        <v>156</v>
      </c>
      <c r="AD872" s="110" t="s">
        <v>157</v>
      </c>
    </row>
    <row r="873" spans="1:30" x14ac:dyDescent="0.2">
      <c r="A873" s="105" t="s">
        <v>2576</v>
      </c>
      <c r="B873" s="105" t="s">
        <v>2577</v>
      </c>
      <c r="C873" s="105" t="s">
        <v>2578</v>
      </c>
      <c r="D873" s="116">
        <v>0</v>
      </c>
      <c r="E873" s="107">
        <v>0</v>
      </c>
      <c r="F873" s="108">
        <v>4.4716573010721998E-4</v>
      </c>
      <c r="G873" s="108" t="s">
        <v>156</v>
      </c>
      <c r="H873" s="113">
        <v>0</v>
      </c>
      <c r="I873" s="107">
        <v>0</v>
      </c>
      <c r="J873" s="108">
        <v>7.9914256437170895E-4</v>
      </c>
      <c r="K873" s="108" t="s">
        <v>156</v>
      </c>
      <c r="L873" s="110" t="s">
        <v>157</v>
      </c>
      <c r="M873" s="106">
        <v>0</v>
      </c>
      <c r="N873" s="111">
        <v>0</v>
      </c>
      <c r="O873" s="112">
        <v>2.1628867424953301E-3</v>
      </c>
      <c r="P873" s="112" t="s">
        <v>156</v>
      </c>
      <c r="Q873" s="113">
        <v>0</v>
      </c>
      <c r="R873" s="107">
        <v>0</v>
      </c>
      <c r="S873" s="108">
        <v>1.2507527518834899E-4</v>
      </c>
      <c r="T873" s="108" t="s">
        <v>156</v>
      </c>
      <c r="U873" s="110" t="s">
        <v>157</v>
      </c>
      <c r="V873" s="106">
        <v>0</v>
      </c>
      <c r="W873" s="107">
        <v>0</v>
      </c>
      <c r="X873" s="108">
        <v>0</v>
      </c>
      <c r="Y873" s="108" t="s">
        <v>156</v>
      </c>
      <c r="Z873" s="113">
        <v>0</v>
      </c>
      <c r="AA873" s="107">
        <v>0</v>
      </c>
      <c r="AB873" s="114">
        <v>1.23402852421742E-3</v>
      </c>
      <c r="AC873" s="108" t="s">
        <v>156</v>
      </c>
      <c r="AD873" s="110" t="s">
        <v>157</v>
      </c>
    </row>
    <row r="874" spans="1:30" x14ac:dyDescent="0.2">
      <c r="A874" s="105" t="s">
        <v>2579</v>
      </c>
      <c r="B874" s="105" t="s">
        <v>2580</v>
      </c>
      <c r="C874" s="105" t="s">
        <v>2581</v>
      </c>
      <c r="D874" s="116">
        <v>0</v>
      </c>
      <c r="E874" s="107">
        <v>0</v>
      </c>
      <c r="F874" s="114">
        <v>4.9094822980793798E-5</v>
      </c>
      <c r="G874" s="108" t="s">
        <v>156</v>
      </c>
      <c r="H874" s="113">
        <v>0</v>
      </c>
      <c r="I874" s="107">
        <v>0</v>
      </c>
      <c r="J874" s="114">
        <v>6.0821990638628901E-5</v>
      </c>
      <c r="K874" s="108" t="s">
        <v>156</v>
      </c>
      <c r="L874" s="110" t="s">
        <v>157</v>
      </c>
      <c r="M874" s="116">
        <v>0</v>
      </c>
      <c r="N874" s="111">
        <v>0</v>
      </c>
      <c r="O874" s="115">
        <v>1.1736061462320301E-5</v>
      </c>
      <c r="P874" s="112" t="s">
        <v>156</v>
      </c>
      <c r="Q874" s="113">
        <v>0</v>
      </c>
      <c r="R874" s="107">
        <v>0</v>
      </c>
      <c r="S874" s="114">
        <v>3.5532448293667702E-5</v>
      </c>
      <c r="T874" s="108" t="s">
        <v>156</v>
      </c>
      <c r="U874" s="110" t="s">
        <v>157</v>
      </c>
      <c r="V874" s="116">
        <v>0</v>
      </c>
      <c r="W874" s="107">
        <v>0</v>
      </c>
      <c r="X874" s="114">
        <v>5.7360882477819396E-6</v>
      </c>
      <c r="Y874" s="108" t="s">
        <v>156</v>
      </c>
      <c r="Z874" s="113">
        <v>0</v>
      </c>
      <c r="AA874" s="107">
        <v>0</v>
      </c>
      <c r="AB874" s="114">
        <v>7.8579352612723601E-5</v>
      </c>
      <c r="AC874" s="108" t="s">
        <v>156</v>
      </c>
      <c r="AD874" s="110" t="s">
        <v>157</v>
      </c>
    </row>
    <row r="875" spans="1:30" x14ac:dyDescent="0.2">
      <c r="A875" s="105" t="s">
        <v>2582</v>
      </c>
      <c r="B875" s="105" t="s">
        <v>2583</v>
      </c>
      <c r="C875" s="105" t="s">
        <v>2584</v>
      </c>
      <c r="D875" s="106">
        <v>0</v>
      </c>
      <c r="E875" s="107">
        <v>0</v>
      </c>
      <c r="F875" s="108">
        <v>3.6697611984780601E-3</v>
      </c>
      <c r="G875" s="108" t="s">
        <v>156</v>
      </c>
      <c r="H875" s="113">
        <v>0</v>
      </c>
      <c r="I875" s="107">
        <v>0</v>
      </c>
      <c r="J875" s="108">
        <v>5.5547746400386004E-4</v>
      </c>
      <c r="K875" s="108" t="s">
        <v>156</v>
      </c>
      <c r="L875" s="110" t="s">
        <v>157</v>
      </c>
      <c r="M875" s="106">
        <v>0</v>
      </c>
      <c r="N875" s="111">
        <v>0</v>
      </c>
      <c r="O875" s="112">
        <v>5.5625194593128102E-3</v>
      </c>
      <c r="P875" s="112" t="s">
        <v>156</v>
      </c>
      <c r="Q875" s="113">
        <v>0</v>
      </c>
      <c r="R875" s="107">
        <v>0</v>
      </c>
      <c r="S875" s="108">
        <v>2.38145254546518E-4</v>
      </c>
      <c r="T875" s="108" t="s">
        <v>156</v>
      </c>
      <c r="U875" s="110" t="s">
        <v>157</v>
      </c>
      <c r="V875" s="116">
        <v>0</v>
      </c>
      <c r="W875" s="107">
        <v>0</v>
      </c>
      <c r="X875" s="108">
        <v>8.7460830051552601E-4</v>
      </c>
      <c r="Y875" s="108" t="s">
        <v>156</v>
      </c>
      <c r="Z875" s="113">
        <v>0</v>
      </c>
      <c r="AA875" s="107">
        <v>0</v>
      </c>
      <c r="AB875" s="114">
        <v>1.19639884077199E-3</v>
      </c>
      <c r="AC875" s="108" t="s">
        <v>156</v>
      </c>
      <c r="AD875" s="110" t="s">
        <v>157</v>
      </c>
    </row>
    <row r="876" spans="1:30" x14ac:dyDescent="0.2">
      <c r="A876" s="105" t="s">
        <v>2585</v>
      </c>
      <c r="B876" s="105" t="s">
        <v>2586</v>
      </c>
      <c r="C876" s="105" t="s">
        <v>2587</v>
      </c>
      <c r="D876" s="106">
        <v>0</v>
      </c>
      <c r="E876" s="107">
        <v>0</v>
      </c>
      <c r="F876" s="108">
        <v>1.08900219878798E-2</v>
      </c>
      <c r="G876" s="108" t="s">
        <v>156</v>
      </c>
      <c r="H876" s="113">
        <v>0</v>
      </c>
      <c r="I876" s="107">
        <v>0</v>
      </c>
      <c r="J876" s="114">
        <v>6.6015430477399504E-6</v>
      </c>
      <c r="K876" s="108" t="s">
        <v>156</v>
      </c>
      <c r="L876" s="110" t="s">
        <v>157</v>
      </c>
      <c r="M876" s="106">
        <v>0</v>
      </c>
      <c r="N876" s="111">
        <v>0</v>
      </c>
      <c r="O876" s="112">
        <v>1.2579581030351001E-2</v>
      </c>
      <c r="P876" s="112" t="s">
        <v>156</v>
      </c>
      <c r="Q876" s="113">
        <v>0</v>
      </c>
      <c r="R876" s="107">
        <v>0</v>
      </c>
      <c r="S876" s="114">
        <v>9.5222056791804906E-5</v>
      </c>
      <c r="T876" s="108" t="s">
        <v>156</v>
      </c>
      <c r="U876" s="110" t="s">
        <v>157</v>
      </c>
      <c r="V876" s="106">
        <v>0</v>
      </c>
      <c r="W876" s="107">
        <v>0</v>
      </c>
      <c r="X876" s="108">
        <v>0</v>
      </c>
      <c r="Y876" s="108" t="s">
        <v>156</v>
      </c>
      <c r="Z876" s="113">
        <v>0</v>
      </c>
      <c r="AA876" s="107">
        <v>0</v>
      </c>
      <c r="AB876" s="114">
        <v>1.80606487568758E-3</v>
      </c>
      <c r="AC876" s="108" t="s">
        <v>156</v>
      </c>
      <c r="AD876" s="110" t="s">
        <v>157</v>
      </c>
    </row>
    <row r="877" spans="1:30" x14ac:dyDescent="0.2">
      <c r="A877" s="105" t="s">
        <v>2588</v>
      </c>
      <c r="B877" s="105" t="s">
        <v>2589</v>
      </c>
      <c r="C877" s="105" t="s">
        <v>2590</v>
      </c>
      <c r="D877" s="116">
        <v>0</v>
      </c>
      <c r="E877" s="107">
        <v>0</v>
      </c>
      <c r="F877" s="108">
        <v>1.88948322642343E-4</v>
      </c>
      <c r="G877" s="108" t="s">
        <v>156</v>
      </c>
      <c r="H877" s="113">
        <v>0</v>
      </c>
      <c r="I877" s="107">
        <v>0</v>
      </c>
      <c r="J877" s="108">
        <v>5.8282519442176496E-4</v>
      </c>
      <c r="K877" s="108" t="s">
        <v>156</v>
      </c>
      <c r="L877" s="110" t="s">
        <v>157</v>
      </c>
      <c r="M877" s="116">
        <v>0</v>
      </c>
      <c r="N877" s="111">
        <v>0</v>
      </c>
      <c r="O877" s="112">
        <v>1.1119916138335E-3</v>
      </c>
      <c r="P877" s="112" t="s">
        <v>156</v>
      </c>
      <c r="Q877" s="113">
        <v>0</v>
      </c>
      <c r="R877" s="107">
        <v>0</v>
      </c>
      <c r="S877" s="114">
        <v>5.0881503779661003E-5</v>
      </c>
      <c r="T877" s="108" t="s">
        <v>156</v>
      </c>
      <c r="U877" s="110" t="s">
        <v>157</v>
      </c>
      <c r="V877" s="116">
        <v>0</v>
      </c>
      <c r="W877" s="107">
        <v>0</v>
      </c>
      <c r="X877" s="108">
        <v>5.7577923598373397E-4</v>
      </c>
      <c r="Y877" s="108" t="s">
        <v>156</v>
      </c>
      <c r="Z877" s="113">
        <v>0</v>
      </c>
      <c r="AA877" s="107">
        <v>0</v>
      </c>
      <c r="AB877" s="114">
        <v>6.0067911918312703E-4</v>
      </c>
      <c r="AC877" s="108" t="s">
        <v>156</v>
      </c>
      <c r="AD877" s="110" t="s">
        <v>157</v>
      </c>
    </row>
    <row r="878" spans="1:30" x14ac:dyDescent="0.2">
      <c r="A878" s="105" t="s">
        <v>2591</v>
      </c>
      <c r="B878" s="105" t="s">
        <v>2592</v>
      </c>
      <c r="C878" s="105" t="s">
        <v>2593</v>
      </c>
      <c r="D878" s="116">
        <v>0</v>
      </c>
      <c r="E878" s="107">
        <v>0</v>
      </c>
      <c r="F878" s="114">
        <v>5.6902567673595603E-6</v>
      </c>
      <c r="G878" s="108" t="s">
        <v>156</v>
      </c>
      <c r="H878" s="113">
        <v>0</v>
      </c>
      <c r="I878" s="107">
        <v>0</v>
      </c>
      <c r="J878" s="114">
        <v>2.9525310775220898E-5</v>
      </c>
      <c r="K878" s="108" t="s">
        <v>156</v>
      </c>
      <c r="L878" s="110" t="s">
        <v>157</v>
      </c>
      <c r="M878" s="116">
        <v>0</v>
      </c>
      <c r="N878" s="111">
        <v>0</v>
      </c>
      <c r="O878" s="115">
        <v>6.2234065473529304E-7</v>
      </c>
      <c r="P878" s="112" t="s">
        <v>156</v>
      </c>
      <c r="Q878" s="113">
        <v>0</v>
      </c>
      <c r="R878" s="107">
        <v>0</v>
      </c>
      <c r="S878" s="114">
        <v>3.8998162657545102E-5</v>
      </c>
      <c r="T878" s="108" t="s">
        <v>156</v>
      </c>
      <c r="U878" s="110" t="s">
        <v>157</v>
      </c>
      <c r="V878" s="116">
        <v>0</v>
      </c>
      <c r="W878" s="107">
        <v>0</v>
      </c>
      <c r="X878" s="114">
        <v>6.8583150016272598E-6</v>
      </c>
      <c r="Y878" s="108" t="s">
        <v>156</v>
      </c>
      <c r="Z878" s="113">
        <v>0</v>
      </c>
      <c r="AA878" s="107">
        <v>0</v>
      </c>
      <c r="AB878" s="114">
        <v>4.55544288255365E-5</v>
      </c>
      <c r="AC878" s="108" t="s">
        <v>156</v>
      </c>
      <c r="AD878" s="110" t="s">
        <v>157</v>
      </c>
    </row>
    <row r="879" spans="1:30" x14ac:dyDescent="0.2">
      <c r="A879" s="105" t="s">
        <v>2594</v>
      </c>
      <c r="B879" s="105" t="s">
        <v>2595</v>
      </c>
      <c r="C879" s="105" t="s">
        <v>2596</v>
      </c>
      <c r="D879" s="106">
        <v>0</v>
      </c>
      <c r="E879" s="107">
        <v>0</v>
      </c>
      <c r="F879" s="108">
        <v>0</v>
      </c>
      <c r="G879" s="108" t="s">
        <v>156</v>
      </c>
      <c r="H879" s="109">
        <v>0</v>
      </c>
      <c r="I879" s="107">
        <v>0</v>
      </c>
      <c r="J879" s="108">
        <v>0</v>
      </c>
      <c r="K879" s="108" t="s">
        <v>156</v>
      </c>
      <c r="L879" s="110" t="s">
        <v>157</v>
      </c>
      <c r="M879" s="106">
        <v>0</v>
      </c>
      <c r="N879" s="111">
        <v>0</v>
      </c>
      <c r="O879" s="112">
        <v>0</v>
      </c>
      <c r="P879" s="112" t="s">
        <v>156</v>
      </c>
      <c r="Q879" s="109">
        <v>0</v>
      </c>
      <c r="R879" s="107">
        <v>0</v>
      </c>
      <c r="S879" s="108">
        <v>0</v>
      </c>
      <c r="T879" s="108" t="s">
        <v>156</v>
      </c>
      <c r="U879" s="110" t="s">
        <v>157</v>
      </c>
      <c r="V879" s="106">
        <v>0</v>
      </c>
      <c r="W879" s="107">
        <v>0</v>
      </c>
      <c r="X879" s="108">
        <v>0</v>
      </c>
      <c r="Y879" s="108" t="s">
        <v>156</v>
      </c>
      <c r="Z879" s="109">
        <v>0</v>
      </c>
      <c r="AA879" s="107">
        <v>0</v>
      </c>
      <c r="AB879" s="108">
        <v>0</v>
      </c>
      <c r="AC879" s="108" t="s">
        <v>156</v>
      </c>
      <c r="AD879" s="110" t="s">
        <v>157</v>
      </c>
    </row>
    <row r="880" spans="1:30" x14ac:dyDescent="0.2">
      <c r="A880" s="105" t="s">
        <v>2597</v>
      </c>
      <c r="B880" s="105" t="s">
        <v>2595</v>
      </c>
      <c r="C880" s="105" t="s">
        <v>2598</v>
      </c>
      <c r="D880" s="106">
        <v>0</v>
      </c>
      <c r="E880" s="107">
        <v>0</v>
      </c>
      <c r="F880" s="108">
        <v>0</v>
      </c>
      <c r="G880" s="108" t="s">
        <v>156</v>
      </c>
      <c r="H880" s="109">
        <v>0</v>
      </c>
      <c r="I880" s="107">
        <v>0</v>
      </c>
      <c r="J880" s="108">
        <v>0</v>
      </c>
      <c r="K880" s="108" t="s">
        <v>156</v>
      </c>
      <c r="L880" s="110" t="s">
        <v>157</v>
      </c>
      <c r="M880" s="106">
        <v>0</v>
      </c>
      <c r="N880" s="111">
        <v>0</v>
      </c>
      <c r="O880" s="112">
        <v>0</v>
      </c>
      <c r="P880" s="112" t="s">
        <v>156</v>
      </c>
      <c r="Q880" s="109">
        <v>0</v>
      </c>
      <c r="R880" s="107">
        <v>0</v>
      </c>
      <c r="S880" s="108">
        <v>0</v>
      </c>
      <c r="T880" s="108" t="s">
        <v>156</v>
      </c>
      <c r="U880" s="110" t="s">
        <v>157</v>
      </c>
      <c r="V880" s="106">
        <v>0</v>
      </c>
      <c r="W880" s="107">
        <v>0</v>
      </c>
      <c r="X880" s="108">
        <v>0</v>
      </c>
      <c r="Y880" s="108" t="s">
        <v>156</v>
      </c>
      <c r="Z880" s="109">
        <v>0</v>
      </c>
      <c r="AA880" s="107">
        <v>0</v>
      </c>
      <c r="AB880" s="108">
        <v>0</v>
      </c>
      <c r="AC880" s="108" t="s">
        <v>156</v>
      </c>
      <c r="AD880" s="110" t="s">
        <v>157</v>
      </c>
    </row>
    <row r="881" spans="1:30" x14ac:dyDescent="0.2">
      <c r="A881" s="105" t="s">
        <v>2599</v>
      </c>
      <c r="B881" s="105" t="s">
        <v>2595</v>
      </c>
      <c r="C881" s="105" t="s">
        <v>2600</v>
      </c>
      <c r="D881" s="106">
        <v>0</v>
      </c>
      <c r="E881" s="107">
        <v>0</v>
      </c>
      <c r="F881" s="108">
        <v>0</v>
      </c>
      <c r="G881" s="108" t="s">
        <v>156</v>
      </c>
      <c r="H881" s="109">
        <v>0</v>
      </c>
      <c r="I881" s="107">
        <v>0</v>
      </c>
      <c r="J881" s="108">
        <v>0</v>
      </c>
      <c r="K881" s="108" t="s">
        <v>156</v>
      </c>
      <c r="L881" s="110" t="s">
        <v>157</v>
      </c>
      <c r="M881" s="106">
        <v>0</v>
      </c>
      <c r="N881" s="111">
        <v>0</v>
      </c>
      <c r="O881" s="112">
        <v>0</v>
      </c>
      <c r="P881" s="112" t="s">
        <v>156</v>
      </c>
      <c r="Q881" s="109">
        <v>0</v>
      </c>
      <c r="R881" s="107">
        <v>0</v>
      </c>
      <c r="S881" s="108">
        <v>0</v>
      </c>
      <c r="T881" s="108" t="s">
        <v>156</v>
      </c>
      <c r="U881" s="110" t="s">
        <v>157</v>
      </c>
      <c r="V881" s="106">
        <v>0</v>
      </c>
      <c r="W881" s="107">
        <v>0</v>
      </c>
      <c r="X881" s="108">
        <v>0</v>
      </c>
      <c r="Y881" s="108" t="s">
        <v>156</v>
      </c>
      <c r="Z881" s="109">
        <v>0</v>
      </c>
      <c r="AA881" s="107">
        <v>0</v>
      </c>
      <c r="AB881" s="108">
        <v>0</v>
      </c>
      <c r="AC881" s="108" t="s">
        <v>156</v>
      </c>
      <c r="AD881" s="110" t="s">
        <v>157</v>
      </c>
    </row>
    <row r="882" spans="1:30" x14ac:dyDescent="0.2">
      <c r="A882" s="105" t="s">
        <v>2601</v>
      </c>
      <c r="B882" s="105" t="s">
        <v>2595</v>
      </c>
      <c r="C882" s="105" t="s">
        <v>2602</v>
      </c>
      <c r="D882" s="116">
        <v>0</v>
      </c>
      <c r="E882" s="107">
        <v>0</v>
      </c>
      <c r="F882" s="114">
        <v>6.1070767816951902E-5</v>
      </c>
      <c r="G882" s="108" t="s">
        <v>156</v>
      </c>
      <c r="H882" s="113">
        <v>0</v>
      </c>
      <c r="I882" s="107">
        <v>0</v>
      </c>
      <c r="J882" s="114">
        <v>6.7463717449222496E-5</v>
      </c>
      <c r="K882" s="108" t="s">
        <v>156</v>
      </c>
      <c r="L882" s="110" t="s">
        <v>157</v>
      </c>
      <c r="M882" s="116">
        <v>0</v>
      </c>
      <c r="N882" s="111">
        <v>0</v>
      </c>
      <c r="O882" s="115">
        <v>1.31604461250116E-5</v>
      </c>
      <c r="P882" s="112" t="s">
        <v>156</v>
      </c>
      <c r="Q882" s="113">
        <v>0</v>
      </c>
      <c r="R882" s="107">
        <v>0</v>
      </c>
      <c r="S882" s="114">
        <v>6.5191351284549104E-5</v>
      </c>
      <c r="T882" s="108" t="s">
        <v>156</v>
      </c>
      <c r="U882" s="110" t="s">
        <v>157</v>
      </c>
      <c r="V882" s="116">
        <v>0</v>
      </c>
      <c r="W882" s="107">
        <v>0</v>
      </c>
      <c r="X882" s="114">
        <v>1.5041030200240101E-5</v>
      </c>
      <c r="Y882" s="108" t="s">
        <v>156</v>
      </c>
      <c r="Z882" s="113">
        <v>0</v>
      </c>
      <c r="AA882" s="107">
        <v>0</v>
      </c>
      <c r="AB882" s="114">
        <v>8.5509428223353706E-5</v>
      </c>
      <c r="AC882" s="108" t="s">
        <v>156</v>
      </c>
      <c r="AD882" s="110" t="s">
        <v>157</v>
      </c>
    </row>
    <row r="883" spans="1:30" x14ac:dyDescent="0.2">
      <c r="A883" s="105" t="s">
        <v>2603</v>
      </c>
      <c r="B883" s="105" t="s">
        <v>2604</v>
      </c>
      <c r="C883" s="105" t="s">
        <v>2605</v>
      </c>
      <c r="D883" s="106">
        <v>0</v>
      </c>
      <c r="E883" s="107">
        <v>0</v>
      </c>
      <c r="F883" s="108">
        <v>0</v>
      </c>
      <c r="G883" s="108" t="s">
        <v>156</v>
      </c>
      <c r="H883" s="113">
        <v>0</v>
      </c>
      <c r="I883" s="107">
        <v>0</v>
      </c>
      <c r="J883" s="108">
        <v>3.6227560570373002E-4</v>
      </c>
      <c r="K883" s="108" t="s">
        <v>156</v>
      </c>
      <c r="L883" s="110" t="s">
        <v>157</v>
      </c>
      <c r="M883" s="116">
        <v>0</v>
      </c>
      <c r="N883" s="111">
        <v>0</v>
      </c>
      <c r="O883" s="115">
        <v>1.12269730984126E-5</v>
      </c>
      <c r="P883" s="112" t="s">
        <v>156</v>
      </c>
      <c r="Q883" s="113">
        <v>0</v>
      </c>
      <c r="R883" s="107">
        <v>0</v>
      </c>
      <c r="S883" s="114">
        <v>8.9179903732529602E-5</v>
      </c>
      <c r="T883" s="108" t="s">
        <v>156</v>
      </c>
      <c r="U883" s="110" t="s">
        <v>157</v>
      </c>
      <c r="V883" s="106">
        <v>0</v>
      </c>
      <c r="W883" s="107">
        <v>0</v>
      </c>
      <c r="X883" s="108">
        <v>0</v>
      </c>
      <c r="Y883" s="108" t="s">
        <v>156</v>
      </c>
      <c r="Z883" s="113">
        <v>0</v>
      </c>
      <c r="AA883" s="107">
        <v>0</v>
      </c>
      <c r="AB883" s="114">
        <v>8.8992304576499405E-4</v>
      </c>
      <c r="AC883" s="108" t="s">
        <v>156</v>
      </c>
      <c r="AD883" s="110" t="s">
        <v>157</v>
      </c>
    </row>
    <row r="884" spans="1:30" x14ac:dyDescent="0.2">
      <c r="A884" s="105" t="s">
        <v>2606</v>
      </c>
      <c r="B884" s="105" t="s">
        <v>2607</v>
      </c>
      <c r="C884" s="105" t="s">
        <v>2608</v>
      </c>
      <c r="D884" s="116">
        <v>0</v>
      </c>
      <c r="E884" s="107">
        <v>0</v>
      </c>
      <c r="F884" s="114">
        <v>1.1639939411867701E-6</v>
      </c>
      <c r="G884" s="108" t="s">
        <v>156</v>
      </c>
      <c r="H884" s="113">
        <v>0</v>
      </c>
      <c r="I884" s="107">
        <v>0</v>
      </c>
      <c r="J884" s="114">
        <v>1.2491777960196399E-6</v>
      </c>
      <c r="K884" s="108" t="s">
        <v>156</v>
      </c>
      <c r="L884" s="110" t="s">
        <v>157</v>
      </c>
      <c r="M884" s="116">
        <v>0</v>
      </c>
      <c r="N884" s="111">
        <v>0</v>
      </c>
      <c r="O884" s="115">
        <v>1.2096445555243199E-6</v>
      </c>
      <c r="P884" s="112" t="s">
        <v>156</v>
      </c>
      <c r="Q884" s="113">
        <v>0</v>
      </c>
      <c r="R884" s="107">
        <v>0</v>
      </c>
      <c r="S884" s="114">
        <v>1.32886150455045E-5</v>
      </c>
      <c r="T884" s="108" t="s">
        <v>156</v>
      </c>
      <c r="U884" s="110" t="s">
        <v>157</v>
      </c>
      <c r="V884" s="116">
        <v>0</v>
      </c>
      <c r="W884" s="107">
        <v>0</v>
      </c>
      <c r="X884" s="114">
        <v>1.18069097374337E-6</v>
      </c>
      <c r="Y884" s="108" t="s">
        <v>156</v>
      </c>
      <c r="Z884" s="113">
        <v>0</v>
      </c>
      <c r="AA884" s="107">
        <v>0</v>
      </c>
      <c r="AB884" s="114">
        <v>4.5213927110447302E-7</v>
      </c>
      <c r="AC884" s="108" t="s">
        <v>156</v>
      </c>
      <c r="AD884" s="110" t="s">
        <v>157</v>
      </c>
    </row>
    <row r="885" spans="1:30" x14ac:dyDescent="0.2">
      <c r="A885" s="105" t="s">
        <v>2609</v>
      </c>
      <c r="B885" s="105" t="s">
        <v>2610</v>
      </c>
      <c r="C885" s="105" t="s">
        <v>2611</v>
      </c>
      <c r="D885" s="106">
        <v>0</v>
      </c>
      <c r="E885" s="107">
        <v>0</v>
      </c>
      <c r="F885" s="108">
        <v>0</v>
      </c>
      <c r="G885" s="108" t="s">
        <v>156</v>
      </c>
      <c r="H885" s="113">
        <v>0</v>
      </c>
      <c r="I885" s="107">
        <v>0</v>
      </c>
      <c r="J885" s="108">
        <v>3.232499734231E-4</v>
      </c>
      <c r="K885" s="108" t="s">
        <v>156</v>
      </c>
      <c r="L885" s="110" t="s">
        <v>157</v>
      </c>
      <c r="M885" s="106">
        <v>0</v>
      </c>
      <c r="N885" s="111">
        <v>0</v>
      </c>
      <c r="O885" s="112">
        <v>0</v>
      </c>
      <c r="P885" s="112" t="s">
        <v>156</v>
      </c>
      <c r="Q885" s="113">
        <v>0</v>
      </c>
      <c r="R885" s="107">
        <v>0</v>
      </c>
      <c r="S885" s="108">
        <v>2.62259890680965E-4</v>
      </c>
      <c r="T885" s="108" t="s">
        <v>156</v>
      </c>
      <c r="U885" s="110" t="s">
        <v>157</v>
      </c>
      <c r="V885" s="116">
        <v>0</v>
      </c>
      <c r="W885" s="107">
        <v>0</v>
      </c>
      <c r="X885" s="108">
        <v>1.1139783131574601E-3</v>
      </c>
      <c r="Y885" s="108" t="s">
        <v>156</v>
      </c>
      <c r="Z885" s="109">
        <v>0</v>
      </c>
      <c r="AA885" s="107">
        <v>0</v>
      </c>
      <c r="AB885" s="108">
        <v>6.7145173353169102E-3</v>
      </c>
      <c r="AC885" s="108" t="s">
        <v>156</v>
      </c>
      <c r="AD885" s="110" t="s">
        <v>157</v>
      </c>
    </row>
    <row r="886" spans="1:30" x14ac:dyDescent="0.2">
      <c r="A886" s="105" t="s">
        <v>2612</v>
      </c>
      <c r="B886" s="105" t="s">
        <v>2613</v>
      </c>
      <c r="C886" s="105" t="s">
        <v>2614</v>
      </c>
      <c r="D886" s="106">
        <v>0</v>
      </c>
      <c r="E886" s="107">
        <v>0</v>
      </c>
      <c r="F886" s="108">
        <v>0</v>
      </c>
      <c r="G886" s="108" t="s">
        <v>156</v>
      </c>
      <c r="H886" s="109">
        <v>0</v>
      </c>
      <c r="I886" s="107">
        <v>0</v>
      </c>
      <c r="J886" s="108">
        <v>0</v>
      </c>
      <c r="K886" s="108" t="s">
        <v>156</v>
      </c>
      <c r="L886" s="110" t="s">
        <v>157</v>
      </c>
      <c r="M886" s="106">
        <v>0</v>
      </c>
      <c r="N886" s="111">
        <v>0</v>
      </c>
      <c r="O886" s="112">
        <v>0</v>
      </c>
      <c r="P886" s="112" t="s">
        <v>156</v>
      </c>
      <c r="Q886" s="109">
        <v>0</v>
      </c>
      <c r="R886" s="107">
        <v>0</v>
      </c>
      <c r="S886" s="108">
        <v>0</v>
      </c>
      <c r="T886" s="108" t="s">
        <v>156</v>
      </c>
      <c r="U886" s="110" t="s">
        <v>157</v>
      </c>
      <c r="V886" s="106">
        <v>0</v>
      </c>
      <c r="W886" s="107">
        <v>0</v>
      </c>
      <c r="X886" s="108">
        <v>0</v>
      </c>
      <c r="Y886" s="108" t="s">
        <v>156</v>
      </c>
      <c r="Z886" s="109">
        <v>0</v>
      </c>
      <c r="AA886" s="107">
        <v>0</v>
      </c>
      <c r="AB886" s="108">
        <v>0</v>
      </c>
      <c r="AC886" s="108" t="s">
        <v>156</v>
      </c>
      <c r="AD886" s="110" t="s">
        <v>157</v>
      </c>
    </row>
    <row r="887" spans="1:30" x14ac:dyDescent="0.2">
      <c r="A887" s="105" t="s">
        <v>2615</v>
      </c>
      <c r="B887" s="105" t="s">
        <v>2616</v>
      </c>
      <c r="C887" s="105" t="s">
        <v>2617</v>
      </c>
      <c r="D887" s="116">
        <v>0</v>
      </c>
      <c r="E887" s="107">
        <v>0</v>
      </c>
      <c r="F887" s="114">
        <v>3.6835201472327599E-15</v>
      </c>
      <c r="G887" s="108" t="s">
        <v>156</v>
      </c>
      <c r="H887" s="109">
        <v>0</v>
      </c>
      <c r="I887" s="107">
        <v>0</v>
      </c>
      <c r="J887" s="108">
        <v>0</v>
      </c>
      <c r="K887" s="108" t="s">
        <v>156</v>
      </c>
      <c r="L887" s="110" t="s">
        <v>157</v>
      </c>
      <c r="M887" s="106">
        <v>0</v>
      </c>
      <c r="N887" s="111">
        <v>0</v>
      </c>
      <c r="O887" s="112">
        <v>0</v>
      </c>
      <c r="P887" s="112" t="s">
        <v>156</v>
      </c>
      <c r="Q887" s="109">
        <v>0</v>
      </c>
      <c r="R887" s="107">
        <v>0</v>
      </c>
      <c r="S887" s="108">
        <v>0</v>
      </c>
      <c r="T887" s="108" t="s">
        <v>156</v>
      </c>
      <c r="U887" s="110" t="s">
        <v>157</v>
      </c>
      <c r="V887" s="106">
        <v>0</v>
      </c>
      <c r="W887" s="107">
        <v>0</v>
      </c>
      <c r="X887" s="108">
        <v>0</v>
      </c>
      <c r="Y887" s="108" t="s">
        <v>156</v>
      </c>
      <c r="Z887" s="109">
        <v>0</v>
      </c>
      <c r="AA887" s="107">
        <v>0</v>
      </c>
      <c r="AB887" s="108">
        <v>0</v>
      </c>
      <c r="AC887" s="108" t="s">
        <v>156</v>
      </c>
      <c r="AD887" s="110" t="s">
        <v>157</v>
      </c>
    </row>
    <row r="888" spans="1:30" x14ac:dyDescent="0.2">
      <c r="A888" s="105" t="s">
        <v>2618</v>
      </c>
      <c r="B888" s="105" t="s">
        <v>2616</v>
      </c>
      <c r="C888" s="105" t="s">
        <v>2619</v>
      </c>
      <c r="D888" s="106">
        <v>0</v>
      </c>
      <c r="E888" s="107">
        <v>0</v>
      </c>
      <c r="F888" s="108">
        <v>0</v>
      </c>
      <c r="G888" s="108" t="s">
        <v>156</v>
      </c>
      <c r="H888" s="109">
        <v>0</v>
      </c>
      <c r="I888" s="107">
        <v>0</v>
      </c>
      <c r="J888" s="108">
        <v>0</v>
      </c>
      <c r="K888" s="108" t="s">
        <v>156</v>
      </c>
      <c r="L888" s="110" t="s">
        <v>157</v>
      </c>
      <c r="M888" s="106">
        <v>0</v>
      </c>
      <c r="N888" s="111">
        <v>0</v>
      </c>
      <c r="O888" s="112">
        <v>0</v>
      </c>
      <c r="P888" s="112" t="s">
        <v>156</v>
      </c>
      <c r="Q888" s="109">
        <v>0</v>
      </c>
      <c r="R888" s="107">
        <v>0</v>
      </c>
      <c r="S888" s="108">
        <v>0</v>
      </c>
      <c r="T888" s="108" t="s">
        <v>156</v>
      </c>
      <c r="U888" s="110" t="s">
        <v>157</v>
      </c>
      <c r="V888" s="106">
        <v>0</v>
      </c>
      <c r="W888" s="107">
        <v>0</v>
      </c>
      <c r="X888" s="108">
        <v>0</v>
      </c>
      <c r="Y888" s="108" t="s">
        <v>156</v>
      </c>
      <c r="Z888" s="109">
        <v>0</v>
      </c>
      <c r="AA888" s="107">
        <v>0</v>
      </c>
      <c r="AB888" s="108">
        <v>0</v>
      </c>
      <c r="AC888" s="108" t="s">
        <v>156</v>
      </c>
      <c r="AD888" s="110" t="s">
        <v>157</v>
      </c>
    </row>
    <row r="889" spans="1:30" x14ac:dyDescent="0.2">
      <c r="A889" s="105" t="s">
        <v>2620</v>
      </c>
      <c r="B889" s="105" t="s">
        <v>2616</v>
      </c>
      <c r="C889" s="105" t="s">
        <v>2621</v>
      </c>
      <c r="D889" s="106">
        <v>0</v>
      </c>
      <c r="E889" s="107">
        <v>0</v>
      </c>
      <c r="F889" s="108">
        <v>0</v>
      </c>
      <c r="G889" s="108" t="s">
        <v>156</v>
      </c>
      <c r="H889" s="109">
        <v>0</v>
      </c>
      <c r="I889" s="107">
        <v>0</v>
      </c>
      <c r="J889" s="108">
        <v>0</v>
      </c>
      <c r="K889" s="108" t="s">
        <v>156</v>
      </c>
      <c r="L889" s="110" t="s">
        <v>157</v>
      </c>
      <c r="M889" s="106">
        <v>0</v>
      </c>
      <c r="N889" s="111">
        <v>0</v>
      </c>
      <c r="O889" s="112">
        <v>0</v>
      </c>
      <c r="P889" s="112" t="s">
        <v>156</v>
      </c>
      <c r="Q889" s="109">
        <v>0</v>
      </c>
      <c r="R889" s="107">
        <v>0</v>
      </c>
      <c r="S889" s="108">
        <v>0</v>
      </c>
      <c r="T889" s="108" t="s">
        <v>156</v>
      </c>
      <c r="U889" s="110" t="s">
        <v>157</v>
      </c>
      <c r="V889" s="106">
        <v>0</v>
      </c>
      <c r="W889" s="107">
        <v>0</v>
      </c>
      <c r="X889" s="108">
        <v>0</v>
      </c>
      <c r="Y889" s="108" t="s">
        <v>156</v>
      </c>
      <c r="Z889" s="109">
        <v>0</v>
      </c>
      <c r="AA889" s="107">
        <v>0</v>
      </c>
      <c r="AB889" s="108">
        <v>0</v>
      </c>
      <c r="AC889" s="108" t="s">
        <v>156</v>
      </c>
      <c r="AD889" s="110" t="s">
        <v>157</v>
      </c>
    </row>
    <row r="890" spans="1:30" x14ac:dyDescent="0.2">
      <c r="A890" s="105" t="s">
        <v>2622</v>
      </c>
      <c r="B890" s="105" t="s">
        <v>2616</v>
      </c>
      <c r="C890" s="105" t="s">
        <v>2623</v>
      </c>
      <c r="D890" s="106">
        <v>0</v>
      </c>
      <c r="E890" s="107">
        <v>0</v>
      </c>
      <c r="F890" s="108">
        <v>0</v>
      </c>
      <c r="G890" s="108" t="s">
        <v>156</v>
      </c>
      <c r="H890" s="109">
        <v>0</v>
      </c>
      <c r="I890" s="107">
        <v>0</v>
      </c>
      <c r="J890" s="108">
        <v>0</v>
      </c>
      <c r="K890" s="108" t="s">
        <v>156</v>
      </c>
      <c r="L890" s="110" t="s">
        <v>157</v>
      </c>
      <c r="M890" s="106">
        <v>0</v>
      </c>
      <c r="N890" s="111">
        <v>0</v>
      </c>
      <c r="O890" s="112">
        <v>0</v>
      </c>
      <c r="P890" s="112" t="s">
        <v>156</v>
      </c>
      <c r="Q890" s="109">
        <v>0</v>
      </c>
      <c r="R890" s="107">
        <v>0</v>
      </c>
      <c r="S890" s="108">
        <v>0</v>
      </c>
      <c r="T890" s="108" t="s">
        <v>156</v>
      </c>
      <c r="U890" s="110" t="s">
        <v>157</v>
      </c>
      <c r="V890" s="106">
        <v>0</v>
      </c>
      <c r="W890" s="107">
        <v>0</v>
      </c>
      <c r="X890" s="108">
        <v>0</v>
      </c>
      <c r="Y890" s="108" t="s">
        <v>156</v>
      </c>
      <c r="Z890" s="109">
        <v>0</v>
      </c>
      <c r="AA890" s="107">
        <v>0</v>
      </c>
      <c r="AB890" s="108">
        <v>0</v>
      </c>
      <c r="AC890" s="108" t="s">
        <v>156</v>
      </c>
      <c r="AD890" s="110" t="s">
        <v>157</v>
      </c>
    </row>
    <row r="891" spans="1:30" x14ac:dyDescent="0.2">
      <c r="A891" s="105" t="s">
        <v>2624</v>
      </c>
      <c r="B891" s="105" t="s">
        <v>2625</v>
      </c>
      <c r="C891" s="105" t="s">
        <v>2626</v>
      </c>
      <c r="D891" s="106">
        <v>0</v>
      </c>
      <c r="E891" s="107">
        <v>0</v>
      </c>
      <c r="F891" s="108">
        <v>0</v>
      </c>
      <c r="G891" s="108" t="s">
        <v>156</v>
      </c>
      <c r="H891" s="109">
        <v>0</v>
      </c>
      <c r="I891" s="107">
        <v>0</v>
      </c>
      <c r="J891" s="108">
        <v>0</v>
      </c>
      <c r="K891" s="108" t="s">
        <v>156</v>
      </c>
      <c r="L891" s="110" t="s">
        <v>157</v>
      </c>
      <c r="M891" s="106">
        <v>0</v>
      </c>
      <c r="N891" s="111">
        <v>0</v>
      </c>
      <c r="O891" s="112">
        <v>0</v>
      </c>
      <c r="P891" s="112" t="s">
        <v>156</v>
      </c>
      <c r="Q891" s="109">
        <v>0</v>
      </c>
      <c r="R891" s="107">
        <v>0</v>
      </c>
      <c r="S891" s="108">
        <v>0</v>
      </c>
      <c r="T891" s="108" t="s">
        <v>156</v>
      </c>
      <c r="U891" s="110" t="s">
        <v>157</v>
      </c>
      <c r="V891" s="116">
        <v>0</v>
      </c>
      <c r="W891" s="107">
        <v>0</v>
      </c>
      <c r="X891" s="114">
        <v>1.19361216045306E-12</v>
      </c>
      <c r="Y891" s="108" t="s">
        <v>156</v>
      </c>
      <c r="Z891" s="109">
        <v>0</v>
      </c>
      <c r="AA891" s="107">
        <v>0</v>
      </c>
      <c r="AB891" s="108">
        <v>0</v>
      </c>
      <c r="AC891" s="108" t="s">
        <v>156</v>
      </c>
      <c r="AD891" s="110" t="s">
        <v>157</v>
      </c>
    </row>
    <row r="892" spans="1:30" x14ac:dyDescent="0.2">
      <c r="A892" s="105" t="s">
        <v>2627</v>
      </c>
      <c r="B892" s="105" t="s">
        <v>2628</v>
      </c>
      <c r="C892" s="105" t="s">
        <v>2629</v>
      </c>
      <c r="D892" s="116">
        <v>0</v>
      </c>
      <c r="E892" s="107">
        <v>0</v>
      </c>
      <c r="F892" s="108">
        <v>8.4316145250591201E-4</v>
      </c>
      <c r="G892" s="108" t="s">
        <v>156</v>
      </c>
      <c r="H892" s="113">
        <v>0</v>
      </c>
      <c r="I892" s="107">
        <v>0</v>
      </c>
      <c r="J892" s="108">
        <v>1.5642099143296301E-4</v>
      </c>
      <c r="K892" s="108" t="s">
        <v>156</v>
      </c>
      <c r="L892" s="110" t="s">
        <v>157</v>
      </c>
      <c r="M892" s="116">
        <v>0</v>
      </c>
      <c r="N892" s="111">
        <v>0</v>
      </c>
      <c r="O892" s="112">
        <v>7.0668084417945204E-4</v>
      </c>
      <c r="P892" s="112" t="s">
        <v>156</v>
      </c>
      <c r="Q892" s="113">
        <v>0</v>
      </c>
      <c r="R892" s="107">
        <v>0</v>
      </c>
      <c r="S892" s="114">
        <v>9.5424997093105496E-5</v>
      </c>
      <c r="T892" s="108" t="s">
        <v>156</v>
      </c>
      <c r="U892" s="110" t="s">
        <v>157</v>
      </c>
      <c r="V892" s="106">
        <v>0</v>
      </c>
      <c r="W892" s="107">
        <v>0</v>
      </c>
      <c r="X892" s="108">
        <v>2.3272684021532299E-3</v>
      </c>
      <c r="Y892" s="108" t="s">
        <v>156</v>
      </c>
      <c r="Z892" s="113">
        <v>0</v>
      </c>
      <c r="AA892" s="107">
        <v>0</v>
      </c>
      <c r="AB892" s="114">
        <v>4.6756255713605499E-4</v>
      </c>
      <c r="AC892" s="108" t="s">
        <v>156</v>
      </c>
      <c r="AD892" s="110" t="s">
        <v>157</v>
      </c>
    </row>
    <row r="893" spans="1:30" x14ac:dyDescent="0.2">
      <c r="A893" s="105" t="s">
        <v>2630</v>
      </c>
      <c r="B893" s="105" t="s">
        <v>2631</v>
      </c>
      <c r="C893" s="105" t="s">
        <v>2632</v>
      </c>
      <c r="D893" s="106">
        <v>7.1280178200000002E-2</v>
      </c>
      <c r="E893" s="107">
        <v>-2.8927352350341506E-2</v>
      </c>
      <c r="F893" s="108">
        <v>1.2429805581499901E-4</v>
      </c>
      <c r="G893" s="108">
        <v>0.17437955256823279</v>
      </c>
      <c r="H893" s="109">
        <v>2.9681467199999998E-3</v>
      </c>
      <c r="I893" s="107">
        <v>-7.3125073170731709E-3</v>
      </c>
      <c r="J893" s="114">
        <v>4.6522615977914501E-5</v>
      </c>
      <c r="K893" s="108">
        <v>1.5673961015618025</v>
      </c>
      <c r="L893" s="110">
        <v>-1.9839962146764862</v>
      </c>
      <c r="M893" s="106">
        <v>1.48889676606619E-2</v>
      </c>
      <c r="N893" s="111">
        <v>-8.0856781039762675E-3</v>
      </c>
      <c r="O893" s="115">
        <v>8.7997436992454597E-5</v>
      </c>
      <c r="P893" s="112">
        <v>0.59102443499123436</v>
      </c>
      <c r="Q893" s="109">
        <v>1.8684120000000001E-3</v>
      </c>
      <c r="R893" s="107">
        <v>-4.3101097995910343E-3</v>
      </c>
      <c r="S893" s="114">
        <v>3.6297630917719498E-5</v>
      </c>
      <c r="T893" s="108">
        <v>1.942699517971384</v>
      </c>
      <c r="U893" s="110">
        <v>-0.90764414785328018</v>
      </c>
      <c r="V893" s="106">
        <v>1.76433414021149E-2</v>
      </c>
      <c r="W893" s="107">
        <v>-2.9215667166939728E-3</v>
      </c>
      <c r="X893" s="114">
        <v>4.4397276385812398E-5</v>
      </c>
      <c r="Y893" s="108">
        <v>0.25163757461775643</v>
      </c>
      <c r="Z893" s="109">
        <v>1.6763445813131499E-3</v>
      </c>
      <c r="AA893" s="107">
        <v>-8.5926994563166939E-4</v>
      </c>
      <c r="AB893" s="114">
        <v>7.3881479220873602E-5</v>
      </c>
      <c r="AC893" s="108">
        <v>4.4072966885483167</v>
      </c>
      <c r="AD893" s="110">
        <v>-1.7655588945737213</v>
      </c>
    </row>
    <row r="894" spans="1:30" x14ac:dyDescent="0.2">
      <c r="A894" s="105" t="s">
        <v>2633</v>
      </c>
      <c r="B894" s="105" t="s">
        <v>2634</v>
      </c>
      <c r="C894" s="105" t="s">
        <v>2635</v>
      </c>
      <c r="D894" s="116">
        <v>0</v>
      </c>
      <c r="E894" s="107">
        <v>0</v>
      </c>
      <c r="F894" s="114">
        <v>5.9508256525173499E-5</v>
      </c>
      <c r="G894" s="108" t="s">
        <v>156</v>
      </c>
      <c r="H894" s="113">
        <v>0</v>
      </c>
      <c r="I894" s="107">
        <v>0</v>
      </c>
      <c r="J894" s="114">
        <v>2.47590027820966E-6</v>
      </c>
      <c r="K894" s="108" t="s">
        <v>156</v>
      </c>
      <c r="L894" s="110" t="s">
        <v>157</v>
      </c>
      <c r="M894" s="116">
        <v>0</v>
      </c>
      <c r="N894" s="111">
        <v>0</v>
      </c>
      <c r="O894" s="115">
        <v>1.04055476109095E-5</v>
      </c>
      <c r="P894" s="112" t="s">
        <v>156</v>
      </c>
      <c r="Q894" s="113">
        <v>0</v>
      </c>
      <c r="R894" s="107">
        <v>0</v>
      </c>
      <c r="S894" s="114">
        <v>2.4069899731763098E-5</v>
      </c>
      <c r="T894" s="108" t="s">
        <v>156</v>
      </c>
      <c r="U894" s="110" t="s">
        <v>157</v>
      </c>
      <c r="V894" s="116">
        <v>0</v>
      </c>
      <c r="W894" s="107">
        <v>0</v>
      </c>
      <c r="X894" s="114">
        <v>1.8495504768478299E-5</v>
      </c>
      <c r="Y894" s="108" t="s">
        <v>156</v>
      </c>
      <c r="Z894" s="113">
        <v>0</v>
      </c>
      <c r="AA894" s="107">
        <v>0</v>
      </c>
      <c r="AB894" s="114">
        <v>6.0984551996787998E-5</v>
      </c>
      <c r="AC894" s="108" t="s">
        <v>156</v>
      </c>
      <c r="AD894" s="110" t="s">
        <v>157</v>
      </c>
    </row>
    <row r="895" spans="1:30" x14ac:dyDescent="0.2">
      <c r="A895" s="105" t="s">
        <v>2636</v>
      </c>
      <c r="B895" s="105" t="s">
        <v>2637</v>
      </c>
      <c r="C895" s="105" t="s">
        <v>2638</v>
      </c>
      <c r="D895" s="116">
        <v>0</v>
      </c>
      <c r="E895" s="107">
        <v>0</v>
      </c>
      <c r="F895" s="108">
        <v>4.04253081359675E-4</v>
      </c>
      <c r="G895" s="108" t="s">
        <v>156</v>
      </c>
      <c r="H895" s="113">
        <v>0</v>
      </c>
      <c r="I895" s="107">
        <v>0</v>
      </c>
      <c r="J895" s="108">
        <v>3.4571060323955601E-4</v>
      </c>
      <c r="K895" s="108" t="s">
        <v>156</v>
      </c>
      <c r="L895" s="110" t="s">
        <v>157</v>
      </c>
      <c r="M895" s="106">
        <v>0</v>
      </c>
      <c r="N895" s="111">
        <v>0</v>
      </c>
      <c r="O895" s="112">
        <v>0</v>
      </c>
      <c r="P895" s="112" t="s">
        <v>156</v>
      </c>
      <c r="Q895" s="113">
        <v>0</v>
      </c>
      <c r="R895" s="107">
        <v>0</v>
      </c>
      <c r="S895" s="108">
        <v>2.9792986038804499E-4</v>
      </c>
      <c r="T895" s="108" t="s">
        <v>156</v>
      </c>
      <c r="U895" s="110" t="s">
        <v>157</v>
      </c>
      <c r="V895" s="116">
        <v>0</v>
      </c>
      <c r="W895" s="107">
        <v>0</v>
      </c>
      <c r="X895" s="108">
        <v>1.1139780797817199E-3</v>
      </c>
      <c r="Y895" s="108" t="s">
        <v>156</v>
      </c>
      <c r="Z895" s="109">
        <v>0</v>
      </c>
      <c r="AA895" s="107">
        <v>0</v>
      </c>
      <c r="AB895" s="108">
        <v>5.7717776859566999E-3</v>
      </c>
      <c r="AC895" s="108" t="s">
        <v>156</v>
      </c>
      <c r="AD895" s="110" t="s">
        <v>157</v>
      </c>
    </row>
    <row r="896" spans="1:30" x14ac:dyDescent="0.2">
      <c r="A896" s="105" t="s">
        <v>2639</v>
      </c>
      <c r="B896" s="105" t="s">
        <v>2640</v>
      </c>
      <c r="C896" s="105" t="s">
        <v>2641</v>
      </c>
      <c r="D896" s="116">
        <v>0</v>
      </c>
      <c r="E896" s="107">
        <v>0</v>
      </c>
      <c r="F896" s="108">
        <v>1.90223810125473E-4</v>
      </c>
      <c r="G896" s="108" t="s">
        <v>156</v>
      </c>
      <c r="H896" s="113">
        <v>0</v>
      </c>
      <c r="I896" s="107">
        <v>0</v>
      </c>
      <c r="J896" s="108">
        <v>1.1886257796780501E-4</v>
      </c>
      <c r="K896" s="108" t="s">
        <v>156</v>
      </c>
      <c r="L896" s="110" t="s">
        <v>157</v>
      </c>
      <c r="M896" s="116">
        <v>0</v>
      </c>
      <c r="N896" s="111">
        <v>0</v>
      </c>
      <c r="O896" s="115">
        <v>7.4153379153369406E-5</v>
      </c>
      <c r="P896" s="112" t="s">
        <v>156</v>
      </c>
      <c r="Q896" s="113">
        <v>0</v>
      </c>
      <c r="R896" s="107">
        <v>0</v>
      </c>
      <c r="S896" s="108">
        <v>1.3454700377699599E-4</v>
      </c>
      <c r="T896" s="108" t="s">
        <v>156</v>
      </c>
      <c r="U896" s="110" t="s">
        <v>157</v>
      </c>
      <c r="V896" s="116">
        <v>0</v>
      </c>
      <c r="W896" s="107">
        <v>0</v>
      </c>
      <c r="X896" s="108">
        <v>2.7653635878803701E-4</v>
      </c>
      <c r="Y896" s="108" t="s">
        <v>156</v>
      </c>
      <c r="Z896" s="113">
        <v>0</v>
      </c>
      <c r="AA896" s="107">
        <v>0</v>
      </c>
      <c r="AB896" s="114">
        <v>1.1552708471551599E-4</v>
      </c>
      <c r="AC896" s="108" t="s">
        <v>156</v>
      </c>
      <c r="AD896" s="110" t="s">
        <v>157</v>
      </c>
    </row>
    <row r="897" spans="1:30" x14ac:dyDescent="0.2">
      <c r="A897" s="105" t="s">
        <v>2642</v>
      </c>
      <c r="B897" s="105" t="s">
        <v>2643</v>
      </c>
      <c r="C897" s="105" t="s">
        <v>2644</v>
      </c>
      <c r="D897" s="106">
        <v>0</v>
      </c>
      <c r="E897" s="107">
        <v>0</v>
      </c>
      <c r="F897" s="108">
        <v>0</v>
      </c>
      <c r="G897" s="108" t="s">
        <v>156</v>
      </c>
      <c r="H897" s="109">
        <v>0</v>
      </c>
      <c r="I897" s="107">
        <v>0</v>
      </c>
      <c r="J897" s="108">
        <v>0</v>
      </c>
      <c r="K897" s="108" t="s">
        <v>156</v>
      </c>
      <c r="L897" s="110" t="s">
        <v>157</v>
      </c>
      <c r="M897" s="106">
        <v>0</v>
      </c>
      <c r="N897" s="111">
        <v>0</v>
      </c>
      <c r="O897" s="112">
        <v>0</v>
      </c>
      <c r="P897" s="112" t="s">
        <v>156</v>
      </c>
      <c r="Q897" s="109">
        <v>0</v>
      </c>
      <c r="R897" s="107">
        <v>0</v>
      </c>
      <c r="S897" s="108">
        <v>0</v>
      </c>
      <c r="T897" s="108" t="s">
        <v>156</v>
      </c>
      <c r="U897" s="110" t="s">
        <v>157</v>
      </c>
      <c r="V897" s="106">
        <v>0</v>
      </c>
      <c r="W897" s="107">
        <v>0</v>
      </c>
      <c r="X897" s="108">
        <v>0</v>
      </c>
      <c r="Y897" s="108" t="s">
        <v>156</v>
      </c>
      <c r="Z897" s="109">
        <v>0</v>
      </c>
      <c r="AA897" s="107">
        <v>0</v>
      </c>
      <c r="AB897" s="108">
        <v>0</v>
      </c>
      <c r="AC897" s="108" t="s">
        <v>156</v>
      </c>
      <c r="AD897" s="110" t="s">
        <v>157</v>
      </c>
    </row>
    <row r="898" spans="1:30" x14ac:dyDescent="0.2">
      <c r="A898" s="105" t="s">
        <v>2645</v>
      </c>
      <c r="B898" s="105" t="s">
        <v>2646</v>
      </c>
      <c r="C898" s="105" t="s">
        <v>2647</v>
      </c>
      <c r="D898" s="106">
        <v>4.2518749206227099E-2</v>
      </c>
      <c r="E898" s="107">
        <v>-1.7255215557027529E-2</v>
      </c>
      <c r="F898" s="108">
        <v>5.0166045740171004E-3</v>
      </c>
      <c r="G898" s="108">
        <v>11.79857043697417</v>
      </c>
      <c r="H898" s="109">
        <v>6.0187956537767198E-3</v>
      </c>
      <c r="I898" s="107">
        <v>-1.4828272120662036E-2</v>
      </c>
      <c r="J898" s="108">
        <v>8.5797084525442797E-4</v>
      </c>
      <c r="K898" s="108">
        <v>14.254859187918465</v>
      </c>
      <c r="L898" s="110">
        <v>-0.21868200034571098</v>
      </c>
      <c r="M898" s="106">
        <v>1.2434979235665699E-2</v>
      </c>
      <c r="N898" s="111">
        <v>-6.7530027346940913E-3</v>
      </c>
      <c r="O898" s="112">
        <v>1.54076155273234E-2</v>
      </c>
      <c r="P898" s="112">
        <v>123.90543832298215</v>
      </c>
      <c r="Q898" s="109">
        <v>3.7703051356183801E-3</v>
      </c>
      <c r="R898" s="107">
        <v>-8.6974549042059153E-3</v>
      </c>
      <c r="S898" s="108">
        <v>5.07019461375152E-4</v>
      </c>
      <c r="T898" s="108">
        <v>13.447703650967075</v>
      </c>
      <c r="U898" s="110">
        <v>0.36506415182857832</v>
      </c>
      <c r="V898" s="106">
        <v>1.8916327528102399E-2</v>
      </c>
      <c r="W898" s="107">
        <v>-3.1323609087766848E-3</v>
      </c>
      <c r="X898" s="108">
        <v>9.7628705941784602E-4</v>
      </c>
      <c r="Y898" s="108">
        <v>5.1610813883797384</v>
      </c>
      <c r="Z898" s="109">
        <v>3.10957070597608E-3</v>
      </c>
      <c r="AA898" s="107">
        <v>-1.5939208926656601E-3</v>
      </c>
      <c r="AB898" s="108">
        <v>2.0620000632638998E-3</v>
      </c>
      <c r="AC898" s="108">
        <v>66.31140624334661</v>
      </c>
      <c r="AD898" s="110">
        <v>-0.97467041946922117</v>
      </c>
    </row>
    <row r="899" spans="1:30" x14ac:dyDescent="0.2">
      <c r="A899" s="105" t="s">
        <v>2648</v>
      </c>
      <c r="B899" s="105" t="s">
        <v>2646</v>
      </c>
      <c r="C899" s="105" t="s">
        <v>2649</v>
      </c>
      <c r="D899" s="106">
        <v>24.809172907659601</v>
      </c>
      <c r="E899" s="107">
        <v>-10.068208362313209</v>
      </c>
      <c r="F899" s="108">
        <v>0.62091111070114802</v>
      </c>
      <c r="G899" s="108">
        <v>2.5027481287352691</v>
      </c>
      <c r="H899" s="109">
        <v>5.4843563944413196</v>
      </c>
      <c r="I899" s="107">
        <v>-13.511594960436856</v>
      </c>
      <c r="J899" s="108">
        <v>0.107789987808142</v>
      </c>
      <c r="K899" s="108">
        <v>1.9654081546814275</v>
      </c>
      <c r="L899" s="110">
        <v>0.42439100736544932</v>
      </c>
      <c r="M899" s="106">
        <v>10.5019840867068</v>
      </c>
      <c r="N899" s="111">
        <v>-5.7032606097028351</v>
      </c>
      <c r="O899" s="112">
        <v>0.28255727678201198</v>
      </c>
      <c r="P899" s="112">
        <v>2.6905132825297962</v>
      </c>
      <c r="Q899" s="109">
        <v>4.6155059960137796</v>
      </c>
      <c r="R899" s="107">
        <v>-10.64719003276053</v>
      </c>
      <c r="S899" s="108">
        <v>4.53122464385836E-2</v>
      </c>
      <c r="T899" s="108">
        <v>0.98173952060116276</v>
      </c>
      <c r="U899" s="110">
        <v>0.90061386683925726</v>
      </c>
      <c r="V899" s="106">
        <v>15.709021936398001</v>
      </c>
      <c r="W899" s="107">
        <v>-2.6012621189597618</v>
      </c>
      <c r="X899" s="108">
        <v>0.15118302396305999</v>
      </c>
      <c r="Y899" s="108">
        <v>0.96239616046857146</v>
      </c>
      <c r="Z899" s="109">
        <v>5.2831610047619497</v>
      </c>
      <c r="AA899" s="107">
        <v>-2.7080717890167021</v>
      </c>
      <c r="AB899" s="108">
        <v>0.18225487950479999</v>
      </c>
      <c r="AC899" s="108">
        <v>3.4497316916998271</v>
      </c>
      <c r="AD899" s="110">
        <v>5.8054202903046442E-2</v>
      </c>
    </row>
    <row r="900" spans="1:30" x14ac:dyDescent="0.2">
      <c r="A900" s="105" t="s">
        <v>2650</v>
      </c>
      <c r="B900" s="105" t="s">
        <v>2651</v>
      </c>
      <c r="C900" s="105" t="s">
        <v>2652</v>
      </c>
      <c r="D900" s="106">
        <v>0</v>
      </c>
      <c r="E900" s="107">
        <v>0</v>
      </c>
      <c r="F900" s="108">
        <v>0</v>
      </c>
      <c r="G900" s="108" t="s">
        <v>156</v>
      </c>
      <c r="H900" s="109">
        <v>0</v>
      </c>
      <c r="I900" s="107">
        <v>0</v>
      </c>
      <c r="J900" s="108">
        <v>0</v>
      </c>
      <c r="K900" s="108" t="s">
        <v>156</v>
      </c>
      <c r="L900" s="110" t="s">
        <v>157</v>
      </c>
      <c r="M900" s="106">
        <v>0</v>
      </c>
      <c r="N900" s="111">
        <v>0</v>
      </c>
      <c r="O900" s="112">
        <v>0</v>
      </c>
      <c r="P900" s="112" t="s">
        <v>156</v>
      </c>
      <c r="Q900" s="109">
        <v>0</v>
      </c>
      <c r="R900" s="107">
        <v>0</v>
      </c>
      <c r="S900" s="108">
        <v>0</v>
      </c>
      <c r="T900" s="108" t="s">
        <v>156</v>
      </c>
      <c r="U900" s="110" t="s">
        <v>157</v>
      </c>
      <c r="V900" s="106">
        <v>0</v>
      </c>
      <c r="W900" s="107">
        <v>0</v>
      </c>
      <c r="X900" s="108">
        <v>0</v>
      </c>
      <c r="Y900" s="108" t="s">
        <v>156</v>
      </c>
      <c r="Z900" s="109">
        <v>0</v>
      </c>
      <c r="AA900" s="107">
        <v>0</v>
      </c>
      <c r="AB900" s="108">
        <v>0</v>
      </c>
      <c r="AC900" s="108" t="s">
        <v>156</v>
      </c>
      <c r="AD900" s="110" t="s">
        <v>157</v>
      </c>
    </row>
    <row r="901" spans="1:30" x14ac:dyDescent="0.2">
      <c r="A901" s="105" t="s">
        <v>2653</v>
      </c>
      <c r="B901" s="105" t="s">
        <v>2654</v>
      </c>
      <c r="C901" s="105" t="s">
        <v>2655</v>
      </c>
      <c r="D901" s="106">
        <v>0</v>
      </c>
      <c r="E901" s="107">
        <v>0</v>
      </c>
      <c r="F901" s="108">
        <v>0</v>
      </c>
      <c r="G901" s="108" t="s">
        <v>156</v>
      </c>
      <c r="H901" s="109">
        <v>0</v>
      </c>
      <c r="I901" s="107">
        <v>0</v>
      </c>
      <c r="J901" s="108">
        <v>0</v>
      </c>
      <c r="K901" s="108" t="s">
        <v>156</v>
      </c>
      <c r="L901" s="110" t="s">
        <v>157</v>
      </c>
      <c r="M901" s="106">
        <v>0</v>
      </c>
      <c r="N901" s="111">
        <v>0</v>
      </c>
      <c r="O901" s="112">
        <v>0</v>
      </c>
      <c r="P901" s="112" t="s">
        <v>156</v>
      </c>
      <c r="Q901" s="109">
        <v>0</v>
      </c>
      <c r="R901" s="107">
        <v>0</v>
      </c>
      <c r="S901" s="108">
        <v>0</v>
      </c>
      <c r="T901" s="108" t="s">
        <v>156</v>
      </c>
      <c r="U901" s="110" t="s">
        <v>157</v>
      </c>
      <c r="V901" s="106">
        <v>0</v>
      </c>
      <c r="W901" s="107">
        <v>0</v>
      </c>
      <c r="X901" s="108">
        <v>0</v>
      </c>
      <c r="Y901" s="108" t="s">
        <v>156</v>
      </c>
      <c r="Z901" s="109">
        <v>0</v>
      </c>
      <c r="AA901" s="107">
        <v>0</v>
      </c>
      <c r="AB901" s="108">
        <v>0</v>
      </c>
      <c r="AC901" s="108" t="s">
        <v>156</v>
      </c>
      <c r="AD901" s="110" t="s">
        <v>157</v>
      </c>
    </row>
    <row r="902" spans="1:30" x14ac:dyDescent="0.2">
      <c r="A902" s="105" t="s">
        <v>2656</v>
      </c>
      <c r="B902" s="105" t="s">
        <v>2657</v>
      </c>
      <c r="C902" s="105" t="s">
        <v>2658</v>
      </c>
      <c r="D902" s="116">
        <v>0</v>
      </c>
      <c r="E902" s="107">
        <v>0</v>
      </c>
      <c r="F902" s="114">
        <v>3.2030638959650601E-5</v>
      </c>
      <c r="G902" s="108" t="s">
        <v>156</v>
      </c>
      <c r="H902" s="113">
        <v>0</v>
      </c>
      <c r="I902" s="107">
        <v>0</v>
      </c>
      <c r="J902" s="114">
        <v>2.7685214235431799E-6</v>
      </c>
      <c r="K902" s="108" t="s">
        <v>156</v>
      </c>
      <c r="L902" s="110" t="s">
        <v>157</v>
      </c>
      <c r="M902" s="116">
        <v>0</v>
      </c>
      <c r="N902" s="111">
        <v>0</v>
      </c>
      <c r="O902" s="115">
        <v>1.21571018103883E-5</v>
      </c>
      <c r="P902" s="112" t="s">
        <v>156</v>
      </c>
      <c r="Q902" s="113">
        <v>0</v>
      </c>
      <c r="R902" s="107">
        <v>0</v>
      </c>
      <c r="S902" s="114">
        <v>1.5393596126312399E-5</v>
      </c>
      <c r="T902" s="108" t="s">
        <v>156</v>
      </c>
      <c r="U902" s="110" t="s">
        <v>157</v>
      </c>
      <c r="V902" s="106">
        <v>0</v>
      </c>
      <c r="W902" s="107">
        <v>0</v>
      </c>
      <c r="X902" s="108">
        <v>0</v>
      </c>
      <c r="Y902" s="108" t="s">
        <v>156</v>
      </c>
      <c r="Z902" s="113">
        <v>0</v>
      </c>
      <c r="AA902" s="107">
        <v>0</v>
      </c>
      <c r="AB902" s="114">
        <v>2.9359416843378199E-5</v>
      </c>
      <c r="AC902" s="108" t="s">
        <v>156</v>
      </c>
      <c r="AD902" s="110" t="s">
        <v>157</v>
      </c>
    </row>
    <row r="903" spans="1:30" x14ac:dyDescent="0.2">
      <c r="A903" s="105" t="s">
        <v>2659</v>
      </c>
      <c r="B903" s="105" t="s">
        <v>2657</v>
      </c>
      <c r="C903" s="105" t="s">
        <v>2660</v>
      </c>
      <c r="D903" s="106">
        <v>0</v>
      </c>
      <c r="E903" s="107">
        <v>0</v>
      </c>
      <c r="F903" s="108">
        <v>0</v>
      </c>
      <c r="G903" s="108" t="s">
        <v>156</v>
      </c>
      <c r="H903" s="109">
        <v>0</v>
      </c>
      <c r="I903" s="107">
        <v>0</v>
      </c>
      <c r="J903" s="108">
        <v>0</v>
      </c>
      <c r="K903" s="108" t="s">
        <v>156</v>
      </c>
      <c r="L903" s="110" t="s">
        <v>157</v>
      </c>
      <c r="M903" s="106">
        <v>0</v>
      </c>
      <c r="N903" s="111">
        <v>0</v>
      </c>
      <c r="O903" s="112">
        <v>0</v>
      </c>
      <c r="P903" s="112" t="s">
        <v>156</v>
      </c>
      <c r="Q903" s="109">
        <v>0</v>
      </c>
      <c r="R903" s="107">
        <v>0</v>
      </c>
      <c r="S903" s="108">
        <v>0</v>
      </c>
      <c r="T903" s="108" t="s">
        <v>156</v>
      </c>
      <c r="U903" s="110" t="s">
        <v>157</v>
      </c>
      <c r="V903" s="106">
        <v>0</v>
      </c>
      <c r="W903" s="107">
        <v>0</v>
      </c>
      <c r="X903" s="108">
        <v>0</v>
      </c>
      <c r="Y903" s="108" t="s">
        <v>156</v>
      </c>
      <c r="Z903" s="109">
        <v>0</v>
      </c>
      <c r="AA903" s="107">
        <v>0</v>
      </c>
      <c r="AB903" s="108">
        <v>0</v>
      </c>
      <c r="AC903" s="108" t="s">
        <v>156</v>
      </c>
      <c r="AD903" s="110" t="s">
        <v>157</v>
      </c>
    </row>
    <row r="904" spans="1:30" x14ac:dyDescent="0.2">
      <c r="A904" s="105" t="s">
        <v>2661</v>
      </c>
      <c r="B904" s="105" t="s">
        <v>2662</v>
      </c>
      <c r="C904" s="105" t="s">
        <v>2663</v>
      </c>
      <c r="D904" s="106">
        <v>0</v>
      </c>
      <c r="E904" s="107">
        <v>0</v>
      </c>
      <c r="F904" s="108">
        <v>0</v>
      </c>
      <c r="G904" s="108" t="s">
        <v>156</v>
      </c>
      <c r="H904" s="109">
        <v>0</v>
      </c>
      <c r="I904" s="107">
        <v>0</v>
      </c>
      <c r="J904" s="108">
        <v>0</v>
      </c>
      <c r="K904" s="108" t="s">
        <v>156</v>
      </c>
      <c r="L904" s="110" t="s">
        <v>157</v>
      </c>
      <c r="M904" s="106">
        <v>0</v>
      </c>
      <c r="N904" s="111">
        <v>0</v>
      </c>
      <c r="O904" s="112">
        <v>0</v>
      </c>
      <c r="P904" s="112" t="s">
        <v>156</v>
      </c>
      <c r="Q904" s="109">
        <v>0</v>
      </c>
      <c r="R904" s="107">
        <v>0</v>
      </c>
      <c r="S904" s="108">
        <v>0</v>
      </c>
      <c r="T904" s="108" t="s">
        <v>156</v>
      </c>
      <c r="U904" s="110" t="s">
        <v>157</v>
      </c>
      <c r="V904" s="106">
        <v>0</v>
      </c>
      <c r="W904" s="107">
        <v>0</v>
      </c>
      <c r="X904" s="108">
        <v>0</v>
      </c>
      <c r="Y904" s="108" t="s">
        <v>156</v>
      </c>
      <c r="Z904" s="109">
        <v>0</v>
      </c>
      <c r="AA904" s="107">
        <v>0</v>
      </c>
      <c r="AB904" s="108">
        <v>0</v>
      </c>
      <c r="AC904" s="108" t="s">
        <v>156</v>
      </c>
      <c r="AD904" s="110" t="s">
        <v>157</v>
      </c>
    </row>
    <row r="905" spans="1:30" x14ac:dyDescent="0.2">
      <c r="A905" s="105" t="s">
        <v>2664</v>
      </c>
      <c r="B905" s="105" t="s">
        <v>2665</v>
      </c>
      <c r="C905" s="105" t="s">
        <v>2666</v>
      </c>
      <c r="D905" s="106">
        <v>-0.17866440632244801</v>
      </c>
      <c r="E905" s="107">
        <v>7.2506668258498205E-2</v>
      </c>
      <c r="F905" s="108">
        <v>0.114100181794367</v>
      </c>
      <c r="G905" s="108">
        <v>63.8628499895175</v>
      </c>
      <c r="H905" s="109">
        <v>0</v>
      </c>
      <c r="I905" s="107">
        <v>0</v>
      </c>
      <c r="J905" s="108">
        <v>8.4598587045510293E-3</v>
      </c>
      <c r="K905" s="108" t="s">
        <v>156</v>
      </c>
      <c r="L905" s="110" t="s">
        <v>157</v>
      </c>
      <c r="M905" s="106">
        <v>0</v>
      </c>
      <c r="N905" s="111">
        <v>0</v>
      </c>
      <c r="O905" s="112">
        <v>6.2721477570754594E-2</v>
      </c>
      <c r="P905" s="112" t="s">
        <v>156</v>
      </c>
      <c r="Q905" s="113">
        <v>0</v>
      </c>
      <c r="R905" s="107">
        <v>0</v>
      </c>
      <c r="S905" s="108">
        <v>3.0465707635189497E-4</v>
      </c>
      <c r="T905" s="108" t="s">
        <v>156</v>
      </c>
      <c r="U905" s="110" t="s">
        <v>157</v>
      </c>
      <c r="V905" s="106">
        <v>0</v>
      </c>
      <c r="W905" s="107">
        <v>0</v>
      </c>
      <c r="X905" s="108">
        <v>1.36292710502315E-2</v>
      </c>
      <c r="Y905" s="108" t="s">
        <v>156</v>
      </c>
      <c r="Z905" s="109">
        <v>0</v>
      </c>
      <c r="AA905" s="107">
        <v>0</v>
      </c>
      <c r="AB905" s="108">
        <v>7.9878429155580705E-3</v>
      </c>
      <c r="AC905" s="108" t="s">
        <v>156</v>
      </c>
      <c r="AD905" s="110" t="s">
        <v>157</v>
      </c>
    </row>
    <row r="906" spans="1:30" x14ac:dyDescent="0.2">
      <c r="A906" s="105" t="s">
        <v>2667</v>
      </c>
      <c r="B906" s="105" t="s">
        <v>2668</v>
      </c>
      <c r="C906" s="105" t="s">
        <v>2669</v>
      </c>
      <c r="D906" s="106">
        <v>0</v>
      </c>
      <c r="E906" s="107">
        <v>0</v>
      </c>
      <c r="F906" s="108">
        <v>0</v>
      </c>
      <c r="G906" s="108" t="s">
        <v>156</v>
      </c>
      <c r="H906" s="109">
        <v>0</v>
      </c>
      <c r="I906" s="107">
        <v>0</v>
      </c>
      <c r="J906" s="108">
        <v>0</v>
      </c>
      <c r="K906" s="108" t="s">
        <v>156</v>
      </c>
      <c r="L906" s="110" t="s">
        <v>157</v>
      </c>
      <c r="M906" s="106">
        <v>0</v>
      </c>
      <c r="N906" s="111">
        <v>0</v>
      </c>
      <c r="O906" s="112">
        <v>0</v>
      </c>
      <c r="P906" s="112" t="s">
        <v>156</v>
      </c>
      <c r="Q906" s="109">
        <v>0</v>
      </c>
      <c r="R906" s="107">
        <v>0</v>
      </c>
      <c r="S906" s="108">
        <v>0</v>
      </c>
      <c r="T906" s="108" t="s">
        <v>156</v>
      </c>
      <c r="U906" s="110" t="s">
        <v>157</v>
      </c>
      <c r="V906" s="106">
        <v>0</v>
      </c>
      <c r="W906" s="107">
        <v>0</v>
      </c>
      <c r="X906" s="108">
        <v>0</v>
      </c>
      <c r="Y906" s="108" t="s">
        <v>156</v>
      </c>
      <c r="Z906" s="109">
        <v>0</v>
      </c>
      <c r="AA906" s="107">
        <v>0</v>
      </c>
      <c r="AB906" s="108">
        <v>0</v>
      </c>
      <c r="AC906" s="108" t="s">
        <v>156</v>
      </c>
      <c r="AD906" s="110" t="s">
        <v>157</v>
      </c>
    </row>
    <row r="907" spans="1:30" x14ac:dyDescent="0.2">
      <c r="A907" s="105" t="s">
        <v>2670</v>
      </c>
      <c r="B907" s="105" t="s">
        <v>2668</v>
      </c>
      <c r="C907" s="105" t="s">
        <v>2671</v>
      </c>
      <c r="D907" s="106">
        <v>0</v>
      </c>
      <c r="E907" s="107">
        <v>0</v>
      </c>
      <c r="F907" s="108">
        <v>0</v>
      </c>
      <c r="G907" s="108" t="s">
        <v>156</v>
      </c>
      <c r="H907" s="109">
        <v>0</v>
      </c>
      <c r="I907" s="107">
        <v>0</v>
      </c>
      <c r="J907" s="108">
        <v>0</v>
      </c>
      <c r="K907" s="108" t="s">
        <v>156</v>
      </c>
      <c r="L907" s="110" t="s">
        <v>157</v>
      </c>
      <c r="M907" s="106">
        <v>0</v>
      </c>
      <c r="N907" s="111">
        <v>0</v>
      </c>
      <c r="O907" s="112">
        <v>0</v>
      </c>
      <c r="P907" s="112" t="s">
        <v>156</v>
      </c>
      <c r="Q907" s="109">
        <v>0</v>
      </c>
      <c r="R907" s="107">
        <v>0</v>
      </c>
      <c r="S907" s="108">
        <v>0</v>
      </c>
      <c r="T907" s="108" t="s">
        <v>156</v>
      </c>
      <c r="U907" s="110" t="s">
        <v>157</v>
      </c>
      <c r="V907" s="106">
        <v>0</v>
      </c>
      <c r="W907" s="107">
        <v>0</v>
      </c>
      <c r="X907" s="108">
        <v>0</v>
      </c>
      <c r="Y907" s="108" t="s">
        <v>156</v>
      </c>
      <c r="Z907" s="109">
        <v>0</v>
      </c>
      <c r="AA907" s="107">
        <v>0</v>
      </c>
      <c r="AB907" s="108">
        <v>0</v>
      </c>
      <c r="AC907" s="108" t="s">
        <v>156</v>
      </c>
      <c r="AD907" s="110" t="s">
        <v>157</v>
      </c>
    </row>
    <row r="908" spans="1:30" x14ac:dyDescent="0.2">
      <c r="A908" s="105" t="s">
        <v>2672</v>
      </c>
      <c r="B908" s="105" t="s">
        <v>2673</v>
      </c>
      <c r="C908" s="105" t="s">
        <v>2674</v>
      </c>
      <c r="D908" s="106">
        <v>0</v>
      </c>
      <c r="E908" s="107">
        <v>0</v>
      </c>
      <c r="F908" s="108">
        <v>0</v>
      </c>
      <c r="G908" s="108" t="s">
        <v>156</v>
      </c>
      <c r="H908" s="109">
        <v>0</v>
      </c>
      <c r="I908" s="107">
        <v>0</v>
      </c>
      <c r="J908" s="108">
        <v>0</v>
      </c>
      <c r="K908" s="108" t="s">
        <v>156</v>
      </c>
      <c r="L908" s="110" t="s">
        <v>157</v>
      </c>
      <c r="M908" s="106">
        <v>0</v>
      </c>
      <c r="N908" s="111">
        <v>0</v>
      </c>
      <c r="O908" s="112">
        <v>0</v>
      </c>
      <c r="P908" s="112" t="s">
        <v>156</v>
      </c>
      <c r="Q908" s="109">
        <v>0</v>
      </c>
      <c r="R908" s="107">
        <v>0</v>
      </c>
      <c r="S908" s="108">
        <v>0</v>
      </c>
      <c r="T908" s="108" t="s">
        <v>156</v>
      </c>
      <c r="U908" s="110" t="s">
        <v>157</v>
      </c>
      <c r="V908" s="106">
        <v>0</v>
      </c>
      <c r="W908" s="107">
        <v>0</v>
      </c>
      <c r="X908" s="108">
        <v>0</v>
      </c>
      <c r="Y908" s="108" t="s">
        <v>156</v>
      </c>
      <c r="Z908" s="109">
        <v>0</v>
      </c>
      <c r="AA908" s="107">
        <v>0</v>
      </c>
      <c r="AB908" s="108">
        <v>0</v>
      </c>
      <c r="AC908" s="108" t="s">
        <v>156</v>
      </c>
      <c r="AD908" s="110" t="s">
        <v>157</v>
      </c>
    </row>
    <row r="909" spans="1:30" x14ac:dyDescent="0.2">
      <c r="A909" s="105" t="s">
        <v>2675</v>
      </c>
      <c r="B909" s="105" t="s">
        <v>2676</v>
      </c>
      <c r="C909" s="105" t="s">
        <v>2677</v>
      </c>
      <c r="D909" s="106">
        <v>0</v>
      </c>
      <c r="E909" s="107">
        <v>0</v>
      </c>
      <c r="F909" s="108">
        <v>5.8125097451761101E-2</v>
      </c>
      <c r="G909" s="108" t="s">
        <v>156</v>
      </c>
      <c r="H909" s="109">
        <v>0</v>
      </c>
      <c r="I909" s="107">
        <v>0</v>
      </c>
      <c r="J909" s="108">
        <v>1.30744617526225E-2</v>
      </c>
      <c r="K909" s="108" t="s">
        <v>156</v>
      </c>
      <c r="L909" s="110" t="s">
        <v>157</v>
      </c>
      <c r="M909" s="106">
        <v>0</v>
      </c>
      <c r="N909" s="111">
        <v>0</v>
      </c>
      <c r="O909" s="112">
        <v>5.90001430280876E-2</v>
      </c>
      <c r="P909" s="112" t="s">
        <v>156</v>
      </c>
      <c r="Q909" s="109">
        <v>0</v>
      </c>
      <c r="R909" s="107">
        <v>0</v>
      </c>
      <c r="S909" s="108">
        <v>0</v>
      </c>
      <c r="T909" s="108" t="s">
        <v>156</v>
      </c>
      <c r="U909" s="110" t="s">
        <v>157</v>
      </c>
      <c r="V909" s="116">
        <v>0</v>
      </c>
      <c r="W909" s="107">
        <v>0</v>
      </c>
      <c r="X909" s="108">
        <v>2.7124519574698197E-4</v>
      </c>
      <c r="Y909" s="108" t="s">
        <v>156</v>
      </c>
      <c r="Z909" s="113">
        <v>0</v>
      </c>
      <c r="AA909" s="107">
        <v>0</v>
      </c>
      <c r="AB909" s="114">
        <v>9.3503203286914201E-5</v>
      </c>
      <c r="AC909" s="108" t="s">
        <v>156</v>
      </c>
      <c r="AD909" s="110" t="s">
        <v>157</v>
      </c>
    </row>
    <row r="910" spans="1:30" x14ac:dyDescent="0.2">
      <c r="A910" s="105" t="s">
        <v>2678</v>
      </c>
      <c r="B910" s="105" t="s">
        <v>2679</v>
      </c>
      <c r="C910" s="105" t="s">
        <v>2680</v>
      </c>
      <c r="D910" s="106">
        <v>0</v>
      </c>
      <c r="E910" s="107">
        <v>0</v>
      </c>
      <c r="F910" s="108">
        <v>0</v>
      </c>
      <c r="G910" s="108" t="s">
        <v>156</v>
      </c>
      <c r="H910" s="113">
        <v>0</v>
      </c>
      <c r="I910" s="107">
        <v>0</v>
      </c>
      <c r="J910" s="114">
        <v>3.9142973694409298E-6</v>
      </c>
      <c r="K910" s="108" t="s">
        <v>156</v>
      </c>
      <c r="L910" s="110" t="s">
        <v>157</v>
      </c>
      <c r="M910" s="116">
        <v>0</v>
      </c>
      <c r="N910" s="111">
        <v>0</v>
      </c>
      <c r="O910" s="115">
        <v>7.01594545292552E-6</v>
      </c>
      <c r="P910" s="112" t="s">
        <v>156</v>
      </c>
      <c r="Q910" s="113">
        <v>0</v>
      </c>
      <c r="R910" s="107">
        <v>0</v>
      </c>
      <c r="S910" s="114">
        <v>6.6466166402773697E-6</v>
      </c>
      <c r="T910" s="108" t="s">
        <v>156</v>
      </c>
      <c r="U910" s="110" t="s">
        <v>157</v>
      </c>
      <c r="V910" s="116">
        <v>0</v>
      </c>
      <c r="W910" s="107">
        <v>0</v>
      </c>
      <c r="X910" s="114">
        <v>2.2670725950576199E-10</v>
      </c>
      <c r="Y910" s="108" t="s">
        <v>156</v>
      </c>
      <c r="Z910" s="113">
        <v>0</v>
      </c>
      <c r="AA910" s="107">
        <v>0</v>
      </c>
      <c r="AB910" s="114">
        <v>5.0104528568248396E-6</v>
      </c>
      <c r="AC910" s="108" t="s">
        <v>156</v>
      </c>
      <c r="AD910" s="110" t="s">
        <v>157</v>
      </c>
    </row>
    <row r="911" spans="1:30" x14ac:dyDescent="0.2">
      <c r="A911" s="105" t="s">
        <v>2681</v>
      </c>
      <c r="B911" s="105" t="s">
        <v>2679</v>
      </c>
      <c r="C911" s="105" t="s">
        <v>2682</v>
      </c>
      <c r="D911" s="106">
        <v>0</v>
      </c>
      <c r="E911" s="107">
        <v>0</v>
      </c>
      <c r="F911" s="108">
        <v>0</v>
      </c>
      <c r="G911" s="108" t="s">
        <v>156</v>
      </c>
      <c r="H911" s="109">
        <v>0</v>
      </c>
      <c r="I911" s="107">
        <v>0</v>
      </c>
      <c r="J911" s="108">
        <v>0</v>
      </c>
      <c r="K911" s="108" t="s">
        <v>156</v>
      </c>
      <c r="L911" s="110" t="s">
        <v>157</v>
      </c>
      <c r="M911" s="106">
        <v>0</v>
      </c>
      <c r="N911" s="111">
        <v>0</v>
      </c>
      <c r="O911" s="112">
        <v>0</v>
      </c>
      <c r="P911" s="112" t="s">
        <v>156</v>
      </c>
      <c r="Q911" s="109">
        <v>0</v>
      </c>
      <c r="R911" s="107">
        <v>0</v>
      </c>
      <c r="S911" s="108">
        <v>0</v>
      </c>
      <c r="T911" s="108" t="s">
        <v>156</v>
      </c>
      <c r="U911" s="110" t="s">
        <v>157</v>
      </c>
      <c r="V911" s="106">
        <v>0</v>
      </c>
      <c r="W911" s="107">
        <v>0</v>
      </c>
      <c r="X911" s="108">
        <v>0</v>
      </c>
      <c r="Y911" s="108" t="s">
        <v>156</v>
      </c>
      <c r="Z911" s="109">
        <v>0</v>
      </c>
      <c r="AA911" s="107">
        <v>0</v>
      </c>
      <c r="AB911" s="108">
        <v>0</v>
      </c>
      <c r="AC911" s="108" t="s">
        <v>156</v>
      </c>
      <c r="AD911" s="110" t="s">
        <v>157</v>
      </c>
    </row>
    <row r="912" spans="1:30" x14ac:dyDescent="0.2">
      <c r="A912" s="105" t="s">
        <v>2683</v>
      </c>
      <c r="B912" s="105" t="s">
        <v>2684</v>
      </c>
      <c r="C912" s="105" t="s">
        <v>2685</v>
      </c>
      <c r="D912" s="116">
        <v>0</v>
      </c>
      <c r="E912" s="107">
        <v>0</v>
      </c>
      <c r="F912" s="114">
        <v>6.9558654384375301E-5</v>
      </c>
      <c r="G912" s="108" t="s">
        <v>156</v>
      </c>
      <c r="H912" s="113">
        <v>0</v>
      </c>
      <c r="I912" s="107">
        <v>0</v>
      </c>
      <c r="J912" s="114">
        <v>1.49243671003559E-5</v>
      </c>
      <c r="K912" s="108" t="s">
        <v>156</v>
      </c>
      <c r="L912" s="110" t="s">
        <v>157</v>
      </c>
      <c r="M912" s="116">
        <v>0</v>
      </c>
      <c r="N912" s="111">
        <v>0</v>
      </c>
      <c r="O912" s="115">
        <v>3.1020462729266997E-5</v>
      </c>
      <c r="P912" s="112" t="s">
        <v>156</v>
      </c>
      <c r="Q912" s="113">
        <v>0</v>
      </c>
      <c r="R912" s="107">
        <v>0</v>
      </c>
      <c r="S912" s="114">
        <v>1.70793150264355E-5</v>
      </c>
      <c r="T912" s="108" t="s">
        <v>156</v>
      </c>
      <c r="U912" s="110" t="s">
        <v>157</v>
      </c>
      <c r="V912" s="116">
        <v>0</v>
      </c>
      <c r="W912" s="107">
        <v>0</v>
      </c>
      <c r="X912" s="114">
        <v>2.7577746365213899E-5</v>
      </c>
      <c r="Y912" s="108" t="s">
        <v>156</v>
      </c>
      <c r="Z912" s="113">
        <v>0</v>
      </c>
      <c r="AA912" s="107">
        <v>0</v>
      </c>
      <c r="AB912" s="114">
        <v>1.2589855989404E-5</v>
      </c>
      <c r="AC912" s="108" t="s">
        <v>156</v>
      </c>
      <c r="AD912" s="110" t="s">
        <v>157</v>
      </c>
    </row>
    <row r="913" spans="1:30" x14ac:dyDescent="0.2">
      <c r="A913" s="105" t="s">
        <v>2686</v>
      </c>
      <c r="B913" s="105" t="s">
        <v>2684</v>
      </c>
      <c r="C913" s="105" t="s">
        <v>2687</v>
      </c>
      <c r="D913" s="106">
        <v>0</v>
      </c>
      <c r="E913" s="107">
        <v>0</v>
      </c>
      <c r="F913" s="108">
        <v>0</v>
      </c>
      <c r="G913" s="108" t="s">
        <v>156</v>
      </c>
      <c r="H913" s="109">
        <v>0</v>
      </c>
      <c r="I913" s="107">
        <v>0</v>
      </c>
      <c r="J913" s="108">
        <v>0</v>
      </c>
      <c r="K913" s="108" t="s">
        <v>156</v>
      </c>
      <c r="L913" s="110" t="s">
        <v>157</v>
      </c>
      <c r="M913" s="106">
        <v>0</v>
      </c>
      <c r="N913" s="111">
        <v>0</v>
      </c>
      <c r="O913" s="112">
        <v>0</v>
      </c>
      <c r="P913" s="112" t="s">
        <v>156</v>
      </c>
      <c r="Q913" s="109">
        <v>0</v>
      </c>
      <c r="R913" s="107">
        <v>0</v>
      </c>
      <c r="S913" s="108">
        <v>0</v>
      </c>
      <c r="T913" s="108" t="s">
        <v>156</v>
      </c>
      <c r="U913" s="110" t="s">
        <v>157</v>
      </c>
      <c r="V913" s="106">
        <v>0</v>
      </c>
      <c r="W913" s="107">
        <v>0</v>
      </c>
      <c r="X913" s="108">
        <v>0</v>
      </c>
      <c r="Y913" s="108" t="s">
        <v>156</v>
      </c>
      <c r="Z913" s="109">
        <v>0</v>
      </c>
      <c r="AA913" s="107">
        <v>0</v>
      </c>
      <c r="AB913" s="108">
        <v>0</v>
      </c>
      <c r="AC913" s="108" t="s">
        <v>156</v>
      </c>
      <c r="AD913" s="110" t="s">
        <v>157</v>
      </c>
    </row>
    <row r="914" spans="1:30" x14ac:dyDescent="0.2">
      <c r="A914" s="105" t="s">
        <v>2688</v>
      </c>
      <c r="B914" s="105" t="s">
        <v>2689</v>
      </c>
      <c r="C914" s="105" t="s">
        <v>2690</v>
      </c>
      <c r="D914" s="106">
        <v>0</v>
      </c>
      <c r="E914" s="107">
        <v>0</v>
      </c>
      <c r="F914" s="108">
        <v>1.23063987727389E-3</v>
      </c>
      <c r="G914" s="108" t="s">
        <v>156</v>
      </c>
      <c r="H914" s="109">
        <v>0</v>
      </c>
      <c r="I914" s="107">
        <v>0</v>
      </c>
      <c r="J914" s="108">
        <v>1.27599677207816E-3</v>
      </c>
      <c r="K914" s="108" t="s">
        <v>156</v>
      </c>
      <c r="L914" s="110" t="s">
        <v>157</v>
      </c>
      <c r="M914" s="106">
        <v>0</v>
      </c>
      <c r="N914" s="111">
        <v>0</v>
      </c>
      <c r="O914" s="112">
        <v>0</v>
      </c>
      <c r="P914" s="112" t="s">
        <v>156</v>
      </c>
      <c r="Q914" s="113">
        <v>0</v>
      </c>
      <c r="R914" s="107">
        <v>0</v>
      </c>
      <c r="S914" s="108">
        <v>4.8476695938060699E-4</v>
      </c>
      <c r="T914" s="108" t="s">
        <v>156</v>
      </c>
      <c r="U914" s="110" t="s">
        <v>157</v>
      </c>
      <c r="V914" s="106">
        <v>0</v>
      </c>
      <c r="W914" s="107">
        <v>0</v>
      </c>
      <c r="X914" s="108">
        <v>2.8120771723302699E-3</v>
      </c>
      <c r="Y914" s="108" t="s">
        <v>156</v>
      </c>
      <c r="Z914" s="109">
        <v>5.2411870096791301E-4</v>
      </c>
      <c r="AA914" s="107">
        <v>-2.6865565272532135E-4</v>
      </c>
      <c r="AB914" s="108">
        <v>7.3978624207405405E-2</v>
      </c>
      <c r="AC914" s="108">
        <v>14114.860635727333</v>
      </c>
      <c r="AD914" s="110" t="s">
        <v>157</v>
      </c>
    </row>
    <row r="915" spans="1:30" x14ac:dyDescent="0.2">
      <c r="A915" s="105" t="s">
        <v>2691</v>
      </c>
      <c r="B915" s="105" t="s">
        <v>2692</v>
      </c>
      <c r="C915" s="105" t="s">
        <v>2693</v>
      </c>
      <c r="D915" s="106">
        <v>0.50403575440090498</v>
      </c>
      <c r="E915" s="107">
        <v>-0.204550833526468</v>
      </c>
      <c r="F915" s="108">
        <v>0.263512943501237</v>
      </c>
      <c r="G915" s="108">
        <v>52.280605334129028</v>
      </c>
      <c r="H915" s="109">
        <v>2.13119128733644E-2</v>
      </c>
      <c r="I915" s="107">
        <v>-5.2505328586756349E-2</v>
      </c>
      <c r="J915" s="108">
        <v>3.1638391427627602E-2</v>
      </c>
      <c r="K915" s="108">
        <v>148.45402013241721</v>
      </c>
      <c r="L915" s="110">
        <v>-1.9619236665704314</v>
      </c>
      <c r="M915" s="106">
        <v>8.5489800138416394E-2</v>
      </c>
      <c r="N915" s="111">
        <v>-4.642652337266015E-2</v>
      </c>
      <c r="O915" s="112">
        <v>8.1478321901856901E-2</v>
      </c>
      <c r="P915" s="112">
        <v>95.307652807627903</v>
      </c>
      <c r="Q915" s="109">
        <v>1.0370253794795999E-2</v>
      </c>
      <c r="R915" s="107">
        <v>-2.392241780998856E-2</v>
      </c>
      <c r="S915" s="108">
        <v>1.1484651571096001E-2</v>
      </c>
      <c r="T915" s="108">
        <v>110.74609935640369</v>
      </c>
      <c r="U915" s="110">
        <v>-0.95658604108460976</v>
      </c>
      <c r="V915" s="106">
        <v>2.8651030649582898</v>
      </c>
      <c r="W915" s="107">
        <v>-0.4744333606488309</v>
      </c>
      <c r="X915" s="108">
        <v>4.55365843261097E-2</v>
      </c>
      <c r="Y915" s="108">
        <v>1.5893524000251846</v>
      </c>
      <c r="Z915" s="109">
        <v>1.0119831027411801</v>
      </c>
      <c r="AA915" s="107">
        <v>-0.5187278769329241</v>
      </c>
      <c r="AB915" s="108">
        <v>0.121098623893796</v>
      </c>
      <c r="AC915" s="108">
        <v>11.966466986036979</v>
      </c>
      <c r="AD915" s="110">
        <v>0.12877244440876581</v>
      </c>
    </row>
    <row r="916" spans="1:30" x14ac:dyDescent="0.2">
      <c r="A916" s="105" t="s">
        <v>2694</v>
      </c>
      <c r="B916" s="105" t="s">
        <v>2695</v>
      </c>
      <c r="C916" s="105" t="s">
        <v>2696</v>
      </c>
      <c r="D916" s="106">
        <v>3.12996538464521E-2</v>
      </c>
      <c r="E916" s="107">
        <v>-1.2702214530378961E-2</v>
      </c>
      <c r="F916" s="108">
        <v>1.33989050547044E-2</v>
      </c>
      <c r="G916" s="108">
        <v>42.808476797973285</v>
      </c>
      <c r="H916" s="109">
        <v>1.565372655E-3</v>
      </c>
      <c r="I916" s="107">
        <v>-3.8565475609756098E-3</v>
      </c>
      <c r="J916" s="108">
        <v>2.3822152606519098E-3</v>
      </c>
      <c r="K916" s="108">
        <v>152.18199021445855</v>
      </c>
      <c r="L916" s="110">
        <v>-1.7196982331756121</v>
      </c>
      <c r="M916" s="106">
        <v>6.7794497099999997E-3</v>
      </c>
      <c r="N916" s="111">
        <v>-3.6816822580645163E-3</v>
      </c>
      <c r="O916" s="112">
        <v>3.4479747497204098E-3</v>
      </c>
      <c r="P916" s="112">
        <v>50.859212726874993</v>
      </c>
      <c r="Q916" s="109">
        <v>1.0252424519999999E-3</v>
      </c>
      <c r="R916" s="107">
        <v>-2.3650605644375761E-3</v>
      </c>
      <c r="S916" s="108">
        <v>1.17017295867626E-3</v>
      </c>
      <c r="T916" s="108">
        <v>114.13621786666516</v>
      </c>
      <c r="U916" s="110">
        <v>-0.63848799392753619</v>
      </c>
      <c r="V916" s="106">
        <v>8.2405939769999992E-3</v>
      </c>
      <c r="W916" s="107">
        <v>-1.3645626721311476E-3</v>
      </c>
      <c r="X916" s="108">
        <v>1.8287931910427101E-3</v>
      </c>
      <c r="Y916" s="108">
        <v>22.19249238764807</v>
      </c>
      <c r="Z916" s="109">
        <v>8.6556016800000001E-4</v>
      </c>
      <c r="AA916" s="107">
        <v>-4.4367360194864512E-4</v>
      </c>
      <c r="AB916" s="108">
        <v>2.5169150013799801E-3</v>
      </c>
      <c r="AC916" s="108">
        <v>290.78452248971558</v>
      </c>
      <c r="AD916" s="110">
        <v>-1.6208680345705819</v>
      </c>
    </row>
    <row r="917" spans="1:30" x14ac:dyDescent="0.2">
      <c r="A917" s="105" t="s">
        <v>2697</v>
      </c>
      <c r="B917" s="105" t="s">
        <v>2698</v>
      </c>
      <c r="C917" s="105" t="s">
        <v>2699</v>
      </c>
      <c r="D917" s="116">
        <v>0</v>
      </c>
      <c r="E917" s="107">
        <v>0</v>
      </c>
      <c r="F917" s="108">
        <v>1.47472049078107E-3</v>
      </c>
      <c r="G917" s="108" t="s">
        <v>156</v>
      </c>
      <c r="H917" s="109">
        <v>0</v>
      </c>
      <c r="I917" s="107">
        <v>0</v>
      </c>
      <c r="J917" s="108">
        <v>2.0544579798999901E-3</v>
      </c>
      <c r="K917" s="108" t="s">
        <v>156</v>
      </c>
      <c r="L917" s="110" t="s">
        <v>157</v>
      </c>
      <c r="M917" s="106">
        <v>0</v>
      </c>
      <c r="N917" s="111">
        <v>0</v>
      </c>
      <c r="O917" s="112">
        <v>2.0222129216412601E-3</v>
      </c>
      <c r="P917" s="112" t="s">
        <v>156</v>
      </c>
      <c r="Q917" s="113">
        <v>0</v>
      </c>
      <c r="R917" s="107">
        <v>0</v>
      </c>
      <c r="S917" s="108">
        <v>1.1480542828147301E-3</v>
      </c>
      <c r="T917" s="108" t="s">
        <v>156</v>
      </c>
      <c r="U917" s="110" t="s">
        <v>157</v>
      </c>
      <c r="V917" s="116">
        <v>0</v>
      </c>
      <c r="W917" s="107">
        <v>0</v>
      </c>
      <c r="X917" s="108">
        <v>1.76818204242629E-3</v>
      </c>
      <c r="Y917" s="108" t="s">
        <v>156</v>
      </c>
      <c r="Z917" s="109">
        <v>0</v>
      </c>
      <c r="AA917" s="107">
        <v>0</v>
      </c>
      <c r="AB917" s="108">
        <v>1.7711583761123499E-3</v>
      </c>
      <c r="AC917" s="108" t="s">
        <v>156</v>
      </c>
      <c r="AD917" s="110" t="s">
        <v>157</v>
      </c>
    </row>
    <row r="918" spans="1:30" x14ac:dyDescent="0.2">
      <c r="A918" s="105" t="s">
        <v>2700</v>
      </c>
      <c r="B918" s="105" t="s">
        <v>2701</v>
      </c>
      <c r="C918" s="105" t="s">
        <v>2702</v>
      </c>
      <c r="D918" s="106">
        <v>0</v>
      </c>
      <c r="E918" s="107">
        <v>0</v>
      </c>
      <c r="F918" s="108">
        <v>0</v>
      </c>
      <c r="G918" s="108" t="s">
        <v>156</v>
      </c>
      <c r="H918" s="109">
        <v>0</v>
      </c>
      <c r="I918" s="107">
        <v>0</v>
      </c>
      <c r="J918" s="108">
        <v>0</v>
      </c>
      <c r="K918" s="108" t="s">
        <v>156</v>
      </c>
      <c r="L918" s="110" t="s">
        <v>157</v>
      </c>
      <c r="M918" s="106">
        <v>0</v>
      </c>
      <c r="N918" s="111">
        <v>0</v>
      </c>
      <c r="O918" s="112">
        <v>0</v>
      </c>
      <c r="P918" s="112" t="s">
        <v>156</v>
      </c>
      <c r="Q918" s="109">
        <v>0</v>
      </c>
      <c r="R918" s="107">
        <v>0</v>
      </c>
      <c r="S918" s="108">
        <v>0</v>
      </c>
      <c r="T918" s="108" t="s">
        <v>156</v>
      </c>
      <c r="U918" s="110" t="s">
        <v>157</v>
      </c>
      <c r="V918" s="106">
        <v>0</v>
      </c>
      <c r="W918" s="107">
        <v>0</v>
      </c>
      <c r="X918" s="108">
        <v>0</v>
      </c>
      <c r="Y918" s="108" t="s">
        <v>156</v>
      </c>
      <c r="Z918" s="109">
        <v>0</v>
      </c>
      <c r="AA918" s="107">
        <v>0</v>
      </c>
      <c r="AB918" s="108">
        <v>0</v>
      </c>
      <c r="AC918" s="108" t="s">
        <v>156</v>
      </c>
      <c r="AD918" s="110" t="s">
        <v>157</v>
      </c>
    </row>
    <row r="919" spans="1:30" x14ac:dyDescent="0.2">
      <c r="A919" s="105" t="s">
        <v>2703</v>
      </c>
      <c r="B919" s="105" t="s">
        <v>2704</v>
      </c>
      <c r="C919" s="105" t="s">
        <v>2705</v>
      </c>
      <c r="D919" s="106">
        <v>0</v>
      </c>
      <c r="E919" s="107">
        <v>0</v>
      </c>
      <c r="F919" s="108">
        <v>0</v>
      </c>
      <c r="G919" s="108" t="s">
        <v>156</v>
      </c>
      <c r="H919" s="109">
        <v>0</v>
      </c>
      <c r="I919" s="107">
        <v>0</v>
      </c>
      <c r="J919" s="108">
        <v>0</v>
      </c>
      <c r="K919" s="108" t="s">
        <v>156</v>
      </c>
      <c r="L919" s="110" t="s">
        <v>157</v>
      </c>
      <c r="M919" s="106">
        <v>0</v>
      </c>
      <c r="N919" s="111">
        <v>0</v>
      </c>
      <c r="O919" s="112">
        <v>0</v>
      </c>
      <c r="P919" s="112" t="s">
        <v>156</v>
      </c>
      <c r="Q919" s="109">
        <v>0</v>
      </c>
      <c r="R919" s="107">
        <v>0</v>
      </c>
      <c r="S919" s="108">
        <v>0</v>
      </c>
      <c r="T919" s="108" t="s">
        <v>156</v>
      </c>
      <c r="U919" s="110" t="s">
        <v>157</v>
      </c>
      <c r="V919" s="106">
        <v>0</v>
      </c>
      <c r="W919" s="107">
        <v>0</v>
      </c>
      <c r="X919" s="108">
        <v>0</v>
      </c>
      <c r="Y919" s="108" t="s">
        <v>156</v>
      </c>
      <c r="Z919" s="109">
        <v>0</v>
      </c>
      <c r="AA919" s="107">
        <v>0</v>
      </c>
      <c r="AB919" s="108">
        <v>0</v>
      </c>
      <c r="AC919" s="108" t="s">
        <v>156</v>
      </c>
      <c r="AD919" s="110" t="s">
        <v>157</v>
      </c>
    </row>
    <row r="920" spans="1:30" x14ac:dyDescent="0.2">
      <c r="A920" s="105" t="s">
        <v>2706</v>
      </c>
      <c r="B920" s="105" t="s">
        <v>2707</v>
      </c>
      <c r="C920" s="105" t="s">
        <v>2708</v>
      </c>
      <c r="D920" s="106">
        <v>0</v>
      </c>
      <c r="E920" s="107">
        <v>0</v>
      </c>
      <c r="F920" s="108">
        <v>0</v>
      </c>
      <c r="G920" s="108" t="s">
        <v>156</v>
      </c>
      <c r="H920" s="109">
        <v>0</v>
      </c>
      <c r="I920" s="107">
        <v>0</v>
      </c>
      <c r="J920" s="108">
        <v>0</v>
      </c>
      <c r="K920" s="108" t="s">
        <v>156</v>
      </c>
      <c r="L920" s="110" t="s">
        <v>157</v>
      </c>
      <c r="M920" s="106">
        <v>0</v>
      </c>
      <c r="N920" s="111">
        <v>0</v>
      </c>
      <c r="O920" s="112">
        <v>0</v>
      </c>
      <c r="P920" s="112" t="s">
        <v>156</v>
      </c>
      <c r="Q920" s="109">
        <v>0</v>
      </c>
      <c r="R920" s="107">
        <v>0</v>
      </c>
      <c r="S920" s="108">
        <v>0</v>
      </c>
      <c r="T920" s="108" t="s">
        <v>156</v>
      </c>
      <c r="U920" s="110" t="s">
        <v>157</v>
      </c>
      <c r="V920" s="106">
        <v>0</v>
      </c>
      <c r="W920" s="107">
        <v>0</v>
      </c>
      <c r="X920" s="108">
        <v>0</v>
      </c>
      <c r="Y920" s="108" t="s">
        <v>156</v>
      </c>
      <c r="Z920" s="109">
        <v>0</v>
      </c>
      <c r="AA920" s="107">
        <v>0</v>
      </c>
      <c r="AB920" s="108">
        <v>0</v>
      </c>
      <c r="AC920" s="108" t="s">
        <v>156</v>
      </c>
      <c r="AD920" s="110" t="s">
        <v>157</v>
      </c>
    </row>
    <row r="921" spans="1:30" x14ac:dyDescent="0.2">
      <c r="A921" s="105" t="s">
        <v>2709</v>
      </c>
      <c r="B921" s="105" t="s">
        <v>2710</v>
      </c>
      <c r="C921" s="105" t="s">
        <v>2711</v>
      </c>
      <c r="D921" s="106">
        <v>0</v>
      </c>
      <c r="E921" s="107">
        <v>0</v>
      </c>
      <c r="F921" s="108">
        <v>0</v>
      </c>
      <c r="G921" s="108" t="s">
        <v>156</v>
      </c>
      <c r="H921" s="109">
        <v>0</v>
      </c>
      <c r="I921" s="107">
        <v>0</v>
      </c>
      <c r="J921" s="108">
        <v>0</v>
      </c>
      <c r="K921" s="108" t="s">
        <v>156</v>
      </c>
      <c r="L921" s="110" t="s">
        <v>157</v>
      </c>
      <c r="M921" s="106">
        <v>0</v>
      </c>
      <c r="N921" s="111">
        <v>0</v>
      </c>
      <c r="O921" s="112">
        <v>0</v>
      </c>
      <c r="P921" s="112" t="s">
        <v>156</v>
      </c>
      <c r="Q921" s="109">
        <v>0</v>
      </c>
      <c r="R921" s="107">
        <v>0</v>
      </c>
      <c r="S921" s="108">
        <v>0</v>
      </c>
      <c r="T921" s="108" t="s">
        <v>156</v>
      </c>
      <c r="U921" s="110" t="s">
        <v>157</v>
      </c>
      <c r="V921" s="106">
        <v>0</v>
      </c>
      <c r="W921" s="107">
        <v>0</v>
      </c>
      <c r="X921" s="108">
        <v>0</v>
      </c>
      <c r="Y921" s="108" t="s">
        <v>156</v>
      </c>
      <c r="Z921" s="109">
        <v>0</v>
      </c>
      <c r="AA921" s="107">
        <v>0</v>
      </c>
      <c r="AB921" s="108">
        <v>0</v>
      </c>
      <c r="AC921" s="108" t="s">
        <v>156</v>
      </c>
      <c r="AD921" s="110" t="s">
        <v>157</v>
      </c>
    </row>
    <row r="922" spans="1:30" x14ac:dyDescent="0.2">
      <c r="A922" s="105" t="s">
        <v>2712</v>
      </c>
      <c r="B922" s="105" t="s">
        <v>2713</v>
      </c>
      <c r="C922" s="105" t="s">
        <v>2714</v>
      </c>
      <c r="D922" s="106">
        <v>0.78488875503414302</v>
      </c>
      <c r="E922" s="107">
        <v>-0.31852829420526807</v>
      </c>
      <c r="F922" s="108">
        <v>1.9844233626032898E-2</v>
      </c>
      <c r="G922" s="108">
        <v>2.5282861423042893</v>
      </c>
      <c r="H922" s="109">
        <v>3.84755214256427E-2</v>
      </c>
      <c r="I922" s="107">
        <v>-9.4790641600499395E-2</v>
      </c>
      <c r="J922" s="108">
        <v>1.3791297609449999E-3</v>
      </c>
      <c r="K922" s="108">
        <v>3.5844342320617755</v>
      </c>
      <c r="L922" s="110">
        <v>-1.7486049915155881</v>
      </c>
      <c r="M922" s="106">
        <v>0</v>
      </c>
      <c r="N922" s="111">
        <v>0</v>
      </c>
      <c r="O922" s="112">
        <v>0</v>
      </c>
      <c r="P922" s="112" t="s">
        <v>156</v>
      </c>
      <c r="Q922" s="109">
        <v>0</v>
      </c>
      <c r="R922" s="107">
        <v>0</v>
      </c>
      <c r="S922" s="108">
        <v>0</v>
      </c>
      <c r="T922" s="108" t="s">
        <v>156</v>
      </c>
      <c r="U922" s="110" t="s">
        <v>157</v>
      </c>
      <c r="V922" s="106">
        <v>0</v>
      </c>
      <c r="W922" s="107">
        <v>0</v>
      </c>
      <c r="X922" s="108">
        <v>0</v>
      </c>
      <c r="Y922" s="108" t="s">
        <v>156</v>
      </c>
      <c r="Z922" s="109">
        <v>0</v>
      </c>
      <c r="AA922" s="107">
        <v>0</v>
      </c>
      <c r="AB922" s="108">
        <v>0</v>
      </c>
      <c r="AC922" s="108" t="s">
        <v>156</v>
      </c>
      <c r="AD922" s="110" t="s">
        <v>157</v>
      </c>
    </row>
    <row r="923" spans="1:30" x14ac:dyDescent="0.2">
      <c r="A923" s="105" t="s">
        <v>2715</v>
      </c>
      <c r="B923" s="105" t="s">
        <v>2716</v>
      </c>
      <c r="C923" s="105" t="s">
        <v>2717</v>
      </c>
      <c r="D923" s="106">
        <v>0</v>
      </c>
      <c r="E923" s="107">
        <v>0</v>
      </c>
      <c r="F923" s="108">
        <v>0</v>
      </c>
      <c r="G923" s="108" t="s">
        <v>156</v>
      </c>
      <c r="H923" s="109">
        <v>0</v>
      </c>
      <c r="I923" s="107">
        <v>0</v>
      </c>
      <c r="J923" s="108">
        <v>0</v>
      </c>
      <c r="K923" s="108" t="s">
        <v>156</v>
      </c>
      <c r="L923" s="110" t="s">
        <v>157</v>
      </c>
      <c r="M923" s="106">
        <v>0</v>
      </c>
      <c r="N923" s="111">
        <v>0</v>
      </c>
      <c r="O923" s="112">
        <v>0</v>
      </c>
      <c r="P923" s="112" t="s">
        <v>156</v>
      </c>
      <c r="Q923" s="109">
        <v>0</v>
      </c>
      <c r="R923" s="107">
        <v>0</v>
      </c>
      <c r="S923" s="108">
        <v>0</v>
      </c>
      <c r="T923" s="108" t="s">
        <v>156</v>
      </c>
      <c r="U923" s="110" t="s">
        <v>157</v>
      </c>
      <c r="V923" s="106">
        <v>0</v>
      </c>
      <c r="W923" s="107">
        <v>0</v>
      </c>
      <c r="X923" s="108">
        <v>0</v>
      </c>
      <c r="Y923" s="108" t="s">
        <v>156</v>
      </c>
      <c r="Z923" s="109">
        <v>0</v>
      </c>
      <c r="AA923" s="107">
        <v>0</v>
      </c>
      <c r="AB923" s="108">
        <v>0</v>
      </c>
      <c r="AC923" s="108" t="s">
        <v>156</v>
      </c>
      <c r="AD923" s="110" t="s">
        <v>157</v>
      </c>
    </row>
    <row r="924" spans="1:30" x14ac:dyDescent="0.2">
      <c r="A924" s="105" t="s">
        <v>2718</v>
      </c>
      <c r="B924" s="105" t="s">
        <v>2719</v>
      </c>
      <c r="C924" s="105" t="s">
        <v>2720</v>
      </c>
      <c r="D924" s="106">
        <v>0</v>
      </c>
      <c r="E924" s="107">
        <v>0</v>
      </c>
      <c r="F924" s="108">
        <v>0</v>
      </c>
      <c r="G924" s="108" t="s">
        <v>156</v>
      </c>
      <c r="H924" s="109">
        <v>0</v>
      </c>
      <c r="I924" s="107">
        <v>0</v>
      </c>
      <c r="J924" s="108">
        <v>0</v>
      </c>
      <c r="K924" s="108" t="s">
        <v>156</v>
      </c>
      <c r="L924" s="110" t="s">
        <v>157</v>
      </c>
      <c r="M924" s="106">
        <v>0</v>
      </c>
      <c r="N924" s="111">
        <v>0</v>
      </c>
      <c r="O924" s="112">
        <v>0</v>
      </c>
      <c r="P924" s="112" t="s">
        <v>156</v>
      </c>
      <c r="Q924" s="109">
        <v>0</v>
      </c>
      <c r="R924" s="107">
        <v>0</v>
      </c>
      <c r="S924" s="108">
        <v>0</v>
      </c>
      <c r="T924" s="108" t="s">
        <v>156</v>
      </c>
      <c r="U924" s="110" t="s">
        <v>157</v>
      </c>
      <c r="V924" s="106">
        <v>0</v>
      </c>
      <c r="W924" s="107">
        <v>0</v>
      </c>
      <c r="X924" s="108">
        <v>0</v>
      </c>
      <c r="Y924" s="108" t="s">
        <v>156</v>
      </c>
      <c r="Z924" s="109">
        <v>0</v>
      </c>
      <c r="AA924" s="107">
        <v>0</v>
      </c>
      <c r="AB924" s="108">
        <v>0</v>
      </c>
      <c r="AC924" s="108" t="s">
        <v>156</v>
      </c>
      <c r="AD924" s="110" t="s">
        <v>157</v>
      </c>
    </row>
    <row r="925" spans="1:30" x14ac:dyDescent="0.2">
      <c r="A925" s="105" t="s">
        <v>2721</v>
      </c>
      <c r="B925" s="105" t="s">
        <v>2722</v>
      </c>
      <c r="C925" s="105" t="s">
        <v>2723</v>
      </c>
      <c r="D925" s="106">
        <v>0</v>
      </c>
      <c r="E925" s="107">
        <v>0</v>
      </c>
      <c r="F925" s="108">
        <v>0</v>
      </c>
      <c r="G925" s="108" t="s">
        <v>156</v>
      </c>
      <c r="H925" s="109">
        <v>0</v>
      </c>
      <c r="I925" s="107">
        <v>0</v>
      </c>
      <c r="J925" s="108">
        <v>0</v>
      </c>
      <c r="K925" s="108" t="s">
        <v>156</v>
      </c>
      <c r="L925" s="110" t="s">
        <v>157</v>
      </c>
      <c r="M925" s="106">
        <v>0</v>
      </c>
      <c r="N925" s="111">
        <v>0</v>
      </c>
      <c r="O925" s="112">
        <v>0</v>
      </c>
      <c r="P925" s="112" t="s">
        <v>156</v>
      </c>
      <c r="Q925" s="109">
        <v>0</v>
      </c>
      <c r="R925" s="107">
        <v>0</v>
      </c>
      <c r="S925" s="108">
        <v>0</v>
      </c>
      <c r="T925" s="108" t="s">
        <v>156</v>
      </c>
      <c r="U925" s="110" t="s">
        <v>157</v>
      </c>
      <c r="V925" s="106">
        <v>0</v>
      </c>
      <c r="W925" s="107">
        <v>0</v>
      </c>
      <c r="X925" s="108">
        <v>0</v>
      </c>
      <c r="Y925" s="108" t="s">
        <v>156</v>
      </c>
      <c r="Z925" s="109">
        <v>0</v>
      </c>
      <c r="AA925" s="107">
        <v>0</v>
      </c>
      <c r="AB925" s="108">
        <v>0</v>
      </c>
      <c r="AC925" s="108" t="s">
        <v>156</v>
      </c>
      <c r="AD925" s="110" t="s">
        <v>157</v>
      </c>
    </row>
    <row r="926" spans="1:30" x14ac:dyDescent="0.2">
      <c r="A926" s="105" t="s">
        <v>2724</v>
      </c>
      <c r="B926" s="105" t="s">
        <v>2725</v>
      </c>
      <c r="C926" s="105" t="s">
        <v>2726</v>
      </c>
      <c r="D926" s="106">
        <v>-9.4946971641609395</v>
      </c>
      <c r="E926" s="107">
        <v>3.8531953379357824</v>
      </c>
      <c r="F926" s="108">
        <v>0.12867583536823901</v>
      </c>
      <c r="G926" s="108">
        <v>1.3552389627964501</v>
      </c>
      <c r="H926" s="109">
        <v>-1.6228828481433799</v>
      </c>
      <c r="I926" s="107">
        <v>3.9982331809395908</v>
      </c>
      <c r="J926" s="108">
        <v>3.0499874759379601E-2</v>
      </c>
      <c r="K926" s="108">
        <v>1.8793639229271699</v>
      </c>
      <c r="L926" s="110">
        <v>5.3307288596596711E-2</v>
      </c>
      <c r="M926" s="106">
        <v>-3.0777657351813801</v>
      </c>
      <c r="N926" s="111">
        <v>1.6714270311618227</v>
      </c>
      <c r="O926" s="112">
        <v>0.146491230580542</v>
      </c>
      <c r="P926" s="112">
        <v>4.7596614942465401</v>
      </c>
      <c r="Q926" s="109">
        <v>-1.20091559737843</v>
      </c>
      <c r="R926" s="107">
        <v>2.7703087353016853</v>
      </c>
      <c r="S926" s="108">
        <v>1.4486230351141801E-2</v>
      </c>
      <c r="T926" s="108">
        <v>1.20626548466561</v>
      </c>
      <c r="U926" s="110">
        <v>0.72896639231364058</v>
      </c>
      <c r="V926" s="106">
        <v>-8.4283162189565601</v>
      </c>
      <c r="W926" s="107">
        <v>1.3956476600358603</v>
      </c>
      <c r="X926" s="108">
        <v>2.7673202596307601E-2</v>
      </c>
      <c r="Y926" s="108">
        <v>0.32833607422163802</v>
      </c>
      <c r="Z926" s="109">
        <v>-2.5149356106221599</v>
      </c>
      <c r="AA926" s="107">
        <v>1.2891195578140893</v>
      </c>
      <c r="AB926" s="108">
        <v>5.2026624989217903E-2</v>
      </c>
      <c r="AC926" s="108">
        <v>2.0687060443804901</v>
      </c>
      <c r="AD926" s="110">
        <v>-0.11454869925649916</v>
      </c>
    </row>
    <row r="927" spans="1:30" x14ac:dyDescent="0.2">
      <c r="A927" s="105" t="s">
        <v>2727</v>
      </c>
      <c r="B927" s="105" t="s">
        <v>2728</v>
      </c>
      <c r="C927" s="105" t="s">
        <v>2729</v>
      </c>
      <c r="D927" s="116">
        <v>0</v>
      </c>
      <c r="E927" s="107">
        <v>0</v>
      </c>
      <c r="F927" s="114">
        <v>6.3252857782683501E-7</v>
      </c>
      <c r="G927" s="108" t="s">
        <v>156</v>
      </c>
      <c r="H927" s="113">
        <v>0</v>
      </c>
      <c r="I927" s="107">
        <v>0</v>
      </c>
      <c r="J927" s="114">
        <v>6.57748776422019E-7</v>
      </c>
      <c r="K927" s="108" t="s">
        <v>156</v>
      </c>
      <c r="L927" s="110" t="s">
        <v>157</v>
      </c>
      <c r="M927" s="116">
        <v>0</v>
      </c>
      <c r="N927" s="111">
        <v>0</v>
      </c>
      <c r="O927" s="115">
        <v>8.6028350821329003E-7</v>
      </c>
      <c r="P927" s="112" t="s">
        <v>156</v>
      </c>
      <c r="Q927" s="113">
        <v>0</v>
      </c>
      <c r="R927" s="107">
        <v>0</v>
      </c>
      <c r="S927" s="114">
        <v>1.07696435284365E-5</v>
      </c>
      <c r="T927" s="108" t="s">
        <v>156</v>
      </c>
      <c r="U927" s="110" t="s">
        <v>157</v>
      </c>
      <c r="V927" s="116">
        <v>0</v>
      </c>
      <c r="W927" s="107">
        <v>0</v>
      </c>
      <c r="X927" s="114">
        <v>1.1052181541429E-6</v>
      </c>
      <c r="Y927" s="108" t="s">
        <v>156</v>
      </c>
      <c r="Z927" s="113">
        <v>0</v>
      </c>
      <c r="AA927" s="107">
        <v>0</v>
      </c>
      <c r="AB927" s="114">
        <v>2.883587801221E-7</v>
      </c>
      <c r="AC927" s="108" t="s">
        <v>156</v>
      </c>
      <c r="AD927" s="110" t="s">
        <v>157</v>
      </c>
    </row>
    <row r="928" spans="1:30" x14ac:dyDescent="0.2">
      <c r="A928" s="105" t="s">
        <v>2730</v>
      </c>
      <c r="B928" s="105" t="s">
        <v>2731</v>
      </c>
      <c r="C928" s="105" t="s">
        <v>2732</v>
      </c>
      <c r="D928" s="106">
        <v>0</v>
      </c>
      <c r="E928" s="107">
        <v>0</v>
      </c>
      <c r="F928" s="108">
        <v>0</v>
      </c>
      <c r="G928" s="108" t="s">
        <v>156</v>
      </c>
      <c r="H928" s="109">
        <v>0</v>
      </c>
      <c r="I928" s="107">
        <v>0</v>
      </c>
      <c r="J928" s="108">
        <v>0</v>
      </c>
      <c r="K928" s="108" t="s">
        <v>156</v>
      </c>
      <c r="L928" s="110" t="s">
        <v>157</v>
      </c>
      <c r="M928" s="106">
        <v>0</v>
      </c>
      <c r="N928" s="111">
        <v>0</v>
      </c>
      <c r="O928" s="112">
        <v>0</v>
      </c>
      <c r="P928" s="112" t="s">
        <v>156</v>
      </c>
      <c r="Q928" s="109">
        <v>0</v>
      </c>
      <c r="R928" s="107">
        <v>0</v>
      </c>
      <c r="S928" s="108">
        <v>0</v>
      </c>
      <c r="T928" s="108" t="s">
        <v>156</v>
      </c>
      <c r="U928" s="110" t="s">
        <v>157</v>
      </c>
      <c r="V928" s="106">
        <v>0</v>
      </c>
      <c r="W928" s="107">
        <v>0</v>
      </c>
      <c r="X928" s="108">
        <v>0</v>
      </c>
      <c r="Y928" s="108" t="s">
        <v>156</v>
      </c>
      <c r="Z928" s="109">
        <v>0</v>
      </c>
      <c r="AA928" s="107">
        <v>0</v>
      </c>
      <c r="AB928" s="108">
        <v>0</v>
      </c>
      <c r="AC928" s="108" t="s">
        <v>156</v>
      </c>
      <c r="AD928" s="110" t="s">
        <v>157</v>
      </c>
    </row>
    <row r="929" spans="1:30" x14ac:dyDescent="0.2">
      <c r="A929" s="105" t="s">
        <v>2733</v>
      </c>
      <c r="B929" s="105" t="s">
        <v>2734</v>
      </c>
      <c r="C929" s="105" t="s">
        <v>2735</v>
      </c>
      <c r="D929" s="106">
        <v>0</v>
      </c>
      <c r="E929" s="107">
        <v>0</v>
      </c>
      <c r="F929" s="108">
        <v>0</v>
      </c>
      <c r="G929" s="108" t="s">
        <v>156</v>
      </c>
      <c r="H929" s="109">
        <v>0</v>
      </c>
      <c r="I929" s="107">
        <v>0</v>
      </c>
      <c r="J929" s="108">
        <v>0</v>
      </c>
      <c r="K929" s="108" t="s">
        <v>156</v>
      </c>
      <c r="L929" s="110" t="s">
        <v>157</v>
      </c>
      <c r="M929" s="106">
        <v>0</v>
      </c>
      <c r="N929" s="111">
        <v>0</v>
      </c>
      <c r="O929" s="112">
        <v>0</v>
      </c>
      <c r="P929" s="112" t="s">
        <v>156</v>
      </c>
      <c r="Q929" s="109">
        <v>0</v>
      </c>
      <c r="R929" s="107">
        <v>0</v>
      </c>
      <c r="S929" s="108">
        <v>0</v>
      </c>
      <c r="T929" s="108" t="s">
        <v>156</v>
      </c>
      <c r="U929" s="110" t="s">
        <v>157</v>
      </c>
      <c r="V929" s="106">
        <v>0</v>
      </c>
      <c r="W929" s="107">
        <v>0</v>
      </c>
      <c r="X929" s="108">
        <v>0</v>
      </c>
      <c r="Y929" s="108" t="s">
        <v>156</v>
      </c>
      <c r="Z929" s="109">
        <v>0</v>
      </c>
      <c r="AA929" s="107">
        <v>0</v>
      </c>
      <c r="AB929" s="108">
        <v>0</v>
      </c>
      <c r="AC929" s="108" t="s">
        <v>156</v>
      </c>
      <c r="AD929" s="110" t="s">
        <v>157</v>
      </c>
    </row>
    <row r="930" spans="1:30" x14ac:dyDescent="0.2">
      <c r="A930" s="105" t="s">
        <v>2736</v>
      </c>
      <c r="B930" s="105" t="s">
        <v>2737</v>
      </c>
      <c r="C930" s="105" t="s">
        <v>2738</v>
      </c>
      <c r="D930" s="106">
        <v>0</v>
      </c>
      <c r="E930" s="107">
        <v>0</v>
      </c>
      <c r="F930" s="108">
        <v>0</v>
      </c>
      <c r="G930" s="108" t="s">
        <v>156</v>
      </c>
      <c r="H930" s="109">
        <v>0</v>
      </c>
      <c r="I930" s="107">
        <v>0</v>
      </c>
      <c r="J930" s="108">
        <v>0</v>
      </c>
      <c r="K930" s="108" t="s">
        <v>156</v>
      </c>
      <c r="L930" s="110" t="s">
        <v>157</v>
      </c>
      <c r="M930" s="116">
        <v>0</v>
      </c>
      <c r="N930" s="111">
        <v>0</v>
      </c>
      <c r="O930" s="115">
        <v>3.0296599493239898E-11</v>
      </c>
      <c r="P930" s="112" t="s">
        <v>156</v>
      </c>
      <c r="Q930" s="109">
        <v>0</v>
      </c>
      <c r="R930" s="107">
        <v>0</v>
      </c>
      <c r="S930" s="108">
        <v>0</v>
      </c>
      <c r="T930" s="108" t="s">
        <v>156</v>
      </c>
      <c r="U930" s="110" t="s">
        <v>157</v>
      </c>
      <c r="V930" s="106">
        <v>0</v>
      </c>
      <c r="W930" s="107">
        <v>0</v>
      </c>
      <c r="X930" s="108">
        <v>0</v>
      </c>
      <c r="Y930" s="108" t="s">
        <v>156</v>
      </c>
      <c r="Z930" s="109">
        <v>0</v>
      </c>
      <c r="AA930" s="107">
        <v>0</v>
      </c>
      <c r="AB930" s="108">
        <v>0</v>
      </c>
      <c r="AC930" s="108" t="s">
        <v>156</v>
      </c>
      <c r="AD930" s="110" t="s">
        <v>157</v>
      </c>
    </row>
    <row r="931" spans="1:30" x14ac:dyDescent="0.2">
      <c r="A931" s="105" t="s">
        <v>2739</v>
      </c>
      <c r="B931" s="105" t="s">
        <v>2740</v>
      </c>
      <c r="C931" s="105" t="s">
        <v>2741</v>
      </c>
      <c r="D931" s="106">
        <v>0</v>
      </c>
      <c r="E931" s="107">
        <v>0</v>
      </c>
      <c r="F931" s="108">
        <v>0</v>
      </c>
      <c r="G931" s="108" t="s">
        <v>156</v>
      </c>
      <c r="H931" s="109">
        <v>0</v>
      </c>
      <c r="I931" s="107">
        <v>0</v>
      </c>
      <c r="J931" s="108">
        <v>0</v>
      </c>
      <c r="K931" s="108" t="s">
        <v>156</v>
      </c>
      <c r="L931" s="110" t="s">
        <v>157</v>
      </c>
      <c r="M931" s="106">
        <v>0</v>
      </c>
      <c r="N931" s="111">
        <v>0</v>
      </c>
      <c r="O931" s="112">
        <v>0</v>
      </c>
      <c r="P931" s="112" t="s">
        <v>156</v>
      </c>
      <c r="Q931" s="109">
        <v>0</v>
      </c>
      <c r="R931" s="107">
        <v>0</v>
      </c>
      <c r="S931" s="108">
        <v>0</v>
      </c>
      <c r="T931" s="108" t="s">
        <v>156</v>
      </c>
      <c r="U931" s="110" t="s">
        <v>157</v>
      </c>
      <c r="V931" s="106">
        <v>0</v>
      </c>
      <c r="W931" s="107">
        <v>0</v>
      </c>
      <c r="X931" s="108">
        <v>0</v>
      </c>
      <c r="Y931" s="108" t="s">
        <v>156</v>
      </c>
      <c r="Z931" s="113">
        <v>0</v>
      </c>
      <c r="AA931" s="107">
        <v>0</v>
      </c>
      <c r="AB931" s="114">
        <v>1.4678987063073202E-11</v>
      </c>
      <c r="AC931" s="108" t="s">
        <v>156</v>
      </c>
      <c r="AD931" s="110" t="s">
        <v>157</v>
      </c>
    </row>
    <row r="932" spans="1:30" x14ac:dyDescent="0.2">
      <c r="A932" s="105" t="s">
        <v>2742</v>
      </c>
      <c r="B932" s="105" t="s">
        <v>2743</v>
      </c>
      <c r="C932" s="105" t="s">
        <v>2744</v>
      </c>
      <c r="D932" s="116">
        <v>0</v>
      </c>
      <c r="E932" s="107">
        <v>0</v>
      </c>
      <c r="F932" s="108">
        <v>8.3676647044780795E-4</v>
      </c>
      <c r="G932" s="108" t="s">
        <v>156</v>
      </c>
      <c r="H932" s="113">
        <v>0</v>
      </c>
      <c r="I932" s="107">
        <v>0</v>
      </c>
      <c r="J932" s="114">
        <v>8.5876232241561701E-6</v>
      </c>
      <c r="K932" s="108" t="s">
        <v>156</v>
      </c>
      <c r="L932" s="110" t="s">
        <v>157</v>
      </c>
      <c r="M932" s="116">
        <v>0</v>
      </c>
      <c r="N932" s="111">
        <v>0</v>
      </c>
      <c r="O932" s="115">
        <v>9.1254072146784099E-6</v>
      </c>
      <c r="P932" s="112" t="s">
        <v>156</v>
      </c>
      <c r="Q932" s="113">
        <v>0</v>
      </c>
      <c r="R932" s="107">
        <v>0</v>
      </c>
      <c r="S932" s="114">
        <v>3.8485503317483498E-5</v>
      </c>
      <c r="T932" s="108" t="s">
        <v>156</v>
      </c>
      <c r="U932" s="110" t="s">
        <v>157</v>
      </c>
      <c r="V932" s="106">
        <v>1.12231544424737E-4</v>
      </c>
      <c r="W932" s="107">
        <v>-1.8584458424364465E-5</v>
      </c>
      <c r="X932" s="114">
        <v>2.4427719245751999E-5</v>
      </c>
      <c r="Y932" s="108">
        <v>21.765466537024572</v>
      </c>
      <c r="Z932" s="113">
        <v>3.6102968329478797E-5</v>
      </c>
      <c r="AA932" s="107">
        <v>-1.8505858508703597E-5</v>
      </c>
      <c r="AB932" s="114">
        <v>1.5539477458305699E-5</v>
      </c>
      <c r="AC932" s="108">
        <v>43.042104783437992</v>
      </c>
      <c r="AD932" s="110">
        <v>-6.1145812525073605E-3</v>
      </c>
    </row>
    <row r="933" spans="1:30" x14ac:dyDescent="0.2">
      <c r="A933" s="105" t="s">
        <v>2745</v>
      </c>
      <c r="B933" s="105" t="s">
        <v>2746</v>
      </c>
      <c r="C933" s="105" t="s">
        <v>2747</v>
      </c>
      <c r="D933" s="116">
        <v>0</v>
      </c>
      <c r="E933" s="107">
        <v>0</v>
      </c>
      <c r="F933" s="108">
        <v>1.90223810125473E-4</v>
      </c>
      <c r="G933" s="108" t="s">
        <v>156</v>
      </c>
      <c r="H933" s="113">
        <v>0</v>
      </c>
      <c r="I933" s="107">
        <v>0</v>
      </c>
      <c r="J933" s="108">
        <v>1.1886257796780501E-4</v>
      </c>
      <c r="K933" s="108" t="s">
        <v>156</v>
      </c>
      <c r="L933" s="110" t="s">
        <v>157</v>
      </c>
      <c r="M933" s="116">
        <v>0</v>
      </c>
      <c r="N933" s="111">
        <v>0</v>
      </c>
      <c r="O933" s="115">
        <v>7.4153379153369406E-5</v>
      </c>
      <c r="P933" s="112" t="s">
        <v>156</v>
      </c>
      <c r="Q933" s="113">
        <v>0</v>
      </c>
      <c r="R933" s="107">
        <v>0</v>
      </c>
      <c r="S933" s="108">
        <v>1.3454700377699599E-4</v>
      </c>
      <c r="T933" s="108" t="s">
        <v>156</v>
      </c>
      <c r="U933" s="110" t="s">
        <v>157</v>
      </c>
      <c r="V933" s="116">
        <v>0</v>
      </c>
      <c r="W933" s="107">
        <v>0</v>
      </c>
      <c r="X933" s="108">
        <v>2.7653635878803701E-4</v>
      </c>
      <c r="Y933" s="108" t="s">
        <v>156</v>
      </c>
      <c r="Z933" s="113">
        <v>0</v>
      </c>
      <c r="AA933" s="107">
        <v>0</v>
      </c>
      <c r="AB933" s="114">
        <v>1.1552708471551599E-4</v>
      </c>
      <c r="AC933" s="108" t="s">
        <v>156</v>
      </c>
      <c r="AD933" s="110" t="s">
        <v>157</v>
      </c>
    </row>
    <row r="934" spans="1:30" x14ac:dyDescent="0.2">
      <c r="A934" s="105" t="s">
        <v>2748</v>
      </c>
      <c r="B934" s="105" t="s">
        <v>2749</v>
      </c>
      <c r="C934" s="105" t="s">
        <v>2750</v>
      </c>
      <c r="D934" s="106">
        <v>0</v>
      </c>
      <c r="E934" s="107">
        <v>0</v>
      </c>
      <c r="F934" s="108">
        <v>1.2194321160076699E-2</v>
      </c>
      <c r="G934" s="108" t="s">
        <v>156</v>
      </c>
      <c r="H934" s="109">
        <v>0</v>
      </c>
      <c r="I934" s="107">
        <v>0</v>
      </c>
      <c r="J934" s="108">
        <v>1.2333042386937E-3</v>
      </c>
      <c r="K934" s="108" t="s">
        <v>156</v>
      </c>
      <c r="L934" s="110" t="s">
        <v>157</v>
      </c>
      <c r="M934" s="106">
        <v>0</v>
      </c>
      <c r="N934" s="111">
        <v>0</v>
      </c>
      <c r="O934" s="112">
        <v>1.7696821029363499E-2</v>
      </c>
      <c r="P934" s="112" t="s">
        <v>156</v>
      </c>
      <c r="Q934" s="113">
        <v>0</v>
      </c>
      <c r="R934" s="107">
        <v>0</v>
      </c>
      <c r="S934" s="108">
        <v>2.4101014814695301E-4</v>
      </c>
      <c r="T934" s="108" t="s">
        <v>156</v>
      </c>
      <c r="U934" s="110" t="s">
        <v>157</v>
      </c>
      <c r="V934" s="106">
        <v>0</v>
      </c>
      <c r="W934" s="107">
        <v>0</v>
      </c>
      <c r="X934" s="108">
        <v>3.6025833348577998E-3</v>
      </c>
      <c r="Y934" s="108" t="s">
        <v>156</v>
      </c>
      <c r="Z934" s="113">
        <v>0</v>
      </c>
      <c r="AA934" s="107">
        <v>0</v>
      </c>
      <c r="AB934" s="114">
        <v>8.68930459799517E-4</v>
      </c>
      <c r="AC934" s="108" t="s">
        <v>156</v>
      </c>
      <c r="AD934" s="110" t="s">
        <v>157</v>
      </c>
    </row>
    <row r="935" spans="1:30" x14ac:dyDescent="0.2">
      <c r="A935" s="105" t="s">
        <v>2751</v>
      </c>
      <c r="B935" s="105" t="s">
        <v>2752</v>
      </c>
      <c r="C935" s="105" t="s">
        <v>2753</v>
      </c>
      <c r="D935" s="116">
        <v>0</v>
      </c>
      <c r="E935" s="107">
        <v>0</v>
      </c>
      <c r="F935" s="114">
        <v>4.4433954115907998E-5</v>
      </c>
      <c r="G935" s="108" t="s">
        <v>156</v>
      </c>
      <c r="H935" s="113">
        <v>0</v>
      </c>
      <c r="I935" s="107">
        <v>0</v>
      </c>
      <c r="J935" s="114">
        <v>1.6492080806595601E-5</v>
      </c>
      <c r="K935" s="108" t="s">
        <v>156</v>
      </c>
      <c r="L935" s="110" t="s">
        <v>157</v>
      </c>
      <c r="M935" s="116">
        <v>0</v>
      </c>
      <c r="N935" s="111">
        <v>0</v>
      </c>
      <c r="O935" s="115">
        <v>1.9339751471144499E-5</v>
      </c>
      <c r="P935" s="112" t="s">
        <v>156</v>
      </c>
      <c r="Q935" s="109">
        <v>0</v>
      </c>
      <c r="R935" s="107">
        <v>0</v>
      </c>
      <c r="S935" s="108">
        <v>0</v>
      </c>
      <c r="T935" s="108" t="s">
        <v>156</v>
      </c>
      <c r="U935" s="110" t="s">
        <v>157</v>
      </c>
      <c r="V935" s="106">
        <v>0</v>
      </c>
      <c r="W935" s="107">
        <v>0</v>
      </c>
      <c r="X935" s="108">
        <v>1.51667759064528E-3</v>
      </c>
      <c r="Y935" s="108" t="s">
        <v>156</v>
      </c>
      <c r="Z935" s="109">
        <v>0</v>
      </c>
      <c r="AA935" s="107">
        <v>0</v>
      </c>
      <c r="AB935" s="108">
        <v>2.55320609746884E-3</v>
      </c>
      <c r="AC935" s="108" t="s">
        <v>156</v>
      </c>
      <c r="AD935" s="110" t="s">
        <v>157</v>
      </c>
    </row>
    <row r="936" spans="1:30" x14ac:dyDescent="0.2">
      <c r="A936" s="105" t="s">
        <v>2754</v>
      </c>
      <c r="B936" s="105" t="s">
        <v>2755</v>
      </c>
      <c r="C936" s="105" t="s">
        <v>2756</v>
      </c>
      <c r="D936" s="106">
        <v>0</v>
      </c>
      <c r="E936" s="107">
        <v>0</v>
      </c>
      <c r="F936" s="108">
        <v>0</v>
      </c>
      <c r="G936" s="108" t="s">
        <v>156</v>
      </c>
      <c r="H936" s="109">
        <v>0</v>
      </c>
      <c r="I936" s="107">
        <v>0</v>
      </c>
      <c r="J936" s="108">
        <v>0</v>
      </c>
      <c r="K936" s="108" t="s">
        <v>156</v>
      </c>
      <c r="L936" s="110" t="s">
        <v>157</v>
      </c>
      <c r="M936" s="106">
        <v>0</v>
      </c>
      <c r="N936" s="111">
        <v>0</v>
      </c>
      <c r="O936" s="112">
        <v>0</v>
      </c>
      <c r="P936" s="112" t="s">
        <v>156</v>
      </c>
      <c r="Q936" s="109">
        <v>0</v>
      </c>
      <c r="R936" s="107">
        <v>0</v>
      </c>
      <c r="S936" s="108">
        <v>0</v>
      </c>
      <c r="T936" s="108" t="s">
        <v>156</v>
      </c>
      <c r="U936" s="110" t="s">
        <v>157</v>
      </c>
      <c r="V936" s="106">
        <v>0</v>
      </c>
      <c r="W936" s="107">
        <v>0</v>
      </c>
      <c r="X936" s="108">
        <v>0</v>
      </c>
      <c r="Y936" s="108" t="s">
        <v>156</v>
      </c>
      <c r="Z936" s="109">
        <v>0</v>
      </c>
      <c r="AA936" s="107">
        <v>0</v>
      </c>
      <c r="AB936" s="108">
        <v>0</v>
      </c>
      <c r="AC936" s="108" t="s">
        <v>156</v>
      </c>
      <c r="AD936" s="110" t="s">
        <v>157</v>
      </c>
    </row>
    <row r="937" spans="1:30" x14ac:dyDescent="0.2">
      <c r="A937" s="105" t="s">
        <v>2757</v>
      </c>
      <c r="B937" s="105" t="s">
        <v>2758</v>
      </c>
      <c r="C937" s="105" t="s">
        <v>2759</v>
      </c>
      <c r="D937" s="106">
        <v>0</v>
      </c>
      <c r="E937" s="107">
        <v>0</v>
      </c>
      <c r="F937" s="108">
        <v>0</v>
      </c>
      <c r="G937" s="108" t="s">
        <v>156</v>
      </c>
      <c r="H937" s="113">
        <v>0</v>
      </c>
      <c r="I937" s="107">
        <v>0</v>
      </c>
      <c r="J937" s="108">
        <v>7.8261701634565605E-4</v>
      </c>
      <c r="K937" s="108" t="s">
        <v>156</v>
      </c>
      <c r="L937" s="110" t="s">
        <v>157</v>
      </c>
      <c r="M937" s="106">
        <v>0</v>
      </c>
      <c r="N937" s="111">
        <v>0</v>
      </c>
      <c r="O937" s="112">
        <v>6.1883971082872203E-3</v>
      </c>
      <c r="P937" s="112" t="s">
        <v>156</v>
      </c>
      <c r="Q937" s="113">
        <v>0</v>
      </c>
      <c r="R937" s="107">
        <v>0</v>
      </c>
      <c r="S937" s="108">
        <v>2.0783425162511899E-4</v>
      </c>
      <c r="T937" s="108" t="s">
        <v>156</v>
      </c>
      <c r="U937" s="110" t="s">
        <v>157</v>
      </c>
      <c r="V937" s="106">
        <v>0</v>
      </c>
      <c r="W937" s="107">
        <v>0</v>
      </c>
      <c r="X937" s="108">
        <v>0</v>
      </c>
      <c r="Y937" s="108" t="s">
        <v>156</v>
      </c>
      <c r="Z937" s="109">
        <v>0</v>
      </c>
      <c r="AA937" s="107">
        <v>0</v>
      </c>
      <c r="AB937" s="108">
        <v>8.7400177972185005E-3</v>
      </c>
      <c r="AC937" s="108" t="s">
        <v>156</v>
      </c>
      <c r="AD937" s="110" t="s">
        <v>157</v>
      </c>
    </row>
    <row r="938" spans="1:30" x14ac:dyDescent="0.2">
      <c r="A938" s="105" t="s">
        <v>2760</v>
      </c>
      <c r="B938" s="105" t="s">
        <v>2761</v>
      </c>
      <c r="C938" s="105" t="s">
        <v>2762</v>
      </c>
      <c r="D938" s="106">
        <v>0</v>
      </c>
      <c r="E938" s="107">
        <v>0</v>
      </c>
      <c r="F938" s="108">
        <v>0</v>
      </c>
      <c r="G938" s="108" t="s">
        <v>156</v>
      </c>
      <c r="H938" s="109">
        <v>0</v>
      </c>
      <c r="I938" s="107">
        <v>0</v>
      </c>
      <c r="J938" s="108">
        <v>0</v>
      </c>
      <c r="K938" s="108" t="s">
        <v>156</v>
      </c>
      <c r="L938" s="110" t="s">
        <v>157</v>
      </c>
      <c r="M938" s="106">
        <v>0</v>
      </c>
      <c r="N938" s="111">
        <v>0</v>
      </c>
      <c r="O938" s="112">
        <v>0</v>
      </c>
      <c r="P938" s="112" t="s">
        <v>156</v>
      </c>
      <c r="Q938" s="109">
        <v>0</v>
      </c>
      <c r="R938" s="107">
        <v>0</v>
      </c>
      <c r="S938" s="108">
        <v>0</v>
      </c>
      <c r="T938" s="108" t="s">
        <v>156</v>
      </c>
      <c r="U938" s="110" t="s">
        <v>157</v>
      </c>
      <c r="V938" s="106">
        <v>0</v>
      </c>
      <c r="W938" s="107">
        <v>0</v>
      </c>
      <c r="X938" s="108">
        <v>0</v>
      </c>
      <c r="Y938" s="108" t="s">
        <v>156</v>
      </c>
      <c r="Z938" s="109">
        <v>0</v>
      </c>
      <c r="AA938" s="107">
        <v>0</v>
      </c>
      <c r="AB938" s="108">
        <v>0</v>
      </c>
      <c r="AC938" s="108" t="s">
        <v>156</v>
      </c>
      <c r="AD938" s="110" t="s">
        <v>157</v>
      </c>
    </row>
    <row r="939" spans="1:30" x14ac:dyDescent="0.2">
      <c r="A939" s="105" t="s">
        <v>2763</v>
      </c>
      <c r="B939" s="105" t="s">
        <v>2764</v>
      </c>
      <c r="C939" s="105" t="s">
        <v>2765</v>
      </c>
      <c r="D939" s="106">
        <v>0</v>
      </c>
      <c r="E939" s="107">
        <v>0</v>
      </c>
      <c r="F939" s="108">
        <v>0</v>
      </c>
      <c r="G939" s="108" t="s">
        <v>156</v>
      </c>
      <c r="H939" s="109">
        <v>0</v>
      </c>
      <c r="I939" s="107">
        <v>0</v>
      </c>
      <c r="J939" s="108">
        <v>0</v>
      </c>
      <c r="K939" s="108" t="s">
        <v>156</v>
      </c>
      <c r="L939" s="110" t="s">
        <v>157</v>
      </c>
      <c r="M939" s="106">
        <v>0</v>
      </c>
      <c r="N939" s="111">
        <v>0</v>
      </c>
      <c r="O939" s="112">
        <v>0</v>
      </c>
      <c r="P939" s="112" t="s">
        <v>156</v>
      </c>
      <c r="Q939" s="109">
        <v>0</v>
      </c>
      <c r="R939" s="107">
        <v>0</v>
      </c>
      <c r="S939" s="108">
        <v>0</v>
      </c>
      <c r="T939" s="108" t="s">
        <v>156</v>
      </c>
      <c r="U939" s="110" t="s">
        <v>157</v>
      </c>
      <c r="V939" s="106">
        <v>0</v>
      </c>
      <c r="W939" s="107">
        <v>0</v>
      </c>
      <c r="X939" s="108">
        <v>0</v>
      </c>
      <c r="Y939" s="108" t="s">
        <v>156</v>
      </c>
      <c r="Z939" s="109">
        <v>0</v>
      </c>
      <c r="AA939" s="107">
        <v>0</v>
      </c>
      <c r="AB939" s="108">
        <v>0</v>
      </c>
      <c r="AC939" s="108" t="s">
        <v>156</v>
      </c>
      <c r="AD939" s="110" t="s">
        <v>157</v>
      </c>
    </row>
    <row r="940" spans="1:30" x14ac:dyDescent="0.2">
      <c r="A940" s="105" t="s">
        <v>2766</v>
      </c>
      <c r="B940" s="105" t="s">
        <v>2767</v>
      </c>
      <c r="C940" s="105" t="s">
        <v>2768</v>
      </c>
      <c r="D940" s="106">
        <v>0</v>
      </c>
      <c r="E940" s="107">
        <v>0</v>
      </c>
      <c r="F940" s="108">
        <v>5.5919826478141796E-3</v>
      </c>
      <c r="G940" s="108" t="s">
        <v>156</v>
      </c>
      <c r="H940" s="113">
        <v>0</v>
      </c>
      <c r="I940" s="107">
        <v>0</v>
      </c>
      <c r="J940" s="114">
        <v>3.7220419374465398E-5</v>
      </c>
      <c r="K940" s="108" t="s">
        <v>156</v>
      </c>
      <c r="L940" s="110" t="s">
        <v>157</v>
      </c>
      <c r="M940" s="106">
        <v>0</v>
      </c>
      <c r="N940" s="111">
        <v>0</v>
      </c>
      <c r="O940" s="112">
        <v>3.3616008572017199E-3</v>
      </c>
      <c r="P940" s="112" t="s">
        <v>156</v>
      </c>
      <c r="Q940" s="113">
        <v>0</v>
      </c>
      <c r="R940" s="107">
        <v>0</v>
      </c>
      <c r="S940" s="108">
        <v>1.03326664439177E-4</v>
      </c>
      <c r="T940" s="108" t="s">
        <v>156</v>
      </c>
      <c r="U940" s="110" t="s">
        <v>157</v>
      </c>
      <c r="V940" s="106">
        <v>0</v>
      </c>
      <c r="W940" s="107">
        <v>0</v>
      </c>
      <c r="X940" s="108">
        <v>2.62475444811566E-3</v>
      </c>
      <c r="Y940" s="108" t="s">
        <v>156</v>
      </c>
      <c r="Z940" s="113">
        <v>0</v>
      </c>
      <c r="AA940" s="107">
        <v>0</v>
      </c>
      <c r="AB940" s="114">
        <v>8.5902990428820506E-5</v>
      </c>
      <c r="AC940" s="108" t="s">
        <v>156</v>
      </c>
      <c r="AD940" s="110" t="s">
        <v>157</v>
      </c>
    </row>
    <row r="941" spans="1:30" x14ac:dyDescent="0.2">
      <c r="A941" s="105" t="s">
        <v>2769</v>
      </c>
      <c r="B941" s="105" t="s">
        <v>2770</v>
      </c>
      <c r="C941" s="105" t="s">
        <v>2771</v>
      </c>
      <c r="D941" s="106">
        <v>0</v>
      </c>
      <c r="E941" s="107">
        <v>0</v>
      </c>
      <c r="F941" s="108">
        <v>0</v>
      </c>
      <c r="G941" s="108" t="s">
        <v>156</v>
      </c>
      <c r="H941" s="109">
        <v>0</v>
      </c>
      <c r="I941" s="107">
        <v>0</v>
      </c>
      <c r="J941" s="108">
        <v>0</v>
      </c>
      <c r="K941" s="108" t="s">
        <v>156</v>
      </c>
      <c r="L941" s="110" t="s">
        <v>157</v>
      </c>
      <c r="M941" s="106">
        <v>0</v>
      </c>
      <c r="N941" s="111">
        <v>0</v>
      </c>
      <c r="O941" s="112">
        <v>0</v>
      </c>
      <c r="P941" s="112" t="s">
        <v>156</v>
      </c>
      <c r="Q941" s="109">
        <v>0</v>
      </c>
      <c r="R941" s="107">
        <v>0</v>
      </c>
      <c r="S941" s="108">
        <v>0</v>
      </c>
      <c r="T941" s="108" t="s">
        <v>156</v>
      </c>
      <c r="U941" s="110" t="s">
        <v>157</v>
      </c>
      <c r="V941" s="106">
        <v>0</v>
      </c>
      <c r="W941" s="107">
        <v>0</v>
      </c>
      <c r="X941" s="108">
        <v>0</v>
      </c>
      <c r="Y941" s="108" t="s">
        <v>156</v>
      </c>
      <c r="Z941" s="109">
        <v>0</v>
      </c>
      <c r="AA941" s="107">
        <v>0</v>
      </c>
      <c r="AB941" s="108">
        <v>0</v>
      </c>
      <c r="AC941" s="108" t="s">
        <v>156</v>
      </c>
      <c r="AD941" s="110" t="s">
        <v>157</v>
      </c>
    </row>
    <row r="942" spans="1:30" x14ac:dyDescent="0.2">
      <c r="A942" s="105" t="s">
        <v>2772</v>
      </c>
      <c r="B942" s="105" t="s">
        <v>2773</v>
      </c>
      <c r="C942" s="105" t="s">
        <v>2774</v>
      </c>
      <c r="D942" s="106">
        <v>0</v>
      </c>
      <c r="E942" s="107">
        <v>0</v>
      </c>
      <c r="F942" s="108">
        <v>0</v>
      </c>
      <c r="G942" s="108" t="s">
        <v>156</v>
      </c>
      <c r="H942" s="109">
        <v>0</v>
      </c>
      <c r="I942" s="107">
        <v>0</v>
      </c>
      <c r="J942" s="108">
        <v>0</v>
      </c>
      <c r="K942" s="108" t="s">
        <v>156</v>
      </c>
      <c r="L942" s="110" t="s">
        <v>157</v>
      </c>
      <c r="M942" s="106">
        <v>0</v>
      </c>
      <c r="N942" s="111">
        <v>0</v>
      </c>
      <c r="O942" s="112">
        <v>0</v>
      </c>
      <c r="P942" s="112" t="s">
        <v>156</v>
      </c>
      <c r="Q942" s="109">
        <v>0</v>
      </c>
      <c r="R942" s="107">
        <v>0</v>
      </c>
      <c r="S942" s="108">
        <v>0</v>
      </c>
      <c r="T942" s="108" t="s">
        <v>156</v>
      </c>
      <c r="U942" s="110" t="s">
        <v>157</v>
      </c>
      <c r="V942" s="106">
        <v>0</v>
      </c>
      <c r="W942" s="107">
        <v>0</v>
      </c>
      <c r="X942" s="108">
        <v>0</v>
      </c>
      <c r="Y942" s="108" t="s">
        <v>156</v>
      </c>
      <c r="Z942" s="109">
        <v>0</v>
      </c>
      <c r="AA942" s="107">
        <v>0</v>
      </c>
      <c r="AB942" s="108">
        <v>0</v>
      </c>
      <c r="AC942" s="108" t="s">
        <v>156</v>
      </c>
      <c r="AD942" s="110" t="s">
        <v>157</v>
      </c>
    </row>
    <row r="943" spans="1:30" x14ac:dyDescent="0.2">
      <c r="A943" s="105" t="s">
        <v>2775</v>
      </c>
      <c r="B943" s="105" t="s">
        <v>2776</v>
      </c>
      <c r="C943" s="105" t="s">
        <v>2777</v>
      </c>
      <c r="D943" s="106">
        <v>0</v>
      </c>
      <c r="E943" s="107">
        <v>0</v>
      </c>
      <c r="F943" s="108">
        <v>0</v>
      </c>
      <c r="G943" s="108" t="s">
        <v>156</v>
      </c>
      <c r="H943" s="109">
        <v>0</v>
      </c>
      <c r="I943" s="107">
        <v>0</v>
      </c>
      <c r="J943" s="108">
        <v>0</v>
      </c>
      <c r="K943" s="108" t="s">
        <v>156</v>
      </c>
      <c r="L943" s="110" t="s">
        <v>157</v>
      </c>
      <c r="M943" s="106">
        <v>0</v>
      </c>
      <c r="N943" s="111">
        <v>0</v>
      </c>
      <c r="O943" s="112">
        <v>0</v>
      </c>
      <c r="P943" s="112" t="s">
        <v>156</v>
      </c>
      <c r="Q943" s="109">
        <v>0</v>
      </c>
      <c r="R943" s="107">
        <v>0</v>
      </c>
      <c r="S943" s="108">
        <v>0</v>
      </c>
      <c r="T943" s="108" t="s">
        <v>156</v>
      </c>
      <c r="U943" s="110" t="s">
        <v>157</v>
      </c>
      <c r="V943" s="106">
        <v>0</v>
      </c>
      <c r="W943" s="107">
        <v>0</v>
      </c>
      <c r="X943" s="108">
        <v>0</v>
      </c>
      <c r="Y943" s="108" t="s">
        <v>156</v>
      </c>
      <c r="Z943" s="109">
        <v>0</v>
      </c>
      <c r="AA943" s="107">
        <v>0</v>
      </c>
      <c r="AB943" s="108">
        <v>0</v>
      </c>
      <c r="AC943" s="108" t="s">
        <v>156</v>
      </c>
      <c r="AD943" s="110" t="s">
        <v>157</v>
      </c>
    </row>
    <row r="944" spans="1:30" x14ac:dyDescent="0.2">
      <c r="A944" s="105" t="s">
        <v>2778</v>
      </c>
      <c r="B944" s="105" t="s">
        <v>2779</v>
      </c>
      <c r="C944" s="105" t="s">
        <v>2780</v>
      </c>
      <c r="D944" s="116">
        <v>0</v>
      </c>
      <c r="E944" s="107">
        <v>0</v>
      </c>
      <c r="F944" s="108">
        <v>1.90223810125473E-4</v>
      </c>
      <c r="G944" s="108" t="s">
        <v>156</v>
      </c>
      <c r="H944" s="113">
        <v>0</v>
      </c>
      <c r="I944" s="107">
        <v>0</v>
      </c>
      <c r="J944" s="108">
        <v>1.1886257796780501E-4</v>
      </c>
      <c r="K944" s="108" t="s">
        <v>156</v>
      </c>
      <c r="L944" s="110" t="s">
        <v>157</v>
      </c>
      <c r="M944" s="116">
        <v>0</v>
      </c>
      <c r="N944" s="111">
        <v>0</v>
      </c>
      <c r="O944" s="115">
        <v>7.4153379153369406E-5</v>
      </c>
      <c r="P944" s="112" t="s">
        <v>156</v>
      </c>
      <c r="Q944" s="113">
        <v>0</v>
      </c>
      <c r="R944" s="107">
        <v>0</v>
      </c>
      <c r="S944" s="108">
        <v>1.3454700377699599E-4</v>
      </c>
      <c r="T944" s="108" t="s">
        <v>156</v>
      </c>
      <c r="U944" s="110" t="s">
        <v>157</v>
      </c>
      <c r="V944" s="116">
        <v>0</v>
      </c>
      <c r="W944" s="107">
        <v>0</v>
      </c>
      <c r="X944" s="108">
        <v>2.7653635878803799E-4</v>
      </c>
      <c r="Y944" s="108" t="s">
        <v>156</v>
      </c>
      <c r="Z944" s="113">
        <v>0</v>
      </c>
      <c r="AA944" s="107">
        <v>0</v>
      </c>
      <c r="AB944" s="114">
        <v>1.1552708471551599E-4</v>
      </c>
      <c r="AC944" s="108" t="s">
        <v>156</v>
      </c>
      <c r="AD944" s="110" t="s">
        <v>157</v>
      </c>
    </row>
    <row r="945" spans="1:30" x14ac:dyDescent="0.2">
      <c r="A945" s="105" t="s">
        <v>2781</v>
      </c>
      <c r="B945" s="105" t="s">
        <v>2782</v>
      </c>
      <c r="C945" s="105" t="s">
        <v>2783</v>
      </c>
      <c r="D945" s="116">
        <v>0</v>
      </c>
      <c r="E945" s="107">
        <v>0</v>
      </c>
      <c r="F945" s="108">
        <v>1.07984297655843E-4</v>
      </c>
      <c r="G945" s="108" t="s">
        <v>156</v>
      </c>
      <c r="H945" s="113">
        <v>0</v>
      </c>
      <c r="I945" s="107">
        <v>0</v>
      </c>
      <c r="J945" s="108">
        <v>2.7614894433587598E-4</v>
      </c>
      <c r="K945" s="108" t="s">
        <v>156</v>
      </c>
      <c r="L945" s="110" t="s">
        <v>157</v>
      </c>
      <c r="M945" s="116">
        <v>0</v>
      </c>
      <c r="N945" s="111">
        <v>0</v>
      </c>
      <c r="O945" s="115">
        <v>4.7179524971802002E-5</v>
      </c>
      <c r="P945" s="112" t="s">
        <v>156</v>
      </c>
      <c r="Q945" s="113">
        <v>0</v>
      </c>
      <c r="R945" s="107">
        <v>0</v>
      </c>
      <c r="S945" s="114">
        <v>6.7485676904816604E-5</v>
      </c>
      <c r="T945" s="108" t="s">
        <v>156</v>
      </c>
      <c r="U945" s="110" t="s">
        <v>157</v>
      </c>
      <c r="V945" s="106">
        <v>2.35003454143692E-3</v>
      </c>
      <c r="W945" s="107">
        <v>-3.8914299411109789E-4</v>
      </c>
      <c r="X945" s="108">
        <v>5.9898016101528201E-3</v>
      </c>
      <c r="Y945" s="108">
        <v>254.88142852957293</v>
      </c>
      <c r="Z945" s="109">
        <v>0</v>
      </c>
      <c r="AA945" s="107">
        <v>0</v>
      </c>
      <c r="AB945" s="108">
        <v>4.1943889336574303E-3</v>
      </c>
      <c r="AC945" s="108" t="s">
        <v>156</v>
      </c>
      <c r="AD945" s="110" t="s">
        <v>157</v>
      </c>
    </row>
    <row r="946" spans="1:30" x14ac:dyDescent="0.2">
      <c r="A946" s="105" t="s">
        <v>2784</v>
      </c>
      <c r="B946" s="105" t="s">
        <v>2785</v>
      </c>
      <c r="C946" s="105" t="s">
        <v>2786</v>
      </c>
      <c r="D946" s="116">
        <v>0</v>
      </c>
      <c r="E946" s="107">
        <v>0</v>
      </c>
      <c r="F946" s="108">
        <v>1.07984297655843E-4</v>
      </c>
      <c r="G946" s="108" t="s">
        <v>156</v>
      </c>
      <c r="H946" s="113">
        <v>0</v>
      </c>
      <c r="I946" s="107">
        <v>0</v>
      </c>
      <c r="J946" s="108">
        <v>2.7614894433587598E-4</v>
      </c>
      <c r="K946" s="108" t="s">
        <v>156</v>
      </c>
      <c r="L946" s="110" t="s">
        <v>157</v>
      </c>
      <c r="M946" s="116">
        <v>0</v>
      </c>
      <c r="N946" s="111">
        <v>0</v>
      </c>
      <c r="O946" s="115">
        <v>4.7179524971802002E-5</v>
      </c>
      <c r="P946" s="112" t="s">
        <v>156</v>
      </c>
      <c r="Q946" s="113">
        <v>0</v>
      </c>
      <c r="R946" s="107">
        <v>0</v>
      </c>
      <c r="S946" s="114">
        <v>6.7485676904816604E-5</v>
      </c>
      <c r="T946" s="108" t="s">
        <v>156</v>
      </c>
      <c r="U946" s="110" t="s">
        <v>157</v>
      </c>
      <c r="V946" s="106">
        <v>2.35003454143692E-3</v>
      </c>
      <c r="W946" s="107">
        <v>-3.8914299411109789E-4</v>
      </c>
      <c r="X946" s="108">
        <v>5.9898016101528201E-3</v>
      </c>
      <c r="Y946" s="108">
        <v>254.88142852957293</v>
      </c>
      <c r="Z946" s="109">
        <v>0</v>
      </c>
      <c r="AA946" s="107">
        <v>0</v>
      </c>
      <c r="AB946" s="108">
        <v>4.1943889336574303E-3</v>
      </c>
      <c r="AC946" s="108" t="s">
        <v>156</v>
      </c>
      <c r="AD946" s="110" t="s">
        <v>157</v>
      </c>
    </row>
    <row r="947" spans="1:30" x14ac:dyDescent="0.2">
      <c r="A947" s="105" t="s">
        <v>2787</v>
      </c>
      <c r="B947" s="105" t="s">
        <v>2785</v>
      </c>
      <c r="C947" s="105" t="s">
        <v>2788</v>
      </c>
      <c r="D947" s="106">
        <v>-9.6836553000000006E-2</v>
      </c>
      <c r="E947" s="107">
        <v>3.9298794696665335E-2</v>
      </c>
      <c r="F947" s="108">
        <v>1.9809881126485302E-3</v>
      </c>
      <c r="G947" s="108">
        <v>2.04570283769656</v>
      </c>
      <c r="H947" s="109">
        <v>-4.0323244500000003E-3</v>
      </c>
      <c r="I947" s="107">
        <v>9.9342804878048783E-3</v>
      </c>
      <c r="J947" s="108">
        <v>1.03214433737608E-3</v>
      </c>
      <c r="K947" s="108">
        <v>25.596758152139302</v>
      </c>
      <c r="L947" s="110">
        <v>-1.9839976793658876</v>
      </c>
      <c r="M947" s="106">
        <v>-2.0029644360000001E-2</v>
      </c>
      <c r="N947" s="111">
        <v>1.0877400000000001E-2</v>
      </c>
      <c r="O947" s="112">
        <v>1.4606129215201101E-4</v>
      </c>
      <c r="P947" s="112">
        <v>0.72922558946528904</v>
      </c>
      <c r="Q947" s="109">
        <v>-2.5382957599999999E-3</v>
      </c>
      <c r="R947" s="107">
        <v>5.8554180927099433E-3</v>
      </c>
      <c r="S947" s="108">
        <v>3.9586285813146798E-4</v>
      </c>
      <c r="T947" s="108">
        <v>15.5956159392343</v>
      </c>
      <c r="U947" s="110">
        <v>-0.89348966185504464</v>
      </c>
      <c r="V947" s="116">
        <v>0</v>
      </c>
      <c r="W947" s="107">
        <v>0</v>
      </c>
      <c r="X947" s="108">
        <v>1.32121806824132E-3</v>
      </c>
      <c r="Y947" s="108" t="s">
        <v>156</v>
      </c>
      <c r="Z947" s="109">
        <v>0</v>
      </c>
      <c r="AA947" s="107">
        <v>0</v>
      </c>
      <c r="AB947" s="108">
        <v>2.0232007612466501E-3</v>
      </c>
      <c r="AC947" s="108" t="s">
        <v>156</v>
      </c>
      <c r="AD947" s="110" t="s">
        <v>157</v>
      </c>
    </row>
    <row r="948" spans="1:30" x14ac:dyDescent="0.2">
      <c r="A948" s="105" t="s">
        <v>2789</v>
      </c>
      <c r="B948" s="105" t="s">
        <v>2790</v>
      </c>
      <c r="C948" s="105" t="s">
        <v>2791</v>
      </c>
      <c r="D948" s="116">
        <v>0</v>
      </c>
      <c r="E948" s="107">
        <v>0</v>
      </c>
      <c r="F948" s="108">
        <v>1.9279340836489799E-4</v>
      </c>
      <c r="G948" s="108" t="s">
        <v>156</v>
      </c>
      <c r="H948" s="113">
        <v>0</v>
      </c>
      <c r="I948" s="107">
        <v>0</v>
      </c>
      <c r="J948" s="108">
        <v>5.5824239627584105E-4</v>
      </c>
      <c r="K948" s="108" t="s">
        <v>156</v>
      </c>
      <c r="L948" s="110" t="s">
        <v>157</v>
      </c>
      <c r="M948" s="116">
        <v>0</v>
      </c>
      <c r="N948" s="111">
        <v>0</v>
      </c>
      <c r="O948" s="115">
        <v>9.0085288207919202E-5</v>
      </c>
      <c r="P948" s="112" t="s">
        <v>156</v>
      </c>
      <c r="Q948" s="113">
        <v>0</v>
      </c>
      <c r="R948" s="107">
        <v>0</v>
      </c>
      <c r="S948" s="108">
        <v>2.1415928762054899E-4</v>
      </c>
      <c r="T948" s="108" t="s">
        <v>156</v>
      </c>
      <c r="U948" s="110" t="s">
        <v>157</v>
      </c>
      <c r="V948" s="116">
        <v>0</v>
      </c>
      <c r="W948" s="107">
        <v>0</v>
      </c>
      <c r="X948" s="108">
        <v>1.0320224307469601E-3</v>
      </c>
      <c r="Y948" s="108" t="s">
        <v>156</v>
      </c>
      <c r="Z948" s="109">
        <v>0</v>
      </c>
      <c r="AA948" s="107">
        <v>0</v>
      </c>
      <c r="AB948" s="108">
        <v>1.85153761117621E-3</v>
      </c>
      <c r="AC948" s="108" t="s">
        <v>156</v>
      </c>
      <c r="AD948" s="110" t="s">
        <v>157</v>
      </c>
    </row>
    <row r="949" spans="1:30" x14ac:dyDescent="0.2">
      <c r="A949" s="105" t="s">
        <v>2792</v>
      </c>
      <c r="B949" s="105" t="s">
        <v>2790</v>
      </c>
      <c r="C949" s="105" t="s">
        <v>2793</v>
      </c>
      <c r="D949" s="116">
        <v>0</v>
      </c>
      <c r="E949" s="107">
        <v>0</v>
      </c>
      <c r="F949" s="108">
        <v>1.08702485516008E-4</v>
      </c>
      <c r="G949" s="108" t="s">
        <v>156</v>
      </c>
      <c r="H949" s="113">
        <v>0</v>
      </c>
      <c r="I949" s="107">
        <v>0</v>
      </c>
      <c r="J949" s="108">
        <v>2.3731138719061399E-4</v>
      </c>
      <c r="K949" s="108" t="s">
        <v>156</v>
      </c>
      <c r="L949" s="110" t="s">
        <v>157</v>
      </c>
      <c r="M949" s="116">
        <v>0</v>
      </c>
      <c r="N949" s="111">
        <v>0</v>
      </c>
      <c r="O949" s="115">
        <v>4.2900803756684201E-5</v>
      </c>
      <c r="P949" s="112" t="s">
        <v>156</v>
      </c>
      <c r="Q949" s="113">
        <v>0</v>
      </c>
      <c r="R949" s="107">
        <v>0</v>
      </c>
      <c r="S949" s="114">
        <v>9.2853509966002193E-5</v>
      </c>
      <c r="T949" s="108" t="s">
        <v>156</v>
      </c>
      <c r="U949" s="110" t="s">
        <v>157</v>
      </c>
      <c r="V949" s="116">
        <v>0</v>
      </c>
      <c r="W949" s="107">
        <v>0</v>
      </c>
      <c r="X949" s="108">
        <v>7.3032187989209498E-4</v>
      </c>
      <c r="Y949" s="108" t="s">
        <v>156</v>
      </c>
      <c r="Z949" s="113">
        <v>0</v>
      </c>
      <c r="AA949" s="107">
        <v>0</v>
      </c>
      <c r="AB949" s="114">
        <v>8.8316647118193798E-4</v>
      </c>
      <c r="AC949" s="108" t="s">
        <v>156</v>
      </c>
      <c r="AD949" s="110" t="s">
        <v>157</v>
      </c>
    </row>
    <row r="950" spans="1:30" x14ac:dyDescent="0.2">
      <c r="A950" s="105" t="s">
        <v>2794</v>
      </c>
      <c r="B950" s="105" t="s">
        <v>2795</v>
      </c>
      <c r="C950" s="105" t="s">
        <v>2796</v>
      </c>
      <c r="D950" s="116">
        <v>0</v>
      </c>
      <c r="E950" s="107">
        <v>0</v>
      </c>
      <c r="F950" s="108">
        <v>1.5565898447280201E-4</v>
      </c>
      <c r="G950" s="108" t="s">
        <v>156</v>
      </c>
      <c r="H950" s="113">
        <v>0</v>
      </c>
      <c r="I950" s="107">
        <v>0</v>
      </c>
      <c r="J950" s="108">
        <v>6.1588906800768303E-4</v>
      </c>
      <c r="K950" s="108" t="s">
        <v>156</v>
      </c>
      <c r="L950" s="110" t="s">
        <v>157</v>
      </c>
      <c r="M950" s="116">
        <v>0</v>
      </c>
      <c r="N950" s="111">
        <v>0</v>
      </c>
      <c r="O950" s="115">
        <v>7.6578223959046605E-5</v>
      </c>
      <c r="P950" s="112" t="s">
        <v>156</v>
      </c>
      <c r="Q950" s="113">
        <v>0</v>
      </c>
      <c r="R950" s="107">
        <v>0</v>
      </c>
      <c r="S950" s="108">
        <v>2.3916430772340201E-4</v>
      </c>
      <c r="T950" s="108" t="s">
        <v>156</v>
      </c>
      <c r="U950" s="110" t="s">
        <v>157</v>
      </c>
      <c r="V950" s="106">
        <v>0</v>
      </c>
      <c r="W950" s="107">
        <v>0</v>
      </c>
      <c r="X950" s="108">
        <v>0</v>
      </c>
      <c r="Y950" s="108" t="s">
        <v>156</v>
      </c>
      <c r="Z950" s="113">
        <v>0</v>
      </c>
      <c r="AA950" s="107">
        <v>0</v>
      </c>
      <c r="AB950" s="114">
        <v>8.2492445058229597E-4</v>
      </c>
      <c r="AC950" s="108" t="s">
        <v>156</v>
      </c>
      <c r="AD950" s="110" t="s">
        <v>157</v>
      </c>
    </row>
    <row r="951" spans="1:30" x14ac:dyDescent="0.2">
      <c r="A951" s="105" t="s">
        <v>2797</v>
      </c>
      <c r="B951" s="105" t="s">
        <v>2798</v>
      </c>
      <c r="C951" s="105" t="s">
        <v>2799</v>
      </c>
      <c r="D951" s="116">
        <v>0</v>
      </c>
      <c r="E951" s="107">
        <v>0</v>
      </c>
      <c r="F951" s="108">
        <v>1.5565898447280201E-4</v>
      </c>
      <c r="G951" s="108" t="s">
        <v>156</v>
      </c>
      <c r="H951" s="113">
        <v>0</v>
      </c>
      <c r="I951" s="107">
        <v>0</v>
      </c>
      <c r="J951" s="108">
        <v>6.1588906800768303E-4</v>
      </c>
      <c r="K951" s="108" t="s">
        <v>156</v>
      </c>
      <c r="L951" s="110" t="s">
        <v>157</v>
      </c>
      <c r="M951" s="116">
        <v>0</v>
      </c>
      <c r="N951" s="111">
        <v>0</v>
      </c>
      <c r="O951" s="115">
        <v>7.6578223959046605E-5</v>
      </c>
      <c r="P951" s="112" t="s">
        <v>156</v>
      </c>
      <c r="Q951" s="113">
        <v>0</v>
      </c>
      <c r="R951" s="107">
        <v>0</v>
      </c>
      <c r="S951" s="108">
        <v>2.3916430772340201E-4</v>
      </c>
      <c r="T951" s="108" t="s">
        <v>156</v>
      </c>
      <c r="U951" s="110" t="s">
        <v>157</v>
      </c>
      <c r="V951" s="106">
        <v>0</v>
      </c>
      <c r="W951" s="107">
        <v>0</v>
      </c>
      <c r="X951" s="108">
        <v>0</v>
      </c>
      <c r="Y951" s="108" t="s">
        <v>156</v>
      </c>
      <c r="Z951" s="113">
        <v>0</v>
      </c>
      <c r="AA951" s="107">
        <v>0</v>
      </c>
      <c r="AB951" s="114">
        <v>8.2492445058229597E-4</v>
      </c>
      <c r="AC951" s="108" t="s">
        <v>156</v>
      </c>
      <c r="AD951" s="110" t="s">
        <v>157</v>
      </c>
    </row>
    <row r="952" spans="1:30" x14ac:dyDescent="0.2">
      <c r="A952" s="105" t="s">
        <v>2800</v>
      </c>
      <c r="B952" s="105" t="s">
        <v>2798</v>
      </c>
      <c r="C952" s="105" t="s">
        <v>2801</v>
      </c>
      <c r="D952" s="116">
        <v>0</v>
      </c>
      <c r="E952" s="107">
        <v>0</v>
      </c>
      <c r="F952" s="108">
        <v>1.08702485516008E-4</v>
      </c>
      <c r="G952" s="108" t="s">
        <v>156</v>
      </c>
      <c r="H952" s="113">
        <v>0</v>
      </c>
      <c r="I952" s="107">
        <v>0</v>
      </c>
      <c r="J952" s="108">
        <v>2.3731138719061399E-4</v>
      </c>
      <c r="K952" s="108" t="s">
        <v>156</v>
      </c>
      <c r="L952" s="110" t="s">
        <v>157</v>
      </c>
      <c r="M952" s="116">
        <v>0</v>
      </c>
      <c r="N952" s="111">
        <v>0</v>
      </c>
      <c r="O952" s="115">
        <v>4.2900803756684201E-5</v>
      </c>
      <c r="P952" s="112" t="s">
        <v>156</v>
      </c>
      <c r="Q952" s="113">
        <v>0</v>
      </c>
      <c r="R952" s="107">
        <v>0</v>
      </c>
      <c r="S952" s="114">
        <v>9.2853509966002193E-5</v>
      </c>
      <c r="T952" s="108" t="s">
        <v>156</v>
      </c>
      <c r="U952" s="110" t="s">
        <v>157</v>
      </c>
      <c r="V952" s="116">
        <v>0</v>
      </c>
      <c r="W952" s="107">
        <v>0</v>
      </c>
      <c r="X952" s="108">
        <v>7.3032187989209498E-4</v>
      </c>
      <c r="Y952" s="108" t="s">
        <v>156</v>
      </c>
      <c r="Z952" s="113">
        <v>0</v>
      </c>
      <c r="AA952" s="107">
        <v>0</v>
      </c>
      <c r="AB952" s="114">
        <v>8.8316647118193798E-4</v>
      </c>
      <c r="AC952" s="108" t="s">
        <v>156</v>
      </c>
      <c r="AD952" s="110" t="s">
        <v>157</v>
      </c>
    </row>
    <row r="953" spans="1:30" x14ac:dyDescent="0.2">
      <c r="A953" s="105" t="s">
        <v>2802</v>
      </c>
      <c r="B953" s="105" t="s">
        <v>2803</v>
      </c>
      <c r="C953" s="105" t="s">
        <v>2804</v>
      </c>
      <c r="D953" s="116">
        <v>0</v>
      </c>
      <c r="E953" s="107">
        <v>0</v>
      </c>
      <c r="F953" s="108">
        <v>1.9279340836489799E-4</v>
      </c>
      <c r="G953" s="108" t="s">
        <v>156</v>
      </c>
      <c r="H953" s="113">
        <v>0</v>
      </c>
      <c r="I953" s="107">
        <v>0</v>
      </c>
      <c r="J953" s="108">
        <v>5.5824239627584105E-4</v>
      </c>
      <c r="K953" s="108" t="s">
        <v>156</v>
      </c>
      <c r="L953" s="110" t="s">
        <v>157</v>
      </c>
      <c r="M953" s="116">
        <v>0</v>
      </c>
      <c r="N953" s="111">
        <v>0</v>
      </c>
      <c r="O953" s="115">
        <v>9.0085288207919202E-5</v>
      </c>
      <c r="P953" s="112" t="s">
        <v>156</v>
      </c>
      <c r="Q953" s="113">
        <v>0</v>
      </c>
      <c r="R953" s="107">
        <v>0</v>
      </c>
      <c r="S953" s="108">
        <v>2.1415928762054899E-4</v>
      </c>
      <c r="T953" s="108" t="s">
        <v>156</v>
      </c>
      <c r="U953" s="110" t="s">
        <v>157</v>
      </c>
      <c r="V953" s="116">
        <v>0</v>
      </c>
      <c r="W953" s="107">
        <v>0</v>
      </c>
      <c r="X953" s="108">
        <v>1.0320224307469601E-3</v>
      </c>
      <c r="Y953" s="108" t="s">
        <v>156</v>
      </c>
      <c r="Z953" s="109">
        <v>0</v>
      </c>
      <c r="AA953" s="107">
        <v>0</v>
      </c>
      <c r="AB953" s="108">
        <v>1.85153761117621E-3</v>
      </c>
      <c r="AC953" s="108" t="s">
        <v>156</v>
      </c>
      <c r="AD953" s="110" t="s">
        <v>157</v>
      </c>
    </row>
    <row r="954" spans="1:30" x14ac:dyDescent="0.2">
      <c r="A954" s="105" t="s">
        <v>2805</v>
      </c>
      <c r="B954" s="105" t="s">
        <v>2806</v>
      </c>
      <c r="C954" s="105" t="s">
        <v>2807</v>
      </c>
      <c r="D954" s="116">
        <v>0</v>
      </c>
      <c r="E954" s="107">
        <v>0</v>
      </c>
      <c r="F954" s="114">
        <v>4.44339671340997E-5</v>
      </c>
      <c r="G954" s="108" t="s">
        <v>156</v>
      </c>
      <c r="H954" s="113">
        <v>0</v>
      </c>
      <c r="I954" s="107">
        <v>0</v>
      </c>
      <c r="J954" s="108">
        <v>6.0973994165481596E-4</v>
      </c>
      <c r="K954" s="108" t="s">
        <v>156</v>
      </c>
      <c r="L954" s="110" t="s">
        <v>157</v>
      </c>
      <c r="M954" s="116">
        <v>0</v>
      </c>
      <c r="N954" s="111">
        <v>0</v>
      </c>
      <c r="O954" s="115">
        <v>1.0421243893859101E-5</v>
      </c>
      <c r="P954" s="112" t="s">
        <v>156</v>
      </c>
      <c r="Q954" s="113">
        <v>0</v>
      </c>
      <c r="R954" s="107">
        <v>0</v>
      </c>
      <c r="S954" s="108">
        <v>3.3964115756001301E-4</v>
      </c>
      <c r="T954" s="108" t="s">
        <v>156</v>
      </c>
      <c r="U954" s="110" t="s">
        <v>157</v>
      </c>
      <c r="V954" s="116">
        <v>0</v>
      </c>
      <c r="W954" s="107">
        <v>0</v>
      </c>
      <c r="X954" s="108">
        <v>5.1690565467152404E-4</v>
      </c>
      <c r="Y954" s="108" t="s">
        <v>156</v>
      </c>
      <c r="Z954" s="113">
        <v>0</v>
      </c>
      <c r="AA954" s="107">
        <v>0</v>
      </c>
      <c r="AB954" s="114">
        <v>1.07820254390138E-3</v>
      </c>
      <c r="AC954" s="108" t="s">
        <v>156</v>
      </c>
      <c r="AD954" s="110" t="s">
        <v>157</v>
      </c>
    </row>
    <row r="955" spans="1:30" x14ac:dyDescent="0.2">
      <c r="A955" s="105" t="s">
        <v>2808</v>
      </c>
      <c r="B955" s="105" t="s">
        <v>2806</v>
      </c>
      <c r="C955" s="105" t="s">
        <v>2809</v>
      </c>
      <c r="D955" s="116">
        <v>0</v>
      </c>
      <c r="E955" s="107">
        <v>0</v>
      </c>
      <c r="F955" s="114">
        <v>8.88011128342752E-5</v>
      </c>
      <c r="G955" s="108" t="s">
        <v>156</v>
      </c>
      <c r="H955" s="113">
        <v>0</v>
      </c>
      <c r="I955" s="107">
        <v>0</v>
      </c>
      <c r="J955" s="108">
        <v>2.4362958828003101E-4</v>
      </c>
      <c r="K955" s="108" t="s">
        <v>156</v>
      </c>
      <c r="L955" s="110" t="s">
        <v>157</v>
      </c>
      <c r="M955" s="116">
        <v>0</v>
      </c>
      <c r="N955" s="111">
        <v>0</v>
      </c>
      <c r="O955" s="115">
        <v>1.8012494269844102E-5</v>
      </c>
      <c r="P955" s="112" t="s">
        <v>156</v>
      </c>
      <c r="Q955" s="113">
        <v>0</v>
      </c>
      <c r="R955" s="107">
        <v>0</v>
      </c>
      <c r="S955" s="108">
        <v>1.8079374911582501E-4</v>
      </c>
      <c r="T955" s="108" t="s">
        <v>156</v>
      </c>
      <c r="U955" s="110" t="s">
        <v>157</v>
      </c>
      <c r="V955" s="116">
        <v>0</v>
      </c>
      <c r="W955" s="107">
        <v>0</v>
      </c>
      <c r="X955" s="108">
        <v>7.4490820758583997E-4</v>
      </c>
      <c r="Y955" s="108" t="s">
        <v>156</v>
      </c>
      <c r="Z955" s="113">
        <v>0</v>
      </c>
      <c r="AA955" s="107">
        <v>0</v>
      </c>
      <c r="AB955" s="114">
        <v>1.29012670472427E-3</v>
      </c>
      <c r="AC955" s="108" t="s">
        <v>156</v>
      </c>
      <c r="AD955" s="110" t="s">
        <v>157</v>
      </c>
    </row>
    <row r="956" spans="1:30" x14ac:dyDescent="0.2">
      <c r="A956" s="105" t="s">
        <v>2810</v>
      </c>
      <c r="B956" s="105" t="s">
        <v>2811</v>
      </c>
      <c r="C956" s="105" t="s">
        <v>2812</v>
      </c>
      <c r="D956" s="106">
        <v>1.02374276777764E-2</v>
      </c>
      <c r="E956" s="107">
        <v>-4.1546147200313297E-3</v>
      </c>
      <c r="F956" s="108">
        <v>1.3589980477846399E-2</v>
      </c>
      <c r="G956" s="108">
        <v>132.74799984519339</v>
      </c>
      <c r="H956" s="109">
        <v>4.2454011600000002E-4</v>
      </c>
      <c r="I956" s="107">
        <v>-1.0459229268292684E-3</v>
      </c>
      <c r="J956" s="108">
        <v>7.2958250087474001E-4</v>
      </c>
      <c r="K956" s="108">
        <v>171.85242887028841</v>
      </c>
      <c r="L956" s="110">
        <v>-1.9899381497272124</v>
      </c>
      <c r="M956" s="106">
        <v>2.10880989E-3</v>
      </c>
      <c r="N956" s="111">
        <v>-1.1452209677419356E-3</v>
      </c>
      <c r="O956" s="112">
        <v>9.0435661320388495E-4</v>
      </c>
      <c r="P956" s="112">
        <v>42.8846913841003</v>
      </c>
      <c r="Q956" s="109">
        <v>2.6724323599999999E-4</v>
      </c>
      <c r="R956" s="107">
        <v>-6.1648484935764676E-4</v>
      </c>
      <c r="S956" s="108">
        <v>2.2522893180053E-4</v>
      </c>
      <c r="T956" s="108">
        <v>84.278627654594786</v>
      </c>
      <c r="U956" s="110">
        <v>-0.89348864514611892</v>
      </c>
      <c r="V956" s="106">
        <v>2.5094817989999999E-3</v>
      </c>
      <c r="W956" s="107">
        <v>-4.1554591803278691E-4</v>
      </c>
      <c r="X956" s="108">
        <v>1.14998310408713E-3</v>
      </c>
      <c r="Y956" s="108">
        <v>45.825520812519358</v>
      </c>
      <c r="Z956" s="109">
        <v>2.3190710399999999E-4</v>
      </c>
      <c r="AA956" s="107">
        <v>-1.1887222165837816E-4</v>
      </c>
      <c r="AB956" s="108">
        <v>1.2926455345786999E-3</v>
      </c>
      <c r="AC956" s="108">
        <v>557.39798923050671</v>
      </c>
      <c r="AD956" s="110">
        <v>-1.805596282248763</v>
      </c>
    </row>
    <row r="957" spans="1:30" x14ac:dyDescent="0.2">
      <c r="A957" s="105" t="s">
        <v>2813</v>
      </c>
      <c r="B957" s="105" t="s">
        <v>2814</v>
      </c>
      <c r="C957" s="105" t="s">
        <v>2815</v>
      </c>
      <c r="D957" s="106">
        <v>0</v>
      </c>
      <c r="E957" s="107">
        <v>0</v>
      </c>
      <c r="F957" s="108">
        <v>7.93053268513059E-3</v>
      </c>
      <c r="G957" s="108" t="s">
        <v>156</v>
      </c>
      <c r="H957" s="113">
        <v>0</v>
      </c>
      <c r="I957" s="107">
        <v>0</v>
      </c>
      <c r="J957" s="108">
        <v>4.3638135283116398E-4</v>
      </c>
      <c r="K957" s="108" t="s">
        <v>156</v>
      </c>
      <c r="L957" s="110" t="s">
        <v>157</v>
      </c>
      <c r="M957" s="106">
        <v>0</v>
      </c>
      <c r="N957" s="111">
        <v>0</v>
      </c>
      <c r="O957" s="112">
        <v>0</v>
      </c>
      <c r="P957" s="112" t="s">
        <v>156</v>
      </c>
      <c r="Q957" s="109">
        <v>0</v>
      </c>
      <c r="R957" s="107">
        <v>0</v>
      </c>
      <c r="S957" s="108">
        <v>0</v>
      </c>
      <c r="T957" s="108" t="s">
        <v>156</v>
      </c>
      <c r="U957" s="110" t="s">
        <v>157</v>
      </c>
      <c r="V957" s="106">
        <v>0</v>
      </c>
      <c r="W957" s="107">
        <v>0</v>
      </c>
      <c r="X957" s="108">
        <v>0</v>
      </c>
      <c r="Y957" s="108" t="s">
        <v>156</v>
      </c>
      <c r="Z957" s="113">
        <v>0</v>
      </c>
      <c r="AA957" s="107">
        <v>0</v>
      </c>
      <c r="AB957" s="114">
        <v>3.1263798733824398E-4</v>
      </c>
      <c r="AC957" s="108" t="s">
        <v>156</v>
      </c>
      <c r="AD957" s="110" t="s">
        <v>157</v>
      </c>
    </row>
    <row r="958" spans="1:30" x14ac:dyDescent="0.2">
      <c r="A958" s="105" t="s">
        <v>2816</v>
      </c>
      <c r="B958" s="105" t="s">
        <v>2817</v>
      </c>
      <c r="C958" s="105" t="s">
        <v>2818</v>
      </c>
      <c r="D958" s="106">
        <v>0</v>
      </c>
      <c r="E958" s="107">
        <v>0</v>
      </c>
      <c r="F958" s="108">
        <v>0</v>
      </c>
      <c r="G958" s="108" t="s">
        <v>156</v>
      </c>
      <c r="H958" s="109">
        <v>0</v>
      </c>
      <c r="I958" s="107">
        <v>0</v>
      </c>
      <c r="J958" s="108">
        <v>0</v>
      </c>
      <c r="K958" s="108" t="s">
        <v>156</v>
      </c>
      <c r="L958" s="110" t="s">
        <v>157</v>
      </c>
      <c r="M958" s="106">
        <v>0</v>
      </c>
      <c r="N958" s="111">
        <v>0</v>
      </c>
      <c r="O958" s="112">
        <v>0</v>
      </c>
      <c r="P958" s="112" t="s">
        <v>156</v>
      </c>
      <c r="Q958" s="109">
        <v>0</v>
      </c>
      <c r="R958" s="107">
        <v>0</v>
      </c>
      <c r="S958" s="108">
        <v>0</v>
      </c>
      <c r="T958" s="108" t="s">
        <v>156</v>
      </c>
      <c r="U958" s="110" t="s">
        <v>157</v>
      </c>
      <c r="V958" s="106">
        <v>0</v>
      </c>
      <c r="W958" s="107">
        <v>0</v>
      </c>
      <c r="X958" s="108">
        <v>0</v>
      </c>
      <c r="Y958" s="108" t="s">
        <v>156</v>
      </c>
      <c r="Z958" s="109">
        <v>0</v>
      </c>
      <c r="AA958" s="107">
        <v>0</v>
      </c>
      <c r="AB958" s="108">
        <v>0</v>
      </c>
      <c r="AC958" s="108" t="s">
        <v>156</v>
      </c>
      <c r="AD958" s="110" t="s">
        <v>157</v>
      </c>
    </row>
    <row r="959" spans="1:30" x14ac:dyDescent="0.2">
      <c r="A959" s="105" t="s">
        <v>2819</v>
      </c>
      <c r="B959" s="105" t="s">
        <v>2817</v>
      </c>
      <c r="C959" s="105" t="s">
        <v>2820</v>
      </c>
      <c r="D959" s="106">
        <v>0</v>
      </c>
      <c r="E959" s="107">
        <v>0</v>
      </c>
      <c r="F959" s="108">
        <v>7.93053268513059E-3</v>
      </c>
      <c r="G959" s="108" t="s">
        <v>156</v>
      </c>
      <c r="H959" s="113">
        <v>0</v>
      </c>
      <c r="I959" s="107">
        <v>0</v>
      </c>
      <c r="J959" s="108">
        <v>4.3638135283116398E-4</v>
      </c>
      <c r="K959" s="108" t="s">
        <v>156</v>
      </c>
      <c r="L959" s="110" t="s">
        <v>157</v>
      </c>
      <c r="M959" s="106">
        <v>0</v>
      </c>
      <c r="N959" s="111">
        <v>0</v>
      </c>
      <c r="O959" s="112">
        <v>0</v>
      </c>
      <c r="P959" s="112" t="s">
        <v>156</v>
      </c>
      <c r="Q959" s="109">
        <v>0</v>
      </c>
      <c r="R959" s="107">
        <v>0</v>
      </c>
      <c r="S959" s="108">
        <v>0</v>
      </c>
      <c r="T959" s="108" t="s">
        <v>156</v>
      </c>
      <c r="U959" s="110" t="s">
        <v>157</v>
      </c>
      <c r="V959" s="106">
        <v>0</v>
      </c>
      <c r="W959" s="107">
        <v>0</v>
      </c>
      <c r="X959" s="108">
        <v>0</v>
      </c>
      <c r="Y959" s="108" t="s">
        <v>156</v>
      </c>
      <c r="Z959" s="109">
        <v>0</v>
      </c>
      <c r="AA959" s="107">
        <v>0</v>
      </c>
      <c r="AB959" s="108">
        <v>3.1263798733824398E-4</v>
      </c>
      <c r="AC959" s="108" t="s">
        <v>156</v>
      </c>
      <c r="AD959" s="110" t="s">
        <v>157</v>
      </c>
    </row>
    <row r="960" spans="1:30" x14ac:dyDescent="0.2">
      <c r="A960" s="105" t="s">
        <v>2821</v>
      </c>
      <c r="B960" s="105" t="s">
        <v>2822</v>
      </c>
      <c r="C960" s="105" t="s">
        <v>2823</v>
      </c>
      <c r="D960" s="106">
        <v>0</v>
      </c>
      <c r="E960" s="107">
        <v>0</v>
      </c>
      <c r="F960" s="108">
        <v>0</v>
      </c>
      <c r="G960" s="108" t="s">
        <v>156</v>
      </c>
      <c r="H960" s="109">
        <v>0</v>
      </c>
      <c r="I960" s="107">
        <v>0</v>
      </c>
      <c r="J960" s="108">
        <v>0</v>
      </c>
      <c r="K960" s="108" t="s">
        <v>156</v>
      </c>
      <c r="L960" s="110" t="s">
        <v>157</v>
      </c>
      <c r="M960" s="106">
        <v>0</v>
      </c>
      <c r="N960" s="111">
        <v>0</v>
      </c>
      <c r="O960" s="112">
        <v>0</v>
      </c>
      <c r="P960" s="112" t="s">
        <v>156</v>
      </c>
      <c r="Q960" s="109">
        <v>0</v>
      </c>
      <c r="R960" s="107">
        <v>0</v>
      </c>
      <c r="S960" s="108">
        <v>0</v>
      </c>
      <c r="T960" s="108" t="s">
        <v>156</v>
      </c>
      <c r="U960" s="110" t="s">
        <v>157</v>
      </c>
      <c r="V960" s="106">
        <v>0</v>
      </c>
      <c r="W960" s="107">
        <v>0</v>
      </c>
      <c r="X960" s="108">
        <v>0</v>
      </c>
      <c r="Y960" s="108" t="s">
        <v>156</v>
      </c>
      <c r="Z960" s="109">
        <v>0</v>
      </c>
      <c r="AA960" s="107">
        <v>0</v>
      </c>
      <c r="AB960" s="108">
        <v>0</v>
      </c>
      <c r="AC960" s="108" t="s">
        <v>156</v>
      </c>
      <c r="AD960" s="110" t="s">
        <v>157</v>
      </c>
    </row>
    <row r="961" spans="1:30" x14ac:dyDescent="0.2">
      <c r="A961" s="105" t="s">
        <v>2824</v>
      </c>
      <c r="B961" s="105" t="s">
        <v>2825</v>
      </c>
      <c r="C961" s="105" t="s">
        <v>2826</v>
      </c>
      <c r="D961" s="106">
        <v>0</v>
      </c>
      <c r="E961" s="107">
        <v>0</v>
      </c>
      <c r="F961" s="108">
        <v>0</v>
      </c>
      <c r="G961" s="108" t="s">
        <v>156</v>
      </c>
      <c r="H961" s="109">
        <v>0</v>
      </c>
      <c r="I961" s="107">
        <v>0</v>
      </c>
      <c r="J961" s="108">
        <v>0</v>
      </c>
      <c r="K961" s="108" t="s">
        <v>156</v>
      </c>
      <c r="L961" s="110" t="s">
        <v>157</v>
      </c>
      <c r="M961" s="106">
        <v>0</v>
      </c>
      <c r="N961" s="111">
        <v>0</v>
      </c>
      <c r="O961" s="112">
        <v>0</v>
      </c>
      <c r="P961" s="112" t="s">
        <v>156</v>
      </c>
      <c r="Q961" s="109">
        <v>0</v>
      </c>
      <c r="R961" s="107">
        <v>0</v>
      </c>
      <c r="S961" s="108">
        <v>0</v>
      </c>
      <c r="T961" s="108" t="s">
        <v>156</v>
      </c>
      <c r="U961" s="110" t="s">
        <v>157</v>
      </c>
      <c r="V961" s="106">
        <v>0</v>
      </c>
      <c r="W961" s="107">
        <v>0</v>
      </c>
      <c r="X961" s="108">
        <v>0</v>
      </c>
      <c r="Y961" s="108" t="s">
        <v>156</v>
      </c>
      <c r="Z961" s="109">
        <v>0</v>
      </c>
      <c r="AA961" s="107">
        <v>0</v>
      </c>
      <c r="AB961" s="108">
        <v>0</v>
      </c>
      <c r="AC961" s="108" t="s">
        <v>156</v>
      </c>
      <c r="AD961" s="110" t="s">
        <v>157</v>
      </c>
    </row>
    <row r="962" spans="1:30" x14ac:dyDescent="0.2">
      <c r="A962" s="105" t="s">
        <v>2827</v>
      </c>
      <c r="B962" s="105" t="s">
        <v>2825</v>
      </c>
      <c r="C962" s="105" t="s">
        <v>2828</v>
      </c>
      <c r="D962" s="106">
        <v>0</v>
      </c>
      <c r="E962" s="107">
        <v>0</v>
      </c>
      <c r="F962" s="108">
        <v>0</v>
      </c>
      <c r="G962" s="108" t="s">
        <v>156</v>
      </c>
      <c r="H962" s="109">
        <v>0</v>
      </c>
      <c r="I962" s="107">
        <v>0</v>
      </c>
      <c r="J962" s="108">
        <v>0</v>
      </c>
      <c r="K962" s="108" t="s">
        <v>156</v>
      </c>
      <c r="L962" s="110" t="s">
        <v>157</v>
      </c>
      <c r="M962" s="106">
        <v>0</v>
      </c>
      <c r="N962" s="111">
        <v>0</v>
      </c>
      <c r="O962" s="112">
        <v>0</v>
      </c>
      <c r="P962" s="112" t="s">
        <v>156</v>
      </c>
      <c r="Q962" s="109">
        <v>0</v>
      </c>
      <c r="R962" s="107">
        <v>0</v>
      </c>
      <c r="S962" s="108">
        <v>0</v>
      </c>
      <c r="T962" s="108" t="s">
        <v>156</v>
      </c>
      <c r="U962" s="110" t="s">
        <v>157</v>
      </c>
      <c r="V962" s="106">
        <v>0</v>
      </c>
      <c r="W962" s="107">
        <v>0</v>
      </c>
      <c r="X962" s="108">
        <v>0</v>
      </c>
      <c r="Y962" s="108" t="s">
        <v>156</v>
      </c>
      <c r="Z962" s="109">
        <v>0</v>
      </c>
      <c r="AA962" s="107">
        <v>0</v>
      </c>
      <c r="AB962" s="108">
        <v>0</v>
      </c>
      <c r="AC962" s="108" t="s">
        <v>156</v>
      </c>
      <c r="AD962" s="110" t="s">
        <v>157</v>
      </c>
    </row>
    <row r="963" spans="1:30" x14ac:dyDescent="0.2">
      <c r="A963" s="105" t="s">
        <v>2829</v>
      </c>
      <c r="B963" s="105" t="s">
        <v>2830</v>
      </c>
      <c r="C963" s="105" t="s">
        <v>2831</v>
      </c>
      <c r="D963" s="106">
        <v>0</v>
      </c>
      <c r="E963" s="107">
        <v>0</v>
      </c>
      <c r="F963" s="108">
        <v>0</v>
      </c>
      <c r="G963" s="108" t="s">
        <v>156</v>
      </c>
      <c r="H963" s="109">
        <v>0</v>
      </c>
      <c r="I963" s="107">
        <v>0</v>
      </c>
      <c r="J963" s="108">
        <v>0</v>
      </c>
      <c r="K963" s="108" t="s">
        <v>156</v>
      </c>
      <c r="L963" s="110" t="s">
        <v>157</v>
      </c>
      <c r="M963" s="106">
        <v>0</v>
      </c>
      <c r="N963" s="111">
        <v>0</v>
      </c>
      <c r="O963" s="112">
        <v>0</v>
      </c>
      <c r="P963" s="112" t="s">
        <v>156</v>
      </c>
      <c r="Q963" s="109">
        <v>0</v>
      </c>
      <c r="R963" s="107">
        <v>0</v>
      </c>
      <c r="S963" s="108">
        <v>0</v>
      </c>
      <c r="T963" s="108" t="s">
        <v>156</v>
      </c>
      <c r="U963" s="110" t="s">
        <v>157</v>
      </c>
      <c r="V963" s="106">
        <v>0</v>
      </c>
      <c r="W963" s="107">
        <v>0</v>
      </c>
      <c r="X963" s="108">
        <v>0</v>
      </c>
      <c r="Y963" s="108" t="s">
        <v>156</v>
      </c>
      <c r="Z963" s="109">
        <v>0</v>
      </c>
      <c r="AA963" s="107">
        <v>0</v>
      </c>
      <c r="AB963" s="108">
        <v>0</v>
      </c>
      <c r="AC963" s="108" t="s">
        <v>156</v>
      </c>
      <c r="AD963" s="110" t="s">
        <v>157</v>
      </c>
    </row>
    <row r="964" spans="1:30" x14ac:dyDescent="0.2">
      <c r="A964" s="105" t="s">
        <v>2832</v>
      </c>
      <c r="B964" s="105" t="s">
        <v>2833</v>
      </c>
      <c r="C964" s="105" t="s">
        <v>2834</v>
      </c>
      <c r="D964" s="106">
        <v>-3.6995567399999998E-2</v>
      </c>
      <c r="E964" s="107">
        <v>1.5013764564081961E-2</v>
      </c>
      <c r="F964" s="108">
        <v>9.1063017669674702E-4</v>
      </c>
      <c r="G964" s="108">
        <v>2.4614575223321098</v>
      </c>
      <c r="H964" s="109">
        <v>-1.540514052E-3</v>
      </c>
      <c r="I964" s="107">
        <v>3.7953043902439025E-3</v>
      </c>
      <c r="J964" s="108">
        <v>2.0237935606670799E-3</v>
      </c>
      <c r="K964" s="108">
        <v>131.37131453229199</v>
      </c>
      <c r="L964" s="110">
        <v>-1.9839982627654202</v>
      </c>
      <c r="M964" s="106">
        <v>-7.6521574800000004E-3</v>
      </c>
      <c r="N964" s="111">
        <v>4.1556193548387098E-3</v>
      </c>
      <c r="O964" s="112">
        <v>1.2432862306354701E-4</v>
      </c>
      <c r="P964" s="112">
        <v>1.6247525405547101</v>
      </c>
      <c r="Q964" s="109">
        <v>-9.6973448000000002E-4</v>
      </c>
      <c r="R964" s="107">
        <v>2.2370130812954078E-3</v>
      </c>
      <c r="S964" s="108">
        <v>1.05047875406894E-3</v>
      </c>
      <c r="T964" s="108">
        <v>108.326431176185</v>
      </c>
      <c r="U964" s="110">
        <v>-0.89348981993713195</v>
      </c>
      <c r="V964" s="106">
        <v>3.4811657997417798E-3</v>
      </c>
      <c r="W964" s="107">
        <v>-5.7644739190955126E-4</v>
      </c>
      <c r="X964" s="108">
        <v>2.8211640008191799E-3</v>
      </c>
      <c r="Y964" s="108">
        <v>81.040782401931082</v>
      </c>
      <c r="Z964" s="109">
        <v>0</v>
      </c>
      <c r="AA964" s="107">
        <v>0</v>
      </c>
      <c r="AB964" s="108">
        <v>5.80897561884023E-2</v>
      </c>
      <c r="AC964" s="108" t="s">
        <v>156</v>
      </c>
      <c r="AD964" s="110" t="s">
        <v>157</v>
      </c>
    </row>
    <row r="965" spans="1:30" x14ac:dyDescent="0.2">
      <c r="A965" s="105" t="s">
        <v>2835</v>
      </c>
      <c r="B965" s="105" t="s">
        <v>2836</v>
      </c>
      <c r="C965" s="105" t="s">
        <v>2837</v>
      </c>
      <c r="D965" s="116">
        <v>0</v>
      </c>
      <c r="E965" s="107">
        <v>0</v>
      </c>
      <c r="F965" s="114">
        <v>4.4433954115907998E-5</v>
      </c>
      <c r="G965" s="108" t="s">
        <v>156</v>
      </c>
      <c r="H965" s="113">
        <v>0</v>
      </c>
      <c r="I965" s="107">
        <v>0</v>
      </c>
      <c r="J965" s="114">
        <v>1.6492080806595601E-5</v>
      </c>
      <c r="K965" s="108" t="s">
        <v>156</v>
      </c>
      <c r="L965" s="110" t="s">
        <v>157</v>
      </c>
      <c r="M965" s="116">
        <v>0</v>
      </c>
      <c r="N965" s="111">
        <v>0</v>
      </c>
      <c r="O965" s="115">
        <v>1.9339751471144499E-5</v>
      </c>
      <c r="P965" s="112" t="s">
        <v>156</v>
      </c>
      <c r="Q965" s="109">
        <v>0</v>
      </c>
      <c r="R965" s="107">
        <v>0</v>
      </c>
      <c r="S965" s="108">
        <v>0</v>
      </c>
      <c r="T965" s="108" t="s">
        <v>156</v>
      </c>
      <c r="U965" s="110" t="s">
        <v>157</v>
      </c>
      <c r="V965" s="106">
        <v>0</v>
      </c>
      <c r="W965" s="107">
        <v>0</v>
      </c>
      <c r="X965" s="108">
        <v>1.51667759064528E-3</v>
      </c>
      <c r="Y965" s="108" t="s">
        <v>156</v>
      </c>
      <c r="Z965" s="109">
        <v>0</v>
      </c>
      <c r="AA965" s="107">
        <v>0</v>
      </c>
      <c r="AB965" s="108">
        <v>2.55320609746884E-3</v>
      </c>
      <c r="AC965" s="108" t="s">
        <v>156</v>
      </c>
      <c r="AD965" s="110" t="s">
        <v>157</v>
      </c>
    </row>
    <row r="966" spans="1:30" x14ac:dyDescent="0.2">
      <c r="A966" s="105" t="s">
        <v>2838</v>
      </c>
      <c r="B966" s="105" t="s">
        <v>2839</v>
      </c>
      <c r="C966" s="105" t="s">
        <v>2840</v>
      </c>
      <c r="D966" s="116">
        <v>0</v>
      </c>
      <c r="E966" s="107">
        <v>0</v>
      </c>
      <c r="F966" s="108">
        <v>2.0640192076365699E-4</v>
      </c>
      <c r="G966" s="108" t="s">
        <v>156</v>
      </c>
      <c r="H966" s="113">
        <v>0</v>
      </c>
      <c r="I966" s="107">
        <v>0</v>
      </c>
      <c r="J966" s="108">
        <v>4.9538374771050805E-4</v>
      </c>
      <c r="K966" s="108" t="s">
        <v>156</v>
      </c>
      <c r="L966" s="110" t="s">
        <v>157</v>
      </c>
      <c r="M966" s="116">
        <v>0</v>
      </c>
      <c r="N966" s="111">
        <v>0</v>
      </c>
      <c r="O966" s="115">
        <v>9.3123375180935496E-5</v>
      </c>
      <c r="P966" s="112" t="s">
        <v>156</v>
      </c>
      <c r="Q966" s="113">
        <v>0</v>
      </c>
      <c r="R966" s="107">
        <v>0</v>
      </c>
      <c r="S966" s="108">
        <v>1.5850920878931099E-4</v>
      </c>
      <c r="T966" s="108" t="s">
        <v>156</v>
      </c>
      <c r="U966" s="110" t="s">
        <v>157</v>
      </c>
      <c r="V966" s="106">
        <v>1.3910609709417401E-2</v>
      </c>
      <c r="W966" s="107">
        <v>-2.3034624456726945E-3</v>
      </c>
      <c r="X966" s="108">
        <v>6.4849080603743897E-3</v>
      </c>
      <c r="Y966" s="108">
        <v>46.618431512632732</v>
      </c>
      <c r="Z966" s="113">
        <v>0</v>
      </c>
      <c r="AA966" s="107">
        <v>0</v>
      </c>
      <c r="AB966" s="114">
        <v>9.0353649252282496E-4</v>
      </c>
      <c r="AC966" s="108" t="s">
        <v>156</v>
      </c>
      <c r="AD966" s="110" t="s">
        <v>157</v>
      </c>
    </row>
    <row r="967" spans="1:30" x14ac:dyDescent="0.2">
      <c r="A967" s="105" t="s">
        <v>2841</v>
      </c>
      <c r="B967" s="105" t="s">
        <v>2842</v>
      </c>
      <c r="C967" s="105" t="s">
        <v>2843</v>
      </c>
      <c r="D967" s="116">
        <v>0</v>
      </c>
      <c r="E967" s="107">
        <v>0</v>
      </c>
      <c r="F967" s="108">
        <v>2.0640192076365699E-4</v>
      </c>
      <c r="G967" s="108" t="s">
        <v>156</v>
      </c>
      <c r="H967" s="113">
        <v>0</v>
      </c>
      <c r="I967" s="107">
        <v>0</v>
      </c>
      <c r="J967" s="108">
        <v>4.9538374771050805E-4</v>
      </c>
      <c r="K967" s="108" t="s">
        <v>156</v>
      </c>
      <c r="L967" s="110" t="s">
        <v>157</v>
      </c>
      <c r="M967" s="116">
        <v>0</v>
      </c>
      <c r="N967" s="111">
        <v>0</v>
      </c>
      <c r="O967" s="115">
        <v>9.3123375180935496E-5</v>
      </c>
      <c r="P967" s="112" t="s">
        <v>156</v>
      </c>
      <c r="Q967" s="113">
        <v>0</v>
      </c>
      <c r="R967" s="107">
        <v>0</v>
      </c>
      <c r="S967" s="108">
        <v>1.5850920878931099E-4</v>
      </c>
      <c r="T967" s="108" t="s">
        <v>156</v>
      </c>
      <c r="U967" s="110" t="s">
        <v>157</v>
      </c>
      <c r="V967" s="106">
        <v>1.3910609709417401E-2</v>
      </c>
      <c r="W967" s="107">
        <v>-2.3034624456726945E-3</v>
      </c>
      <c r="X967" s="108">
        <v>6.4849080603743897E-3</v>
      </c>
      <c r="Y967" s="108">
        <v>46.618431512632732</v>
      </c>
      <c r="Z967" s="113">
        <v>0</v>
      </c>
      <c r="AA967" s="107">
        <v>0</v>
      </c>
      <c r="AB967" s="114">
        <v>9.0353649252282496E-4</v>
      </c>
      <c r="AC967" s="108" t="s">
        <v>156</v>
      </c>
      <c r="AD967" s="110" t="s">
        <v>157</v>
      </c>
    </row>
    <row r="968" spans="1:30" x14ac:dyDescent="0.2">
      <c r="A968" s="105" t="s">
        <v>2844</v>
      </c>
      <c r="B968" s="105" t="s">
        <v>2842</v>
      </c>
      <c r="C968" s="105" t="s">
        <v>2845</v>
      </c>
      <c r="D968" s="116">
        <v>0</v>
      </c>
      <c r="E968" s="107">
        <v>0</v>
      </c>
      <c r="F968" s="108">
        <v>1.0868623310478401E-4</v>
      </c>
      <c r="G968" s="108" t="s">
        <v>156</v>
      </c>
      <c r="H968" s="113">
        <v>0</v>
      </c>
      <c r="I968" s="107">
        <v>0</v>
      </c>
      <c r="J968" s="108">
        <v>4.1319037745572799E-4</v>
      </c>
      <c r="K968" s="108" t="s">
        <v>156</v>
      </c>
      <c r="L968" s="110" t="s">
        <v>157</v>
      </c>
      <c r="M968" s="116">
        <v>0</v>
      </c>
      <c r="N968" s="111">
        <v>0</v>
      </c>
      <c r="O968" s="115">
        <v>3.8650392419857498E-5</v>
      </c>
      <c r="P968" s="112" t="s">
        <v>156</v>
      </c>
      <c r="Q968" s="113">
        <v>0</v>
      </c>
      <c r="R968" s="107">
        <v>0</v>
      </c>
      <c r="S968" s="108">
        <v>1.3683445840851201E-4</v>
      </c>
      <c r="T968" s="108" t="s">
        <v>156</v>
      </c>
      <c r="U968" s="110" t="s">
        <v>157</v>
      </c>
      <c r="V968" s="116">
        <v>0</v>
      </c>
      <c r="W968" s="107">
        <v>0</v>
      </c>
      <c r="X968" s="108">
        <v>3.1351526695531598E-4</v>
      </c>
      <c r="Y968" s="108" t="s">
        <v>156</v>
      </c>
      <c r="Z968" s="113">
        <v>0</v>
      </c>
      <c r="AA968" s="107">
        <v>0</v>
      </c>
      <c r="AB968" s="114">
        <v>1.44738073973154E-3</v>
      </c>
      <c r="AC968" s="108" t="s">
        <v>156</v>
      </c>
      <c r="AD968" s="110" t="s">
        <v>157</v>
      </c>
    </row>
    <row r="969" spans="1:30" x14ac:dyDescent="0.2">
      <c r="A969" s="105" t="s">
        <v>2846</v>
      </c>
      <c r="B969" s="105" t="s">
        <v>2847</v>
      </c>
      <c r="C969" s="105" t="s">
        <v>2848</v>
      </c>
      <c r="D969" s="106">
        <v>0</v>
      </c>
      <c r="E969" s="107">
        <v>0</v>
      </c>
      <c r="F969" s="108">
        <v>0</v>
      </c>
      <c r="G969" s="108" t="s">
        <v>156</v>
      </c>
      <c r="H969" s="109">
        <v>0</v>
      </c>
      <c r="I969" s="107">
        <v>0</v>
      </c>
      <c r="J969" s="108">
        <v>0</v>
      </c>
      <c r="K969" s="108" t="s">
        <v>156</v>
      </c>
      <c r="L969" s="110" t="s">
        <v>157</v>
      </c>
      <c r="M969" s="106">
        <v>0</v>
      </c>
      <c r="N969" s="111">
        <v>0</v>
      </c>
      <c r="O969" s="112">
        <v>0</v>
      </c>
      <c r="P969" s="112" t="s">
        <v>156</v>
      </c>
      <c r="Q969" s="109">
        <v>0</v>
      </c>
      <c r="R969" s="107">
        <v>0</v>
      </c>
      <c r="S969" s="108">
        <v>0</v>
      </c>
      <c r="T969" s="108" t="s">
        <v>156</v>
      </c>
      <c r="U969" s="110" t="s">
        <v>157</v>
      </c>
      <c r="V969" s="106">
        <v>0</v>
      </c>
      <c r="W969" s="107">
        <v>0</v>
      </c>
      <c r="X969" s="108">
        <v>0</v>
      </c>
      <c r="Y969" s="108" t="s">
        <v>156</v>
      </c>
      <c r="Z969" s="109">
        <v>0</v>
      </c>
      <c r="AA969" s="107">
        <v>0</v>
      </c>
      <c r="AB969" s="108">
        <v>0</v>
      </c>
      <c r="AC969" s="108" t="s">
        <v>156</v>
      </c>
      <c r="AD969" s="110" t="s">
        <v>157</v>
      </c>
    </row>
    <row r="970" spans="1:30" x14ac:dyDescent="0.2">
      <c r="A970" s="105" t="s">
        <v>2849</v>
      </c>
      <c r="B970" s="105" t="s">
        <v>2850</v>
      </c>
      <c r="C970" s="105" t="s">
        <v>2851</v>
      </c>
      <c r="D970" s="106">
        <v>0</v>
      </c>
      <c r="E970" s="107">
        <v>0</v>
      </c>
      <c r="F970" s="108">
        <v>0</v>
      </c>
      <c r="G970" s="108" t="s">
        <v>156</v>
      </c>
      <c r="H970" s="109">
        <v>0</v>
      </c>
      <c r="I970" s="107">
        <v>0</v>
      </c>
      <c r="J970" s="108">
        <v>0</v>
      </c>
      <c r="K970" s="108" t="s">
        <v>156</v>
      </c>
      <c r="L970" s="110" t="s">
        <v>157</v>
      </c>
      <c r="M970" s="106">
        <v>0</v>
      </c>
      <c r="N970" s="111">
        <v>0</v>
      </c>
      <c r="O970" s="112">
        <v>0</v>
      </c>
      <c r="P970" s="112" t="s">
        <v>156</v>
      </c>
      <c r="Q970" s="109">
        <v>0</v>
      </c>
      <c r="R970" s="107">
        <v>0</v>
      </c>
      <c r="S970" s="108">
        <v>0</v>
      </c>
      <c r="T970" s="108" t="s">
        <v>156</v>
      </c>
      <c r="U970" s="110" t="s">
        <v>157</v>
      </c>
      <c r="V970" s="106">
        <v>0</v>
      </c>
      <c r="W970" s="107">
        <v>0</v>
      </c>
      <c r="X970" s="108">
        <v>0</v>
      </c>
      <c r="Y970" s="108" t="s">
        <v>156</v>
      </c>
      <c r="Z970" s="109">
        <v>0</v>
      </c>
      <c r="AA970" s="107">
        <v>0</v>
      </c>
      <c r="AB970" s="108">
        <v>0</v>
      </c>
      <c r="AC970" s="108" t="s">
        <v>156</v>
      </c>
      <c r="AD970" s="110" t="s">
        <v>157</v>
      </c>
    </row>
    <row r="971" spans="1:30" x14ac:dyDescent="0.2">
      <c r="A971" s="105" t="s">
        <v>2852</v>
      </c>
      <c r="B971" s="105" t="s">
        <v>2853</v>
      </c>
      <c r="C971" s="105" t="s">
        <v>2854</v>
      </c>
      <c r="D971" s="106">
        <v>0</v>
      </c>
      <c r="E971" s="107">
        <v>0</v>
      </c>
      <c r="F971" s="108">
        <v>0</v>
      </c>
      <c r="G971" s="108" t="s">
        <v>156</v>
      </c>
      <c r="H971" s="113">
        <v>0</v>
      </c>
      <c r="I971" s="107">
        <v>0</v>
      </c>
      <c r="J971" s="114">
        <v>3.4078615791683902E-5</v>
      </c>
      <c r="K971" s="108" t="s">
        <v>156</v>
      </c>
      <c r="L971" s="110" t="s">
        <v>157</v>
      </c>
      <c r="M971" s="116">
        <v>0</v>
      </c>
      <c r="N971" s="111">
        <v>0</v>
      </c>
      <c r="O971" s="115">
        <v>5.76627234458842E-6</v>
      </c>
      <c r="P971" s="112" t="s">
        <v>156</v>
      </c>
      <c r="Q971" s="113">
        <v>0</v>
      </c>
      <c r="R971" s="107">
        <v>0</v>
      </c>
      <c r="S971" s="114">
        <v>3.55414863605086E-5</v>
      </c>
      <c r="T971" s="108" t="s">
        <v>156</v>
      </c>
      <c r="U971" s="110" t="s">
        <v>157</v>
      </c>
      <c r="V971" s="116">
        <v>0</v>
      </c>
      <c r="W971" s="107">
        <v>0</v>
      </c>
      <c r="X971" s="114">
        <v>5.6011933436137998E-6</v>
      </c>
      <c r="Y971" s="108" t="s">
        <v>156</v>
      </c>
      <c r="Z971" s="113">
        <v>0</v>
      </c>
      <c r="AA971" s="107">
        <v>0</v>
      </c>
      <c r="AB971" s="114">
        <v>4.6129183717895801E-5</v>
      </c>
      <c r="AC971" s="108" t="s">
        <v>156</v>
      </c>
      <c r="AD971" s="110" t="s">
        <v>157</v>
      </c>
    </row>
    <row r="972" spans="1:30" x14ac:dyDescent="0.2">
      <c r="A972" s="105" t="s">
        <v>2855</v>
      </c>
      <c r="B972" s="105" t="s">
        <v>2856</v>
      </c>
      <c r="C972" s="105" t="s">
        <v>2857</v>
      </c>
      <c r="D972" s="106">
        <v>0</v>
      </c>
      <c r="E972" s="107">
        <v>0</v>
      </c>
      <c r="F972" s="108">
        <v>0</v>
      </c>
      <c r="G972" s="108" t="s">
        <v>156</v>
      </c>
      <c r="H972" s="113">
        <v>0</v>
      </c>
      <c r="I972" s="107">
        <v>0</v>
      </c>
      <c r="J972" s="114">
        <v>3.4078615791683902E-5</v>
      </c>
      <c r="K972" s="108" t="s">
        <v>156</v>
      </c>
      <c r="L972" s="110" t="s">
        <v>157</v>
      </c>
      <c r="M972" s="116">
        <v>0</v>
      </c>
      <c r="N972" s="111">
        <v>0</v>
      </c>
      <c r="O972" s="115">
        <v>5.76627234458842E-6</v>
      </c>
      <c r="P972" s="112" t="s">
        <v>156</v>
      </c>
      <c r="Q972" s="113">
        <v>0</v>
      </c>
      <c r="R972" s="107">
        <v>0</v>
      </c>
      <c r="S972" s="114">
        <v>3.55414863605086E-5</v>
      </c>
      <c r="T972" s="108" t="s">
        <v>156</v>
      </c>
      <c r="U972" s="110" t="s">
        <v>157</v>
      </c>
      <c r="V972" s="116">
        <v>0</v>
      </c>
      <c r="W972" s="107">
        <v>0</v>
      </c>
      <c r="X972" s="114">
        <v>5.6011933436137998E-6</v>
      </c>
      <c r="Y972" s="108" t="s">
        <v>156</v>
      </c>
      <c r="Z972" s="113">
        <v>0</v>
      </c>
      <c r="AA972" s="107">
        <v>0</v>
      </c>
      <c r="AB972" s="114">
        <v>4.6129183717895801E-5</v>
      </c>
      <c r="AC972" s="108" t="s">
        <v>156</v>
      </c>
      <c r="AD972" s="110" t="s">
        <v>157</v>
      </c>
    </row>
    <row r="973" spans="1:30" x14ac:dyDescent="0.2">
      <c r="A973" s="105" t="s">
        <v>2858</v>
      </c>
      <c r="B973" s="105" t="s">
        <v>2856</v>
      </c>
      <c r="C973" s="105" t="s">
        <v>2859</v>
      </c>
      <c r="D973" s="106">
        <v>0</v>
      </c>
      <c r="E973" s="107">
        <v>0</v>
      </c>
      <c r="F973" s="108">
        <v>0</v>
      </c>
      <c r="G973" s="108" t="s">
        <v>156</v>
      </c>
      <c r="H973" s="109">
        <v>0</v>
      </c>
      <c r="I973" s="107">
        <v>0</v>
      </c>
      <c r="J973" s="108">
        <v>0</v>
      </c>
      <c r="K973" s="108" t="s">
        <v>156</v>
      </c>
      <c r="L973" s="110" t="s">
        <v>157</v>
      </c>
      <c r="M973" s="106">
        <v>0</v>
      </c>
      <c r="N973" s="111">
        <v>0</v>
      </c>
      <c r="O973" s="112">
        <v>0</v>
      </c>
      <c r="P973" s="112" t="s">
        <v>156</v>
      </c>
      <c r="Q973" s="109">
        <v>0</v>
      </c>
      <c r="R973" s="107">
        <v>0</v>
      </c>
      <c r="S973" s="108">
        <v>0</v>
      </c>
      <c r="T973" s="108" t="s">
        <v>156</v>
      </c>
      <c r="U973" s="110" t="s">
        <v>157</v>
      </c>
      <c r="V973" s="106">
        <v>0</v>
      </c>
      <c r="W973" s="107">
        <v>0</v>
      </c>
      <c r="X973" s="108">
        <v>0</v>
      </c>
      <c r="Y973" s="108" t="s">
        <v>156</v>
      </c>
      <c r="Z973" s="109">
        <v>0</v>
      </c>
      <c r="AA973" s="107">
        <v>0</v>
      </c>
      <c r="AB973" s="108">
        <v>0</v>
      </c>
      <c r="AC973" s="108" t="s">
        <v>156</v>
      </c>
      <c r="AD973" s="110" t="s">
        <v>157</v>
      </c>
    </row>
    <row r="974" spans="1:30" x14ac:dyDescent="0.2">
      <c r="A974" s="105" t="s">
        <v>2860</v>
      </c>
      <c r="B974" s="105" t="s">
        <v>2861</v>
      </c>
      <c r="C974" s="105" t="s">
        <v>2862</v>
      </c>
      <c r="D974" s="106">
        <v>0.483074033498188</v>
      </c>
      <c r="E974" s="107">
        <v>-0.19604402137006385</v>
      </c>
      <c r="F974" s="108">
        <v>1.2899995627840899</v>
      </c>
      <c r="G974" s="108">
        <v>267.03972338205352</v>
      </c>
      <c r="H974" s="109">
        <v>0</v>
      </c>
      <c r="I974" s="107">
        <v>0</v>
      </c>
      <c r="J974" s="108">
        <v>5.8311991310547297E-2</v>
      </c>
      <c r="K974" s="108" t="s">
        <v>156</v>
      </c>
      <c r="L974" s="110" t="s">
        <v>157</v>
      </c>
      <c r="M974" s="106">
        <v>0</v>
      </c>
      <c r="N974" s="111">
        <v>0</v>
      </c>
      <c r="O974" s="112">
        <v>0.28963165315508499</v>
      </c>
      <c r="P974" s="112" t="s">
        <v>156</v>
      </c>
      <c r="Q974" s="109">
        <v>0</v>
      </c>
      <c r="R974" s="107">
        <v>0</v>
      </c>
      <c r="S974" s="108">
        <v>1.03297565019515E-2</v>
      </c>
      <c r="T974" s="108" t="s">
        <v>156</v>
      </c>
      <c r="U974" s="110" t="s">
        <v>157</v>
      </c>
      <c r="V974" s="106">
        <v>0</v>
      </c>
      <c r="W974" s="107">
        <v>0</v>
      </c>
      <c r="X974" s="108">
        <v>1.6938042713454698E-2</v>
      </c>
      <c r="Y974" s="108" t="s">
        <v>156</v>
      </c>
      <c r="Z974" s="109">
        <v>0</v>
      </c>
      <c r="AA974" s="107">
        <v>0</v>
      </c>
      <c r="AB974" s="108">
        <v>6.8855695162775996E-2</v>
      </c>
      <c r="AC974" s="108" t="s">
        <v>156</v>
      </c>
      <c r="AD974" s="110" t="s">
        <v>157</v>
      </c>
    </row>
    <row r="975" spans="1:30" x14ac:dyDescent="0.2">
      <c r="A975" s="105" t="s">
        <v>2863</v>
      </c>
      <c r="B975" s="105" t="s">
        <v>2333</v>
      </c>
      <c r="C975" s="105" t="s">
        <v>2864</v>
      </c>
      <c r="D975" s="106">
        <v>-0.483074033498188</v>
      </c>
      <c r="E975" s="107">
        <v>0.19604402137006385</v>
      </c>
      <c r="F975" s="108">
        <v>1.2899995627840899</v>
      </c>
      <c r="G975" s="108">
        <v>267.03972338205398</v>
      </c>
      <c r="H975" s="109">
        <v>0</v>
      </c>
      <c r="I975" s="107">
        <v>0</v>
      </c>
      <c r="J975" s="108">
        <v>5.8311991310547297E-2</v>
      </c>
      <c r="K975" s="108" t="s">
        <v>156</v>
      </c>
      <c r="L975" s="110" t="s">
        <v>157</v>
      </c>
      <c r="M975" s="106">
        <v>0</v>
      </c>
      <c r="N975" s="111">
        <v>0</v>
      </c>
      <c r="O975" s="112">
        <v>0.28963165315508499</v>
      </c>
      <c r="P975" s="112" t="s">
        <v>156</v>
      </c>
      <c r="Q975" s="109">
        <v>0</v>
      </c>
      <c r="R975" s="107">
        <v>0</v>
      </c>
      <c r="S975" s="108">
        <v>1.03297565019515E-2</v>
      </c>
      <c r="T975" s="108" t="s">
        <v>156</v>
      </c>
      <c r="U975" s="110" t="s">
        <v>157</v>
      </c>
      <c r="V975" s="106">
        <v>0</v>
      </c>
      <c r="W975" s="107">
        <v>0</v>
      </c>
      <c r="X975" s="108">
        <v>1.6938042713454698E-2</v>
      </c>
      <c r="Y975" s="108" t="s">
        <v>156</v>
      </c>
      <c r="Z975" s="109">
        <v>0</v>
      </c>
      <c r="AA975" s="107">
        <v>0</v>
      </c>
      <c r="AB975" s="108">
        <v>6.8855695162775996E-2</v>
      </c>
      <c r="AC975" s="108" t="s">
        <v>156</v>
      </c>
      <c r="AD975" s="110" t="s">
        <v>157</v>
      </c>
    </row>
    <row r="976" spans="1:30" x14ac:dyDescent="0.2">
      <c r="A976" s="105" t="s">
        <v>2865</v>
      </c>
      <c r="B976" s="105" t="s">
        <v>2866</v>
      </c>
      <c r="C976" s="105" t="s">
        <v>2867</v>
      </c>
      <c r="D976" s="106">
        <v>0</v>
      </c>
      <c r="E976" s="107">
        <v>0</v>
      </c>
      <c r="F976" s="108">
        <v>0</v>
      </c>
      <c r="G976" s="108" t="s">
        <v>156</v>
      </c>
      <c r="H976" s="109">
        <v>0</v>
      </c>
      <c r="I976" s="107">
        <v>0</v>
      </c>
      <c r="J976" s="108">
        <v>0</v>
      </c>
      <c r="K976" s="108" t="s">
        <v>156</v>
      </c>
      <c r="L976" s="110" t="s">
        <v>157</v>
      </c>
      <c r="M976" s="106">
        <v>0</v>
      </c>
      <c r="N976" s="111">
        <v>0</v>
      </c>
      <c r="O976" s="112">
        <v>0</v>
      </c>
      <c r="P976" s="112" t="s">
        <v>156</v>
      </c>
      <c r="Q976" s="109">
        <v>0</v>
      </c>
      <c r="R976" s="107">
        <v>0</v>
      </c>
      <c r="S976" s="108">
        <v>0</v>
      </c>
      <c r="T976" s="108" t="s">
        <v>156</v>
      </c>
      <c r="U976" s="110" t="s">
        <v>157</v>
      </c>
      <c r="V976" s="106">
        <v>0</v>
      </c>
      <c r="W976" s="107">
        <v>0</v>
      </c>
      <c r="X976" s="108">
        <v>0</v>
      </c>
      <c r="Y976" s="108" t="s">
        <v>156</v>
      </c>
      <c r="Z976" s="109">
        <v>0</v>
      </c>
      <c r="AA976" s="107">
        <v>0</v>
      </c>
      <c r="AB976" s="108">
        <v>0</v>
      </c>
      <c r="AC976" s="108" t="s">
        <v>156</v>
      </c>
      <c r="AD976" s="110" t="s">
        <v>157</v>
      </c>
    </row>
    <row r="977" spans="1:30" x14ac:dyDescent="0.2">
      <c r="A977" s="105" t="s">
        <v>2868</v>
      </c>
      <c r="B977" s="105" t="s">
        <v>2866</v>
      </c>
      <c r="C977" s="105" t="s">
        <v>2869</v>
      </c>
      <c r="D977" s="106">
        <v>0</v>
      </c>
      <c r="E977" s="107">
        <v>0</v>
      </c>
      <c r="F977" s="108">
        <v>0</v>
      </c>
      <c r="G977" s="108" t="s">
        <v>156</v>
      </c>
      <c r="H977" s="109">
        <v>0</v>
      </c>
      <c r="I977" s="107">
        <v>0</v>
      </c>
      <c r="J977" s="108">
        <v>0</v>
      </c>
      <c r="K977" s="108" t="s">
        <v>156</v>
      </c>
      <c r="L977" s="110" t="s">
        <v>157</v>
      </c>
      <c r="M977" s="106">
        <v>0</v>
      </c>
      <c r="N977" s="111">
        <v>0</v>
      </c>
      <c r="O977" s="112">
        <v>0</v>
      </c>
      <c r="P977" s="112" t="s">
        <v>156</v>
      </c>
      <c r="Q977" s="109">
        <v>0</v>
      </c>
      <c r="R977" s="107">
        <v>0</v>
      </c>
      <c r="S977" s="108">
        <v>0</v>
      </c>
      <c r="T977" s="108" t="s">
        <v>156</v>
      </c>
      <c r="U977" s="110" t="s">
        <v>157</v>
      </c>
      <c r="V977" s="106">
        <v>0</v>
      </c>
      <c r="W977" s="107">
        <v>0</v>
      </c>
      <c r="X977" s="108">
        <v>0</v>
      </c>
      <c r="Y977" s="108" t="s">
        <v>156</v>
      </c>
      <c r="Z977" s="109">
        <v>0</v>
      </c>
      <c r="AA977" s="107">
        <v>0</v>
      </c>
      <c r="AB977" s="108">
        <v>0</v>
      </c>
      <c r="AC977" s="108" t="s">
        <v>156</v>
      </c>
      <c r="AD977" s="110" t="s">
        <v>157</v>
      </c>
    </row>
    <row r="978" spans="1:30" x14ac:dyDescent="0.2">
      <c r="A978" s="105" t="s">
        <v>2870</v>
      </c>
      <c r="B978" s="105" t="s">
        <v>2871</v>
      </c>
      <c r="C978" s="105" t="s">
        <v>2872</v>
      </c>
      <c r="D978" s="106">
        <v>0</v>
      </c>
      <c r="E978" s="107">
        <v>0</v>
      </c>
      <c r="F978" s="108">
        <v>0</v>
      </c>
      <c r="G978" s="108" t="s">
        <v>156</v>
      </c>
      <c r="H978" s="109">
        <v>0</v>
      </c>
      <c r="I978" s="107">
        <v>0</v>
      </c>
      <c r="J978" s="108">
        <v>0</v>
      </c>
      <c r="K978" s="108" t="s">
        <v>156</v>
      </c>
      <c r="L978" s="110" t="s">
        <v>157</v>
      </c>
      <c r="M978" s="106">
        <v>0</v>
      </c>
      <c r="N978" s="111">
        <v>0</v>
      </c>
      <c r="O978" s="112">
        <v>0</v>
      </c>
      <c r="P978" s="112" t="s">
        <v>156</v>
      </c>
      <c r="Q978" s="109">
        <v>0</v>
      </c>
      <c r="R978" s="107">
        <v>0</v>
      </c>
      <c r="S978" s="108">
        <v>0</v>
      </c>
      <c r="T978" s="108" t="s">
        <v>156</v>
      </c>
      <c r="U978" s="110" t="s">
        <v>157</v>
      </c>
      <c r="V978" s="106">
        <v>0</v>
      </c>
      <c r="W978" s="107">
        <v>0</v>
      </c>
      <c r="X978" s="108">
        <v>0</v>
      </c>
      <c r="Y978" s="108" t="s">
        <v>156</v>
      </c>
      <c r="Z978" s="109">
        <v>0</v>
      </c>
      <c r="AA978" s="107">
        <v>0</v>
      </c>
      <c r="AB978" s="108">
        <v>0</v>
      </c>
      <c r="AC978" s="108" t="s">
        <v>156</v>
      </c>
      <c r="AD978" s="110" t="s">
        <v>157</v>
      </c>
    </row>
    <row r="979" spans="1:30" x14ac:dyDescent="0.2">
      <c r="A979" s="105" t="s">
        <v>2873</v>
      </c>
      <c r="B979" s="105" t="s">
        <v>2874</v>
      </c>
      <c r="C979" s="105" t="s">
        <v>2875</v>
      </c>
      <c r="D979" s="116">
        <v>0</v>
      </c>
      <c r="E979" s="107">
        <v>0</v>
      </c>
      <c r="F979" s="108">
        <v>2.4180120131401999E-4</v>
      </c>
      <c r="G979" s="108" t="s">
        <v>156</v>
      </c>
      <c r="H979" s="113">
        <v>0</v>
      </c>
      <c r="I979" s="107">
        <v>0</v>
      </c>
      <c r="J979" s="108">
        <v>1.8084940897297299E-4</v>
      </c>
      <c r="K979" s="108" t="s">
        <v>156</v>
      </c>
      <c r="L979" s="110" t="s">
        <v>157</v>
      </c>
      <c r="M979" s="116">
        <v>0</v>
      </c>
      <c r="N979" s="111">
        <v>0</v>
      </c>
      <c r="O979" s="112">
        <v>1.8048100064784999E-4</v>
      </c>
      <c r="P979" s="112" t="s">
        <v>156</v>
      </c>
      <c r="Q979" s="113">
        <v>0</v>
      </c>
      <c r="R979" s="107">
        <v>0</v>
      </c>
      <c r="S979" s="108">
        <v>1.66416475755368E-4</v>
      </c>
      <c r="T979" s="108" t="s">
        <v>156</v>
      </c>
      <c r="U979" s="110" t="s">
        <v>157</v>
      </c>
      <c r="V979" s="116">
        <v>0</v>
      </c>
      <c r="W979" s="107">
        <v>0</v>
      </c>
      <c r="X979" s="108">
        <v>1.04089530147685E-4</v>
      </c>
      <c r="Y979" s="108" t="s">
        <v>156</v>
      </c>
      <c r="Z979" s="113">
        <v>0</v>
      </c>
      <c r="AA979" s="107">
        <v>0</v>
      </c>
      <c r="AB979" s="114">
        <v>2.0627083889833E-4</v>
      </c>
      <c r="AC979" s="108" t="s">
        <v>156</v>
      </c>
      <c r="AD979" s="110" t="s">
        <v>157</v>
      </c>
    </row>
    <row r="980" spans="1:30" x14ac:dyDescent="0.2">
      <c r="A980" s="105" t="s">
        <v>2876</v>
      </c>
      <c r="B980" s="105" t="s">
        <v>2877</v>
      </c>
      <c r="C980" s="105" t="s">
        <v>2878</v>
      </c>
      <c r="D980" s="106">
        <v>0</v>
      </c>
      <c r="E980" s="107">
        <v>0</v>
      </c>
      <c r="F980" s="108">
        <v>0</v>
      </c>
      <c r="G980" s="108" t="s">
        <v>156</v>
      </c>
      <c r="H980" s="109">
        <v>0</v>
      </c>
      <c r="I980" s="107">
        <v>0</v>
      </c>
      <c r="J980" s="108">
        <v>0</v>
      </c>
      <c r="K980" s="108" t="s">
        <v>156</v>
      </c>
      <c r="L980" s="110" t="s">
        <v>157</v>
      </c>
      <c r="M980" s="106">
        <v>0</v>
      </c>
      <c r="N980" s="111">
        <v>0</v>
      </c>
      <c r="O980" s="112">
        <v>0</v>
      </c>
      <c r="P980" s="112" t="s">
        <v>156</v>
      </c>
      <c r="Q980" s="109">
        <v>0</v>
      </c>
      <c r="R980" s="107">
        <v>0</v>
      </c>
      <c r="S980" s="108">
        <v>0</v>
      </c>
      <c r="T980" s="108" t="s">
        <v>156</v>
      </c>
      <c r="U980" s="110" t="s">
        <v>157</v>
      </c>
      <c r="V980" s="106">
        <v>0</v>
      </c>
      <c r="W980" s="107">
        <v>0</v>
      </c>
      <c r="X980" s="108">
        <v>0</v>
      </c>
      <c r="Y980" s="108" t="s">
        <v>156</v>
      </c>
      <c r="Z980" s="109">
        <v>0</v>
      </c>
      <c r="AA980" s="107">
        <v>0</v>
      </c>
      <c r="AB980" s="108">
        <v>0</v>
      </c>
      <c r="AC980" s="108" t="s">
        <v>156</v>
      </c>
      <c r="AD980" s="110" t="s">
        <v>157</v>
      </c>
    </row>
    <row r="981" spans="1:30" x14ac:dyDescent="0.2">
      <c r="A981" s="105" t="s">
        <v>2879</v>
      </c>
      <c r="B981" s="105" t="s">
        <v>2336</v>
      </c>
      <c r="C981" s="105" t="s">
        <v>2880</v>
      </c>
      <c r="D981" s="116">
        <v>-1.4256E-6</v>
      </c>
      <c r="E981" s="107">
        <v>5.7854560064282842E-7</v>
      </c>
      <c r="F981" s="114">
        <v>1.5505091635085999E-9</v>
      </c>
      <c r="G981" s="108">
        <v>0.108761866127146</v>
      </c>
      <c r="H981" s="113">
        <v>-1.6632E-7</v>
      </c>
      <c r="I981" s="107">
        <v>4.0975609756097564E-7</v>
      </c>
      <c r="J981" s="114">
        <v>4.4806585911085498E-10</v>
      </c>
      <c r="K981" s="108">
        <v>0.26939986719026898</v>
      </c>
      <c r="L981" s="110">
        <v>-0.49766525807532447</v>
      </c>
      <c r="M981" s="116">
        <v>-4.2767999999999998E-7</v>
      </c>
      <c r="N981" s="111">
        <v>2.3225806451612903E-7</v>
      </c>
      <c r="O981" s="115">
        <v>1.0533042382590099E-9</v>
      </c>
      <c r="P981" s="112">
        <v>0.24628325810395901</v>
      </c>
      <c r="Q981" s="113">
        <v>-1.2064E-7</v>
      </c>
      <c r="R981" s="107">
        <v>2.782960322576939E-7</v>
      </c>
      <c r="S981" s="114">
        <v>2.8514790129153602E-10</v>
      </c>
      <c r="T981" s="108">
        <v>0.23636265027481401</v>
      </c>
      <c r="U981" s="110">
        <v>0.2608916488646964</v>
      </c>
      <c r="V981" s="116">
        <v>-5.7815999999999998E-7</v>
      </c>
      <c r="W981" s="107">
        <v>9.5737704918032789E-8</v>
      </c>
      <c r="X981" s="114">
        <v>9.8122226199975399E-10</v>
      </c>
      <c r="Y981" s="108">
        <v>0.16971465718827899</v>
      </c>
      <c r="Z981" s="113">
        <v>-9.5039999999999996E-8</v>
      </c>
      <c r="AA981" s="107">
        <v>4.8716127067898103E-8</v>
      </c>
      <c r="AB981" s="114">
        <v>2.16666076415827E-10</v>
      </c>
      <c r="AC981" s="108">
        <v>0.227973565252343</v>
      </c>
      <c r="AD981" s="110">
        <v>-0.97468777776978144</v>
      </c>
    </row>
    <row r="982" spans="1:30" x14ac:dyDescent="0.2">
      <c r="A982" s="105" t="s">
        <v>2881</v>
      </c>
      <c r="B982" s="105" t="s">
        <v>329</v>
      </c>
      <c r="C982" s="105" t="s">
        <v>2882</v>
      </c>
      <c r="D982" s="116">
        <v>0</v>
      </c>
      <c r="E982" s="107">
        <v>0</v>
      </c>
      <c r="F982" s="114">
        <v>9.8186296602920696E-6</v>
      </c>
      <c r="G982" s="108" t="s">
        <v>156</v>
      </c>
      <c r="H982" s="113">
        <v>0</v>
      </c>
      <c r="I982" s="107">
        <v>0</v>
      </c>
      <c r="J982" s="108">
        <v>6.9652094882221498E-4</v>
      </c>
      <c r="K982" s="108" t="s">
        <v>156</v>
      </c>
      <c r="L982" s="110" t="s">
        <v>157</v>
      </c>
      <c r="M982" s="116">
        <v>0</v>
      </c>
      <c r="N982" s="111">
        <v>0</v>
      </c>
      <c r="O982" s="112">
        <v>3.1838358764383099E-4</v>
      </c>
      <c r="P982" s="112" t="s">
        <v>156</v>
      </c>
      <c r="Q982" s="113">
        <v>0</v>
      </c>
      <c r="R982" s="107">
        <v>0</v>
      </c>
      <c r="S982" s="108">
        <v>1.2408405917644299E-4</v>
      </c>
      <c r="T982" s="108" t="s">
        <v>156</v>
      </c>
      <c r="U982" s="110" t="s">
        <v>157</v>
      </c>
      <c r="V982" s="116">
        <v>0</v>
      </c>
      <c r="W982" s="107">
        <v>0</v>
      </c>
      <c r="X982" s="108">
        <v>8.3388210733070702E-4</v>
      </c>
      <c r="Y982" s="108" t="s">
        <v>156</v>
      </c>
      <c r="Z982" s="113">
        <v>0</v>
      </c>
      <c r="AA982" s="107">
        <v>0</v>
      </c>
      <c r="AB982" s="114">
        <v>7.3936286492383998E-6</v>
      </c>
      <c r="AC982" s="108" t="s">
        <v>156</v>
      </c>
      <c r="AD982" s="110" t="s">
        <v>157</v>
      </c>
    </row>
    <row r="983" spans="1:30" x14ac:dyDescent="0.2">
      <c r="A983" s="105" t="s">
        <v>2883</v>
      </c>
      <c r="B983" s="105" t="s">
        <v>2884</v>
      </c>
      <c r="C983" s="105" t="s">
        <v>2885</v>
      </c>
      <c r="D983" s="106">
        <v>0</v>
      </c>
      <c r="E983" s="107">
        <v>0</v>
      </c>
      <c r="F983" s="108">
        <v>0</v>
      </c>
      <c r="G983" s="108" t="s">
        <v>156</v>
      </c>
      <c r="H983" s="109">
        <v>0</v>
      </c>
      <c r="I983" s="107">
        <v>0</v>
      </c>
      <c r="J983" s="108">
        <v>0</v>
      </c>
      <c r="K983" s="108" t="s">
        <v>156</v>
      </c>
      <c r="L983" s="110" t="s">
        <v>157</v>
      </c>
      <c r="M983" s="106">
        <v>0</v>
      </c>
      <c r="N983" s="111">
        <v>0</v>
      </c>
      <c r="O983" s="112">
        <v>0</v>
      </c>
      <c r="P983" s="112" t="s">
        <v>156</v>
      </c>
      <c r="Q983" s="109">
        <v>0</v>
      </c>
      <c r="R983" s="107">
        <v>0</v>
      </c>
      <c r="S983" s="108">
        <v>0</v>
      </c>
      <c r="T983" s="108" t="s">
        <v>156</v>
      </c>
      <c r="U983" s="110" t="s">
        <v>157</v>
      </c>
      <c r="V983" s="106">
        <v>0</v>
      </c>
      <c r="W983" s="107">
        <v>0</v>
      </c>
      <c r="X983" s="108">
        <v>0</v>
      </c>
      <c r="Y983" s="108" t="s">
        <v>156</v>
      </c>
      <c r="Z983" s="109">
        <v>0</v>
      </c>
      <c r="AA983" s="107">
        <v>0</v>
      </c>
      <c r="AB983" s="108">
        <v>0</v>
      </c>
      <c r="AC983" s="108" t="s">
        <v>156</v>
      </c>
      <c r="AD983" s="110" t="s">
        <v>157</v>
      </c>
    </row>
    <row r="984" spans="1:30" x14ac:dyDescent="0.2">
      <c r="A984" s="105" t="s">
        <v>2886</v>
      </c>
      <c r="B984" s="105" t="s">
        <v>2887</v>
      </c>
      <c r="C984" s="105" t="s">
        <v>2888</v>
      </c>
      <c r="D984" s="106">
        <v>0</v>
      </c>
      <c r="E984" s="107">
        <v>0</v>
      </c>
      <c r="F984" s="108">
        <v>0</v>
      </c>
      <c r="G984" s="108" t="s">
        <v>156</v>
      </c>
      <c r="H984" s="109">
        <v>0</v>
      </c>
      <c r="I984" s="107">
        <v>0</v>
      </c>
      <c r="J984" s="108">
        <v>0</v>
      </c>
      <c r="K984" s="108" t="s">
        <v>156</v>
      </c>
      <c r="L984" s="110" t="s">
        <v>157</v>
      </c>
      <c r="M984" s="106">
        <v>0</v>
      </c>
      <c r="N984" s="111">
        <v>0</v>
      </c>
      <c r="O984" s="112">
        <v>0</v>
      </c>
      <c r="P984" s="112" t="s">
        <v>156</v>
      </c>
      <c r="Q984" s="109">
        <v>0</v>
      </c>
      <c r="R984" s="107">
        <v>0</v>
      </c>
      <c r="S984" s="108">
        <v>0</v>
      </c>
      <c r="T984" s="108" t="s">
        <v>156</v>
      </c>
      <c r="U984" s="110" t="s">
        <v>157</v>
      </c>
      <c r="V984" s="106">
        <v>0</v>
      </c>
      <c r="W984" s="107">
        <v>0</v>
      </c>
      <c r="X984" s="108">
        <v>0</v>
      </c>
      <c r="Y984" s="108" t="s">
        <v>156</v>
      </c>
      <c r="Z984" s="109">
        <v>0</v>
      </c>
      <c r="AA984" s="107">
        <v>0</v>
      </c>
      <c r="AB984" s="108">
        <v>0</v>
      </c>
      <c r="AC984" s="108" t="s">
        <v>156</v>
      </c>
      <c r="AD984" s="110" t="s">
        <v>157</v>
      </c>
    </row>
    <row r="985" spans="1:30" x14ac:dyDescent="0.2">
      <c r="A985" s="105" t="s">
        <v>2889</v>
      </c>
      <c r="B985" s="105" t="s">
        <v>2890</v>
      </c>
      <c r="C985" s="105" t="s">
        <v>2891</v>
      </c>
      <c r="D985" s="106">
        <v>0</v>
      </c>
      <c r="E985" s="107">
        <v>0</v>
      </c>
      <c r="F985" s="108">
        <v>0</v>
      </c>
      <c r="G985" s="108" t="s">
        <v>156</v>
      </c>
      <c r="H985" s="109">
        <v>0</v>
      </c>
      <c r="I985" s="107">
        <v>0</v>
      </c>
      <c r="J985" s="108">
        <v>0</v>
      </c>
      <c r="K985" s="108" t="s">
        <v>156</v>
      </c>
      <c r="L985" s="110" t="s">
        <v>157</v>
      </c>
      <c r="M985" s="106">
        <v>0</v>
      </c>
      <c r="N985" s="111">
        <v>0</v>
      </c>
      <c r="O985" s="112">
        <v>0</v>
      </c>
      <c r="P985" s="112" t="s">
        <v>156</v>
      </c>
      <c r="Q985" s="109">
        <v>0</v>
      </c>
      <c r="R985" s="107">
        <v>0</v>
      </c>
      <c r="S985" s="108">
        <v>0</v>
      </c>
      <c r="T985" s="108" t="s">
        <v>156</v>
      </c>
      <c r="U985" s="110" t="s">
        <v>157</v>
      </c>
      <c r="V985" s="106">
        <v>0</v>
      </c>
      <c r="W985" s="107">
        <v>0</v>
      </c>
      <c r="X985" s="108">
        <v>0</v>
      </c>
      <c r="Y985" s="108" t="s">
        <v>156</v>
      </c>
      <c r="Z985" s="109">
        <v>0</v>
      </c>
      <c r="AA985" s="107">
        <v>0</v>
      </c>
      <c r="AB985" s="108">
        <v>0</v>
      </c>
      <c r="AC985" s="108" t="s">
        <v>156</v>
      </c>
      <c r="AD985" s="110" t="s">
        <v>157</v>
      </c>
    </row>
    <row r="986" spans="1:30" x14ac:dyDescent="0.2">
      <c r="A986" s="105" t="s">
        <v>2892</v>
      </c>
      <c r="B986" s="105" t="s">
        <v>2893</v>
      </c>
      <c r="C986" s="105" t="s">
        <v>2894</v>
      </c>
      <c r="D986" s="106">
        <v>0</v>
      </c>
      <c r="E986" s="107">
        <v>0</v>
      </c>
      <c r="F986" s="108">
        <v>0</v>
      </c>
      <c r="G986" s="108" t="s">
        <v>156</v>
      </c>
      <c r="H986" s="109">
        <v>0</v>
      </c>
      <c r="I986" s="107">
        <v>0</v>
      </c>
      <c r="J986" s="108">
        <v>0</v>
      </c>
      <c r="K986" s="108" t="s">
        <v>156</v>
      </c>
      <c r="L986" s="110" t="s">
        <v>157</v>
      </c>
      <c r="M986" s="106">
        <v>0</v>
      </c>
      <c r="N986" s="111">
        <v>0</v>
      </c>
      <c r="O986" s="112">
        <v>0</v>
      </c>
      <c r="P986" s="112" t="s">
        <v>156</v>
      </c>
      <c r="Q986" s="109">
        <v>0</v>
      </c>
      <c r="R986" s="107">
        <v>0</v>
      </c>
      <c r="S986" s="108">
        <v>0</v>
      </c>
      <c r="T986" s="108" t="s">
        <v>156</v>
      </c>
      <c r="U986" s="110" t="s">
        <v>157</v>
      </c>
      <c r="V986" s="106">
        <v>0</v>
      </c>
      <c r="W986" s="107">
        <v>0</v>
      </c>
      <c r="X986" s="108">
        <v>0</v>
      </c>
      <c r="Y986" s="108" t="s">
        <v>156</v>
      </c>
      <c r="Z986" s="109">
        <v>0</v>
      </c>
      <c r="AA986" s="107">
        <v>0</v>
      </c>
      <c r="AB986" s="108">
        <v>0</v>
      </c>
      <c r="AC986" s="108" t="s">
        <v>156</v>
      </c>
      <c r="AD986" s="110" t="s">
        <v>157</v>
      </c>
    </row>
    <row r="987" spans="1:30" x14ac:dyDescent="0.2">
      <c r="A987" s="105" t="s">
        <v>2895</v>
      </c>
      <c r="B987" s="105" t="s">
        <v>2896</v>
      </c>
      <c r="C987" s="105" t="s">
        <v>2897</v>
      </c>
      <c r="D987" s="106">
        <v>0</v>
      </c>
      <c r="E987" s="107">
        <v>0</v>
      </c>
      <c r="F987" s="108">
        <v>0</v>
      </c>
      <c r="G987" s="108" t="s">
        <v>156</v>
      </c>
      <c r="H987" s="109">
        <v>0</v>
      </c>
      <c r="I987" s="107">
        <v>0</v>
      </c>
      <c r="J987" s="108">
        <v>0</v>
      </c>
      <c r="K987" s="108" t="s">
        <v>156</v>
      </c>
      <c r="L987" s="110" t="s">
        <v>157</v>
      </c>
      <c r="M987" s="106">
        <v>0</v>
      </c>
      <c r="N987" s="111">
        <v>0</v>
      </c>
      <c r="O987" s="112">
        <v>0</v>
      </c>
      <c r="P987" s="112" t="s">
        <v>156</v>
      </c>
      <c r="Q987" s="109">
        <v>0</v>
      </c>
      <c r="R987" s="107">
        <v>0</v>
      </c>
      <c r="S987" s="108">
        <v>0</v>
      </c>
      <c r="T987" s="108" t="s">
        <v>156</v>
      </c>
      <c r="U987" s="110" t="s">
        <v>157</v>
      </c>
      <c r="V987" s="106">
        <v>0</v>
      </c>
      <c r="W987" s="107">
        <v>0</v>
      </c>
      <c r="X987" s="108">
        <v>0</v>
      </c>
      <c r="Y987" s="108" t="s">
        <v>156</v>
      </c>
      <c r="Z987" s="109">
        <v>0</v>
      </c>
      <c r="AA987" s="107">
        <v>0</v>
      </c>
      <c r="AB987" s="108">
        <v>0</v>
      </c>
      <c r="AC987" s="108" t="s">
        <v>156</v>
      </c>
      <c r="AD987" s="110" t="s">
        <v>157</v>
      </c>
    </row>
    <row r="988" spans="1:30" x14ac:dyDescent="0.2">
      <c r="A988" s="105" t="s">
        <v>2898</v>
      </c>
      <c r="B988" s="105" t="s">
        <v>2899</v>
      </c>
      <c r="C988" s="105" t="s">
        <v>2900</v>
      </c>
      <c r="D988" s="116">
        <v>0</v>
      </c>
      <c r="E988" s="107">
        <v>0</v>
      </c>
      <c r="F988" s="114">
        <v>3.9353702564225298E-6</v>
      </c>
      <c r="G988" s="108" t="s">
        <v>156</v>
      </c>
      <c r="H988" s="113">
        <v>0</v>
      </c>
      <c r="I988" s="107">
        <v>0</v>
      </c>
      <c r="J988" s="114">
        <v>1.04568174499019E-6</v>
      </c>
      <c r="K988" s="108" t="s">
        <v>156</v>
      </c>
      <c r="L988" s="110" t="s">
        <v>157</v>
      </c>
      <c r="M988" s="116">
        <v>0</v>
      </c>
      <c r="N988" s="111">
        <v>0</v>
      </c>
      <c r="O988" s="115">
        <v>1.9767492611777701E-6</v>
      </c>
      <c r="P988" s="112" t="s">
        <v>156</v>
      </c>
      <c r="Q988" s="113">
        <v>0</v>
      </c>
      <c r="R988" s="107">
        <v>0</v>
      </c>
      <c r="S988" s="114">
        <v>2.2757961367790099E-5</v>
      </c>
      <c r="T988" s="108" t="s">
        <v>156</v>
      </c>
      <c r="U988" s="110" t="s">
        <v>157</v>
      </c>
      <c r="V988" s="116">
        <v>0</v>
      </c>
      <c r="W988" s="107">
        <v>0</v>
      </c>
      <c r="X988" s="114">
        <v>2.6183734306000798E-6</v>
      </c>
      <c r="Y988" s="108" t="s">
        <v>156</v>
      </c>
      <c r="Z988" s="113">
        <v>0</v>
      </c>
      <c r="AA988" s="107">
        <v>0</v>
      </c>
      <c r="AB988" s="114">
        <v>4.9739497998774004E-7</v>
      </c>
      <c r="AC988" s="108" t="s">
        <v>156</v>
      </c>
      <c r="AD988" s="110" t="s">
        <v>157</v>
      </c>
    </row>
    <row r="989" spans="1:30" x14ac:dyDescent="0.2">
      <c r="A989" s="105" t="s">
        <v>2901</v>
      </c>
      <c r="B989" s="105" t="s">
        <v>2902</v>
      </c>
      <c r="C989" s="105" t="s">
        <v>2903</v>
      </c>
      <c r="D989" s="106">
        <v>0</v>
      </c>
      <c r="E989" s="107">
        <v>0</v>
      </c>
      <c r="F989" s="108">
        <v>1.47075651752487E-2</v>
      </c>
      <c r="G989" s="108" t="s">
        <v>156</v>
      </c>
      <c r="H989" s="109">
        <v>0</v>
      </c>
      <c r="I989" s="107">
        <v>0</v>
      </c>
      <c r="J989" s="108">
        <v>0</v>
      </c>
      <c r="K989" s="108" t="s">
        <v>156</v>
      </c>
      <c r="L989" s="110" t="s">
        <v>157</v>
      </c>
      <c r="M989" s="106">
        <v>0</v>
      </c>
      <c r="N989" s="111">
        <v>0</v>
      </c>
      <c r="O989" s="112">
        <v>1.3222387910756301E-2</v>
      </c>
      <c r="P989" s="112" t="s">
        <v>156</v>
      </c>
      <c r="Q989" s="113">
        <v>0</v>
      </c>
      <c r="R989" s="107">
        <v>0</v>
      </c>
      <c r="S989" s="108">
        <v>2.1431237481359301E-4</v>
      </c>
      <c r="T989" s="108" t="s">
        <v>156</v>
      </c>
      <c r="U989" s="110" t="s">
        <v>157</v>
      </c>
      <c r="V989" s="116">
        <v>0</v>
      </c>
      <c r="W989" s="107">
        <v>0</v>
      </c>
      <c r="X989" s="108">
        <v>4.0499116199584602E-3</v>
      </c>
      <c r="Y989" s="108" t="s">
        <v>156</v>
      </c>
      <c r="Z989" s="113">
        <v>0</v>
      </c>
      <c r="AA989" s="107">
        <v>0</v>
      </c>
      <c r="AB989" s="114">
        <v>6.4894892997233796E-4</v>
      </c>
      <c r="AC989" s="108" t="s">
        <v>156</v>
      </c>
      <c r="AD989" s="110" t="s">
        <v>157</v>
      </c>
    </row>
    <row r="990" spans="1:30" x14ac:dyDescent="0.2">
      <c r="A990" s="105" t="s">
        <v>2904</v>
      </c>
      <c r="B990" s="105" t="s">
        <v>2905</v>
      </c>
      <c r="C990" s="105" t="s">
        <v>2906</v>
      </c>
      <c r="D990" s="106">
        <v>-1.7009215114113E-3</v>
      </c>
      <c r="E990" s="107">
        <v>6.9027823896307394E-4</v>
      </c>
      <c r="F990" s="108">
        <v>0.19490741472158199</v>
      </c>
      <c r="G990" s="108">
        <v>11458.930551114099</v>
      </c>
      <c r="H990" s="109">
        <v>0</v>
      </c>
      <c r="I990" s="107">
        <v>0</v>
      </c>
      <c r="J990" s="108">
        <v>9.38396467194616E-2</v>
      </c>
      <c r="K990" s="108" t="s">
        <v>156</v>
      </c>
      <c r="L990" s="110" t="s">
        <v>157</v>
      </c>
      <c r="M990" s="106">
        <v>0</v>
      </c>
      <c r="N990" s="111">
        <v>0</v>
      </c>
      <c r="O990" s="112">
        <v>6.9753596504691595E-2</v>
      </c>
      <c r="P990" s="112" t="s">
        <v>156</v>
      </c>
      <c r="Q990" s="109">
        <v>0</v>
      </c>
      <c r="R990" s="107">
        <v>0</v>
      </c>
      <c r="S990" s="108">
        <v>7.3501319074579602E-2</v>
      </c>
      <c r="T990" s="108" t="s">
        <v>156</v>
      </c>
      <c r="U990" s="110" t="s">
        <v>157</v>
      </c>
      <c r="V990" s="106">
        <v>-0.78684486578548996</v>
      </c>
      <c r="W990" s="107">
        <v>0.13029390061028151</v>
      </c>
      <c r="X990" s="108">
        <v>0.119853457472705</v>
      </c>
      <c r="Y990" s="108">
        <v>15.2321585466606</v>
      </c>
      <c r="Z990" s="109">
        <v>-3.27125000019996E-2</v>
      </c>
      <c r="AA990" s="107">
        <v>1.6767953564878257E-2</v>
      </c>
      <c r="AB990" s="108">
        <v>8.4342930041742203E-2</v>
      </c>
      <c r="AC990" s="108">
        <v>257.83089044428499</v>
      </c>
      <c r="AD990" s="110">
        <v>-2.9579910173704329</v>
      </c>
    </row>
    <row r="991" spans="1:30" x14ac:dyDescent="0.2">
      <c r="A991" s="105" t="s">
        <v>2907</v>
      </c>
      <c r="B991" s="105" t="s">
        <v>2905</v>
      </c>
      <c r="C991" s="105" t="s">
        <v>2908</v>
      </c>
      <c r="D991" s="106">
        <v>0</v>
      </c>
      <c r="E991" s="107">
        <v>0</v>
      </c>
      <c r="F991" s="108">
        <v>1.47075651752487E-2</v>
      </c>
      <c r="G991" s="108" t="s">
        <v>156</v>
      </c>
      <c r="H991" s="109">
        <v>0</v>
      </c>
      <c r="I991" s="107">
        <v>0</v>
      </c>
      <c r="J991" s="108">
        <v>0</v>
      </c>
      <c r="K991" s="108" t="s">
        <v>156</v>
      </c>
      <c r="L991" s="110" t="s">
        <v>157</v>
      </c>
      <c r="M991" s="106">
        <v>0</v>
      </c>
      <c r="N991" s="111">
        <v>0</v>
      </c>
      <c r="O991" s="112">
        <v>1.3222387910756301E-2</v>
      </c>
      <c r="P991" s="112" t="s">
        <v>156</v>
      </c>
      <c r="Q991" s="113">
        <v>0</v>
      </c>
      <c r="R991" s="107">
        <v>0</v>
      </c>
      <c r="S991" s="108">
        <v>2.1431237481359301E-4</v>
      </c>
      <c r="T991" s="108" t="s">
        <v>156</v>
      </c>
      <c r="U991" s="110" t="s">
        <v>157</v>
      </c>
      <c r="V991" s="116">
        <v>0</v>
      </c>
      <c r="W991" s="107">
        <v>0</v>
      </c>
      <c r="X991" s="108">
        <v>4.0499116199584602E-3</v>
      </c>
      <c r="Y991" s="108" t="s">
        <v>156</v>
      </c>
      <c r="Z991" s="113">
        <v>0</v>
      </c>
      <c r="AA991" s="107">
        <v>0</v>
      </c>
      <c r="AB991" s="114">
        <v>6.4894892997233796E-4</v>
      </c>
      <c r="AC991" s="108" t="s">
        <v>156</v>
      </c>
      <c r="AD991" s="110" t="s">
        <v>157</v>
      </c>
    </row>
    <row r="992" spans="1:30" x14ac:dyDescent="0.2">
      <c r="A992" s="105" t="s">
        <v>2909</v>
      </c>
      <c r="B992" s="105" t="s">
        <v>2910</v>
      </c>
      <c r="C992" s="105" t="s">
        <v>2911</v>
      </c>
      <c r="D992" s="106">
        <v>0</v>
      </c>
      <c r="E992" s="107">
        <v>0</v>
      </c>
      <c r="F992" s="108">
        <v>8.2769069518070101E-2</v>
      </c>
      <c r="G992" s="108" t="s">
        <v>156</v>
      </c>
      <c r="H992" s="109">
        <v>1.1495726549999999E-3</v>
      </c>
      <c r="I992" s="107">
        <v>-2.8321573170731707E-3</v>
      </c>
      <c r="J992" s="108">
        <v>2.8611269548731301E-3</v>
      </c>
      <c r="K992" s="108">
        <v>248.88613541987309</v>
      </c>
      <c r="L992" s="110" t="s">
        <v>157</v>
      </c>
      <c r="M992" s="106">
        <v>5.7102497100000003E-3</v>
      </c>
      <c r="N992" s="111">
        <v>-3.1010370967741938E-3</v>
      </c>
      <c r="O992" s="112">
        <v>0.208128176191514</v>
      </c>
      <c r="P992" s="112">
        <v>3644.8174206292983</v>
      </c>
      <c r="Q992" s="109">
        <v>0</v>
      </c>
      <c r="R992" s="107">
        <v>0</v>
      </c>
      <c r="S992" s="108">
        <v>3.0857548192164198E-4</v>
      </c>
      <c r="T992" s="108" t="s">
        <v>156</v>
      </c>
      <c r="U992" s="110" t="s">
        <v>157</v>
      </c>
      <c r="V992" s="106">
        <v>-6.0389999999999997</v>
      </c>
      <c r="W992" s="107">
        <v>1</v>
      </c>
      <c r="X992" s="108">
        <v>1.0059987661083999E-3</v>
      </c>
      <c r="Y992" s="108">
        <v>1.6658366718138799E-2</v>
      </c>
      <c r="Z992" s="109">
        <v>-1.9508939999999999</v>
      </c>
      <c r="AA992" s="107">
        <v>1</v>
      </c>
      <c r="AB992" s="108">
        <v>5.7336421334154503E-3</v>
      </c>
      <c r="AC992" s="108">
        <v>0.29389818890290598</v>
      </c>
      <c r="AD992" s="110">
        <v>0</v>
      </c>
    </row>
    <row r="993" spans="1:30" x14ac:dyDescent="0.2">
      <c r="A993" s="105" t="s">
        <v>2912</v>
      </c>
      <c r="B993" s="105" t="s">
        <v>2345</v>
      </c>
      <c r="C993" s="105" t="s">
        <v>2913</v>
      </c>
      <c r="D993" s="106">
        <v>0</v>
      </c>
      <c r="E993" s="107">
        <v>0</v>
      </c>
      <c r="F993" s="108">
        <v>0</v>
      </c>
      <c r="G993" s="108" t="s">
        <v>156</v>
      </c>
      <c r="H993" s="109">
        <v>0</v>
      </c>
      <c r="I993" s="107">
        <v>0</v>
      </c>
      <c r="J993" s="108">
        <v>0</v>
      </c>
      <c r="K993" s="108" t="s">
        <v>156</v>
      </c>
      <c r="L993" s="110" t="s">
        <v>157</v>
      </c>
      <c r="M993" s="106">
        <v>0</v>
      </c>
      <c r="N993" s="111">
        <v>0</v>
      </c>
      <c r="O993" s="112">
        <v>0</v>
      </c>
      <c r="P993" s="112" t="s">
        <v>156</v>
      </c>
      <c r="Q993" s="109">
        <v>0</v>
      </c>
      <c r="R993" s="107">
        <v>0</v>
      </c>
      <c r="S993" s="108">
        <v>0</v>
      </c>
      <c r="T993" s="108" t="s">
        <v>156</v>
      </c>
      <c r="U993" s="110" t="s">
        <v>157</v>
      </c>
      <c r="V993" s="106">
        <v>0</v>
      </c>
      <c r="W993" s="107">
        <v>0</v>
      </c>
      <c r="X993" s="108">
        <v>0</v>
      </c>
      <c r="Y993" s="108" t="s">
        <v>156</v>
      </c>
      <c r="Z993" s="109">
        <v>0</v>
      </c>
      <c r="AA993" s="107">
        <v>0</v>
      </c>
      <c r="AB993" s="108">
        <v>0</v>
      </c>
      <c r="AC993" s="108" t="s">
        <v>156</v>
      </c>
      <c r="AD993" s="110" t="s">
        <v>157</v>
      </c>
    </row>
    <row r="994" spans="1:30" x14ac:dyDescent="0.2">
      <c r="A994" s="105" t="s">
        <v>2914</v>
      </c>
      <c r="B994" s="105" t="s">
        <v>2915</v>
      </c>
      <c r="C994" s="105" t="s">
        <v>2916</v>
      </c>
      <c r="D994" s="106">
        <v>0</v>
      </c>
      <c r="E994" s="107">
        <v>0</v>
      </c>
      <c r="F994" s="108">
        <v>0</v>
      </c>
      <c r="G994" s="108" t="s">
        <v>156</v>
      </c>
      <c r="H994" s="109">
        <v>0</v>
      </c>
      <c r="I994" s="107">
        <v>0</v>
      </c>
      <c r="J994" s="108">
        <v>0</v>
      </c>
      <c r="K994" s="108" t="s">
        <v>156</v>
      </c>
      <c r="L994" s="110" t="s">
        <v>157</v>
      </c>
      <c r="M994" s="106">
        <v>0</v>
      </c>
      <c r="N994" s="111">
        <v>0</v>
      </c>
      <c r="O994" s="112">
        <v>0</v>
      </c>
      <c r="P994" s="112" t="s">
        <v>156</v>
      </c>
      <c r="Q994" s="109">
        <v>0</v>
      </c>
      <c r="R994" s="107">
        <v>0</v>
      </c>
      <c r="S994" s="108">
        <v>0</v>
      </c>
      <c r="T994" s="108" t="s">
        <v>156</v>
      </c>
      <c r="U994" s="110" t="s">
        <v>157</v>
      </c>
      <c r="V994" s="106">
        <v>0</v>
      </c>
      <c r="W994" s="107">
        <v>0</v>
      </c>
      <c r="X994" s="108">
        <v>0</v>
      </c>
      <c r="Y994" s="108" t="s">
        <v>156</v>
      </c>
      <c r="Z994" s="109">
        <v>0</v>
      </c>
      <c r="AA994" s="107">
        <v>0</v>
      </c>
      <c r="AB994" s="108">
        <v>0</v>
      </c>
      <c r="AC994" s="108" t="s">
        <v>156</v>
      </c>
      <c r="AD994" s="110" t="s">
        <v>157</v>
      </c>
    </row>
    <row r="995" spans="1:30" x14ac:dyDescent="0.2">
      <c r="A995" s="105" t="s">
        <v>2917</v>
      </c>
      <c r="B995" s="105" t="s">
        <v>2918</v>
      </c>
      <c r="C995" s="105" t="s">
        <v>2919</v>
      </c>
      <c r="D995" s="106">
        <v>0</v>
      </c>
      <c r="E995" s="107">
        <v>0</v>
      </c>
      <c r="F995" s="108">
        <v>3.9314929750627501E-3</v>
      </c>
      <c r="G995" s="108" t="s">
        <v>156</v>
      </c>
      <c r="H995" s="113">
        <v>0</v>
      </c>
      <c r="I995" s="107">
        <v>0</v>
      </c>
      <c r="J995" s="108">
        <v>1.1612373733400001E-3</v>
      </c>
      <c r="K995" s="108" t="s">
        <v>156</v>
      </c>
      <c r="L995" s="110" t="s">
        <v>157</v>
      </c>
      <c r="M995" s="106">
        <v>0</v>
      </c>
      <c r="N995" s="111">
        <v>0</v>
      </c>
      <c r="O995" s="112">
        <v>2.7400860911133999E-3</v>
      </c>
      <c r="P995" s="112" t="s">
        <v>156</v>
      </c>
      <c r="Q995" s="113">
        <v>0</v>
      </c>
      <c r="R995" s="107">
        <v>0</v>
      </c>
      <c r="S995" s="108">
        <v>1.1679283454349499E-3</v>
      </c>
      <c r="T995" s="108" t="s">
        <v>156</v>
      </c>
      <c r="U995" s="110" t="s">
        <v>157</v>
      </c>
      <c r="V995" s="116">
        <v>0</v>
      </c>
      <c r="W995" s="107">
        <v>0</v>
      </c>
      <c r="X995" s="108">
        <v>4.6464573043401202E-4</v>
      </c>
      <c r="Y995" s="108" t="s">
        <v>156</v>
      </c>
      <c r="Z995" s="113">
        <v>0</v>
      </c>
      <c r="AA995" s="107">
        <v>0</v>
      </c>
      <c r="AB995" s="114">
        <v>1.06882549762543E-3</v>
      </c>
      <c r="AC995" s="108" t="s">
        <v>156</v>
      </c>
      <c r="AD995" s="110" t="s">
        <v>157</v>
      </c>
    </row>
    <row r="996" spans="1:30" x14ac:dyDescent="0.2">
      <c r="A996" s="105" t="s">
        <v>2920</v>
      </c>
      <c r="B996" s="105" t="s">
        <v>2921</v>
      </c>
      <c r="C996" s="105" t="s">
        <v>2922</v>
      </c>
      <c r="D996" s="106">
        <v>0</v>
      </c>
      <c r="E996" s="107">
        <v>0</v>
      </c>
      <c r="F996" s="108">
        <v>0</v>
      </c>
      <c r="G996" s="108" t="s">
        <v>156</v>
      </c>
      <c r="H996" s="109">
        <v>0</v>
      </c>
      <c r="I996" s="107">
        <v>0</v>
      </c>
      <c r="J996" s="108">
        <v>0</v>
      </c>
      <c r="K996" s="108" t="s">
        <v>156</v>
      </c>
      <c r="L996" s="110" t="s">
        <v>157</v>
      </c>
      <c r="M996" s="106">
        <v>0</v>
      </c>
      <c r="N996" s="111">
        <v>0</v>
      </c>
      <c r="O996" s="112">
        <v>0</v>
      </c>
      <c r="P996" s="112" t="s">
        <v>156</v>
      </c>
      <c r="Q996" s="109">
        <v>0</v>
      </c>
      <c r="R996" s="107">
        <v>0</v>
      </c>
      <c r="S996" s="108">
        <v>0</v>
      </c>
      <c r="T996" s="108" t="s">
        <v>156</v>
      </c>
      <c r="U996" s="110" t="s">
        <v>157</v>
      </c>
      <c r="V996" s="106">
        <v>0</v>
      </c>
      <c r="W996" s="107">
        <v>0</v>
      </c>
      <c r="X996" s="108">
        <v>0</v>
      </c>
      <c r="Y996" s="108" t="s">
        <v>156</v>
      </c>
      <c r="Z996" s="109">
        <v>0</v>
      </c>
      <c r="AA996" s="107">
        <v>0</v>
      </c>
      <c r="AB996" s="108">
        <v>0</v>
      </c>
      <c r="AC996" s="108" t="s">
        <v>156</v>
      </c>
      <c r="AD996" s="110" t="s">
        <v>157</v>
      </c>
    </row>
    <row r="997" spans="1:30" x14ac:dyDescent="0.2">
      <c r="A997" s="105" t="s">
        <v>2923</v>
      </c>
      <c r="B997" s="105" t="s">
        <v>2351</v>
      </c>
      <c r="C997" s="105" t="s">
        <v>2924</v>
      </c>
      <c r="D997" s="106">
        <v>0</v>
      </c>
      <c r="E997" s="107">
        <v>0</v>
      </c>
      <c r="F997" s="108">
        <v>0</v>
      </c>
      <c r="G997" s="108" t="s">
        <v>156</v>
      </c>
      <c r="H997" s="109">
        <v>0</v>
      </c>
      <c r="I997" s="107">
        <v>0</v>
      </c>
      <c r="J997" s="108">
        <v>0</v>
      </c>
      <c r="K997" s="108" t="s">
        <v>156</v>
      </c>
      <c r="L997" s="110" t="s">
        <v>157</v>
      </c>
      <c r="M997" s="106">
        <v>0</v>
      </c>
      <c r="N997" s="111">
        <v>0</v>
      </c>
      <c r="O997" s="112">
        <v>0</v>
      </c>
      <c r="P997" s="112" t="s">
        <v>156</v>
      </c>
      <c r="Q997" s="109">
        <v>0</v>
      </c>
      <c r="R997" s="107">
        <v>0</v>
      </c>
      <c r="S997" s="108">
        <v>0</v>
      </c>
      <c r="T997" s="108" t="s">
        <v>156</v>
      </c>
      <c r="U997" s="110" t="s">
        <v>157</v>
      </c>
      <c r="V997" s="106">
        <v>0</v>
      </c>
      <c r="W997" s="107">
        <v>0</v>
      </c>
      <c r="X997" s="108">
        <v>0</v>
      </c>
      <c r="Y997" s="108" t="s">
        <v>156</v>
      </c>
      <c r="Z997" s="109">
        <v>0</v>
      </c>
      <c r="AA997" s="107">
        <v>0</v>
      </c>
      <c r="AB997" s="108">
        <v>0</v>
      </c>
      <c r="AC997" s="108" t="s">
        <v>156</v>
      </c>
      <c r="AD997" s="110" t="s">
        <v>157</v>
      </c>
    </row>
    <row r="998" spans="1:30" x14ac:dyDescent="0.2">
      <c r="A998" s="105" t="s">
        <v>2925</v>
      </c>
      <c r="B998" s="105" t="s">
        <v>2926</v>
      </c>
      <c r="C998" s="105" t="s">
        <v>2927</v>
      </c>
      <c r="D998" s="116">
        <v>0</v>
      </c>
      <c r="E998" s="107">
        <v>0</v>
      </c>
      <c r="F998" s="114">
        <v>1.74888320823804E-5</v>
      </c>
      <c r="G998" s="108" t="s">
        <v>156</v>
      </c>
      <c r="H998" s="113">
        <v>0</v>
      </c>
      <c r="I998" s="107">
        <v>0</v>
      </c>
      <c r="J998" s="114">
        <v>1.19216127705612E-6</v>
      </c>
      <c r="K998" s="108" t="s">
        <v>156</v>
      </c>
      <c r="L998" s="110" t="s">
        <v>157</v>
      </c>
      <c r="M998" s="116">
        <v>0</v>
      </c>
      <c r="N998" s="111">
        <v>0</v>
      </c>
      <c r="O998" s="115">
        <v>2.1486300761121E-6</v>
      </c>
      <c r="P998" s="112" t="s">
        <v>156</v>
      </c>
      <c r="Q998" s="113">
        <v>0</v>
      </c>
      <c r="R998" s="107">
        <v>0</v>
      </c>
      <c r="S998" s="114">
        <v>1.40826452099195E-5</v>
      </c>
      <c r="T998" s="108" t="s">
        <v>156</v>
      </c>
      <c r="U998" s="110" t="s">
        <v>157</v>
      </c>
      <c r="V998" s="116">
        <v>0</v>
      </c>
      <c r="W998" s="107">
        <v>0</v>
      </c>
      <c r="X998" s="114">
        <v>3.02177101435878E-6</v>
      </c>
      <c r="Y998" s="108" t="s">
        <v>156</v>
      </c>
      <c r="Z998" s="113">
        <v>0</v>
      </c>
      <c r="AA998" s="107">
        <v>0</v>
      </c>
      <c r="AB998" s="114">
        <v>6.0909271733064097E-7</v>
      </c>
      <c r="AC998" s="108" t="s">
        <v>156</v>
      </c>
      <c r="AD998" s="110" t="s">
        <v>157</v>
      </c>
    </row>
    <row r="999" spans="1:30" x14ac:dyDescent="0.2">
      <c r="A999" s="105" t="s">
        <v>2928</v>
      </c>
      <c r="B999" s="105" t="s">
        <v>2929</v>
      </c>
      <c r="C999" s="105" t="s">
        <v>2930</v>
      </c>
      <c r="D999" s="106">
        <v>0</v>
      </c>
      <c r="E999" s="107">
        <v>0</v>
      </c>
      <c r="F999" s="108">
        <v>0</v>
      </c>
      <c r="G999" s="108" t="s">
        <v>156</v>
      </c>
      <c r="H999" s="109">
        <v>0</v>
      </c>
      <c r="I999" s="107">
        <v>0</v>
      </c>
      <c r="J999" s="108">
        <v>0</v>
      </c>
      <c r="K999" s="108" t="s">
        <v>156</v>
      </c>
      <c r="L999" s="110" t="s">
        <v>157</v>
      </c>
      <c r="M999" s="106">
        <v>0</v>
      </c>
      <c r="N999" s="111">
        <v>0</v>
      </c>
      <c r="O999" s="112">
        <v>0</v>
      </c>
      <c r="P999" s="112" t="s">
        <v>156</v>
      </c>
      <c r="Q999" s="109">
        <v>0</v>
      </c>
      <c r="R999" s="107">
        <v>0</v>
      </c>
      <c r="S999" s="108">
        <v>0</v>
      </c>
      <c r="T999" s="108" t="s">
        <v>156</v>
      </c>
      <c r="U999" s="110" t="s">
        <v>157</v>
      </c>
      <c r="V999" s="106">
        <v>0</v>
      </c>
      <c r="W999" s="107">
        <v>0</v>
      </c>
      <c r="X999" s="108">
        <v>0</v>
      </c>
      <c r="Y999" s="108" t="s">
        <v>156</v>
      </c>
      <c r="Z999" s="109">
        <v>0</v>
      </c>
      <c r="AA999" s="107">
        <v>0</v>
      </c>
      <c r="AB999" s="108">
        <v>0</v>
      </c>
      <c r="AC999" s="108" t="s">
        <v>156</v>
      </c>
      <c r="AD999" s="110" t="s">
        <v>157</v>
      </c>
    </row>
    <row r="1000" spans="1:30" x14ac:dyDescent="0.2">
      <c r="A1000" s="105" t="s">
        <v>2931</v>
      </c>
      <c r="B1000" s="105" t="s">
        <v>2932</v>
      </c>
      <c r="C1000" s="105" t="s">
        <v>2933</v>
      </c>
      <c r="D1000" s="106">
        <v>0</v>
      </c>
      <c r="E1000" s="107">
        <v>0</v>
      </c>
      <c r="F1000" s="108">
        <v>0</v>
      </c>
      <c r="G1000" s="108" t="s">
        <v>156</v>
      </c>
      <c r="H1000" s="109">
        <v>0</v>
      </c>
      <c r="I1000" s="107">
        <v>0</v>
      </c>
      <c r="J1000" s="108">
        <v>0</v>
      </c>
      <c r="K1000" s="108" t="s">
        <v>156</v>
      </c>
      <c r="L1000" s="110" t="s">
        <v>157</v>
      </c>
      <c r="M1000" s="106">
        <v>0</v>
      </c>
      <c r="N1000" s="111">
        <v>0</v>
      </c>
      <c r="O1000" s="112">
        <v>0</v>
      </c>
      <c r="P1000" s="112" t="s">
        <v>156</v>
      </c>
      <c r="Q1000" s="109">
        <v>0</v>
      </c>
      <c r="R1000" s="107">
        <v>0</v>
      </c>
      <c r="S1000" s="108">
        <v>0</v>
      </c>
      <c r="T1000" s="108" t="s">
        <v>156</v>
      </c>
      <c r="U1000" s="110" t="s">
        <v>157</v>
      </c>
      <c r="V1000" s="106">
        <v>0</v>
      </c>
      <c r="W1000" s="107">
        <v>0</v>
      </c>
      <c r="X1000" s="108">
        <v>0</v>
      </c>
      <c r="Y1000" s="108" t="s">
        <v>156</v>
      </c>
      <c r="Z1000" s="109">
        <v>0</v>
      </c>
      <c r="AA1000" s="107">
        <v>0</v>
      </c>
      <c r="AB1000" s="108">
        <v>0</v>
      </c>
      <c r="AC1000" s="108" t="s">
        <v>156</v>
      </c>
      <c r="AD1000" s="110" t="s">
        <v>157</v>
      </c>
    </row>
    <row r="1001" spans="1:30" x14ac:dyDescent="0.2">
      <c r="A1001" s="105" t="s">
        <v>2934</v>
      </c>
      <c r="B1001" s="105" t="s">
        <v>2935</v>
      </c>
      <c r="C1001" s="105" t="s">
        <v>2936</v>
      </c>
      <c r="D1001" s="106">
        <v>0</v>
      </c>
      <c r="E1001" s="107">
        <v>0</v>
      </c>
      <c r="F1001" s="108">
        <v>2.0728129992160899E-3</v>
      </c>
      <c r="G1001" s="108" t="s">
        <v>156</v>
      </c>
      <c r="H1001" s="113">
        <v>0</v>
      </c>
      <c r="I1001" s="107">
        <v>0</v>
      </c>
      <c r="J1001" s="108">
        <v>5.2310068948933496E-4</v>
      </c>
      <c r="K1001" s="108" t="s">
        <v>156</v>
      </c>
      <c r="L1001" s="110" t="s">
        <v>157</v>
      </c>
      <c r="M1001" s="116">
        <v>0</v>
      </c>
      <c r="N1001" s="111">
        <v>0</v>
      </c>
      <c r="O1001" s="112">
        <v>6.7542326491901996E-4</v>
      </c>
      <c r="P1001" s="112" t="s">
        <v>156</v>
      </c>
      <c r="Q1001" s="113">
        <v>0</v>
      </c>
      <c r="R1001" s="107">
        <v>0</v>
      </c>
      <c r="S1001" s="114">
        <v>4.2681258091315199E-5</v>
      </c>
      <c r="T1001" s="108" t="s">
        <v>156</v>
      </c>
      <c r="U1001" s="110" t="s">
        <v>157</v>
      </c>
      <c r="V1001" s="116">
        <v>0</v>
      </c>
      <c r="W1001" s="107">
        <v>0</v>
      </c>
      <c r="X1001" s="108">
        <v>5.29197847004696E-4</v>
      </c>
      <c r="Y1001" s="108" t="s">
        <v>156</v>
      </c>
      <c r="Z1001" s="113">
        <v>0</v>
      </c>
      <c r="AA1001" s="107">
        <v>0</v>
      </c>
      <c r="AB1001" s="114">
        <v>1.7732746121197201E-5</v>
      </c>
      <c r="AC1001" s="108" t="s">
        <v>156</v>
      </c>
      <c r="AD1001" s="110" t="s">
        <v>157</v>
      </c>
    </row>
    <row r="1002" spans="1:30" x14ac:dyDescent="0.2">
      <c r="A1002" s="105" t="s">
        <v>2937</v>
      </c>
      <c r="B1002" s="105" t="s">
        <v>2935</v>
      </c>
      <c r="C1002" s="105" t="s">
        <v>2938</v>
      </c>
      <c r="D1002" s="116">
        <v>0</v>
      </c>
      <c r="E1002" s="107">
        <v>0</v>
      </c>
      <c r="F1002" s="114">
        <v>2.7725018879035599E-5</v>
      </c>
      <c r="G1002" s="108" t="s">
        <v>156</v>
      </c>
      <c r="H1002" s="113">
        <v>0</v>
      </c>
      <c r="I1002" s="107">
        <v>0</v>
      </c>
      <c r="J1002" s="114">
        <v>1.0401693702813801E-7</v>
      </c>
      <c r="K1002" s="108" t="s">
        <v>156</v>
      </c>
      <c r="L1002" s="110" t="s">
        <v>157</v>
      </c>
      <c r="M1002" s="116">
        <v>0</v>
      </c>
      <c r="N1002" s="111">
        <v>0</v>
      </c>
      <c r="O1002" s="115">
        <v>1.3800063339969199E-7</v>
      </c>
      <c r="P1002" s="112" t="s">
        <v>156</v>
      </c>
      <c r="Q1002" s="113">
        <v>0</v>
      </c>
      <c r="R1002" s="107">
        <v>0</v>
      </c>
      <c r="S1002" s="114">
        <v>7.5701117546847497E-6</v>
      </c>
      <c r="T1002" s="108" t="s">
        <v>156</v>
      </c>
      <c r="U1002" s="110" t="s">
        <v>157</v>
      </c>
      <c r="V1002" s="116">
        <v>0</v>
      </c>
      <c r="W1002" s="107">
        <v>0</v>
      </c>
      <c r="X1002" s="114">
        <v>1.7094466676373E-5</v>
      </c>
      <c r="Y1002" s="108" t="s">
        <v>156</v>
      </c>
      <c r="Z1002" s="113">
        <v>0</v>
      </c>
      <c r="AA1002" s="107">
        <v>0</v>
      </c>
      <c r="AB1002" s="114">
        <v>2.9743987593158701E-6</v>
      </c>
      <c r="AC1002" s="108" t="s">
        <v>156</v>
      </c>
      <c r="AD1002" s="110" t="s">
        <v>157</v>
      </c>
    </row>
    <row r="1003" spans="1:30" x14ac:dyDescent="0.2">
      <c r="A1003" s="105" t="s">
        <v>2939</v>
      </c>
      <c r="B1003" s="105" t="s">
        <v>2940</v>
      </c>
      <c r="C1003" s="105" t="s">
        <v>2941</v>
      </c>
      <c r="D1003" s="116">
        <v>0</v>
      </c>
      <c r="E1003" s="107">
        <v>0</v>
      </c>
      <c r="F1003" s="108">
        <v>2.4465598571153302E-3</v>
      </c>
      <c r="G1003" s="108" t="s">
        <v>156</v>
      </c>
      <c r="H1003" s="113">
        <v>0</v>
      </c>
      <c r="I1003" s="107">
        <v>0</v>
      </c>
      <c r="J1003" s="108">
        <v>6.4843004821393E-4</v>
      </c>
      <c r="K1003" s="108" t="s">
        <v>156</v>
      </c>
      <c r="L1003" s="110" t="s">
        <v>157</v>
      </c>
      <c r="M1003" s="106">
        <v>0</v>
      </c>
      <c r="N1003" s="111">
        <v>0</v>
      </c>
      <c r="O1003" s="112">
        <v>0</v>
      </c>
      <c r="P1003" s="112" t="s">
        <v>156</v>
      </c>
      <c r="Q1003" s="113">
        <v>0</v>
      </c>
      <c r="R1003" s="107">
        <v>0</v>
      </c>
      <c r="S1003" s="108">
        <v>1.9805507185646E-4</v>
      </c>
      <c r="T1003" s="108" t="s">
        <v>156</v>
      </c>
      <c r="U1003" s="110" t="s">
        <v>157</v>
      </c>
      <c r="V1003" s="116">
        <v>0</v>
      </c>
      <c r="W1003" s="107">
        <v>0</v>
      </c>
      <c r="X1003" s="108">
        <v>8.8718041861542E-4</v>
      </c>
      <c r="Y1003" s="108" t="s">
        <v>156</v>
      </c>
      <c r="Z1003" s="109">
        <v>0</v>
      </c>
      <c r="AA1003" s="107">
        <v>0</v>
      </c>
      <c r="AB1003" s="108">
        <v>0</v>
      </c>
      <c r="AC1003" s="108" t="s">
        <v>156</v>
      </c>
      <c r="AD1003" s="110" t="s">
        <v>157</v>
      </c>
    </row>
    <row r="1004" spans="1:30" x14ac:dyDescent="0.2">
      <c r="A1004" s="105" t="s">
        <v>2942</v>
      </c>
      <c r="B1004" s="105" t="s">
        <v>2943</v>
      </c>
      <c r="C1004" s="105" t="s">
        <v>2944</v>
      </c>
      <c r="D1004" s="106">
        <v>0</v>
      </c>
      <c r="E1004" s="107">
        <v>0</v>
      </c>
      <c r="F1004" s="108">
        <v>0</v>
      </c>
      <c r="G1004" s="108" t="s">
        <v>156</v>
      </c>
      <c r="H1004" s="109">
        <v>0</v>
      </c>
      <c r="I1004" s="107">
        <v>0</v>
      </c>
      <c r="J1004" s="108">
        <v>0</v>
      </c>
      <c r="K1004" s="108" t="s">
        <v>156</v>
      </c>
      <c r="L1004" s="110" t="s">
        <v>157</v>
      </c>
      <c r="M1004" s="106">
        <v>0</v>
      </c>
      <c r="N1004" s="111">
        <v>0</v>
      </c>
      <c r="O1004" s="112">
        <v>0</v>
      </c>
      <c r="P1004" s="112" t="s">
        <v>156</v>
      </c>
      <c r="Q1004" s="109">
        <v>0</v>
      </c>
      <c r="R1004" s="107">
        <v>0</v>
      </c>
      <c r="S1004" s="108">
        <v>0</v>
      </c>
      <c r="T1004" s="108" t="s">
        <v>156</v>
      </c>
      <c r="U1004" s="110" t="s">
        <v>157</v>
      </c>
      <c r="V1004" s="106">
        <v>0</v>
      </c>
      <c r="W1004" s="107">
        <v>0</v>
      </c>
      <c r="X1004" s="108">
        <v>0</v>
      </c>
      <c r="Y1004" s="108" t="s">
        <v>156</v>
      </c>
      <c r="Z1004" s="109">
        <v>0</v>
      </c>
      <c r="AA1004" s="107">
        <v>0</v>
      </c>
      <c r="AB1004" s="108">
        <v>0</v>
      </c>
      <c r="AC1004" s="108" t="s">
        <v>156</v>
      </c>
      <c r="AD1004" s="110" t="s">
        <v>157</v>
      </c>
    </row>
    <row r="1005" spans="1:30" x14ac:dyDescent="0.2">
      <c r="A1005" s="105" t="s">
        <v>2945</v>
      </c>
      <c r="B1005" s="105" t="s">
        <v>2946</v>
      </c>
      <c r="C1005" s="105" t="s">
        <v>2947</v>
      </c>
      <c r="D1005" s="106">
        <v>0</v>
      </c>
      <c r="E1005" s="107">
        <v>0</v>
      </c>
      <c r="F1005" s="108">
        <v>0</v>
      </c>
      <c r="G1005" s="108" t="s">
        <v>156</v>
      </c>
      <c r="H1005" s="109">
        <v>0</v>
      </c>
      <c r="I1005" s="107">
        <v>0</v>
      </c>
      <c r="J1005" s="108">
        <v>0</v>
      </c>
      <c r="K1005" s="108" t="s">
        <v>156</v>
      </c>
      <c r="L1005" s="110" t="s">
        <v>157</v>
      </c>
      <c r="M1005" s="106">
        <v>0</v>
      </c>
      <c r="N1005" s="111">
        <v>0</v>
      </c>
      <c r="O1005" s="112">
        <v>0</v>
      </c>
      <c r="P1005" s="112" t="s">
        <v>156</v>
      </c>
      <c r="Q1005" s="109">
        <v>0</v>
      </c>
      <c r="R1005" s="107">
        <v>0</v>
      </c>
      <c r="S1005" s="108">
        <v>0</v>
      </c>
      <c r="T1005" s="108" t="s">
        <v>156</v>
      </c>
      <c r="U1005" s="110" t="s">
        <v>157</v>
      </c>
      <c r="V1005" s="106">
        <v>0</v>
      </c>
      <c r="W1005" s="107">
        <v>0</v>
      </c>
      <c r="X1005" s="108">
        <v>0</v>
      </c>
      <c r="Y1005" s="108" t="s">
        <v>156</v>
      </c>
      <c r="Z1005" s="109">
        <v>0</v>
      </c>
      <c r="AA1005" s="107">
        <v>0</v>
      </c>
      <c r="AB1005" s="108">
        <v>0</v>
      </c>
      <c r="AC1005" s="108" t="s">
        <v>156</v>
      </c>
      <c r="AD1005" s="110" t="s">
        <v>157</v>
      </c>
    </row>
    <row r="1006" spans="1:30" x14ac:dyDescent="0.2">
      <c r="A1006" s="105" t="s">
        <v>2948</v>
      </c>
      <c r="B1006" s="105" t="s">
        <v>2949</v>
      </c>
      <c r="C1006" s="105" t="s">
        <v>2950</v>
      </c>
      <c r="D1006" s="106">
        <v>0</v>
      </c>
      <c r="E1006" s="107">
        <v>0</v>
      </c>
      <c r="F1006" s="108">
        <v>1.0785669070211701E-2</v>
      </c>
      <c r="G1006" s="108" t="s">
        <v>156</v>
      </c>
      <c r="H1006" s="109">
        <v>0</v>
      </c>
      <c r="I1006" s="107">
        <v>0</v>
      </c>
      <c r="J1006" s="108">
        <v>1.43682823724821E-3</v>
      </c>
      <c r="K1006" s="108" t="s">
        <v>156</v>
      </c>
      <c r="L1006" s="110" t="s">
        <v>157</v>
      </c>
      <c r="M1006" s="106">
        <v>0</v>
      </c>
      <c r="N1006" s="111">
        <v>0</v>
      </c>
      <c r="O1006" s="112">
        <v>3.6929011931424501E-3</v>
      </c>
      <c r="P1006" s="112" t="s">
        <v>156</v>
      </c>
      <c r="Q1006" s="113">
        <v>0</v>
      </c>
      <c r="R1006" s="107">
        <v>0</v>
      </c>
      <c r="S1006" s="114">
        <v>2.8457239666708001E-5</v>
      </c>
      <c r="T1006" s="108" t="s">
        <v>156</v>
      </c>
      <c r="U1006" s="110" t="s">
        <v>157</v>
      </c>
      <c r="V1006" s="106">
        <v>0</v>
      </c>
      <c r="W1006" s="107">
        <v>0</v>
      </c>
      <c r="X1006" s="108">
        <v>0</v>
      </c>
      <c r="Y1006" s="108" t="s">
        <v>156</v>
      </c>
      <c r="Z1006" s="113">
        <v>0</v>
      </c>
      <c r="AA1006" s="107">
        <v>0</v>
      </c>
      <c r="AB1006" s="114">
        <v>7.2265184247761796E-5</v>
      </c>
      <c r="AC1006" s="108" t="s">
        <v>156</v>
      </c>
      <c r="AD1006" s="110" t="s">
        <v>157</v>
      </c>
    </row>
    <row r="1007" spans="1:30" x14ac:dyDescent="0.2">
      <c r="A1007" s="105" t="s">
        <v>2951</v>
      </c>
      <c r="B1007" s="105" t="s">
        <v>2952</v>
      </c>
      <c r="C1007" s="105" t="s">
        <v>2953</v>
      </c>
      <c r="D1007" s="106">
        <v>0</v>
      </c>
      <c r="E1007" s="107">
        <v>0</v>
      </c>
      <c r="F1007" s="108">
        <v>4.9737107160227403E-3</v>
      </c>
      <c r="G1007" s="108" t="s">
        <v>156</v>
      </c>
      <c r="H1007" s="113">
        <v>0</v>
      </c>
      <c r="I1007" s="107">
        <v>0</v>
      </c>
      <c r="J1007" s="108">
        <v>5.8236384277173903E-4</v>
      </c>
      <c r="K1007" s="108" t="s">
        <v>156</v>
      </c>
      <c r="L1007" s="110" t="s">
        <v>157</v>
      </c>
      <c r="M1007" s="106">
        <v>0</v>
      </c>
      <c r="N1007" s="111">
        <v>0</v>
      </c>
      <c r="O1007" s="112">
        <v>1.5405782687014501E-2</v>
      </c>
      <c r="P1007" s="112" t="s">
        <v>156</v>
      </c>
      <c r="Q1007" s="113">
        <v>0</v>
      </c>
      <c r="R1007" s="107">
        <v>0</v>
      </c>
      <c r="S1007" s="108">
        <v>1.2901106852972199E-4</v>
      </c>
      <c r="T1007" s="108" t="s">
        <v>156</v>
      </c>
      <c r="U1007" s="110" t="s">
        <v>157</v>
      </c>
      <c r="V1007" s="116">
        <v>0</v>
      </c>
      <c r="W1007" s="107">
        <v>0</v>
      </c>
      <c r="X1007" s="108">
        <v>4.3904684451361801E-4</v>
      </c>
      <c r="Y1007" s="108" t="s">
        <v>156</v>
      </c>
      <c r="Z1007" s="113">
        <v>0</v>
      </c>
      <c r="AA1007" s="107">
        <v>0</v>
      </c>
      <c r="AB1007" s="114">
        <v>1.7189243266286401E-3</v>
      </c>
      <c r="AC1007" s="108" t="s">
        <v>156</v>
      </c>
      <c r="AD1007" s="110" t="s">
        <v>157</v>
      </c>
    </row>
    <row r="1008" spans="1:30" x14ac:dyDescent="0.2">
      <c r="A1008" s="105" t="s">
        <v>2954</v>
      </c>
      <c r="B1008" s="105" t="s">
        <v>2955</v>
      </c>
      <c r="C1008" s="105" t="s">
        <v>2956</v>
      </c>
      <c r="D1008" s="106">
        <v>0</v>
      </c>
      <c r="E1008" s="107">
        <v>0</v>
      </c>
      <c r="F1008" s="108">
        <v>0</v>
      </c>
      <c r="G1008" s="108" t="s">
        <v>156</v>
      </c>
      <c r="H1008" s="109">
        <v>0</v>
      </c>
      <c r="I1008" s="107">
        <v>0</v>
      </c>
      <c r="J1008" s="108">
        <v>0</v>
      </c>
      <c r="K1008" s="108" t="s">
        <v>156</v>
      </c>
      <c r="L1008" s="110" t="s">
        <v>157</v>
      </c>
      <c r="M1008" s="106">
        <v>0</v>
      </c>
      <c r="N1008" s="111">
        <v>0</v>
      </c>
      <c r="O1008" s="112">
        <v>0</v>
      </c>
      <c r="P1008" s="112" t="s">
        <v>156</v>
      </c>
      <c r="Q1008" s="109">
        <v>0</v>
      </c>
      <c r="R1008" s="107">
        <v>0</v>
      </c>
      <c r="S1008" s="108">
        <v>0</v>
      </c>
      <c r="T1008" s="108" t="s">
        <v>156</v>
      </c>
      <c r="U1008" s="110" t="s">
        <v>157</v>
      </c>
      <c r="V1008" s="106">
        <v>0</v>
      </c>
      <c r="W1008" s="107">
        <v>0</v>
      </c>
      <c r="X1008" s="108">
        <v>0</v>
      </c>
      <c r="Y1008" s="108" t="s">
        <v>156</v>
      </c>
      <c r="Z1008" s="109">
        <v>0</v>
      </c>
      <c r="AA1008" s="107">
        <v>0</v>
      </c>
      <c r="AB1008" s="108">
        <v>0</v>
      </c>
      <c r="AC1008" s="108" t="s">
        <v>156</v>
      </c>
      <c r="AD1008" s="110" t="s">
        <v>157</v>
      </c>
    </row>
    <row r="1009" spans="1:30" x14ac:dyDescent="0.2">
      <c r="A1009" s="105" t="s">
        <v>2957</v>
      </c>
      <c r="B1009" s="105" t="s">
        <v>2958</v>
      </c>
      <c r="C1009" s="105" t="s">
        <v>2959</v>
      </c>
      <c r="D1009" s="106">
        <v>0</v>
      </c>
      <c r="E1009" s="107">
        <v>0</v>
      </c>
      <c r="F1009" s="108">
        <v>0</v>
      </c>
      <c r="G1009" s="108" t="s">
        <v>156</v>
      </c>
      <c r="H1009" s="109">
        <v>0</v>
      </c>
      <c r="I1009" s="107">
        <v>0</v>
      </c>
      <c r="J1009" s="108">
        <v>0</v>
      </c>
      <c r="K1009" s="108" t="s">
        <v>156</v>
      </c>
      <c r="L1009" s="110" t="s">
        <v>157</v>
      </c>
      <c r="M1009" s="106">
        <v>-0.33568878077391501</v>
      </c>
      <c r="N1009" s="111">
        <v>0.18230084760177856</v>
      </c>
      <c r="O1009" s="112">
        <v>3.9936883273047799E-2</v>
      </c>
      <c r="P1009" s="112">
        <v>11.8969967304165</v>
      </c>
      <c r="Q1009" s="109">
        <v>-4.9359117165581001E-2</v>
      </c>
      <c r="R1009" s="107">
        <v>0.11386311723245875</v>
      </c>
      <c r="S1009" s="108">
        <v>1.04369814036508E-3</v>
      </c>
      <c r="T1009" s="108">
        <v>2.1144992056155898</v>
      </c>
      <c r="U1009" s="110">
        <v>-0.67902076708710912</v>
      </c>
      <c r="V1009" s="106">
        <v>-0.40820401103003701</v>
      </c>
      <c r="W1009" s="107">
        <v>6.7594636699790864E-2</v>
      </c>
      <c r="X1009" s="108">
        <v>8.8178177078346506E-3</v>
      </c>
      <c r="Y1009" s="108">
        <v>2.1601496971047198</v>
      </c>
      <c r="Z1009" s="109">
        <v>-4.2665714880740099E-2</v>
      </c>
      <c r="AA1009" s="107">
        <v>2.1869827310320347E-2</v>
      </c>
      <c r="AB1009" s="108">
        <v>1.6364574100526299E-2</v>
      </c>
      <c r="AC1009" s="108">
        <v>38.355326158881503</v>
      </c>
      <c r="AD1009" s="110">
        <v>-1.6279669517836999</v>
      </c>
    </row>
    <row r="1010" spans="1:30" x14ac:dyDescent="0.2">
      <c r="A1010" s="105" t="s">
        <v>2960</v>
      </c>
      <c r="B1010" s="105" t="s">
        <v>2961</v>
      </c>
      <c r="C1010" s="105" t="s">
        <v>2962</v>
      </c>
      <c r="D1010" s="106">
        <v>0</v>
      </c>
      <c r="E1010" s="107">
        <v>0</v>
      </c>
      <c r="F1010" s="108">
        <v>0</v>
      </c>
      <c r="G1010" s="108" t="s">
        <v>156</v>
      </c>
      <c r="H1010" s="109">
        <v>0</v>
      </c>
      <c r="I1010" s="107">
        <v>0</v>
      </c>
      <c r="J1010" s="108">
        <v>0</v>
      </c>
      <c r="K1010" s="108" t="s">
        <v>156</v>
      </c>
      <c r="L1010" s="110" t="s">
        <v>157</v>
      </c>
      <c r="M1010" s="106">
        <v>0</v>
      </c>
      <c r="N1010" s="111">
        <v>0</v>
      </c>
      <c r="O1010" s="112">
        <v>0</v>
      </c>
      <c r="P1010" s="112" t="s">
        <v>156</v>
      </c>
      <c r="Q1010" s="109">
        <v>0</v>
      </c>
      <c r="R1010" s="107">
        <v>0</v>
      </c>
      <c r="S1010" s="108">
        <v>0</v>
      </c>
      <c r="T1010" s="108" t="s">
        <v>156</v>
      </c>
      <c r="U1010" s="110" t="s">
        <v>157</v>
      </c>
      <c r="V1010" s="116">
        <v>0</v>
      </c>
      <c r="W1010" s="107">
        <v>0</v>
      </c>
      <c r="X1010" s="114">
        <v>1.19361216045306E-12</v>
      </c>
      <c r="Y1010" s="108" t="s">
        <v>156</v>
      </c>
      <c r="Z1010" s="109">
        <v>0</v>
      </c>
      <c r="AA1010" s="107">
        <v>0</v>
      </c>
      <c r="AB1010" s="108">
        <v>0</v>
      </c>
      <c r="AC1010" s="108" t="s">
        <v>156</v>
      </c>
      <c r="AD1010" s="110" t="s">
        <v>157</v>
      </c>
    </row>
    <row r="1011" spans="1:30" x14ac:dyDescent="0.2">
      <c r="A1011" s="105" t="s">
        <v>2963</v>
      </c>
      <c r="B1011" s="105" t="s">
        <v>2964</v>
      </c>
      <c r="C1011" s="105" t="s">
        <v>2965</v>
      </c>
      <c r="D1011" s="106">
        <v>0</v>
      </c>
      <c r="E1011" s="107">
        <v>0</v>
      </c>
      <c r="F1011" s="108">
        <v>0</v>
      </c>
      <c r="G1011" s="108" t="s">
        <v>156</v>
      </c>
      <c r="H1011" s="109">
        <v>0</v>
      </c>
      <c r="I1011" s="107">
        <v>0</v>
      </c>
      <c r="J1011" s="108">
        <v>0</v>
      </c>
      <c r="K1011" s="108" t="s">
        <v>156</v>
      </c>
      <c r="L1011" s="110" t="s">
        <v>157</v>
      </c>
      <c r="M1011" s="106">
        <v>0</v>
      </c>
      <c r="N1011" s="111">
        <v>0</v>
      </c>
      <c r="O1011" s="112">
        <v>0</v>
      </c>
      <c r="P1011" s="112" t="s">
        <v>156</v>
      </c>
      <c r="Q1011" s="109">
        <v>0</v>
      </c>
      <c r="R1011" s="107">
        <v>0</v>
      </c>
      <c r="S1011" s="108">
        <v>0</v>
      </c>
      <c r="T1011" s="108" t="s">
        <v>156</v>
      </c>
      <c r="U1011" s="110" t="s">
        <v>157</v>
      </c>
      <c r="V1011" s="106">
        <v>0</v>
      </c>
      <c r="W1011" s="107">
        <v>0</v>
      </c>
      <c r="X1011" s="108">
        <v>0</v>
      </c>
      <c r="Y1011" s="108" t="s">
        <v>156</v>
      </c>
      <c r="Z1011" s="109">
        <v>0</v>
      </c>
      <c r="AA1011" s="107">
        <v>0</v>
      </c>
      <c r="AB1011" s="108">
        <v>0</v>
      </c>
      <c r="AC1011" s="108" t="s">
        <v>156</v>
      </c>
      <c r="AD1011" s="110" t="s">
        <v>157</v>
      </c>
    </row>
    <row r="1012" spans="1:30" x14ac:dyDescent="0.2">
      <c r="A1012" s="105" t="s">
        <v>2966</v>
      </c>
      <c r="B1012" s="105" t="s">
        <v>2967</v>
      </c>
      <c r="C1012" s="105" t="s">
        <v>2968</v>
      </c>
      <c r="D1012" s="106">
        <v>0</v>
      </c>
      <c r="E1012" s="107">
        <v>0</v>
      </c>
      <c r="F1012" s="108">
        <v>0</v>
      </c>
      <c r="G1012" s="108" t="s">
        <v>156</v>
      </c>
      <c r="H1012" s="109">
        <v>0</v>
      </c>
      <c r="I1012" s="107">
        <v>0</v>
      </c>
      <c r="J1012" s="108">
        <v>0</v>
      </c>
      <c r="K1012" s="108" t="s">
        <v>156</v>
      </c>
      <c r="L1012" s="110" t="s">
        <v>157</v>
      </c>
      <c r="M1012" s="106">
        <v>0</v>
      </c>
      <c r="N1012" s="111">
        <v>0</v>
      </c>
      <c r="O1012" s="112">
        <v>0</v>
      </c>
      <c r="P1012" s="112" t="s">
        <v>156</v>
      </c>
      <c r="Q1012" s="109">
        <v>0</v>
      </c>
      <c r="R1012" s="107">
        <v>0</v>
      </c>
      <c r="S1012" s="108">
        <v>0</v>
      </c>
      <c r="T1012" s="108" t="s">
        <v>156</v>
      </c>
      <c r="U1012" s="110" t="s">
        <v>157</v>
      </c>
      <c r="V1012" s="106">
        <v>0</v>
      </c>
      <c r="W1012" s="107">
        <v>0</v>
      </c>
      <c r="X1012" s="108">
        <v>0</v>
      </c>
      <c r="Y1012" s="108" t="s">
        <v>156</v>
      </c>
      <c r="Z1012" s="109">
        <v>0</v>
      </c>
      <c r="AA1012" s="107">
        <v>0</v>
      </c>
      <c r="AB1012" s="108">
        <v>0</v>
      </c>
      <c r="AC1012" s="108" t="s">
        <v>156</v>
      </c>
      <c r="AD1012" s="110" t="s">
        <v>157</v>
      </c>
    </row>
    <row r="1013" spans="1:30" x14ac:dyDescent="0.2">
      <c r="A1013" s="105" t="s">
        <v>2969</v>
      </c>
      <c r="B1013" s="105" t="s">
        <v>2377</v>
      </c>
      <c r="C1013" s="105" t="s">
        <v>2970</v>
      </c>
      <c r="D1013" s="116">
        <v>0</v>
      </c>
      <c r="E1013" s="107">
        <v>0</v>
      </c>
      <c r="F1013" s="108">
        <v>2.4465598571153302E-3</v>
      </c>
      <c r="G1013" s="108" t="s">
        <v>156</v>
      </c>
      <c r="H1013" s="113">
        <v>0</v>
      </c>
      <c r="I1013" s="107">
        <v>0</v>
      </c>
      <c r="J1013" s="108">
        <v>6.4843004821393E-4</v>
      </c>
      <c r="K1013" s="108" t="s">
        <v>156</v>
      </c>
      <c r="L1013" s="110" t="s">
        <v>157</v>
      </c>
      <c r="M1013" s="106">
        <v>0</v>
      </c>
      <c r="N1013" s="111">
        <v>0</v>
      </c>
      <c r="O1013" s="112">
        <v>0</v>
      </c>
      <c r="P1013" s="112" t="s">
        <v>156</v>
      </c>
      <c r="Q1013" s="113">
        <v>0</v>
      </c>
      <c r="R1013" s="107">
        <v>0</v>
      </c>
      <c r="S1013" s="108">
        <v>1.9805507185646E-4</v>
      </c>
      <c r="T1013" s="108" t="s">
        <v>156</v>
      </c>
      <c r="U1013" s="110" t="s">
        <v>157</v>
      </c>
      <c r="V1013" s="116">
        <v>0</v>
      </c>
      <c r="W1013" s="107">
        <v>0</v>
      </c>
      <c r="X1013" s="108">
        <v>8.8718041861542E-4</v>
      </c>
      <c r="Y1013" s="108" t="s">
        <v>156</v>
      </c>
      <c r="Z1013" s="109">
        <v>0</v>
      </c>
      <c r="AA1013" s="107">
        <v>0</v>
      </c>
      <c r="AB1013" s="108">
        <v>0</v>
      </c>
      <c r="AC1013" s="108" t="s">
        <v>156</v>
      </c>
      <c r="AD1013" s="110" t="s">
        <v>157</v>
      </c>
    </row>
    <row r="1014" spans="1:30" x14ac:dyDescent="0.2">
      <c r="A1014" s="105" t="s">
        <v>2971</v>
      </c>
      <c r="B1014" s="105" t="s">
        <v>2972</v>
      </c>
      <c r="C1014" s="105" t="s">
        <v>2973</v>
      </c>
      <c r="D1014" s="106">
        <v>0</v>
      </c>
      <c r="E1014" s="107">
        <v>0</v>
      </c>
      <c r="F1014" s="108">
        <v>2.0728129992160899E-3</v>
      </c>
      <c r="G1014" s="108" t="s">
        <v>156</v>
      </c>
      <c r="H1014" s="113">
        <v>0</v>
      </c>
      <c r="I1014" s="107">
        <v>0</v>
      </c>
      <c r="J1014" s="108">
        <v>5.2310068948933496E-4</v>
      </c>
      <c r="K1014" s="108" t="s">
        <v>156</v>
      </c>
      <c r="L1014" s="110" t="s">
        <v>157</v>
      </c>
      <c r="M1014" s="116">
        <v>0</v>
      </c>
      <c r="N1014" s="111">
        <v>0</v>
      </c>
      <c r="O1014" s="112">
        <v>6.7542326491901996E-4</v>
      </c>
      <c r="P1014" s="112" t="s">
        <v>156</v>
      </c>
      <c r="Q1014" s="113">
        <v>0</v>
      </c>
      <c r="R1014" s="107">
        <v>0</v>
      </c>
      <c r="S1014" s="114">
        <v>4.2681258091315199E-5</v>
      </c>
      <c r="T1014" s="108" t="s">
        <v>156</v>
      </c>
      <c r="U1014" s="110" t="s">
        <v>157</v>
      </c>
      <c r="V1014" s="116">
        <v>0</v>
      </c>
      <c r="W1014" s="107">
        <v>0</v>
      </c>
      <c r="X1014" s="108">
        <v>5.29197847004696E-4</v>
      </c>
      <c r="Y1014" s="108" t="s">
        <v>156</v>
      </c>
      <c r="Z1014" s="113">
        <v>0</v>
      </c>
      <c r="AA1014" s="107">
        <v>0</v>
      </c>
      <c r="AB1014" s="114">
        <v>1.7732746121197201E-5</v>
      </c>
      <c r="AC1014" s="108" t="s">
        <v>156</v>
      </c>
      <c r="AD1014" s="110" t="s">
        <v>157</v>
      </c>
    </row>
    <row r="1015" spans="1:30" x14ac:dyDescent="0.2">
      <c r="A1015" s="105" t="s">
        <v>2974</v>
      </c>
      <c r="B1015" s="105" t="s">
        <v>2975</v>
      </c>
      <c r="C1015" s="105" t="s">
        <v>2976</v>
      </c>
      <c r="D1015" s="116">
        <v>0</v>
      </c>
      <c r="E1015" s="107">
        <v>0</v>
      </c>
      <c r="F1015" s="114">
        <v>2.7725018879035599E-5</v>
      </c>
      <c r="G1015" s="108" t="s">
        <v>156</v>
      </c>
      <c r="H1015" s="113">
        <v>0</v>
      </c>
      <c r="I1015" s="107">
        <v>0</v>
      </c>
      <c r="J1015" s="114">
        <v>1.0401693702813801E-7</v>
      </c>
      <c r="K1015" s="108" t="s">
        <v>156</v>
      </c>
      <c r="L1015" s="110" t="s">
        <v>157</v>
      </c>
      <c r="M1015" s="116">
        <v>0</v>
      </c>
      <c r="N1015" s="111">
        <v>0</v>
      </c>
      <c r="O1015" s="115">
        <v>1.3800063339969199E-7</v>
      </c>
      <c r="P1015" s="112" t="s">
        <v>156</v>
      </c>
      <c r="Q1015" s="113">
        <v>0</v>
      </c>
      <c r="R1015" s="107">
        <v>0</v>
      </c>
      <c r="S1015" s="114">
        <v>7.5701117546847497E-6</v>
      </c>
      <c r="T1015" s="108" t="s">
        <v>156</v>
      </c>
      <c r="U1015" s="110" t="s">
        <v>157</v>
      </c>
      <c r="V1015" s="116">
        <v>0</v>
      </c>
      <c r="W1015" s="107">
        <v>0</v>
      </c>
      <c r="X1015" s="114">
        <v>1.7094466676373E-5</v>
      </c>
      <c r="Y1015" s="108" t="s">
        <v>156</v>
      </c>
      <c r="Z1015" s="113">
        <v>0</v>
      </c>
      <c r="AA1015" s="107">
        <v>0</v>
      </c>
      <c r="AB1015" s="114">
        <v>2.9743987593158701E-6</v>
      </c>
      <c r="AC1015" s="108" t="s">
        <v>156</v>
      </c>
      <c r="AD1015" s="110" t="s">
        <v>157</v>
      </c>
    </row>
    <row r="1016" spans="1:30" x14ac:dyDescent="0.2">
      <c r="A1016" s="105" t="s">
        <v>2977</v>
      </c>
      <c r="B1016" s="105" t="s">
        <v>2978</v>
      </c>
      <c r="C1016" s="105" t="s">
        <v>2979</v>
      </c>
      <c r="D1016" s="106">
        <v>1.74999275963248</v>
      </c>
      <c r="E1016" s="107">
        <v>-0.71019262923833759</v>
      </c>
      <c r="F1016" s="108">
        <v>0.31821099897557598</v>
      </c>
      <c r="G1016" s="108">
        <v>18.183560887554997</v>
      </c>
      <c r="H1016" s="109">
        <v>0.31016163161204702</v>
      </c>
      <c r="I1016" s="107">
        <v>-0.76413311557538066</v>
      </c>
      <c r="J1016" s="108">
        <v>4.5148390278960199E-2</v>
      </c>
      <c r="K1016" s="108">
        <v>14.55640726556153</v>
      </c>
      <c r="L1016" s="110">
        <v>0.10561359703194757</v>
      </c>
      <c r="M1016" s="106">
        <v>0.407789561351866</v>
      </c>
      <c r="N1016" s="111">
        <v>-0.22145626227428372</v>
      </c>
      <c r="O1016" s="112">
        <v>0.13188627645298301</v>
      </c>
      <c r="P1016" s="112">
        <v>32.341749017744817</v>
      </c>
      <c r="Q1016" s="109">
        <v>0.12337059409917001</v>
      </c>
      <c r="R1016" s="107">
        <v>-0.28459505002547641</v>
      </c>
      <c r="S1016" s="108">
        <v>1.23999526330978E-2</v>
      </c>
      <c r="T1016" s="108">
        <v>10.050979103764584</v>
      </c>
      <c r="U1016" s="110">
        <v>0.36188877532168695</v>
      </c>
      <c r="V1016" s="106">
        <v>1.0770353776783801</v>
      </c>
      <c r="W1016" s="107">
        <v>-0.17834664309958273</v>
      </c>
      <c r="X1016" s="108">
        <v>6.44276457764002E-2</v>
      </c>
      <c r="Y1016" s="108">
        <v>5.98194331510987</v>
      </c>
      <c r="Z1016" s="109">
        <v>0.11591727666651799</v>
      </c>
      <c r="AA1016" s="107">
        <v>-5.9417516618800403E-2</v>
      </c>
      <c r="AB1016" s="108">
        <v>7.7794577530852796E-2</v>
      </c>
      <c r="AC1016" s="108">
        <v>67.112150809632752</v>
      </c>
      <c r="AD1016" s="110">
        <v>-1.5857238476964217</v>
      </c>
    </row>
    <row r="1017" spans="1:30" x14ac:dyDescent="0.2">
      <c r="A1017" s="105" t="s">
        <v>2980</v>
      </c>
      <c r="B1017" s="105" t="s">
        <v>2981</v>
      </c>
      <c r="C1017" s="105" t="s">
        <v>2982</v>
      </c>
      <c r="D1017" s="106">
        <v>0</v>
      </c>
      <c r="E1017" s="107">
        <v>0</v>
      </c>
      <c r="F1017" s="108">
        <v>0</v>
      </c>
      <c r="G1017" s="108" t="s">
        <v>156</v>
      </c>
      <c r="H1017" s="109">
        <v>0</v>
      </c>
      <c r="I1017" s="107">
        <v>0</v>
      </c>
      <c r="J1017" s="108">
        <v>0</v>
      </c>
      <c r="K1017" s="108" t="s">
        <v>156</v>
      </c>
      <c r="L1017" s="110" t="s">
        <v>157</v>
      </c>
      <c r="M1017" s="106">
        <v>0</v>
      </c>
      <c r="N1017" s="111">
        <v>0</v>
      </c>
      <c r="O1017" s="112">
        <v>0</v>
      </c>
      <c r="P1017" s="112" t="s">
        <v>156</v>
      </c>
      <c r="Q1017" s="109">
        <v>0</v>
      </c>
      <c r="R1017" s="107">
        <v>0</v>
      </c>
      <c r="S1017" s="108">
        <v>0</v>
      </c>
      <c r="T1017" s="108" t="s">
        <v>156</v>
      </c>
      <c r="U1017" s="110" t="s">
        <v>157</v>
      </c>
      <c r="V1017" s="106">
        <v>0</v>
      </c>
      <c r="W1017" s="107">
        <v>0</v>
      </c>
      <c r="X1017" s="108">
        <v>0</v>
      </c>
      <c r="Y1017" s="108" t="s">
        <v>156</v>
      </c>
      <c r="Z1017" s="109">
        <v>0</v>
      </c>
      <c r="AA1017" s="107">
        <v>0</v>
      </c>
      <c r="AB1017" s="108">
        <v>0</v>
      </c>
      <c r="AC1017" s="108" t="s">
        <v>156</v>
      </c>
      <c r="AD1017" s="110" t="s">
        <v>157</v>
      </c>
    </row>
    <row r="1018" spans="1:30" x14ac:dyDescent="0.2">
      <c r="A1018" s="105" t="s">
        <v>2983</v>
      </c>
      <c r="B1018" s="105" t="s">
        <v>2984</v>
      </c>
      <c r="C1018" s="105" t="s">
        <v>2985</v>
      </c>
      <c r="D1018" s="106">
        <v>0</v>
      </c>
      <c r="E1018" s="107">
        <v>0</v>
      </c>
      <c r="F1018" s="108">
        <v>0</v>
      </c>
      <c r="G1018" s="108" t="s">
        <v>156</v>
      </c>
      <c r="H1018" s="109">
        <v>0</v>
      </c>
      <c r="I1018" s="107">
        <v>0</v>
      </c>
      <c r="J1018" s="108">
        <v>0</v>
      </c>
      <c r="K1018" s="108" t="s">
        <v>156</v>
      </c>
      <c r="L1018" s="110" t="s">
        <v>157</v>
      </c>
      <c r="M1018" s="106">
        <v>0</v>
      </c>
      <c r="N1018" s="111">
        <v>0</v>
      </c>
      <c r="O1018" s="112">
        <v>0</v>
      </c>
      <c r="P1018" s="112" t="s">
        <v>156</v>
      </c>
      <c r="Q1018" s="109">
        <v>0</v>
      </c>
      <c r="R1018" s="107">
        <v>0</v>
      </c>
      <c r="S1018" s="108">
        <v>0</v>
      </c>
      <c r="T1018" s="108" t="s">
        <v>156</v>
      </c>
      <c r="U1018" s="110" t="s">
        <v>157</v>
      </c>
      <c r="V1018" s="106">
        <v>0</v>
      </c>
      <c r="W1018" s="107">
        <v>0</v>
      </c>
      <c r="X1018" s="108">
        <v>0</v>
      </c>
      <c r="Y1018" s="108" t="s">
        <v>156</v>
      </c>
      <c r="Z1018" s="109">
        <v>0</v>
      </c>
      <c r="AA1018" s="107">
        <v>0</v>
      </c>
      <c r="AB1018" s="108">
        <v>0</v>
      </c>
      <c r="AC1018" s="108" t="s">
        <v>156</v>
      </c>
      <c r="AD1018" s="110" t="s">
        <v>157</v>
      </c>
    </row>
    <row r="1019" spans="1:30" x14ac:dyDescent="0.2">
      <c r="A1019" s="105" t="s">
        <v>2986</v>
      </c>
      <c r="B1019" s="105" t="s">
        <v>2987</v>
      </c>
      <c r="C1019" s="105" t="s">
        <v>2988</v>
      </c>
      <c r="D1019" s="106">
        <v>7.1012485723117198</v>
      </c>
      <c r="E1019" s="107">
        <v>-2.881871577288238</v>
      </c>
      <c r="F1019" s="108">
        <v>0.203300402847814</v>
      </c>
      <c r="G1019" s="108">
        <v>2.8628825026699802</v>
      </c>
      <c r="H1019" s="109">
        <v>1.4455941408761701</v>
      </c>
      <c r="I1019" s="107">
        <v>-3.5614539070612716</v>
      </c>
      <c r="J1019" s="108">
        <v>2.9099901913143399E-2</v>
      </c>
      <c r="K1019" s="108">
        <v>2.0130063542943</v>
      </c>
      <c r="L1019" s="110">
        <v>0.30546027161231226</v>
      </c>
      <c r="M1019" s="106">
        <v>2.94766954236517</v>
      </c>
      <c r="N1019" s="111">
        <v>-1.6007763345091615</v>
      </c>
      <c r="O1019" s="112">
        <v>5.4560543099290398E-2</v>
      </c>
      <c r="P1019" s="112">
        <v>1.8509721770070522</v>
      </c>
      <c r="Q1019" s="109">
        <v>1.10988986052417</v>
      </c>
      <c r="R1019" s="107">
        <v>-2.5603277886846967</v>
      </c>
      <c r="S1019" s="108">
        <v>8.1577983985671194E-3</v>
      </c>
      <c r="T1019" s="108">
        <v>0.73500972382200325</v>
      </c>
      <c r="U1019" s="110">
        <v>0.67755678055589252</v>
      </c>
      <c r="V1019" s="106">
        <v>6.7314112459545399</v>
      </c>
      <c r="W1019" s="107">
        <v>-1.1146566063842591</v>
      </c>
      <c r="X1019" s="108">
        <v>7.0106536678324297E-2</v>
      </c>
      <c r="Y1019" s="108">
        <v>1.0414834886288831</v>
      </c>
      <c r="Z1019" s="109">
        <v>1.4721</v>
      </c>
      <c r="AA1019" s="107">
        <v>-0.75457713233010104</v>
      </c>
      <c r="AB1019" s="108">
        <v>4.3817161775219902E-2</v>
      </c>
      <c r="AC1019" s="108">
        <v>2.9765071513633519</v>
      </c>
      <c r="AD1019" s="110">
        <v>-0.56285904112944429</v>
      </c>
    </row>
    <row r="1020" spans="1:30" x14ac:dyDescent="0.2">
      <c r="A1020" s="105" t="s">
        <v>2989</v>
      </c>
      <c r="B1020" s="105" t="s">
        <v>2990</v>
      </c>
      <c r="C1020" s="105" t="s">
        <v>2991</v>
      </c>
      <c r="D1020" s="106">
        <v>0</v>
      </c>
      <c r="E1020" s="107">
        <v>0</v>
      </c>
      <c r="F1020" s="108">
        <v>3.9314929750627501E-3</v>
      </c>
      <c r="G1020" s="108" t="s">
        <v>156</v>
      </c>
      <c r="H1020" s="113">
        <v>0</v>
      </c>
      <c r="I1020" s="107">
        <v>0</v>
      </c>
      <c r="J1020" s="108">
        <v>1.1612373733400001E-3</v>
      </c>
      <c r="K1020" s="108" t="s">
        <v>156</v>
      </c>
      <c r="L1020" s="110" t="s">
        <v>157</v>
      </c>
      <c r="M1020" s="106">
        <v>0</v>
      </c>
      <c r="N1020" s="111">
        <v>0</v>
      </c>
      <c r="O1020" s="112">
        <v>2.7400860911133999E-3</v>
      </c>
      <c r="P1020" s="112" t="s">
        <v>156</v>
      </c>
      <c r="Q1020" s="113">
        <v>0</v>
      </c>
      <c r="R1020" s="107">
        <v>0</v>
      </c>
      <c r="S1020" s="108">
        <v>1.1679283454349499E-3</v>
      </c>
      <c r="T1020" s="108" t="s">
        <v>156</v>
      </c>
      <c r="U1020" s="110" t="s">
        <v>157</v>
      </c>
      <c r="V1020" s="116">
        <v>0</v>
      </c>
      <c r="W1020" s="107">
        <v>0</v>
      </c>
      <c r="X1020" s="108">
        <v>4.6464573043401202E-4</v>
      </c>
      <c r="Y1020" s="108" t="s">
        <v>156</v>
      </c>
      <c r="Z1020" s="113">
        <v>0</v>
      </c>
      <c r="AA1020" s="107">
        <v>0</v>
      </c>
      <c r="AB1020" s="114">
        <v>1.06882549762543E-3</v>
      </c>
      <c r="AC1020" s="108" t="s">
        <v>156</v>
      </c>
      <c r="AD1020" s="110" t="s">
        <v>157</v>
      </c>
    </row>
    <row r="1021" spans="1:30" x14ac:dyDescent="0.2">
      <c r="A1021" s="105" t="s">
        <v>2992</v>
      </c>
      <c r="B1021" s="105" t="s">
        <v>2993</v>
      </c>
      <c r="C1021" s="105" t="s">
        <v>2994</v>
      </c>
      <c r="D1021" s="106">
        <v>0</v>
      </c>
      <c r="E1021" s="107">
        <v>0</v>
      </c>
      <c r="F1021" s="108">
        <v>2.15378005625552E-2</v>
      </c>
      <c r="G1021" s="108" t="s">
        <v>156</v>
      </c>
      <c r="H1021" s="109">
        <v>0</v>
      </c>
      <c r="I1021" s="107">
        <v>0</v>
      </c>
      <c r="J1021" s="108">
        <v>1.6735249685118699E-3</v>
      </c>
      <c r="K1021" s="108" t="s">
        <v>156</v>
      </c>
      <c r="L1021" s="110" t="s">
        <v>157</v>
      </c>
      <c r="M1021" s="106">
        <v>0</v>
      </c>
      <c r="N1021" s="111">
        <v>0</v>
      </c>
      <c r="O1021" s="112">
        <v>1.23739804311959E-2</v>
      </c>
      <c r="P1021" s="112" t="s">
        <v>156</v>
      </c>
      <c r="Q1021" s="109">
        <v>0</v>
      </c>
      <c r="R1021" s="107">
        <v>0</v>
      </c>
      <c r="S1021" s="108">
        <v>2.0516022735276702E-3</v>
      </c>
      <c r="T1021" s="108" t="s">
        <v>156</v>
      </c>
      <c r="U1021" s="110" t="s">
        <v>157</v>
      </c>
      <c r="V1021" s="116">
        <v>0</v>
      </c>
      <c r="W1021" s="107">
        <v>0</v>
      </c>
      <c r="X1021" s="108">
        <v>4.6463375996181298E-4</v>
      </c>
      <c r="Y1021" s="108" t="s">
        <v>156</v>
      </c>
      <c r="Z1021" s="109">
        <v>0</v>
      </c>
      <c r="AA1021" s="107">
        <v>0</v>
      </c>
      <c r="AB1021" s="108">
        <v>5.27177099822684E-3</v>
      </c>
      <c r="AC1021" s="108" t="s">
        <v>156</v>
      </c>
      <c r="AD1021" s="110" t="s">
        <v>157</v>
      </c>
    </row>
    <row r="1022" spans="1:30" x14ac:dyDescent="0.2">
      <c r="A1022" s="105" t="s">
        <v>2995</v>
      </c>
      <c r="B1022" s="105" t="s">
        <v>2996</v>
      </c>
      <c r="C1022" s="105" t="s">
        <v>2997</v>
      </c>
      <c r="D1022" s="106">
        <v>0</v>
      </c>
      <c r="E1022" s="107">
        <v>0</v>
      </c>
      <c r="F1022" s="108">
        <v>0</v>
      </c>
      <c r="G1022" s="108" t="s">
        <v>156</v>
      </c>
      <c r="H1022" s="109">
        <v>0</v>
      </c>
      <c r="I1022" s="107">
        <v>0</v>
      </c>
      <c r="J1022" s="108">
        <v>0</v>
      </c>
      <c r="K1022" s="108" t="s">
        <v>156</v>
      </c>
      <c r="L1022" s="110" t="s">
        <v>157</v>
      </c>
      <c r="M1022" s="106">
        <v>0</v>
      </c>
      <c r="N1022" s="111">
        <v>0</v>
      </c>
      <c r="O1022" s="112">
        <v>0</v>
      </c>
      <c r="P1022" s="112" t="s">
        <v>156</v>
      </c>
      <c r="Q1022" s="109">
        <v>0</v>
      </c>
      <c r="R1022" s="107">
        <v>0</v>
      </c>
      <c r="S1022" s="108">
        <v>0</v>
      </c>
      <c r="T1022" s="108" t="s">
        <v>156</v>
      </c>
      <c r="U1022" s="110" t="s">
        <v>157</v>
      </c>
      <c r="V1022" s="106">
        <v>0</v>
      </c>
      <c r="W1022" s="107">
        <v>0</v>
      </c>
      <c r="X1022" s="108">
        <v>0</v>
      </c>
      <c r="Y1022" s="108" t="s">
        <v>156</v>
      </c>
      <c r="Z1022" s="109">
        <v>0</v>
      </c>
      <c r="AA1022" s="107">
        <v>0</v>
      </c>
      <c r="AB1022" s="108">
        <v>0</v>
      </c>
      <c r="AC1022" s="108" t="s">
        <v>156</v>
      </c>
      <c r="AD1022" s="110" t="s">
        <v>157</v>
      </c>
    </row>
    <row r="1023" spans="1:30" x14ac:dyDescent="0.2">
      <c r="A1023" s="105" t="s">
        <v>2998</v>
      </c>
      <c r="B1023" s="105" t="s">
        <v>2999</v>
      </c>
      <c r="C1023" s="105" t="s">
        <v>3000</v>
      </c>
      <c r="D1023" s="106">
        <v>0</v>
      </c>
      <c r="E1023" s="107">
        <v>0</v>
      </c>
      <c r="F1023" s="108">
        <v>4.1426107361950699E-3</v>
      </c>
      <c r="G1023" s="108" t="s">
        <v>156</v>
      </c>
      <c r="H1023" s="113">
        <v>0</v>
      </c>
      <c r="I1023" s="107">
        <v>0</v>
      </c>
      <c r="J1023" s="114">
        <v>2.6513631581998901E-5</v>
      </c>
      <c r="K1023" s="108" t="s">
        <v>156</v>
      </c>
      <c r="L1023" s="110" t="s">
        <v>157</v>
      </c>
      <c r="M1023" s="106">
        <v>0</v>
      </c>
      <c r="N1023" s="111">
        <v>0</v>
      </c>
      <c r="O1023" s="112">
        <v>2.5183194660085601E-3</v>
      </c>
      <c r="P1023" s="112" t="s">
        <v>156</v>
      </c>
      <c r="Q1023" s="113">
        <v>0</v>
      </c>
      <c r="R1023" s="107">
        <v>0</v>
      </c>
      <c r="S1023" s="114">
        <v>6.88415950431462E-5</v>
      </c>
      <c r="T1023" s="108" t="s">
        <v>156</v>
      </c>
      <c r="U1023" s="110" t="s">
        <v>157</v>
      </c>
      <c r="V1023" s="106">
        <v>0</v>
      </c>
      <c r="W1023" s="107">
        <v>0</v>
      </c>
      <c r="X1023" s="108">
        <v>2.2062910007951998E-3</v>
      </c>
      <c r="Y1023" s="108" t="s">
        <v>156</v>
      </c>
      <c r="Z1023" s="113">
        <v>0</v>
      </c>
      <c r="AA1023" s="107">
        <v>0</v>
      </c>
      <c r="AB1023" s="114">
        <v>6.2719163544374299E-5</v>
      </c>
      <c r="AC1023" s="108" t="s">
        <v>156</v>
      </c>
      <c r="AD1023" s="110" t="s">
        <v>157</v>
      </c>
    </row>
    <row r="1024" spans="1:30" x14ac:dyDescent="0.2">
      <c r="A1024" s="105" t="s">
        <v>3001</v>
      </c>
      <c r="B1024" s="105" t="s">
        <v>2999</v>
      </c>
      <c r="C1024" s="105" t="s">
        <v>3002</v>
      </c>
      <c r="D1024" s="106">
        <v>0</v>
      </c>
      <c r="E1024" s="107">
        <v>0</v>
      </c>
      <c r="F1024" s="108">
        <v>0</v>
      </c>
      <c r="G1024" s="108" t="s">
        <v>156</v>
      </c>
      <c r="H1024" s="109">
        <v>0</v>
      </c>
      <c r="I1024" s="107">
        <v>0</v>
      </c>
      <c r="J1024" s="108">
        <v>0</v>
      </c>
      <c r="K1024" s="108" t="s">
        <v>156</v>
      </c>
      <c r="L1024" s="110" t="s">
        <v>157</v>
      </c>
      <c r="M1024" s="106">
        <v>0</v>
      </c>
      <c r="N1024" s="111">
        <v>0</v>
      </c>
      <c r="O1024" s="112">
        <v>0</v>
      </c>
      <c r="P1024" s="112" t="s">
        <v>156</v>
      </c>
      <c r="Q1024" s="109">
        <v>0</v>
      </c>
      <c r="R1024" s="107">
        <v>0</v>
      </c>
      <c r="S1024" s="108">
        <v>0</v>
      </c>
      <c r="T1024" s="108" t="s">
        <v>156</v>
      </c>
      <c r="U1024" s="110" t="s">
        <v>157</v>
      </c>
      <c r="V1024" s="106">
        <v>0</v>
      </c>
      <c r="W1024" s="107">
        <v>0</v>
      </c>
      <c r="X1024" s="108">
        <v>0</v>
      </c>
      <c r="Y1024" s="108" t="s">
        <v>156</v>
      </c>
      <c r="Z1024" s="109">
        <v>0</v>
      </c>
      <c r="AA1024" s="107">
        <v>0</v>
      </c>
      <c r="AB1024" s="108">
        <v>0</v>
      </c>
      <c r="AC1024" s="108" t="s">
        <v>156</v>
      </c>
      <c r="AD1024" s="110" t="s">
        <v>157</v>
      </c>
    </row>
    <row r="1025" spans="1:30" x14ac:dyDescent="0.2">
      <c r="A1025" s="105" t="s">
        <v>3003</v>
      </c>
      <c r="B1025" s="105" t="s">
        <v>2999</v>
      </c>
      <c r="C1025" s="105" t="s">
        <v>3004</v>
      </c>
      <c r="D1025" s="106">
        <v>0</v>
      </c>
      <c r="E1025" s="107">
        <v>0</v>
      </c>
      <c r="F1025" s="108">
        <v>0</v>
      </c>
      <c r="G1025" s="108" t="s">
        <v>156</v>
      </c>
      <c r="H1025" s="109">
        <v>0</v>
      </c>
      <c r="I1025" s="107">
        <v>0</v>
      </c>
      <c r="J1025" s="108">
        <v>0</v>
      </c>
      <c r="K1025" s="108" t="s">
        <v>156</v>
      </c>
      <c r="L1025" s="110" t="s">
        <v>157</v>
      </c>
      <c r="M1025" s="106">
        <v>0</v>
      </c>
      <c r="N1025" s="111">
        <v>0</v>
      </c>
      <c r="O1025" s="112">
        <v>0</v>
      </c>
      <c r="P1025" s="112" t="s">
        <v>156</v>
      </c>
      <c r="Q1025" s="109">
        <v>0</v>
      </c>
      <c r="R1025" s="107">
        <v>0</v>
      </c>
      <c r="S1025" s="108">
        <v>0</v>
      </c>
      <c r="T1025" s="108" t="s">
        <v>156</v>
      </c>
      <c r="U1025" s="110" t="s">
        <v>157</v>
      </c>
      <c r="V1025" s="106">
        <v>0</v>
      </c>
      <c r="W1025" s="107">
        <v>0</v>
      </c>
      <c r="X1025" s="108">
        <v>0</v>
      </c>
      <c r="Y1025" s="108" t="s">
        <v>156</v>
      </c>
      <c r="Z1025" s="109">
        <v>0</v>
      </c>
      <c r="AA1025" s="107">
        <v>0</v>
      </c>
      <c r="AB1025" s="108">
        <v>0</v>
      </c>
      <c r="AC1025" s="108" t="s">
        <v>156</v>
      </c>
      <c r="AD1025" s="110" t="s">
        <v>157</v>
      </c>
    </row>
    <row r="1026" spans="1:30" x14ac:dyDescent="0.2">
      <c r="A1026" s="105" t="s">
        <v>3005</v>
      </c>
      <c r="B1026" s="105" t="s">
        <v>2999</v>
      </c>
      <c r="C1026" s="105" t="s">
        <v>3006</v>
      </c>
      <c r="D1026" s="106">
        <v>0</v>
      </c>
      <c r="E1026" s="107">
        <v>0</v>
      </c>
      <c r="F1026" s="108">
        <v>3.7882105149116101E-3</v>
      </c>
      <c r="G1026" s="108" t="s">
        <v>156</v>
      </c>
      <c r="H1026" s="113">
        <v>0</v>
      </c>
      <c r="I1026" s="107">
        <v>0</v>
      </c>
      <c r="J1026" s="114">
        <v>2.62220982263551E-5</v>
      </c>
      <c r="K1026" s="108" t="s">
        <v>156</v>
      </c>
      <c r="L1026" s="110" t="s">
        <v>157</v>
      </c>
      <c r="M1026" s="106">
        <v>0</v>
      </c>
      <c r="N1026" s="111">
        <v>0</v>
      </c>
      <c r="O1026" s="112">
        <v>2.24025044391102E-3</v>
      </c>
      <c r="P1026" s="112" t="s">
        <v>156</v>
      </c>
      <c r="Q1026" s="113">
        <v>0</v>
      </c>
      <c r="R1026" s="107">
        <v>0</v>
      </c>
      <c r="S1026" s="114">
        <v>7.9054768349119198E-5</v>
      </c>
      <c r="T1026" s="108" t="s">
        <v>156</v>
      </c>
      <c r="U1026" s="110" t="s">
        <v>157</v>
      </c>
      <c r="V1026" s="116">
        <v>0</v>
      </c>
      <c r="W1026" s="107">
        <v>0</v>
      </c>
      <c r="X1026" s="108">
        <v>1.43440599345363E-3</v>
      </c>
      <c r="Y1026" s="108" t="s">
        <v>156</v>
      </c>
      <c r="Z1026" s="113">
        <v>0</v>
      </c>
      <c r="AA1026" s="107">
        <v>0</v>
      </c>
      <c r="AB1026" s="114">
        <v>5.8410665523849299E-5</v>
      </c>
      <c r="AC1026" s="108" t="s">
        <v>156</v>
      </c>
      <c r="AD1026" s="110" t="s">
        <v>157</v>
      </c>
    </row>
    <row r="1027" spans="1:30" x14ac:dyDescent="0.2">
      <c r="A1027" s="105" t="s">
        <v>3007</v>
      </c>
      <c r="B1027" s="105" t="s">
        <v>2999</v>
      </c>
      <c r="C1027" s="105" t="s">
        <v>3008</v>
      </c>
      <c r="D1027" s="106">
        <v>0</v>
      </c>
      <c r="E1027" s="107">
        <v>0</v>
      </c>
      <c r="F1027" s="108">
        <v>0</v>
      </c>
      <c r="G1027" s="108" t="s">
        <v>156</v>
      </c>
      <c r="H1027" s="109">
        <v>0</v>
      </c>
      <c r="I1027" s="107">
        <v>0</v>
      </c>
      <c r="J1027" s="108">
        <v>0</v>
      </c>
      <c r="K1027" s="108" t="s">
        <v>156</v>
      </c>
      <c r="L1027" s="110" t="s">
        <v>157</v>
      </c>
      <c r="M1027" s="106">
        <v>0</v>
      </c>
      <c r="N1027" s="111">
        <v>0</v>
      </c>
      <c r="O1027" s="112">
        <v>0</v>
      </c>
      <c r="P1027" s="112" t="s">
        <v>156</v>
      </c>
      <c r="Q1027" s="109">
        <v>0</v>
      </c>
      <c r="R1027" s="107">
        <v>0</v>
      </c>
      <c r="S1027" s="108">
        <v>0</v>
      </c>
      <c r="T1027" s="108" t="s">
        <v>156</v>
      </c>
      <c r="U1027" s="110" t="s">
        <v>157</v>
      </c>
      <c r="V1027" s="106">
        <v>0</v>
      </c>
      <c r="W1027" s="107">
        <v>0</v>
      </c>
      <c r="X1027" s="108">
        <v>0</v>
      </c>
      <c r="Y1027" s="108" t="s">
        <v>156</v>
      </c>
      <c r="Z1027" s="109">
        <v>0</v>
      </c>
      <c r="AA1027" s="107">
        <v>0</v>
      </c>
      <c r="AB1027" s="108">
        <v>0</v>
      </c>
      <c r="AC1027" s="108" t="s">
        <v>156</v>
      </c>
      <c r="AD1027" s="110" t="s">
        <v>157</v>
      </c>
    </row>
    <row r="1028" spans="1:30" x14ac:dyDescent="0.2">
      <c r="A1028" s="105" t="s">
        <v>3009</v>
      </c>
      <c r="B1028" s="105" t="s">
        <v>2999</v>
      </c>
      <c r="C1028" s="105" t="s">
        <v>3010</v>
      </c>
      <c r="D1028" s="106">
        <v>0</v>
      </c>
      <c r="E1028" s="107">
        <v>0</v>
      </c>
      <c r="F1028" s="108">
        <v>0</v>
      </c>
      <c r="G1028" s="108" t="s">
        <v>156</v>
      </c>
      <c r="H1028" s="109">
        <v>0</v>
      </c>
      <c r="I1028" s="107">
        <v>0</v>
      </c>
      <c r="J1028" s="108">
        <v>0</v>
      </c>
      <c r="K1028" s="108" t="s">
        <v>156</v>
      </c>
      <c r="L1028" s="110" t="s">
        <v>157</v>
      </c>
      <c r="M1028" s="106">
        <v>0</v>
      </c>
      <c r="N1028" s="111">
        <v>0</v>
      </c>
      <c r="O1028" s="112">
        <v>0</v>
      </c>
      <c r="P1028" s="112" t="s">
        <v>156</v>
      </c>
      <c r="Q1028" s="109">
        <v>0</v>
      </c>
      <c r="R1028" s="107">
        <v>0</v>
      </c>
      <c r="S1028" s="108">
        <v>0</v>
      </c>
      <c r="T1028" s="108" t="s">
        <v>156</v>
      </c>
      <c r="U1028" s="110" t="s">
        <v>157</v>
      </c>
      <c r="V1028" s="106">
        <v>0</v>
      </c>
      <c r="W1028" s="107">
        <v>0</v>
      </c>
      <c r="X1028" s="108">
        <v>0</v>
      </c>
      <c r="Y1028" s="108" t="s">
        <v>156</v>
      </c>
      <c r="Z1028" s="109">
        <v>0</v>
      </c>
      <c r="AA1028" s="107">
        <v>0</v>
      </c>
      <c r="AB1028" s="108">
        <v>0</v>
      </c>
      <c r="AC1028" s="108" t="s">
        <v>156</v>
      </c>
      <c r="AD1028" s="110" t="s">
        <v>157</v>
      </c>
    </row>
    <row r="1029" spans="1:30" x14ac:dyDescent="0.2">
      <c r="A1029" s="105" t="s">
        <v>3011</v>
      </c>
      <c r="B1029" s="105" t="s">
        <v>3012</v>
      </c>
      <c r="C1029" s="105" t="s">
        <v>3013</v>
      </c>
      <c r="D1029" s="106">
        <v>2.24236256659012E-4</v>
      </c>
      <c r="E1029" s="107">
        <v>-9.100091175272695E-5</v>
      </c>
      <c r="F1029" s="108">
        <v>5.8094903824654001E-3</v>
      </c>
      <c r="G1029" s="108">
        <v>2590.789941387437</v>
      </c>
      <c r="H1029" s="109">
        <v>3.2381045587855897E-4</v>
      </c>
      <c r="I1029" s="107">
        <v>-7.9775919162000241E-4</v>
      </c>
      <c r="J1029" s="108">
        <v>1.97520574311148E-4</v>
      </c>
      <c r="K1029" s="108">
        <v>60.998825308230806</v>
      </c>
      <c r="L1029" s="110">
        <v>3.1320004209513859</v>
      </c>
      <c r="M1029" s="106">
        <v>0</v>
      </c>
      <c r="N1029" s="111">
        <v>0</v>
      </c>
      <c r="O1029" s="112">
        <v>3.8547778911853102E-3</v>
      </c>
      <c r="P1029" s="112" t="s">
        <v>156</v>
      </c>
      <c r="Q1029" s="109">
        <v>0</v>
      </c>
      <c r="R1029" s="107">
        <v>0</v>
      </c>
      <c r="S1029" s="108">
        <v>2.2443137167347201E-4</v>
      </c>
      <c r="T1029" s="108" t="s">
        <v>156</v>
      </c>
      <c r="U1029" s="110" t="s">
        <v>157</v>
      </c>
      <c r="V1029" s="116">
        <v>2.2862359343553901E-5</v>
      </c>
      <c r="W1029" s="107">
        <v>-3.7857856174124695E-6</v>
      </c>
      <c r="X1029" s="108">
        <v>7.4608829360826596E-4</v>
      </c>
      <c r="Y1029" s="108">
        <v>3263.3915091472281</v>
      </c>
      <c r="Z1029" s="109">
        <v>4.7323964818609402E-4</v>
      </c>
      <c r="AA1029" s="107">
        <v>-2.4257578740110639E-4</v>
      </c>
      <c r="AB1029" s="108">
        <v>1.27000066678411E-4</v>
      </c>
      <c r="AC1029" s="108">
        <v>26.836311616153985</v>
      </c>
      <c r="AD1029" s="110">
        <v>6.00169902943514</v>
      </c>
    </row>
    <row r="1030" spans="1:30" x14ac:dyDescent="0.2">
      <c r="A1030" s="105" t="s">
        <v>3014</v>
      </c>
      <c r="B1030" s="105" t="s">
        <v>2398</v>
      </c>
      <c r="C1030" s="105" t="s">
        <v>3015</v>
      </c>
      <c r="D1030" s="106">
        <v>2.24236256659012E-4</v>
      </c>
      <c r="E1030" s="107">
        <v>-9.100091175272695E-5</v>
      </c>
      <c r="F1030" s="108">
        <v>5.8094888109259104E-3</v>
      </c>
      <c r="G1030" s="108">
        <v>2590.7892405464972</v>
      </c>
      <c r="H1030" s="109">
        <v>3.2381045587855897E-4</v>
      </c>
      <c r="I1030" s="107">
        <v>-7.9775919162000241E-4</v>
      </c>
      <c r="J1030" s="108">
        <v>1.9752655993661799E-4</v>
      </c>
      <c r="K1030" s="108">
        <v>61.000673804893388</v>
      </c>
      <c r="L1030" s="110">
        <v>3.1320004209513859</v>
      </c>
      <c r="M1030" s="106">
        <v>0</v>
      </c>
      <c r="N1030" s="111">
        <v>0</v>
      </c>
      <c r="O1030" s="112">
        <v>3.85478140585159E-3</v>
      </c>
      <c r="P1030" s="112" t="s">
        <v>156</v>
      </c>
      <c r="Q1030" s="109">
        <v>0</v>
      </c>
      <c r="R1030" s="107">
        <v>0</v>
      </c>
      <c r="S1030" s="108">
        <v>2.24441254886693E-4</v>
      </c>
      <c r="T1030" s="108" t="s">
        <v>156</v>
      </c>
      <c r="U1030" s="110" t="s">
        <v>157</v>
      </c>
      <c r="V1030" s="116">
        <v>2.2862359343553901E-5</v>
      </c>
      <c r="W1030" s="107">
        <v>-3.7857856174124695E-6</v>
      </c>
      <c r="X1030" s="108">
        <v>7.4608321436447098E-4</v>
      </c>
      <c r="Y1030" s="108">
        <v>3263.3692925259311</v>
      </c>
      <c r="Z1030" s="109">
        <v>4.7323964818609402E-4</v>
      </c>
      <c r="AA1030" s="107">
        <v>-2.4257578740110639E-4</v>
      </c>
      <c r="AB1030" s="108">
        <v>1.27001662594968E-4</v>
      </c>
      <c r="AC1030" s="108">
        <v>26.83664884837092</v>
      </c>
      <c r="AD1030" s="110">
        <v>6.00169902943514</v>
      </c>
    </row>
    <row r="1031" spans="1:30" x14ac:dyDescent="0.2">
      <c r="A1031" s="105" t="s">
        <v>3016</v>
      </c>
      <c r="B1031" s="105" t="s">
        <v>3017</v>
      </c>
      <c r="C1031" s="105" t="s">
        <v>3018</v>
      </c>
      <c r="D1031" s="106">
        <v>0</v>
      </c>
      <c r="E1031" s="107">
        <v>0</v>
      </c>
      <c r="F1031" s="108">
        <v>0</v>
      </c>
      <c r="G1031" s="108" t="s">
        <v>156</v>
      </c>
      <c r="H1031" s="109">
        <v>0</v>
      </c>
      <c r="I1031" s="107">
        <v>0</v>
      </c>
      <c r="J1031" s="108">
        <v>0</v>
      </c>
      <c r="K1031" s="108" t="s">
        <v>156</v>
      </c>
      <c r="L1031" s="110" t="s">
        <v>157</v>
      </c>
      <c r="M1031" s="106">
        <v>0</v>
      </c>
      <c r="N1031" s="111">
        <v>0</v>
      </c>
      <c r="O1031" s="112">
        <v>0</v>
      </c>
      <c r="P1031" s="112" t="s">
        <v>156</v>
      </c>
      <c r="Q1031" s="109">
        <v>0</v>
      </c>
      <c r="R1031" s="107">
        <v>0</v>
      </c>
      <c r="S1031" s="108">
        <v>0</v>
      </c>
      <c r="T1031" s="108" t="s">
        <v>156</v>
      </c>
      <c r="U1031" s="110" t="s">
        <v>157</v>
      </c>
      <c r="V1031" s="106">
        <v>-0.1159</v>
      </c>
      <c r="W1031" s="107">
        <v>1.9191919191919194E-2</v>
      </c>
      <c r="X1031" s="114">
        <v>4.1643801774722704E-15</v>
      </c>
      <c r="Y1031" s="114">
        <v>3593080394712.9199</v>
      </c>
      <c r="Z1031" s="109">
        <v>4.7300000000000002E-2</v>
      </c>
      <c r="AA1031" s="107">
        <v>-2.4245294721291881E-2</v>
      </c>
      <c r="AB1031" s="108">
        <v>1.27192720328318E-3</v>
      </c>
      <c r="AC1031" s="108">
        <v>2.6890638547213106</v>
      </c>
      <c r="AD1031" s="110" t="s">
        <v>157</v>
      </c>
    </row>
    <row r="1032" spans="1:30" x14ac:dyDescent="0.2">
      <c r="A1032" s="105" t="s">
        <v>3019</v>
      </c>
      <c r="B1032" s="105" t="s">
        <v>3020</v>
      </c>
      <c r="C1032" s="105" t="s">
        <v>3021</v>
      </c>
      <c r="D1032" s="106">
        <v>0</v>
      </c>
      <c r="E1032" s="107">
        <v>0</v>
      </c>
      <c r="F1032" s="108">
        <v>0</v>
      </c>
      <c r="G1032" s="108" t="s">
        <v>156</v>
      </c>
      <c r="H1032" s="109">
        <v>0</v>
      </c>
      <c r="I1032" s="107">
        <v>0</v>
      </c>
      <c r="J1032" s="108">
        <v>0</v>
      </c>
      <c r="K1032" s="108" t="s">
        <v>156</v>
      </c>
      <c r="L1032" s="110" t="s">
        <v>157</v>
      </c>
      <c r="M1032" s="106">
        <v>0</v>
      </c>
      <c r="N1032" s="111">
        <v>0</v>
      </c>
      <c r="O1032" s="112">
        <v>0</v>
      </c>
      <c r="P1032" s="112" t="s">
        <v>156</v>
      </c>
      <c r="Q1032" s="109">
        <v>0</v>
      </c>
      <c r="R1032" s="107">
        <v>0</v>
      </c>
      <c r="S1032" s="108">
        <v>0</v>
      </c>
      <c r="T1032" s="108" t="s">
        <v>156</v>
      </c>
      <c r="U1032" s="110" t="s">
        <v>157</v>
      </c>
      <c r="V1032" s="106">
        <v>0.1159</v>
      </c>
      <c r="W1032" s="107">
        <v>-1.9191919191919194E-2</v>
      </c>
      <c r="X1032" s="114">
        <v>4.1643801774722704E-15</v>
      </c>
      <c r="Y1032" s="114">
        <v>3593080394712.9199</v>
      </c>
      <c r="Z1032" s="109">
        <v>-4.7300000000000002E-2</v>
      </c>
      <c r="AA1032" s="107">
        <v>2.4245294721291881E-2</v>
      </c>
      <c r="AB1032" s="108">
        <v>1.27192720328318E-3</v>
      </c>
      <c r="AC1032" s="108">
        <v>2.6890638547213102</v>
      </c>
      <c r="AD1032" s="110" t="s">
        <v>157</v>
      </c>
    </row>
    <row r="1033" spans="1:30" x14ac:dyDescent="0.2">
      <c r="A1033" s="105" t="s">
        <v>3022</v>
      </c>
      <c r="B1033" s="105" t="s">
        <v>3023</v>
      </c>
      <c r="C1033" s="105" t="s">
        <v>3024</v>
      </c>
      <c r="D1033" s="106">
        <v>0</v>
      </c>
      <c r="E1033" s="107">
        <v>0</v>
      </c>
      <c r="F1033" s="108">
        <v>0</v>
      </c>
      <c r="G1033" s="108" t="s">
        <v>156</v>
      </c>
      <c r="H1033" s="109">
        <v>0</v>
      </c>
      <c r="I1033" s="107">
        <v>0</v>
      </c>
      <c r="J1033" s="108">
        <v>0</v>
      </c>
      <c r="K1033" s="108" t="s">
        <v>156</v>
      </c>
      <c r="L1033" s="110" t="s">
        <v>157</v>
      </c>
      <c r="M1033" s="106">
        <v>0</v>
      </c>
      <c r="N1033" s="111">
        <v>0</v>
      </c>
      <c r="O1033" s="112">
        <v>0</v>
      </c>
      <c r="P1033" s="112" t="s">
        <v>156</v>
      </c>
      <c r="Q1033" s="109">
        <v>0</v>
      </c>
      <c r="R1033" s="107">
        <v>0</v>
      </c>
      <c r="S1033" s="108">
        <v>0</v>
      </c>
      <c r="T1033" s="108" t="s">
        <v>156</v>
      </c>
      <c r="U1033" s="110" t="s">
        <v>157</v>
      </c>
      <c r="V1033" s="106">
        <v>0</v>
      </c>
      <c r="W1033" s="107">
        <v>0</v>
      </c>
      <c r="X1033" s="108">
        <v>0</v>
      </c>
      <c r="Y1033" s="108" t="s">
        <v>156</v>
      </c>
      <c r="Z1033" s="109">
        <v>0</v>
      </c>
      <c r="AA1033" s="107">
        <v>0</v>
      </c>
      <c r="AB1033" s="108">
        <v>0</v>
      </c>
      <c r="AC1033" s="108" t="s">
        <v>156</v>
      </c>
      <c r="AD1033" s="110" t="s">
        <v>157</v>
      </c>
    </row>
    <row r="1034" spans="1:30" x14ac:dyDescent="0.2">
      <c r="A1034" s="105" t="s">
        <v>3025</v>
      </c>
      <c r="B1034" s="105" t="s">
        <v>3026</v>
      </c>
      <c r="C1034" s="105" t="s">
        <v>3027</v>
      </c>
      <c r="D1034" s="106">
        <v>0</v>
      </c>
      <c r="E1034" s="107">
        <v>0</v>
      </c>
      <c r="F1034" s="108">
        <v>7.6291559811624303E-3</v>
      </c>
      <c r="G1034" s="108" t="s">
        <v>156</v>
      </c>
      <c r="H1034" s="109">
        <v>0</v>
      </c>
      <c r="I1034" s="107">
        <v>0</v>
      </c>
      <c r="J1034" s="108">
        <v>3.88578663236527E-3</v>
      </c>
      <c r="K1034" s="108" t="s">
        <v>156</v>
      </c>
      <c r="L1034" s="110" t="s">
        <v>157</v>
      </c>
      <c r="M1034" s="106">
        <v>0</v>
      </c>
      <c r="N1034" s="111">
        <v>0</v>
      </c>
      <c r="O1034" s="112">
        <v>8.2530847854993799E-3</v>
      </c>
      <c r="P1034" s="112" t="s">
        <v>156</v>
      </c>
      <c r="Q1034" s="109">
        <v>0</v>
      </c>
      <c r="R1034" s="107">
        <v>0</v>
      </c>
      <c r="S1034" s="108">
        <v>4.8657586431970698E-3</v>
      </c>
      <c r="T1034" s="108" t="s">
        <v>156</v>
      </c>
      <c r="U1034" s="110" t="s">
        <v>157</v>
      </c>
      <c r="V1034" s="106">
        <v>8.0184303918769198E-2</v>
      </c>
      <c r="W1034" s="107">
        <v>-1.3277745308622156E-2</v>
      </c>
      <c r="X1034" s="108">
        <v>7.7823186695057901E-3</v>
      </c>
      <c r="Y1034" s="108">
        <v>9.7055387266187125</v>
      </c>
      <c r="Z1034" s="109">
        <v>0</v>
      </c>
      <c r="AA1034" s="107">
        <v>0</v>
      </c>
      <c r="AB1034" s="108">
        <v>6.6068552778614396E-3</v>
      </c>
      <c r="AC1034" s="108" t="s">
        <v>156</v>
      </c>
      <c r="AD1034" s="110" t="s">
        <v>157</v>
      </c>
    </row>
    <row r="1035" spans="1:30" x14ac:dyDescent="0.2">
      <c r="A1035" s="105" t="s">
        <v>3028</v>
      </c>
      <c r="B1035" s="105" t="s">
        <v>3029</v>
      </c>
      <c r="C1035" s="105" t="s">
        <v>3030</v>
      </c>
      <c r="D1035" s="106">
        <v>0</v>
      </c>
      <c r="E1035" s="107">
        <v>0</v>
      </c>
      <c r="F1035" s="108">
        <v>0</v>
      </c>
      <c r="G1035" s="108" t="s">
        <v>156</v>
      </c>
      <c r="H1035" s="109">
        <v>0</v>
      </c>
      <c r="I1035" s="107">
        <v>0</v>
      </c>
      <c r="J1035" s="108">
        <v>0</v>
      </c>
      <c r="K1035" s="108" t="s">
        <v>156</v>
      </c>
      <c r="L1035" s="110" t="s">
        <v>157</v>
      </c>
      <c r="M1035" s="106">
        <v>0</v>
      </c>
      <c r="N1035" s="111">
        <v>0</v>
      </c>
      <c r="O1035" s="112">
        <v>0</v>
      </c>
      <c r="P1035" s="112" t="s">
        <v>156</v>
      </c>
      <c r="Q1035" s="109">
        <v>0</v>
      </c>
      <c r="R1035" s="107">
        <v>0</v>
      </c>
      <c r="S1035" s="108">
        <v>0</v>
      </c>
      <c r="T1035" s="108" t="s">
        <v>156</v>
      </c>
      <c r="U1035" s="110" t="s">
        <v>157</v>
      </c>
      <c r="V1035" s="106">
        <v>0</v>
      </c>
      <c r="W1035" s="107">
        <v>0</v>
      </c>
      <c r="X1035" s="108">
        <v>0</v>
      </c>
      <c r="Y1035" s="108" t="s">
        <v>156</v>
      </c>
      <c r="Z1035" s="109">
        <v>0</v>
      </c>
      <c r="AA1035" s="107">
        <v>0</v>
      </c>
      <c r="AB1035" s="108">
        <v>0</v>
      </c>
      <c r="AC1035" s="108" t="s">
        <v>156</v>
      </c>
      <c r="AD1035" s="110" t="s">
        <v>157</v>
      </c>
    </row>
    <row r="1036" spans="1:30" x14ac:dyDescent="0.2">
      <c r="A1036" s="105" t="s">
        <v>3031</v>
      </c>
      <c r="B1036" s="105" t="s">
        <v>3029</v>
      </c>
      <c r="C1036" s="105" t="s">
        <v>3032</v>
      </c>
      <c r="D1036" s="106">
        <v>0</v>
      </c>
      <c r="E1036" s="107">
        <v>0</v>
      </c>
      <c r="F1036" s="108">
        <v>0</v>
      </c>
      <c r="G1036" s="108" t="s">
        <v>156</v>
      </c>
      <c r="H1036" s="109">
        <v>0</v>
      </c>
      <c r="I1036" s="107">
        <v>0</v>
      </c>
      <c r="J1036" s="108">
        <v>0</v>
      </c>
      <c r="K1036" s="108" t="s">
        <v>156</v>
      </c>
      <c r="L1036" s="110" t="s">
        <v>157</v>
      </c>
      <c r="M1036" s="106">
        <v>0</v>
      </c>
      <c r="N1036" s="111">
        <v>0</v>
      </c>
      <c r="O1036" s="112">
        <v>0</v>
      </c>
      <c r="P1036" s="112" t="s">
        <v>156</v>
      </c>
      <c r="Q1036" s="109">
        <v>0</v>
      </c>
      <c r="R1036" s="107">
        <v>0</v>
      </c>
      <c r="S1036" s="108">
        <v>0</v>
      </c>
      <c r="T1036" s="108" t="s">
        <v>156</v>
      </c>
      <c r="U1036" s="110" t="s">
        <v>157</v>
      </c>
      <c r="V1036" s="106">
        <v>0</v>
      </c>
      <c r="W1036" s="107">
        <v>0</v>
      </c>
      <c r="X1036" s="108">
        <v>0</v>
      </c>
      <c r="Y1036" s="108" t="s">
        <v>156</v>
      </c>
      <c r="Z1036" s="109">
        <v>0</v>
      </c>
      <c r="AA1036" s="107">
        <v>0</v>
      </c>
      <c r="AB1036" s="108">
        <v>0</v>
      </c>
      <c r="AC1036" s="108" t="s">
        <v>156</v>
      </c>
      <c r="AD1036" s="110" t="s">
        <v>157</v>
      </c>
    </row>
    <row r="1037" spans="1:30" x14ac:dyDescent="0.2">
      <c r="A1037" s="105" t="s">
        <v>3033</v>
      </c>
      <c r="B1037" s="105" t="s">
        <v>3029</v>
      </c>
      <c r="C1037" s="105" t="s">
        <v>3034</v>
      </c>
      <c r="D1037" s="106">
        <v>0</v>
      </c>
      <c r="E1037" s="107">
        <v>0</v>
      </c>
      <c r="F1037" s="108">
        <v>0</v>
      </c>
      <c r="G1037" s="108" t="s">
        <v>156</v>
      </c>
      <c r="H1037" s="109">
        <v>0</v>
      </c>
      <c r="I1037" s="107">
        <v>0</v>
      </c>
      <c r="J1037" s="108">
        <v>0</v>
      </c>
      <c r="K1037" s="108" t="s">
        <v>156</v>
      </c>
      <c r="L1037" s="110" t="s">
        <v>157</v>
      </c>
      <c r="M1037" s="106">
        <v>0</v>
      </c>
      <c r="N1037" s="111">
        <v>0</v>
      </c>
      <c r="O1037" s="112">
        <v>0</v>
      </c>
      <c r="P1037" s="112" t="s">
        <v>156</v>
      </c>
      <c r="Q1037" s="109">
        <v>0</v>
      </c>
      <c r="R1037" s="107">
        <v>0</v>
      </c>
      <c r="S1037" s="108">
        <v>0</v>
      </c>
      <c r="T1037" s="108" t="s">
        <v>156</v>
      </c>
      <c r="U1037" s="110" t="s">
        <v>157</v>
      </c>
      <c r="V1037" s="106">
        <v>0</v>
      </c>
      <c r="W1037" s="107">
        <v>0</v>
      </c>
      <c r="X1037" s="108">
        <v>0</v>
      </c>
      <c r="Y1037" s="108" t="s">
        <v>156</v>
      </c>
      <c r="Z1037" s="109">
        <v>0</v>
      </c>
      <c r="AA1037" s="107">
        <v>0</v>
      </c>
      <c r="AB1037" s="108">
        <v>0</v>
      </c>
      <c r="AC1037" s="108" t="s">
        <v>156</v>
      </c>
      <c r="AD1037" s="110" t="s">
        <v>157</v>
      </c>
    </row>
    <row r="1038" spans="1:30" x14ac:dyDescent="0.2">
      <c r="A1038" s="105" t="s">
        <v>3035</v>
      </c>
      <c r="B1038" s="105" t="s">
        <v>3029</v>
      </c>
      <c r="C1038" s="105" t="s">
        <v>3036</v>
      </c>
      <c r="D1038" s="106">
        <v>-4.2410813517883197</v>
      </c>
      <c r="E1038" s="107">
        <v>1.7211412444202248</v>
      </c>
      <c r="F1038" s="108">
        <v>0.80917180931444499</v>
      </c>
      <c r="G1038" s="108">
        <v>19.079374862103101</v>
      </c>
      <c r="H1038" s="109">
        <v>-1.09404650862022</v>
      </c>
      <c r="I1038" s="107">
        <v>2.695359715743336</v>
      </c>
      <c r="J1038" s="108">
        <v>0.132760123683165</v>
      </c>
      <c r="K1038" s="108">
        <v>12.134778790217799</v>
      </c>
      <c r="L1038" s="110">
        <v>0.64711232804277063</v>
      </c>
      <c r="M1038" s="106">
        <v>-2.1006025494176899</v>
      </c>
      <c r="N1038" s="111">
        <v>1.1407638478427773</v>
      </c>
      <c r="O1038" s="112">
        <v>0.36611579069917699</v>
      </c>
      <c r="P1038" s="112">
        <v>17.429084373941599</v>
      </c>
      <c r="Q1038" s="109">
        <v>-0.90809447410908195</v>
      </c>
      <c r="R1038" s="107">
        <v>2.09482003530914</v>
      </c>
      <c r="S1038" s="108">
        <v>5.7916659137762103E-2</v>
      </c>
      <c r="T1038" s="108">
        <v>6.3778230998028302</v>
      </c>
      <c r="U1038" s="110">
        <v>0.87682614130677305</v>
      </c>
      <c r="V1038" s="106">
        <v>-2.71866167166985</v>
      </c>
      <c r="W1038" s="107">
        <v>0.45018408207813382</v>
      </c>
      <c r="X1038" s="108">
        <v>0.173162655029341</v>
      </c>
      <c r="Y1038" s="108">
        <v>6.36940803755774</v>
      </c>
      <c r="Z1038" s="109">
        <v>-0.97306891231002601</v>
      </c>
      <c r="AA1038" s="107">
        <v>0.4987810267036682</v>
      </c>
      <c r="AB1038" s="108">
        <v>0.134244835526345</v>
      </c>
      <c r="AC1038" s="108">
        <v>13.796025525844099</v>
      </c>
      <c r="AD1038" s="110">
        <v>0.14789154117855205</v>
      </c>
    </row>
    <row r="1039" spans="1:30" x14ac:dyDescent="0.2">
      <c r="A1039" s="105" t="s">
        <v>3037</v>
      </c>
      <c r="B1039" s="105" t="s">
        <v>3029</v>
      </c>
      <c r="C1039" s="105" t="s">
        <v>3038</v>
      </c>
      <c r="D1039" s="106">
        <v>7.1012485723117198</v>
      </c>
      <c r="E1039" s="107">
        <v>-2.881871577288238</v>
      </c>
      <c r="F1039" s="108">
        <v>0.20330040284781301</v>
      </c>
      <c r="G1039" s="108">
        <v>2.862882502669966</v>
      </c>
      <c r="H1039" s="109">
        <v>1.4455941408761701</v>
      </c>
      <c r="I1039" s="107">
        <v>-3.5614539070612716</v>
      </c>
      <c r="J1039" s="108">
        <v>2.9099901913143399E-2</v>
      </c>
      <c r="K1039" s="108">
        <v>2.0130063542943</v>
      </c>
      <c r="L1039" s="110">
        <v>0.30546027161231226</v>
      </c>
      <c r="M1039" s="106">
        <v>2.94766954236517</v>
      </c>
      <c r="N1039" s="111">
        <v>-1.6007763345091615</v>
      </c>
      <c r="O1039" s="112">
        <v>5.4560543099290398E-2</v>
      </c>
      <c r="P1039" s="112">
        <v>1.8509721770070522</v>
      </c>
      <c r="Q1039" s="109">
        <v>1.10988986052417</v>
      </c>
      <c r="R1039" s="107">
        <v>-2.5603277886846967</v>
      </c>
      <c r="S1039" s="108">
        <v>8.1577983985671194E-3</v>
      </c>
      <c r="T1039" s="108">
        <v>0.73500972382200325</v>
      </c>
      <c r="U1039" s="110">
        <v>0.67755678055589252</v>
      </c>
      <c r="V1039" s="106">
        <v>6.7314112459545399</v>
      </c>
      <c r="W1039" s="107">
        <v>-1.1146566063842591</v>
      </c>
      <c r="X1039" s="108">
        <v>7.0106536678324394E-2</v>
      </c>
      <c r="Y1039" s="108">
        <v>1.0414834886288844</v>
      </c>
      <c r="Z1039" s="109">
        <v>1.4721</v>
      </c>
      <c r="AA1039" s="107">
        <v>-0.75457713233010104</v>
      </c>
      <c r="AB1039" s="108">
        <v>4.3817161775219798E-2</v>
      </c>
      <c r="AC1039" s="108">
        <v>2.9765071513633448</v>
      </c>
      <c r="AD1039" s="110">
        <v>-0.56285904112944429</v>
      </c>
    </row>
    <row r="1040" spans="1:30" x14ac:dyDescent="0.2">
      <c r="A1040" s="105" t="s">
        <v>3039</v>
      </c>
      <c r="B1040" s="105" t="s">
        <v>2401</v>
      </c>
      <c r="C1040" s="105" t="s">
        <v>3040</v>
      </c>
      <c r="D1040" s="116">
        <v>0</v>
      </c>
      <c r="E1040" s="107">
        <v>0</v>
      </c>
      <c r="F1040" s="114">
        <v>1.92782121274635E-12</v>
      </c>
      <c r="G1040" s="108" t="s">
        <v>156</v>
      </c>
      <c r="H1040" s="109">
        <v>0</v>
      </c>
      <c r="I1040" s="107">
        <v>0</v>
      </c>
      <c r="J1040" s="108">
        <v>0</v>
      </c>
      <c r="K1040" s="108" t="s">
        <v>156</v>
      </c>
      <c r="L1040" s="110" t="s">
        <v>157</v>
      </c>
      <c r="M1040" s="116">
        <v>0</v>
      </c>
      <c r="N1040" s="111">
        <v>0</v>
      </c>
      <c r="O1040" s="115">
        <v>1.18216895656912E-10</v>
      </c>
      <c r="P1040" s="112" t="s">
        <v>156</v>
      </c>
      <c r="Q1040" s="109">
        <v>0</v>
      </c>
      <c r="R1040" s="107">
        <v>0</v>
      </c>
      <c r="S1040" s="108">
        <v>0</v>
      </c>
      <c r="T1040" s="108" t="s">
        <v>156</v>
      </c>
      <c r="U1040" s="110" t="s">
        <v>157</v>
      </c>
      <c r="V1040" s="106">
        <v>0</v>
      </c>
      <c r="W1040" s="107">
        <v>0</v>
      </c>
      <c r="X1040" s="108">
        <v>0</v>
      </c>
      <c r="Y1040" s="108" t="s">
        <v>156</v>
      </c>
      <c r="Z1040" s="109">
        <v>0</v>
      </c>
      <c r="AA1040" s="107">
        <v>0</v>
      </c>
      <c r="AB1040" s="108">
        <v>0</v>
      </c>
      <c r="AC1040" s="108" t="s">
        <v>156</v>
      </c>
      <c r="AD1040" s="110" t="s">
        <v>157</v>
      </c>
    </row>
    <row r="1041" spans="1:30" x14ac:dyDescent="0.2">
      <c r="A1041" s="105" t="s">
        <v>3041</v>
      </c>
      <c r="B1041" s="105" t="s">
        <v>2401</v>
      </c>
      <c r="C1041" s="105" t="s">
        <v>3042</v>
      </c>
      <c r="D1041" s="106">
        <v>0</v>
      </c>
      <c r="E1041" s="107">
        <v>0</v>
      </c>
      <c r="F1041" s="108">
        <v>0</v>
      </c>
      <c r="G1041" s="108" t="s">
        <v>156</v>
      </c>
      <c r="H1041" s="109">
        <v>0</v>
      </c>
      <c r="I1041" s="107">
        <v>0</v>
      </c>
      <c r="J1041" s="108">
        <v>0</v>
      </c>
      <c r="K1041" s="108" t="s">
        <v>156</v>
      </c>
      <c r="L1041" s="110" t="s">
        <v>157</v>
      </c>
      <c r="M1041" s="106">
        <v>0</v>
      </c>
      <c r="N1041" s="111">
        <v>0</v>
      </c>
      <c r="O1041" s="112">
        <v>0</v>
      </c>
      <c r="P1041" s="112" t="s">
        <v>156</v>
      </c>
      <c r="Q1041" s="109">
        <v>0</v>
      </c>
      <c r="R1041" s="107">
        <v>0</v>
      </c>
      <c r="S1041" s="108">
        <v>0</v>
      </c>
      <c r="T1041" s="108" t="s">
        <v>156</v>
      </c>
      <c r="U1041" s="110" t="s">
        <v>157</v>
      </c>
      <c r="V1041" s="106">
        <v>0</v>
      </c>
      <c r="W1041" s="107">
        <v>0</v>
      </c>
      <c r="X1041" s="108">
        <v>0</v>
      </c>
      <c r="Y1041" s="108" t="s">
        <v>156</v>
      </c>
      <c r="Z1041" s="109">
        <v>0</v>
      </c>
      <c r="AA1041" s="107">
        <v>0</v>
      </c>
      <c r="AB1041" s="108">
        <v>0</v>
      </c>
      <c r="AC1041" s="108" t="s">
        <v>156</v>
      </c>
      <c r="AD1041" s="110" t="s">
        <v>157</v>
      </c>
    </row>
    <row r="1042" spans="1:30" x14ac:dyDescent="0.2">
      <c r="A1042" s="105" t="s">
        <v>3043</v>
      </c>
      <c r="B1042" s="105" t="s">
        <v>2401</v>
      </c>
      <c r="C1042" s="105" t="s">
        <v>3044</v>
      </c>
      <c r="D1042" s="106">
        <v>0</v>
      </c>
      <c r="E1042" s="107">
        <v>0</v>
      </c>
      <c r="F1042" s="108">
        <v>3.9815196454991604E-3</v>
      </c>
      <c r="G1042" s="108" t="s">
        <v>156</v>
      </c>
      <c r="H1042" s="109">
        <v>0</v>
      </c>
      <c r="I1042" s="107">
        <v>0</v>
      </c>
      <c r="J1042" s="108">
        <v>7.9907027096528995E-4</v>
      </c>
      <c r="K1042" s="108" t="s">
        <v>156</v>
      </c>
      <c r="L1042" s="110" t="s">
        <v>157</v>
      </c>
      <c r="M1042" s="106">
        <v>0</v>
      </c>
      <c r="N1042" s="111">
        <v>0</v>
      </c>
      <c r="O1042" s="112">
        <v>3.15811218031385E-3</v>
      </c>
      <c r="P1042" s="112" t="s">
        <v>156</v>
      </c>
      <c r="Q1042" s="109">
        <v>0</v>
      </c>
      <c r="R1042" s="107">
        <v>0</v>
      </c>
      <c r="S1042" s="108">
        <v>6.1834496747335496E-4</v>
      </c>
      <c r="T1042" s="108" t="s">
        <v>156</v>
      </c>
      <c r="U1042" s="110" t="s">
        <v>157</v>
      </c>
      <c r="V1042" s="106">
        <v>1.1302794845630499E-2</v>
      </c>
      <c r="W1042" s="107">
        <v>-1.8716335230386653E-3</v>
      </c>
      <c r="X1042" s="108">
        <v>3.4865606721017702E-3</v>
      </c>
      <c r="Y1042" s="108">
        <v>30.846889815483337</v>
      </c>
      <c r="Z1042" s="109">
        <v>0</v>
      </c>
      <c r="AA1042" s="107">
        <v>0</v>
      </c>
      <c r="AB1042" s="108">
        <v>1.8782810127635299E-3</v>
      </c>
      <c r="AC1042" s="108" t="s">
        <v>156</v>
      </c>
      <c r="AD1042" s="110" t="s">
        <v>157</v>
      </c>
    </row>
    <row r="1043" spans="1:30" x14ac:dyDescent="0.2">
      <c r="A1043" s="105" t="s">
        <v>3045</v>
      </c>
      <c r="B1043" s="105" t="s">
        <v>3046</v>
      </c>
      <c r="C1043" s="105" t="s">
        <v>3047</v>
      </c>
      <c r="D1043" s="106">
        <v>0</v>
      </c>
      <c r="E1043" s="107">
        <v>0</v>
      </c>
      <c r="F1043" s="108">
        <v>0</v>
      </c>
      <c r="G1043" s="108" t="s">
        <v>156</v>
      </c>
      <c r="H1043" s="109">
        <v>0</v>
      </c>
      <c r="I1043" s="107">
        <v>0</v>
      </c>
      <c r="J1043" s="108">
        <v>0</v>
      </c>
      <c r="K1043" s="108" t="s">
        <v>156</v>
      </c>
      <c r="L1043" s="110" t="s">
        <v>157</v>
      </c>
      <c r="M1043" s="106">
        <v>0</v>
      </c>
      <c r="N1043" s="111">
        <v>0</v>
      </c>
      <c r="O1043" s="112">
        <v>0</v>
      </c>
      <c r="P1043" s="112" t="s">
        <v>156</v>
      </c>
      <c r="Q1043" s="109">
        <v>0</v>
      </c>
      <c r="R1043" s="107">
        <v>0</v>
      </c>
      <c r="S1043" s="108">
        <v>0</v>
      </c>
      <c r="T1043" s="108" t="s">
        <v>156</v>
      </c>
      <c r="U1043" s="110" t="s">
        <v>157</v>
      </c>
      <c r="V1043" s="106">
        <v>0</v>
      </c>
      <c r="W1043" s="107">
        <v>0</v>
      </c>
      <c r="X1043" s="108">
        <v>0</v>
      </c>
      <c r="Y1043" s="108" t="s">
        <v>156</v>
      </c>
      <c r="Z1043" s="109">
        <v>0</v>
      </c>
      <c r="AA1043" s="107">
        <v>0</v>
      </c>
      <c r="AB1043" s="108">
        <v>0</v>
      </c>
      <c r="AC1043" s="108" t="s">
        <v>156</v>
      </c>
      <c r="AD1043" s="110" t="s">
        <v>157</v>
      </c>
    </row>
    <row r="1044" spans="1:30" x14ac:dyDescent="0.2">
      <c r="A1044" s="105" t="s">
        <v>3048</v>
      </c>
      <c r="B1044" s="105" t="s">
        <v>3049</v>
      </c>
      <c r="C1044" s="105" t="s">
        <v>3050</v>
      </c>
      <c r="D1044" s="106">
        <v>0</v>
      </c>
      <c r="E1044" s="107">
        <v>0</v>
      </c>
      <c r="F1044" s="108">
        <v>9.6361246928626902E-3</v>
      </c>
      <c r="G1044" s="108" t="s">
        <v>156</v>
      </c>
      <c r="H1044" s="109">
        <v>1.11019364061177E-3</v>
      </c>
      <c r="I1044" s="107">
        <v>-2.7351407750967481E-3</v>
      </c>
      <c r="J1044" s="108">
        <v>7.9883917185255403E-3</v>
      </c>
      <c r="K1044" s="108">
        <v>719.54940348276125</v>
      </c>
      <c r="L1044" s="110" t="s">
        <v>157</v>
      </c>
      <c r="M1044" s="106">
        <v>0</v>
      </c>
      <c r="N1044" s="111">
        <v>0</v>
      </c>
      <c r="O1044" s="112">
        <v>1.01423497013818E-2</v>
      </c>
      <c r="P1044" s="112" t="s">
        <v>156</v>
      </c>
      <c r="Q1044" s="109">
        <v>0</v>
      </c>
      <c r="R1044" s="107">
        <v>0</v>
      </c>
      <c r="S1044" s="108">
        <v>4.2704320383175898E-3</v>
      </c>
      <c r="T1044" s="108" t="s">
        <v>156</v>
      </c>
      <c r="U1044" s="110" t="s">
        <v>157</v>
      </c>
      <c r="V1044" s="106">
        <v>6.1874488743886302E-4</v>
      </c>
      <c r="W1044" s="107">
        <v>-1.0245816980275924E-4</v>
      </c>
      <c r="X1044" s="108">
        <v>3.9325702674854598E-3</v>
      </c>
      <c r="Y1044" s="108">
        <v>635.57216347489089</v>
      </c>
      <c r="Z1044" s="109">
        <v>5.7131032608347598E-4</v>
      </c>
      <c r="AA1044" s="107">
        <v>-2.9284539605097768E-4</v>
      </c>
      <c r="AB1044" s="108">
        <v>2.15213354099455E-3</v>
      </c>
      <c r="AC1044" s="108">
        <v>376.70132023486212</v>
      </c>
      <c r="AD1044" s="110">
        <v>1.5151041869360615</v>
      </c>
    </row>
    <row r="1045" spans="1:30" x14ac:dyDescent="0.2">
      <c r="A1045" s="105" t="s">
        <v>3051</v>
      </c>
      <c r="B1045" s="105" t="s">
        <v>3052</v>
      </c>
      <c r="C1045" s="105" t="s">
        <v>3053</v>
      </c>
      <c r="D1045" s="106">
        <v>-1.0692E-3</v>
      </c>
      <c r="E1045" s="107">
        <v>4.3390920048212136E-4</v>
      </c>
      <c r="F1045" s="108">
        <v>3.0143015637333001E-3</v>
      </c>
      <c r="G1045" s="108">
        <v>281.921208729265</v>
      </c>
      <c r="H1045" s="113">
        <v>-1.2474E-4</v>
      </c>
      <c r="I1045" s="107">
        <v>3.0731707317073172E-4</v>
      </c>
      <c r="J1045" s="108">
        <v>2.4965617518449999E-3</v>
      </c>
      <c r="K1045" s="108">
        <v>2001.41233914141</v>
      </c>
      <c r="L1045" s="110">
        <v>-0.49766525807532475</v>
      </c>
      <c r="M1045" s="106">
        <v>-3.2076000000000001E-4</v>
      </c>
      <c r="N1045" s="111">
        <v>1.7419354838709678E-4</v>
      </c>
      <c r="O1045" s="112">
        <v>2.3633065357739802E-3</v>
      </c>
      <c r="P1045" s="112">
        <v>736.78343177889406</v>
      </c>
      <c r="Q1045" s="113">
        <v>-9.0480000000000001E-5</v>
      </c>
      <c r="R1045" s="107">
        <v>2.0872202419327043E-4</v>
      </c>
      <c r="S1045" s="108">
        <v>8.8073128673629795E-4</v>
      </c>
      <c r="T1045" s="108">
        <v>973.39885801978096</v>
      </c>
      <c r="U1045" s="110">
        <v>0.2608916488646964</v>
      </c>
      <c r="V1045" s="106">
        <v>-4.3362000000000001E-4</v>
      </c>
      <c r="W1045" s="107">
        <v>7.1803278688524599E-5</v>
      </c>
      <c r="X1045" s="108">
        <v>1.5177378777744301E-3</v>
      </c>
      <c r="Y1045" s="108">
        <v>350.01565374623601</v>
      </c>
      <c r="Z1045" s="113">
        <v>-7.1279999999999995E-5</v>
      </c>
      <c r="AA1045" s="107">
        <v>3.6537095300923578E-5</v>
      </c>
      <c r="AB1045" s="114">
        <v>6.0933958792805105E-4</v>
      </c>
      <c r="AC1045" s="108">
        <v>854.85351841757995</v>
      </c>
      <c r="AD1045" s="110">
        <v>-0.97468777776978144</v>
      </c>
    </row>
    <row r="1046" spans="1:30" x14ac:dyDescent="0.2">
      <c r="A1046" s="105" t="s">
        <v>3054</v>
      </c>
      <c r="B1046" s="105" t="s">
        <v>3055</v>
      </c>
      <c r="C1046" s="105" t="s">
        <v>3056</v>
      </c>
      <c r="D1046" s="106">
        <v>0</v>
      </c>
      <c r="E1046" s="107">
        <v>0</v>
      </c>
      <c r="F1046" s="108">
        <v>0</v>
      </c>
      <c r="G1046" s="108" t="s">
        <v>156</v>
      </c>
      <c r="H1046" s="109">
        <v>0</v>
      </c>
      <c r="I1046" s="107">
        <v>0</v>
      </c>
      <c r="J1046" s="108">
        <v>0</v>
      </c>
      <c r="K1046" s="108" t="s">
        <v>156</v>
      </c>
      <c r="L1046" s="110" t="s">
        <v>157</v>
      </c>
      <c r="M1046" s="106">
        <v>0</v>
      </c>
      <c r="N1046" s="111">
        <v>0</v>
      </c>
      <c r="O1046" s="112">
        <v>0</v>
      </c>
      <c r="P1046" s="112" t="s">
        <v>156</v>
      </c>
      <c r="Q1046" s="109">
        <v>0</v>
      </c>
      <c r="R1046" s="107">
        <v>0</v>
      </c>
      <c r="S1046" s="108">
        <v>0</v>
      </c>
      <c r="T1046" s="108" t="s">
        <v>156</v>
      </c>
      <c r="U1046" s="110" t="s">
        <v>157</v>
      </c>
      <c r="V1046" s="106">
        <v>0</v>
      </c>
      <c r="W1046" s="107">
        <v>0</v>
      </c>
      <c r="X1046" s="108">
        <v>0</v>
      </c>
      <c r="Y1046" s="108" t="s">
        <v>156</v>
      </c>
      <c r="Z1046" s="109">
        <v>0</v>
      </c>
      <c r="AA1046" s="107">
        <v>0</v>
      </c>
      <c r="AB1046" s="108">
        <v>0</v>
      </c>
      <c r="AC1046" s="108" t="s">
        <v>156</v>
      </c>
      <c r="AD1046" s="110" t="s">
        <v>157</v>
      </c>
    </row>
    <row r="1047" spans="1:30" x14ac:dyDescent="0.2">
      <c r="A1047" s="105" t="s">
        <v>3057</v>
      </c>
      <c r="B1047" s="105" t="s">
        <v>3058</v>
      </c>
      <c r="C1047" s="105" t="s">
        <v>3059</v>
      </c>
      <c r="D1047" s="106">
        <v>0</v>
      </c>
      <c r="E1047" s="107">
        <v>0</v>
      </c>
      <c r="F1047" s="108">
        <v>0</v>
      </c>
      <c r="G1047" s="108" t="s">
        <v>156</v>
      </c>
      <c r="H1047" s="109">
        <v>0</v>
      </c>
      <c r="I1047" s="107">
        <v>0</v>
      </c>
      <c r="J1047" s="108">
        <v>0</v>
      </c>
      <c r="K1047" s="108" t="s">
        <v>156</v>
      </c>
      <c r="L1047" s="110" t="s">
        <v>157</v>
      </c>
      <c r="M1047" s="106">
        <v>0</v>
      </c>
      <c r="N1047" s="111">
        <v>0</v>
      </c>
      <c r="O1047" s="112">
        <v>0</v>
      </c>
      <c r="P1047" s="112" t="s">
        <v>156</v>
      </c>
      <c r="Q1047" s="109">
        <v>0</v>
      </c>
      <c r="R1047" s="107">
        <v>0</v>
      </c>
      <c r="S1047" s="108">
        <v>0</v>
      </c>
      <c r="T1047" s="108" t="s">
        <v>156</v>
      </c>
      <c r="U1047" s="110" t="s">
        <v>157</v>
      </c>
      <c r="V1047" s="106">
        <v>0</v>
      </c>
      <c r="W1047" s="107">
        <v>0</v>
      </c>
      <c r="X1047" s="108">
        <v>0</v>
      </c>
      <c r="Y1047" s="108" t="s">
        <v>156</v>
      </c>
      <c r="Z1047" s="109">
        <v>0</v>
      </c>
      <c r="AA1047" s="107">
        <v>0</v>
      </c>
      <c r="AB1047" s="108">
        <v>0</v>
      </c>
      <c r="AC1047" s="108" t="s">
        <v>156</v>
      </c>
      <c r="AD1047" s="110" t="s">
        <v>157</v>
      </c>
    </row>
    <row r="1048" spans="1:30" x14ac:dyDescent="0.2">
      <c r="A1048" s="105" t="s">
        <v>3060</v>
      </c>
      <c r="B1048" s="105" t="s">
        <v>3061</v>
      </c>
      <c r="C1048" s="105" t="s">
        <v>3062</v>
      </c>
      <c r="D1048" s="106">
        <v>0</v>
      </c>
      <c r="E1048" s="107">
        <v>0</v>
      </c>
      <c r="F1048" s="108">
        <v>0</v>
      </c>
      <c r="G1048" s="108" t="s">
        <v>156</v>
      </c>
      <c r="H1048" s="109">
        <v>0</v>
      </c>
      <c r="I1048" s="107">
        <v>0</v>
      </c>
      <c r="J1048" s="108">
        <v>0</v>
      </c>
      <c r="K1048" s="108" t="s">
        <v>156</v>
      </c>
      <c r="L1048" s="110" t="s">
        <v>157</v>
      </c>
      <c r="M1048" s="106">
        <v>0</v>
      </c>
      <c r="N1048" s="111">
        <v>0</v>
      </c>
      <c r="O1048" s="112">
        <v>0</v>
      </c>
      <c r="P1048" s="112" t="s">
        <v>156</v>
      </c>
      <c r="Q1048" s="109">
        <v>0</v>
      </c>
      <c r="R1048" s="107">
        <v>0</v>
      </c>
      <c r="S1048" s="108">
        <v>0</v>
      </c>
      <c r="T1048" s="108" t="s">
        <v>156</v>
      </c>
      <c r="U1048" s="110" t="s">
        <v>157</v>
      </c>
      <c r="V1048" s="106">
        <v>0</v>
      </c>
      <c r="W1048" s="107">
        <v>0</v>
      </c>
      <c r="X1048" s="108">
        <v>0</v>
      </c>
      <c r="Y1048" s="108" t="s">
        <v>156</v>
      </c>
      <c r="Z1048" s="109">
        <v>0</v>
      </c>
      <c r="AA1048" s="107">
        <v>0</v>
      </c>
      <c r="AB1048" s="108">
        <v>0</v>
      </c>
      <c r="AC1048" s="108" t="s">
        <v>156</v>
      </c>
      <c r="AD1048" s="110" t="s">
        <v>157</v>
      </c>
    </row>
    <row r="1049" spans="1:30" x14ac:dyDescent="0.2">
      <c r="A1049" s="105" t="s">
        <v>3063</v>
      </c>
      <c r="B1049" s="105" t="s">
        <v>3064</v>
      </c>
      <c r="C1049" s="105" t="s">
        <v>3065</v>
      </c>
      <c r="D1049" s="106">
        <v>0</v>
      </c>
      <c r="E1049" s="107">
        <v>0</v>
      </c>
      <c r="F1049" s="108">
        <v>0</v>
      </c>
      <c r="G1049" s="108" t="s">
        <v>156</v>
      </c>
      <c r="H1049" s="109">
        <v>0</v>
      </c>
      <c r="I1049" s="107">
        <v>0</v>
      </c>
      <c r="J1049" s="108">
        <v>0</v>
      </c>
      <c r="K1049" s="108" t="s">
        <v>156</v>
      </c>
      <c r="L1049" s="110" t="s">
        <v>157</v>
      </c>
      <c r="M1049" s="106">
        <v>0</v>
      </c>
      <c r="N1049" s="111">
        <v>0</v>
      </c>
      <c r="O1049" s="112">
        <v>0</v>
      </c>
      <c r="P1049" s="112" t="s">
        <v>156</v>
      </c>
      <c r="Q1049" s="109">
        <v>0</v>
      </c>
      <c r="R1049" s="107">
        <v>0</v>
      </c>
      <c r="S1049" s="108">
        <v>0</v>
      </c>
      <c r="T1049" s="108" t="s">
        <v>156</v>
      </c>
      <c r="U1049" s="110" t="s">
        <v>157</v>
      </c>
      <c r="V1049" s="106">
        <v>0</v>
      </c>
      <c r="W1049" s="107">
        <v>0</v>
      </c>
      <c r="X1049" s="108">
        <v>0</v>
      </c>
      <c r="Y1049" s="108" t="s">
        <v>156</v>
      </c>
      <c r="Z1049" s="109">
        <v>0</v>
      </c>
      <c r="AA1049" s="107">
        <v>0</v>
      </c>
      <c r="AB1049" s="108">
        <v>0</v>
      </c>
      <c r="AC1049" s="108" t="s">
        <v>156</v>
      </c>
      <c r="AD1049" s="110" t="s">
        <v>157</v>
      </c>
    </row>
    <row r="1050" spans="1:30" x14ac:dyDescent="0.2">
      <c r="A1050" s="105" t="s">
        <v>3066</v>
      </c>
      <c r="B1050" s="105" t="s">
        <v>3067</v>
      </c>
      <c r="C1050" s="105" t="s">
        <v>3068</v>
      </c>
      <c r="D1050" s="106">
        <v>0</v>
      </c>
      <c r="E1050" s="107">
        <v>0</v>
      </c>
      <c r="F1050" s="108">
        <v>0</v>
      </c>
      <c r="G1050" s="108" t="s">
        <v>156</v>
      </c>
      <c r="H1050" s="109">
        <v>0</v>
      </c>
      <c r="I1050" s="107">
        <v>0</v>
      </c>
      <c r="J1050" s="108">
        <v>0</v>
      </c>
      <c r="K1050" s="108" t="s">
        <v>156</v>
      </c>
      <c r="L1050" s="110" t="s">
        <v>157</v>
      </c>
      <c r="M1050" s="106">
        <v>0</v>
      </c>
      <c r="N1050" s="111">
        <v>0</v>
      </c>
      <c r="O1050" s="112">
        <v>0</v>
      </c>
      <c r="P1050" s="112" t="s">
        <v>156</v>
      </c>
      <c r="Q1050" s="109">
        <v>0</v>
      </c>
      <c r="R1050" s="107">
        <v>0</v>
      </c>
      <c r="S1050" s="108">
        <v>0</v>
      </c>
      <c r="T1050" s="108" t="s">
        <v>156</v>
      </c>
      <c r="U1050" s="110" t="s">
        <v>157</v>
      </c>
      <c r="V1050" s="106">
        <v>0</v>
      </c>
      <c r="W1050" s="107">
        <v>0</v>
      </c>
      <c r="X1050" s="108">
        <v>0</v>
      </c>
      <c r="Y1050" s="108" t="s">
        <v>156</v>
      </c>
      <c r="Z1050" s="109">
        <v>0</v>
      </c>
      <c r="AA1050" s="107">
        <v>0</v>
      </c>
      <c r="AB1050" s="108">
        <v>0</v>
      </c>
      <c r="AC1050" s="108" t="s">
        <v>156</v>
      </c>
      <c r="AD1050" s="110" t="s">
        <v>157</v>
      </c>
    </row>
    <row r="1051" spans="1:30" x14ac:dyDescent="0.2">
      <c r="A1051" s="105" t="s">
        <v>3069</v>
      </c>
      <c r="B1051" s="105" t="s">
        <v>3070</v>
      </c>
      <c r="C1051" s="105" t="s">
        <v>3071</v>
      </c>
      <c r="D1051" s="106">
        <v>0</v>
      </c>
      <c r="E1051" s="107">
        <v>0</v>
      </c>
      <c r="F1051" s="108">
        <v>0</v>
      </c>
      <c r="G1051" s="108" t="s">
        <v>156</v>
      </c>
      <c r="H1051" s="109">
        <v>0</v>
      </c>
      <c r="I1051" s="107">
        <v>0</v>
      </c>
      <c r="J1051" s="108">
        <v>0</v>
      </c>
      <c r="K1051" s="108" t="s">
        <v>156</v>
      </c>
      <c r="L1051" s="110" t="s">
        <v>157</v>
      </c>
      <c r="M1051" s="106">
        <v>0</v>
      </c>
      <c r="N1051" s="111">
        <v>0</v>
      </c>
      <c r="O1051" s="112">
        <v>0</v>
      </c>
      <c r="P1051" s="112" t="s">
        <v>156</v>
      </c>
      <c r="Q1051" s="109">
        <v>0</v>
      </c>
      <c r="R1051" s="107">
        <v>0</v>
      </c>
      <c r="S1051" s="108">
        <v>0</v>
      </c>
      <c r="T1051" s="108" t="s">
        <v>156</v>
      </c>
      <c r="U1051" s="110" t="s">
        <v>157</v>
      </c>
      <c r="V1051" s="106">
        <v>0</v>
      </c>
      <c r="W1051" s="107">
        <v>0</v>
      </c>
      <c r="X1051" s="108">
        <v>0</v>
      </c>
      <c r="Y1051" s="108" t="s">
        <v>156</v>
      </c>
      <c r="Z1051" s="109">
        <v>0</v>
      </c>
      <c r="AA1051" s="107">
        <v>0</v>
      </c>
      <c r="AB1051" s="108">
        <v>0</v>
      </c>
      <c r="AC1051" s="108" t="s">
        <v>156</v>
      </c>
      <c r="AD1051" s="110" t="s">
        <v>157</v>
      </c>
    </row>
    <row r="1052" spans="1:30" x14ac:dyDescent="0.2">
      <c r="A1052" s="105" t="s">
        <v>3072</v>
      </c>
      <c r="B1052" s="105" t="s">
        <v>3073</v>
      </c>
      <c r="C1052" s="105" t="s">
        <v>3074</v>
      </c>
      <c r="D1052" s="106">
        <v>0</v>
      </c>
      <c r="E1052" s="107">
        <v>0</v>
      </c>
      <c r="F1052" s="108">
        <v>0</v>
      </c>
      <c r="G1052" s="108" t="s">
        <v>156</v>
      </c>
      <c r="H1052" s="109">
        <v>0</v>
      </c>
      <c r="I1052" s="107">
        <v>0</v>
      </c>
      <c r="J1052" s="108">
        <v>0</v>
      </c>
      <c r="K1052" s="108" t="s">
        <v>156</v>
      </c>
      <c r="L1052" s="110" t="s">
        <v>157</v>
      </c>
      <c r="M1052" s="106">
        <v>0</v>
      </c>
      <c r="N1052" s="111">
        <v>0</v>
      </c>
      <c r="O1052" s="112">
        <v>0</v>
      </c>
      <c r="P1052" s="112" t="s">
        <v>156</v>
      </c>
      <c r="Q1052" s="109">
        <v>0</v>
      </c>
      <c r="R1052" s="107">
        <v>0</v>
      </c>
      <c r="S1052" s="108">
        <v>0</v>
      </c>
      <c r="T1052" s="108" t="s">
        <v>156</v>
      </c>
      <c r="U1052" s="110" t="s">
        <v>157</v>
      </c>
      <c r="V1052" s="106">
        <v>0</v>
      </c>
      <c r="W1052" s="107">
        <v>0</v>
      </c>
      <c r="X1052" s="108">
        <v>0</v>
      </c>
      <c r="Y1052" s="108" t="s">
        <v>156</v>
      </c>
      <c r="Z1052" s="109">
        <v>0</v>
      </c>
      <c r="AA1052" s="107">
        <v>0</v>
      </c>
      <c r="AB1052" s="108">
        <v>0</v>
      </c>
      <c r="AC1052" s="108" t="s">
        <v>156</v>
      </c>
      <c r="AD1052" s="110" t="s">
        <v>157</v>
      </c>
    </row>
    <row r="1053" spans="1:30" x14ac:dyDescent="0.2">
      <c r="A1053" s="105" t="s">
        <v>3075</v>
      </c>
      <c r="B1053" s="105" t="s">
        <v>3076</v>
      </c>
      <c r="C1053" s="105" t="s">
        <v>3077</v>
      </c>
      <c r="D1053" s="106">
        <v>0</v>
      </c>
      <c r="E1053" s="107">
        <v>0</v>
      </c>
      <c r="F1053" s="108">
        <v>0</v>
      </c>
      <c r="G1053" s="108" t="s">
        <v>156</v>
      </c>
      <c r="H1053" s="109">
        <v>0</v>
      </c>
      <c r="I1053" s="107">
        <v>0</v>
      </c>
      <c r="J1053" s="108">
        <v>0</v>
      </c>
      <c r="K1053" s="108" t="s">
        <v>156</v>
      </c>
      <c r="L1053" s="110" t="s">
        <v>157</v>
      </c>
      <c r="M1053" s="106">
        <v>0</v>
      </c>
      <c r="N1053" s="111">
        <v>0</v>
      </c>
      <c r="O1053" s="112">
        <v>0</v>
      </c>
      <c r="P1053" s="112" t="s">
        <v>156</v>
      </c>
      <c r="Q1053" s="109">
        <v>0</v>
      </c>
      <c r="R1053" s="107">
        <v>0</v>
      </c>
      <c r="S1053" s="108">
        <v>0</v>
      </c>
      <c r="T1053" s="108" t="s">
        <v>156</v>
      </c>
      <c r="U1053" s="110" t="s">
        <v>157</v>
      </c>
      <c r="V1053" s="106">
        <v>0</v>
      </c>
      <c r="W1053" s="107">
        <v>0</v>
      </c>
      <c r="X1053" s="108">
        <v>0</v>
      </c>
      <c r="Y1053" s="108" t="s">
        <v>156</v>
      </c>
      <c r="Z1053" s="109">
        <v>0</v>
      </c>
      <c r="AA1053" s="107">
        <v>0</v>
      </c>
      <c r="AB1053" s="108">
        <v>0</v>
      </c>
      <c r="AC1053" s="108" t="s">
        <v>156</v>
      </c>
      <c r="AD1053" s="110" t="s">
        <v>157</v>
      </c>
    </row>
    <row r="1054" spans="1:30" x14ac:dyDescent="0.2">
      <c r="A1054" s="105" t="s">
        <v>3078</v>
      </c>
      <c r="B1054" s="105" t="s">
        <v>3079</v>
      </c>
      <c r="C1054" s="105" t="s">
        <v>3080</v>
      </c>
      <c r="D1054" s="106">
        <v>0</v>
      </c>
      <c r="E1054" s="107">
        <v>0</v>
      </c>
      <c r="F1054" s="108">
        <v>4.9737107160227403E-3</v>
      </c>
      <c r="G1054" s="108" t="s">
        <v>156</v>
      </c>
      <c r="H1054" s="113">
        <v>0</v>
      </c>
      <c r="I1054" s="107">
        <v>0</v>
      </c>
      <c r="J1054" s="108">
        <v>5.8236384277173903E-4</v>
      </c>
      <c r="K1054" s="108" t="s">
        <v>156</v>
      </c>
      <c r="L1054" s="110" t="s">
        <v>157</v>
      </c>
      <c r="M1054" s="106">
        <v>0</v>
      </c>
      <c r="N1054" s="111">
        <v>0</v>
      </c>
      <c r="O1054" s="112">
        <v>1.5405782687014501E-2</v>
      </c>
      <c r="P1054" s="112" t="s">
        <v>156</v>
      </c>
      <c r="Q1054" s="113">
        <v>0</v>
      </c>
      <c r="R1054" s="107">
        <v>0</v>
      </c>
      <c r="S1054" s="108">
        <v>1.2901106852972199E-4</v>
      </c>
      <c r="T1054" s="108" t="s">
        <v>156</v>
      </c>
      <c r="U1054" s="110" t="s">
        <v>157</v>
      </c>
      <c r="V1054" s="116">
        <v>0</v>
      </c>
      <c r="W1054" s="107">
        <v>0</v>
      </c>
      <c r="X1054" s="108">
        <v>4.3904684451361801E-4</v>
      </c>
      <c r="Y1054" s="108" t="s">
        <v>156</v>
      </c>
      <c r="Z1054" s="113">
        <v>0</v>
      </c>
      <c r="AA1054" s="107">
        <v>0</v>
      </c>
      <c r="AB1054" s="114">
        <v>1.7189243266286401E-3</v>
      </c>
      <c r="AC1054" s="108" t="s">
        <v>156</v>
      </c>
      <c r="AD1054" s="110" t="s">
        <v>157</v>
      </c>
    </row>
    <row r="1055" spans="1:30" x14ac:dyDescent="0.2">
      <c r="A1055" s="105" t="s">
        <v>3081</v>
      </c>
      <c r="B1055" s="123" t="s">
        <v>3082</v>
      </c>
      <c r="C1055" s="105" t="s">
        <v>3083</v>
      </c>
      <c r="D1055" s="106">
        <v>-2.4641099999999998</v>
      </c>
      <c r="E1055" s="107">
        <v>1</v>
      </c>
      <c r="F1055" s="108">
        <v>1.07259194825146E-2</v>
      </c>
      <c r="G1055" s="108">
        <v>0.43528574140418302</v>
      </c>
      <c r="H1055" s="109">
        <v>-0.40589999999999998</v>
      </c>
      <c r="I1055" s="107">
        <v>1</v>
      </c>
      <c r="J1055" s="108">
        <v>1.9036719982693101E-3</v>
      </c>
      <c r="K1055" s="108">
        <v>0.46900024593971701</v>
      </c>
      <c r="L1055" s="110">
        <v>0</v>
      </c>
      <c r="M1055" s="106">
        <v>0</v>
      </c>
      <c r="N1055" s="111">
        <v>0</v>
      </c>
      <c r="O1055" s="112">
        <v>0</v>
      </c>
      <c r="P1055" s="112" t="s">
        <v>156</v>
      </c>
      <c r="Q1055" s="109">
        <v>0</v>
      </c>
      <c r="R1055" s="107">
        <v>0</v>
      </c>
      <c r="S1055" s="108">
        <v>0</v>
      </c>
      <c r="T1055" s="108" t="s">
        <v>156</v>
      </c>
      <c r="U1055" s="110" t="s">
        <v>157</v>
      </c>
      <c r="V1055" s="106">
        <v>0</v>
      </c>
      <c r="W1055" s="107">
        <v>0</v>
      </c>
      <c r="X1055" s="108">
        <v>0</v>
      </c>
      <c r="Y1055" s="108" t="s">
        <v>156</v>
      </c>
      <c r="Z1055" s="109">
        <v>0</v>
      </c>
      <c r="AA1055" s="107">
        <v>0</v>
      </c>
      <c r="AB1055" s="108">
        <v>0</v>
      </c>
      <c r="AC1055" s="108" t="s">
        <v>156</v>
      </c>
      <c r="AD1055" s="110" t="s">
        <v>157</v>
      </c>
    </row>
    <row r="1056" spans="1:30" x14ac:dyDescent="0.2">
      <c r="A1056" s="105" t="s">
        <v>3084</v>
      </c>
      <c r="B1056" s="105" t="s">
        <v>3085</v>
      </c>
      <c r="C1056" s="105" t="s">
        <v>3086</v>
      </c>
      <c r="D1056" s="106">
        <v>0</v>
      </c>
      <c r="E1056" s="107">
        <v>0</v>
      </c>
      <c r="F1056" s="108">
        <v>0</v>
      </c>
      <c r="G1056" s="108" t="s">
        <v>156</v>
      </c>
      <c r="H1056" s="109">
        <v>0</v>
      </c>
      <c r="I1056" s="107">
        <v>0</v>
      </c>
      <c r="J1056" s="108">
        <v>0</v>
      </c>
      <c r="K1056" s="108" t="s">
        <v>156</v>
      </c>
      <c r="L1056" s="110" t="s">
        <v>157</v>
      </c>
      <c r="M1056" s="106">
        <v>0</v>
      </c>
      <c r="N1056" s="111">
        <v>0</v>
      </c>
      <c r="O1056" s="112">
        <v>0</v>
      </c>
      <c r="P1056" s="112" t="s">
        <v>156</v>
      </c>
      <c r="Q1056" s="109">
        <v>0</v>
      </c>
      <c r="R1056" s="107">
        <v>0</v>
      </c>
      <c r="S1056" s="108">
        <v>0</v>
      </c>
      <c r="T1056" s="108" t="s">
        <v>156</v>
      </c>
      <c r="U1056" s="110" t="s">
        <v>157</v>
      </c>
      <c r="V1056" s="106">
        <v>0</v>
      </c>
      <c r="W1056" s="107">
        <v>0</v>
      </c>
      <c r="X1056" s="108">
        <v>0</v>
      </c>
      <c r="Y1056" s="108" t="s">
        <v>156</v>
      </c>
      <c r="Z1056" s="109">
        <v>0</v>
      </c>
      <c r="AA1056" s="107">
        <v>0</v>
      </c>
      <c r="AB1056" s="108">
        <v>0</v>
      </c>
      <c r="AC1056" s="108" t="s">
        <v>156</v>
      </c>
      <c r="AD1056" s="110" t="s">
        <v>157</v>
      </c>
    </row>
    <row r="1057" spans="1:30" x14ac:dyDescent="0.2">
      <c r="A1057" s="105" t="s">
        <v>3087</v>
      </c>
      <c r="B1057" s="105" t="s">
        <v>3088</v>
      </c>
      <c r="C1057" s="105" t="s">
        <v>3089</v>
      </c>
      <c r="D1057" s="106">
        <v>0</v>
      </c>
      <c r="E1057" s="107">
        <v>0</v>
      </c>
      <c r="F1057" s="108">
        <v>0</v>
      </c>
      <c r="G1057" s="108" t="s">
        <v>156</v>
      </c>
      <c r="H1057" s="109">
        <v>0</v>
      </c>
      <c r="I1057" s="107">
        <v>0</v>
      </c>
      <c r="J1057" s="108">
        <v>0</v>
      </c>
      <c r="K1057" s="108" t="s">
        <v>156</v>
      </c>
      <c r="L1057" s="110" t="s">
        <v>157</v>
      </c>
      <c r="M1057" s="106">
        <v>0</v>
      </c>
      <c r="N1057" s="111">
        <v>0</v>
      </c>
      <c r="O1057" s="112">
        <v>0</v>
      </c>
      <c r="P1057" s="112" t="s">
        <v>156</v>
      </c>
      <c r="Q1057" s="109">
        <v>0</v>
      </c>
      <c r="R1057" s="107">
        <v>0</v>
      </c>
      <c r="S1057" s="108">
        <v>0</v>
      </c>
      <c r="T1057" s="108" t="s">
        <v>156</v>
      </c>
      <c r="U1057" s="110" t="s">
        <v>157</v>
      </c>
      <c r="V1057" s="106">
        <v>0</v>
      </c>
      <c r="W1057" s="107">
        <v>0</v>
      </c>
      <c r="X1057" s="108">
        <v>0</v>
      </c>
      <c r="Y1057" s="108" t="s">
        <v>156</v>
      </c>
      <c r="Z1057" s="109">
        <v>0</v>
      </c>
      <c r="AA1057" s="107">
        <v>0</v>
      </c>
      <c r="AB1057" s="108">
        <v>0</v>
      </c>
      <c r="AC1057" s="108" t="s">
        <v>156</v>
      </c>
      <c r="AD1057" s="110" t="s">
        <v>157</v>
      </c>
    </row>
    <row r="1058" spans="1:30" x14ac:dyDescent="0.2">
      <c r="A1058" s="105" t="s">
        <v>3090</v>
      </c>
      <c r="B1058" s="105" t="s">
        <v>3091</v>
      </c>
      <c r="C1058" s="105" t="s">
        <v>3092</v>
      </c>
      <c r="D1058" s="106">
        <v>0</v>
      </c>
      <c r="E1058" s="107">
        <v>0</v>
      </c>
      <c r="F1058" s="108">
        <v>0</v>
      </c>
      <c r="G1058" s="108" t="s">
        <v>156</v>
      </c>
      <c r="H1058" s="109">
        <v>0</v>
      </c>
      <c r="I1058" s="107">
        <v>0</v>
      </c>
      <c r="J1058" s="108">
        <v>0</v>
      </c>
      <c r="K1058" s="108" t="s">
        <v>156</v>
      </c>
      <c r="L1058" s="110" t="s">
        <v>157</v>
      </c>
      <c r="M1058" s="106">
        <v>0</v>
      </c>
      <c r="N1058" s="111">
        <v>0</v>
      </c>
      <c r="O1058" s="112">
        <v>0</v>
      </c>
      <c r="P1058" s="112" t="s">
        <v>156</v>
      </c>
      <c r="Q1058" s="109">
        <v>0</v>
      </c>
      <c r="R1058" s="107">
        <v>0</v>
      </c>
      <c r="S1058" s="108">
        <v>0</v>
      </c>
      <c r="T1058" s="108" t="s">
        <v>156</v>
      </c>
      <c r="U1058" s="110" t="s">
        <v>157</v>
      </c>
      <c r="V1058" s="106">
        <v>0</v>
      </c>
      <c r="W1058" s="107">
        <v>0</v>
      </c>
      <c r="X1058" s="108">
        <v>0</v>
      </c>
      <c r="Y1058" s="108" t="s">
        <v>156</v>
      </c>
      <c r="Z1058" s="109">
        <v>0</v>
      </c>
      <c r="AA1058" s="107">
        <v>0</v>
      </c>
      <c r="AB1058" s="108">
        <v>0</v>
      </c>
      <c r="AC1058" s="108" t="s">
        <v>156</v>
      </c>
      <c r="AD1058" s="110" t="s">
        <v>157</v>
      </c>
    </row>
    <row r="1059" spans="1:30" x14ac:dyDescent="0.2">
      <c r="A1059" s="105" t="s">
        <v>3093</v>
      </c>
      <c r="B1059" s="105" t="s">
        <v>3094</v>
      </c>
      <c r="C1059" s="105" t="s">
        <v>3095</v>
      </c>
      <c r="D1059" s="106">
        <v>0</v>
      </c>
      <c r="E1059" s="107">
        <v>0</v>
      </c>
      <c r="F1059" s="108">
        <v>0</v>
      </c>
      <c r="G1059" s="108" t="s">
        <v>156</v>
      </c>
      <c r="H1059" s="109">
        <v>0</v>
      </c>
      <c r="I1059" s="107">
        <v>0</v>
      </c>
      <c r="J1059" s="108">
        <v>0</v>
      </c>
      <c r="K1059" s="108" t="s">
        <v>156</v>
      </c>
      <c r="L1059" s="110" t="s">
        <v>157</v>
      </c>
      <c r="M1059" s="106">
        <v>-1.8413999999999999</v>
      </c>
      <c r="N1059" s="111">
        <v>1</v>
      </c>
      <c r="O1059" s="112">
        <v>7.8134832729147997E-3</v>
      </c>
      <c r="P1059" s="112">
        <v>0.42432297561175197</v>
      </c>
      <c r="Q1059" s="109">
        <v>-0.43349522097494703</v>
      </c>
      <c r="R1059" s="107">
        <v>1</v>
      </c>
      <c r="S1059" s="108">
        <v>1.54396012166977E-3</v>
      </c>
      <c r="T1059" s="108">
        <v>0.35616543088926</v>
      </c>
      <c r="U1059" s="110">
        <v>0</v>
      </c>
      <c r="V1059" s="106">
        <v>0</v>
      </c>
      <c r="W1059" s="107">
        <v>0</v>
      </c>
      <c r="X1059" s="108">
        <v>0</v>
      </c>
      <c r="Y1059" s="108" t="s">
        <v>156</v>
      </c>
      <c r="Z1059" s="109">
        <v>0</v>
      </c>
      <c r="AA1059" s="107">
        <v>0</v>
      </c>
      <c r="AB1059" s="108">
        <v>0</v>
      </c>
      <c r="AC1059" s="108" t="s">
        <v>156</v>
      </c>
      <c r="AD1059" s="110" t="s">
        <v>157</v>
      </c>
    </row>
    <row r="1060" spans="1:30" x14ac:dyDescent="0.2">
      <c r="A1060" s="105" t="s">
        <v>3096</v>
      </c>
      <c r="B1060" s="105" t="s">
        <v>3097</v>
      </c>
      <c r="C1060" s="105" t="s">
        <v>3098</v>
      </c>
      <c r="D1060" s="106">
        <v>0</v>
      </c>
      <c r="E1060" s="107">
        <v>0</v>
      </c>
      <c r="F1060" s="108">
        <v>0</v>
      </c>
      <c r="G1060" s="108" t="s">
        <v>156</v>
      </c>
      <c r="H1060" s="109">
        <v>0</v>
      </c>
      <c r="I1060" s="107">
        <v>0</v>
      </c>
      <c r="J1060" s="108">
        <v>0</v>
      </c>
      <c r="K1060" s="108" t="s">
        <v>156</v>
      </c>
      <c r="L1060" s="110" t="s">
        <v>157</v>
      </c>
      <c r="M1060" s="106">
        <v>1.8413999999999999</v>
      </c>
      <c r="N1060" s="111">
        <v>-1</v>
      </c>
      <c r="O1060" s="112">
        <v>7.8134832729148205E-3</v>
      </c>
      <c r="P1060" s="112">
        <v>0.42432297561175308</v>
      </c>
      <c r="Q1060" s="109">
        <v>0.43349522097494703</v>
      </c>
      <c r="R1060" s="107">
        <v>-1</v>
      </c>
      <c r="S1060" s="108">
        <v>1.54396012166977E-3</v>
      </c>
      <c r="T1060" s="108">
        <v>0.35616543088926006</v>
      </c>
      <c r="U1060" s="110">
        <v>0</v>
      </c>
      <c r="V1060" s="106">
        <v>0</v>
      </c>
      <c r="W1060" s="107">
        <v>0</v>
      </c>
      <c r="X1060" s="108">
        <v>0</v>
      </c>
      <c r="Y1060" s="108" t="s">
        <v>156</v>
      </c>
      <c r="Z1060" s="109">
        <v>0</v>
      </c>
      <c r="AA1060" s="107">
        <v>0</v>
      </c>
      <c r="AB1060" s="108">
        <v>0</v>
      </c>
      <c r="AC1060" s="108" t="s">
        <v>156</v>
      </c>
      <c r="AD1060" s="110" t="s">
        <v>157</v>
      </c>
    </row>
    <row r="1061" spans="1:30" x14ac:dyDescent="0.2">
      <c r="A1061" s="105" t="s">
        <v>3099</v>
      </c>
      <c r="B1061" s="105" t="s">
        <v>3100</v>
      </c>
      <c r="C1061" s="105" t="s">
        <v>3101</v>
      </c>
      <c r="D1061" s="106">
        <v>0</v>
      </c>
      <c r="E1061" s="107">
        <v>0</v>
      </c>
      <c r="F1061" s="108">
        <v>0</v>
      </c>
      <c r="G1061" s="108" t="s">
        <v>156</v>
      </c>
      <c r="H1061" s="109">
        <v>0</v>
      </c>
      <c r="I1061" s="107">
        <v>0</v>
      </c>
      <c r="J1061" s="108">
        <v>0</v>
      </c>
      <c r="K1061" s="108" t="s">
        <v>156</v>
      </c>
      <c r="L1061" s="110" t="s">
        <v>157</v>
      </c>
      <c r="M1061" s="106">
        <v>0</v>
      </c>
      <c r="N1061" s="111">
        <v>0</v>
      </c>
      <c r="O1061" s="112">
        <v>0</v>
      </c>
      <c r="P1061" s="112" t="s">
        <v>156</v>
      </c>
      <c r="Q1061" s="109">
        <v>0</v>
      </c>
      <c r="R1061" s="107">
        <v>0</v>
      </c>
      <c r="S1061" s="108">
        <v>0</v>
      </c>
      <c r="T1061" s="108" t="s">
        <v>156</v>
      </c>
      <c r="U1061" s="110" t="s">
        <v>157</v>
      </c>
      <c r="V1061" s="106">
        <v>0</v>
      </c>
      <c r="W1061" s="107">
        <v>0</v>
      </c>
      <c r="X1061" s="108">
        <v>0</v>
      </c>
      <c r="Y1061" s="108" t="s">
        <v>156</v>
      </c>
      <c r="Z1061" s="109">
        <v>0</v>
      </c>
      <c r="AA1061" s="107">
        <v>0</v>
      </c>
      <c r="AB1061" s="108">
        <v>0</v>
      </c>
      <c r="AC1061" s="108" t="s">
        <v>156</v>
      </c>
      <c r="AD1061" s="110" t="s">
        <v>157</v>
      </c>
    </row>
    <row r="1062" spans="1:30" x14ac:dyDescent="0.2">
      <c r="A1062" s="105" t="s">
        <v>3102</v>
      </c>
      <c r="B1062" s="105" t="s">
        <v>3103</v>
      </c>
      <c r="C1062" s="105" t="s">
        <v>3104</v>
      </c>
      <c r="D1062" s="106">
        <v>0</v>
      </c>
      <c r="E1062" s="107">
        <v>0</v>
      </c>
      <c r="F1062" s="108">
        <v>0</v>
      </c>
      <c r="G1062" s="108" t="s">
        <v>156</v>
      </c>
      <c r="H1062" s="109">
        <v>0</v>
      </c>
      <c r="I1062" s="107">
        <v>0</v>
      </c>
      <c r="J1062" s="108">
        <v>0</v>
      </c>
      <c r="K1062" s="108" t="s">
        <v>156</v>
      </c>
      <c r="L1062" s="110" t="s">
        <v>157</v>
      </c>
      <c r="M1062" s="106">
        <v>0</v>
      </c>
      <c r="N1062" s="111">
        <v>0</v>
      </c>
      <c r="O1062" s="112">
        <v>0</v>
      </c>
      <c r="P1062" s="112" t="s">
        <v>156</v>
      </c>
      <c r="Q1062" s="109">
        <v>0</v>
      </c>
      <c r="R1062" s="107">
        <v>0</v>
      </c>
      <c r="S1062" s="108">
        <v>0</v>
      </c>
      <c r="T1062" s="108" t="s">
        <v>156</v>
      </c>
      <c r="U1062" s="110" t="s">
        <v>157</v>
      </c>
      <c r="V1062" s="106">
        <v>0</v>
      </c>
      <c r="W1062" s="107">
        <v>0</v>
      </c>
      <c r="X1062" s="108">
        <v>0</v>
      </c>
      <c r="Y1062" s="108" t="s">
        <v>156</v>
      </c>
      <c r="Z1062" s="109">
        <v>0</v>
      </c>
      <c r="AA1062" s="107">
        <v>0</v>
      </c>
      <c r="AB1062" s="108">
        <v>0</v>
      </c>
      <c r="AC1062" s="108" t="s">
        <v>156</v>
      </c>
      <c r="AD1062" s="110" t="s">
        <v>157</v>
      </c>
    </row>
    <row r="1063" spans="1:30" x14ac:dyDescent="0.2">
      <c r="A1063" s="105" t="s">
        <v>3105</v>
      </c>
      <c r="B1063" s="105" t="s">
        <v>3106</v>
      </c>
      <c r="C1063" s="105" t="s">
        <v>3107</v>
      </c>
      <c r="D1063" s="106">
        <v>0</v>
      </c>
      <c r="E1063" s="107">
        <v>0</v>
      </c>
      <c r="F1063" s="108">
        <v>0</v>
      </c>
      <c r="G1063" s="108" t="s">
        <v>156</v>
      </c>
      <c r="H1063" s="109">
        <v>0</v>
      </c>
      <c r="I1063" s="107">
        <v>0</v>
      </c>
      <c r="J1063" s="108">
        <v>0</v>
      </c>
      <c r="K1063" s="108" t="s">
        <v>156</v>
      </c>
      <c r="L1063" s="110" t="s">
        <v>157</v>
      </c>
      <c r="M1063" s="106">
        <v>0</v>
      </c>
      <c r="N1063" s="111">
        <v>0</v>
      </c>
      <c r="O1063" s="112">
        <v>0</v>
      </c>
      <c r="P1063" s="112" t="s">
        <v>156</v>
      </c>
      <c r="Q1063" s="109">
        <v>0</v>
      </c>
      <c r="R1063" s="107">
        <v>0</v>
      </c>
      <c r="S1063" s="108">
        <v>0</v>
      </c>
      <c r="T1063" s="108" t="s">
        <v>156</v>
      </c>
      <c r="U1063" s="110" t="s">
        <v>157</v>
      </c>
      <c r="V1063" s="116">
        <v>0</v>
      </c>
      <c r="W1063" s="107">
        <v>0</v>
      </c>
      <c r="X1063" s="114">
        <v>1.19361216045306E-12</v>
      </c>
      <c r="Y1063" s="108" t="s">
        <v>156</v>
      </c>
      <c r="Z1063" s="109">
        <v>0</v>
      </c>
      <c r="AA1063" s="107">
        <v>0</v>
      </c>
      <c r="AB1063" s="108">
        <v>0</v>
      </c>
      <c r="AC1063" s="108" t="s">
        <v>156</v>
      </c>
      <c r="AD1063" s="110" t="s">
        <v>157</v>
      </c>
    </row>
    <row r="1064" spans="1:30" x14ac:dyDescent="0.2">
      <c r="A1064" s="105" t="s">
        <v>3108</v>
      </c>
      <c r="B1064" s="105" t="s">
        <v>3109</v>
      </c>
      <c r="C1064" s="105" t="s">
        <v>3110</v>
      </c>
      <c r="D1064" s="106">
        <v>0</v>
      </c>
      <c r="E1064" s="107">
        <v>0</v>
      </c>
      <c r="F1064" s="108">
        <v>4.2508442745194204E-3</v>
      </c>
      <c r="G1064" s="108" t="s">
        <v>156</v>
      </c>
      <c r="H1064" s="109">
        <v>0</v>
      </c>
      <c r="I1064" s="107">
        <v>0</v>
      </c>
      <c r="J1064" s="108">
        <v>8.0597223994845299E-4</v>
      </c>
      <c r="K1064" s="108" t="s">
        <v>156</v>
      </c>
      <c r="L1064" s="110" t="s">
        <v>157</v>
      </c>
      <c r="M1064" s="106">
        <v>0</v>
      </c>
      <c r="N1064" s="111">
        <v>0</v>
      </c>
      <c r="O1064" s="112">
        <v>3.3993818860374799E-3</v>
      </c>
      <c r="P1064" s="112" t="s">
        <v>156</v>
      </c>
      <c r="Q1064" s="113">
        <v>0</v>
      </c>
      <c r="R1064" s="107">
        <v>0</v>
      </c>
      <c r="S1064" s="108">
        <v>1.04373186044207E-4</v>
      </c>
      <c r="T1064" s="108" t="s">
        <v>156</v>
      </c>
      <c r="U1064" s="110" t="s">
        <v>157</v>
      </c>
      <c r="V1064" s="106">
        <v>1.1302794845631001E-2</v>
      </c>
      <c r="W1064" s="107">
        <v>-1.8716335230387483E-3</v>
      </c>
      <c r="X1064" s="108">
        <v>3.68729908357125E-3</v>
      </c>
      <c r="Y1064" s="108">
        <v>32.622896672291134</v>
      </c>
      <c r="Z1064" s="109">
        <v>0</v>
      </c>
      <c r="AA1064" s="107">
        <v>0</v>
      </c>
      <c r="AB1064" s="108">
        <v>1.9897173041490599E-3</v>
      </c>
      <c r="AC1064" s="108" t="s">
        <v>156</v>
      </c>
      <c r="AD1064" s="110" t="s">
        <v>157</v>
      </c>
    </row>
    <row r="1065" spans="1:30" x14ac:dyDescent="0.2">
      <c r="A1065" s="105" t="s">
        <v>3111</v>
      </c>
      <c r="B1065" s="105" t="s">
        <v>3112</v>
      </c>
      <c r="C1065" s="105" t="s">
        <v>3113</v>
      </c>
      <c r="D1065" s="106">
        <v>0</v>
      </c>
      <c r="E1065" s="107">
        <v>0</v>
      </c>
      <c r="F1065" s="108">
        <v>0</v>
      </c>
      <c r="G1065" s="108" t="s">
        <v>156</v>
      </c>
      <c r="H1065" s="109">
        <v>0</v>
      </c>
      <c r="I1065" s="107">
        <v>0</v>
      </c>
      <c r="J1065" s="108">
        <v>0</v>
      </c>
      <c r="K1065" s="108" t="s">
        <v>156</v>
      </c>
      <c r="L1065" s="110" t="s">
        <v>157</v>
      </c>
      <c r="M1065" s="106">
        <v>0</v>
      </c>
      <c r="N1065" s="111">
        <v>0</v>
      </c>
      <c r="O1065" s="112">
        <v>0</v>
      </c>
      <c r="P1065" s="112" t="s">
        <v>156</v>
      </c>
      <c r="Q1065" s="109">
        <v>0</v>
      </c>
      <c r="R1065" s="107">
        <v>0</v>
      </c>
      <c r="S1065" s="108">
        <v>0</v>
      </c>
      <c r="T1065" s="108" t="s">
        <v>156</v>
      </c>
      <c r="U1065" s="110" t="s">
        <v>157</v>
      </c>
      <c r="V1065" s="106">
        <v>0</v>
      </c>
      <c r="W1065" s="107">
        <v>0</v>
      </c>
      <c r="X1065" s="108">
        <v>0</v>
      </c>
      <c r="Y1065" s="108" t="s">
        <v>156</v>
      </c>
      <c r="Z1065" s="109">
        <v>0</v>
      </c>
      <c r="AA1065" s="107">
        <v>0</v>
      </c>
      <c r="AB1065" s="108">
        <v>0</v>
      </c>
      <c r="AC1065" s="108" t="s">
        <v>156</v>
      </c>
      <c r="AD1065" s="110" t="s">
        <v>157</v>
      </c>
    </row>
    <row r="1066" spans="1:30" x14ac:dyDescent="0.2">
      <c r="A1066" s="105" t="s">
        <v>3114</v>
      </c>
      <c r="B1066" s="105" t="s">
        <v>3115</v>
      </c>
      <c r="C1066" s="105" t="s">
        <v>3116</v>
      </c>
      <c r="D1066" s="106">
        <v>-4.0986000000000001E-4</v>
      </c>
      <c r="E1066" s="107">
        <v>1.6633186018481319E-4</v>
      </c>
      <c r="F1066" s="108">
        <v>4.0472681750965002E-2</v>
      </c>
      <c r="G1066" s="108">
        <v>9874.7576613880392</v>
      </c>
      <c r="H1066" s="113">
        <v>-4.7817E-5</v>
      </c>
      <c r="I1066" s="107">
        <v>1.1780487804878049E-4</v>
      </c>
      <c r="J1066" s="108">
        <v>8.1980091914665692E-3</v>
      </c>
      <c r="K1066" s="108">
        <v>17144.549410181698</v>
      </c>
      <c r="L1066" s="110">
        <v>-0.49766525807532475</v>
      </c>
      <c r="M1066" s="106">
        <v>-1.22958E-4</v>
      </c>
      <c r="N1066" s="111">
        <v>6.6774193548387097E-5</v>
      </c>
      <c r="O1066" s="112">
        <v>2.5351454888282401E-2</v>
      </c>
      <c r="P1066" s="112">
        <v>20617.979219149998</v>
      </c>
      <c r="Q1066" s="113">
        <v>-3.4684000000000002E-5</v>
      </c>
      <c r="R1066" s="107">
        <v>8.0010109274087E-5</v>
      </c>
      <c r="S1066" s="114">
        <v>1.61128173001904E-5</v>
      </c>
      <c r="T1066" s="108">
        <v>46.456052647302499</v>
      </c>
      <c r="U1066" s="110">
        <v>0.2608916488646964</v>
      </c>
      <c r="V1066" s="106">
        <v>-1.6622100000000001E-4</v>
      </c>
      <c r="W1066" s="107">
        <v>2.7524590163934428E-5</v>
      </c>
      <c r="X1066" s="114">
        <v>2.7607506098885802E-7</v>
      </c>
      <c r="Y1066" s="108">
        <v>0.166089159004493</v>
      </c>
      <c r="Z1066" s="113">
        <v>-2.7324000000000001E-5</v>
      </c>
      <c r="AA1066" s="107">
        <v>1.4005886532020706E-5</v>
      </c>
      <c r="AB1066" s="114">
        <v>1.2858910761381799E-5</v>
      </c>
      <c r="AC1066" s="108">
        <v>47.060865032139503</v>
      </c>
      <c r="AD1066" s="110">
        <v>-0.97468777776978111</v>
      </c>
    </row>
    <row r="1067" spans="1:30" x14ac:dyDescent="0.2">
      <c r="A1067" s="105" t="s">
        <v>3117</v>
      </c>
      <c r="B1067" s="105" t="s">
        <v>3118</v>
      </c>
      <c r="C1067" s="105" t="s">
        <v>3119</v>
      </c>
      <c r="D1067" s="106">
        <v>0</v>
      </c>
      <c r="E1067" s="107">
        <v>0</v>
      </c>
      <c r="F1067" s="108">
        <v>0</v>
      </c>
      <c r="G1067" s="108" t="s">
        <v>156</v>
      </c>
      <c r="H1067" s="109">
        <v>0</v>
      </c>
      <c r="I1067" s="107">
        <v>0</v>
      </c>
      <c r="J1067" s="108">
        <v>0</v>
      </c>
      <c r="K1067" s="108" t="s">
        <v>156</v>
      </c>
      <c r="L1067" s="110" t="s">
        <v>157</v>
      </c>
      <c r="M1067" s="106">
        <v>0</v>
      </c>
      <c r="N1067" s="111">
        <v>0</v>
      </c>
      <c r="O1067" s="112">
        <v>0</v>
      </c>
      <c r="P1067" s="112" t="s">
        <v>156</v>
      </c>
      <c r="Q1067" s="109">
        <v>0</v>
      </c>
      <c r="R1067" s="107">
        <v>0</v>
      </c>
      <c r="S1067" s="108">
        <v>0</v>
      </c>
      <c r="T1067" s="108" t="s">
        <v>156</v>
      </c>
      <c r="U1067" s="110" t="s">
        <v>157</v>
      </c>
      <c r="V1067" s="106">
        <v>0</v>
      </c>
      <c r="W1067" s="107">
        <v>0</v>
      </c>
      <c r="X1067" s="108">
        <v>0</v>
      </c>
      <c r="Y1067" s="108" t="s">
        <v>156</v>
      </c>
      <c r="Z1067" s="109">
        <v>0</v>
      </c>
      <c r="AA1067" s="107">
        <v>0</v>
      </c>
      <c r="AB1067" s="108">
        <v>0</v>
      </c>
      <c r="AC1067" s="108" t="s">
        <v>156</v>
      </c>
      <c r="AD1067" s="110" t="s">
        <v>157</v>
      </c>
    </row>
    <row r="1068" spans="1:30" x14ac:dyDescent="0.2">
      <c r="A1068" s="105" t="s">
        <v>3120</v>
      </c>
      <c r="B1068" s="105" t="s">
        <v>3121</v>
      </c>
      <c r="C1068" s="105" t="s">
        <v>3122</v>
      </c>
      <c r="D1068" s="106">
        <v>0</v>
      </c>
      <c r="E1068" s="107">
        <v>0</v>
      </c>
      <c r="F1068" s="108">
        <v>0</v>
      </c>
      <c r="G1068" s="108" t="s">
        <v>156</v>
      </c>
      <c r="H1068" s="109">
        <v>0</v>
      </c>
      <c r="I1068" s="107">
        <v>0</v>
      </c>
      <c r="J1068" s="108">
        <v>0</v>
      </c>
      <c r="K1068" s="108" t="s">
        <v>156</v>
      </c>
      <c r="L1068" s="110" t="s">
        <v>157</v>
      </c>
      <c r="M1068" s="106">
        <v>0</v>
      </c>
      <c r="N1068" s="111">
        <v>0</v>
      </c>
      <c r="O1068" s="112">
        <v>0</v>
      </c>
      <c r="P1068" s="112" t="s">
        <v>156</v>
      </c>
      <c r="Q1068" s="109">
        <v>0</v>
      </c>
      <c r="R1068" s="107">
        <v>0</v>
      </c>
      <c r="S1068" s="108">
        <v>0</v>
      </c>
      <c r="T1068" s="108" t="s">
        <v>156</v>
      </c>
      <c r="U1068" s="110" t="s">
        <v>157</v>
      </c>
      <c r="V1068" s="106">
        <v>0</v>
      </c>
      <c r="W1068" s="107">
        <v>0</v>
      </c>
      <c r="X1068" s="108">
        <v>0</v>
      </c>
      <c r="Y1068" s="108" t="s">
        <v>156</v>
      </c>
      <c r="Z1068" s="109">
        <v>0</v>
      </c>
      <c r="AA1068" s="107">
        <v>0</v>
      </c>
      <c r="AB1068" s="108">
        <v>0</v>
      </c>
      <c r="AC1068" s="108" t="s">
        <v>156</v>
      </c>
      <c r="AD1068" s="110" t="s">
        <v>157</v>
      </c>
    </row>
    <row r="1069" spans="1:30" x14ac:dyDescent="0.2">
      <c r="A1069" s="105" t="s">
        <v>3123</v>
      </c>
      <c r="B1069" s="105" t="s">
        <v>3124</v>
      </c>
      <c r="C1069" s="105" t="s">
        <v>3125</v>
      </c>
      <c r="D1069" s="106">
        <v>0</v>
      </c>
      <c r="E1069" s="107">
        <v>0</v>
      </c>
      <c r="F1069" s="108">
        <v>0</v>
      </c>
      <c r="G1069" s="108" t="s">
        <v>156</v>
      </c>
      <c r="H1069" s="109">
        <v>0</v>
      </c>
      <c r="I1069" s="107">
        <v>0</v>
      </c>
      <c r="J1069" s="108">
        <v>0</v>
      </c>
      <c r="K1069" s="108" t="s">
        <v>156</v>
      </c>
      <c r="L1069" s="110" t="s">
        <v>157</v>
      </c>
      <c r="M1069" s="106">
        <v>0</v>
      </c>
      <c r="N1069" s="111">
        <v>0</v>
      </c>
      <c r="O1069" s="112">
        <v>0</v>
      </c>
      <c r="P1069" s="112" t="s">
        <v>156</v>
      </c>
      <c r="Q1069" s="109">
        <v>0</v>
      </c>
      <c r="R1069" s="107">
        <v>0</v>
      </c>
      <c r="S1069" s="108">
        <v>0</v>
      </c>
      <c r="T1069" s="108" t="s">
        <v>156</v>
      </c>
      <c r="U1069" s="110" t="s">
        <v>157</v>
      </c>
      <c r="V1069" s="106">
        <v>0</v>
      </c>
      <c r="W1069" s="107">
        <v>0</v>
      </c>
      <c r="X1069" s="108">
        <v>0</v>
      </c>
      <c r="Y1069" s="108" t="s">
        <v>156</v>
      </c>
      <c r="Z1069" s="109">
        <v>0</v>
      </c>
      <c r="AA1069" s="107">
        <v>0</v>
      </c>
      <c r="AB1069" s="108">
        <v>0</v>
      </c>
      <c r="AC1069" s="108" t="s">
        <v>156</v>
      </c>
      <c r="AD1069" s="110" t="s">
        <v>157</v>
      </c>
    </row>
    <row r="1070" spans="1:30" x14ac:dyDescent="0.2">
      <c r="A1070" s="105" t="s">
        <v>3126</v>
      </c>
      <c r="B1070" s="105" t="s">
        <v>3127</v>
      </c>
      <c r="C1070" s="105" t="s">
        <v>3128</v>
      </c>
      <c r="D1070" s="106">
        <v>0</v>
      </c>
      <c r="E1070" s="107">
        <v>0</v>
      </c>
      <c r="F1070" s="108">
        <v>0</v>
      </c>
      <c r="G1070" s="108" t="s">
        <v>156</v>
      </c>
      <c r="H1070" s="109">
        <v>0</v>
      </c>
      <c r="I1070" s="107">
        <v>0</v>
      </c>
      <c r="J1070" s="108">
        <v>0</v>
      </c>
      <c r="K1070" s="108" t="s">
        <v>156</v>
      </c>
      <c r="L1070" s="110" t="s">
        <v>157</v>
      </c>
      <c r="M1070" s="106">
        <v>0</v>
      </c>
      <c r="N1070" s="111">
        <v>0</v>
      </c>
      <c r="O1070" s="112">
        <v>0</v>
      </c>
      <c r="P1070" s="112" t="s">
        <v>156</v>
      </c>
      <c r="Q1070" s="109">
        <v>0</v>
      </c>
      <c r="R1070" s="107">
        <v>0</v>
      </c>
      <c r="S1070" s="108">
        <v>0</v>
      </c>
      <c r="T1070" s="108" t="s">
        <v>156</v>
      </c>
      <c r="U1070" s="110" t="s">
        <v>157</v>
      </c>
      <c r="V1070" s="106">
        <v>0</v>
      </c>
      <c r="W1070" s="107">
        <v>0</v>
      </c>
      <c r="X1070" s="108">
        <v>0</v>
      </c>
      <c r="Y1070" s="108" t="s">
        <v>156</v>
      </c>
      <c r="Z1070" s="113">
        <v>0</v>
      </c>
      <c r="AA1070" s="107">
        <v>0</v>
      </c>
      <c r="AB1070" s="114">
        <v>4.35837479645033E-15</v>
      </c>
      <c r="AC1070" s="108" t="s">
        <v>156</v>
      </c>
      <c r="AD1070" s="110" t="s">
        <v>157</v>
      </c>
    </row>
    <row r="1071" spans="1:30" x14ac:dyDescent="0.2">
      <c r="A1071" s="105" t="s">
        <v>3129</v>
      </c>
      <c r="B1071" s="105" t="s">
        <v>3130</v>
      </c>
      <c r="C1071" s="105" t="s">
        <v>3131</v>
      </c>
      <c r="D1071" s="106">
        <v>0</v>
      </c>
      <c r="E1071" s="107">
        <v>0</v>
      </c>
      <c r="F1071" s="108">
        <v>0</v>
      </c>
      <c r="G1071" s="108" t="s">
        <v>156</v>
      </c>
      <c r="H1071" s="109">
        <v>0</v>
      </c>
      <c r="I1071" s="107">
        <v>0</v>
      </c>
      <c r="J1071" s="108">
        <v>0</v>
      </c>
      <c r="K1071" s="108" t="s">
        <v>156</v>
      </c>
      <c r="L1071" s="110" t="s">
        <v>157</v>
      </c>
      <c r="M1071" s="106">
        <v>0</v>
      </c>
      <c r="N1071" s="111">
        <v>0</v>
      </c>
      <c r="O1071" s="112">
        <v>0</v>
      </c>
      <c r="P1071" s="112" t="s">
        <v>156</v>
      </c>
      <c r="Q1071" s="109">
        <v>0</v>
      </c>
      <c r="R1071" s="107">
        <v>0</v>
      </c>
      <c r="S1071" s="108">
        <v>0</v>
      </c>
      <c r="T1071" s="108" t="s">
        <v>156</v>
      </c>
      <c r="U1071" s="110" t="s">
        <v>157</v>
      </c>
      <c r="V1071" s="106">
        <v>0</v>
      </c>
      <c r="W1071" s="107">
        <v>0</v>
      </c>
      <c r="X1071" s="108">
        <v>0</v>
      </c>
      <c r="Y1071" s="108" t="s">
        <v>156</v>
      </c>
      <c r="Z1071" s="109">
        <v>0</v>
      </c>
      <c r="AA1071" s="107">
        <v>0</v>
      </c>
      <c r="AB1071" s="108">
        <v>0</v>
      </c>
      <c r="AC1071" s="108" t="s">
        <v>156</v>
      </c>
      <c r="AD1071" s="110" t="s">
        <v>157</v>
      </c>
    </row>
    <row r="1072" spans="1:30" x14ac:dyDescent="0.2">
      <c r="A1072" s="105" t="s">
        <v>3132</v>
      </c>
      <c r="B1072" s="105" t="s">
        <v>3133</v>
      </c>
      <c r="C1072" s="105" t="s">
        <v>3134</v>
      </c>
      <c r="D1072" s="106">
        <v>0</v>
      </c>
      <c r="E1072" s="107">
        <v>0</v>
      </c>
      <c r="F1072" s="108">
        <v>2.8162262011217201E-2</v>
      </c>
      <c r="G1072" s="108" t="s">
        <v>156</v>
      </c>
      <c r="H1072" s="113">
        <v>0</v>
      </c>
      <c r="I1072" s="107">
        <v>0</v>
      </c>
      <c r="J1072" s="108">
        <v>1.02079819204846E-2</v>
      </c>
      <c r="K1072" s="108" t="s">
        <v>156</v>
      </c>
      <c r="L1072" s="110" t="s">
        <v>157</v>
      </c>
      <c r="M1072" s="106">
        <v>0</v>
      </c>
      <c r="N1072" s="111">
        <v>0</v>
      </c>
      <c r="O1072" s="112">
        <v>4.2268346657268897E-2</v>
      </c>
      <c r="P1072" s="112" t="s">
        <v>156</v>
      </c>
      <c r="Q1072" s="109">
        <v>0</v>
      </c>
      <c r="R1072" s="107">
        <v>0</v>
      </c>
      <c r="S1072" s="108">
        <v>7.4214149291356004E-3</v>
      </c>
      <c r="T1072" s="108" t="s">
        <v>156</v>
      </c>
      <c r="U1072" s="110" t="s">
        <v>157</v>
      </c>
      <c r="V1072" s="116">
        <v>0</v>
      </c>
      <c r="W1072" s="107">
        <v>0</v>
      </c>
      <c r="X1072" s="108">
        <v>1.7657517634699E-3</v>
      </c>
      <c r="Y1072" s="108" t="s">
        <v>156</v>
      </c>
      <c r="Z1072" s="109">
        <v>0</v>
      </c>
      <c r="AA1072" s="107">
        <v>0</v>
      </c>
      <c r="AB1072" s="108">
        <v>1.87356280202499E-2</v>
      </c>
      <c r="AC1072" s="108" t="s">
        <v>156</v>
      </c>
      <c r="AD1072" s="110" t="s">
        <v>157</v>
      </c>
    </row>
    <row r="1073" spans="1:30" x14ac:dyDescent="0.2">
      <c r="A1073" s="105" t="s">
        <v>3135</v>
      </c>
      <c r="B1073" s="105" t="s">
        <v>3136</v>
      </c>
      <c r="C1073" s="105" t="s">
        <v>3137</v>
      </c>
      <c r="D1073" s="106">
        <v>0</v>
      </c>
      <c r="E1073" s="107">
        <v>0</v>
      </c>
      <c r="F1073" s="108">
        <v>7.1777375082442002E-2</v>
      </c>
      <c r="G1073" s="108" t="s">
        <v>156</v>
      </c>
      <c r="H1073" s="109">
        <v>0</v>
      </c>
      <c r="I1073" s="107">
        <v>0</v>
      </c>
      <c r="J1073" s="108">
        <v>1.4215234917619E-2</v>
      </c>
      <c r="K1073" s="108" t="s">
        <v>156</v>
      </c>
      <c r="L1073" s="110" t="s">
        <v>157</v>
      </c>
      <c r="M1073" s="106">
        <v>0</v>
      </c>
      <c r="N1073" s="111">
        <v>0</v>
      </c>
      <c r="O1073" s="112">
        <v>4.2489949499995898E-2</v>
      </c>
      <c r="P1073" s="112" t="s">
        <v>156</v>
      </c>
      <c r="Q1073" s="109">
        <v>0</v>
      </c>
      <c r="R1073" s="107">
        <v>0</v>
      </c>
      <c r="S1073" s="108">
        <v>5.8576219921538499E-3</v>
      </c>
      <c r="T1073" s="108" t="s">
        <v>156</v>
      </c>
      <c r="U1073" s="110" t="s">
        <v>157</v>
      </c>
      <c r="V1073" s="106">
        <v>0</v>
      </c>
      <c r="W1073" s="107">
        <v>0</v>
      </c>
      <c r="X1073" s="108">
        <v>6.0920324760742398E-3</v>
      </c>
      <c r="Y1073" s="108" t="s">
        <v>156</v>
      </c>
      <c r="Z1073" s="109">
        <v>0</v>
      </c>
      <c r="AA1073" s="107">
        <v>0</v>
      </c>
      <c r="AB1073" s="108">
        <v>2.3080412882306001E-2</v>
      </c>
      <c r="AC1073" s="108" t="s">
        <v>156</v>
      </c>
      <c r="AD1073" s="110" t="s">
        <v>157</v>
      </c>
    </row>
    <row r="1074" spans="1:30" x14ac:dyDescent="0.2">
      <c r="A1074" s="105" t="s">
        <v>3138</v>
      </c>
      <c r="B1074" s="105" t="s">
        <v>3139</v>
      </c>
      <c r="C1074" s="105" t="s">
        <v>3140</v>
      </c>
      <c r="D1074" s="106">
        <v>-8.4103272000000007E-2</v>
      </c>
      <c r="E1074" s="107">
        <v>3.4131297709923666E-2</v>
      </c>
      <c r="F1074" s="114">
        <v>9.1472285643464402E-5</v>
      </c>
      <c r="G1074" s="108">
        <v>0.10876186320487601</v>
      </c>
      <c r="H1074" s="109">
        <v>-8.1500957999999998E-3</v>
      </c>
      <c r="I1074" s="107">
        <v>2.0079073170731709E-2</v>
      </c>
      <c r="J1074" s="114">
        <v>2.0604817413369699E-5</v>
      </c>
      <c r="K1074" s="108">
        <v>0.25281687380128298</v>
      </c>
      <c r="L1074" s="110">
        <v>-0.76540259083728035</v>
      </c>
      <c r="M1074" s="106">
        <v>-2.9869385040000002E-2</v>
      </c>
      <c r="N1074" s="111">
        <v>1.622101935483871E-2</v>
      </c>
      <c r="O1074" s="115">
        <v>7.2899591641129095E-5</v>
      </c>
      <c r="P1074" s="112">
        <v>0.24406124044236099</v>
      </c>
      <c r="Q1074" s="109">
        <v>-1.282119696E-2</v>
      </c>
      <c r="R1074" s="107">
        <v>2.9576328272234803E-2</v>
      </c>
      <c r="S1074" s="114">
        <v>3.0067207903522901E-5</v>
      </c>
      <c r="T1074" s="108">
        <v>0.23451170742737701</v>
      </c>
      <c r="U1074" s="110">
        <v>0.86657847775050456</v>
      </c>
      <c r="V1074" s="106">
        <v>-5.1299414100000003E-2</v>
      </c>
      <c r="W1074" s="107">
        <v>8.4946868852459022E-3</v>
      </c>
      <c r="X1074" s="114">
        <v>8.5202765452972398E-5</v>
      </c>
      <c r="Y1074" s="108">
        <v>0.16608915900459101</v>
      </c>
      <c r="Z1074" s="109">
        <v>-8.2243101599999997E-3</v>
      </c>
      <c r="AA1074" s="107">
        <v>4.2156622348523297E-3</v>
      </c>
      <c r="AB1074" s="114">
        <v>1.8726376758877101E-5</v>
      </c>
      <c r="AC1074" s="108">
        <v>0.227695410247965</v>
      </c>
      <c r="AD1074" s="110">
        <v>-1.0108014898227149</v>
      </c>
    </row>
    <row r="1075" spans="1:30" x14ac:dyDescent="0.2">
      <c r="A1075" s="105" t="s">
        <v>3141</v>
      </c>
      <c r="B1075" s="105" t="s">
        <v>3142</v>
      </c>
      <c r="C1075" s="105" t="s">
        <v>3143</v>
      </c>
      <c r="D1075" s="116">
        <v>0</v>
      </c>
      <c r="E1075" s="107">
        <v>0</v>
      </c>
      <c r="F1075" s="114">
        <v>1.48303057291853E-5</v>
      </c>
      <c r="G1075" s="108" t="s">
        <v>156</v>
      </c>
      <c r="H1075" s="113">
        <v>0</v>
      </c>
      <c r="I1075" s="107">
        <v>0</v>
      </c>
      <c r="J1075" s="108">
        <v>2.1120584081225899E-4</v>
      </c>
      <c r="K1075" s="108" t="s">
        <v>156</v>
      </c>
      <c r="L1075" s="110" t="s">
        <v>157</v>
      </c>
      <c r="M1075" s="116">
        <v>0</v>
      </c>
      <c r="N1075" s="111">
        <v>0</v>
      </c>
      <c r="O1075" s="112">
        <v>1.5292750080699301E-4</v>
      </c>
      <c r="P1075" s="112" t="s">
        <v>156</v>
      </c>
      <c r="Q1075" s="113">
        <v>0</v>
      </c>
      <c r="R1075" s="107">
        <v>0</v>
      </c>
      <c r="S1075" s="108">
        <v>1.59079383010768E-4</v>
      </c>
      <c r="T1075" s="108" t="s">
        <v>156</v>
      </c>
      <c r="U1075" s="110" t="s">
        <v>157</v>
      </c>
      <c r="V1075" s="116">
        <v>0</v>
      </c>
      <c r="W1075" s="107">
        <v>0</v>
      </c>
      <c r="X1075" s="108">
        <v>2.90044200743795E-4</v>
      </c>
      <c r="Y1075" s="108" t="s">
        <v>156</v>
      </c>
      <c r="Z1075" s="113">
        <v>0</v>
      </c>
      <c r="AA1075" s="107">
        <v>0</v>
      </c>
      <c r="AB1075" s="114">
        <v>3.8372021348992798E-4</v>
      </c>
      <c r="AC1075" s="108" t="s">
        <v>156</v>
      </c>
      <c r="AD1075" s="110" t="s">
        <v>157</v>
      </c>
    </row>
    <row r="1076" spans="1:30" x14ac:dyDescent="0.2">
      <c r="A1076" s="105" t="s">
        <v>3144</v>
      </c>
      <c r="B1076" s="105" t="s">
        <v>3145</v>
      </c>
      <c r="C1076" s="105" t="s">
        <v>3146</v>
      </c>
      <c r="D1076" s="116">
        <v>0</v>
      </c>
      <c r="E1076" s="107">
        <v>0</v>
      </c>
      <c r="F1076" s="114">
        <v>1.48303057291853E-5</v>
      </c>
      <c r="G1076" s="108" t="s">
        <v>156</v>
      </c>
      <c r="H1076" s="113">
        <v>0</v>
      </c>
      <c r="I1076" s="107">
        <v>0</v>
      </c>
      <c r="J1076" s="108">
        <v>2.1120584081225899E-4</v>
      </c>
      <c r="K1076" s="108" t="s">
        <v>156</v>
      </c>
      <c r="L1076" s="110" t="s">
        <v>157</v>
      </c>
      <c r="M1076" s="116">
        <v>0</v>
      </c>
      <c r="N1076" s="111">
        <v>0</v>
      </c>
      <c r="O1076" s="112">
        <v>1.5292750080699301E-4</v>
      </c>
      <c r="P1076" s="112" t="s">
        <v>156</v>
      </c>
      <c r="Q1076" s="113">
        <v>0</v>
      </c>
      <c r="R1076" s="107">
        <v>0</v>
      </c>
      <c r="S1076" s="108">
        <v>1.59079383010768E-4</v>
      </c>
      <c r="T1076" s="108" t="s">
        <v>156</v>
      </c>
      <c r="U1076" s="110" t="s">
        <v>157</v>
      </c>
      <c r="V1076" s="116">
        <v>0</v>
      </c>
      <c r="W1076" s="107">
        <v>0</v>
      </c>
      <c r="X1076" s="108">
        <v>2.90044200743795E-4</v>
      </c>
      <c r="Y1076" s="108" t="s">
        <v>156</v>
      </c>
      <c r="Z1076" s="113">
        <v>0</v>
      </c>
      <c r="AA1076" s="107">
        <v>0</v>
      </c>
      <c r="AB1076" s="114">
        <v>3.8372021348992798E-4</v>
      </c>
      <c r="AC1076" s="108" t="s">
        <v>156</v>
      </c>
      <c r="AD1076" s="110" t="s">
        <v>157</v>
      </c>
    </row>
    <row r="1077" spans="1:30" x14ac:dyDescent="0.2">
      <c r="A1077" s="105" t="s">
        <v>3147</v>
      </c>
      <c r="B1077" s="105" t="s">
        <v>3148</v>
      </c>
      <c r="C1077" s="105" t="s">
        <v>3149</v>
      </c>
      <c r="D1077" s="116">
        <v>0</v>
      </c>
      <c r="E1077" s="107">
        <v>0</v>
      </c>
      <c r="F1077" s="108">
        <v>1.60629497576804E-3</v>
      </c>
      <c r="G1077" s="108" t="s">
        <v>156</v>
      </c>
      <c r="H1077" s="113">
        <v>0</v>
      </c>
      <c r="I1077" s="107">
        <v>0</v>
      </c>
      <c r="J1077" s="108">
        <v>5.2181407503571896E-4</v>
      </c>
      <c r="K1077" s="108" t="s">
        <v>156</v>
      </c>
      <c r="L1077" s="110" t="s">
        <v>157</v>
      </c>
      <c r="M1077" s="106">
        <v>0</v>
      </c>
      <c r="N1077" s="111">
        <v>0</v>
      </c>
      <c r="O1077" s="112">
        <v>0</v>
      </c>
      <c r="P1077" s="112" t="s">
        <v>156</v>
      </c>
      <c r="Q1077" s="109">
        <v>0</v>
      </c>
      <c r="R1077" s="107">
        <v>0</v>
      </c>
      <c r="S1077" s="108">
        <v>0</v>
      </c>
      <c r="T1077" s="108" t="s">
        <v>156</v>
      </c>
      <c r="U1077" s="110" t="s">
        <v>157</v>
      </c>
      <c r="V1077" s="116">
        <v>0</v>
      </c>
      <c r="W1077" s="107">
        <v>0</v>
      </c>
      <c r="X1077" s="108">
        <v>5.2665474662247098E-4</v>
      </c>
      <c r="Y1077" s="108" t="s">
        <v>156</v>
      </c>
      <c r="Z1077" s="109">
        <v>0</v>
      </c>
      <c r="AA1077" s="107">
        <v>0</v>
      </c>
      <c r="AB1077" s="108">
        <v>0</v>
      </c>
      <c r="AC1077" s="108" t="s">
        <v>156</v>
      </c>
      <c r="AD1077" s="110" t="s">
        <v>157</v>
      </c>
    </row>
    <row r="1078" spans="1:30" x14ac:dyDescent="0.2">
      <c r="A1078" s="105" t="s">
        <v>3150</v>
      </c>
      <c r="B1078" s="105" t="s">
        <v>3151</v>
      </c>
      <c r="C1078" s="105" t="s">
        <v>3152</v>
      </c>
      <c r="D1078" s="116">
        <v>0</v>
      </c>
      <c r="E1078" s="107">
        <v>0</v>
      </c>
      <c r="F1078" s="108">
        <v>1.60629497576804E-3</v>
      </c>
      <c r="G1078" s="108" t="s">
        <v>156</v>
      </c>
      <c r="H1078" s="113">
        <v>0</v>
      </c>
      <c r="I1078" s="107">
        <v>0</v>
      </c>
      <c r="J1078" s="108">
        <v>5.2181407503571896E-4</v>
      </c>
      <c r="K1078" s="108" t="s">
        <v>156</v>
      </c>
      <c r="L1078" s="110" t="s">
        <v>157</v>
      </c>
      <c r="M1078" s="106">
        <v>0</v>
      </c>
      <c r="N1078" s="111">
        <v>0</v>
      </c>
      <c r="O1078" s="112">
        <v>0</v>
      </c>
      <c r="P1078" s="112" t="s">
        <v>156</v>
      </c>
      <c r="Q1078" s="109">
        <v>0</v>
      </c>
      <c r="R1078" s="107">
        <v>0</v>
      </c>
      <c r="S1078" s="108">
        <v>0</v>
      </c>
      <c r="T1078" s="108" t="s">
        <v>156</v>
      </c>
      <c r="U1078" s="110" t="s">
        <v>157</v>
      </c>
      <c r="V1078" s="116">
        <v>0</v>
      </c>
      <c r="W1078" s="107">
        <v>0</v>
      </c>
      <c r="X1078" s="108">
        <v>5.2665474662247098E-4</v>
      </c>
      <c r="Y1078" s="108" t="s">
        <v>156</v>
      </c>
      <c r="Z1078" s="109">
        <v>0</v>
      </c>
      <c r="AA1078" s="107">
        <v>0</v>
      </c>
      <c r="AB1078" s="108">
        <v>0</v>
      </c>
      <c r="AC1078" s="108" t="s">
        <v>156</v>
      </c>
      <c r="AD1078" s="110" t="s">
        <v>157</v>
      </c>
    </row>
    <row r="1079" spans="1:30" x14ac:dyDescent="0.2">
      <c r="A1079" s="105" t="s">
        <v>3153</v>
      </c>
      <c r="B1079" s="105" t="s">
        <v>3154</v>
      </c>
      <c r="C1079" s="105" t="s">
        <v>3155</v>
      </c>
      <c r="D1079" s="116">
        <v>0</v>
      </c>
      <c r="E1079" s="107">
        <v>0</v>
      </c>
      <c r="F1079" s="114">
        <v>4.55351443895307E-7</v>
      </c>
      <c r="G1079" s="108" t="s">
        <v>156</v>
      </c>
      <c r="H1079" s="109">
        <v>0</v>
      </c>
      <c r="I1079" s="107">
        <v>0</v>
      </c>
      <c r="J1079" s="108">
        <v>0</v>
      </c>
      <c r="K1079" s="108" t="s">
        <v>156</v>
      </c>
      <c r="L1079" s="110" t="s">
        <v>157</v>
      </c>
      <c r="M1079" s="106">
        <v>0</v>
      </c>
      <c r="N1079" s="111">
        <v>0</v>
      </c>
      <c r="O1079" s="112">
        <v>0</v>
      </c>
      <c r="P1079" s="112" t="s">
        <v>156</v>
      </c>
      <c r="Q1079" s="109">
        <v>0</v>
      </c>
      <c r="R1079" s="107">
        <v>0</v>
      </c>
      <c r="S1079" s="108">
        <v>0</v>
      </c>
      <c r="T1079" s="108" t="s">
        <v>156</v>
      </c>
      <c r="U1079" s="110" t="s">
        <v>157</v>
      </c>
      <c r="V1079" s="116">
        <v>0</v>
      </c>
      <c r="W1079" s="107">
        <v>0</v>
      </c>
      <c r="X1079" s="114">
        <v>4.18777990959476E-7</v>
      </c>
      <c r="Y1079" s="108" t="s">
        <v>156</v>
      </c>
      <c r="Z1079" s="113">
        <v>0</v>
      </c>
      <c r="AA1079" s="107">
        <v>0</v>
      </c>
      <c r="AB1079" s="114">
        <v>1.90653900704933E-7</v>
      </c>
      <c r="AC1079" s="108" t="s">
        <v>156</v>
      </c>
      <c r="AD1079" s="110" t="s">
        <v>157</v>
      </c>
    </row>
    <row r="1080" spans="1:30" x14ac:dyDescent="0.2">
      <c r="A1080" s="105" t="s">
        <v>3156</v>
      </c>
      <c r="B1080" s="105" t="s">
        <v>3157</v>
      </c>
      <c r="C1080" s="105" t="s">
        <v>3158</v>
      </c>
      <c r="D1080" s="106">
        <v>1.438220124E-3</v>
      </c>
      <c r="E1080" s="107">
        <v>-5.8366717557251915E-4</v>
      </c>
      <c r="F1080" s="114">
        <v>1.564235003794E-6</v>
      </c>
      <c r="G1080" s="108">
        <v>0.10876186320099078</v>
      </c>
      <c r="H1080" s="109">
        <v>1.469630547E-3</v>
      </c>
      <c r="I1080" s="107">
        <v>-3.6206714634146341E-3</v>
      </c>
      <c r="J1080" s="114">
        <v>3.7154740053542401E-6</v>
      </c>
      <c r="K1080" s="108">
        <v>0.25281687380129286</v>
      </c>
      <c r="L1080" s="110">
        <v>2.6330394329048596</v>
      </c>
      <c r="M1080" s="106">
        <v>1.5696444059999999E-3</v>
      </c>
      <c r="N1080" s="111">
        <v>-8.5241903225806448E-4</v>
      </c>
      <c r="O1080" s="115">
        <v>3.9001471666714103E-6</v>
      </c>
      <c r="P1080" s="112">
        <v>0.24847329444573643</v>
      </c>
      <c r="Q1080" s="109">
        <v>6.3581954800000001E-4</v>
      </c>
      <c r="R1080" s="107">
        <v>-1.4667279297105467E-3</v>
      </c>
      <c r="S1080" s="114">
        <v>2.5287405831828498E-6</v>
      </c>
      <c r="T1080" s="108">
        <v>0.39771356372057465</v>
      </c>
      <c r="U1080" s="110">
        <v>0.78296657336319175</v>
      </c>
      <c r="V1080" s="106">
        <v>1.8705138210000001E-3</v>
      </c>
      <c r="W1080" s="107">
        <v>-3.0973900000000001E-4</v>
      </c>
      <c r="X1080" s="114">
        <v>3.15767344689212E-6</v>
      </c>
      <c r="Y1080" s="108">
        <v>0.16881315772390221</v>
      </c>
      <c r="Z1080" s="109">
        <v>6.0173863199999996E-4</v>
      </c>
      <c r="AA1080" s="107">
        <v>-3.0844250482086672E-4</v>
      </c>
      <c r="AB1080" s="114">
        <v>1.3759421502656399E-6</v>
      </c>
      <c r="AC1080" s="108">
        <v>0.2286610958801861</v>
      </c>
      <c r="AD1080" s="110">
        <v>-6.0514586519097293E-3</v>
      </c>
    </row>
    <row r="1081" spans="1:30" x14ac:dyDescent="0.2">
      <c r="A1081" s="105" t="s">
        <v>3159</v>
      </c>
      <c r="B1081" s="105" t="s">
        <v>3160</v>
      </c>
      <c r="C1081" s="105" t="s">
        <v>3161</v>
      </c>
      <c r="D1081" s="106">
        <v>0</v>
      </c>
      <c r="E1081" s="107">
        <v>0</v>
      </c>
      <c r="F1081" s="108">
        <v>0</v>
      </c>
      <c r="G1081" s="108" t="s">
        <v>156</v>
      </c>
      <c r="H1081" s="109">
        <v>0</v>
      </c>
      <c r="I1081" s="107">
        <v>0</v>
      </c>
      <c r="J1081" s="108">
        <v>0</v>
      </c>
      <c r="K1081" s="108" t="s">
        <v>156</v>
      </c>
      <c r="L1081" s="110" t="s">
        <v>157</v>
      </c>
      <c r="M1081" s="116">
        <v>0</v>
      </c>
      <c r="N1081" s="111">
        <v>0</v>
      </c>
      <c r="O1081" s="115">
        <v>7.8560591330332398E-7</v>
      </c>
      <c r="P1081" s="112" t="s">
        <v>156</v>
      </c>
      <c r="Q1081" s="113">
        <v>0</v>
      </c>
      <c r="R1081" s="107">
        <v>0</v>
      </c>
      <c r="S1081" s="114">
        <v>1.91350580077555E-6</v>
      </c>
      <c r="T1081" s="108" t="s">
        <v>156</v>
      </c>
      <c r="U1081" s="110" t="s">
        <v>157</v>
      </c>
      <c r="V1081" s="116">
        <v>0</v>
      </c>
      <c r="W1081" s="107">
        <v>0</v>
      </c>
      <c r="X1081" s="114">
        <v>5.9204183818258404E-7</v>
      </c>
      <c r="Y1081" s="108" t="s">
        <v>156</v>
      </c>
      <c r="Z1081" s="113">
        <v>0</v>
      </c>
      <c r="AA1081" s="107">
        <v>0</v>
      </c>
      <c r="AB1081" s="114">
        <v>1.3486403396997501E-7</v>
      </c>
      <c r="AC1081" s="108" t="s">
        <v>156</v>
      </c>
      <c r="AD1081" s="110" t="s">
        <v>157</v>
      </c>
    </row>
    <row r="1082" spans="1:30" x14ac:dyDescent="0.2">
      <c r="A1082" s="105" t="s">
        <v>3162</v>
      </c>
      <c r="B1082" s="105" t="s">
        <v>2436</v>
      </c>
      <c r="C1082" s="105" t="s">
        <v>3163</v>
      </c>
      <c r="D1082" s="106">
        <v>1.438220124E-3</v>
      </c>
      <c r="E1082" s="107">
        <v>-5.8366717557251915E-4</v>
      </c>
      <c r="F1082" s="108">
        <v>6.9982830896358204E-4</v>
      </c>
      <c r="G1082" s="108">
        <v>48.659332273644509</v>
      </c>
      <c r="H1082" s="109">
        <v>1.469630547E-3</v>
      </c>
      <c r="I1082" s="107">
        <v>-3.6206714634146341E-3</v>
      </c>
      <c r="J1082" s="108">
        <v>7.0317062963722401E-4</v>
      </c>
      <c r="K1082" s="108">
        <v>47.846761968348225</v>
      </c>
      <c r="L1082" s="110">
        <v>2.6330394329048596</v>
      </c>
      <c r="M1082" s="106">
        <v>0</v>
      </c>
      <c r="N1082" s="111">
        <v>0</v>
      </c>
      <c r="O1082" s="112">
        <v>7.8523297393101599E-4</v>
      </c>
      <c r="P1082" s="112" t="s">
        <v>156</v>
      </c>
      <c r="Q1082" s="109">
        <v>0</v>
      </c>
      <c r="R1082" s="107">
        <v>0</v>
      </c>
      <c r="S1082" s="108">
        <v>3.1750951855125201E-4</v>
      </c>
      <c r="T1082" s="108" t="s">
        <v>156</v>
      </c>
      <c r="U1082" s="110" t="s">
        <v>157</v>
      </c>
      <c r="V1082" s="106">
        <v>1.8705138210000001E-3</v>
      </c>
      <c r="W1082" s="107">
        <v>-3.0973900000000001E-4</v>
      </c>
      <c r="X1082" s="108">
        <v>9.1058745131004004E-4</v>
      </c>
      <c r="Y1082" s="108">
        <v>48.681139967371564</v>
      </c>
      <c r="Z1082" s="109">
        <v>6.0173863199999996E-4</v>
      </c>
      <c r="AA1082" s="107">
        <v>-3.0844250482086672E-4</v>
      </c>
      <c r="AB1082" s="108">
        <v>2.9536435173163302E-4</v>
      </c>
      <c r="AC1082" s="108">
        <v>49.085156914378238</v>
      </c>
      <c r="AD1082" s="110">
        <v>-6.0514586519097293E-3</v>
      </c>
    </row>
    <row r="1083" spans="1:30" x14ac:dyDescent="0.2">
      <c r="A1083" s="105" t="s">
        <v>3164</v>
      </c>
      <c r="B1083" s="105" t="s">
        <v>2436</v>
      </c>
      <c r="C1083" s="105" t="s">
        <v>3165</v>
      </c>
      <c r="D1083" s="106">
        <v>0</v>
      </c>
      <c r="E1083" s="107">
        <v>0</v>
      </c>
      <c r="F1083" s="108">
        <v>3.9799404516852502E-2</v>
      </c>
      <c r="G1083" s="108" t="s">
        <v>156</v>
      </c>
      <c r="H1083" s="109">
        <v>0</v>
      </c>
      <c r="I1083" s="107">
        <v>0</v>
      </c>
      <c r="J1083" s="108">
        <v>4.8873971205326801E-3</v>
      </c>
      <c r="K1083" s="108" t="s">
        <v>156</v>
      </c>
      <c r="L1083" s="110" t="s">
        <v>157</v>
      </c>
      <c r="M1083" s="106">
        <v>-1.5696444059999999E-3</v>
      </c>
      <c r="N1083" s="111">
        <v>8.5241903225806448E-4</v>
      </c>
      <c r="O1083" s="112">
        <v>1.65484224407502E-2</v>
      </c>
      <c r="P1083" s="112">
        <v>1054.27843258597</v>
      </c>
      <c r="Q1083" s="109">
        <v>-6.3581954800000001E-4</v>
      </c>
      <c r="R1083" s="107">
        <v>1.4667279297105467E-3</v>
      </c>
      <c r="S1083" s="108">
        <v>2.0539167772626798E-3</v>
      </c>
      <c r="T1083" s="108">
        <v>323.03454395565097</v>
      </c>
      <c r="U1083" s="110">
        <v>0.78296657336319175</v>
      </c>
      <c r="V1083" s="106">
        <v>0</v>
      </c>
      <c r="W1083" s="107">
        <v>0</v>
      </c>
      <c r="X1083" s="108">
        <v>3.7877633424912602E-3</v>
      </c>
      <c r="Y1083" s="108" t="s">
        <v>156</v>
      </c>
      <c r="Z1083" s="109">
        <v>0</v>
      </c>
      <c r="AA1083" s="107">
        <v>0</v>
      </c>
      <c r="AB1083" s="108">
        <v>8.1232248153098995E-3</v>
      </c>
      <c r="AC1083" s="108" t="s">
        <v>156</v>
      </c>
      <c r="AD1083" s="110" t="s">
        <v>157</v>
      </c>
    </row>
    <row r="1084" spans="1:30" x14ac:dyDescent="0.2">
      <c r="A1084" s="105" t="s">
        <v>3166</v>
      </c>
      <c r="B1084" s="105" t="s">
        <v>2436</v>
      </c>
      <c r="C1084" s="105" t="s">
        <v>3167</v>
      </c>
      <c r="D1084" s="106">
        <v>0</v>
      </c>
      <c r="E1084" s="107">
        <v>0</v>
      </c>
      <c r="F1084" s="108">
        <v>0</v>
      </c>
      <c r="G1084" s="108" t="s">
        <v>156</v>
      </c>
      <c r="H1084" s="109">
        <v>0</v>
      </c>
      <c r="I1084" s="107">
        <v>0</v>
      </c>
      <c r="J1084" s="108">
        <v>0</v>
      </c>
      <c r="K1084" s="108" t="s">
        <v>156</v>
      </c>
      <c r="L1084" s="110" t="s">
        <v>157</v>
      </c>
      <c r="M1084" s="106">
        <v>0</v>
      </c>
      <c r="N1084" s="111">
        <v>0</v>
      </c>
      <c r="O1084" s="112">
        <v>0</v>
      </c>
      <c r="P1084" s="112" t="s">
        <v>156</v>
      </c>
      <c r="Q1084" s="109">
        <v>0</v>
      </c>
      <c r="R1084" s="107">
        <v>0</v>
      </c>
      <c r="S1084" s="108">
        <v>0</v>
      </c>
      <c r="T1084" s="108" t="s">
        <v>156</v>
      </c>
      <c r="U1084" s="110" t="s">
        <v>157</v>
      </c>
      <c r="V1084" s="106">
        <v>0</v>
      </c>
      <c r="W1084" s="107">
        <v>0</v>
      </c>
      <c r="X1084" s="108">
        <v>0</v>
      </c>
      <c r="Y1084" s="108" t="s">
        <v>156</v>
      </c>
      <c r="Z1084" s="109">
        <v>0</v>
      </c>
      <c r="AA1084" s="107">
        <v>0</v>
      </c>
      <c r="AB1084" s="108">
        <v>0</v>
      </c>
      <c r="AC1084" s="108" t="s">
        <v>156</v>
      </c>
      <c r="AD1084" s="110" t="s">
        <v>157</v>
      </c>
    </row>
    <row r="1085" spans="1:30" x14ac:dyDescent="0.2">
      <c r="A1085" s="105" t="s">
        <v>3168</v>
      </c>
      <c r="B1085" s="105" t="s">
        <v>3169</v>
      </c>
      <c r="C1085" s="105" t="s">
        <v>3170</v>
      </c>
      <c r="D1085" s="106">
        <v>0</v>
      </c>
      <c r="E1085" s="107">
        <v>0</v>
      </c>
      <c r="F1085" s="108">
        <v>2.94896678872302E-2</v>
      </c>
      <c r="G1085" s="108" t="s">
        <v>156</v>
      </c>
      <c r="H1085" s="109">
        <v>0</v>
      </c>
      <c r="I1085" s="107">
        <v>0</v>
      </c>
      <c r="J1085" s="108">
        <v>1.1121531302644501E-3</v>
      </c>
      <c r="K1085" s="108" t="s">
        <v>156</v>
      </c>
      <c r="L1085" s="110" t="s">
        <v>157</v>
      </c>
      <c r="M1085" s="106">
        <v>0</v>
      </c>
      <c r="N1085" s="111">
        <v>0</v>
      </c>
      <c r="O1085" s="112">
        <v>3.12268445034013E-2</v>
      </c>
      <c r="P1085" s="112" t="s">
        <v>156</v>
      </c>
      <c r="Q1085" s="113">
        <v>0</v>
      </c>
      <c r="R1085" s="107">
        <v>0</v>
      </c>
      <c r="S1085" s="108">
        <v>0</v>
      </c>
      <c r="T1085" s="108" t="s">
        <v>156</v>
      </c>
      <c r="U1085" s="110" t="s">
        <v>157</v>
      </c>
      <c r="V1085" s="106">
        <v>0</v>
      </c>
      <c r="W1085" s="107">
        <v>0</v>
      </c>
      <c r="X1085" s="108">
        <v>4.2163187777944904E-3</v>
      </c>
      <c r="Y1085" s="108" t="s">
        <v>156</v>
      </c>
      <c r="Z1085" s="109">
        <v>0</v>
      </c>
      <c r="AA1085" s="107">
        <v>0</v>
      </c>
      <c r="AB1085" s="108">
        <v>1.5189948958691201E-3</v>
      </c>
      <c r="AC1085" s="108" t="s">
        <v>156</v>
      </c>
      <c r="AD1085" s="110" t="s">
        <v>157</v>
      </c>
    </row>
    <row r="1086" spans="1:30" x14ac:dyDescent="0.2">
      <c r="A1086" s="105" t="s">
        <v>3171</v>
      </c>
      <c r="B1086" s="105" t="s">
        <v>3172</v>
      </c>
      <c r="C1086" s="105" t="s">
        <v>3173</v>
      </c>
      <c r="D1086" s="106">
        <v>0</v>
      </c>
      <c r="E1086" s="107">
        <v>0</v>
      </c>
      <c r="F1086" s="108">
        <v>2.94896678872302E-2</v>
      </c>
      <c r="G1086" s="108" t="s">
        <v>156</v>
      </c>
      <c r="H1086" s="109">
        <v>0</v>
      </c>
      <c r="I1086" s="107">
        <v>0</v>
      </c>
      <c r="J1086" s="108">
        <v>1.1121531302644501E-3</v>
      </c>
      <c r="K1086" s="108" t="s">
        <v>156</v>
      </c>
      <c r="L1086" s="110" t="s">
        <v>157</v>
      </c>
      <c r="M1086" s="106">
        <v>0</v>
      </c>
      <c r="N1086" s="111">
        <v>0</v>
      </c>
      <c r="O1086" s="112">
        <v>3.12268445034013E-2</v>
      </c>
      <c r="P1086" s="112" t="s">
        <v>156</v>
      </c>
      <c r="Q1086" s="113">
        <v>0</v>
      </c>
      <c r="R1086" s="107">
        <v>0</v>
      </c>
      <c r="S1086" s="108">
        <v>0</v>
      </c>
      <c r="T1086" s="108" t="s">
        <v>156</v>
      </c>
      <c r="U1086" s="110" t="s">
        <v>157</v>
      </c>
      <c r="V1086" s="106">
        <v>0</v>
      </c>
      <c r="W1086" s="107">
        <v>0</v>
      </c>
      <c r="X1086" s="108">
        <v>4.2163187777944904E-3</v>
      </c>
      <c r="Y1086" s="108" t="s">
        <v>156</v>
      </c>
      <c r="Z1086" s="109">
        <v>0</v>
      </c>
      <c r="AA1086" s="107">
        <v>0</v>
      </c>
      <c r="AB1086" s="108">
        <v>1.5189948958691201E-3</v>
      </c>
      <c r="AC1086" s="108" t="s">
        <v>156</v>
      </c>
      <c r="AD1086" s="110" t="s">
        <v>157</v>
      </c>
    </row>
    <row r="1087" spans="1:30" x14ac:dyDescent="0.2">
      <c r="A1087" s="105" t="s">
        <v>3174</v>
      </c>
      <c r="B1087" s="105" t="s">
        <v>3175</v>
      </c>
      <c r="C1087" s="105" t="s">
        <v>3176</v>
      </c>
      <c r="D1087" s="106">
        <v>0</v>
      </c>
      <c r="E1087" s="107">
        <v>0</v>
      </c>
      <c r="F1087" s="108">
        <v>5.8958882934788799E-2</v>
      </c>
      <c r="G1087" s="108" t="s">
        <v>156</v>
      </c>
      <c r="H1087" s="109">
        <v>0</v>
      </c>
      <c r="I1087" s="107">
        <v>0</v>
      </c>
      <c r="J1087" s="108">
        <v>9.30110682251791E-2</v>
      </c>
      <c r="K1087" s="108" t="s">
        <v>156</v>
      </c>
      <c r="L1087" s="110" t="s">
        <v>157</v>
      </c>
      <c r="M1087" s="106">
        <v>0</v>
      </c>
      <c r="N1087" s="111">
        <v>0</v>
      </c>
      <c r="O1087" s="112">
        <v>6.3612411863484403E-2</v>
      </c>
      <c r="P1087" s="112" t="s">
        <v>156</v>
      </c>
      <c r="Q1087" s="109">
        <v>0</v>
      </c>
      <c r="R1087" s="107">
        <v>0</v>
      </c>
      <c r="S1087" s="108">
        <v>7.3423876451297096E-2</v>
      </c>
      <c r="T1087" s="108" t="s">
        <v>156</v>
      </c>
      <c r="U1087" s="110" t="s">
        <v>157</v>
      </c>
      <c r="V1087" s="106">
        <v>0</v>
      </c>
      <c r="W1087" s="107">
        <v>0</v>
      </c>
      <c r="X1087" s="108">
        <v>9.7703706730352002E-2</v>
      </c>
      <c r="Y1087" s="108" t="s">
        <v>156</v>
      </c>
      <c r="Z1087" s="109">
        <v>0</v>
      </c>
      <c r="AA1087" s="107">
        <v>0</v>
      </c>
      <c r="AB1087" s="108">
        <v>8.0363505895551995E-2</v>
      </c>
      <c r="AC1087" s="108" t="s">
        <v>156</v>
      </c>
      <c r="AD1087" s="110" t="s">
        <v>157</v>
      </c>
    </row>
    <row r="1088" spans="1:30" x14ac:dyDescent="0.2">
      <c r="A1088" s="105" t="s">
        <v>3177</v>
      </c>
      <c r="B1088" s="105" t="s">
        <v>3178</v>
      </c>
      <c r="C1088" s="105" t="s">
        <v>3179</v>
      </c>
      <c r="D1088" s="106">
        <v>0</v>
      </c>
      <c r="E1088" s="107">
        <v>0</v>
      </c>
      <c r="F1088" s="108">
        <v>0</v>
      </c>
      <c r="G1088" s="108" t="s">
        <v>156</v>
      </c>
      <c r="H1088" s="109">
        <v>0</v>
      </c>
      <c r="I1088" s="107">
        <v>0</v>
      </c>
      <c r="J1088" s="108">
        <v>0</v>
      </c>
      <c r="K1088" s="108" t="s">
        <v>156</v>
      </c>
      <c r="L1088" s="110" t="s">
        <v>157</v>
      </c>
      <c r="M1088" s="106">
        <v>0</v>
      </c>
      <c r="N1088" s="111">
        <v>0</v>
      </c>
      <c r="O1088" s="112">
        <v>0</v>
      </c>
      <c r="P1088" s="112" t="s">
        <v>156</v>
      </c>
      <c r="Q1088" s="113">
        <v>0</v>
      </c>
      <c r="R1088" s="107">
        <v>0</v>
      </c>
      <c r="S1088" s="114">
        <v>6.5686175886144997E-11</v>
      </c>
      <c r="T1088" s="108" t="s">
        <v>156</v>
      </c>
      <c r="U1088" s="110" t="s">
        <v>157</v>
      </c>
      <c r="V1088" s="106">
        <v>0</v>
      </c>
      <c r="W1088" s="107">
        <v>0</v>
      </c>
      <c r="X1088" s="108">
        <v>0</v>
      </c>
      <c r="Y1088" s="108" t="s">
        <v>156</v>
      </c>
      <c r="Z1088" s="109">
        <v>0</v>
      </c>
      <c r="AA1088" s="107">
        <v>0</v>
      </c>
      <c r="AB1088" s="108">
        <v>0</v>
      </c>
      <c r="AC1088" s="108" t="s">
        <v>156</v>
      </c>
      <c r="AD1088" s="110" t="s">
        <v>157</v>
      </c>
    </row>
    <row r="1089" spans="1:30" x14ac:dyDescent="0.2">
      <c r="A1089" s="105" t="s">
        <v>3180</v>
      </c>
      <c r="B1089" s="105" t="s">
        <v>3181</v>
      </c>
      <c r="C1089" s="105" t="s">
        <v>3182</v>
      </c>
      <c r="D1089" s="106">
        <v>0</v>
      </c>
      <c r="E1089" s="107">
        <v>0</v>
      </c>
      <c r="F1089" s="108">
        <v>0</v>
      </c>
      <c r="G1089" s="108" t="s">
        <v>156</v>
      </c>
      <c r="H1089" s="109">
        <v>0</v>
      </c>
      <c r="I1089" s="107">
        <v>0</v>
      </c>
      <c r="J1089" s="108">
        <v>0</v>
      </c>
      <c r="K1089" s="108" t="s">
        <v>156</v>
      </c>
      <c r="L1089" s="110" t="s">
        <v>157</v>
      </c>
      <c r="M1089" s="106">
        <v>0</v>
      </c>
      <c r="N1089" s="111">
        <v>0</v>
      </c>
      <c r="O1089" s="112">
        <v>0</v>
      </c>
      <c r="P1089" s="112" t="s">
        <v>156</v>
      </c>
      <c r="Q1089" s="109">
        <v>0</v>
      </c>
      <c r="R1089" s="107">
        <v>0</v>
      </c>
      <c r="S1089" s="108">
        <v>0</v>
      </c>
      <c r="T1089" s="108" t="s">
        <v>156</v>
      </c>
      <c r="U1089" s="110" t="s">
        <v>157</v>
      </c>
      <c r="V1089" s="106">
        <v>0</v>
      </c>
      <c r="W1089" s="107">
        <v>0</v>
      </c>
      <c r="X1089" s="108">
        <v>0</v>
      </c>
      <c r="Y1089" s="108" t="s">
        <v>156</v>
      </c>
      <c r="Z1089" s="109">
        <v>0</v>
      </c>
      <c r="AA1089" s="107">
        <v>0</v>
      </c>
      <c r="AB1089" s="108">
        <v>0</v>
      </c>
      <c r="AC1089" s="108" t="s">
        <v>156</v>
      </c>
      <c r="AD1089" s="110" t="s">
        <v>157</v>
      </c>
    </row>
    <row r="1090" spans="1:30" x14ac:dyDescent="0.2">
      <c r="A1090" s="105" t="s">
        <v>3183</v>
      </c>
      <c r="B1090" s="105" t="s">
        <v>3184</v>
      </c>
      <c r="C1090" s="105" t="s">
        <v>3185</v>
      </c>
      <c r="D1090" s="116">
        <v>1.7819999999999999E-7</v>
      </c>
      <c r="E1090" s="107">
        <v>-7.2318200080353553E-8</v>
      </c>
      <c r="F1090" s="114">
        <v>1.9381364023132301E-10</v>
      </c>
      <c r="G1090" s="108">
        <v>0.10876186320500729</v>
      </c>
      <c r="H1090" s="113">
        <v>2.079E-8</v>
      </c>
      <c r="I1090" s="107">
        <v>-5.1219512195121955E-8</v>
      </c>
      <c r="J1090" s="114">
        <v>5.2560628063973798E-11</v>
      </c>
      <c r="K1090" s="108">
        <v>0.25281687380458778</v>
      </c>
      <c r="L1090" s="110">
        <v>-0.49766525807532447</v>
      </c>
      <c r="M1090" s="116">
        <v>5.3459999999999997E-8</v>
      </c>
      <c r="N1090" s="111">
        <v>-2.9032258064516128E-8</v>
      </c>
      <c r="O1090" s="115">
        <v>1.3047513914075801E-10</v>
      </c>
      <c r="P1090" s="112">
        <v>0.24406124044286945</v>
      </c>
      <c r="Q1090" s="113">
        <v>1.508E-8</v>
      </c>
      <c r="R1090" s="107">
        <v>-3.4787004032211737E-8</v>
      </c>
      <c r="S1090" s="114">
        <v>3.5364366294012102E-11</v>
      </c>
      <c r="T1090" s="108">
        <v>0.23451171282501396</v>
      </c>
      <c r="U1090" s="110">
        <v>0.2608916488646964</v>
      </c>
      <c r="V1090" s="116">
        <v>7.2269999999999998E-8</v>
      </c>
      <c r="W1090" s="107">
        <v>-1.1967213114754099E-8</v>
      </c>
      <c r="X1090" s="114">
        <v>1.20032635212619E-10</v>
      </c>
      <c r="Y1090" s="108">
        <v>0.16608915900459251</v>
      </c>
      <c r="Z1090" s="113">
        <v>1.188E-8</v>
      </c>
      <c r="AA1090" s="107">
        <v>-6.0895158834872629E-9</v>
      </c>
      <c r="AB1090" s="114">
        <v>2.70502147378392E-11</v>
      </c>
      <c r="AC1090" s="108">
        <v>0.22769541025117174</v>
      </c>
      <c r="AD1090" s="110">
        <v>-0.97468777776978144</v>
      </c>
    </row>
    <row r="1091" spans="1:30" x14ac:dyDescent="0.2">
      <c r="A1091" s="105" t="s">
        <v>3186</v>
      </c>
      <c r="B1091" s="105" t="s">
        <v>3187</v>
      </c>
      <c r="C1091" s="105" t="s">
        <v>3188</v>
      </c>
      <c r="D1091" s="106">
        <v>0</v>
      </c>
      <c r="E1091" s="107">
        <v>0</v>
      </c>
      <c r="F1091" s="108">
        <v>4.2508442745208099E-3</v>
      </c>
      <c r="G1091" s="108" t="s">
        <v>156</v>
      </c>
      <c r="H1091" s="109">
        <v>0</v>
      </c>
      <c r="I1091" s="107">
        <v>0</v>
      </c>
      <c r="J1091" s="108">
        <v>8.0597223994845299E-4</v>
      </c>
      <c r="K1091" s="108" t="s">
        <v>156</v>
      </c>
      <c r="L1091" s="110" t="s">
        <v>157</v>
      </c>
      <c r="M1091" s="106">
        <v>0</v>
      </c>
      <c r="N1091" s="111">
        <v>0</v>
      </c>
      <c r="O1091" s="112">
        <v>3.3993818860644301E-3</v>
      </c>
      <c r="P1091" s="112" t="s">
        <v>156</v>
      </c>
      <c r="Q1091" s="113">
        <v>0</v>
      </c>
      <c r="R1091" s="107">
        <v>0</v>
      </c>
      <c r="S1091" s="108">
        <v>1.04373186044207E-4</v>
      </c>
      <c r="T1091" s="108" t="s">
        <v>156</v>
      </c>
      <c r="U1091" s="110" t="s">
        <v>157</v>
      </c>
      <c r="V1091" s="106">
        <v>-1.1302794845631001E-2</v>
      </c>
      <c r="W1091" s="107">
        <v>1.8716335230387483E-3</v>
      </c>
      <c r="X1091" s="108">
        <v>3.68729908357125E-3</v>
      </c>
      <c r="Y1091" s="108">
        <v>32.622896672291098</v>
      </c>
      <c r="Z1091" s="109">
        <v>0</v>
      </c>
      <c r="AA1091" s="107">
        <v>0</v>
      </c>
      <c r="AB1091" s="108">
        <v>1.9897173041490599E-3</v>
      </c>
      <c r="AC1091" s="108" t="s">
        <v>156</v>
      </c>
      <c r="AD1091" s="110" t="s">
        <v>157</v>
      </c>
    </row>
    <row r="1092" spans="1:30" x14ac:dyDescent="0.2">
      <c r="A1092" s="105" t="s">
        <v>3189</v>
      </c>
      <c r="B1092" s="105" t="s">
        <v>3187</v>
      </c>
      <c r="C1092" s="105" t="s">
        <v>3190</v>
      </c>
      <c r="D1092" s="106">
        <v>0</v>
      </c>
      <c r="E1092" s="107">
        <v>0</v>
      </c>
      <c r="F1092" s="108">
        <v>1.6448406451162699E-3</v>
      </c>
      <c r="G1092" s="108" t="s">
        <v>156</v>
      </c>
      <c r="H1092" s="113">
        <v>0</v>
      </c>
      <c r="I1092" s="107">
        <v>0</v>
      </c>
      <c r="J1092" s="108">
        <v>1.83276858107527E-4</v>
      </c>
      <c r="K1092" s="108" t="s">
        <v>156</v>
      </c>
      <c r="L1092" s="110" t="s">
        <v>157</v>
      </c>
      <c r="M1092" s="116">
        <v>0</v>
      </c>
      <c r="N1092" s="111">
        <v>0</v>
      </c>
      <c r="O1092" s="112">
        <v>1.0903037555497501E-3</v>
      </c>
      <c r="P1092" s="112" t="s">
        <v>156</v>
      </c>
      <c r="Q1092" s="113">
        <v>0</v>
      </c>
      <c r="R1092" s="107">
        <v>0</v>
      </c>
      <c r="S1092" s="114">
        <v>6.3512809762279106E-5</v>
      </c>
      <c r="T1092" s="108" t="s">
        <v>156</v>
      </c>
      <c r="U1092" s="110" t="s">
        <v>157</v>
      </c>
      <c r="V1092" s="106">
        <v>0</v>
      </c>
      <c r="W1092" s="107">
        <v>0</v>
      </c>
      <c r="X1092" s="108">
        <v>2.34137695753044E-3</v>
      </c>
      <c r="Y1092" s="108" t="s">
        <v>156</v>
      </c>
      <c r="Z1092" s="113">
        <v>0</v>
      </c>
      <c r="AA1092" s="107">
        <v>0</v>
      </c>
      <c r="AB1092" s="114">
        <v>6.26627047938115E-4</v>
      </c>
      <c r="AC1092" s="108" t="s">
        <v>156</v>
      </c>
      <c r="AD1092" s="110" t="s">
        <v>157</v>
      </c>
    </row>
    <row r="1093" spans="1:30" x14ac:dyDescent="0.2">
      <c r="A1093" s="105" t="s">
        <v>3191</v>
      </c>
      <c r="B1093" s="105" t="s">
        <v>3187</v>
      </c>
      <c r="C1093" s="105" t="s">
        <v>3192</v>
      </c>
      <c r="D1093" s="106">
        <v>0</v>
      </c>
      <c r="E1093" s="107">
        <v>0</v>
      </c>
      <c r="F1093" s="108">
        <v>0</v>
      </c>
      <c r="G1093" s="108" t="s">
        <v>156</v>
      </c>
      <c r="H1093" s="109">
        <v>0</v>
      </c>
      <c r="I1093" s="107">
        <v>0</v>
      </c>
      <c r="J1093" s="108">
        <v>0</v>
      </c>
      <c r="K1093" s="108" t="s">
        <v>156</v>
      </c>
      <c r="L1093" s="110" t="s">
        <v>157</v>
      </c>
      <c r="M1093" s="106">
        <v>0</v>
      </c>
      <c r="N1093" s="111">
        <v>0</v>
      </c>
      <c r="O1093" s="112">
        <v>0</v>
      </c>
      <c r="P1093" s="112" t="s">
        <v>156</v>
      </c>
      <c r="Q1093" s="109">
        <v>0</v>
      </c>
      <c r="R1093" s="107">
        <v>0</v>
      </c>
      <c r="S1093" s="108">
        <v>0</v>
      </c>
      <c r="T1093" s="108" t="s">
        <v>156</v>
      </c>
      <c r="U1093" s="110" t="s">
        <v>157</v>
      </c>
      <c r="V1093" s="106">
        <v>0</v>
      </c>
      <c r="W1093" s="107">
        <v>0</v>
      </c>
      <c r="X1093" s="108">
        <v>0</v>
      </c>
      <c r="Y1093" s="108" t="s">
        <v>156</v>
      </c>
      <c r="Z1093" s="109">
        <v>0</v>
      </c>
      <c r="AA1093" s="107">
        <v>0</v>
      </c>
      <c r="AB1093" s="108">
        <v>0</v>
      </c>
      <c r="AC1093" s="108" t="s">
        <v>156</v>
      </c>
      <c r="AD1093" s="110" t="s">
        <v>157</v>
      </c>
    </row>
    <row r="1094" spans="1:30" x14ac:dyDescent="0.2">
      <c r="A1094" s="105" t="s">
        <v>3193</v>
      </c>
      <c r="B1094" s="105" t="s">
        <v>3194</v>
      </c>
      <c r="C1094" s="105" t="s">
        <v>3195</v>
      </c>
      <c r="D1094" s="116">
        <v>0</v>
      </c>
      <c r="E1094" s="107">
        <v>0</v>
      </c>
      <c r="F1094" s="114">
        <v>5.9333139561461596E-7</v>
      </c>
      <c r="G1094" s="108" t="s">
        <v>156</v>
      </c>
      <c r="H1094" s="109">
        <v>0</v>
      </c>
      <c r="I1094" s="107">
        <v>0</v>
      </c>
      <c r="J1094" s="108">
        <v>0</v>
      </c>
      <c r="K1094" s="108" t="s">
        <v>156</v>
      </c>
      <c r="L1094" s="110" t="s">
        <v>157</v>
      </c>
      <c r="M1094" s="116">
        <v>0</v>
      </c>
      <c r="N1094" s="111">
        <v>0</v>
      </c>
      <c r="O1094" s="115">
        <v>4.9711015336829697E-7</v>
      </c>
      <c r="P1094" s="112" t="s">
        <v>156</v>
      </c>
      <c r="Q1094" s="113">
        <v>0</v>
      </c>
      <c r="R1094" s="107">
        <v>0</v>
      </c>
      <c r="S1094" s="114">
        <v>3.7494369240965098E-6</v>
      </c>
      <c r="T1094" s="108" t="s">
        <v>156</v>
      </c>
      <c r="U1094" s="110" t="s">
        <v>157</v>
      </c>
      <c r="V1094" s="116">
        <v>0</v>
      </c>
      <c r="W1094" s="107">
        <v>0</v>
      </c>
      <c r="X1094" s="114">
        <v>9.34791275534742E-7</v>
      </c>
      <c r="Y1094" s="108" t="s">
        <v>156</v>
      </c>
      <c r="Z1094" s="113">
        <v>0</v>
      </c>
      <c r="AA1094" s="107">
        <v>0</v>
      </c>
      <c r="AB1094" s="114">
        <v>1.90953563131701E-7</v>
      </c>
      <c r="AC1094" s="108" t="s">
        <v>156</v>
      </c>
      <c r="AD1094" s="110" t="s">
        <v>157</v>
      </c>
    </row>
    <row r="1095" spans="1:30" x14ac:dyDescent="0.2">
      <c r="A1095" s="105" t="s">
        <v>3196</v>
      </c>
      <c r="B1095" s="105" t="s">
        <v>1036</v>
      </c>
      <c r="C1095" s="105" t="s">
        <v>3197</v>
      </c>
      <c r="D1095" s="106">
        <v>0</v>
      </c>
      <c r="E1095" s="107">
        <v>0</v>
      </c>
      <c r="F1095" s="108">
        <v>0</v>
      </c>
      <c r="G1095" s="108" t="s">
        <v>156</v>
      </c>
      <c r="H1095" s="109">
        <v>0</v>
      </c>
      <c r="I1095" s="107">
        <v>0</v>
      </c>
      <c r="J1095" s="108">
        <v>0</v>
      </c>
      <c r="K1095" s="108" t="s">
        <v>156</v>
      </c>
      <c r="L1095" s="110" t="s">
        <v>157</v>
      </c>
      <c r="M1095" s="106">
        <v>0</v>
      </c>
      <c r="N1095" s="111">
        <v>0</v>
      </c>
      <c r="O1095" s="112">
        <v>0</v>
      </c>
      <c r="P1095" s="112" t="s">
        <v>156</v>
      </c>
      <c r="Q1095" s="109">
        <v>0</v>
      </c>
      <c r="R1095" s="107">
        <v>0</v>
      </c>
      <c r="S1095" s="108">
        <v>0</v>
      </c>
      <c r="T1095" s="108" t="s">
        <v>156</v>
      </c>
      <c r="U1095" s="110" t="s">
        <v>157</v>
      </c>
      <c r="V1095" s="106">
        <v>0</v>
      </c>
      <c r="W1095" s="107">
        <v>0</v>
      </c>
      <c r="X1095" s="108">
        <v>0</v>
      </c>
      <c r="Y1095" s="108" t="s">
        <v>156</v>
      </c>
      <c r="Z1095" s="109">
        <v>0</v>
      </c>
      <c r="AA1095" s="107">
        <v>0</v>
      </c>
      <c r="AB1095" s="108">
        <v>0</v>
      </c>
      <c r="AC1095" s="108" t="s">
        <v>156</v>
      </c>
      <c r="AD1095" s="110" t="s">
        <v>157</v>
      </c>
    </row>
    <row r="1096" spans="1:30" x14ac:dyDescent="0.2">
      <c r="A1096" s="105" t="s">
        <v>3198</v>
      </c>
      <c r="B1096" s="105" t="s">
        <v>3199</v>
      </c>
      <c r="C1096" s="105" t="s">
        <v>3200</v>
      </c>
      <c r="D1096" s="106">
        <v>0</v>
      </c>
      <c r="E1096" s="107">
        <v>0</v>
      </c>
      <c r="F1096" s="108">
        <v>0</v>
      </c>
      <c r="G1096" s="108" t="s">
        <v>156</v>
      </c>
      <c r="H1096" s="109">
        <v>0</v>
      </c>
      <c r="I1096" s="107">
        <v>0</v>
      </c>
      <c r="J1096" s="108">
        <v>0</v>
      </c>
      <c r="K1096" s="108" t="s">
        <v>156</v>
      </c>
      <c r="L1096" s="110" t="s">
        <v>157</v>
      </c>
      <c r="M1096" s="106">
        <v>0</v>
      </c>
      <c r="N1096" s="111">
        <v>0</v>
      </c>
      <c r="O1096" s="112">
        <v>0</v>
      </c>
      <c r="P1096" s="112" t="s">
        <v>156</v>
      </c>
      <c r="Q1096" s="109">
        <v>0</v>
      </c>
      <c r="R1096" s="107">
        <v>0</v>
      </c>
      <c r="S1096" s="108">
        <v>0</v>
      </c>
      <c r="T1096" s="108" t="s">
        <v>156</v>
      </c>
      <c r="U1096" s="110" t="s">
        <v>157</v>
      </c>
      <c r="V1096" s="106">
        <v>0</v>
      </c>
      <c r="W1096" s="107">
        <v>0</v>
      </c>
      <c r="X1096" s="108">
        <v>0</v>
      </c>
      <c r="Y1096" s="108" t="s">
        <v>156</v>
      </c>
      <c r="Z1096" s="109">
        <v>0</v>
      </c>
      <c r="AA1096" s="107">
        <v>0</v>
      </c>
      <c r="AB1096" s="108">
        <v>0</v>
      </c>
      <c r="AC1096" s="108" t="s">
        <v>156</v>
      </c>
      <c r="AD1096" s="110" t="s">
        <v>157</v>
      </c>
    </row>
    <row r="1097" spans="1:30" x14ac:dyDescent="0.2">
      <c r="A1097" s="105" t="s">
        <v>3201</v>
      </c>
      <c r="B1097" s="105" t="s">
        <v>3202</v>
      </c>
      <c r="C1097" s="105" t="s">
        <v>3203</v>
      </c>
      <c r="D1097" s="106">
        <v>0</v>
      </c>
      <c r="E1097" s="107">
        <v>0</v>
      </c>
      <c r="F1097" s="108">
        <v>7.5211660194254302E-3</v>
      </c>
      <c r="G1097" s="108" t="s">
        <v>156</v>
      </c>
      <c r="H1097" s="113">
        <v>0</v>
      </c>
      <c r="I1097" s="107">
        <v>0</v>
      </c>
      <c r="J1097" s="108">
        <v>4.6380675399965398E-4</v>
      </c>
      <c r="K1097" s="108" t="s">
        <v>156</v>
      </c>
      <c r="L1097" s="110" t="s">
        <v>157</v>
      </c>
      <c r="M1097" s="116">
        <v>0</v>
      </c>
      <c r="N1097" s="111">
        <v>0</v>
      </c>
      <c r="O1097" s="112">
        <v>1.32607795075572E-3</v>
      </c>
      <c r="P1097" s="112" t="s">
        <v>156</v>
      </c>
      <c r="Q1097" s="113">
        <v>0</v>
      </c>
      <c r="R1097" s="107">
        <v>0</v>
      </c>
      <c r="S1097" s="108">
        <v>2.3695437832167601E-4</v>
      </c>
      <c r="T1097" s="108" t="s">
        <v>156</v>
      </c>
      <c r="U1097" s="110" t="s">
        <v>157</v>
      </c>
      <c r="V1097" s="116">
        <v>0</v>
      </c>
      <c r="W1097" s="107">
        <v>0</v>
      </c>
      <c r="X1097" s="108">
        <v>1.99169337931282E-3</v>
      </c>
      <c r="Y1097" s="108" t="s">
        <v>156</v>
      </c>
      <c r="Z1097" s="109">
        <v>0</v>
      </c>
      <c r="AA1097" s="107">
        <v>0</v>
      </c>
      <c r="AB1097" s="108">
        <v>1.3435484848776499E-3</v>
      </c>
      <c r="AC1097" s="108" t="s">
        <v>156</v>
      </c>
      <c r="AD1097" s="110" t="s">
        <v>157</v>
      </c>
    </row>
    <row r="1098" spans="1:30" x14ac:dyDescent="0.2">
      <c r="A1098" s="105" t="s">
        <v>3204</v>
      </c>
      <c r="B1098" s="105" t="s">
        <v>3205</v>
      </c>
      <c r="C1098" s="105" t="s">
        <v>3206</v>
      </c>
      <c r="D1098" s="106">
        <v>5.43553088759898E-2</v>
      </c>
      <c r="E1098" s="107">
        <v>-2.2058799678581639E-2</v>
      </c>
      <c r="F1098" s="108">
        <v>3.2859044058791399E-2</v>
      </c>
      <c r="G1098" s="108">
        <v>60.452317792468882</v>
      </c>
      <c r="H1098" s="109">
        <v>4.1228025300088403E-4</v>
      </c>
      <c r="I1098" s="107">
        <v>-1.0157187804899828E-3</v>
      </c>
      <c r="J1098" s="108">
        <v>1.92618327355492E-3</v>
      </c>
      <c r="K1098" s="108">
        <v>467.2024089280817</v>
      </c>
      <c r="L1098" s="110">
        <v>-4.4407813621965087</v>
      </c>
      <c r="M1098" s="106">
        <v>3.26955479400202E-3</v>
      </c>
      <c r="N1098" s="111">
        <v>-1.7755809677430325E-3</v>
      </c>
      <c r="O1098" s="112">
        <v>6.6565090312261403E-3</v>
      </c>
      <c r="P1098" s="112">
        <v>203.59068590737394</v>
      </c>
      <c r="Q1098" s="109">
        <v>7.2922205199999E-4</v>
      </c>
      <c r="R1098" s="107">
        <v>-1.6821916752852366E-3</v>
      </c>
      <c r="S1098" s="108">
        <v>1.07945312066109E-3</v>
      </c>
      <c r="T1098" s="108">
        <v>148.02804134907112</v>
      </c>
      <c r="U1098" s="110">
        <v>-7.794904867759897E-2</v>
      </c>
      <c r="V1098" s="106">
        <v>0</v>
      </c>
      <c r="W1098" s="107">
        <v>0</v>
      </c>
      <c r="X1098" s="108">
        <v>1.0231308493816701E-2</v>
      </c>
      <c r="Y1098" s="108" t="s">
        <v>156</v>
      </c>
      <c r="Z1098" s="109">
        <v>4.7363896800064098E-4</v>
      </c>
      <c r="AA1098" s="107">
        <v>-2.4278047295272885E-4</v>
      </c>
      <c r="AB1098" s="108">
        <v>2.5173944164217201E-3</v>
      </c>
      <c r="AC1098" s="108">
        <v>531.50069704955388</v>
      </c>
      <c r="AD1098" s="110" t="s">
        <v>157</v>
      </c>
    </row>
    <row r="1099" spans="1:30" x14ac:dyDescent="0.2">
      <c r="A1099" s="105" t="s">
        <v>3207</v>
      </c>
      <c r="B1099" s="105" t="s">
        <v>3205</v>
      </c>
      <c r="C1099" s="105" t="s">
        <v>3208</v>
      </c>
      <c r="D1099" s="106">
        <v>0</v>
      </c>
      <c r="E1099" s="107">
        <v>0</v>
      </c>
      <c r="F1099" s="108">
        <v>7.5211660194254302E-3</v>
      </c>
      <c r="G1099" s="108" t="s">
        <v>156</v>
      </c>
      <c r="H1099" s="113">
        <v>0</v>
      </c>
      <c r="I1099" s="107">
        <v>0</v>
      </c>
      <c r="J1099" s="108">
        <v>4.6380675399965398E-4</v>
      </c>
      <c r="K1099" s="108" t="s">
        <v>156</v>
      </c>
      <c r="L1099" s="110" t="s">
        <v>157</v>
      </c>
      <c r="M1099" s="116">
        <v>0</v>
      </c>
      <c r="N1099" s="111">
        <v>0</v>
      </c>
      <c r="O1099" s="112">
        <v>1.32607795075572E-3</v>
      </c>
      <c r="P1099" s="112" t="s">
        <v>156</v>
      </c>
      <c r="Q1099" s="113">
        <v>0</v>
      </c>
      <c r="R1099" s="107">
        <v>0</v>
      </c>
      <c r="S1099" s="108">
        <v>2.3695437832167601E-4</v>
      </c>
      <c r="T1099" s="108" t="s">
        <v>156</v>
      </c>
      <c r="U1099" s="110" t="s">
        <v>157</v>
      </c>
      <c r="V1099" s="116">
        <v>0</v>
      </c>
      <c r="W1099" s="107">
        <v>0</v>
      </c>
      <c r="X1099" s="108">
        <v>1.99169337931282E-3</v>
      </c>
      <c r="Y1099" s="108" t="s">
        <v>156</v>
      </c>
      <c r="Z1099" s="109">
        <v>0</v>
      </c>
      <c r="AA1099" s="107">
        <v>0</v>
      </c>
      <c r="AB1099" s="108">
        <v>1.3435484848776499E-3</v>
      </c>
      <c r="AC1099" s="108" t="s">
        <v>156</v>
      </c>
      <c r="AD1099" s="110" t="s">
        <v>157</v>
      </c>
    </row>
    <row r="1100" spans="1:30" x14ac:dyDescent="0.2">
      <c r="A1100" s="105" t="s">
        <v>3209</v>
      </c>
      <c r="B1100" s="105" t="s">
        <v>3205</v>
      </c>
      <c r="C1100" s="105" t="s">
        <v>3210</v>
      </c>
      <c r="D1100" s="106">
        <v>0</v>
      </c>
      <c r="E1100" s="107">
        <v>0</v>
      </c>
      <c r="F1100" s="108">
        <v>7.3082002268414596E-3</v>
      </c>
      <c r="G1100" s="108" t="s">
        <v>156</v>
      </c>
      <c r="H1100" s="113">
        <v>0</v>
      </c>
      <c r="I1100" s="107">
        <v>0</v>
      </c>
      <c r="J1100" s="108">
        <v>1.16300100895009E-4</v>
      </c>
      <c r="K1100" s="108" t="s">
        <v>156</v>
      </c>
      <c r="L1100" s="110" t="s">
        <v>157</v>
      </c>
      <c r="M1100" s="106">
        <v>0</v>
      </c>
      <c r="N1100" s="111">
        <v>0</v>
      </c>
      <c r="O1100" s="112">
        <v>6.2657283578409001E-3</v>
      </c>
      <c r="P1100" s="112" t="s">
        <v>156</v>
      </c>
      <c r="Q1100" s="109">
        <v>0</v>
      </c>
      <c r="R1100" s="107">
        <v>0</v>
      </c>
      <c r="S1100" s="108">
        <v>0</v>
      </c>
      <c r="T1100" s="108" t="s">
        <v>156</v>
      </c>
      <c r="U1100" s="110" t="s">
        <v>157</v>
      </c>
      <c r="V1100" s="106">
        <v>0</v>
      </c>
      <c r="W1100" s="107">
        <v>0</v>
      </c>
      <c r="X1100" s="108">
        <v>0</v>
      </c>
      <c r="Y1100" s="108" t="s">
        <v>156</v>
      </c>
      <c r="Z1100" s="109">
        <v>0</v>
      </c>
      <c r="AA1100" s="107">
        <v>0</v>
      </c>
      <c r="AB1100" s="108">
        <v>6.4783597870640003E-3</v>
      </c>
      <c r="AC1100" s="108" t="s">
        <v>156</v>
      </c>
      <c r="AD1100" s="110" t="s">
        <v>157</v>
      </c>
    </row>
    <row r="1101" spans="1:30" x14ac:dyDescent="0.2">
      <c r="A1101" s="105" t="s">
        <v>3211</v>
      </c>
      <c r="B1101" s="105" t="s">
        <v>3212</v>
      </c>
      <c r="C1101" s="105" t="s">
        <v>3213</v>
      </c>
      <c r="D1101" s="106">
        <v>0</v>
      </c>
      <c r="E1101" s="107">
        <v>0</v>
      </c>
      <c r="F1101" s="108">
        <v>7.3082002268414596E-3</v>
      </c>
      <c r="G1101" s="108" t="s">
        <v>156</v>
      </c>
      <c r="H1101" s="113">
        <v>0</v>
      </c>
      <c r="I1101" s="107">
        <v>0</v>
      </c>
      <c r="J1101" s="108">
        <v>1.16300100895009E-4</v>
      </c>
      <c r="K1101" s="108" t="s">
        <v>156</v>
      </c>
      <c r="L1101" s="110" t="s">
        <v>157</v>
      </c>
      <c r="M1101" s="106">
        <v>0</v>
      </c>
      <c r="N1101" s="111">
        <v>0</v>
      </c>
      <c r="O1101" s="112">
        <v>6.2657283578409001E-3</v>
      </c>
      <c r="P1101" s="112" t="s">
        <v>156</v>
      </c>
      <c r="Q1101" s="109">
        <v>0</v>
      </c>
      <c r="R1101" s="107">
        <v>0</v>
      </c>
      <c r="S1101" s="108">
        <v>0</v>
      </c>
      <c r="T1101" s="108" t="s">
        <v>156</v>
      </c>
      <c r="U1101" s="110" t="s">
        <v>157</v>
      </c>
      <c r="V1101" s="106">
        <v>0</v>
      </c>
      <c r="W1101" s="107">
        <v>0</v>
      </c>
      <c r="X1101" s="108">
        <v>0</v>
      </c>
      <c r="Y1101" s="108" t="s">
        <v>156</v>
      </c>
      <c r="Z1101" s="109">
        <v>0</v>
      </c>
      <c r="AA1101" s="107">
        <v>0</v>
      </c>
      <c r="AB1101" s="108">
        <v>6.4783597870640003E-3</v>
      </c>
      <c r="AC1101" s="108" t="s">
        <v>156</v>
      </c>
      <c r="AD1101" s="110" t="s">
        <v>157</v>
      </c>
    </row>
    <row r="1102" spans="1:30" x14ac:dyDescent="0.2">
      <c r="A1102" s="105" t="s">
        <v>3214</v>
      </c>
      <c r="B1102" s="105" t="s">
        <v>3215</v>
      </c>
      <c r="C1102" s="105" t="s">
        <v>3216</v>
      </c>
      <c r="D1102" s="106">
        <v>0</v>
      </c>
      <c r="E1102" s="107">
        <v>0</v>
      </c>
      <c r="F1102" s="108">
        <v>0</v>
      </c>
      <c r="G1102" s="108" t="s">
        <v>156</v>
      </c>
      <c r="H1102" s="109">
        <v>0</v>
      </c>
      <c r="I1102" s="107">
        <v>0</v>
      </c>
      <c r="J1102" s="108">
        <v>0</v>
      </c>
      <c r="K1102" s="108" t="s">
        <v>156</v>
      </c>
      <c r="L1102" s="110" t="s">
        <v>157</v>
      </c>
      <c r="M1102" s="106">
        <v>0</v>
      </c>
      <c r="N1102" s="111">
        <v>0</v>
      </c>
      <c r="O1102" s="112">
        <v>0</v>
      </c>
      <c r="P1102" s="112" t="s">
        <v>156</v>
      </c>
      <c r="Q1102" s="109">
        <v>0</v>
      </c>
      <c r="R1102" s="107">
        <v>0</v>
      </c>
      <c r="S1102" s="108">
        <v>0</v>
      </c>
      <c r="T1102" s="108" t="s">
        <v>156</v>
      </c>
      <c r="U1102" s="110" t="s">
        <v>157</v>
      </c>
      <c r="V1102" s="106">
        <v>0</v>
      </c>
      <c r="W1102" s="107">
        <v>0</v>
      </c>
      <c r="X1102" s="108">
        <v>0</v>
      </c>
      <c r="Y1102" s="108" t="s">
        <v>156</v>
      </c>
      <c r="Z1102" s="109">
        <v>0</v>
      </c>
      <c r="AA1102" s="107">
        <v>0</v>
      </c>
      <c r="AB1102" s="108">
        <v>0</v>
      </c>
      <c r="AC1102" s="108" t="s">
        <v>156</v>
      </c>
      <c r="AD1102" s="110" t="s">
        <v>157</v>
      </c>
    </row>
    <row r="1103" spans="1:30" x14ac:dyDescent="0.2">
      <c r="A1103" s="105" t="s">
        <v>3217</v>
      </c>
      <c r="B1103" s="105" t="s">
        <v>3218</v>
      </c>
      <c r="C1103" s="105" t="s">
        <v>3219</v>
      </c>
      <c r="D1103" s="106">
        <v>0</v>
      </c>
      <c r="E1103" s="107">
        <v>0</v>
      </c>
      <c r="F1103" s="108">
        <v>0</v>
      </c>
      <c r="G1103" s="108" t="s">
        <v>156</v>
      </c>
      <c r="H1103" s="109">
        <v>0</v>
      </c>
      <c r="I1103" s="107">
        <v>0</v>
      </c>
      <c r="J1103" s="108">
        <v>0</v>
      </c>
      <c r="K1103" s="108" t="s">
        <v>156</v>
      </c>
      <c r="L1103" s="110" t="s">
        <v>157</v>
      </c>
      <c r="M1103" s="106">
        <v>0</v>
      </c>
      <c r="N1103" s="111">
        <v>0</v>
      </c>
      <c r="O1103" s="112">
        <v>0</v>
      </c>
      <c r="P1103" s="112" t="s">
        <v>156</v>
      </c>
      <c r="Q1103" s="109">
        <v>0</v>
      </c>
      <c r="R1103" s="107">
        <v>0</v>
      </c>
      <c r="S1103" s="108">
        <v>0</v>
      </c>
      <c r="T1103" s="108" t="s">
        <v>156</v>
      </c>
      <c r="U1103" s="110" t="s">
        <v>157</v>
      </c>
      <c r="V1103" s="106">
        <v>0</v>
      </c>
      <c r="W1103" s="107">
        <v>0</v>
      </c>
      <c r="X1103" s="108">
        <v>0</v>
      </c>
      <c r="Y1103" s="108" t="s">
        <v>156</v>
      </c>
      <c r="Z1103" s="109">
        <v>0</v>
      </c>
      <c r="AA1103" s="107">
        <v>0</v>
      </c>
      <c r="AB1103" s="108">
        <v>0</v>
      </c>
      <c r="AC1103" s="108" t="s">
        <v>156</v>
      </c>
      <c r="AD1103" s="110" t="s">
        <v>157</v>
      </c>
    </row>
    <row r="1104" spans="1:30" x14ac:dyDescent="0.2">
      <c r="A1104" s="105" t="s">
        <v>3220</v>
      </c>
      <c r="B1104" s="105" t="s">
        <v>3218</v>
      </c>
      <c r="C1104" s="105" t="s">
        <v>3221</v>
      </c>
      <c r="D1104" s="106">
        <v>0</v>
      </c>
      <c r="E1104" s="107">
        <v>0</v>
      </c>
      <c r="F1104" s="108">
        <v>0</v>
      </c>
      <c r="G1104" s="108" t="s">
        <v>156</v>
      </c>
      <c r="H1104" s="109">
        <v>0</v>
      </c>
      <c r="I1104" s="107">
        <v>0</v>
      </c>
      <c r="J1104" s="108">
        <v>0</v>
      </c>
      <c r="K1104" s="108" t="s">
        <v>156</v>
      </c>
      <c r="L1104" s="110" t="s">
        <v>157</v>
      </c>
      <c r="M1104" s="106">
        <v>0</v>
      </c>
      <c r="N1104" s="111">
        <v>0</v>
      </c>
      <c r="O1104" s="112">
        <v>0</v>
      </c>
      <c r="P1104" s="112" t="s">
        <v>156</v>
      </c>
      <c r="Q1104" s="109">
        <v>0</v>
      </c>
      <c r="R1104" s="107">
        <v>0</v>
      </c>
      <c r="S1104" s="108">
        <v>0</v>
      </c>
      <c r="T1104" s="108" t="s">
        <v>156</v>
      </c>
      <c r="U1104" s="110" t="s">
        <v>157</v>
      </c>
      <c r="V1104" s="106">
        <v>0</v>
      </c>
      <c r="W1104" s="107">
        <v>0</v>
      </c>
      <c r="X1104" s="108">
        <v>0</v>
      </c>
      <c r="Y1104" s="108" t="s">
        <v>156</v>
      </c>
      <c r="Z1104" s="109">
        <v>0</v>
      </c>
      <c r="AA1104" s="107">
        <v>0</v>
      </c>
      <c r="AB1104" s="108">
        <v>0</v>
      </c>
      <c r="AC1104" s="108" t="s">
        <v>156</v>
      </c>
      <c r="AD1104" s="110" t="s">
        <v>157</v>
      </c>
    </row>
    <row r="1105" spans="1:30" x14ac:dyDescent="0.2">
      <c r="A1105" s="105" t="s">
        <v>3222</v>
      </c>
      <c r="B1105" s="105" t="s">
        <v>3223</v>
      </c>
      <c r="C1105" s="105" t="s">
        <v>3224</v>
      </c>
      <c r="D1105" s="106">
        <v>0</v>
      </c>
      <c r="E1105" s="107">
        <v>0</v>
      </c>
      <c r="F1105" s="108">
        <v>0</v>
      </c>
      <c r="G1105" s="108" t="s">
        <v>156</v>
      </c>
      <c r="H1105" s="109">
        <v>0</v>
      </c>
      <c r="I1105" s="107">
        <v>0</v>
      </c>
      <c r="J1105" s="108">
        <v>0</v>
      </c>
      <c r="K1105" s="108" t="s">
        <v>156</v>
      </c>
      <c r="L1105" s="110" t="s">
        <v>157</v>
      </c>
      <c r="M1105" s="106">
        <v>0</v>
      </c>
      <c r="N1105" s="111">
        <v>0</v>
      </c>
      <c r="O1105" s="112">
        <v>0</v>
      </c>
      <c r="P1105" s="112" t="s">
        <v>156</v>
      </c>
      <c r="Q1105" s="109">
        <v>0</v>
      </c>
      <c r="R1105" s="107">
        <v>0</v>
      </c>
      <c r="S1105" s="108">
        <v>0</v>
      </c>
      <c r="T1105" s="108" t="s">
        <v>156</v>
      </c>
      <c r="U1105" s="110" t="s">
        <v>157</v>
      </c>
      <c r="V1105" s="106">
        <v>0</v>
      </c>
      <c r="W1105" s="107">
        <v>0</v>
      </c>
      <c r="X1105" s="108">
        <v>0</v>
      </c>
      <c r="Y1105" s="108" t="s">
        <v>156</v>
      </c>
      <c r="Z1105" s="109">
        <v>0</v>
      </c>
      <c r="AA1105" s="107">
        <v>0</v>
      </c>
      <c r="AB1105" s="108">
        <v>0</v>
      </c>
      <c r="AC1105" s="108" t="s">
        <v>156</v>
      </c>
      <c r="AD1105" s="110" t="s">
        <v>157</v>
      </c>
    </row>
    <row r="1106" spans="1:30" x14ac:dyDescent="0.2">
      <c r="A1106" s="105" t="s">
        <v>3225</v>
      </c>
      <c r="B1106" s="105" t="s">
        <v>3226</v>
      </c>
      <c r="C1106" s="105" t="s">
        <v>3227</v>
      </c>
      <c r="D1106" s="106">
        <v>0</v>
      </c>
      <c r="E1106" s="107">
        <v>0</v>
      </c>
      <c r="F1106" s="108">
        <v>4.9347902189639699E-3</v>
      </c>
      <c r="G1106" s="108" t="s">
        <v>156</v>
      </c>
      <c r="H1106" s="109">
        <v>0</v>
      </c>
      <c r="I1106" s="107">
        <v>0</v>
      </c>
      <c r="J1106" s="108">
        <v>0</v>
      </c>
      <c r="K1106" s="108" t="s">
        <v>156</v>
      </c>
      <c r="L1106" s="110" t="s">
        <v>157</v>
      </c>
      <c r="M1106" s="116">
        <v>0</v>
      </c>
      <c r="N1106" s="111">
        <v>0</v>
      </c>
      <c r="O1106" s="112">
        <v>2.7422949326536199E-3</v>
      </c>
      <c r="P1106" s="112" t="s">
        <v>156</v>
      </c>
      <c r="Q1106" s="113">
        <v>0</v>
      </c>
      <c r="R1106" s="107">
        <v>0</v>
      </c>
      <c r="S1106" s="108">
        <v>2.0738448268388301E-3</v>
      </c>
      <c r="T1106" s="108" t="s">
        <v>156</v>
      </c>
      <c r="U1106" s="110" t="s">
        <v>157</v>
      </c>
      <c r="V1106" s="116">
        <v>0</v>
      </c>
      <c r="W1106" s="107">
        <v>0</v>
      </c>
      <c r="X1106" s="108">
        <v>1.2444440036539E-3</v>
      </c>
      <c r="Y1106" s="108" t="s">
        <v>156</v>
      </c>
      <c r="Z1106" s="113">
        <v>0</v>
      </c>
      <c r="AA1106" s="107">
        <v>0</v>
      </c>
      <c r="AB1106" s="114">
        <v>1.49918783496384E-3</v>
      </c>
      <c r="AC1106" s="108" t="s">
        <v>156</v>
      </c>
      <c r="AD1106" s="110" t="s">
        <v>157</v>
      </c>
    </row>
    <row r="1107" spans="1:30" x14ac:dyDescent="0.2">
      <c r="A1107" s="105" t="s">
        <v>3228</v>
      </c>
      <c r="B1107" s="105" t="s">
        <v>3229</v>
      </c>
      <c r="C1107" s="105" t="s">
        <v>3230</v>
      </c>
      <c r="D1107" s="106">
        <v>0</v>
      </c>
      <c r="E1107" s="107">
        <v>0</v>
      </c>
      <c r="F1107" s="108">
        <v>0</v>
      </c>
      <c r="G1107" s="108" t="s">
        <v>156</v>
      </c>
      <c r="H1107" s="109">
        <v>0</v>
      </c>
      <c r="I1107" s="107">
        <v>0</v>
      </c>
      <c r="J1107" s="108">
        <v>0</v>
      </c>
      <c r="K1107" s="108" t="s">
        <v>156</v>
      </c>
      <c r="L1107" s="110" t="s">
        <v>157</v>
      </c>
      <c r="M1107" s="106">
        <v>0</v>
      </c>
      <c r="N1107" s="111">
        <v>0</v>
      </c>
      <c r="O1107" s="112">
        <v>0</v>
      </c>
      <c r="P1107" s="112" t="s">
        <v>156</v>
      </c>
      <c r="Q1107" s="109">
        <v>0</v>
      </c>
      <c r="R1107" s="107">
        <v>0</v>
      </c>
      <c r="S1107" s="108">
        <v>0</v>
      </c>
      <c r="T1107" s="108" t="s">
        <v>156</v>
      </c>
      <c r="U1107" s="110" t="s">
        <v>157</v>
      </c>
      <c r="V1107" s="106">
        <v>0</v>
      </c>
      <c r="W1107" s="107">
        <v>0</v>
      </c>
      <c r="X1107" s="108">
        <v>0</v>
      </c>
      <c r="Y1107" s="108" t="s">
        <v>156</v>
      </c>
      <c r="Z1107" s="109">
        <v>0</v>
      </c>
      <c r="AA1107" s="107">
        <v>0</v>
      </c>
      <c r="AB1107" s="108">
        <v>0</v>
      </c>
      <c r="AC1107" s="108" t="s">
        <v>156</v>
      </c>
      <c r="AD1107" s="110" t="s">
        <v>157</v>
      </c>
    </row>
    <row r="1108" spans="1:30" x14ac:dyDescent="0.2">
      <c r="A1108" s="105" t="s">
        <v>3231</v>
      </c>
      <c r="B1108" s="105" t="s">
        <v>3232</v>
      </c>
      <c r="C1108" s="105" t="s">
        <v>3233</v>
      </c>
      <c r="D1108" s="106">
        <v>0</v>
      </c>
      <c r="E1108" s="107">
        <v>0</v>
      </c>
      <c r="F1108" s="108">
        <v>0</v>
      </c>
      <c r="G1108" s="108" t="s">
        <v>156</v>
      </c>
      <c r="H1108" s="109">
        <v>0</v>
      </c>
      <c r="I1108" s="107">
        <v>0</v>
      </c>
      <c r="J1108" s="108">
        <v>0</v>
      </c>
      <c r="K1108" s="108" t="s">
        <v>156</v>
      </c>
      <c r="L1108" s="110" t="s">
        <v>157</v>
      </c>
      <c r="M1108" s="106">
        <v>0</v>
      </c>
      <c r="N1108" s="111">
        <v>0</v>
      </c>
      <c r="O1108" s="112">
        <v>0</v>
      </c>
      <c r="P1108" s="112" t="s">
        <v>156</v>
      </c>
      <c r="Q1108" s="109">
        <v>0</v>
      </c>
      <c r="R1108" s="107">
        <v>0</v>
      </c>
      <c r="S1108" s="108">
        <v>0</v>
      </c>
      <c r="T1108" s="108" t="s">
        <v>156</v>
      </c>
      <c r="U1108" s="110" t="s">
        <v>157</v>
      </c>
      <c r="V1108" s="106">
        <v>0</v>
      </c>
      <c r="W1108" s="107">
        <v>0</v>
      </c>
      <c r="X1108" s="108">
        <v>0</v>
      </c>
      <c r="Y1108" s="108" t="s">
        <v>156</v>
      </c>
      <c r="Z1108" s="109">
        <v>0</v>
      </c>
      <c r="AA1108" s="107">
        <v>0</v>
      </c>
      <c r="AB1108" s="108">
        <v>0</v>
      </c>
      <c r="AC1108" s="108" t="s">
        <v>156</v>
      </c>
      <c r="AD1108" s="110" t="s">
        <v>157</v>
      </c>
    </row>
    <row r="1109" spans="1:30" x14ac:dyDescent="0.2">
      <c r="A1109" s="105" t="s">
        <v>3234</v>
      </c>
      <c r="B1109" s="105" t="s">
        <v>3235</v>
      </c>
      <c r="C1109" s="105" t="s">
        <v>3236</v>
      </c>
      <c r="D1109" s="106">
        <v>4.6550000000000001E-2</v>
      </c>
      <c r="E1109" s="107">
        <v>-1.8891202097308969E-2</v>
      </c>
      <c r="F1109" s="108">
        <v>4.8838938630311297E-4</v>
      </c>
      <c r="G1109" s="108">
        <v>1.0491716139701674</v>
      </c>
      <c r="H1109" s="109">
        <v>-6.6499999999999997E-3</v>
      </c>
      <c r="I1109" s="107">
        <v>1.6383345651638334E-2</v>
      </c>
      <c r="J1109" s="108">
        <v>3.2671964892165399E-4</v>
      </c>
      <c r="K1109" s="108">
        <v>4.91307742739329</v>
      </c>
      <c r="L1109" s="110" t="s">
        <v>157</v>
      </c>
      <c r="M1109" s="106">
        <v>0</v>
      </c>
      <c r="N1109" s="111">
        <v>0</v>
      </c>
      <c r="O1109" s="112">
        <v>0</v>
      </c>
      <c r="P1109" s="112" t="s">
        <v>156</v>
      </c>
      <c r="Q1109" s="109">
        <v>0</v>
      </c>
      <c r="R1109" s="107">
        <v>0</v>
      </c>
      <c r="S1109" s="108">
        <v>0</v>
      </c>
      <c r="T1109" s="108" t="s">
        <v>156</v>
      </c>
      <c r="U1109" s="110" t="s">
        <v>157</v>
      </c>
      <c r="V1109" s="106">
        <v>0</v>
      </c>
      <c r="W1109" s="107">
        <v>0</v>
      </c>
      <c r="X1109" s="108">
        <v>0</v>
      </c>
      <c r="Y1109" s="108" t="s">
        <v>156</v>
      </c>
      <c r="Z1109" s="109">
        <v>0</v>
      </c>
      <c r="AA1109" s="107">
        <v>0</v>
      </c>
      <c r="AB1109" s="108">
        <v>0</v>
      </c>
      <c r="AC1109" s="108" t="s">
        <v>156</v>
      </c>
      <c r="AD1109" s="110" t="s">
        <v>157</v>
      </c>
    </row>
    <row r="1110" spans="1:30" x14ac:dyDescent="0.2">
      <c r="A1110" s="105" t="s">
        <v>3237</v>
      </c>
      <c r="B1110" s="105" t="s">
        <v>3238</v>
      </c>
      <c r="C1110" s="105" t="s">
        <v>3239</v>
      </c>
      <c r="D1110" s="116">
        <v>2.3859851158951798E-5</v>
      </c>
      <c r="E1110" s="107">
        <v>-9.6829488776685295E-6</v>
      </c>
      <c r="F1110" s="108">
        <v>2.8162263182439199E-2</v>
      </c>
      <c r="G1110" s="108">
        <v>118032.0153500757</v>
      </c>
      <c r="H1110" s="113">
        <v>2.4312464814814798E-5</v>
      </c>
      <c r="I1110" s="107">
        <v>-5.989767138412121E-5</v>
      </c>
      <c r="J1110" s="108">
        <v>1.0207983306123899E-2</v>
      </c>
      <c r="K1110" s="108">
        <v>41986.624490264214</v>
      </c>
      <c r="L1110" s="110">
        <v>2.6289815343664107</v>
      </c>
      <c r="M1110" s="116">
        <v>2.60401935483871E-5</v>
      </c>
      <c r="N1110" s="111">
        <v>-1.4141519250780439E-5</v>
      </c>
      <c r="O1110" s="112">
        <v>4.2268346361731601E-2</v>
      </c>
      <c r="P1110" s="112">
        <v>162319.6320841081</v>
      </c>
      <c r="Q1110" s="113">
        <v>1.0518455144032901E-5</v>
      </c>
      <c r="R1110" s="107">
        <v>-2.4264293203455622E-5</v>
      </c>
      <c r="S1110" s="108">
        <v>7.4214150111909403E-3</v>
      </c>
      <c r="T1110" s="108">
        <v>70556.131195759241</v>
      </c>
      <c r="U1110" s="110">
        <v>0.7788977163408749</v>
      </c>
      <c r="V1110" s="116">
        <v>3.1031561916225303E-5</v>
      </c>
      <c r="W1110" s="107">
        <v>-5.1385265633756091E-6</v>
      </c>
      <c r="X1110" s="108">
        <v>1.76575363000343E-3</v>
      </c>
      <c r="Y1110" s="108">
        <v>5690.1861233100872</v>
      </c>
      <c r="Z1110" s="113">
        <v>9.95467407407407E-6</v>
      </c>
      <c r="AA1110" s="107">
        <v>-5.1026217078293699E-6</v>
      </c>
      <c r="AB1110" s="108">
        <v>1.8735628041207899E-2</v>
      </c>
      <c r="AC1110" s="108">
        <v>188209.35674833317</v>
      </c>
      <c r="AD1110" s="110">
        <v>-1.0116047127622006E-2</v>
      </c>
    </row>
    <row r="1111" spans="1:30" x14ac:dyDescent="0.2">
      <c r="A1111" s="105" t="s">
        <v>3240</v>
      </c>
      <c r="B1111" s="105" t="s">
        <v>3241</v>
      </c>
      <c r="C1111" s="105" t="s">
        <v>3242</v>
      </c>
      <c r="D1111" s="106">
        <v>0</v>
      </c>
      <c r="E1111" s="107">
        <v>0</v>
      </c>
      <c r="F1111" s="108">
        <v>2.4735208419649601E-2</v>
      </c>
      <c r="G1111" s="108" t="s">
        <v>156</v>
      </c>
      <c r="H1111" s="113">
        <v>0</v>
      </c>
      <c r="I1111" s="107">
        <v>0</v>
      </c>
      <c r="J1111" s="108">
        <v>1.4495768220926101E-3</v>
      </c>
      <c r="K1111" s="108" t="s">
        <v>156</v>
      </c>
      <c r="L1111" s="110" t="s">
        <v>157</v>
      </c>
      <c r="M1111" s="106">
        <v>0</v>
      </c>
      <c r="N1111" s="111">
        <v>0</v>
      </c>
      <c r="O1111" s="112">
        <v>1.1660111772669301E-2</v>
      </c>
      <c r="P1111" s="112" t="s">
        <v>156</v>
      </c>
      <c r="Q1111" s="113">
        <v>0</v>
      </c>
      <c r="R1111" s="107">
        <v>0</v>
      </c>
      <c r="S1111" s="108">
        <v>4.5129410426752602E-4</v>
      </c>
      <c r="T1111" s="108" t="s">
        <v>156</v>
      </c>
      <c r="U1111" s="110" t="s">
        <v>157</v>
      </c>
      <c r="V1111" s="106">
        <v>0</v>
      </c>
      <c r="W1111" s="107">
        <v>0</v>
      </c>
      <c r="X1111" s="108">
        <v>0</v>
      </c>
      <c r="Y1111" s="108" t="s">
        <v>156</v>
      </c>
      <c r="Z1111" s="109">
        <v>0</v>
      </c>
      <c r="AA1111" s="107">
        <v>0</v>
      </c>
      <c r="AB1111" s="108">
        <v>7.3348870746641603E-3</v>
      </c>
      <c r="AC1111" s="108" t="s">
        <v>156</v>
      </c>
      <c r="AD1111" s="110" t="s">
        <v>157</v>
      </c>
    </row>
    <row r="1112" spans="1:30" x14ac:dyDescent="0.2">
      <c r="A1112" s="105" t="s">
        <v>3243</v>
      </c>
      <c r="B1112" s="105" t="s">
        <v>2471</v>
      </c>
      <c r="C1112" s="105" t="s">
        <v>3244</v>
      </c>
      <c r="D1112" s="106">
        <v>0.40539185548925399</v>
      </c>
      <c r="E1112" s="107">
        <v>-0.16451857079807883</v>
      </c>
      <c r="F1112" s="108">
        <v>0.10537802085127899</v>
      </c>
      <c r="G1112" s="108">
        <v>25.994113947874396</v>
      </c>
      <c r="H1112" s="109">
        <v>2.1665312363359699E-2</v>
      </c>
      <c r="I1112" s="107">
        <v>-5.3375985127764723E-2</v>
      </c>
      <c r="J1112" s="108">
        <v>2.58772394367589E-2</v>
      </c>
      <c r="K1112" s="108">
        <v>119.44087859320412</v>
      </c>
      <c r="L1112" s="110">
        <v>-1.6239877470308925</v>
      </c>
      <c r="M1112" s="106">
        <v>7.4549475459966805E-2</v>
      </c>
      <c r="N1112" s="111">
        <v>-4.0485215303555346E-2</v>
      </c>
      <c r="O1112" s="112">
        <v>6.7972820717194404E-2</v>
      </c>
      <c r="P1112" s="112">
        <v>91.178134115371378</v>
      </c>
      <c r="Q1112" s="109">
        <v>9.5138070060731394E-3</v>
      </c>
      <c r="R1112" s="107">
        <v>-2.1946740230898577E-2</v>
      </c>
      <c r="S1112" s="108">
        <v>9.7908986318325005E-3</v>
      </c>
      <c r="T1112" s="108">
        <v>102.91252098747094</v>
      </c>
      <c r="U1112" s="110">
        <v>-0.88338847903321882</v>
      </c>
      <c r="V1112" s="106">
        <v>0.122524827389923</v>
      </c>
      <c r="W1112" s="107">
        <v>-2.0288926542461169E-2</v>
      </c>
      <c r="X1112" s="108">
        <v>1.3302377905783799E-2</v>
      </c>
      <c r="Y1112" s="108">
        <v>10.856883612208906</v>
      </c>
      <c r="Z1112" s="109">
        <v>1.1901894330841699E-2</v>
      </c>
      <c r="AA1112" s="107">
        <v>-6.1007386002733619E-3</v>
      </c>
      <c r="AB1112" s="108">
        <v>2.4612926436260198E-2</v>
      </c>
      <c r="AC1112" s="108">
        <v>206.79839487803267</v>
      </c>
      <c r="AD1112" s="110">
        <v>-1.7336367145896892</v>
      </c>
    </row>
    <row r="1113" spans="1:30" x14ac:dyDescent="0.2">
      <c r="A1113" s="105" t="s">
        <v>3245</v>
      </c>
      <c r="B1113" s="105" t="s">
        <v>3246</v>
      </c>
      <c r="C1113" s="105" t="s">
        <v>3247</v>
      </c>
      <c r="D1113" s="106">
        <v>0</v>
      </c>
      <c r="E1113" s="107">
        <v>0</v>
      </c>
      <c r="F1113" s="108">
        <v>0</v>
      </c>
      <c r="G1113" s="108" t="s">
        <v>156</v>
      </c>
      <c r="H1113" s="109">
        <v>0</v>
      </c>
      <c r="I1113" s="107">
        <v>0</v>
      </c>
      <c r="J1113" s="108">
        <v>0</v>
      </c>
      <c r="K1113" s="108" t="s">
        <v>156</v>
      </c>
      <c r="L1113" s="110" t="s">
        <v>157</v>
      </c>
      <c r="M1113" s="106">
        <v>0</v>
      </c>
      <c r="N1113" s="111">
        <v>0</v>
      </c>
      <c r="O1113" s="112">
        <v>0</v>
      </c>
      <c r="P1113" s="112" t="s">
        <v>156</v>
      </c>
      <c r="Q1113" s="109">
        <v>0</v>
      </c>
      <c r="R1113" s="107">
        <v>0</v>
      </c>
      <c r="S1113" s="108">
        <v>0</v>
      </c>
      <c r="T1113" s="108" t="s">
        <v>156</v>
      </c>
      <c r="U1113" s="110" t="s">
        <v>157</v>
      </c>
      <c r="V1113" s="106">
        <v>0</v>
      </c>
      <c r="W1113" s="107">
        <v>0</v>
      </c>
      <c r="X1113" s="108">
        <v>0</v>
      </c>
      <c r="Y1113" s="108" t="s">
        <v>156</v>
      </c>
      <c r="Z1113" s="109">
        <v>0</v>
      </c>
      <c r="AA1113" s="107">
        <v>0</v>
      </c>
      <c r="AB1113" s="108">
        <v>0</v>
      </c>
      <c r="AC1113" s="108" t="s">
        <v>156</v>
      </c>
      <c r="AD1113" s="110" t="s">
        <v>157</v>
      </c>
    </row>
    <row r="1114" spans="1:30" x14ac:dyDescent="0.2">
      <c r="A1114" s="105" t="s">
        <v>3248</v>
      </c>
      <c r="B1114" s="105" t="s">
        <v>3246</v>
      </c>
      <c r="C1114" s="105" t="s">
        <v>3249</v>
      </c>
      <c r="D1114" s="106">
        <v>0</v>
      </c>
      <c r="E1114" s="107">
        <v>0</v>
      </c>
      <c r="F1114" s="108">
        <v>0</v>
      </c>
      <c r="G1114" s="108" t="s">
        <v>156</v>
      </c>
      <c r="H1114" s="109">
        <v>0</v>
      </c>
      <c r="I1114" s="107">
        <v>0</v>
      </c>
      <c r="J1114" s="108">
        <v>0</v>
      </c>
      <c r="K1114" s="108" t="s">
        <v>156</v>
      </c>
      <c r="L1114" s="110" t="s">
        <v>157</v>
      </c>
      <c r="M1114" s="106">
        <v>0</v>
      </c>
      <c r="N1114" s="111">
        <v>0</v>
      </c>
      <c r="O1114" s="112">
        <v>0</v>
      </c>
      <c r="P1114" s="112" t="s">
        <v>156</v>
      </c>
      <c r="Q1114" s="109">
        <v>0</v>
      </c>
      <c r="R1114" s="107">
        <v>0</v>
      </c>
      <c r="S1114" s="108">
        <v>0</v>
      </c>
      <c r="T1114" s="108" t="s">
        <v>156</v>
      </c>
      <c r="U1114" s="110" t="s">
        <v>157</v>
      </c>
      <c r="V1114" s="106">
        <v>0</v>
      </c>
      <c r="W1114" s="107">
        <v>0</v>
      </c>
      <c r="X1114" s="108">
        <v>0</v>
      </c>
      <c r="Y1114" s="108" t="s">
        <v>156</v>
      </c>
      <c r="Z1114" s="109">
        <v>0</v>
      </c>
      <c r="AA1114" s="107">
        <v>0</v>
      </c>
      <c r="AB1114" s="108">
        <v>0</v>
      </c>
      <c r="AC1114" s="108" t="s">
        <v>156</v>
      </c>
      <c r="AD1114" s="110" t="s">
        <v>157</v>
      </c>
    </row>
    <row r="1115" spans="1:30" x14ac:dyDescent="0.2">
      <c r="A1115" s="105" t="s">
        <v>3250</v>
      </c>
      <c r="B1115" s="105" t="s">
        <v>3251</v>
      </c>
      <c r="C1115" s="105" t="s">
        <v>3252</v>
      </c>
      <c r="D1115" s="106">
        <v>0</v>
      </c>
      <c r="E1115" s="107">
        <v>0</v>
      </c>
      <c r="F1115" s="108">
        <v>0</v>
      </c>
      <c r="G1115" s="108" t="s">
        <v>156</v>
      </c>
      <c r="H1115" s="109">
        <v>0</v>
      </c>
      <c r="I1115" s="107">
        <v>0</v>
      </c>
      <c r="J1115" s="108">
        <v>0</v>
      </c>
      <c r="K1115" s="108" t="s">
        <v>156</v>
      </c>
      <c r="L1115" s="110" t="s">
        <v>157</v>
      </c>
      <c r="M1115" s="106">
        <v>0</v>
      </c>
      <c r="N1115" s="111">
        <v>0</v>
      </c>
      <c r="O1115" s="112">
        <v>0</v>
      </c>
      <c r="P1115" s="112" t="s">
        <v>156</v>
      </c>
      <c r="Q1115" s="109">
        <v>0</v>
      </c>
      <c r="R1115" s="107">
        <v>0</v>
      </c>
      <c r="S1115" s="108">
        <v>0</v>
      </c>
      <c r="T1115" s="108" t="s">
        <v>156</v>
      </c>
      <c r="U1115" s="110" t="s">
        <v>157</v>
      </c>
      <c r="V1115" s="106">
        <v>0</v>
      </c>
      <c r="W1115" s="107">
        <v>0</v>
      </c>
      <c r="X1115" s="108">
        <v>0</v>
      </c>
      <c r="Y1115" s="108" t="s">
        <v>156</v>
      </c>
      <c r="Z1115" s="109">
        <v>0</v>
      </c>
      <c r="AA1115" s="107">
        <v>0</v>
      </c>
      <c r="AB1115" s="108">
        <v>0</v>
      </c>
      <c r="AC1115" s="108" t="s">
        <v>156</v>
      </c>
      <c r="AD1115" s="110" t="s">
        <v>157</v>
      </c>
    </row>
    <row r="1116" spans="1:30" x14ac:dyDescent="0.2">
      <c r="A1116" s="105" t="s">
        <v>3253</v>
      </c>
      <c r="B1116" s="105" t="s">
        <v>3254</v>
      </c>
      <c r="C1116" s="105" t="s">
        <v>3255</v>
      </c>
      <c r="D1116" s="106">
        <v>0</v>
      </c>
      <c r="E1116" s="107">
        <v>0</v>
      </c>
      <c r="F1116" s="108">
        <v>2.39513593200191E-2</v>
      </c>
      <c r="G1116" s="108" t="s">
        <v>156</v>
      </c>
      <c r="H1116" s="113">
        <v>0</v>
      </c>
      <c r="I1116" s="107">
        <v>0</v>
      </c>
      <c r="J1116" s="108">
        <v>2.2246454223619301E-3</v>
      </c>
      <c r="K1116" s="108" t="s">
        <v>156</v>
      </c>
      <c r="L1116" s="110" t="s">
        <v>157</v>
      </c>
      <c r="M1116" s="106">
        <v>0</v>
      </c>
      <c r="N1116" s="111">
        <v>0</v>
      </c>
      <c r="O1116" s="112">
        <v>1.060948521277E-2</v>
      </c>
      <c r="P1116" s="112" t="s">
        <v>156</v>
      </c>
      <c r="Q1116" s="109">
        <v>0</v>
      </c>
      <c r="R1116" s="107">
        <v>0</v>
      </c>
      <c r="S1116" s="108">
        <v>0</v>
      </c>
      <c r="T1116" s="108" t="s">
        <v>156</v>
      </c>
      <c r="U1116" s="110" t="s">
        <v>157</v>
      </c>
      <c r="V1116" s="116">
        <v>0</v>
      </c>
      <c r="W1116" s="107">
        <v>0</v>
      </c>
      <c r="X1116" s="108">
        <v>9.6713487309341096E-4</v>
      </c>
      <c r="Y1116" s="108" t="s">
        <v>156</v>
      </c>
      <c r="Z1116" s="109">
        <v>0</v>
      </c>
      <c r="AA1116" s="107">
        <v>0</v>
      </c>
      <c r="AB1116" s="108">
        <v>1.9349747363839501E-2</v>
      </c>
      <c r="AC1116" s="108" t="s">
        <v>156</v>
      </c>
      <c r="AD1116" s="110" t="s">
        <v>157</v>
      </c>
    </row>
    <row r="1117" spans="1:30" x14ac:dyDescent="0.2">
      <c r="A1117" s="105" t="s">
        <v>3256</v>
      </c>
      <c r="B1117" s="105" t="s">
        <v>3257</v>
      </c>
      <c r="C1117" s="105" t="s">
        <v>3258</v>
      </c>
      <c r="D1117" s="106">
        <v>0</v>
      </c>
      <c r="E1117" s="107">
        <v>0</v>
      </c>
      <c r="F1117" s="108">
        <v>2.39513593200191E-2</v>
      </c>
      <c r="G1117" s="108" t="s">
        <v>156</v>
      </c>
      <c r="H1117" s="113">
        <v>0</v>
      </c>
      <c r="I1117" s="107">
        <v>0</v>
      </c>
      <c r="J1117" s="108">
        <v>2.2246454223619301E-3</v>
      </c>
      <c r="K1117" s="108" t="s">
        <v>156</v>
      </c>
      <c r="L1117" s="110" t="s">
        <v>157</v>
      </c>
      <c r="M1117" s="106">
        <v>0</v>
      </c>
      <c r="N1117" s="111">
        <v>0</v>
      </c>
      <c r="O1117" s="112">
        <v>1.060948521277E-2</v>
      </c>
      <c r="P1117" s="112" t="s">
        <v>156</v>
      </c>
      <c r="Q1117" s="109">
        <v>0</v>
      </c>
      <c r="R1117" s="107">
        <v>0</v>
      </c>
      <c r="S1117" s="108">
        <v>0</v>
      </c>
      <c r="T1117" s="108" t="s">
        <v>156</v>
      </c>
      <c r="U1117" s="110" t="s">
        <v>157</v>
      </c>
      <c r="V1117" s="116">
        <v>0</v>
      </c>
      <c r="W1117" s="107">
        <v>0</v>
      </c>
      <c r="X1117" s="108">
        <v>9.6713487309341096E-4</v>
      </c>
      <c r="Y1117" s="108" t="s">
        <v>156</v>
      </c>
      <c r="Z1117" s="109">
        <v>0</v>
      </c>
      <c r="AA1117" s="107">
        <v>0</v>
      </c>
      <c r="AB1117" s="108">
        <v>1.9349747363839501E-2</v>
      </c>
      <c r="AC1117" s="108" t="s">
        <v>156</v>
      </c>
      <c r="AD1117" s="110" t="s">
        <v>157</v>
      </c>
    </row>
    <row r="1118" spans="1:30" x14ac:dyDescent="0.2">
      <c r="A1118" s="105" t="s">
        <v>3259</v>
      </c>
      <c r="B1118" s="105" t="s">
        <v>3257</v>
      </c>
      <c r="C1118" s="105" t="s">
        <v>3260</v>
      </c>
      <c r="D1118" s="116">
        <v>0</v>
      </c>
      <c r="E1118" s="107">
        <v>0</v>
      </c>
      <c r="F1118" s="108">
        <v>2.4465598571153302E-3</v>
      </c>
      <c r="G1118" s="108" t="s">
        <v>156</v>
      </c>
      <c r="H1118" s="113">
        <v>0</v>
      </c>
      <c r="I1118" s="107">
        <v>0</v>
      </c>
      <c r="J1118" s="108">
        <v>6.4843004821393E-4</v>
      </c>
      <c r="K1118" s="108" t="s">
        <v>156</v>
      </c>
      <c r="L1118" s="110" t="s">
        <v>157</v>
      </c>
      <c r="M1118" s="106">
        <v>0</v>
      </c>
      <c r="N1118" s="111">
        <v>0</v>
      </c>
      <c r="O1118" s="112">
        <v>0</v>
      </c>
      <c r="P1118" s="112" t="s">
        <v>156</v>
      </c>
      <c r="Q1118" s="113">
        <v>0</v>
      </c>
      <c r="R1118" s="107">
        <v>0</v>
      </c>
      <c r="S1118" s="108">
        <v>1.9805507185646E-4</v>
      </c>
      <c r="T1118" s="108" t="s">
        <v>156</v>
      </c>
      <c r="U1118" s="110" t="s">
        <v>157</v>
      </c>
      <c r="V1118" s="116">
        <v>0</v>
      </c>
      <c r="W1118" s="107">
        <v>0</v>
      </c>
      <c r="X1118" s="108">
        <v>8.8718041861542E-4</v>
      </c>
      <c r="Y1118" s="108" t="s">
        <v>156</v>
      </c>
      <c r="Z1118" s="109">
        <v>0</v>
      </c>
      <c r="AA1118" s="107">
        <v>0</v>
      </c>
      <c r="AB1118" s="108">
        <v>0</v>
      </c>
      <c r="AC1118" s="108" t="s">
        <v>156</v>
      </c>
      <c r="AD1118" s="110" t="s">
        <v>157</v>
      </c>
    </row>
    <row r="1119" spans="1:30" x14ac:dyDescent="0.2">
      <c r="A1119" s="105" t="s">
        <v>3261</v>
      </c>
      <c r="B1119" s="105" t="s">
        <v>3262</v>
      </c>
      <c r="C1119" s="105" t="s">
        <v>3263</v>
      </c>
      <c r="D1119" s="116">
        <v>0</v>
      </c>
      <c r="E1119" s="107">
        <v>0</v>
      </c>
      <c r="F1119" s="114">
        <v>3.2155069960032E-6</v>
      </c>
      <c r="G1119" s="108" t="s">
        <v>156</v>
      </c>
      <c r="H1119" s="113">
        <v>0</v>
      </c>
      <c r="I1119" s="107">
        <v>0</v>
      </c>
      <c r="J1119" s="114">
        <v>4.3537751854715901E-7</v>
      </c>
      <c r="K1119" s="108" t="s">
        <v>156</v>
      </c>
      <c r="L1119" s="110" t="s">
        <v>157</v>
      </c>
      <c r="M1119" s="116">
        <v>0</v>
      </c>
      <c r="N1119" s="111">
        <v>0</v>
      </c>
      <c r="O1119" s="115">
        <v>1.1198231647210599E-6</v>
      </c>
      <c r="P1119" s="112" t="s">
        <v>156</v>
      </c>
      <c r="Q1119" s="113">
        <v>0</v>
      </c>
      <c r="R1119" s="107">
        <v>0</v>
      </c>
      <c r="S1119" s="114">
        <v>1.42224506408185E-5</v>
      </c>
      <c r="T1119" s="108" t="s">
        <v>156</v>
      </c>
      <c r="U1119" s="110" t="s">
        <v>157</v>
      </c>
      <c r="V1119" s="116">
        <v>0</v>
      </c>
      <c r="W1119" s="107">
        <v>0</v>
      </c>
      <c r="X1119" s="114">
        <v>1.5783990115908299E-6</v>
      </c>
      <c r="Y1119" s="108" t="s">
        <v>156</v>
      </c>
      <c r="Z1119" s="113">
        <v>0</v>
      </c>
      <c r="AA1119" s="107">
        <v>0</v>
      </c>
      <c r="AB1119" s="114">
        <v>4.3035198877913002E-7</v>
      </c>
      <c r="AC1119" s="108" t="s">
        <v>156</v>
      </c>
      <c r="AD1119" s="110" t="s">
        <v>157</v>
      </c>
    </row>
    <row r="1120" spans="1:30" x14ac:dyDescent="0.2">
      <c r="A1120" s="105" t="s">
        <v>3264</v>
      </c>
      <c r="B1120" s="105" t="s">
        <v>2480</v>
      </c>
      <c r="C1120" s="105" t="s">
        <v>3265</v>
      </c>
      <c r="D1120" s="106">
        <v>0</v>
      </c>
      <c r="E1120" s="107">
        <v>0</v>
      </c>
      <c r="F1120" s="108">
        <v>0</v>
      </c>
      <c r="G1120" s="108" t="s">
        <v>156</v>
      </c>
      <c r="H1120" s="109">
        <v>0</v>
      </c>
      <c r="I1120" s="107">
        <v>0</v>
      </c>
      <c r="J1120" s="108">
        <v>0</v>
      </c>
      <c r="K1120" s="108" t="s">
        <v>156</v>
      </c>
      <c r="L1120" s="110" t="s">
        <v>157</v>
      </c>
      <c r="M1120" s="106">
        <v>0</v>
      </c>
      <c r="N1120" s="111">
        <v>0</v>
      </c>
      <c r="O1120" s="112">
        <v>0</v>
      </c>
      <c r="P1120" s="112" t="s">
        <v>156</v>
      </c>
      <c r="Q1120" s="109">
        <v>0</v>
      </c>
      <c r="R1120" s="107">
        <v>0</v>
      </c>
      <c r="S1120" s="108">
        <v>0</v>
      </c>
      <c r="T1120" s="108" t="s">
        <v>156</v>
      </c>
      <c r="U1120" s="110" t="s">
        <v>157</v>
      </c>
      <c r="V1120" s="106">
        <v>0</v>
      </c>
      <c r="W1120" s="107">
        <v>0</v>
      </c>
      <c r="X1120" s="108">
        <v>0</v>
      </c>
      <c r="Y1120" s="108" t="s">
        <v>156</v>
      </c>
      <c r="Z1120" s="109">
        <v>0</v>
      </c>
      <c r="AA1120" s="107">
        <v>0</v>
      </c>
      <c r="AB1120" s="108">
        <v>0</v>
      </c>
      <c r="AC1120" s="108" t="s">
        <v>156</v>
      </c>
      <c r="AD1120" s="110" t="s">
        <v>157</v>
      </c>
    </row>
    <row r="1121" spans="1:30" x14ac:dyDescent="0.2">
      <c r="A1121" s="105" t="s">
        <v>3266</v>
      </c>
      <c r="B1121" s="105" t="s">
        <v>3267</v>
      </c>
      <c r="C1121" s="105" t="s">
        <v>3268</v>
      </c>
      <c r="D1121" s="106">
        <v>0</v>
      </c>
      <c r="E1121" s="107">
        <v>0</v>
      </c>
      <c r="F1121" s="108">
        <v>0</v>
      </c>
      <c r="G1121" s="108" t="s">
        <v>156</v>
      </c>
      <c r="H1121" s="109">
        <v>0</v>
      </c>
      <c r="I1121" s="107">
        <v>0</v>
      </c>
      <c r="J1121" s="108">
        <v>0</v>
      </c>
      <c r="K1121" s="108" t="s">
        <v>156</v>
      </c>
      <c r="L1121" s="110" t="s">
        <v>157</v>
      </c>
      <c r="M1121" s="106">
        <v>0</v>
      </c>
      <c r="N1121" s="111">
        <v>0</v>
      </c>
      <c r="O1121" s="112">
        <v>0</v>
      </c>
      <c r="P1121" s="112" t="s">
        <v>156</v>
      </c>
      <c r="Q1121" s="109">
        <v>0</v>
      </c>
      <c r="R1121" s="107">
        <v>0</v>
      </c>
      <c r="S1121" s="108">
        <v>0</v>
      </c>
      <c r="T1121" s="108" t="s">
        <v>156</v>
      </c>
      <c r="U1121" s="110" t="s">
        <v>157</v>
      </c>
      <c r="V1121" s="106">
        <v>0</v>
      </c>
      <c r="W1121" s="107">
        <v>0</v>
      </c>
      <c r="X1121" s="108">
        <v>0</v>
      </c>
      <c r="Y1121" s="108" t="s">
        <v>156</v>
      </c>
      <c r="Z1121" s="109">
        <v>0</v>
      </c>
      <c r="AA1121" s="107">
        <v>0</v>
      </c>
      <c r="AB1121" s="108">
        <v>0</v>
      </c>
      <c r="AC1121" s="108" t="s">
        <v>156</v>
      </c>
      <c r="AD1121" s="110" t="s">
        <v>157</v>
      </c>
    </row>
    <row r="1122" spans="1:30" x14ac:dyDescent="0.2">
      <c r="A1122" s="105" t="s">
        <v>3269</v>
      </c>
      <c r="B1122" s="105" t="s">
        <v>3270</v>
      </c>
      <c r="C1122" s="105" t="s">
        <v>3271</v>
      </c>
      <c r="D1122" s="106">
        <v>0</v>
      </c>
      <c r="E1122" s="107">
        <v>0</v>
      </c>
      <c r="F1122" s="108">
        <v>0</v>
      </c>
      <c r="G1122" s="108" t="s">
        <v>156</v>
      </c>
      <c r="H1122" s="109">
        <v>0</v>
      </c>
      <c r="I1122" s="107">
        <v>0</v>
      </c>
      <c r="J1122" s="108">
        <v>0</v>
      </c>
      <c r="K1122" s="108" t="s">
        <v>156</v>
      </c>
      <c r="L1122" s="110" t="s">
        <v>157</v>
      </c>
      <c r="M1122" s="106">
        <v>0</v>
      </c>
      <c r="N1122" s="111">
        <v>0</v>
      </c>
      <c r="O1122" s="112">
        <v>0</v>
      </c>
      <c r="P1122" s="112" t="s">
        <v>156</v>
      </c>
      <c r="Q1122" s="109">
        <v>0</v>
      </c>
      <c r="R1122" s="107">
        <v>0</v>
      </c>
      <c r="S1122" s="108">
        <v>0</v>
      </c>
      <c r="T1122" s="108" t="s">
        <v>156</v>
      </c>
      <c r="U1122" s="110" t="s">
        <v>157</v>
      </c>
      <c r="V1122" s="106">
        <v>0</v>
      </c>
      <c r="W1122" s="107">
        <v>0</v>
      </c>
      <c r="X1122" s="108">
        <v>0</v>
      </c>
      <c r="Y1122" s="108" t="s">
        <v>156</v>
      </c>
      <c r="Z1122" s="109">
        <v>0</v>
      </c>
      <c r="AA1122" s="107">
        <v>0</v>
      </c>
      <c r="AB1122" s="108">
        <v>0</v>
      </c>
      <c r="AC1122" s="108" t="s">
        <v>156</v>
      </c>
      <c r="AD1122" s="110" t="s">
        <v>157</v>
      </c>
    </row>
    <row r="1123" spans="1:30" x14ac:dyDescent="0.2">
      <c r="A1123" s="105" t="s">
        <v>3272</v>
      </c>
      <c r="B1123" s="105" t="s">
        <v>3270</v>
      </c>
      <c r="C1123" s="105" t="s">
        <v>3273</v>
      </c>
      <c r="D1123" s="106">
        <v>0</v>
      </c>
      <c r="E1123" s="107">
        <v>0</v>
      </c>
      <c r="F1123" s="108">
        <v>0</v>
      </c>
      <c r="G1123" s="108" t="s">
        <v>156</v>
      </c>
      <c r="H1123" s="109">
        <v>0</v>
      </c>
      <c r="I1123" s="107">
        <v>0</v>
      </c>
      <c r="J1123" s="108">
        <v>0</v>
      </c>
      <c r="K1123" s="108" t="s">
        <v>156</v>
      </c>
      <c r="L1123" s="110" t="s">
        <v>157</v>
      </c>
      <c r="M1123" s="106">
        <v>0</v>
      </c>
      <c r="N1123" s="111">
        <v>0</v>
      </c>
      <c r="O1123" s="112">
        <v>0</v>
      </c>
      <c r="P1123" s="112" t="s">
        <v>156</v>
      </c>
      <c r="Q1123" s="109">
        <v>0</v>
      </c>
      <c r="R1123" s="107">
        <v>0</v>
      </c>
      <c r="S1123" s="108">
        <v>0</v>
      </c>
      <c r="T1123" s="108" t="s">
        <v>156</v>
      </c>
      <c r="U1123" s="110" t="s">
        <v>157</v>
      </c>
      <c r="V1123" s="106">
        <v>0</v>
      </c>
      <c r="W1123" s="107">
        <v>0</v>
      </c>
      <c r="X1123" s="108">
        <v>0</v>
      </c>
      <c r="Y1123" s="108" t="s">
        <v>156</v>
      </c>
      <c r="Z1123" s="109">
        <v>0</v>
      </c>
      <c r="AA1123" s="107">
        <v>0</v>
      </c>
      <c r="AB1123" s="108">
        <v>0</v>
      </c>
      <c r="AC1123" s="108" t="s">
        <v>156</v>
      </c>
      <c r="AD1123" s="110" t="s">
        <v>157</v>
      </c>
    </row>
    <row r="1124" spans="1:30" x14ac:dyDescent="0.2">
      <c r="A1124" s="105" t="s">
        <v>3274</v>
      </c>
      <c r="B1124" s="105" t="s">
        <v>3275</v>
      </c>
      <c r="C1124" s="105" t="s">
        <v>3276</v>
      </c>
      <c r="D1124" s="106">
        <v>0</v>
      </c>
      <c r="E1124" s="107">
        <v>0</v>
      </c>
      <c r="F1124" s="108">
        <v>8.7590483890024995E-2</v>
      </c>
      <c r="G1124" s="108" t="s">
        <v>156</v>
      </c>
      <c r="H1124" s="109">
        <v>0</v>
      </c>
      <c r="I1124" s="107">
        <v>0</v>
      </c>
      <c r="J1124" s="108">
        <v>2.26566637743244E-2</v>
      </c>
      <c r="K1124" s="108" t="s">
        <v>156</v>
      </c>
      <c r="L1124" s="110" t="s">
        <v>157</v>
      </c>
      <c r="M1124" s="106">
        <v>0</v>
      </c>
      <c r="N1124" s="111">
        <v>0</v>
      </c>
      <c r="O1124" s="112">
        <v>2.45480932225615E-2</v>
      </c>
      <c r="P1124" s="112" t="s">
        <v>156</v>
      </c>
      <c r="Q1124" s="109">
        <v>0</v>
      </c>
      <c r="R1124" s="107">
        <v>0</v>
      </c>
      <c r="S1124" s="108">
        <v>9.3984524741104608E-3</v>
      </c>
      <c r="T1124" s="108" t="s">
        <v>156</v>
      </c>
      <c r="U1124" s="110" t="s">
        <v>157</v>
      </c>
      <c r="V1124" s="106">
        <v>4.7637250154861599</v>
      </c>
      <c r="W1124" s="107">
        <v>-0.78882679507967546</v>
      </c>
      <c r="X1124" s="108">
        <v>0.228263951974325</v>
      </c>
      <c r="Y1124" s="108">
        <v>4.791711344216405</v>
      </c>
      <c r="Z1124" s="109">
        <v>0.97224486609707095</v>
      </c>
      <c r="AA1124" s="107">
        <v>-0.49835863255362467</v>
      </c>
      <c r="AB1124" s="108">
        <v>5.5217509053415499E-2</v>
      </c>
      <c r="AC1124" s="108">
        <v>5.6793829393080557</v>
      </c>
      <c r="AD1124" s="110">
        <v>-0.66252423940874527</v>
      </c>
    </row>
    <row r="1125" spans="1:30" x14ac:dyDescent="0.2">
      <c r="A1125" s="105" t="s">
        <v>3277</v>
      </c>
      <c r="B1125" s="105" t="s">
        <v>3275</v>
      </c>
      <c r="C1125" s="105" t="s">
        <v>3278</v>
      </c>
      <c r="D1125" s="106">
        <v>-8.1226831752000003E-2</v>
      </c>
      <c r="E1125" s="107">
        <v>3.2963963358778631E-2</v>
      </c>
      <c r="F1125" s="114">
        <v>9.2028473809386494E-5</v>
      </c>
      <c r="G1125" s="108">
        <v>0.113298120614092</v>
      </c>
      <c r="H1125" s="109">
        <v>-5.2108347059999999E-3</v>
      </c>
      <c r="I1125" s="107">
        <v>1.2837730243902438E-2</v>
      </c>
      <c r="J1125" s="114">
        <v>1.33381797512134E-5</v>
      </c>
      <c r="K1125" s="108">
        <v>0.25597011810517001</v>
      </c>
      <c r="L1125" s="110">
        <v>-1.3604995611928443</v>
      </c>
      <c r="M1125" s="106">
        <v>-2.6730096227999999E-2</v>
      </c>
      <c r="N1125" s="111">
        <v>1.4516181290322581E-2</v>
      </c>
      <c r="O1125" s="115">
        <v>6.5407863028049001E-5</v>
      </c>
      <c r="P1125" s="112">
        <v>0.24469744691578699</v>
      </c>
      <c r="Q1125" s="109">
        <v>-1.1549557864E-2</v>
      </c>
      <c r="R1125" s="107">
        <v>2.6642872412813712E-2</v>
      </c>
      <c r="S1125" s="114">
        <v>3.3869680856643401E-5</v>
      </c>
      <c r="T1125" s="108">
        <v>0.29325521596125598</v>
      </c>
      <c r="U1125" s="110">
        <v>0.87608765053360149</v>
      </c>
      <c r="V1125" s="106">
        <v>-4.7558386458E-2</v>
      </c>
      <c r="W1125" s="107">
        <v>7.8752088852459025E-3</v>
      </c>
      <c r="X1125" s="114">
        <v>8.0748752005218005E-5</v>
      </c>
      <c r="Y1125" s="108">
        <v>0.169788670346353</v>
      </c>
      <c r="Z1125" s="109">
        <v>-7.0208328960000002E-3</v>
      </c>
      <c r="AA1125" s="107">
        <v>3.5987772252105959E-3</v>
      </c>
      <c r="AB1125" s="114">
        <v>1.6250553082010199E-5</v>
      </c>
      <c r="AC1125" s="108">
        <v>0.23146189807862599</v>
      </c>
      <c r="AD1125" s="110">
        <v>-1.1298113926351665</v>
      </c>
    </row>
    <row r="1126" spans="1:30" x14ac:dyDescent="0.2">
      <c r="A1126" s="105" t="s">
        <v>3279</v>
      </c>
      <c r="B1126" s="105" t="s">
        <v>3275</v>
      </c>
      <c r="C1126" s="105" t="s">
        <v>3280</v>
      </c>
      <c r="D1126" s="106">
        <v>0</v>
      </c>
      <c r="E1126" s="107">
        <v>0</v>
      </c>
      <c r="F1126" s="108">
        <v>8.9133584744601493E-2</v>
      </c>
      <c r="G1126" s="108" t="s">
        <v>156</v>
      </c>
      <c r="H1126" s="109">
        <v>0</v>
      </c>
      <c r="I1126" s="107">
        <v>0</v>
      </c>
      <c r="J1126" s="108">
        <v>1.64937042254986E-2</v>
      </c>
      <c r="K1126" s="108" t="s">
        <v>156</v>
      </c>
      <c r="L1126" s="110" t="s">
        <v>157</v>
      </c>
      <c r="M1126" s="106">
        <v>0</v>
      </c>
      <c r="N1126" s="111">
        <v>0</v>
      </c>
      <c r="O1126" s="112">
        <v>4.9105015663783898E-2</v>
      </c>
      <c r="P1126" s="112" t="s">
        <v>156</v>
      </c>
      <c r="Q1126" s="109">
        <v>0</v>
      </c>
      <c r="R1126" s="107">
        <v>0</v>
      </c>
      <c r="S1126" s="108">
        <v>5.4490791152509597E-3</v>
      </c>
      <c r="T1126" s="108" t="s">
        <v>156</v>
      </c>
      <c r="U1126" s="110" t="s">
        <v>157</v>
      </c>
      <c r="V1126" s="106">
        <v>0</v>
      </c>
      <c r="W1126" s="107">
        <v>0</v>
      </c>
      <c r="X1126" s="108">
        <v>6.5260110177314899E-3</v>
      </c>
      <c r="Y1126" s="108" t="s">
        <v>156</v>
      </c>
      <c r="Z1126" s="109">
        <v>0</v>
      </c>
      <c r="AA1126" s="107">
        <v>0</v>
      </c>
      <c r="AB1126" s="108">
        <v>0</v>
      </c>
      <c r="AC1126" s="108" t="s">
        <v>156</v>
      </c>
      <c r="AD1126" s="110" t="s">
        <v>157</v>
      </c>
    </row>
    <row r="1127" spans="1:30" x14ac:dyDescent="0.2">
      <c r="A1127" s="105" t="s">
        <v>3281</v>
      </c>
      <c r="B1127" s="105" t="s">
        <v>3275</v>
      </c>
      <c r="C1127" s="105" t="s">
        <v>3282</v>
      </c>
      <c r="D1127" s="106">
        <v>-7.8344468080273101E-3</v>
      </c>
      <c r="E1127" s="107">
        <v>3.1794225128047491E-3</v>
      </c>
      <c r="F1127" s="108">
        <v>0.27244897455426698</v>
      </c>
      <c r="G1127" s="108">
        <v>3477.5776928514101</v>
      </c>
      <c r="H1127" s="109">
        <v>-1.5236791398506699E-2</v>
      </c>
      <c r="I1127" s="107">
        <v>3.7538288737390242E-2</v>
      </c>
      <c r="J1127" s="108">
        <v>4.8693597873031402E-2</v>
      </c>
      <c r="K1127" s="108">
        <v>319.57908065738599</v>
      </c>
      <c r="L1127" s="110">
        <v>3.5615262295745147</v>
      </c>
      <c r="M1127" s="106">
        <v>-1.4999053569495E-2</v>
      </c>
      <c r="N1127" s="111">
        <v>8.1454619145731513E-3</v>
      </c>
      <c r="O1127" s="112">
        <v>0.14083728966562201</v>
      </c>
      <c r="P1127" s="112">
        <v>938.97450937875305</v>
      </c>
      <c r="Q1127" s="109">
        <v>-6.0690792134400996E-3</v>
      </c>
      <c r="R1127" s="107">
        <v>1.400033707359106E-2</v>
      </c>
      <c r="S1127" s="108">
        <v>1.7175272354799799E-2</v>
      </c>
      <c r="T1127" s="108">
        <v>282.99634509242901</v>
      </c>
      <c r="U1127" s="110">
        <v>0.78139314322818565</v>
      </c>
      <c r="V1127" s="106">
        <v>-1.2631691009298399E-2</v>
      </c>
      <c r="W1127" s="107">
        <v>2.0916858766846166E-3</v>
      </c>
      <c r="X1127" s="108">
        <v>1.40686570175035E-2</v>
      </c>
      <c r="Y1127" s="108">
        <v>111.375879976381</v>
      </c>
      <c r="Z1127" s="109">
        <v>-6.6014275218463699E-3</v>
      </c>
      <c r="AA1127" s="107">
        <v>3.3837961067317702E-3</v>
      </c>
      <c r="AB1127" s="108">
        <v>5.6684853170895097E-2</v>
      </c>
      <c r="AC1127" s="108">
        <v>858.67568769490595</v>
      </c>
      <c r="AD1127" s="110">
        <v>0.69397643226715733</v>
      </c>
    </row>
    <row r="1128" spans="1:30" x14ac:dyDescent="0.2">
      <c r="A1128" s="105" t="s">
        <v>3283</v>
      </c>
      <c r="B1128" s="105" t="s">
        <v>3275</v>
      </c>
      <c r="C1128" s="105" t="s">
        <v>3284</v>
      </c>
      <c r="D1128" s="106">
        <v>0</v>
      </c>
      <c r="E1128" s="107">
        <v>0</v>
      </c>
      <c r="F1128" s="108">
        <v>1.3131351146573099E-3</v>
      </c>
      <c r="G1128" s="108" t="s">
        <v>156</v>
      </c>
      <c r="H1128" s="113">
        <v>0</v>
      </c>
      <c r="I1128" s="107">
        <v>0</v>
      </c>
      <c r="J1128" s="114">
        <v>3.7764544507432903E-5</v>
      </c>
      <c r="K1128" s="108" t="s">
        <v>156</v>
      </c>
      <c r="L1128" s="110" t="s">
        <v>157</v>
      </c>
      <c r="M1128" s="116">
        <v>0</v>
      </c>
      <c r="N1128" s="111">
        <v>0</v>
      </c>
      <c r="O1128" s="112">
        <v>6.7542326491901996E-4</v>
      </c>
      <c r="P1128" s="112" t="s">
        <v>156</v>
      </c>
      <c r="Q1128" s="113">
        <v>0</v>
      </c>
      <c r="R1128" s="107">
        <v>0</v>
      </c>
      <c r="S1128" s="114">
        <v>4.2681258091315199E-5</v>
      </c>
      <c r="T1128" s="108" t="s">
        <v>156</v>
      </c>
      <c r="U1128" s="110" t="s">
        <v>157</v>
      </c>
      <c r="V1128" s="116">
        <v>0</v>
      </c>
      <c r="W1128" s="107">
        <v>0</v>
      </c>
      <c r="X1128" s="114">
        <v>5.2949127755037402E-5</v>
      </c>
      <c r="Y1128" s="108" t="s">
        <v>156</v>
      </c>
      <c r="Z1128" s="113">
        <v>0</v>
      </c>
      <c r="AA1128" s="107">
        <v>0</v>
      </c>
      <c r="AB1128" s="114">
        <v>1.7732746121197201E-5</v>
      </c>
      <c r="AC1128" s="108" t="s">
        <v>156</v>
      </c>
      <c r="AD1128" s="110" t="s">
        <v>157</v>
      </c>
    </row>
    <row r="1129" spans="1:30" x14ac:dyDescent="0.2">
      <c r="A1129" s="105" t="s">
        <v>3285</v>
      </c>
      <c r="B1129" s="105" t="s">
        <v>3275</v>
      </c>
      <c r="C1129" s="105" t="s">
        <v>3286</v>
      </c>
      <c r="D1129" s="106">
        <v>0</v>
      </c>
      <c r="E1129" s="107">
        <v>0</v>
      </c>
      <c r="F1129" s="108">
        <v>9.2073551078179095E-3</v>
      </c>
      <c r="G1129" s="108" t="s">
        <v>156</v>
      </c>
      <c r="H1129" s="109">
        <v>0</v>
      </c>
      <c r="I1129" s="107">
        <v>0</v>
      </c>
      <c r="J1129" s="108">
        <v>4.6249114470320804E-3</v>
      </c>
      <c r="K1129" s="108" t="s">
        <v>156</v>
      </c>
      <c r="L1129" s="110" t="s">
        <v>157</v>
      </c>
      <c r="M1129" s="106">
        <v>0</v>
      </c>
      <c r="N1129" s="111">
        <v>0</v>
      </c>
      <c r="O1129" s="112">
        <v>9.9168637935425994E-3</v>
      </c>
      <c r="P1129" s="112" t="s">
        <v>156</v>
      </c>
      <c r="Q1129" s="109">
        <v>0</v>
      </c>
      <c r="R1129" s="107">
        <v>0</v>
      </c>
      <c r="S1129" s="108">
        <v>4.8930808491670303E-3</v>
      </c>
      <c r="T1129" s="108" t="s">
        <v>156</v>
      </c>
      <c r="U1129" s="110" t="s">
        <v>157</v>
      </c>
      <c r="V1129" s="106">
        <v>-9.1487098764399796E-2</v>
      </c>
      <c r="W1129" s="107">
        <v>1.5149378831660837E-2</v>
      </c>
      <c r="X1129" s="108">
        <v>9.7163277066410498E-3</v>
      </c>
      <c r="Y1129" s="108">
        <v>10.620434834929901</v>
      </c>
      <c r="Z1129" s="109">
        <v>0</v>
      </c>
      <c r="AA1129" s="107">
        <v>0</v>
      </c>
      <c r="AB1129" s="108">
        <v>8.1009781350439205E-3</v>
      </c>
      <c r="AC1129" s="108" t="s">
        <v>156</v>
      </c>
      <c r="AD1129" s="110" t="s">
        <v>157</v>
      </c>
    </row>
    <row r="1130" spans="1:30" x14ac:dyDescent="0.2">
      <c r="A1130" s="105" t="s">
        <v>3287</v>
      </c>
      <c r="B1130" s="105" t="s">
        <v>3275</v>
      </c>
      <c r="C1130" s="105" t="s">
        <v>3288</v>
      </c>
      <c r="D1130" s="106">
        <v>0</v>
      </c>
      <c r="E1130" s="107">
        <v>0</v>
      </c>
      <c r="F1130" s="108">
        <v>0</v>
      </c>
      <c r="G1130" s="108" t="s">
        <v>156</v>
      </c>
      <c r="H1130" s="109">
        <v>0</v>
      </c>
      <c r="I1130" s="107">
        <v>0</v>
      </c>
      <c r="J1130" s="108">
        <v>2.06082029229437E-2</v>
      </c>
      <c r="K1130" s="108" t="s">
        <v>156</v>
      </c>
      <c r="L1130" s="110" t="s">
        <v>157</v>
      </c>
      <c r="M1130" s="106">
        <v>0</v>
      </c>
      <c r="N1130" s="111">
        <v>0</v>
      </c>
      <c r="O1130" s="112">
        <v>0</v>
      </c>
      <c r="P1130" s="112" t="s">
        <v>156</v>
      </c>
      <c r="Q1130" s="109">
        <v>0</v>
      </c>
      <c r="R1130" s="107">
        <v>0</v>
      </c>
      <c r="S1130" s="108">
        <v>0</v>
      </c>
      <c r="T1130" s="108" t="s">
        <v>156</v>
      </c>
      <c r="U1130" s="110" t="s">
        <v>157</v>
      </c>
      <c r="V1130" s="106">
        <v>0</v>
      </c>
      <c r="W1130" s="107">
        <v>0</v>
      </c>
      <c r="X1130" s="108">
        <v>0</v>
      </c>
      <c r="Y1130" s="108" t="s">
        <v>156</v>
      </c>
      <c r="Z1130" s="109">
        <v>0</v>
      </c>
      <c r="AA1130" s="107">
        <v>0</v>
      </c>
      <c r="AB1130" s="108">
        <v>0</v>
      </c>
      <c r="AC1130" s="108" t="s">
        <v>156</v>
      </c>
      <c r="AD1130" s="110" t="s">
        <v>157</v>
      </c>
    </row>
    <row r="1131" spans="1:30" x14ac:dyDescent="0.2">
      <c r="A1131" s="105" t="s">
        <v>3289</v>
      </c>
      <c r="B1131" s="105" t="s">
        <v>3290</v>
      </c>
      <c r="C1131" s="105" t="s">
        <v>3291</v>
      </c>
      <c r="D1131" s="106">
        <v>-1.2614741053701599</v>
      </c>
      <c r="E1131" s="107">
        <v>0.51193903899183069</v>
      </c>
      <c r="F1131" s="108">
        <v>0.35606376792828098</v>
      </c>
      <c r="G1131" s="108">
        <v>28.226006892452201</v>
      </c>
      <c r="H1131" s="109">
        <v>-8.6269706062019502E-2</v>
      </c>
      <c r="I1131" s="107">
        <v>0.21253931032771498</v>
      </c>
      <c r="J1131" s="108">
        <v>4.2149902271559798E-2</v>
      </c>
      <c r="K1131" s="108">
        <v>48.858288958650398</v>
      </c>
      <c r="L1131" s="110">
        <v>-1.2682423258767199</v>
      </c>
      <c r="M1131" s="106">
        <v>6.7656666235902302E-2</v>
      </c>
      <c r="N1131" s="111">
        <v>-3.6741971454275171E-2</v>
      </c>
      <c r="O1131" s="112">
        <v>0.11488455364995701</v>
      </c>
      <c r="P1131" s="112">
        <v>169.80522399578862</v>
      </c>
      <c r="Q1131" s="109">
        <v>-3.7674148676997399E-3</v>
      </c>
      <c r="R1131" s="107">
        <v>8.690787546000351E-3</v>
      </c>
      <c r="S1131" s="108">
        <v>1.6935168886092099E-2</v>
      </c>
      <c r="T1131" s="108">
        <v>449.51696271327199</v>
      </c>
      <c r="U1131" s="110" t="s">
        <v>157</v>
      </c>
      <c r="V1131" s="106">
        <v>-4.7826413430142498</v>
      </c>
      <c r="W1131" s="107">
        <v>0.79195915598845013</v>
      </c>
      <c r="X1131" s="108">
        <v>7.6677293474198605E-2</v>
      </c>
      <c r="Y1131" s="108">
        <v>1.60324155576075</v>
      </c>
      <c r="Z1131" s="109">
        <v>-0.97528214455025897</v>
      </c>
      <c r="AA1131" s="107">
        <v>0.49991549748487568</v>
      </c>
      <c r="AB1131" s="108">
        <v>3.67488043080813E-2</v>
      </c>
      <c r="AC1131" s="108">
        <v>3.7680177488564199</v>
      </c>
      <c r="AD1131" s="110">
        <v>-0.66374177599959905</v>
      </c>
    </row>
    <row r="1132" spans="1:30" x14ac:dyDescent="0.2">
      <c r="A1132" s="105" t="s">
        <v>3292</v>
      </c>
      <c r="B1132" s="105" t="s">
        <v>3293</v>
      </c>
      <c r="C1132" s="105" t="s">
        <v>3294</v>
      </c>
      <c r="D1132" s="116">
        <v>0</v>
      </c>
      <c r="E1132" s="107">
        <v>0</v>
      </c>
      <c r="F1132" s="114">
        <v>1.19000621023576E-12</v>
      </c>
      <c r="G1132" s="108" t="s">
        <v>156</v>
      </c>
      <c r="H1132" s="113">
        <v>0</v>
      </c>
      <c r="I1132" s="107">
        <v>0</v>
      </c>
      <c r="J1132" s="114">
        <v>2.4921381223191602E-12</v>
      </c>
      <c r="K1132" s="108" t="s">
        <v>156</v>
      </c>
      <c r="L1132" s="110" t="s">
        <v>157</v>
      </c>
      <c r="M1132" s="116">
        <v>0</v>
      </c>
      <c r="N1132" s="111">
        <v>0</v>
      </c>
      <c r="O1132" s="115">
        <v>2.2080398173794801E-10</v>
      </c>
      <c r="P1132" s="112" t="s">
        <v>156</v>
      </c>
      <c r="Q1132" s="109">
        <v>0</v>
      </c>
      <c r="R1132" s="107">
        <v>0</v>
      </c>
      <c r="S1132" s="108">
        <v>0</v>
      </c>
      <c r="T1132" s="108" t="s">
        <v>156</v>
      </c>
      <c r="U1132" s="110" t="s">
        <v>157</v>
      </c>
      <c r="V1132" s="106">
        <v>0</v>
      </c>
      <c r="W1132" s="107">
        <v>0</v>
      </c>
      <c r="X1132" s="108">
        <v>0</v>
      </c>
      <c r="Y1132" s="108" t="s">
        <v>156</v>
      </c>
      <c r="Z1132" s="109">
        <v>0</v>
      </c>
      <c r="AA1132" s="107">
        <v>0</v>
      </c>
      <c r="AB1132" s="108">
        <v>0</v>
      </c>
      <c r="AC1132" s="108" t="s">
        <v>156</v>
      </c>
      <c r="AD1132" s="110" t="s">
        <v>157</v>
      </c>
    </row>
    <row r="1133" spans="1:30" x14ac:dyDescent="0.2">
      <c r="A1133" s="105" t="s">
        <v>3295</v>
      </c>
      <c r="B1133" s="105" t="s">
        <v>3296</v>
      </c>
      <c r="C1133" s="105" t="s">
        <v>3297</v>
      </c>
      <c r="D1133" s="116">
        <v>0</v>
      </c>
      <c r="E1133" s="107">
        <v>0</v>
      </c>
      <c r="F1133" s="108">
        <v>5.4959372355474902E-4</v>
      </c>
      <c r="G1133" s="108" t="s">
        <v>156</v>
      </c>
      <c r="H1133" s="113">
        <v>0</v>
      </c>
      <c r="I1133" s="107">
        <v>0</v>
      </c>
      <c r="J1133" s="108">
        <v>1.07416599218763E-4</v>
      </c>
      <c r="K1133" s="108" t="s">
        <v>156</v>
      </c>
      <c r="L1133" s="110" t="s">
        <v>157</v>
      </c>
      <c r="M1133" s="116">
        <v>0</v>
      </c>
      <c r="N1133" s="111">
        <v>0</v>
      </c>
      <c r="O1133" s="112">
        <v>1.05907344450839E-3</v>
      </c>
      <c r="P1133" s="112" t="s">
        <v>156</v>
      </c>
      <c r="Q1133" s="113">
        <v>0</v>
      </c>
      <c r="R1133" s="107">
        <v>0</v>
      </c>
      <c r="S1133" s="114">
        <v>2.04428194720764E-5</v>
      </c>
      <c r="T1133" s="108" t="s">
        <v>156</v>
      </c>
      <c r="U1133" s="110" t="s">
        <v>157</v>
      </c>
      <c r="V1133" s="106">
        <v>0</v>
      </c>
      <c r="W1133" s="107">
        <v>0</v>
      </c>
      <c r="X1133" s="108">
        <v>4.3467923083418099E-3</v>
      </c>
      <c r="Y1133" s="108" t="s">
        <v>156</v>
      </c>
      <c r="Z1133" s="113">
        <v>0</v>
      </c>
      <c r="AA1133" s="107">
        <v>0</v>
      </c>
      <c r="AB1133" s="114">
        <v>3.9583163734476297E-6</v>
      </c>
      <c r="AC1133" s="108" t="s">
        <v>156</v>
      </c>
      <c r="AD1133" s="110" t="s">
        <v>157</v>
      </c>
    </row>
    <row r="1134" spans="1:30" x14ac:dyDescent="0.2">
      <c r="A1134" s="105" t="s">
        <v>3298</v>
      </c>
      <c r="B1134" s="105" t="s">
        <v>3299</v>
      </c>
      <c r="C1134" s="105" t="s">
        <v>3300</v>
      </c>
      <c r="D1134" s="106">
        <v>0</v>
      </c>
      <c r="E1134" s="107">
        <v>0</v>
      </c>
      <c r="F1134" s="108">
        <v>2.5771965046392101E-3</v>
      </c>
      <c r="G1134" s="108" t="s">
        <v>156</v>
      </c>
      <c r="H1134" s="113">
        <v>0</v>
      </c>
      <c r="I1134" s="107">
        <v>0</v>
      </c>
      <c r="J1134" s="114">
        <v>2.13460164552158E-5</v>
      </c>
      <c r="K1134" s="108" t="s">
        <v>156</v>
      </c>
      <c r="L1134" s="110" t="s">
        <v>157</v>
      </c>
      <c r="M1134" s="116">
        <v>0</v>
      </c>
      <c r="N1134" s="111">
        <v>0</v>
      </c>
      <c r="O1134" s="115">
        <v>2.1446539609548099E-5</v>
      </c>
      <c r="P1134" s="112" t="s">
        <v>156</v>
      </c>
      <c r="Q1134" s="113">
        <v>0</v>
      </c>
      <c r="R1134" s="107">
        <v>0</v>
      </c>
      <c r="S1134" s="114">
        <v>6.3965496394836506E-5</v>
      </c>
      <c r="T1134" s="108" t="s">
        <v>156</v>
      </c>
      <c r="U1134" s="110" t="s">
        <v>157</v>
      </c>
      <c r="V1134" s="116">
        <v>0</v>
      </c>
      <c r="W1134" s="107">
        <v>0</v>
      </c>
      <c r="X1134" s="108">
        <v>1.4468935682771E-4</v>
      </c>
      <c r="Y1134" s="108" t="s">
        <v>156</v>
      </c>
      <c r="Z1134" s="113">
        <v>0</v>
      </c>
      <c r="AA1134" s="107">
        <v>0</v>
      </c>
      <c r="AB1134" s="114">
        <v>8.3832718027368499E-6</v>
      </c>
      <c r="AC1134" s="108" t="s">
        <v>156</v>
      </c>
      <c r="AD1134" s="110" t="s">
        <v>157</v>
      </c>
    </row>
    <row r="1135" spans="1:30" x14ac:dyDescent="0.2">
      <c r="A1135" s="105" t="s">
        <v>3301</v>
      </c>
      <c r="B1135" s="105" t="s">
        <v>3302</v>
      </c>
      <c r="C1135" s="105" t="s">
        <v>3303</v>
      </c>
      <c r="D1135" s="106">
        <v>0</v>
      </c>
      <c r="E1135" s="107">
        <v>0</v>
      </c>
      <c r="F1135" s="108">
        <v>0</v>
      </c>
      <c r="G1135" s="108" t="s">
        <v>156</v>
      </c>
      <c r="H1135" s="109">
        <v>0</v>
      </c>
      <c r="I1135" s="107">
        <v>0</v>
      </c>
      <c r="J1135" s="108">
        <v>0</v>
      </c>
      <c r="K1135" s="108" t="s">
        <v>156</v>
      </c>
      <c r="L1135" s="110" t="s">
        <v>157</v>
      </c>
      <c r="M1135" s="106">
        <v>0</v>
      </c>
      <c r="N1135" s="111">
        <v>0</v>
      </c>
      <c r="O1135" s="112">
        <v>0</v>
      </c>
      <c r="P1135" s="112" t="s">
        <v>156</v>
      </c>
      <c r="Q1135" s="109">
        <v>0</v>
      </c>
      <c r="R1135" s="107">
        <v>0</v>
      </c>
      <c r="S1135" s="108">
        <v>0</v>
      </c>
      <c r="T1135" s="108" t="s">
        <v>156</v>
      </c>
      <c r="U1135" s="110" t="s">
        <v>157</v>
      </c>
      <c r="V1135" s="106">
        <v>0</v>
      </c>
      <c r="W1135" s="107">
        <v>0</v>
      </c>
      <c r="X1135" s="108">
        <v>0</v>
      </c>
      <c r="Y1135" s="108" t="s">
        <v>156</v>
      </c>
      <c r="Z1135" s="109">
        <v>0</v>
      </c>
      <c r="AA1135" s="107">
        <v>0</v>
      </c>
      <c r="AB1135" s="108">
        <v>0</v>
      </c>
      <c r="AC1135" s="108" t="s">
        <v>156</v>
      </c>
      <c r="AD1135" s="110" t="s">
        <v>157</v>
      </c>
    </row>
    <row r="1136" spans="1:30" x14ac:dyDescent="0.2">
      <c r="A1136" s="105" t="s">
        <v>3304</v>
      </c>
      <c r="B1136" s="105" t="s">
        <v>1273</v>
      </c>
      <c r="C1136" s="105" t="s">
        <v>3305</v>
      </c>
      <c r="D1136" s="106">
        <v>4.7073130626932698E-2</v>
      </c>
      <c r="E1136" s="107">
        <v>-1.9103502127312783E-2</v>
      </c>
      <c r="F1136" s="108">
        <v>3.0375449861295999E-3</v>
      </c>
      <c r="G1136" s="108">
        <v>6.4528212712321302</v>
      </c>
      <c r="H1136" s="109">
        <v>1.9021976820000001E-3</v>
      </c>
      <c r="I1136" s="107">
        <v>-4.6863702439024395E-3</v>
      </c>
      <c r="J1136" s="108">
        <v>1.4858269593786099E-4</v>
      </c>
      <c r="K1136" s="108">
        <v>7.8111069813542642</v>
      </c>
      <c r="L1136" s="110">
        <v>-2.0272942998148387</v>
      </c>
      <c r="M1136" s="106">
        <v>1.55204284016637E-2</v>
      </c>
      <c r="N1136" s="111">
        <v>-8.4286023686671561E-3</v>
      </c>
      <c r="O1136" s="112">
        <v>8.0383949432919497E-4</v>
      </c>
      <c r="P1136" s="112">
        <v>5.1792352216452224</v>
      </c>
      <c r="Q1136" s="109">
        <v>1.1974093040000001E-3</v>
      </c>
      <c r="R1136" s="107">
        <v>-2.7622203107729344E-3</v>
      </c>
      <c r="S1136" s="108">
        <v>1.0897909014835401E-4</v>
      </c>
      <c r="T1136" s="108">
        <v>9.1012396332903389</v>
      </c>
      <c r="U1136" s="110">
        <v>-1.609465031729757</v>
      </c>
      <c r="V1136" s="106">
        <v>4.1240040745732197E-2</v>
      </c>
      <c r="W1136" s="107">
        <v>-6.8289519367001486E-3</v>
      </c>
      <c r="X1136" s="108">
        <v>3.06289259388912E-3</v>
      </c>
      <c r="Y1136" s="108">
        <v>7.4269873125818604</v>
      </c>
      <c r="Z1136" s="109">
        <v>5.5498106902810498E-3</v>
      </c>
      <c r="AA1136" s="107">
        <v>-2.8447525546139618E-3</v>
      </c>
      <c r="AB1136" s="108">
        <v>1.9710773396627002E-3</v>
      </c>
      <c r="AC1136" s="108">
        <v>35.516118470752417</v>
      </c>
      <c r="AD1136" s="110">
        <v>-1.2633610121090817</v>
      </c>
    </row>
    <row r="1137" spans="1:30" x14ac:dyDescent="0.2">
      <c r="A1137" s="105" t="s">
        <v>3306</v>
      </c>
      <c r="B1137" s="105" t="s">
        <v>3307</v>
      </c>
      <c r="C1137" s="105" t="s">
        <v>3308</v>
      </c>
      <c r="D1137" s="106">
        <v>0</v>
      </c>
      <c r="E1137" s="107">
        <v>0</v>
      </c>
      <c r="F1137" s="108">
        <v>0</v>
      </c>
      <c r="G1137" s="108" t="s">
        <v>156</v>
      </c>
      <c r="H1137" s="109">
        <v>0</v>
      </c>
      <c r="I1137" s="107">
        <v>0</v>
      </c>
      <c r="J1137" s="108">
        <v>0</v>
      </c>
      <c r="K1137" s="108" t="s">
        <v>156</v>
      </c>
      <c r="L1137" s="110" t="s">
        <v>157</v>
      </c>
      <c r="M1137" s="106">
        <v>0</v>
      </c>
      <c r="N1137" s="111">
        <v>0</v>
      </c>
      <c r="O1137" s="112">
        <v>0</v>
      </c>
      <c r="P1137" s="112" t="s">
        <v>156</v>
      </c>
      <c r="Q1137" s="109">
        <v>0</v>
      </c>
      <c r="R1137" s="107">
        <v>0</v>
      </c>
      <c r="S1137" s="108">
        <v>0</v>
      </c>
      <c r="T1137" s="108" t="s">
        <v>156</v>
      </c>
      <c r="U1137" s="110" t="s">
        <v>157</v>
      </c>
      <c r="V1137" s="106">
        <v>0</v>
      </c>
      <c r="W1137" s="107">
        <v>0</v>
      </c>
      <c r="X1137" s="108">
        <v>0</v>
      </c>
      <c r="Y1137" s="108" t="s">
        <v>156</v>
      </c>
      <c r="Z1137" s="109">
        <v>0</v>
      </c>
      <c r="AA1137" s="107">
        <v>0</v>
      </c>
      <c r="AB1137" s="108">
        <v>0</v>
      </c>
      <c r="AC1137" s="108" t="s">
        <v>156</v>
      </c>
      <c r="AD1137" s="110" t="s">
        <v>157</v>
      </c>
    </row>
    <row r="1138" spans="1:30" x14ac:dyDescent="0.2">
      <c r="A1138" s="105" t="s">
        <v>3309</v>
      </c>
      <c r="B1138" s="105" t="s">
        <v>3310</v>
      </c>
      <c r="C1138" s="105" t="s">
        <v>3311</v>
      </c>
      <c r="D1138" s="106">
        <v>0</v>
      </c>
      <c r="E1138" s="107">
        <v>0</v>
      </c>
      <c r="F1138" s="108">
        <v>1.9915422050866801E-3</v>
      </c>
      <c r="G1138" s="108" t="s">
        <v>156</v>
      </c>
      <c r="H1138" s="109">
        <v>0</v>
      </c>
      <c r="I1138" s="107">
        <v>0</v>
      </c>
      <c r="J1138" s="108">
        <v>4.0363050456219901E-3</v>
      </c>
      <c r="K1138" s="108" t="s">
        <v>156</v>
      </c>
      <c r="L1138" s="110" t="s">
        <v>157</v>
      </c>
      <c r="M1138" s="106">
        <v>0</v>
      </c>
      <c r="N1138" s="111">
        <v>0</v>
      </c>
      <c r="O1138" s="112">
        <v>3.8529885113149499E-3</v>
      </c>
      <c r="P1138" s="112" t="s">
        <v>156</v>
      </c>
      <c r="Q1138" s="109">
        <v>0</v>
      </c>
      <c r="R1138" s="107">
        <v>0</v>
      </c>
      <c r="S1138" s="108">
        <v>1.8731331670971501E-3</v>
      </c>
      <c r="T1138" s="108" t="s">
        <v>156</v>
      </c>
      <c r="U1138" s="110" t="s">
        <v>157</v>
      </c>
      <c r="V1138" s="116">
        <v>0</v>
      </c>
      <c r="W1138" s="107">
        <v>0</v>
      </c>
      <c r="X1138" s="108">
        <v>3.1395277395977002E-4</v>
      </c>
      <c r="Y1138" s="108" t="s">
        <v>156</v>
      </c>
      <c r="Z1138" s="113">
        <v>0</v>
      </c>
      <c r="AA1138" s="107">
        <v>0</v>
      </c>
      <c r="AB1138" s="114">
        <v>1.98992177742775E-4</v>
      </c>
      <c r="AC1138" s="108" t="s">
        <v>156</v>
      </c>
      <c r="AD1138" s="110" t="s">
        <v>157</v>
      </c>
    </row>
    <row r="1139" spans="1:30" x14ac:dyDescent="0.2">
      <c r="A1139" s="105" t="s">
        <v>3312</v>
      </c>
      <c r="B1139" s="105" t="s">
        <v>3313</v>
      </c>
      <c r="C1139" s="105" t="s">
        <v>3314</v>
      </c>
      <c r="D1139" s="116">
        <v>0</v>
      </c>
      <c r="E1139" s="107">
        <v>0</v>
      </c>
      <c r="F1139" s="114">
        <v>1.1857651737131199E-5</v>
      </c>
      <c r="G1139" s="108" t="s">
        <v>156</v>
      </c>
      <c r="H1139" s="113">
        <v>0</v>
      </c>
      <c r="I1139" s="107">
        <v>0</v>
      </c>
      <c r="J1139" s="114">
        <v>1.0481181072816699E-6</v>
      </c>
      <c r="K1139" s="108" t="s">
        <v>156</v>
      </c>
      <c r="L1139" s="110" t="s">
        <v>157</v>
      </c>
      <c r="M1139" s="116">
        <v>0</v>
      </c>
      <c r="N1139" s="111">
        <v>0</v>
      </c>
      <c r="O1139" s="115">
        <v>3.3421601718667298E-6</v>
      </c>
      <c r="P1139" s="112" t="s">
        <v>156</v>
      </c>
      <c r="Q1139" s="113">
        <v>0</v>
      </c>
      <c r="R1139" s="107">
        <v>0</v>
      </c>
      <c r="S1139" s="114">
        <v>2.2629749148873002E-5</v>
      </c>
      <c r="T1139" s="108" t="s">
        <v>156</v>
      </c>
      <c r="U1139" s="110" t="s">
        <v>157</v>
      </c>
      <c r="V1139" s="116">
        <v>0</v>
      </c>
      <c r="W1139" s="107">
        <v>0</v>
      </c>
      <c r="X1139" s="114">
        <v>5.2197400770287498E-6</v>
      </c>
      <c r="Y1139" s="108" t="s">
        <v>156</v>
      </c>
      <c r="Z1139" s="113">
        <v>0</v>
      </c>
      <c r="AA1139" s="107">
        <v>0</v>
      </c>
      <c r="AB1139" s="114">
        <v>5.8475968456026801E-7</v>
      </c>
      <c r="AC1139" s="108" t="s">
        <v>156</v>
      </c>
      <c r="AD1139" s="110" t="s">
        <v>157</v>
      </c>
    </row>
    <row r="1140" spans="1:30" x14ac:dyDescent="0.2">
      <c r="A1140" s="105" t="s">
        <v>3315</v>
      </c>
      <c r="B1140" s="105" t="s">
        <v>3316</v>
      </c>
      <c r="C1140" s="105" t="s">
        <v>3317</v>
      </c>
      <c r="D1140" s="116">
        <v>0</v>
      </c>
      <c r="E1140" s="107">
        <v>0</v>
      </c>
      <c r="F1140" s="114">
        <v>1.1857651737131199E-5</v>
      </c>
      <c r="G1140" s="108" t="s">
        <v>156</v>
      </c>
      <c r="H1140" s="113">
        <v>0</v>
      </c>
      <c r="I1140" s="107">
        <v>0</v>
      </c>
      <c r="J1140" s="114">
        <v>1.0481181072816699E-6</v>
      </c>
      <c r="K1140" s="108" t="s">
        <v>156</v>
      </c>
      <c r="L1140" s="110" t="s">
        <v>157</v>
      </c>
      <c r="M1140" s="116">
        <v>0</v>
      </c>
      <c r="N1140" s="111">
        <v>0</v>
      </c>
      <c r="O1140" s="115">
        <v>3.3421601718667298E-6</v>
      </c>
      <c r="P1140" s="112" t="s">
        <v>156</v>
      </c>
      <c r="Q1140" s="113">
        <v>0</v>
      </c>
      <c r="R1140" s="107">
        <v>0</v>
      </c>
      <c r="S1140" s="114">
        <v>2.2629749148873002E-5</v>
      </c>
      <c r="T1140" s="108" t="s">
        <v>156</v>
      </c>
      <c r="U1140" s="110" t="s">
        <v>157</v>
      </c>
      <c r="V1140" s="116">
        <v>0</v>
      </c>
      <c r="W1140" s="107">
        <v>0</v>
      </c>
      <c r="X1140" s="114">
        <v>5.2197400770287498E-6</v>
      </c>
      <c r="Y1140" s="108" t="s">
        <v>156</v>
      </c>
      <c r="Z1140" s="113">
        <v>0</v>
      </c>
      <c r="AA1140" s="107">
        <v>0</v>
      </c>
      <c r="AB1140" s="114">
        <v>5.8475968456026801E-7</v>
      </c>
      <c r="AC1140" s="108" t="s">
        <v>156</v>
      </c>
      <c r="AD1140" s="110" t="s">
        <v>157</v>
      </c>
    </row>
    <row r="1141" spans="1:30" x14ac:dyDescent="0.2">
      <c r="A1141" s="105" t="s">
        <v>3318</v>
      </c>
      <c r="B1141" s="105" t="s">
        <v>3319</v>
      </c>
      <c r="C1141" s="105" t="s">
        <v>3320</v>
      </c>
      <c r="D1141" s="116">
        <v>0</v>
      </c>
      <c r="E1141" s="107">
        <v>0</v>
      </c>
      <c r="F1141" s="114">
        <v>1.13349068769537E-5</v>
      </c>
      <c r="G1141" s="108" t="s">
        <v>156</v>
      </c>
      <c r="H1141" s="113">
        <v>0</v>
      </c>
      <c r="I1141" s="107">
        <v>0</v>
      </c>
      <c r="J1141" s="114">
        <v>4.5052181772140398E-5</v>
      </c>
      <c r="K1141" s="108" t="s">
        <v>156</v>
      </c>
      <c r="L1141" s="110" t="s">
        <v>157</v>
      </c>
      <c r="M1141" s="116">
        <v>0</v>
      </c>
      <c r="N1141" s="111">
        <v>0</v>
      </c>
      <c r="O1141" s="115">
        <v>2.4540019367409501E-6</v>
      </c>
      <c r="P1141" s="112" t="s">
        <v>156</v>
      </c>
      <c r="Q1141" s="113">
        <v>0</v>
      </c>
      <c r="R1141" s="107">
        <v>0</v>
      </c>
      <c r="S1141" s="114">
        <v>4.6493154291333199E-5</v>
      </c>
      <c r="T1141" s="108" t="s">
        <v>156</v>
      </c>
      <c r="U1141" s="110" t="s">
        <v>157</v>
      </c>
      <c r="V1141" s="116">
        <v>0</v>
      </c>
      <c r="W1141" s="107">
        <v>0</v>
      </c>
      <c r="X1141" s="114">
        <v>1.3612739904177399E-5</v>
      </c>
      <c r="Y1141" s="108" t="s">
        <v>156</v>
      </c>
      <c r="Z1141" s="113">
        <v>0</v>
      </c>
      <c r="AA1141" s="107">
        <v>0</v>
      </c>
      <c r="AB1141" s="114">
        <v>9.9421284398736897E-5</v>
      </c>
      <c r="AC1141" s="108" t="s">
        <v>156</v>
      </c>
      <c r="AD1141" s="110" t="s">
        <v>157</v>
      </c>
    </row>
    <row r="1142" spans="1:30" x14ac:dyDescent="0.2">
      <c r="A1142" s="105" t="s">
        <v>3321</v>
      </c>
      <c r="B1142" s="105" t="s">
        <v>3322</v>
      </c>
      <c r="C1142" s="105" t="s">
        <v>3323</v>
      </c>
      <c r="D1142" s="116">
        <v>0</v>
      </c>
      <c r="E1142" s="107">
        <v>0</v>
      </c>
      <c r="F1142" s="114">
        <v>7.3354155569267E-6</v>
      </c>
      <c r="G1142" s="108" t="s">
        <v>156</v>
      </c>
      <c r="H1142" s="113">
        <v>0</v>
      </c>
      <c r="I1142" s="107">
        <v>0</v>
      </c>
      <c r="J1142" s="114">
        <v>3.8093166324517801E-5</v>
      </c>
      <c r="K1142" s="108" t="s">
        <v>156</v>
      </c>
      <c r="L1142" s="110" t="s">
        <v>157</v>
      </c>
      <c r="M1142" s="116">
        <v>0</v>
      </c>
      <c r="N1142" s="111">
        <v>0</v>
      </c>
      <c r="O1142" s="115">
        <v>8.7990152867790902E-7</v>
      </c>
      <c r="P1142" s="112" t="s">
        <v>156</v>
      </c>
      <c r="Q1142" s="113">
        <v>0</v>
      </c>
      <c r="R1142" s="107">
        <v>0</v>
      </c>
      <c r="S1142" s="114">
        <v>3.5612060857526101E-5</v>
      </c>
      <c r="T1142" s="108" t="s">
        <v>156</v>
      </c>
      <c r="U1142" s="110" t="s">
        <v>157</v>
      </c>
      <c r="V1142" s="116">
        <v>0</v>
      </c>
      <c r="W1142" s="107">
        <v>0</v>
      </c>
      <c r="X1142" s="114">
        <v>8.8454871152739993E-6</v>
      </c>
      <c r="Y1142" s="108" t="s">
        <v>156</v>
      </c>
      <c r="Z1142" s="113">
        <v>0</v>
      </c>
      <c r="AA1142" s="107">
        <v>0</v>
      </c>
      <c r="AB1142" s="114">
        <v>4.5124152354481797E-5</v>
      </c>
      <c r="AC1142" s="108" t="s">
        <v>156</v>
      </c>
      <c r="AD1142" s="110" t="s">
        <v>157</v>
      </c>
    </row>
    <row r="1143" spans="1:30" x14ac:dyDescent="0.2">
      <c r="A1143" s="105" t="s">
        <v>3324</v>
      </c>
      <c r="B1143" s="105" t="s">
        <v>3322</v>
      </c>
      <c r="C1143" s="105" t="s">
        <v>3325</v>
      </c>
      <c r="D1143" s="116">
        <v>0</v>
      </c>
      <c r="E1143" s="107">
        <v>0</v>
      </c>
      <c r="F1143" s="114">
        <v>1.13349068769537E-5</v>
      </c>
      <c r="G1143" s="108" t="s">
        <v>156</v>
      </c>
      <c r="H1143" s="113">
        <v>0</v>
      </c>
      <c r="I1143" s="107">
        <v>0</v>
      </c>
      <c r="J1143" s="114">
        <v>4.5052181772140398E-5</v>
      </c>
      <c r="K1143" s="108" t="s">
        <v>156</v>
      </c>
      <c r="L1143" s="110" t="s">
        <v>157</v>
      </c>
      <c r="M1143" s="116">
        <v>0</v>
      </c>
      <c r="N1143" s="111">
        <v>0</v>
      </c>
      <c r="O1143" s="115">
        <v>2.4540019367409501E-6</v>
      </c>
      <c r="P1143" s="112" t="s">
        <v>156</v>
      </c>
      <c r="Q1143" s="113">
        <v>0</v>
      </c>
      <c r="R1143" s="107">
        <v>0</v>
      </c>
      <c r="S1143" s="114">
        <v>4.6493154291333199E-5</v>
      </c>
      <c r="T1143" s="108" t="s">
        <v>156</v>
      </c>
      <c r="U1143" s="110" t="s">
        <v>157</v>
      </c>
      <c r="V1143" s="116">
        <v>0</v>
      </c>
      <c r="W1143" s="107">
        <v>0</v>
      </c>
      <c r="X1143" s="114">
        <v>1.3612739904177399E-5</v>
      </c>
      <c r="Y1143" s="108" t="s">
        <v>156</v>
      </c>
      <c r="Z1143" s="113">
        <v>0</v>
      </c>
      <c r="AA1143" s="107">
        <v>0</v>
      </c>
      <c r="AB1143" s="114">
        <v>9.9421284398736897E-5</v>
      </c>
      <c r="AC1143" s="108" t="s">
        <v>156</v>
      </c>
      <c r="AD1143" s="110" t="s">
        <v>157</v>
      </c>
    </row>
    <row r="1144" spans="1:30" x14ac:dyDescent="0.2">
      <c r="A1144" s="105" t="s">
        <v>3326</v>
      </c>
      <c r="B1144" s="105" t="s">
        <v>3327</v>
      </c>
      <c r="C1144" s="105" t="s">
        <v>3328</v>
      </c>
      <c r="D1144" s="106">
        <v>0</v>
      </c>
      <c r="E1144" s="107">
        <v>0</v>
      </c>
      <c r="F1144" s="108">
        <v>0</v>
      </c>
      <c r="G1144" s="108" t="s">
        <v>156</v>
      </c>
      <c r="H1144" s="109">
        <v>0</v>
      </c>
      <c r="I1144" s="107">
        <v>0</v>
      </c>
      <c r="J1144" s="108">
        <v>0</v>
      </c>
      <c r="K1144" s="108" t="s">
        <v>156</v>
      </c>
      <c r="L1144" s="110" t="s">
        <v>157</v>
      </c>
      <c r="M1144" s="106">
        <v>0</v>
      </c>
      <c r="N1144" s="111">
        <v>0</v>
      </c>
      <c r="O1144" s="112">
        <v>0</v>
      </c>
      <c r="P1144" s="112" t="s">
        <v>156</v>
      </c>
      <c r="Q1144" s="109">
        <v>0</v>
      </c>
      <c r="R1144" s="107">
        <v>0</v>
      </c>
      <c r="S1144" s="108">
        <v>0</v>
      </c>
      <c r="T1144" s="108" t="s">
        <v>156</v>
      </c>
      <c r="U1144" s="110" t="s">
        <v>157</v>
      </c>
      <c r="V1144" s="106">
        <v>0</v>
      </c>
      <c r="W1144" s="107">
        <v>0</v>
      </c>
      <c r="X1144" s="108">
        <v>0</v>
      </c>
      <c r="Y1144" s="108" t="s">
        <v>156</v>
      </c>
      <c r="Z1144" s="109">
        <v>0</v>
      </c>
      <c r="AA1144" s="107">
        <v>0</v>
      </c>
      <c r="AB1144" s="108">
        <v>0</v>
      </c>
      <c r="AC1144" s="108" t="s">
        <v>156</v>
      </c>
      <c r="AD1144" s="110" t="s">
        <v>157</v>
      </c>
    </row>
    <row r="1145" spans="1:30" x14ac:dyDescent="0.2">
      <c r="A1145" s="105" t="s">
        <v>3329</v>
      </c>
      <c r="B1145" s="105" t="s">
        <v>3330</v>
      </c>
      <c r="C1145" s="105" t="s">
        <v>3331</v>
      </c>
      <c r="D1145" s="106">
        <v>0</v>
      </c>
      <c r="E1145" s="107">
        <v>0</v>
      </c>
      <c r="F1145" s="108">
        <v>0</v>
      </c>
      <c r="G1145" s="108" t="s">
        <v>156</v>
      </c>
      <c r="H1145" s="109">
        <v>0</v>
      </c>
      <c r="I1145" s="107">
        <v>0</v>
      </c>
      <c r="J1145" s="108">
        <v>0</v>
      </c>
      <c r="K1145" s="108" t="s">
        <v>156</v>
      </c>
      <c r="L1145" s="110" t="s">
        <v>157</v>
      </c>
      <c r="M1145" s="106">
        <v>0</v>
      </c>
      <c r="N1145" s="111">
        <v>0</v>
      </c>
      <c r="O1145" s="112">
        <v>0</v>
      </c>
      <c r="P1145" s="112" t="s">
        <v>156</v>
      </c>
      <c r="Q1145" s="109">
        <v>0</v>
      </c>
      <c r="R1145" s="107">
        <v>0</v>
      </c>
      <c r="S1145" s="108">
        <v>0</v>
      </c>
      <c r="T1145" s="108" t="s">
        <v>156</v>
      </c>
      <c r="U1145" s="110" t="s">
        <v>157</v>
      </c>
      <c r="V1145" s="106">
        <v>0</v>
      </c>
      <c r="W1145" s="107">
        <v>0</v>
      </c>
      <c r="X1145" s="108">
        <v>0</v>
      </c>
      <c r="Y1145" s="108" t="s">
        <v>156</v>
      </c>
      <c r="Z1145" s="109">
        <v>0</v>
      </c>
      <c r="AA1145" s="107">
        <v>0</v>
      </c>
      <c r="AB1145" s="108">
        <v>0</v>
      </c>
      <c r="AC1145" s="108" t="s">
        <v>156</v>
      </c>
      <c r="AD1145" s="110" t="s">
        <v>157</v>
      </c>
    </row>
    <row r="1146" spans="1:30" x14ac:dyDescent="0.2">
      <c r="A1146" s="105" t="s">
        <v>3332</v>
      </c>
      <c r="B1146" s="105" t="s">
        <v>3333</v>
      </c>
      <c r="C1146" s="105" t="s">
        <v>3334</v>
      </c>
      <c r="D1146" s="106">
        <v>0</v>
      </c>
      <c r="E1146" s="107">
        <v>0</v>
      </c>
      <c r="F1146" s="108">
        <v>0</v>
      </c>
      <c r="G1146" s="108" t="s">
        <v>156</v>
      </c>
      <c r="H1146" s="109">
        <v>0</v>
      </c>
      <c r="I1146" s="107">
        <v>0</v>
      </c>
      <c r="J1146" s="108">
        <v>0</v>
      </c>
      <c r="K1146" s="108" t="s">
        <v>156</v>
      </c>
      <c r="L1146" s="110" t="s">
        <v>157</v>
      </c>
      <c r="M1146" s="106">
        <v>0</v>
      </c>
      <c r="N1146" s="111">
        <v>0</v>
      </c>
      <c r="O1146" s="112">
        <v>0</v>
      </c>
      <c r="P1146" s="112" t="s">
        <v>156</v>
      </c>
      <c r="Q1146" s="109">
        <v>0</v>
      </c>
      <c r="R1146" s="107">
        <v>0</v>
      </c>
      <c r="S1146" s="108">
        <v>0</v>
      </c>
      <c r="T1146" s="108" t="s">
        <v>156</v>
      </c>
      <c r="U1146" s="110" t="s">
        <v>157</v>
      </c>
      <c r="V1146" s="106">
        <v>0</v>
      </c>
      <c r="W1146" s="107">
        <v>0</v>
      </c>
      <c r="X1146" s="108">
        <v>0</v>
      </c>
      <c r="Y1146" s="108" t="s">
        <v>156</v>
      </c>
      <c r="Z1146" s="109">
        <v>0</v>
      </c>
      <c r="AA1146" s="107">
        <v>0</v>
      </c>
      <c r="AB1146" s="108">
        <v>0</v>
      </c>
      <c r="AC1146" s="108" t="s">
        <v>156</v>
      </c>
      <c r="AD1146" s="110" t="s">
        <v>157</v>
      </c>
    </row>
    <row r="1147" spans="1:30" x14ac:dyDescent="0.2">
      <c r="A1147" s="105" t="s">
        <v>3335</v>
      </c>
      <c r="B1147" s="105" t="s">
        <v>3336</v>
      </c>
      <c r="C1147" s="105" t="s">
        <v>3337</v>
      </c>
      <c r="D1147" s="106">
        <v>0</v>
      </c>
      <c r="E1147" s="107">
        <v>0</v>
      </c>
      <c r="F1147" s="108">
        <v>0</v>
      </c>
      <c r="G1147" s="108" t="s">
        <v>156</v>
      </c>
      <c r="H1147" s="109">
        <v>0</v>
      </c>
      <c r="I1147" s="107">
        <v>0</v>
      </c>
      <c r="J1147" s="108">
        <v>0</v>
      </c>
      <c r="K1147" s="108" t="s">
        <v>156</v>
      </c>
      <c r="L1147" s="110" t="s">
        <v>157</v>
      </c>
      <c r="M1147" s="106">
        <v>0</v>
      </c>
      <c r="N1147" s="111">
        <v>0</v>
      </c>
      <c r="O1147" s="112">
        <v>0</v>
      </c>
      <c r="P1147" s="112" t="s">
        <v>156</v>
      </c>
      <c r="Q1147" s="109">
        <v>0</v>
      </c>
      <c r="R1147" s="107">
        <v>0</v>
      </c>
      <c r="S1147" s="108">
        <v>0</v>
      </c>
      <c r="T1147" s="108" t="s">
        <v>156</v>
      </c>
      <c r="U1147" s="110" t="s">
        <v>157</v>
      </c>
      <c r="V1147" s="106">
        <v>0</v>
      </c>
      <c r="W1147" s="107">
        <v>0</v>
      </c>
      <c r="X1147" s="108">
        <v>0</v>
      </c>
      <c r="Y1147" s="108" t="s">
        <v>156</v>
      </c>
      <c r="Z1147" s="109">
        <v>0</v>
      </c>
      <c r="AA1147" s="107">
        <v>0</v>
      </c>
      <c r="AB1147" s="108">
        <v>0</v>
      </c>
      <c r="AC1147" s="108" t="s">
        <v>156</v>
      </c>
      <c r="AD1147" s="110" t="s">
        <v>157</v>
      </c>
    </row>
    <row r="1148" spans="1:30" x14ac:dyDescent="0.2">
      <c r="A1148" s="105" t="s">
        <v>3338</v>
      </c>
      <c r="B1148" s="105" t="s">
        <v>3339</v>
      </c>
      <c r="C1148" s="105" t="s">
        <v>3340</v>
      </c>
      <c r="D1148" s="106">
        <v>0</v>
      </c>
      <c r="E1148" s="107">
        <v>0</v>
      </c>
      <c r="F1148" s="108">
        <v>4.14261073618953E-3</v>
      </c>
      <c r="G1148" s="108" t="s">
        <v>156</v>
      </c>
      <c r="H1148" s="113">
        <v>0</v>
      </c>
      <c r="I1148" s="107">
        <v>0</v>
      </c>
      <c r="J1148" s="114">
        <v>2.6513631581998901E-5</v>
      </c>
      <c r="K1148" s="108" t="s">
        <v>156</v>
      </c>
      <c r="L1148" s="110" t="s">
        <v>157</v>
      </c>
      <c r="M1148" s="106">
        <v>0</v>
      </c>
      <c r="N1148" s="111">
        <v>0</v>
      </c>
      <c r="O1148" s="112">
        <v>2.5183194656984401E-3</v>
      </c>
      <c r="P1148" s="112" t="s">
        <v>156</v>
      </c>
      <c r="Q1148" s="113">
        <v>0</v>
      </c>
      <c r="R1148" s="107">
        <v>0</v>
      </c>
      <c r="S1148" s="114">
        <v>6.88415950431462E-5</v>
      </c>
      <c r="T1148" s="108" t="s">
        <v>156</v>
      </c>
      <c r="U1148" s="110" t="s">
        <v>157</v>
      </c>
      <c r="V1148" s="106">
        <v>0</v>
      </c>
      <c r="W1148" s="107">
        <v>0</v>
      </c>
      <c r="X1148" s="108">
        <v>2.2062910007951998E-3</v>
      </c>
      <c r="Y1148" s="108" t="s">
        <v>156</v>
      </c>
      <c r="Z1148" s="113">
        <v>0</v>
      </c>
      <c r="AA1148" s="107">
        <v>0</v>
      </c>
      <c r="AB1148" s="114">
        <v>6.2719163544374299E-5</v>
      </c>
      <c r="AC1148" s="108" t="s">
        <v>156</v>
      </c>
      <c r="AD1148" s="110" t="s">
        <v>157</v>
      </c>
    </row>
    <row r="1149" spans="1:30" x14ac:dyDescent="0.2">
      <c r="A1149" s="105" t="s">
        <v>3341</v>
      </c>
      <c r="B1149" s="105" t="s">
        <v>3339</v>
      </c>
      <c r="C1149" s="105" t="s">
        <v>3342</v>
      </c>
      <c r="D1149" s="106">
        <v>0</v>
      </c>
      <c r="E1149" s="107">
        <v>0</v>
      </c>
      <c r="F1149" s="108">
        <v>0</v>
      </c>
      <c r="G1149" s="108" t="s">
        <v>156</v>
      </c>
      <c r="H1149" s="109">
        <v>0</v>
      </c>
      <c r="I1149" s="107">
        <v>0</v>
      </c>
      <c r="J1149" s="108">
        <v>0</v>
      </c>
      <c r="K1149" s="108" t="s">
        <v>156</v>
      </c>
      <c r="L1149" s="110" t="s">
        <v>157</v>
      </c>
      <c r="M1149" s="116">
        <v>0</v>
      </c>
      <c r="N1149" s="111">
        <v>0</v>
      </c>
      <c r="O1149" s="115">
        <v>5.71352339295399E-11</v>
      </c>
      <c r="P1149" s="112" t="s">
        <v>156</v>
      </c>
      <c r="Q1149" s="109">
        <v>0</v>
      </c>
      <c r="R1149" s="107">
        <v>0</v>
      </c>
      <c r="S1149" s="108">
        <v>0</v>
      </c>
      <c r="T1149" s="108" t="s">
        <v>156</v>
      </c>
      <c r="U1149" s="110" t="s">
        <v>157</v>
      </c>
      <c r="V1149" s="106">
        <v>0</v>
      </c>
      <c r="W1149" s="107">
        <v>0</v>
      </c>
      <c r="X1149" s="108">
        <v>0</v>
      </c>
      <c r="Y1149" s="108" t="s">
        <v>156</v>
      </c>
      <c r="Z1149" s="109">
        <v>0</v>
      </c>
      <c r="AA1149" s="107">
        <v>0</v>
      </c>
      <c r="AB1149" s="108">
        <v>0</v>
      </c>
      <c r="AC1149" s="108" t="s">
        <v>156</v>
      </c>
      <c r="AD1149" s="110" t="s">
        <v>157</v>
      </c>
    </row>
    <row r="1150" spans="1:30" x14ac:dyDescent="0.2">
      <c r="A1150" s="105" t="s">
        <v>3343</v>
      </c>
      <c r="B1150" s="105" t="s">
        <v>3339</v>
      </c>
      <c r="C1150" s="105" t="s">
        <v>3344</v>
      </c>
      <c r="D1150" s="106">
        <v>0</v>
      </c>
      <c r="E1150" s="107">
        <v>0</v>
      </c>
      <c r="F1150" s="108">
        <v>0</v>
      </c>
      <c r="G1150" s="108" t="s">
        <v>156</v>
      </c>
      <c r="H1150" s="109">
        <v>0</v>
      </c>
      <c r="I1150" s="107">
        <v>0</v>
      </c>
      <c r="J1150" s="108">
        <v>0</v>
      </c>
      <c r="K1150" s="108" t="s">
        <v>156</v>
      </c>
      <c r="L1150" s="110" t="s">
        <v>157</v>
      </c>
      <c r="M1150" s="106">
        <v>0</v>
      </c>
      <c r="N1150" s="111">
        <v>0</v>
      </c>
      <c r="O1150" s="112">
        <v>0</v>
      </c>
      <c r="P1150" s="112" t="s">
        <v>156</v>
      </c>
      <c r="Q1150" s="109">
        <v>0</v>
      </c>
      <c r="R1150" s="107">
        <v>0</v>
      </c>
      <c r="S1150" s="108">
        <v>0</v>
      </c>
      <c r="T1150" s="108" t="s">
        <v>156</v>
      </c>
      <c r="U1150" s="110" t="s">
        <v>157</v>
      </c>
      <c r="V1150" s="106">
        <v>0</v>
      </c>
      <c r="W1150" s="107">
        <v>0</v>
      </c>
      <c r="X1150" s="108">
        <v>0</v>
      </c>
      <c r="Y1150" s="108" t="s">
        <v>156</v>
      </c>
      <c r="Z1150" s="109">
        <v>0</v>
      </c>
      <c r="AA1150" s="107">
        <v>0</v>
      </c>
      <c r="AB1150" s="108">
        <v>0</v>
      </c>
      <c r="AC1150" s="108" t="s">
        <v>156</v>
      </c>
      <c r="AD1150" s="110" t="s">
        <v>157</v>
      </c>
    </row>
    <row r="1151" spans="1:30" x14ac:dyDescent="0.2">
      <c r="A1151" s="105" t="s">
        <v>3345</v>
      </c>
      <c r="B1151" s="105" t="s">
        <v>3339</v>
      </c>
      <c r="C1151" s="105" t="s">
        <v>3346</v>
      </c>
      <c r="D1151" s="106">
        <v>0</v>
      </c>
      <c r="E1151" s="107">
        <v>0</v>
      </c>
      <c r="F1151" s="108">
        <v>0</v>
      </c>
      <c r="G1151" s="108" t="s">
        <v>156</v>
      </c>
      <c r="H1151" s="109">
        <v>0</v>
      </c>
      <c r="I1151" s="107">
        <v>0</v>
      </c>
      <c r="J1151" s="108">
        <v>0</v>
      </c>
      <c r="K1151" s="108" t="s">
        <v>156</v>
      </c>
      <c r="L1151" s="110" t="s">
        <v>157</v>
      </c>
      <c r="M1151" s="106">
        <v>0</v>
      </c>
      <c r="N1151" s="111">
        <v>0</v>
      </c>
      <c r="O1151" s="112">
        <v>0</v>
      </c>
      <c r="P1151" s="112" t="s">
        <v>156</v>
      </c>
      <c r="Q1151" s="109">
        <v>0</v>
      </c>
      <c r="R1151" s="107">
        <v>0</v>
      </c>
      <c r="S1151" s="108">
        <v>0</v>
      </c>
      <c r="T1151" s="108" t="s">
        <v>156</v>
      </c>
      <c r="U1151" s="110" t="s">
        <v>157</v>
      </c>
      <c r="V1151" s="106">
        <v>0</v>
      </c>
      <c r="W1151" s="107">
        <v>0</v>
      </c>
      <c r="X1151" s="108">
        <v>0</v>
      </c>
      <c r="Y1151" s="108" t="s">
        <v>156</v>
      </c>
      <c r="Z1151" s="109">
        <v>0</v>
      </c>
      <c r="AA1151" s="107">
        <v>0</v>
      </c>
      <c r="AB1151" s="108">
        <v>0</v>
      </c>
      <c r="AC1151" s="108" t="s">
        <v>156</v>
      </c>
      <c r="AD1151" s="110" t="s">
        <v>157</v>
      </c>
    </row>
    <row r="1152" spans="1:30" x14ac:dyDescent="0.2">
      <c r="A1152" s="105" t="s">
        <v>3347</v>
      </c>
      <c r="B1152" s="105" t="s">
        <v>3339</v>
      </c>
      <c r="C1152" s="105" t="s">
        <v>3348</v>
      </c>
      <c r="D1152" s="106">
        <v>0</v>
      </c>
      <c r="E1152" s="107">
        <v>0</v>
      </c>
      <c r="F1152" s="108">
        <v>0</v>
      </c>
      <c r="G1152" s="108" t="s">
        <v>156</v>
      </c>
      <c r="H1152" s="109">
        <v>0</v>
      </c>
      <c r="I1152" s="107">
        <v>0</v>
      </c>
      <c r="J1152" s="108">
        <v>0</v>
      </c>
      <c r="K1152" s="108" t="s">
        <v>156</v>
      </c>
      <c r="L1152" s="110" t="s">
        <v>157</v>
      </c>
      <c r="M1152" s="106">
        <v>0</v>
      </c>
      <c r="N1152" s="111">
        <v>0</v>
      </c>
      <c r="O1152" s="112">
        <v>0</v>
      </c>
      <c r="P1152" s="112" t="s">
        <v>156</v>
      </c>
      <c r="Q1152" s="109">
        <v>0</v>
      </c>
      <c r="R1152" s="107">
        <v>0</v>
      </c>
      <c r="S1152" s="108">
        <v>0</v>
      </c>
      <c r="T1152" s="108" t="s">
        <v>156</v>
      </c>
      <c r="U1152" s="110" t="s">
        <v>157</v>
      </c>
      <c r="V1152" s="106">
        <v>0</v>
      </c>
      <c r="W1152" s="107">
        <v>0</v>
      </c>
      <c r="X1152" s="108">
        <v>0</v>
      </c>
      <c r="Y1152" s="108" t="s">
        <v>156</v>
      </c>
      <c r="Z1152" s="109">
        <v>0</v>
      </c>
      <c r="AA1152" s="107">
        <v>0</v>
      </c>
      <c r="AB1152" s="108">
        <v>0</v>
      </c>
      <c r="AC1152" s="108" t="s">
        <v>156</v>
      </c>
      <c r="AD1152" s="110" t="s">
        <v>157</v>
      </c>
    </row>
    <row r="1153" spans="1:30" x14ac:dyDescent="0.2">
      <c r="A1153" s="105" t="s">
        <v>3349</v>
      </c>
      <c r="B1153" s="105" t="s">
        <v>3339</v>
      </c>
      <c r="C1153" s="105" t="s">
        <v>3350</v>
      </c>
      <c r="D1153" s="106">
        <v>0</v>
      </c>
      <c r="E1153" s="107">
        <v>0</v>
      </c>
      <c r="F1153" s="108">
        <v>3.7882105149116101E-3</v>
      </c>
      <c r="G1153" s="108" t="s">
        <v>156</v>
      </c>
      <c r="H1153" s="113">
        <v>0</v>
      </c>
      <c r="I1153" s="107">
        <v>0</v>
      </c>
      <c r="J1153" s="114">
        <v>2.62220982263551E-5</v>
      </c>
      <c r="K1153" s="108" t="s">
        <v>156</v>
      </c>
      <c r="L1153" s="110" t="s">
        <v>157</v>
      </c>
      <c r="M1153" s="106">
        <v>0</v>
      </c>
      <c r="N1153" s="111">
        <v>0</v>
      </c>
      <c r="O1153" s="112">
        <v>2.24025044391102E-3</v>
      </c>
      <c r="P1153" s="112" t="s">
        <v>156</v>
      </c>
      <c r="Q1153" s="113">
        <v>0</v>
      </c>
      <c r="R1153" s="107">
        <v>0</v>
      </c>
      <c r="S1153" s="114">
        <v>7.9054768349119198E-5</v>
      </c>
      <c r="T1153" s="108" t="s">
        <v>156</v>
      </c>
      <c r="U1153" s="110" t="s">
        <v>157</v>
      </c>
      <c r="V1153" s="116">
        <v>0</v>
      </c>
      <c r="W1153" s="107">
        <v>0</v>
      </c>
      <c r="X1153" s="108">
        <v>1.43440599345363E-3</v>
      </c>
      <c r="Y1153" s="108" t="s">
        <v>156</v>
      </c>
      <c r="Z1153" s="113">
        <v>0</v>
      </c>
      <c r="AA1153" s="107">
        <v>0</v>
      </c>
      <c r="AB1153" s="114">
        <v>5.8410665523849299E-5</v>
      </c>
      <c r="AC1153" s="108" t="s">
        <v>156</v>
      </c>
      <c r="AD1153" s="110" t="s">
        <v>157</v>
      </c>
    </row>
    <row r="1154" spans="1:30" x14ac:dyDescent="0.2">
      <c r="A1154" s="105" t="s">
        <v>3351</v>
      </c>
      <c r="B1154" s="105" t="s">
        <v>3339</v>
      </c>
      <c r="C1154" s="105" t="s">
        <v>3352</v>
      </c>
      <c r="D1154" s="106">
        <v>0</v>
      </c>
      <c r="E1154" s="107">
        <v>0</v>
      </c>
      <c r="F1154" s="108">
        <v>0</v>
      </c>
      <c r="G1154" s="108" t="s">
        <v>156</v>
      </c>
      <c r="H1154" s="109">
        <v>0</v>
      </c>
      <c r="I1154" s="107">
        <v>0</v>
      </c>
      <c r="J1154" s="108">
        <v>0</v>
      </c>
      <c r="K1154" s="108" t="s">
        <v>156</v>
      </c>
      <c r="L1154" s="110" t="s">
        <v>157</v>
      </c>
      <c r="M1154" s="106">
        <v>0</v>
      </c>
      <c r="N1154" s="111">
        <v>0</v>
      </c>
      <c r="O1154" s="112">
        <v>0</v>
      </c>
      <c r="P1154" s="112" t="s">
        <v>156</v>
      </c>
      <c r="Q1154" s="109">
        <v>0</v>
      </c>
      <c r="R1154" s="107">
        <v>0</v>
      </c>
      <c r="S1154" s="108">
        <v>0</v>
      </c>
      <c r="T1154" s="108" t="s">
        <v>156</v>
      </c>
      <c r="U1154" s="110" t="s">
        <v>157</v>
      </c>
      <c r="V1154" s="106">
        <v>0</v>
      </c>
      <c r="W1154" s="107">
        <v>0</v>
      </c>
      <c r="X1154" s="108">
        <v>0</v>
      </c>
      <c r="Y1154" s="108" t="s">
        <v>156</v>
      </c>
      <c r="Z1154" s="109">
        <v>0</v>
      </c>
      <c r="AA1154" s="107">
        <v>0</v>
      </c>
      <c r="AB1154" s="108">
        <v>0</v>
      </c>
      <c r="AC1154" s="108" t="s">
        <v>156</v>
      </c>
      <c r="AD1154" s="110" t="s">
        <v>157</v>
      </c>
    </row>
    <row r="1155" spans="1:30" x14ac:dyDescent="0.2">
      <c r="A1155" s="105" t="s">
        <v>3353</v>
      </c>
      <c r="B1155" s="105" t="s">
        <v>3339</v>
      </c>
      <c r="C1155" s="105" t="s">
        <v>3354</v>
      </c>
      <c r="D1155" s="106">
        <v>0</v>
      </c>
      <c r="E1155" s="107">
        <v>0</v>
      </c>
      <c r="F1155" s="108">
        <v>0</v>
      </c>
      <c r="G1155" s="108" t="s">
        <v>156</v>
      </c>
      <c r="H1155" s="109">
        <v>0</v>
      </c>
      <c r="I1155" s="107">
        <v>0</v>
      </c>
      <c r="J1155" s="108">
        <v>0</v>
      </c>
      <c r="K1155" s="108" t="s">
        <v>156</v>
      </c>
      <c r="L1155" s="110" t="s">
        <v>157</v>
      </c>
      <c r="M1155" s="106">
        <v>0</v>
      </c>
      <c r="N1155" s="111">
        <v>0</v>
      </c>
      <c r="O1155" s="112">
        <v>0</v>
      </c>
      <c r="P1155" s="112" t="s">
        <v>156</v>
      </c>
      <c r="Q1155" s="109">
        <v>0</v>
      </c>
      <c r="R1155" s="107">
        <v>0</v>
      </c>
      <c r="S1155" s="108">
        <v>0</v>
      </c>
      <c r="T1155" s="108" t="s">
        <v>156</v>
      </c>
      <c r="U1155" s="110" t="s">
        <v>157</v>
      </c>
      <c r="V1155" s="106">
        <v>0</v>
      </c>
      <c r="W1155" s="107">
        <v>0</v>
      </c>
      <c r="X1155" s="108">
        <v>0</v>
      </c>
      <c r="Y1155" s="108" t="s">
        <v>156</v>
      </c>
      <c r="Z1155" s="109">
        <v>0</v>
      </c>
      <c r="AA1155" s="107">
        <v>0</v>
      </c>
      <c r="AB1155" s="108">
        <v>0</v>
      </c>
      <c r="AC1155" s="108" t="s">
        <v>156</v>
      </c>
      <c r="AD1155" s="110" t="s">
        <v>157</v>
      </c>
    </row>
    <row r="1156" spans="1:30" x14ac:dyDescent="0.2">
      <c r="A1156" s="105" t="s">
        <v>3355</v>
      </c>
      <c r="B1156" s="105" t="s">
        <v>3339</v>
      </c>
      <c r="C1156" s="105" t="s">
        <v>3356</v>
      </c>
      <c r="D1156" s="106">
        <v>0</v>
      </c>
      <c r="E1156" s="107">
        <v>0</v>
      </c>
      <c r="F1156" s="108">
        <v>0</v>
      </c>
      <c r="G1156" s="108" t="s">
        <v>156</v>
      </c>
      <c r="H1156" s="109">
        <v>0</v>
      </c>
      <c r="I1156" s="107">
        <v>0</v>
      </c>
      <c r="J1156" s="108">
        <v>0</v>
      </c>
      <c r="K1156" s="108" t="s">
        <v>156</v>
      </c>
      <c r="L1156" s="110" t="s">
        <v>157</v>
      </c>
      <c r="M1156" s="106">
        <v>0</v>
      </c>
      <c r="N1156" s="111">
        <v>0</v>
      </c>
      <c r="O1156" s="112">
        <v>0</v>
      </c>
      <c r="P1156" s="112" t="s">
        <v>156</v>
      </c>
      <c r="Q1156" s="109">
        <v>0</v>
      </c>
      <c r="R1156" s="107">
        <v>0</v>
      </c>
      <c r="S1156" s="108">
        <v>0</v>
      </c>
      <c r="T1156" s="108" t="s">
        <v>156</v>
      </c>
      <c r="U1156" s="110" t="s">
        <v>157</v>
      </c>
      <c r="V1156" s="106">
        <v>0</v>
      </c>
      <c r="W1156" s="107">
        <v>0</v>
      </c>
      <c r="X1156" s="108">
        <v>0</v>
      </c>
      <c r="Y1156" s="108" t="s">
        <v>156</v>
      </c>
      <c r="Z1156" s="109">
        <v>0</v>
      </c>
      <c r="AA1156" s="107">
        <v>0</v>
      </c>
      <c r="AB1156" s="108">
        <v>0</v>
      </c>
      <c r="AC1156" s="108" t="s">
        <v>156</v>
      </c>
      <c r="AD1156" s="110" t="s">
        <v>157</v>
      </c>
    </row>
    <row r="1157" spans="1:30" x14ac:dyDescent="0.2">
      <c r="A1157" s="105" t="s">
        <v>3357</v>
      </c>
      <c r="B1157" s="105" t="s">
        <v>3339</v>
      </c>
      <c r="C1157" s="105" t="s">
        <v>3358</v>
      </c>
      <c r="D1157" s="106">
        <v>0</v>
      </c>
      <c r="E1157" s="107">
        <v>0</v>
      </c>
      <c r="F1157" s="108">
        <v>0</v>
      </c>
      <c r="G1157" s="108" t="s">
        <v>156</v>
      </c>
      <c r="H1157" s="109">
        <v>0</v>
      </c>
      <c r="I1157" s="107">
        <v>0</v>
      </c>
      <c r="J1157" s="108">
        <v>0</v>
      </c>
      <c r="K1157" s="108" t="s">
        <v>156</v>
      </c>
      <c r="L1157" s="110" t="s">
        <v>157</v>
      </c>
      <c r="M1157" s="116">
        <v>0</v>
      </c>
      <c r="N1157" s="111">
        <v>0</v>
      </c>
      <c r="O1157" s="115">
        <v>5.71352339295399E-11</v>
      </c>
      <c r="P1157" s="112" t="s">
        <v>156</v>
      </c>
      <c r="Q1157" s="109">
        <v>0</v>
      </c>
      <c r="R1157" s="107">
        <v>0</v>
      </c>
      <c r="S1157" s="108">
        <v>0</v>
      </c>
      <c r="T1157" s="108" t="s">
        <v>156</v>
      </c>
      <c r="U1157" s="110" t="s">
        <v>157</v>
      </c>
      <c r="V1157" s="106">
        <v>0</v>
      </c>
      <c r="W1157" s="107">
        <v>0</v>
      </c>
      <c r="X1157" s="108">
        <v>0</v>
      </c>
      <c r="Y1157" s="108" t="s">
        <v>156</v>
      </c>
      <c r="Z1157" s="109">
        <v>0</v>
      </c>
      <c r="AA1157" s="107">
        <v>0</v>
      </c>
      <c r="AB1157" s="108">
        <v>0</v>
      </c>
      <c r="AC1157" s="108" t="s">
        <v>156</v>
      </c>
      <c r="AD1157" s="110" t="s">
        <v>157</v>
      </c>
    </row>
    <row r="1158" spans="1:30" x14ac:dyDescent="0.2">
      <c r="A1158" s="105" t="s">
        <v>3359</v>
      </c>
      <c r="B1158" s="105" t="s">
        <v>3360</v>
      </c>
      <c r="C1158" s="105" t="s">
        <v>3361</v>
      </c>
      <c r="D1158" s="116">
        <v>-1.7819999999999999E-7</v>
      </c>
      <c r="E1158" s="107">
        <v>7.2318200080353553E-8</v>
      </c>
      <c r="F1158" s="114">
        <v>1.9381364543631999E-10</v>
      </c>
      <c r="G1158" s="108">
        <v>0.108761866125881</v>
      </c>
      <c r="H1158" s="113">
        <v>-2.079E-8</v>
      </c>
      <c r="I1158" s="107">
        <v>5.1219512195121955E-8</v>
      </c>
      <c r="J1158" s="114">
        <v>5.6008232378128301E-11</v>
      </c>
      <c r="K1158" s="108">
        <v>0.26939986713866398</v>
      </c>
      <c r="L1158" s="110">
        <v>-0.49766525807532447</v>
      </c>
      <c r="M1158" s="116">
        <v>-5.3459999999999997E-8</v>
      </c>
      <c r="N1158" s="111">
        <v>2.9032258064516128E-8</v>
      </c>
      <c r="O1158" s="115">
        <v>1.31663029782744E-10</v>
      </c>
      <c r="P1158" s="112">
        <v>0.24628325810464599</v>
      </c>
      <c r="Q1158" s="113">
        <v>-1.508E-8</v>
      </c>
      <c r="R1158" s="107">
        <v>3.4787004032211737E-8</v>
      </c>
      <c r="S1158" s="114">
        <v>3.5643487647679798E-11</v>
      </c>
      <c r="T1158" s="108">
        <v>0.23636265018355301</v>
      </c>
      <c r="U1158" s="110">
        <v>0.2608916488646964</v>
      </c>
      <c r="V1158" s="116">
        <v>-7.2269999999999998E-8</v>
      </c>
      <c r="W1158" s="107">
        <v>1.1967213114754099E-8</v>
      </c>
      <c r="X1158" s="114">
        <v>1.2265295566227101E-10</v>
      </c>
      <c r="Y1158" s="108">
        <v>0.169714896447033</v>
      </c>
      <c r="Z1158" s="113">
        <v>-1.188E-8</v>
      </c>
      <c r="AA1158" s="107">
        <v>6.0895158834872629E-9</v>
      </c>
      <c r="AB1158" s="114">
        <v>2.708325955258E-11</v>
      </c>
      <c r="AC1158" s="108">
        <v>0.227973565257407</v>
      </c>
      <c r="AD1158" s="110">
        <v>-0.97468777776978144</v>
      </c>
    </row>
    <row r="1159" spans="1:30" x14ac:dyDescent="0.2">
      <c r="A1159" s="105" t="s">
        <v>3362</v>
      </c>
      <c r="B1159" s="105" t="s">
        <v>3363</v>
      </c>
      <c r="C1159" s="105" t="s">
        <v>3364</v>
      </c>
      <c r="D1159" s="106">
        <v>0</v>
      </c>
      <c r="E1159" s="107">
        <v>0</v>
      </c>
      <c r="F1159" s="108">
        <v>0</v>
      </c>
      <c r="G1159" s="108" t="s">
        <v>156</v>
      </c>
      <c r="H1159" s="109">
        <v>0</v>
      </c>
      <c r="I1159" s="107">
        <v>0</v>
      </c>
      <c r="J1159" s="108">
        <v>0</v>
      </c>
      <c r="K1159" s="108" t="s">
        <v>156</v>
      </c>
      <c r="L1159" s="110" t="s">
        <v>157</v>
      </c>
      <c r="M1159" s="106">
        <v>0</v>
      </c>
      <c r="N1159" s="111">
        <v>0</v>
      </c>
      <c r="O1159" s="112">
        <v>0</v>
      </c>
      <c r="P1159" s="112" t="s">
        <v>156</v>
      </c>
      <c r="Q1159" s="109">
        <v>0</v>
      </c>
      <c r="R1159" s="107">
        <v>0</v>
      </c>
      <c r="S1159" s="108">
        <v>0</v>
      </c>
      <c r="T1159" s="108" t="s">
        <v>156</v>
      </c>
      <c r="U1159" s="110" t="s">
        <v>157</v>
      </c>
      <c r="V1159" s="106">
        <v>0</v>
      </c>
      <c r="W1159" s="107">
        <v>0</v>
      </c>
      <c r="X1159" s="108">
        <v>0</v>
      </c>
      <c r="Y1159" s="108" t="s">
        <v>156</v>
      </c>
      <c r="Z1159" s="109">
        <v>0</v>
      </c>
      <c r="AA1159" s="107">
        <v>0</v>
      </c>
      <c r="AB1159" s="108">
        <v>0</v>
      </c>
      <c r="AC1159" s="108" t="s">
        <v>156</v>
      </c>
      <c r="AD1159" s="110" t="s">
        <v>157</v>
      </c>
    </row>
    <row r="1160" spans="1:30" x14ac:dyDescent="0.2">
      <c r="A1160" s="105" t="s">
        <v>3365</v>
      </c>
      <c r="B1160" s="105" t="s">
        <v>3366</v>
      </c>
      <c r="C1160" s="105" t="s">
        <v>3367</v>
      </c>
      <c r="D1160" s="116">
        <v>0</v>
      </c>
      <c r="E1160" s="107">
        <v>0</v>
      </c>
      <c r="F1160" s="108">
        <v>1.8804159494254701E-4</v>
      </c>
      <c r="G1160" s="108" t="s">
        <v>156</v>
      </c>
      <c r="H1160" s="113">
        <v>0</v>
      </c>
      <c r="I1160" s="107">
        <v>0</v>
      </c>
      <c r="J1160" s="108">
        <v>5.8970782201303996E-4</v>
      </c>
      <c r="K1160" s="108" t="s">
        <v>156</v>
      </c>
      <c r="L1160" s="110" t="s">
        <v>157</v>
      </c>
      <c r="M1160" s="116">
        <v>0</v>
      </c>
      <c r="N1160" s="111">
        <v>0</v>
      </c>
      <c r="O1160" s="115">
        <v>8.5080103208226096E-5</v>
      </c>
      <c r="P1160" s="112" t="s">
        <v>156</v>
      </c>
      <c r="Q1160" s="113">
        <v>0</v>
      </c>
      <c r="R1160" s="107">
        <v>0</v>
      </c>
      <c r="S1160" s="108">
        <v>2.47030146755179E-4</v>
      </c>
      <c r="T1160" s="108" t="s">
        <v>156</v>
      </c>
      <c r="U1160" s="110" t="s">
        <v>157</v>
      </c>
      <c r="V1160" s="116">
        <v>0</v>
      </c>
      <c r="W1160" s="107">
        <v>0</v>
      </c>
      <c r="X1160" s="108">
        <v>1.21184926696976E-3</v>
      </c>
      <c r="Y1160" s="108" t="s">
        <v>156</v>
      </c>
      <c r="Z1160" s="109">
        <v>0</v>
      </c>
      <c r="AA1160" s="107">
        <v>0</v>
      </c>
      <c r="AB1160" s="108">
        <v>2.09716686181025E-3</v>
      </c>
      <c r="AC1160" s="108" t="s">
        <v>156</v>
      </c>
      <c r="AD1160" s="110" t="s">
        <v>157</v>
      </c>
    </row>
    <row r="1161" spans="1:30" x14ac:dyDescent="0.2">
      <c r="A1161" s="105" t="s">
        <v>3368</v>
      </c>
      <c r="B1161" s="105" t="s">
        <v>3366</v>
      </c>
      <c r="C1161" s="105" t="s">
        <v>3369</v>
      </c>
      <c r="D1161" s="116">
        <v>0</v>
      </c>
      <c r="E1161" s="107">
        <v>0</v>
      </c>
      <c r="F1161" s="108">
        <v>1.0868623310478401E-4</v>
      </c>
      <c r="G1161" s="108" t="s">
        <v>156</v>
      </c>
      <c r="H1161" s="113">
        <v>0</v>
      </c>
      <c r="I1161" s="107">
        <v>0</v>
      </c>
      <c r="J1161" s="108">
        <v>4.1319037745572799E-4</v>
      </c>
      <c r="K1161" s="108" t="s">
        <v>156</v>
      </c>
      <c r="L1161" s="110" t="s">
        <v>157</v>
      </c>
      <c r="M1161" s="116">
        <v>0</v>
      </c>
      <c r="N1161" s="111">
        <v>0</v>
      </c>
      <c r="O1161" s="115">
        <v>3.8650392419857498E-5</v>
      </c>
      <c r="P1161" s="112" t="s">
        <v>156</v>
      </c>
      <c r="Q1161" s="113">
        <v>0</v>
      </c>
      <c r="R1161" s="107">
        <v>0</v>
      </c>
      <c r="S1161" s="108">
        <v>1.3683445840851201E-4</v>
      </c>
      <c r="T1161" s="108" t="s">
        <v>156</v>
      </c>
      <c r="U1161" s="110" t="s">
        <v>157</v>
      </c>
      <c r="V1161" s="116">
        <v>0</v>
      </c>
      <c r="W1161" s="107">
        <v>0</v>
      </c>
      <c r="X1161" s="108">
        <v>3.1351526695531598E-4</v>
      </c>
      <c r="Y1161" s="108" t="s">
        <v>156</v>
      </c>
      <c r="Z1161" s="113">
        <v>0</v>
      </c>
      <c r="AA1161" s="107">
        <v>0</v>
      </c>
      <c r="AB1161" s="114">
        <v>1.44738073973146E-3</v>
      </c>
      <c r="AC1161" s="108" t="s">
        <v>156</v>
      </c>
      <c r="AD1161" s="110" t="s">
        <v>157</v>
      </c>
    </row>
    <row r="1162" spans="1:30" x14ac:dyDescent="0.2">
      <c r="A1162" s="105" t="s">
        <v>3370</v>
      </c>
      <c r="B1162" s="105" t="s">
        <v>3371</v>
      </c>
      <c r="C1162" s="105" t="s">
        <v>3372</v>
      </c>
      <c r="D1162" s="116">
        <v>0</v>
      </c>
      <c r="E1162" s="107">
        <v>0</v>
      </c>
      <c r="F1162" s="108">
        <v>1.8804159494254701E-4</v>
      </c>
      <c r="G1162" s="108" t="s">
        <v>156</v>
      </c>
      <c r="H1162" s="113">
        <v>0</v>
      </c>
      <c r="I1162" s="107">
        <v>0</v>
      </c>
      <c r="J1162" s="108">
        <v>5.8970782201303996E-4</v>
      </c>
      <c r="K1162" s="108" t="s">
        <v>156</v>
      </c>
      <c r="L1162" s="110" t="s">
        <v>157</v>
      </c>
      <c r="M1162" s="116">
        <v>0</v>
      </c>
      <c r="N1162" s="111">
        <v>0</v>
      </c>
      <c r="O1162" s="115">
        <v>8.5080103208226096E-5</v>
      </c>
      <c r="P1162" s="112" t="s">
        <v>156</v>
      </c>
      <c r="Q1162" s="113">
        <v>0</v>
      </c>
      <c r="R1162" s="107">
        <v>0</v>
      </c>
      <c r="S1162" s="108">
        <v>2.47030146755179E-4</v>
      </c>
      <c r="T1162" s="108" t="s">
        <v>156</v>
      </c>
      <c r="U1162" s="110" t="s">
        <v>157</v>
      </c>
      <c r="V1162" s="116">
        <v>0</v>
      </c>
      <c r="W1162" s="107">
        <v>0</v>
      </c>
      <c r="X1162" s="108">
        <v>1.21184926696976E-3</v>
      </c>
      <c r="Y1162" s="108" t="s">
        <v>156</v>
      </c>
      <c r="Z1162" s="109">
        <v>0</v>
      </c>
      <c r="AA1162" s="107">
        <v>0</v>
      </c>
      <c r="AB1162" s="108">
        <v>2.09716686181025E-3</v>
      </c>
      <c r="AC1162" s="108" t="s">
        <v>156</v>
      </c>
      <c r="AD1162" s="110" t="s">
        <v>157</v>
      </c>
    </row>
    <row r="1163" spans="1:30" x14ac:dyDescent="0.2">
      <c r="A1163" s="105" t="s">
        <v>3373</v>
      </c>
      <c r="B1163" s="105" t="s">
        <v>3374</v>
      </c>
      <c r="C1163" s="105" t="s">
        <v>3375</v>
      </c>
      <c r="D1163" s="116">
        <v>0</v>
      </c>
      <c r="E1163" s="107">
        <v>0</v>
      </c>
      <c r="F1163" s="108">
        <v>1.4019504517192601E-4</v>
      </c>
      <c r="G1163" s="108" t="s">
        <v>156</v>
      </c>
      <c r="H1163" s="113">
        <v>0</v>
      </c>
      <c r="I1163" s="107">
        <v>0</v>
      </c>
      <c r="J1163" s="108">
        <v>7.6766697275008097E-4</v>
      </c>
      <c r="K1163" s="108" t="s">
        <v>156</v>
      </c>
      <c r="L1163" s="110" t="s">
        <v>157</v>
      </c>
      <c r="M1163" s="116">
        <v>0</v>
      </c>
      <c r="N1163" s="111">
        <v>0</v>
      </c>
      <c r="O1163" s="115">
        <v>3.74471952137034E-5</v>
      </c>
      <c r="P1163" s="112" t="s">
        <v>156</v>
      </c>
      <c r="Q1163" s="113">
        <v>0</v>
      </c>
      <c r="R1163" s="107">
        <v>0</v>
      </c>
      <c r="S1163" s="108">
        <v>3.35272085450045E-4</v>
      </c>
      <c r="T1163" s="108" t="s">
        <v>156</v>
      </c>
      <c r="U1163" s="110" t="s">
        <v>157</v>
      </c>
      <c r="V1163" s="106">
        <v>0</v>
      </c>
      <c r="W1163" s="107">
        <v>0</v>
      </c>
      <c r="X1163" s="108">
        <v>1.3197728895606099E-3</v>
      </c>
      <c r="Y1163" s="108" t="s">
        <v>156</v>
      </c>
      <c r="Z1163" s="109">
        <v>0</v>
      </c>
      <c r="AA1163" s="107">
        <v>0</v>
      </c>
      <c r="AB1163" s="108">
        <v>2.4859827358394699E-3</v>
      </c>
      <c r="AC1163" s="108" t="s">
        <v>156</v>
      </c>
      <c r="AD1163" s="110" t="s">
        <v>157</v>
      </c>
    </row>
    <row r="1164" spans="1:30" x14ac:dyDescent="0.2">
      <c r="A1164" s="105" t="s">
        <v>3376</v>
      </c>
      <c r="B1164" s="105" t="s">
        <v>3377</v>
      </c>
      <c r="C1164" s="105" t="s">
        <v>3378</v>
      </c>
      <c r="D1164" s="106">
        <v>0</v>
      </c>
      <c r="E1164" s="107">
        <v>0</v>
      </c>
      <c r="F1164" s="108">
        <v>0</v>
      </c>
      <c r="G1164" s="108" t="s">
        <v>156</v>
      </c>
      <c r="H1164" s="109">
        <v>0</v>
      </c>
      <c r="I1164" s="107">
        <v>0</v>
      </c>
      <c r="J1164" s="108">
        <v>0</v>
      </c>
      <c r="K1164" s="108" t="s">
        <v>156</v>
      </c>
      <c r="L1164" s="110" t="s">
        <v>157</v>
      </c>
      <c r="M1164" s="106">
        <v>0</v>
      </c>
      <c r="N1164" s="111">
        <v>0</v>
      </c>
      <c r="O1164" s="112">
        <v>0</v>
      </c>
      <c r="P1164" s="112" t="s">
        <v>156</v>
      </c>
      <c r="Q1164" s="109">
        <v>0</v>
      </c>
      <c r="R1164" s="107">
        <v>0</v>
      </c>
      <c r="S1164" s="108">
        <v>0</v>
      </c>
      <c r="T1164" s="108" t="s">
        <v>156</v>
      </c>
      <c r="U1164" s="110" t="s">
        <v>157</v>
      </c>
      <c r="V1164" s="106">
        <v>0</v>
      </c>
      <c r="W1164" s="107">
        <v>0</v>
      </c>
      <c r="X1164" s="108">
        <v>0</v>
      </c>
      <c r="Y1164" s="108" t="s">
        <v>156</v>
      </c>
      <c r="Z1164" s="109">
        <v>0</v>
      </c>
      <c r="AA1164" s="107">
        <v>0</v>
      </c>
      <c r="AB1164" s="108">
        <v>0</v>
      </c>
      <c r="AC1164" s="108" t="s">
        <v>156</v>
      </c>
      <c r="AD1164" s="110" t="s">
        <v>157</v>
      </c>
    </row>
    <row r="1165" spans="1:30" x14ac:dyDescent="0.2">
      <c r="A1165" s="105" t="s">
        <v>3379</v>
      </c>
      <c r="B1165" s="105" t="s">
        <v>3380</v>
      </c>
      <c r="C1165" s="105" t="s">
        <v>3381</v>
      </c>
      <c r="D1165" s="116">
        <v>0</v>
      </c>
      <c r="E1165" s="107">
        <v>0</v>
      </c>
      <c r="F1165" s="108">
        <v>1.4019504517192601E-4</v>
      </c>
      <c r="G1165" s="108" t="s">
        <v>156</v>
      </c>
      <c r="H1165" s="113">
        <v>0</v>
      </c>
      <c r="I1165" s="107">
        <v>0</v>
      </c>
      <c r="J1165" s="108">
        <v>7.6766697275008097E-4</v>
      </c>
      <c r="K1165" s="108" t="s">
        <v>156</v>
      </c>
      <c r="L1165" s="110" t="s">
        <v>157</v>
      </c>
      <c r="M1165" s="116">
        <v>0</v>
      </c>
      <c r="N1165" s="111">
        <v>0</v>
      </c>
      <c r="O1165" s="115">
        <v>3.74471952137034E-5</v>
      </c>
      <c r="P1165" s="112" t="s">
        <v>156</v>
      </c>
      <c r="Q1165" s="113">
        <v>0</v>
      </c>
      <c r="R1165" s="107">
        <v>0</v>
      </c>
      <c r="S1165" s="108">
        <v>3.35272085450045E-4</v>
      </c>
      <c r="T1165" s="108" t="s">
        <v>156</v>
      </c>
      <c r="U1165" s="110" t="s">
        <v>157</v>
      </c>
      <c r="V1165" s="106">
        <v>0</v>
      </c>
      <c r="W1165" s="107">
        <v>0</v>
      </c>
      <c r="X1165" s="108">
        <v>1.3197728895606099E-3</v>
      </c>
      <c r="Y1165" s="108" t="s">
        <v>156</v>
      </c>
      <c r="Z1165" s="109">
        <v>0</v>
      </c>
      <c r="AA1165" s="107">
        <v>0</v>
      </c>
      <c r="AB1165" s="108">
        <v>2.4859827358394699E-3</v>
      </c>
      <c r="AC1165" s="108" t="s">
        <v>156</v>
      </c>
      <c r="AD1165" s="110" t="s">
        <v>157</v>
      </c>
    </row>
    <row r="1166" spans="1:30" x14ac:dyDescent="0.2">
      <c r="A1166" s="105" t="s">
        <v>3382</v>
      </c>
      <c r="B1166" s="105" t="s">
        <v>3380</v>
      </c>
      <c r="C1166" s="105" t="s">
        <v>3383</v>
      </c>
      <c r="D1166" s="116">
        <v>0</v>
      </c>
      <c r="E1166" s="107">
        <v>0</v>
      </c>
      <c r="F1166" s="114">
        <v>8.88011128342752E-5</v>
      </c>
      <c r="G1166" s="108" t="s">
        <v>156</v>
      </c>
      <c r="H1166" s="113">
        <v>0</v>
      </c>
      <c r="I1166" s="107">
        <v>0</v>
      </c>
      <c r="J1166" s="108">
        <v>2.4362958828003101E-4</v>
      </c>
      <c r="K1166" s="108" t="s">
        <v>156</v>
      </c>
      <c r="L1166" s="110" t="s">
        <v>157</v>
      </c>
      <c r="M1166" s="116">
        <v>0</v>
      </c>
      <c r="N1166" s="111">
        <v>0</v>
      </c>
      <c r="O1166" s="115">
        <v>1.8012494269844102E-5</v>
      </c>
      <c r="P1166" s="112" t="s">
        <v>156</v>
      </c>
      <c r="Q1166" s="113">
        <v>0</v>
      </c>
      <c r="R1166" s="107">
        <v>0</v>
      </c>
      <c r="S1166" s="108">
        <v>1.8079374911582501E-4</v>
      </c>
      <c r="T1166" s="108" t="s">
        <v>156</v>
      </c>
      <c r="U1166" s="110" t="s">
        <v>157</v>
      </c>
      <c r="V1166" s="116">
        <v>0</v>
      </c>
      <c r="W1166" s="107">
        <v>0</v>
      </c>
      <c r="X1166" s="108">
        <v>7.4490820758583997E-4</v>
      </c>
      <c r="Y1166" s="108" t="s">
        <v>156</v>
      </c>
      <c r="Z1166" s="113">
        <v>0</v>
      </c>
      <c r="AA1166" s="107">
        <v>0</v>
      </c>
      <c r="AB1166" s="114">
        <v>1.29012670472427E-3</v>
      </c>
      <c r="AC1166" s="108" t="s">
        <v>156</v>
      </c>
      <c r="AD1166" s="110" t="s">
        <v>157</v>
      </c>
    </row>
    <row r="1167" spans="1:30" x14ac:dyDescent="0.2">
      <c r="A1167" s="105" t="s">
        <v>3384</v>
      </c>
      <c r="B1167" s="105" t="s">
        <v>3385</v>
      </c>
      <c r="C1167" s="105" t="s">
        <v>3386</v>
      </c>
      <c r="D1167" s="116">
        <v>0</v>
      </c>
      <c r="E1167" s="107">
        <v>0</v>
      </c>
      <c r="F1167" s="114">
        <v>4.44339671340997E-5</v>
      </c>
      <c r="G1167" s="108" t="s">
        <v>156</v>
      </c>
      <c r="H1167" s="113">
        <v>0</v>
      </c>
      <c r="I1167" s="107">
        <v>0</v>
      </c>
      <c r="J1167" s="108">
        <v>6.0973994165481596E-4</v>
      </c>
      <c r="K1167" s="108" t="s">
        <v>156</v>
      </c>
      <c r="L1167" s="110" t="s">
        <v>157</v>
      </c>
      <c r="M1167" s="116">
        <v>0</v>
      </c>
      <c r="N1167" s="111">
        <v>0</v>
      </c>
      <c r="O1167" s="115">
        <v>1.0421243893859101E-5</v>
      </c>
      <c r="P1167" s="112" t="s">
        <v>156</v>
      </c>
      <c r="Q1167" s="113">
        <v>0</v>
      </c>
      <c r="R1167" s="107">
        <v>0</v>
      </c>
      <c r="S1167" s="108">
        <v>3.3964115756001301E-4</v>
      </c>
      <c r="T1167" s="108" t="s">
        <v>156</v>
      </c>
      <c r="U1167" s="110" t="s">
        <v>157</v>
      </c>
      <c r="V1167" s="116">
        <v>0</v>
      </c>
      <c r="W1167" s="107">
        <v>0</v>
      </c>
      <c r="X1167" s="108">
        <v>5.1690565467152404E-4</v>
      </c>
      <c r="Y1167" s="108" t="s">
        <v>156</v>
      </c>
      <c r="Z1167" s="113">
        <v>0</v>
      </c>
      <c r="AA1167" s="107">
        <v>0</v>
      </c>
      <c r="AB1167" s="114">
        <v>1.07820254390138E-3</v>
      </c>
      <c r="AC1167" s="108" t="s">
        <v>156</v>
      </c>
      <c r="AD1167" s="110" t="s">
        <v>157</v>
      </c>
    </row>
    <row r="1168" spans="1:30" x14ac:dyDescent="0.2">
      <c r="A1168" s="105" t="s">
        <v>3387</v>
      </c>
      <c r="B1168" s="105" t="s">
        <v>3388</v>
      </c>
      <c r="C1168" s="105" t="s">
        <v>3389</v>
      </c>
      <c r="D1168" s="106">
        <v>0</v>
      </c>
      <c r="E1168" s="107">
        <v>0</v>
      </c>
      <c r="F1168" s="108">
        <v>8.3394557534357799E-3</v>
      </c>
      <c r="G1168" s="108" t="s">
        <v>156</v>
      </c>
      <c r="H1168" s="113">
        <v>0</v>
      </c>
      <c r="I1168" s="107">
        <v>0</v>
      </c>
      <c r="J1168" s="108">
        <v>1.3070963917130799E-3</v>
      </c>
      <c r="K1168" s="108" t="s">
        <v>156</v>
      </c>
      <c r="L1168" s="110" t="s">
        <v>157</v>
      </c>
      <c r="M1168" s="106">
        <v>0</v>
      </c>
      <c r="N1168" s="111">
        <v>0</v>
      </c>
      <c r="O1168" s="112">
        <v>1.7436979867869799E-2</v>
      </c>
      <c r="P1168" s="112" t="s">
        <v>156</v>
      </c>
      <c r="Q1168" s="113">
        <v>0</v>
      </c>
      <c r="R1168" s="107">
        <v>0</v>
      </c>
      <c r="S1168" s="108">
        <v>1.7697049771456301E-4</v>
      </c>
      <c r="T1168" s="108" t="s">
        <v>156</v>
      </c>
      <c r="U1168" s="110" t="s">
        <v>157</v>
      </c>
      <c r="V1168" s="106">
        <v>0</v>
      </c>
      <c r="W1168" s="107">
        <v>0</v>
      </c>
      <c r="X1168" s="108">
        <v>0</v>
      </c>
      <c r="Y1168" s="108" t="s">
        <v>156</v>
      </c>
      <c r="Z1168" s="113">
        <v>0</v>
      </c>
      <c r="AA1168" s="107">
        <v>0</v>
      </c>
      <c r="AB1168" s="114">
        <v>2.3220697636784199E-3</v>
      </c>
      <c r="AC1168" s="108" t="s">
        <v>156</v>
      </c>
      <c r="AD1168" s="110" t="s">
        <v>157</v>
      </c>
    </row>
    <row r="1169" spans="1:30" x14ac:dyDescent="0.2">
      <c r="A1169" s="105" t="s">
        <v>3390</v>
      </c>
      <c r="B1169" s="105" t="s">
        <v>2500</v>
      </c>
      <c r="C1169" s="105" t="s">
        <v>3391</v>
      </c>
      <c r="D1169" s="116">
        <v>0</v>
      </c>
      <c r="E1169" s="107">
        <v>0</v>
      </c>
      <c r="F1169" s="108">
        <v>5.8970561349133298E-4</v>
      </c>
      <c r="G1169" s="108" t="s">
        <v>156</v>
      </c>
      <c r="H1169" s="113">
        <v>0</v>
      </c>
      <c r="I1169" s="107">
        <v>0</v>
      </c>
      <c r="J1169" s="108">
        <v>5.4603026347342805E-4</v>
      </c>
      <c r="K1169" s="108" t="s">
        <v>156</v>
      </c>
      <c r="L1169" s="110" t="s">
        <v>157</v>
      </c>
      <c r="M1169" s="116">
        <v>0</v>
      </c>
      <c r="N1169" s="111">
        <v>0</v>
      </c>
      <c r="O1169" s="115">
        <v>1.7921529900863799E-5</v>
      </c>
      <c r="P1169" s="112" t="s">
        <v>156</v>
      </c>
      <c r="Q1169" s="113">
        <v>0</v>
      </c>
      <c r="R1169" s="107">
        <v>0</v>
      </c>
      <c r="S1169" s="108">
        <v>2.9792986038804499E-4</v>
      </c>
      <c r="T1169" s="108" t="s">
        <v>156</v>
      </c>
      <c r="U1169" s="110" t="s">
        <v>157</v>
      </c>
      <c r="V1169" s="116">
        <v>0</v>
      </c>
      <c r="W1169" s="107">
        <v>0</v>
      </c>
      <c r="X1169" s="108">
        <v>1.5565817949676499E-3</v>
      </c>
      <c r="Y1169" s="108" t="s">
        <v>156</v>
      </c>
      <c r="Z1169" s="109">
        <v>0</v>
      </c>
      <c r="AA1169" s="107">
        <v>0</v>
      </c>
      <c r="AB1169" s="108">
        <v>7.46601584475475E-3</v>
      </c>
      <c r="AC1169" s="108" t="s">
        <v>156</v>
      </c>
      <c r="AD1169" s="110" t="s">
        <v>157</v>
      </c>
    </row>
    <row r="1170" spans="1:30" x14ac:dyDescent="0.2">
      <c r="A1170" s="105" t="s">
        <v>3392</v>
      </c>
      <c r="B1170" s="105" t="s">
        <v>3393</v>
      </c>
      <c r="C1170" s="105" t="s">
        <v>3394</v>
      </c>
      <c r="D1170" s="106">
        <v>0</v>
      </c>
      <c r="E1170" s="107">
        <v>0</v>
      </c>
      <c r="F1170" s="108">
        <v>0</v>
      </c>
      <c r="G1170" s="108" t="s">
        <v>156</v>
      </c>
      <c r="H1170" s="109">
        <v>0</v>
      </c>
      <c r="I1170" s="107">
        <v>0</v>
      </c>
      <c r="J1170" s="108">
        <v>0</v>
      </c>
      <c r="K1170" s="108" t="s">
        <v>156</v>
      </c>
      <c r="L1170" s="110" t="s">
        <v>157</v>
      </c>
      <c r="M1170" s="106">
        <v>0.218513055643453</v>
      </c>
      <c r="N1170" s="111">
        <v>-0.11866680549769361</v>
      </c>
      <c r="O1170" s="112">
        <v>9.2303295152727893E-2</v>
      </c>
      <c r="P1170" s="112">
        <v>42.241547023780065</v>
      </c>
      <c r="Q1170" s="113">
        <v>0</v>
      </c>
      <c r="R1170" s="107">
        <v>0</v>
      </c>
      <c r="S1170" s="108">
        <v>1.6168140374884799E-4</v>
      </c>
      <c r="T1170" s="108" t="s">
        <v>156</v>
      </c>
      <c r="U1170" s="110" t="s">
        <v>157</v>
      </c>
      <c r="V1170" s="106">
        <v>0</v>
      </c>
      <c r="W1170" s="107">
        <v>0</v>
      </c>
      <c r="X1170" s="108">
        <v>0</v>
      </c>
      <c r="Y1170" s="108" t="s">
        <v>156</v>
      </c>
      <c r="Z1170" s="109">
        <v>0</v>
      </c>
      <c r="AA1170" s="107">
        <v>0</v>
      </c>
      <c r="AB1170" s="108">
        <v>0</v>
      </c>
      <c r="AC1170" s="108" t="s">
        <v>156</v>
      </c>
      <c r="AD1170" s="110" t="s">
        <v>157</v>
      </c>
    </row>
    <row r="1171" spans="1:30" x14ac:dyDescent="0.2">
      <c r="A1171" s="105" t="s">
        <v>3395</v>
      </c>
      <c r="B1171" s="105" t="s">
        <v>3396</v>
      </c>
      <c r="C1171" s="105" t="s">
        <v>3397</v>
      </c>
      <c r="D1171" s="106">
        <v>0</v>
      </c>
      <c r="E1171" s="107">
        <v>0</v>
      </c>
      <c r="F1171" s="108">
        <v>0</v>
      </c>
      <c r="G1171" s="108" t="s">
        <v>156</v>
      </c>
      <c r="H1171" s="109">
        <v>0</v>
      </c>
      <c r="I1171" s="107">
        <v>0</v>
      </c>
      <c r="J1171" s="108">
        <v>0</v>
      </c>
      <c r="K1171" s="108" t="s">
        <v>156</v>
      </c>
      <c r="L1171" s="110" t="s">
        <v>157</v>
      </c>
      <c r="M1171" s="106">
        <v>-0.218513055643453</v>
      </c>
      <c r="N1171" s="111">
        <v>0.11866680549769361</v>
      </c>
      <c r="O1171" s="112">
        <v>9.2303295152727893E-2</v>
      </c>
      <c r="P1171" s="112">
        <v>42.2415470237801</v>
      </c>
      <c r="Q1171" s="113">
        <v>0</v>
      </c>
      <c r="R1171" s="107">
        <v>0</v>
      </c>
      <c r="S1171" s="108">
        <v>1.6168140374884799E-4</v>
      </c>
      <c r="T1171" s="108" t="s">
        <v>156</v>
      </c>
      <c r="U1171" s="110" t="s">
        <v>157</v>
      </c>
      <c r="V1171" s="106">
        <v>0</v>
      </c>
      <c r="W1171" s="107">
        <v>0</v>
      </c>
      <c r="X1171" s="108">
        <v>0</v>
      </c>
      <c r="Y1171" s="108" t="s">
        <v>156</v>
      </c>
      <c r="Z1171" s="109">
        <v>0</v>
      </c>
      <c r="AA1171" s="107">
        <v>0</v>
      </c>
      <c r="AB1171" s="108">
        <v>0</v>
      </c>
      <c r="AC1171" s="108" t="s">
        <v>156</v>
      </c>
      <c r="AD1171" s="110" t="s">
        <v>157</v>
      </c>
    </row>
    <row r="1172" spans="1:30" x14ac:dyDescent="0.2">
      <c r="A1172" s="105" t="s">
        <v>3398</v>
      </c>
      <c r="B1172" s="105" t="s">
        <v>3399</v>
      </c>
      <c r="C1172" s="105" t="s">
        <v>3400</v>
      </c>
      <c r="D1172" s="106">
        <v>0</v>
      </c>
      <c r="E1172" s="107">
        <v>0</v>
      </c>
      <c r="F1172" s="108">
        <v>0</v>
      </c>
      <c r="G1172" s="108" t="s">
        <v>156</v>
      </c>
      <c r="H1172" s="109">
        <v>0</v>
      </c>
      <c r="I1172" s="107">
        <v>0</v>
      </c>
      <c r="J1172" s="108">
        <v>0</v>
      </c>
      <c r="K1172" s="108" t="s">
        <v>156</v>
      </c>
      <c r="L1172" s="110" t="s">
        <v>157</v>
      </c>
      <c r="M1172" s="106">
        <v>0</v>
      </c>
      <c r="N1172" s="111">
        <v>0</v>
      </c>
      <c r="O1172" s="112">
        <v>0</v>
      </c>
      <c r="P1172" s="112" t="s">
        <v>156</v>
      </c>
      <c r="Q1172" s="109">
        <v>0</v>
      </c>
      <c r="R1172" s="107">
        <v>0</v>
      </c>
      <c r="S1172" s="108">
        <v>0</v>
      </c>
      <c r="T1172" s="108" t="s">
        <v>156</v>
      </c>
      <c r="U1172" s="110" t="s">
        <v>157</v>
      </c>
      <c r="V1172" s="106">
        <v>0</v>
      </c>
      <c r="W1172" s="107">
        <v>0</v>
      </c>
      <c r="X1172" s="108">
        <v>0</v>
      </c>
      <c r="Y1172" s="108" t="s">
        <v>156</v>
      </c>
      <c r="Z1172" s="109">
        <v>0</v>
      </c>
      <c r="AA1172" s="107">
        <v>0</v>
      </c>
      <c r="AB1172" s="108">
        <v>0</v>
      </c>
      <c r="AC1172" s="108" t="s">
        <v>156</v>
      </c>
      <c r="AD1172" s="110" t="s">
        <v>157</v>
      </c>
    </row>
    <row r="1173" spans="1:30" x14ac:dyDescent="0.2">
      <c r="A1173" s="105" t="s">
        <v>3401</v>
      </c>
      <c r="B1173" s="105" t="s">
        <v>3402</v>
      </c>
      <c r="C1173" s="105" t="s">
        <v>3403</v>
      </c>
      <c r="D1173" s="106">
        <v>0</v>
      </c>
      <c r="E1173" s="107">
        <v>0</v>
      </c>
      <c r="F1173" s="108">
        <v>0</v>
      </c>
      <c r="G1173" s="108" t="s">
        <v>156</v>
      </c>
      <c r="H1173" s="109">
        <v>0</v>
      </c>
      <c r="I1173" s="107">
        <v>0</v>
      </c>
      <c r="J1173" s="108">
        <v>0</v>
      </c>
      <c r="K1173" s="108" t="s">
        <v>156</v>
      </c>
      <c r="L1173" s="110" t="s">
        <v>157</v>
      </c>
      <c r="M1173" s="106">
        <v>0</v>
      </c>
      <c r="N1173" s="111">
        <v>0</v>
      </c>
      <c r="O1173" s="112">
        <v>0</v>
      </c>
      <c r="P1173" s="112" t="s">
        <v>156</v>
      </c>
      <c r="Q1173" s="109">
        <v>0</v>
      </c>
      <c r="R1173" s="107">
        <v>0</v>
      </c>
      <c r="S1173" s="108">
        <v>0</v>
      </c>
      <c r="T1173" s="108" t="s">
        <v>156</v>
      </c>
      <c r="U1173" s="110" t="s">
        <v>157</v>
      </c>
      <c r="V1173" s="106">
        <v>0</v>
      </c>
      <c r="W1173" s="107">
        <v>0</v>
      </c>
      <c r="X1173" s="108">
        <v>0</v>
      </c>
      <c r="Y1173" s="108" t="s">
        <v>156</v>
      </c>
      <c r="Z1173" s="109">
        <v>0</v>
      </c>
      <c r="AA1173" s="107">
        <v>0</v>
      </c>
      <c r="AB1173" s="108">
        <v>0</v>
      </c>
      <c r="AC1173" s="108" t="s">
        <v>156</v>
      </c>
      <c r="AD1173" s="110" t="s">
        <v>157</v>
      </c>
    </row>
    <row r="1174" spans="1:30" x14ac:dyDescent="0.2">
      <c r="A1174" s="105" t="s">
        <v>3404</v>
      </c>
      <c r="B1174" s="105" t="s">
        <v>3405</v>
      </c>
      <c r="C1174" s="105" t="s">
        <v>3406</v>
      </c>
      <c r="D1174" s="116">
        <v>0</v>
      </c>
      <c r="E1174" s="107">
        <v>0</v>
      </c>
      <c r="F1174" s="114">
        <v>1.5959526877096301E-5</v>
      </c>
      <c r="G1174" s="108" t="s">
        <v>156</v>
      </c>
      <c r="H1174" s="109">
        <v>0</v>
      </c>
      <c r="I1174" s="107">
        <v>0</v>
      </c>
      <c r="J1174" s="108">
        <v>0</v>
      </c>
      <c r="K1174" s="108" t="s">
        <v>156</v>
      </c>
      <c r="L1174" s="110" t="s">
        <v>157</v>
      </c>
      <c r="M1174" s="116">
        <v>0</v>
      </c>
      <c r="N1174" s="111">
        <v>0</v>
      </c>
      <c r="O1174" s="115">
        <v>1.21569989563942E-5</v>
      </c>
      <c r="P1174" s="112" t="s">
        <v>156</v>
      </c>
      <c r="Q1174" s="113">
        <v>0</v>
      </c>
      <c r="R1174" s="107">
        <v>0</v>
      </c>
      <c r="S1174" s="114">
        <v>1.0887645385887799E-5</v>
      </c>
      <c r="T1174" s="108" t="s">
        <v>156</v>
      </c>
      <c r="U1174" s="110" t="s">
        <v>157</v>
      </c>
      <c r="V1174" s="106">
        <v>0</v>
      </c>
      <c r="W1174" s="107">
        <v>0</v>
      </c>
      <c r="X1174" s="108">
        <v>0</v>
      </c>
      <c r="Y1174" s="108" t="s">
        <v>156</v>
      </c>
      <c r="Z1174" s="109">
        <v>0</v>
      </c>
      <c r="AA1174" s="107">
        <v>0</v>
      </c>
      <c r="AB1174" s="108">
        <v>0</v>
      </c>
      <c r="AC1174" s="108" t="s">
        <v>156</v>
      </c>
      <c r="AD1174" s="110" t="s">
        <v>157</v>
      </c>
    </row>
    <row r="1175" spans="1:30" x14ac:dyDescent="0.2">
      <c r="A1175" s="105" t="s">
        <v>3407</v>
      </c>
      <c r="B1175" s="105" t="s">
        <v>3408</v>
      </c>
      <c r="C1175" s="105" t="s">
        <v>3409</v>
      </c>
      <c r="D1175" s="106">
        <v>0</v>
      </c>
      <c r="E1175" s="107">
        <v>0</v>
      </c>
      <c r="F1175" s="108">
        <v>3.7110649295089299E-3</v>
      </c>
      <c r="G1175" s="108" t="s">
        <v>156</v>
      </c>
      <c r="H1175" s="109">
        <v>0</v>
      </c>
      <c r="I1175" s="107">
        <v>0</v>
      </c>
      <c r="J1175" s="108">
        <v>0</v>
      </c>
      <c r="K1175" s="108" t="s">
        <v>156</v>
      </c>
      <c r="L1175" s="110" t="s">
        <v>157</v>
      </c>
      <c r="M1175" s="116">
        <v>0</v>
      </c>
      <c r="N1175" s="111">
        <v>0</v>
      </c>
      <c r="O1175" s="112">
        <v>2.93749439465662E-3</v>
      </c>
      <c r="P1175" s="112" t="s">
        <v>156</v>
      </c>
      <c r="Q1175" s="113">
        <v>0</v>
      </c>
      <c r="R1175" s="107">
        <v>0</v>
      </c>
      <c r="S1175" s="108">
        <v>1.36902749193975E-4</v>
      </c>
      <c r="T1175" s="108" t="s">
        <v>156</v>
      </c>
      <c r="U1175" s="110" t="s">
        <v>157</v>
      </c>
      <c r="V1175" s="106">
        <v>0</v>
      </c>
      <c r="W1175" s="107">
        <v>0</v>
      </c>
      <c r="X1175" s="108">
        <v>0</v>
      </c>
      <c r="Y1175" s="108" t="s">
        <v>156</v>
      </c>
      <c r="Z1175" s="113">
        <v>0</v>
      </c>
      <c r="AA1175" s="107">
        <v>0</v>
      </c>
      <c r="AB1175" s="114">
        <v>1.5206996690735901E-3</v>
      </c>
      <c r="AC1175" s="108" t="s">
        <v>156</v>
      </c>
      <c r="AD1175" s="110" t="s">
        <v>157</v>
      </c>
    </row>
    <row r="1176" spans="1:30" x14ac:dyDescent="0.2">
      <c r="A1176" s="105" t="s">
        <v>3410</v>
      </c>
      <c r="B1176" s="105" t="s">
        <v>3411</v>
      </c>
      <c r="C1176" s="105" t="s">
        <v>3412</v>
      </c>
      <c r="D1176" s="106">
        <v>0</v>
      </c>
      <c r="E1176" s="107">
        <v>0</v>
      </c>
      <c r="F1176" s="108">
        <v>1.8252893323036801E-2</v>
      </c>
      <c r="G1176" s="108" t="s">
        <v>156</v>
      </c>
      <c r="H1176" s="109">
        <v>0</v>
      </c>
      <c r="I1176" s="107">
        <v>0</v>
      </c>
      <c r="J1176" s="108">
        <v>0</v>
      </c>
      <c r="K1176" s="108" t="s">
        <v>156</v>
      </c>
      <c r="L1176" s="110" t="s">
        <v>157</v>
      </c>
      <c r="M1176" s="106">
        <v>0</v>
      </c>
      <c r="N1176" s="111">
        <v>0</v>
      </c>
      <c r="O1176" s="112">
        <v>1.5244220542730899E-2</v>
      </c>
      <c r="P1176" s="112" t="s">
        <v>156</v>
      </c>
      <c r="Q1176" s="113">
        <v>0</v>
      </c>
      <c r="R1176" s="107">
        <v>0</v>
      </c>
      <c r="S1176" s="108">
        <v>2.2349143821520201E-4</v>
      </c>
      <c r="T1176" s="108" t="s">
        <v>156</v>
      </c>
      <c r="U1176" s="110" t="s">
        <v>157</v>
      </c>
      <c r="V1176" s="106">
        <v>0</v>
      </c>
      <c r="W1176" s="107">
        <v>0</v>
      </c>
      <c r="X1176" s="108">
        <v>8.0184918073190406E-3</v>
      </c>
      <c r="Y1176" s="108" t="s">
        <v>156</v>
      </c>
      <c r="Z1176" s="109">
        <v>0</v>
      </c>
      <c r="AA1176" s="107">
        <v>0</v>
      </c>
      <c r="AB1176" s="108">
        <v>1.31683872850886E-2</v>
      </c>
      <c r="AC1176" s="108" t="s">
        <v>156</v>
      </c>
      <c r="AD1176" s="110" t="s">
        <v>157</v>
      </c>
    </row>
    <row r="1177" spans="1:30" x14ac:dyDescent="0.2">
      <c r="A1177" s="105" t="s">
        <v>3413</v>
      </c>
      <c r="B1177" s="105" t="s">
        <v>2520</v>
      </c>
      <c r="C1177" s="105" t="s">
        <v>3414</v>
      </c>
      <c r="D1177" s="106">
        <v>0</v>
      </c>
      <c r="E1177" s="107">
        <v>0</v>
      </c>
      <c r="F1177" s="108">
        <v>3.9684300046691602E-3</v>
      </c>
      <c r="G1177" s="108" t="s">
        <v>156</v>
      </c>
      <c r="H1177" s="113">
        <v>0</v>
      </c>
      <c r="I1177" s="107">
        <v>0</v>
      </c>
      <c r="J1177" s="108">
        <v>2.8235893450930401E-3</v>
      </c>
      <c r="K1177" s="108" t="s">
        <v>156</v>
      </c>
      <c r="L1177" s="110" t="s">
        <v>157</v>
      </c>
      <c r="M1177" s="116">
        <v>0</v>
      </c>
      <c r="N1177" s="111">
        <v>0</v>
      </c>
      <c r="O1177" s="112">
        <v>4.1241787838242798E-3</v>
      </c>
      <c r="P1177" s="112" t="s">
        <v>156</v>
      </c>
      <c r="Q1177" s="109">
        <v>0</v>
      </c>
      <c r="R1177" s="107">
        <v>0</v>
      </c>
      <c r="S1177" s="108">
        <v>3.4008595505863699E-3</v>
      </c>
      <c r="T1177" s="108" t="s">
        <v>156</v>
      </c>
      <c r="U1177" s="110" t="s">
        <v>157</v>
      </c>
      <c r="V1177" s="106">
        <v>0</v>
      </c>
      <c r="W1177" s="107">
        <v>0</v>
      </c>
      <c r="X1177" s="108">
        <v>0.164162719948834</v>
      </c>
      <c r="Y1177" s="108" t="s">
        <v>156</v>
      </c>
      <c r="Z1177" s="109">
        <v>0</v>
      </c>
      <c r="AA1177" s="107">
        <v>0</v>
      </c>
      <c r="AB1177" s="108">
        <v>5.5846438472851798E-2</v>
      </c>
      <c r="AC1177" s="108" t="s">
        <v>156</v>
      </c>
      <c r="AD1177" s="110" t="s">
        <v>157</v>
      </c>
    </row>
    <row r="1178" spans="1:30" x14ac:dyDescent="0.2">
      <c r="A1178" s="105" t="s">
        <v>3415</v>
      </c>
      <c r="B1178" s="105" t="s">
        <v>3416</v>
      </c>
      <c r="C1178" s="105" t="s">
        <v>3417</v>
      </c>
      <c r="D1178" s="106">
        <v>0</v>
      </c>
      <c r="E1178" s="107">
        <v>0</v>
      </c>
      <c r="F1178" s="108">
        <v>1.3391626127660801E-2</v>
      </c>
      <c r="G1178" s="108" t="s">
        <v>156</v>
      </c>
      <c r="H1178" s="109">
        <v>0</v>
      </c>
      <c r="I1178" s="107">
        <v>0</v>
      </c>
      <c r="J1178" s="108">
        <v>9.9880991781406111E-4</v>
      </c>
      <c r="K1178" s="108" t="s">
        <v>156</v>
      </c>
      <c r="L1178" s="110" t="s">
        <v>157</v>
      </c>
      <c r="M1178" s="106">
        <v>0</v>
      </c>
      <c r="N1178" s="111">
        <v>0</v>
      </c>
      <c r="O1178" s="112">
        <v>1.7147190534929E-3</v>
      </c>
      <c r="P1178" s="112" t="s">
        <v>156</v>
      </c>
      <c r="Q1178" s="113">
        <v>0</v>
      </c>
      <c r="R1178" s="107">
        <v>0</v>
      </c>
      <c r="S1178" s="108">
        <v>1.9804677069209701E-4</v>
      </c>
      <c r="T1178" s="108" t="s">
        <v>156</v>
      </c>
      <c r="U1178" s="110" t="s">
        <v>157</v>
      </c>
      <c r="V1178" s="116">
        <v>0</v>
      </c>
      <c r="W1178" s="107">
        <v>0</v>
      </c>
      <c r="X1178" s="108">
        <v>4.7515422455244899E-4</v>
      </c>
      <c r="Y1178" s="108" t="s">
        <v>156</v>
      </c>
      <c r="Z1178" s="109">
        <v>0</v>
      </c>
      <c r="AA1178" s="107">
        <v>0</v>
      </c>
      <c r="AB1178" s="108">
        <v>1.31064956655769E-3</v>
      </c>
      <c r="AC1178" s="108" t="s">
        <v>156</v>
      </c>
      <c r="AD1178" s="110" t="s">
        <v>157</v>
      </c>
    </row>
    <row r="1179" spans="1:30" x14ac:dyDescent="0.2">
      <c r="A1179" s="105" t="s">
        <v>3418</v>
      </c>
      <c r="B1179" s="105" t="s">
        <v>3419</v>
      </c>
      <c r="C1179" s="105" t="s">
        <v>3420</v>
      </c>
      <c r="D1179" s="106">
        <v>0</v>
      </c>
      <c r="E1179" s="107">
        <v>0</v>
      </c>
      <c r="F1179" s="108">
        <v>0</v>
      </c>
      <c r="G1179" s="108" t="s">
        <v>156</v>
      </c>
      <c r="H1179" s="109">
        <v>0</v>
      </c>
      <c r="I1179" s="107">
        <v>0</v>
      </c>
      <c r="J1179" s="108">
        <v>0</v>
      </c>
      <c r="K1179" s="108" t="s">
        <v>156</v>
      </c>
      <c r="L1179" s="110" t="s">
        <v>157</v>
      </c>
      <c r="M1179" s="106">
        <v>0</v>
      </c>
      <c r="N1179" s="111">
        <v>0</v>
      </c>
      <c r="O1179" s="112">
        <v>0</v>
      </c>
      <c r="P1179" s="112" t="s">
        <v>156</v>
      </c>
      <c r="Q1179" s="109">
        <v>0</v>
      </c>
      <c r="R1179" s="107">
        <v>0</v>
      </c>
      <c r="S1179" s="108">
        <v>0</v>
      </c>
      <c r="T1179" s="108" t="s">
        <v>156</v>
      </c>
      <c r="U1179" s="110" t="s">
        <v>157</v>
      </c>
      <c r="V1179" s="106">
        <v>0</v>
      </c>
      <c r="W1179" s="107">
        <v>0</v>
      </c>
      <c r="X1179" s="108">
        <v>0</v>
      </c>
      <c r="Y1179" s="108" t="s">
        <v>156</v>
      </c>
      <c r="Z1179" s="109">
        <v>0</v>
      </c>
      <c r="AA1179" s="107">
        <v>0</v>
      </c>
      <c r="AB1179" s="108">
        <v>0</v>
      </c>
      <c r="AC1179" s="108" t="s">
        <v>156</v>
      </c>
      <c r="AD1179" s="110" t="s">
        <v>157</v>
      </c>
    </row>
    <row r="1180" spans="1:30" x14ac:dyDescent="0.2">
      <c r="A1180" s="105" t="s">
        <v>3421</v>
      </c>
      <c r="B1180" s="105" t="s">
        <v>3419</v>
      </c>
      <c r="C1180" s="105" t="s">
        <v>3422</v>
      </c>
      <c r="D1180" s="106">
        <v>0</v>
      </c>
      <c r="E1180" s="107">
        <v>0</v>
      </c>
      <c r="F1180" s="108">
        <v>0</v>
      </c>
      <c r="G1180" s="108" t="s">
        <v>156</v>
      </c>
      <c r="H1180" s="109">
        <v>0</v>
      </c>
      <c r="I1180" s="107">
        <v>0</v>
      </c>
      <c r="J1180" s="108">
        <v>0</v>
      </c>
      <c r="K1180" s="108" t="s">
        <v>156</v>
      </c>
      <c r="L1180" s="110" t="s">
        <v>157</v>
      </c>
      <c r="M1180" s="106">
        <v>0</v>
      </c>
      <c r="N1180" s="111">
        <v>0</v>
      </c>
      <c r="O1180" s="112">
        <v>0</v>
      </c>
      <c r="P1180" s="112" t="s">
        <v>156</v>
      </c>
      <c r="Q1180" s="109">
        <v>0</v>
      </c>
      <c r="R1180" s="107">
        <v>0</v>
      </c>
      <c r="S1180" s="108">
        <v>0</v>
      </c>
      <c r="T1180" s="108" t="s">
        <v>156</v>
      </c>
      <c r="U1180" s="110" t="s">
        <v>157</v>
      </c>
      <c r="V1180" s="106">
        <v>0</v>
      </c>
      <c r="W1180" s="107">
        <v>0</v>
      </c>
      <c r="X1180" s="108">
        <v>0</v>
      </c>
      <c r="Y1180" s="108" t="s">
        <v>156</v>
      </c>
      <c r="Z1180" s="109">
        <v>0</v>
      </c>
      <c r="AA1180" s="107">
        <v>0</v>
      </c>
      <c r="AB1180" s="108">
        <v>0</v>
      </c>
      <c r="AC1180" s="108" t="s">
        <v>156</v>
      </c>
      <c r="AD1180" s="110" t="s">
        <v>157</v>
      </c>
    </row>
    <row r="1181" spans="1:30" x14ac:dyDescent="0.2">
      <c r="A1181" s="105" t="s">
        <v>3423</v>
      </c>
      <c r="B1181" s="105" t="s">
        <v>3424</v>
      </c>
      <c r="C1181" s="105" t="s">
        <v>3425</v>
      </c>
      <c r="D1181" s="106">
        <v>0</v>
      </c>
      <c r="E1181" s="107">
        <v>0</v>
      </c>
      <c r="F1181" s="108">
        <v>0</v>
      </c>
      <c r="G1181" s="108" t="s">
        <v>156</v>
      </c>
      <c r="H1181" s="109">
        <v>0</v>
      </c>
      <c r="I1181" s="107">
        <v>0</v>
      </c>
      <c r="J1181" s="108">
        <v>0</v>
      </c>
      <c r="K1181" s="108" t="s">
        <v>156</v>
      </c>
      <c r="L1181" s="110" t="s">
        <v>157</v>
      </c>
      <c r="M1181" s="106">
        <v>0</v>
      </c>
      <c r="N1181" s="111">
        <v>0</v>
      </c>
      <c r="O1181" s="112">
        <v>0</v>
      </c>
      <c r="P1181" s="112" t="s">
        <v>156</v>
      </c>
      <c r="Q1181" s="109">
        <v>0</v>
      </c>
      <c r="R1181" s="107">
        <v>0</v>
      </c>
      <c r="S1181" s="108">
        <v>0</v>
      </c>
      <c r="T1181" s="108" t="s">
        <v>156</v>
      </c>
      <c r="U1181" s="110" t="s">
        <v>157</v>
      </c>
      <c r="V1181" s="106">
        <v>0</v>
      </c>
      <c r="W1181" s="107">
        <v>0</v>
      </c>
      <c r="X1181" s="108">
        <v>0</v>
      </c>
      <c r="Y1181" s="108" t="s">
        <v>156</v>
      </c>
      <c r="Z1181" s="109">
        <v>0</v>
      </c>
      <c r="AA1181" s="107">
        <v>0</v>
      </c>
      <c r="AB1181" s="108">
        <v>0</v>
      </c>
      <c r="AC1181" s="108" t="s">
        <v>156</v>
      </c>
      <c r="AD1181" s="110" t="s">
        <v>157</v>
      </c>
    </row>
    <row r="1182" spans="1:30" x14ac:dyDescent="0.2">
      <c r="A1182" s="105" t="s">
        <v>3426</v>
      </c>
      <c r="B1182" s="105" t="s">
        <v>3427</v>
      </c>
      <c r="C1182" s="105" t="s">
        <v>3428</v>
      </c>
      <c r="D1182" s="106">
        <v>7.5089381400000002E-2</v>
      </c>
      <c r="E1182" s="107">
        <v>-3.0473226195259145E-2</v>
      </c>
      <c r="F1182" s="108">
        <v>3.67305620119703E-3</v>
      </c>
      <c r="G1182" s="108">
        <v>4.8915787195405365</v>
      </c>
      <c r="H1182" s="109">
        <v>3.12675363E-3</v>
      </c>
      <c r="I1182" s="107">
        <v>-7.7032609756097561E-3</v>
      </c>
      <c r="J1182" s="108">
        <v>5.5544809437670496E-4</v>
      </c>
      <c r="K1182" s="108">
        <v>17.764370337572934</v>
      </c>
      <c r="L1182" s="110">
        <v>-1.984001038260522</v>
      </c>
      <c r="M1182" s="106">
        <v>1.55314665E-2</v>
      </c>
      <c r="N1182" s="111">
        <v>-8.4345967741935486E-3</v>
      </c>
      <c r="O1182" s="112">
        <v>5.5620502586142097E-3</v>
      </c>
      <c r="P1182" s="112">
        <v>35.811494417569712</v>
      </c>
      <c r="Q1182" s="109">
        <v>1.9682566800000001E-3</v>
      </c>
      <c r="R1182" s="107">
        <v>-4.5404345532883087E-3</v>
      </c>
      <c r="S1182" s="108">
        <v>2.3811825294664399E-4</v>
      </c>
      <c r="T1182" s="108">
        <v>12.097926828661594</v>
      </c>
      <c r="U1182" s="110">
        <v>-0.89348871968232702</v>
      </c>
      <c r="V1182" s="106">
        <v>1.8482474339999999E-2</v>
      </c>
      <c r="W1182" s="107">
        <v>-3.0605190163934424E-3</v>
      </c>
      <c r="X1182" s="108">
        <v>8.74826755105291E-4</v>
      </c>
      <c r="Y1182" s="108">
        <v>4.7332772604584665</v>
      </c>
      <c r="Z1182" s="109">
        <v>1.70801136E-3</v>
      </c>
      <c r="AA1182" s="107">
        <v>-8.7550187760073079E-4</v>
      </c>
      <c r="AB1182" s="108">
        <v>1.19636447363098E-3</v>
      </c>
      <c r="AC1182" s="108">
        <v>70.044292540945392</v>
      </c>
      <c r="AD1182" s="110">
        <v>-1.8055941545136862</v>
      </c>
    </row>
    <row r="1183" spans="1:30" x14ac:dyDescent="0.2">
      <c r="A1183" s="105" t="s">
        <v>3429</v>
      </c>
      <c r="B1183" s="105" t="s">
        <v>3430</v>
      </c>
      <c r="C1183" s="105" t="s">
        <v>3431</v>
      </c>
      <c r="D1183" s="106">
        <v>0</v>
      </c>
      <c r="E1183" s="107">
        <v>0</v>
      </c>
      <c r="F1183" s="108">
        <v>5.1564874436341298E-3</v>
      </c>
      <c r="G1183" s="108" t="s">
        <v>156</v>
      </c>
      <c r="H1183" s="113">
        <v>0</v>
      </c>
      <c r="I1183" s="107">
        <v>0</v>
      </c>
      <c r="J1183" s="108">
        <v>6.8593025025773095E-4</v>
      </c>
      <c r="K1183" s="108" t="s">
        <v>156</v>
      </c>
      <c r="L1183" s="110" t="s">
        <v>157</v>
      </c>
      <c r="M1183" s="106">
        <v>0</v>
      </c>
      <c r="N1183" s="111">
        <v>0</v>
      </c>
      <c r="O1183" s="112">
        <v>1.56366633641957E-2</v>
      </c>
      <c r="P1183" s="112" t="s">
        <v>156</v>
      </c>
      <c r="Q1183" s="109">
        <v>0</v>
      </c>
      <c r="R1183" s="107">
        <v>0</v>
      </c>
      <c r="S1183" s="108">
        <v>0</v>
      </c>
      <c r="T1183" s="108" t="s">
        <v>156</v>
      </c>
      <c r="U1183" s="110" t="s">
        <v>157</v>
      </c>
      <c r="V1183" s="106">
        <v>0</v>
      </c>
      <c r="W1183" s="107">
        <v>0</v>
      </c>
      <c r="X1183" s="108">
        <v>0</v>
      </c>
      <c r="Y1183" s="108" t="s">
        <v>156</v>
      </c>
      <c r="Z1183" s="109">
        <v>0</v>
      </c>
      <c r="AA1183" s="107">
        <v>0</v>
      </c>
      <c r="AB1183" s="108">
        <v>0</v>
      </c>
      <c r="AC1183" s="108" t="s">
        <v>156</v>
      </c>
      <c r="AD1183" s="110" t="s">
        <v>157</v>
      </c>
    </row>
    <row r="1184" spans="1:30" x14ac:dyDescent="0.2">
      <c r="A1184" s="105" t="s">
        <v>3432</v>
      </c>
      <c r="B1184" s="105" t="s">
        <v>2528</v>
      </c>
      <c r="C1184" s="105" t="s">
        <v>3433</v>
      </c>
      <c r="D1184" s="106">
        <v>0</v>
      </c>
      <c r="E1184" s="107">
        <v>0</v>
      </c>
      <c r="F1184" s="108">
        <v>0</v>
      </c>
      <c r="G1184" s="108" t="s">
        <v>156</v>
      </c>
      <c r="H1184" s="109">
        <v>0</v>
      </c>
      <c r="I1184" s="107">
        <v>0</v>
      </c>
      <c r="J1184" s="108">
        <v>0</v>
      </c>
      <c r="K1184" s="108" t="s">
        <v>156</v>
      </c>
      <c r="L1184" s="110" t="s">
        <v>157</v>
      </c>
      <c r="M1184" s="106">
        <v>0</v>
      </c>
      <c r="N1184" s="111">
        <v>0</v>
      </c>
      <c r="O1184" s="112">
        <v>0</v>
      </c>
      <c r="P1184" s="112" t="s">
        <v>156</v>
      </c>
      <c r="Q1184" s="109">
        <v>0</v>
      </c>
      <c r="R1184" s="107">
        <v>0</v>
      </c>
      <c r="S1184" s="108">
        <v>0</v>
      </c>
      <c r="T1184" s="108" t="s">
        <v>156</v>
      </c>
      <c r="U1184" s="110" t="s">
        <v>157</v>
      </c>
      <c r="V1184" s="116">
        <v>0</v>
      </c>
      <c r="W1184" s="107">
        <v>0</v>
      </c>
      <c r="X1184" s="114">
        <v>1.19361216045306E-12</v>
      </c>
      <c r="Y1184" s="108" t="s">
        <v>156</v>
      </c>
      <c r="Z1184" s="109">
        <v>0</v>
      </c>
      <c r="AA1184" s="107">
        <v>0</v>
      </c>
      <c r="AB1184" s="108">
        <v>0</v>
      </c>
      <c r="AC1184" s="108" t="s">
        <v>156</v>
      </c>
      <c r="AD1184" s="110" t="s">
        <v>157</v>
      </c>
    </row>
    <row r="1185" spans="1:30" x14ac:dyDescent="0.2">
      <c r="A1185" s="105" t="s">
        <v>3434</v>
      </c>
      <c r="B1185" s="105" t="s">
        <v>3435</v>
      </c>
      <c r="C1185" s="105" t="s">
        <v>3436</v>
      </c>
      <c r="D1185" s="116">
        <v>0</v>
      </c>
      <c r="E1185" s="107">
        <v>0</v>
      </c>
      <c r="F1185" s="108">
        <v>1.1971927927402299E-3</v>
      </c>
      <c r="G1185" s="108" t="s">
        <v>156</v>
      </c>
      <c r="H1185" s="113">
        <v>0</v>
      </c>
      <c r="I1185" s="107">
        <v>0</v>
      </c>
      <c r="J1185" s="108">
        <v>1.3958140025565799E-4</v>
      </c>
      <c r="K1185" s="108" t="s">
        <v>156</v>
      </c>
      <c r="L1185" s="110" t="s">
        <v>157</v>
      </c>
      <c r="M1185" s="106">
        <v>0</v>
      </c>
      <c r="N1185" s="111">
        <v>0</v>
      </c>
      <c r="O1185" s="112">
        <v>6.0944610969168199E-3</v>
      </c>
      <c r="P1185" s="112" t="s">
        <v>156</v>
      </c>
      <c r="Q1185" s="113">
        <v>0</v>
      </c>
      <c r="R1185" s="107">
        <v>0</v>
      </c>
      <c r="S1185" s="114">
        <v>8.8363852510408303E-5</v>
      </c>
      <c r="T1185" s="108" t="s">
        <v>156</v>
      </c>
      <c r="U1185" s="110" t="s">
        <v>157</v>
      </c>
      <c r="V1185" s="106">
        <v>0</v>
      </c>
      <c r="W1185" s="107">
        <v>0</v>
      </c>
      <c r="X1185" s="108">
        <v>0</v>
      </c>
      <c r="Y1185" s="108" t="s">
        <v>156</v>
      </c>
      <c r="Z1185" s="113">
        <v>0</v>
      </c>
      <c r="AA1185" s="107">
        <v>0</v>
      </c>
      <c r="AB1185" s="114">
        <v>2.23508880088626E-4</v>
      </c>
      <c r="AC1185" s="108" t="s">
        <v>156</v>
      </c>
      <c r="AD1185" s="110" t="s">
        <v>157</v>
      </c>
    </row>
    <row r="1186" spans="1:30" x14ac:dyDescent="0.2">
      <c r="A1186" s="105" t="s">
        <v>3437</v>
      </c>
      <c r="B1186" s="105" t="s">
        <v>2535</v>
      </c>
      <c r="C1186" s="105" t="s">
        <v>3438</v>
      </c>
      <c r="D1186" s="106">
        <v>0</v>
      </c>
      <c r="E1186" s="107">
        <v>0</v>
      </c>
      <c r="F1186" s="108">
        <v>0</v>
      </c>
      <c r="G1186" s="108" t="s">
        <v>156</v>
      </c>
      <c r="H1186" s="109">
        <v>0</v>
      </c>
      <c r="I1186" s="107">
        <v>0</v>
      </c>
      <c r="J1186" s="108">
        <v>0</v>
      </c>
      <c r="K1186" s="108" t="s">
        <v>156</v>
      </c>
      <c r="L1186" s="110" t="s">
        <v>157</v>
      </c>
      <c r="M1186" s="106">
        <v>0</v>
      </c>
      <c r="N1186" s="111">
        <v>0</v>
      </c>
      <c r="O1186" s="112">
        <v>0</v>
      </c>
      <c r="P1186" s="112" t="s">
        <v>156</v>
      </c>
      <c r="Q1186" s="109">
        <v>0</v>
      </c>
      <c r="R1186" s="107">
        <v>0</v>
      </c>
      <c r="S1186" s="108">
        <v>0</v>
      </c>
      <c r="T1186" s="108" t="s">
        <v>156</v>
      </c>
      <c r="U1186" s="110" t="s">
        <v>157</v>
      </c>
      <c r="V1186" s="116">
        <v>0</v>
      </c>
      <c r="W1186" s="107">
        <v>0</v>
      </c>
      <c r="X1186" s="114">
        <v>1.19361216045306E-12</v>
      </c>
      <c r="Y1186" s="108" t="s">
        <v>156</v>
      </c>
      <c r="Z1186" s="109">
        <v>0</v>
      </c>
      <c r="AA1186" s="107">
        <v>0</v>
      </c>
      <c r="AB1186" s="108">
        <v>0</v>
      </c>
      <c r="AC1186" s="108" t="s">
        <v>156</v>
      </c>
      <c r="AD1186" s="110" t="s">
        <v>157</v>
      </c>
    </row>
    <row r="1187" spans="1:30" x14ac:dyDescent="0.2">
      <c r="A1187" s="105" t="s">
        <v>3439</v>
      </c>
      <c r="B1187" s="105" t="s">
        <v>3440</v>
      </c>
      <c r="C1187" s="105" t="s">
        <v>3441</v>
      </c>
      <c r="D1187" s="116">
        <v>0</v>
      </c>
      <c r="E1187" s="107">
        <v>0</v>
      </c>
      <c r="F1187" s="114">
        <v>1.8293724902589601E-5</v>
      </c>
      <c r="G1187" s="108" t="s">
        <v>156</v>
      </c>
      <c r="H1187" s="113">
        <v>0</v>
      </c>
      <c r="I1187" s="107">
        <v>0</v>
      </c>
      <c r="J1187" s="108">
        <v>1.37529438920408E-4</v>
      </c>
      <c r="K1187" s="108" t="s">
        <v>156</v>
      </c>
      <c r="L1187" s="110" t="s">
        <v>157</v>
      </c>
      <c r="M1187" s="116">
        <v>0</v>
      </c>
      <c r="N1187" s="111">
        <v>0</v>
      </c>
      <c r="O1187" s="115">
        <v>6.55543402669617E-6</v>
      </c>
      <c r="P1187" s="112" t="s">
        <v>156</v>
      </c>
      <c r="Q1187" s="113">
        <v>0</v>
      </c>
      <c r="R1187" s="107">
        <v>0</v>
      </c>
      <c r="S1187" s="108">
        <v>1.8319809765688299E-4</v>
      </c>
      <c r="T1187" s="108" t="s">
        <v>156</v>
      </c>
      <c r="U1187" s="110" t="s">
        <v>157</v>
      </c>
      <c r="V1187" s="116">
        <v>0</v>
      </c>
      <c r="W1187" s="107">
        <v>0</v>
      </c>
      <c r="X1187" s="114">
        <v>8.2525358518238304E-5</v>
      </c>
      <c r="Y1187" s="108" t="s">
        <v>156</v>
      </c>
      <c r="Z1187" s="113">
        <v>0</v>
      </c>
      <c r="AA1187" s="107">
        <v>0</v>
      </c>
      <c r="AB1187" s="114">
        <v>2.7776518211025799E-4</v>
      </c>
      <c r="AC1187" s="108" t="s">
        <v>156</v>
      </c>
      <c r="AD1187" s="110" t="s">
        <v>157</v>
      </c>
    </row>
    <row r="1188" spans="1:30" x14ac:dyDescent="0.2">
      <c r="A1188" s="105" t="s">
        <v>3442</v>
      </c>
      <c r="B1188" s="105" t="s">
        <v>3443</v>
      </c>
      <c r="C1188" s="105" t="s">
        <v>3444</v>
      </c>
      <c r="D1188" s="116">
        <v>0</v>
      </c>
      <c r="E1188" s="107">
        <v>0</v>
      </c>
      <c r="F1188" s="108">
        <v>2.9852763714334702E-4</v>
      </c>
      <c r="G1188" s="108" t="s">
        <v>156</v>
      </c>
      <c r="H1188" s="113">
        <v>0</v>
      </c>
      <c r="I1188" s="107">
        <v>0</v>
      </c>
      <c r="J1188" s="108">
        <v>6.5315343474292001E-4</v>
      </c>
      <c r="K1188" s="108" t="s">
        <v>156</v>
      </c>
      <c r="L1188" s="110" t="s">
        <v>157</v>
      </c>
      <c r="M1188" s="116">
        <v>0</v>
      </c>
      <c r="N1188" s="111">
        <v>0</v>
      </c>
      <c r="O1188" s="112">
        <v>9.3627758769006502E-4</v>
      </c>
      <c r="P1188" s="112" t="s">
        <v>156</v>
      </c>
      <c r="Q1188" s="113">
        <v>0</v>
      </c>
      <c r="R1188" s="107">
        <v>0</v>
      </c>
      <c r="S1188" s="108">
        <v>1.4860150234756301E-4</v>
      </c>
      <c r="T1188" s="108" t="s">
        <v>156</v>
      </c>
      <c r="U1188" s="110" t="s">
        <v>157</v>
      </c>
      <c r="V1188" s="116">
        <v>0</v>
      </c>
      <c r="W1188" s="107">
        <v>0</v>
      </c>
      <c r="X1188" s="108">
        <v>1.1414075021868499E-3</v>
      </c>
      <c r="Y1188" s="108" t="s">
        <v>156</v>
      </c>
      <c r="Z1188" s="109">
        <v>0</v>
      </c>
      <c r="AA1188" s="107">
        <v>0</v>
      </c>
      <c r="AB1188" s="108">
        <v>1.60954384831956E-3</v>
      </c>
      <c r="AC1188" s="108" t="s">
        <v>156</v>
      </c>
      <c r="AD1188" s="110" t="s">
        <v>157</v>
      </c>
    </row>
    <row r="1189" spans="1:30" x14ac:dyDescent="0.2">
      <c r="A1189" s="105" t="s">
        <v>3445</v>
      </c>
      <c r="B1189" s="105" t="s">
        <v>3443</v>
      </c>
      <c r="C1189" s="105" t="s">
        <v>3446</v>
      </c>
      <c r="D1189" s="116">
        <v>0</v>
      </c>
      <c r="E1189" s="107">
        <v>0</v>
      </c>
      <c r="F1189" s="108">
        <v>2.9852763714334702E-4</v>
      </c>
      <c r="G1189" s="108" t="s">
        <v>156</v>
      </c>
      <c r="H1189" s="113">
        <v>0</v>
      </c>
      <c r="I1189" s="107">
        <v>0</v>
      </c>
      <c r="J1189" s="108">
        <v>6.5315343474292001E-4</v>
      </c>
      <c r="K1189" s="108" t="s">
        <v>156</v>
      </c>
      <c r="L1189" s="110" t="s">
        <v>157</v>
      </c>
      <c r="M1189" s="116">
        <v>0</v>
      </c>
      <c r="N1189" s="111">
        <v>0</v>
      </c>
      <c r="O1189" s="112">
        <v>9.3627758769006502E-4</v>
      </c>
      <c r="P1189" s="112" t="s">
        <v>156</v>
      </c>
      <c r="Q1189" s="113">
        <v>0</v>
      </c>
      <c r="R1189" s="107">
        <v>0</v>
      </c>
      <c r="S1189" s="108">
        <v>1.4860150234756301E-4</v>
      </c>
      <c r="T1189" s="108" t="s">
        <v>156</v>
      </c>
      <c r="U1189" s="110" t="s">
        <v>157</v>
      </c>
      <c r="V1189" s="116">
        <v>0</v>
      </c>
      <c r="W1189" s="107">
        <v>0</v>
      </c>
      <c r="X1189" s="108">
        <v>1.1414075021868499E-3</v>
      </c>
      <c r="Y1189" s="108" t="s">
        <v>156</v>
      </c>
      <c r="Z1189" s="109">
        <v>0</v>
      </c>
      <c r="AA1189" s="107">
        <v>0</v>
      </c>
      <c r="AB1189" s="108">
        <v>1.60954384831956E-3</v>
      </c>
      <c r="AC1189" s="108" t="s">
        <v>156</v>
      </c>
      <c r="AD1189" s="110" t="s">
        <v>157</v>
      </c>
    </row>
    <row r="1190" spans="1:30" x14ac:dyDescent="0.2">
      <c r="A1190" s="105" t="s">
        <v>3447</v>
      </c>
      <c r="B1190" s="105" t="s">
        <v>3448</v>
      </c>
      <c r="C1190" s="105" t="s">
        <v>3449</v>
      </c>
      <c r="D1190" s="116">
        <v>0</v>
      </c>
      <c r="E1190" s="107">
        <v>0</v>
      </c>
      <c r="F1190" s="114">
        <v>4.44340115692528E-5</v>
      </c>
      <c r="G1190" s="108" t="s">
        <v>156</v>
      </c>
      <c r="H1190" s="113">
        <v>0</v>
      </c>
      <c r="I1190" s="107">
        <v>0</v>
      </c>
      <c r="J1190" s="108">
        <v>1.6784548261236101E-4</v>
      </c>
      <c r="K1190" s="108" t="s">
        <v>156</v>
      </c>
      <c r="L1190" s="110" t="s">
        <v>157</v>
      </c>
      <c r="M1190" s="116">
        <v>0</v>
      </c>
      <c r="N1190" s="111">
        <v>0</v>
      </c>
      <c r="O1190" s="115">
        <v>2.7341395012435899E-5</v>
      </c>
      <c r="P1190" s="112" t="s">
        <v>156</v>
      </c>
      <c r="Q1190" s="109">
        <v>0</v>
      </c>
      <c r="R1190" s="107">
        <v>0</v>
      </c>
      <c r="S1190" s="108">
        <v>0</v>
      </c>
      <c r="T1190" s="108" t="s">
        <v>156</v>
      </c>
      <c r="U1190" s="110" t="s">
        <v>157</v>
      </c>
      <c r="V1190" s="116">
        <v>0</v>
      </c>
      <c r="W1190" s="107">
        <v>0</v>
      </c>
      <c r="X1190" s="108">
        <v>3.9172999404807199E-4</v>
      </c>
      <c r="Y1190" s="108" t="s">
        <v>156</v>
      </c>
      <c r="Z1190" s="109">
        <v>0</v>
      </c>
      <c r="AA1190" s="107">
        <v>0</v>
      </c>
      <c r="AB1190" s="108">
        <v>0</v>
      </c>
      <c r="AC1190" s="108" t="s">
        <v>156</v>
      </c>
      <c r="AD1190" s="110" t="s">
        <v>157</v>
      </c>
    </row>
    <row r="1191" spans="1:30" x14ac:dyDescent="0.2">
      <c r="A1191" s="105" t="s">
        <v>3450</v>
      </c>
      <c r="B1191" s="105" t="s">
        <v>2548</v>
      </c>
      <c r="C1191" s="105" t="s">
        <v>3451</v>
      </c>
      <c r="D1191" s="116">
        <v>0</v>
      </c>
      <c r="E1191" s="107">
        <v>0</v>
      </c>
      <c r="F1191" s="108">
        <v>8.71349154048002E-4</v>
      </c>
      <c r="G1191" s="108" t="s">
        <v>156</v>
      </c>
      <c r="H1191" s="109">
        <v>0</v>
      </c>
      <c r="I1191" s="107">
        <v>0</v>
      </c>
      <c r="J1191" s="108">
        <v>1.8122688618030099E-3</v>
      </c>
      <c r="K1191" s="108" t="s">
        <v>156</v>
      </c>
      <c r="L1191" s="110" t="s">
        <v>157</v>
      </c>
      <c r="M1191" s="116">
        <v>0</v>
      </c>
      <c r="N1191" s="111">
        <v>0</v>
      </c>
      <c r="O1191" s="115">
        <v>1.7705609624487902E-5</v>
      </c>
      <c r="P1191" s="112" t="s">
        <v>156</v>
      </c>
      <c r="Q1191" s="109">
        <v>0</v>
      </c>
      <c r="R1191" s="107">
        <v>0</v>
      </c>
      <c r="S1191" s="108">
        <v>9.9563425441610495E-4</v>
      </c>
      <c r="T1191" s="108" t="s">
        <v>156</v>
      </c>
      <c r="U1191" s="110" t="s">
        <v>157</v>
      </c>
      <c r="V1191" s="106">
        <v>1.25872580697418E-2</v>
      </c>
      <c r="W1191" s="107">
        <v>-2.0843282115816856E-3</v>
      </c>
      <c r="X1191" s="108">
        <v>3.3847627082401101E-3</v>
      </c>
      <c r="Y1191" s="108">
        <v>26.890389388111917</v>
      </c>
      <c r="Z1191" s="109">
        <v>8.4151386000000004E-4</v>
      </c>
      <c r="AA1191" s="107">
        <v>-4.3134781284887854E-4</v>
      </c>
      <c r="AB1191" s="108">
        <v>5.8505098194504099E-2</v>
      </c>
      <c r="AC1191" s="108">
        <v>6952.3629942950793</v>
      </c>
      <c r="AD1191" s="110">
        <v>-2.2726589255280203</v>
      </c>
    </row>
    <row r="1192" spans="1:30" x14ac:dyDescent="0.2">
      <c r="A1192" s="105" t="s">
        <v>3452</v>
      </c>
      <c r="B1192" s="105" t="s">
        <v>3453</v>
      </c>
      <c r="C1192" s="105" t="s">
        <v>3454</v>
      </c>
      <c r="D1192" s="106">
        <v>0</v>
      </c>
      <c r="E1192" s="107">
        <v>0</v>
      </c>
      <c r="F1192" s="108">
        <v>0</v>
      </c>
      <c r="G1192" s="108" t="s">
        <v>156</v>
      </c>
      <c r="H1192" s="113">
        <v>0</v>
      </c>
      <c r="I1192" s="107">
        <v>0</v>
      </c>
      <c r="J1192" s="108">
        <v>1.67846626601381E-4</v>
      </c>
      <c r="K1192" s="108" t="s">
        <v>156</v>
      </c>
      <c r="L1192" s="110" t="s">
        <v>157</v>
      </c>
      <c r="M1192" s="116">
        <v>0</v>
      </c>
      <c r="N1192" s="111">
        <v>0</v>
      </c>
      <c r="O1192" s="115">
        <v>1.9349746201852401E-5</v>
      </c>
      <c r="P1192" s="112" t="s">
        <v>156</v>
      </c>
      <c r="Q1192" s="113">
        <v>0</v>
      </c>
      <c r="R1192" s="107">
        <v>0</v>
      </c>
      <c r="S1192" s="114">
        <v>7.4970266405054398E-5</v>
      </c>
      <c r="T1192" s="108" t="s">
        <v>156</v>
      </c>
      <c r="U1192" s="110" t="s">
        <v>157</v>
      </c>
      <c r="V1192" s="116">
        <v>0</v>
      </c>
      <c r="W1192" s="107">
        <v>0</v>
      </c>
      <c r="X1192" s="108">
        <v>7.4109634211735496E-4</v>
      </c>
      <c r="Y1192" s="108" t="s">
        <v>156</v>
      </c>
      <c r="Z1192" s="109">
        <v>0</v>
      </c>
      <c r="AA1192" s="107">
        <v>0</v>
      </c>
      <c r="AB1192" s="108">
        <v>2.0882229375775098E-3</v>
      </c>
      <c r="AC1192" s="108" t="s">
        <v>156</v>
      </c>
      <c r="AD1192" s="110" t="s">
        <v>157</v>
      </c>
    </row>
    <row r="1193" spans="1:30" x14ac:dyDescent="0.2">
      <c r="A1193" s="105" t="s">
        <v>3455</v>
      </c>
      <c r="B1193" s="105" t="s">
        <v>3456</v>
      </c>
      <c r="C1193" s="105" t="s">
        <v>3457</v>
      </c>
      <c r="D1193" s="116">
        <v>0</v>
      </c>
      <c r="E1193" s="107">
        <v>0</v>
      </c>
      <c r="F1193" s="108">
        <v>1.3337101964000799E-3</v>
      </c>
      <c r="G1193" s="108" t="s">
        <v>156</v>
      </c>
      <c r="H1193" s="113">
        <v>0</v>
      </c>
      <c r="I1193" s="107">
        <v>0</v>
      </c>
      <c r="J1193" s="114">
        <v>6.9345869453813397E-5</v>
      </c>
      <c r="K1193" s="108" t="s">
        <v>156</v>
      </c>
      <c r="L1193" s="110" t="s">
        <v>157</v>
      </c>
      <c r="M1193" s="116">
        <v>0</v>
      </c>
      <c r="N1193" s="111">
        <v>0</v>
      </c>
      <c r="O1193" s="112">
        <v>7.9402416354944704E-4</v>
      </c>
      <c r="P1193" s="112" t="s">
        <v>156</v>
      </c>
      <c r="Q1193" s="113">
        <v>0</v>
      </c>
      <c r="R1193" s="107">
        <v>0</v>
      </c>
      <c r="S1193" s="114">
        <v>4.6383771844242897E-5</v>
      </c>
      <c r="T1193" s="108" t="s">
        <v>156</v>
      </c>
      <c r="U1193" s="110" t="s">
        <v>157</v>
      </c>
      <c r="V1193" s="116">
        <v>0</v>
      </c>
      <c r="W1193" s="107">
        <v>0</v>
      </c>
      <c r="X1193" s="108">
        <v>1.0846293579640999E-3</v>
      </c>
      <c r="Y1193" s="108" t="s">
        <v>156</v>
      </c>
      <c r="Z1193" s="113">
        <v>0</v>
      </c>
      <c r="AA1193" s="107">
        <v>0</v>
      </c>
      <c r="AB1193" s="114">
        <v>2.8455353922342101E-4</v>
      </c>
      <c r="AC1193" s="108" t="s">
        <v>156</v>
      </c>
      <c r="AD1193" s="110" t="s">
        <v>157</v>
      </c>
    </row>
    <row r="1194" spans="1:30" x14ac:dyDescent="0.2">
      <c r="A1194" s="105" t="s">
        <v>3458</v>
      </c>
      <c r="B1194" s="105" t="s">
        <v>3459</v>
      </c>
      <c r="C1194" s="105" t="s">
        <v>3460</v>
      </c>
      <c r="D1194" s="106">
        <v>0</v>
      </c>
      <c r="E1194" s="107">
        <v>0</v>
      </c>
      <c r="F1194" s="108">
        <v>0</v>
      </c>
      <c r="G1194" s="108" t="s">
        <v>156</v>
      </c>
      <c r="H1194" s="113">
        <v>0</v>
      </c>
      <c r="I1194" s="107">
        <v>0</v>
      </c>
      <c r="J1194" s="108">
        <v>7.8261701634565605E-4</v>
      </c>
      <c r="K1194" s="108" t="s">
        <v>156</v>
      </c>
      <c r="L1194" s="110" t="s">
        <v>157</v>
      </c>
      <c r="M1194" s="106">
        <v>0</v>
      </c>
      <c r="N1194" s="111">
        <v>0</v>
      </c>
      <c r="O1194" s="112">
        <v>6.1883971082872203E-3</v>
      </c>
      <c r="P1194" s="112" t="s">
        <v>156</v>
      </c>
      <c r="Q1194" s="113">
        <v>0</v>
      </c>
      <c r="R1194" s="107">
        <v>0</v>
      </c>
      <c r="S1194" s="108">
        <v>2.0783425162511899E-4</v>
      </c>
      <c r="T1194" s="108" t="s">
        <v>156</v>
      </c>
      <c r="U1194" s="110" t="s">
        <v>157</v>
      </c>
      <c r="V1194" s="106">
        <v>0</v>
      </c>
      <c r="W1194" s="107">
        <v>0</v>
      </c>
      <c r="X1194" s="108">
        <v>0</v>
      </c>
      <c r="Y1194" s="108" t="s">
        <v>156</v>
      </c>
      <c r="Z1194" s="109">
        <v>0</v>
      </c>
      <c r="AA1194" s="107">
        <v>0</v>
      </c>
      <c r="AB1194" s="108">
        <v>8.7400177972185005E-3</v>
      </c>
      <c r="AC1194" s="108" t="s">
        <v>156</v>
      </c>
      <c r="AD1194" s="110" t="s">
        <v>157</v>
      </c>
    </row>
    <row r="1195" spans="1:30" x14ac:dyDescent="0.2">
      <c r="A1195" s="105" t="s">
        <v>3461</v>
      </c>
      <c r="B1195" s="105" t="s">
        <v>3462</v>
      </c>
      <c r="C1195" s="105" t="s">
        <v>3463</v>
      </c>
      <c r="D1195" s="116">
        <v>0</v>
      </c>
      <c r="E1195" s="107">
        <v>0</v>
      </c>
      <c r="F1195" s="108">
        <v>4.4716573010721998E-4</v>
      </c>
      <c r="G1195" s="108" t="s">
        <v>156</v>
      </c>
      <c r="H1195" s="113">
        <v>0</v>
      </c>
      <c r="I1195" s="107">
        <v>0</v>
      </c>
      <c r="J1195" s="108">
        <v>7.9914256437170895E-4</v>
      </c>
      <c r="K1195" s="108" t="s">
        <v>156</v>
      </c>
      <c r="L1195" s="110" t="s">
        <v>157</v>
      </c>
      <c r="M1195" s="106">
        <v>0</v>
      </c>
      <c r="N1195" s="111">
        <v>0</v>
      </c>
      <c r="O1195" s="112">
        <v>2.1628867424953301E-3</v>
      </c>
      <c r="P1195" s="112" t="s">
        <v>156</v>
      </c>
      <c r="Q1195" s="113">
        <v>0</v>
      </c>
      <c r="R1195" s="107">
        <v>0</v>
      </c>
      <c r="S1195" s="108">
        <v>1.2507527518834899E-4</v>
      </c>
      <c r="T1195" s="108" t="s">
        <v>156</v>
      </c>
      <c r="U1195" s="110" t="s">
        <v>157</v>
      </c>
      <c r="V1195" s="106">
        <v>0</v>
      </c>
      <c r="W1195" s="107">
        <v>0</v>
      </c>
      <c r="X1195" s="108">
        <v>0</v>
      </c>
      <c r="Y1195" s="108" t="s">
        <v>156</v>
      </c>
      <c r="Z1195" s="113">
        <v>0</v>
      </c>
      <c r="AA1195" s="107">
        <v>0</v>
      </c>
      <c r="AB1195" s="114">
        <v>1.23402852421742E-3</v>
      </c>
      <c r="AC1195" s="108" t="s">
        <v>156</v>
      </c>
      <c r="AD1195" s="110" t="s">
        <v>157</v>
      </c>
    </row>
    <row r="1196" spans="1:30" x14ac:dyDescent="0.2">
      <c r="A1196" s="105" t="s">
        <v>3464</v>
      </c>
      <c r="B1196" s="105" t="s">
        <v>3465</v>
      </c>
      <c r="C1196" s="105" t="s">
        <v>3466</v>
      </c>
      <c r="D1196" s="116">
        <v>0</v>
      </c>
      <c r="E1196" s="107">
        <v>0</v>
      </c>
      <c r="F1196" s="114">
        <v>4.9094822980793798E-5</v>
      </c>
      <c r="G1196" s="108" t="s">
        <v>156</v>
      </c>
      <c r="H1196" s="113">
        <v>0</v>
      </c>
      <c r="I1196" s="107">
        <v>0</v>
      </c>
      <c r="J1196" s="114">
        <v>6.0821990638628901E-5</v>
      </c>
      <c r="K1196" s="108" t="s">
        <v>156</v>
      </c>
      <c r="L1196" s="110" t="s">
        <v>157</v>
      </c>
      <c r="M1196" s="116">
        <v>0</v>
      </c>
      <c r="N1196" s="111">
        <v>0</v>
      </c>
      <c r="O1196" s="115">
        <v>1.1736061462320401E-5</v>
      </c>
      <c r="P1196" s="112" t="s">
        <v>156</v>
      </c>
      <c r="Q1196" s="113">
        <v>0</v>
      </c>
      <c r="R1196" s="107">
        <v>0</v>
      </c>
      <c r="S1196" s="114">
        <v>3.5532448293667702E-5</v>
      </c>
      <c r="T1196" s="108" t="s">
        <v>156</v>
      </c>
      <c r="U1196" s="110" t="s">
        <v>157</v>
      </c>
      <c r="V1196" s="116">
        <v>0</v>
      </c>
      <c r="W1196" s="107">
        <v>0</v>
      </c>
      <c r="X1196" s="114">
        <v>5.7360882477819396E-6</v>
      </c>
      <c r="Y1196" s="108" t="s">
        <v>156</v>
      </c>
      <c r="Z1196" s="113">
        <v>0</v>
      </c>
      <c r="AA1196" s="107">
        <v>0</v>
      </c>
      <c r="AB1196" s="114">
        <v>7.8579352612723601E-5</v>
      </c>
      <c r="AC1196" s="108" t="s">
        <v>156</v>
      </c>
      <c r="AD1196" s="110" t="s">
        <v>157</v>
      </c>
    </row>
    <row r="1197" spans="1:30" x14ac:dyDescent="0.2">
      <c r="A1197" s="105" t="s">
        <v>3467</v>
      </c>
      <c r="B1197" s="105" t="s">
        <v>3468</v>
      </c>
      <c r="C1197" s="105" t="s">
        <v>3469</v>
      </c>
      <c r="D1197" s="106">
        <v>0</v>
      </c>
      <c r="E1197" s="107">
        <v>0</v>
      </c>
      <c r="F1197" s="108">
        <v>3.6697611984780601E-3</v>
      </c>
      <c r="G1197" s="108" t="s">
        <v>156</v>
      </c>
      <c r="H1197" s="113">
        <v>0</v>
      </c>
      <c r="I1197" s="107">
        <v>0</v>
      </c>
      <c r="J1197" s="108">
        <v>5.5547746400386004E-4</v>
      </c>
      <c r="K1197" s="108" t="s">
        <v>156</v>
      </c>
      <c r="L1197" s="110" t="s">
        <v>157</v>
      </c>
      <c r="M1197" s="106">
        <v>0</v>
      </c>
      <c r="N1197" s="111">
        <v>0</v>
      </c>
      <c r="O1197" s="112">
        <v>5.5625194593128102E-3</v>
      </c>
      <c r="P1197" s="112" t="s">
        <v>156</v>
      </c>
      <c r="Q1197" s="113">
        <v>0</v>
      </c>
      <c r="R1197" s="107">
        <v>0</v>
      </c>
      <c r="S1197" s="108">
        <v>2.38145254546518E-4</v>
      </c>
      <c r="T1197" s="108" t="s">
        <v>156</v>
      </c>
      <c r="U1197" s="110" t="s">
        <v>157</v>
      </c>
      <c r="V1197" s="116">
        <v>0</v>
      </c>
      <c r="W1197" s="107">
        <v>0</v>
      </c>
      <c r="X1197" s="108">
        <v>8.7460830051552601E-4</v>
      </c>
      <c r="Y1197" s="108" t="s">
        <v>156</v>
      </c>
      <c r="Z1197" s="113">
        <v>0</v>
      </c>
      <c r="AA1197" s="107">
        <v>0</v>
      </c>
      <c r="AB1197" s="114">
        <v>1.19639884077199E-3</v>
      </c>
      <c r="AC1197" s="108" t="s">
        <v>156</v>
      </c>
      <c r="AD1197" s="110" t="s">
        <v>157</v>
      </c>
    </row>
    <row r="1198" spans="1:30" x14ac:dyDescent="0.2">
      <c r="A1198" s="105" t="s">
        <v>3470</v>
      </c>
      <c r="B1198" s="105" t="s">
        <v>2583</v>
      </c>
      <c r="C1198" s="105" t="s">
        <v>3471</v>
      </c>
      <c r="D1198" s="106">
        <v>0</v>
      </c>
      <c r="E1198" s="107">
        <v>0</v>
      </c>
      <c r="F1198" s="108">
        <v>0</v>
      </c>
      <c r="G1198" s="108" t="s">
        <v>156</v>
      </c>
      <c r="H1198" s="109">
        <v>0</v>
      </c>
      <c r="I1198" s="107">
        <v>0</v>
      </c>
      <c r="J1198" s="108">
        <v>0</v>
      </c>
      <c r="K1198" s="108" t="s">
        <v>156</v>
      </c>
      <c r="L1198" s="110" t="s">
        <v>157</v>
      </c>
      <c r="M1198" s="106">
        <v>0</v>
      </c>
      <c r="N1198" s="111">
        <v>0</v>
      </c>
      <c r="O1198" s="112">
        <v>0</v>
      </c>
      <c r="P1198" s="112" t="s">
        <v>156</v>
      </c>
      <c r="Q1198" s="109">
        <v>0</v>
      </c>
      <c r="R1198" s="107">
        <v>0</v>
      </c>
      <c r="S1198" s="108">
        <v>0</v>
      </c>
      <c r="T1198" s="108" t="s">
        <v>156</v>
      </c>
      <c r="U1198" s="110" t="s">
        <v>157</v>
      </c>
      <c r="V1198" s="106">
        <v>0</v>
      </c>
      <c r="W1198" s="107">
        <v>0</v>
      </c>
      <c r="X1198" s="108">
        <v>0</v>
      </c>
      <c r="Y1198" s="108" t="s">
        <v>156</v>
      </c>
      <c r="Z1198" s="109">
        <v>0</v>
      </c>
      <c r="AA1198" s="107">
        <v>0</v>
      </c>
      <c r="AB1198" s="108">
        <v>0</v>
      </c>
      <c r="AC1198" s="108" t="s">
        <v>156</v>
      </c>
      <c r="AD1198" s="110" t="s">
        <v>157</v>
      </c>
    </row>
    <row r="1199" spans="1:30" x14ac:dyDescent="0.2">
      <c r="A1199" s="105" t="s">
        <v>3472</v>
      </c>
      <c r="B1199" s="105" t="s">
        <v>3473</v>
      </c>
      <c r="C1199" s="105" t="s">
        <v>3474</v>
      </c>
      <c r="D1199" s="106">
        <v>0</v>
      </c>
      <c r="E1199" s="107">
        <v>0</v>
      </c>
      <c r="F1199" s="108">
        <v>1.08900219878798E-2</v>
      </c>
      <c r="G1199" s="108" t="s">
        <v>156</v>
      </c>
      <c r="H1199" s="113">
        <v>0</v>
      </c>
      <c r="I1199" s="107">
        <v>0</v>
      </c>
      <c r="J1199" s="114">
        <v>6.6015430477399504E-6</v>
      </c>
      <c r="K1199" s="108" t="s">
        <v>156</v>
      </c>
      <c r="L1199" s="110" t="s">
        <v>157</v>
      </c>
      <c r="M1199" s="106">
        <v>0</v>
      </c>
      <c r="N1199" s="111">
        <v>0</v>
      </c>
      <c r="O1199" s="112">
        <v>1.2579581030351001E-2</v>
      </c>
      <c r="P1199" s="112" t="s">
        <v>156</v>
      </c>
      <c r="Q1199" s="113">
        <v>0</v>
      </c>
      <c r="R1199" s="107">
        <v>0</v>
      </c>
      <c r="S1199" s="114">
        <v>9.5222056791804906E-5</v>
      </c>
      <c r="T1199" s="108" t="s">
        <v>156</v>
      </c>
      <c r="U1199" s="110" t="s">
        <v>157</v>
      </c>
      <c r="V1199" s="106">
        <v>0</v>
      </c>
      <c r="W1199" s="107">
        <v>0</v>
      </c>
      <c r="X1199" s="108">
        <v>0</v>
      </c>
      <c r="Y1199" s="108" t="s">
        <v>156</v>
      </c>
      <c r="Z1199" s="113">
        <v>0</v>
      </c>
      <c r="AA1199" s="107">
        <v>0</v>
      </c>
      <c r="AB1199" s="114">
        <v>1.80606487568758E-3</v>
      </c>
      <c r="AC1199" s="108" t="s">
        <v>156</v>
      </c>
      <c r="AD1199" s="110" t="s">
        <v>157</v>
      </c>
    </row>
    <row r="1200" spans="1:30" x14ac:dyDescent="0.2">
      <c r="A1200" s="105" t="s">
        <v>3475</v>
      </c>
      <c r="B1200" s="105" t="s">
        <v>2586</v>
      </c>
      <c r="C1200" s="105" t="s">
        <v>3476</v>
      </c>
      <c r="D1200" s="106">
        <v>0</v>
      </c>
      <c r="E1200" s="107">
        <v>0</v>
      </c>
      <c r="F1200" s="108">
        <v>0</v>
      </c>
      <c r="G1200" s="108" t="s">
        <v>156</v>
      </c>
      <c r="H1200" s="109">
        <v>0</v>
      </c>
      <c r="I1200" s="107">
        <v>0</v>
      </c>
      <c r="J1200" s="108">
        <v>0</v>
      </c>
      <c r="K1200" s="108" t="s">
        <v>156</v>
      </c>
      <c r="L1200" s="110" t="s">
        <v>157</v>
      </c>
      <c r="M1200" s="106">
        <v>0</v>
      </c>
      <c r="N1200" s="111">
        <v>0</v>
      </c>
      <c r="O1200" s="112">
        <v>0</v>
      </c>
      <c r="P1200" s="112" t="s">
        <v>156</v>
      </c>
      <c r="Q1200" s="109">
        <v>0</v>
      </c>
      <c r="R1200" s="107">
        <v>0</v>
      </c>
      <c r="S1200" s="108">
        <v>0</v>
      </c>
      <c r="T1200" s="108" t="s">
        <v>156</v>
      </c>
      <c r="U1200" s="110" t="s">
        <v>157</v>
      </c>
      <c r="V1200" s="106">
        <v>0</v>
      </c>
      <c r="W1200" s="107">
        <v>0</v>
      </c>
      <c r="X1200" s="108">
        <v>0</v>
      </c>
      <c r="Y1200" s="108" t="s">
        <v>156</v>
      </c>
      <c r="Z1200" s="109">
        <v>0</v>
      </c>
      <c r="AA1200" s="107">
        <v>0</v>
      </c>
      <c r="AB1200" s="108">
        <v>0</v>
      </c>
      <c r="AC1200" s="108" t="s">
        <v>156</v>
      </c>
      <c r="AD1200" s="110" t="s">
        <v>157</v>
      </c>
    </row>
    <row r="1201" spans="1:30" x14ac:dyDescent="0.2">
      <c r="A1201" s="105" t="s">
        <v>3477</v>
      </c>
      <c r="B1201" s="105" t="s">
        <v>3478</v>
      </c>
      <c r="C1201" s="105" t="s">
        <v>3479</v>
      </c>
      <c r="D1201" s="106">
        <v>0</v>
      </c>
      <c r="E1201" s="107">
        <v>0</v>
      </c>
      <c r="F1201" s="108">
        <v>0</v>
      </c>
      <c r="G1201" s="108" t="s">
        <v>156</v>
      </c>
      <c r="H1201" s="109">
        <v>0</v>
      </c>
      <c r="I1201" s="107">
        <v>0</v>
      </c>
      <c r="J1201" s="108">
        <v>0</v>
      </c>
      <c r="K1201" s="108" t="s">
        <v>156</v>
      </c>
      <c r="L1201" s="110" t="s">
        <v>157</v>
      </c>
      <c r="M1201" s="106">
        <v>0</v>
      </c>
      <c r="N1201" s="111">
        <v>0</v>
      </c>
      <c r="O1201" s="112">
        <v>0</v>
      </c>
      <c r="P1201" s="112" t="s">
        <v>156</v>
      </c>
      <c r="Q1201" s="109">
        <v>0</v>
      </c>
      <c r="R1201" s="107">
        <v>0</v>
      </c>
      <c r="S1201" s="108">
        <v>0</v>
      </c>
      <c r="T1201" s="108" t="s">
        <v>156</v>
      </c>
      <c r="U1201" s="110" t="s">
        <v>157</v>
      </c>
      <c r="V1201" s="106">
        <v>0</v>
      </c>
      <c r="W1201" s="107">
        <v>0</v>
      </c>
      <c r="X1201" s="108">
        <v>0</v>
      </c>
      <c r="Y1201" s="108" t="s">
        <v>156</v>
      </c>
      <c r="Z1201" s="109">
        <v>0</v>
      </c>
      <c r="AA1201" s="107">
        <v>0</v>
      </c>
      <c r="AB1201" s="108">
        <v>0</v>
      </c>
      <c r="AC1201" s="108" t="s">
        <v>156</v>
      </c>
      <c r="AD1201" s="110" t="s">
        <v>157</v>
      </c>
    </row>
    <row r="1202" spans="1:30" x14ac:dyDescent="0.2">
      <c r="A1202" s="105" t="s">
        <v>3480</v>
      </c>
      <c r="B1202" s="105" t="s">
        <v>3481</v>
      </c>
      <c r="C1202" s="105" t="s">
        <v>3482</v>
      </c>
      <c r="D1202" s="106">
        <v>0</v>
      </c>
      <c r="E1202" s="107">
        <v>0</v>
      </c>
      <c r="F1202" s="108">
        <v>0</v>
      </c>
      <c r="G1202" s="108" t="s">
        <v>156</v>
      </c>
      <c r="H1202" s="109">
        <v>0</v>
      </c>
      <c r="I1202" s="107">
        <v>0</v>
      </c>
      <c r="J1202" s="108">
        <v>0</v>
      </c>
      <c r="K1202" s="108" t="s">
        <v>156</v>
      </c>
      <c r="L1202" s="110" t="s">
        <v>157</v>
      </c>
      <c r="M1202" s="106">
        <v>0</v>
      </c>
      <c r="N1202" s="111">
        <v>0</v>
      </c>
      <c r="O1202" s="112">
        <v>0</v>
      </c>
      <c r="P1202" s="112" t="s">
        <v>156</v>
      </c>
      <c r="Q1202" s="109">
        <v>0</v>
      </c>
      <c r="R1202" s="107">
        <v>0</v>
      </c>
      <c r="S1202" s="108">
        <v>0</v>
      </c>
      <c r="T1202" s="108" t="s">
        <v>156</v>
      </c>
      <c r="U1202" s="110" t="s">
        <v>157</v>
      </c>
      <c r="V1202" s="106">
        <v>0</v>
      </c>
      <c r="W1202" s="107">
        <v>0</v>
      </c>
      <c r="X1202" s="108">
        <v>0</v>
      </c>
      <c r="Y1202" s="108" t="s">
        <v>156</v>
      </c>
      <c r="Z1202" s="109">
        <v>0</v>
      </c>
      <c r="AA1202" s="107">
        <v>0</v>
      </c>
      <c r="AB1202" s="108">
        <v>0</v>
      </c>
      <c r="AC1202" s="108" t="s">
        <v>156</v>
      </c>
      <c r="AD1202" s="110" t="s">
        <v>157</v>
      </c>
    </row>
    <row r="1203" spans="1:30" x14ac:dyDescent="0.2">
      <c r="A1203" s="105" t="s">
        <v>3483</v>
      </c>
      <c r="B1203" s="105" t="s">
        <v>3484</v>
      </c>
      <c r="C1203" s="105" t="s">
        <v>3485</v>
      </c>
      <c r="D1203" s="106">
        <v>0</v>
      </c>
      <c r="E1203" s="107">
        <v>0</v>
      </c>
      <c r="F1203" s="108">
        <v>0</v>
      </c>
      <c r="G1203" s="108" t="s">
        <v>156</v>
      </c>
      <c r="H1203" s="109">
        <v>0</v>
      </c>
      <c r="I1203" s="107">
        <v>0</v>
      </c>
      <c r="J1203" s="108">
        <v>0</v>
      </c>
      <c r="K1203" s="108" t="s">
        <v>156</v>
      </c>
      <c r="L1203" s="110" t="s">
        <v>157</v>
      </c>
      <c r="M1203" s="106">
        <v>0</v>
      </c>
      <c r="N1203" s="111">
        <v>0</v>
      </c>
      <c r="O1203" s="112">
        <v>0</v>
      </c>
      <c r="P1203" s="112" t="s">
        <v>156</v>
      </c>
      <c r="Q1203" s="109">
        <v>0</v>
      </c>
      <c r="R1203" s="107">
        <v>0</v>
      </c>
      <c r="S1203" s="108">
        <v>0</v>
      </c>
      <c r="T1203" s="108" t="s">
        <v>156</v>
      </c>
      <c r="U1203" s="110" t="s">
        <v>157</v>
      </c>
      <c r="V1203" s="106">
        <v>0</v>
      </c>
      <c r="W1203" s="107">
        <v>0</v>
      </c>
      <c r="X1203" s="108">
        <v>0</v>
      </c>
      <c r="Y1203" s="108" t="s">
        <v>156</v>
      </c>
      <c r="Z1203" s="109">
        <v>0</v>
      </c>
      <c r="AA1203" s="107">
        <v>0</v>
      </c>
      <c r="AB1203" s="108">
        <v>0</v>
      </c>
      <c r="AC1203" s="108" t="s">
        <v>156</v>
      </c>
      <c r="AD1203" s="110" t="s">
        <v>157</v>
      </c>
    </row>
    <row r="1204" spans="1:30" x14ac:dyDescent="0.2">
      <c r="A1204" s="105" t="s">
        <v>3486</v>
      </c>
      <c r="B1204" s="105" t="s">
        <v>3487</v>
      </c>
      <c r="C1204" s="105" t="s">
        <v>3488</v>
      </c>
      <c r="D1204" s="116">
        <v>0</v>
      </c>
      <c r="E1204" s="107">
        <v>0</v>
      </c>
      <c r="F1204" s="108">
        <v>1.88948322642343E-4</v>
      </c>
      <c r="G1204" s="108" t="s">
        <v>156</v>
      </c>
      <c r="H1204" s="113">
        <v>0</v>
      </c>
      <c r="I1204" s="107">
        <v>0</v>
      </c>
      <c r="J1204" s="108">
        <v>5.8282519442176496E-4</v>
      </c>
      <c r="K1204" s="108" t="s">
        <v>156</v>
      </c>
      <c r="L1204" s="110" t="s">
        <v>157</v>
      </c>
      <c r="M1204" s="116">
        <v>0</v>
      </c>
      <c r="N1204" s="111">
        <v>0</v>
      </c>
      <c r="O1204" s="112">
        <v>1.1119916138335E-3</v>
      </c>
      <c r="P1204" s="112" t="s">
        <v>156</v>
      </c>
      <c r="Q1204" s="113">
        <v>0</v>
      </c>
      <c r="R1204" s="107">
        <v>0</v>
      </c>
      <c r="S1204" s="114">
        <v>5.0881503779661003E-5</v>
      </c>
      <c r="T1204" s="108" t="s">
        <v>156</v>
      </c>
      <c r="U1204" s="110" t="s">
        <v>157</v>
      </c>
      <c r="V1204" s="116">
        <v>0</v>
      </c>
      <c r="W1204" s="107">
        <v>0</v>
      </c>
      <c r="X1204" s="108">
        <v>5.7577923598373397E-4</v>
      </c>
      <c r="Y1204" s="108" t="s">
        <v>156</v>
      </c>
      <c r="Z1204" s="113">
        <v>0</v>
      </c>
      <c r="AA1204" s="107">
        <v>0</v>
      </c>
      <c r="AB1204" s="114">
        <v>6.0067911918312703E-4</v>
      </c>
      <c r="AC1204" s="108" t="s">
        <v>156</v>
      </c>
      <c r="AD1204" s="110" t="s">
        <v>157</v>
      </c>
    </row>
    <row r="1205" spans="1:30" x14ac:dyDescent="0.2">
      <c r="A1205" s="105" t="s">
        <v>3489</v>
      </c>
      <c r="B1205" s="105" t="s">
        <v>3490</v>
      </c>
      <c r="C1205" s="105" t="s">
        <v>3491</v>
      </c>
      <c r="D1205" s="116">
        <v>0</v>
      </c>
      <c r="E1205" s="107">
        <v>0</v>
      </c>
      <c r="F1205" s="114">
        <v>5.6902567673595603E-6</v>
      </c>
      <c r="G1205" s="108" t="s">
        <v>156</v>
      </c>
      <c r="H1205" s="113">
        <v>0</v>
      </c>
      <c r="I1205" s="107">
        <v>0</v>
      </c>
      <c r="J1205" s="114">
        <v>2.9525310775220898E-5</v>
      </c>
      <c r="K1205" s="108" t="s">
        <v>156</v>
      </c>
      <c r="L1205" s="110" t="s">
        <v>157</v>
      </c>
      <c r="M1205" s="116">
        <v>0</v>
      </c>
      <c r="N1205" s="111">
        <v>0</v>
      </c>
      <c r="O1205" s="115">
        <v>6.2234065473529304E-7</v>
      </c>
      <c r="P1205" s="112" t="s">
        <v>156</v>
      </c>
      <c r="Q1205" s="113">
        <v>0</v>
      </c>
      <c r="R1205" s="107">
        <v>0</v>
      </c>
      <c r="S1205" s="114">
        <v>3.8998162657545102E-5</v>
      </c>
      <c r="T1205" s="108" t="s">
        <v>156</v>
      </c>
      <c r="U1205" s="110" t="s">
        <v>157</v>
      </c>
      <c r="V1205" s="116">
        <v>0</v>
      </c>
      <c r="W1205" s="107">
        <v>0</v>
      </c>
      <c r="X1205" s="114">
        <v>6.8583150016272598E-6</v>
      </c>
      <c r="Y1205" s="108" t="s">
        <v>156</v>
      </c>
      <c r="Z1205" s="113">
        <v>0</v>
      </c>
      <c r="AA1205" s="107">
        <v>0</v>
      </c>
      <c r="AB1205" s="114">
        <v>4.55544288255365E-5</v>
      </c>
      <c r="AC1205" s="108" t="s">
        <v>156</v>
      </c>
      <c r="AD1205" s="110" t="s">
        <v>157</v>
      </c>
    </row>
    <row r="1206" spans="1:30" x14ac:dyDescent="0.2">
      <c r="A1206" s="105" t="s">
        <v>3492</v>
      </c>
      <c r="B1206" s="105" t="s">
        <v>3493</v>
      </c>
      <c r="C1206" s="105" t="s">
        <v>3494</v>
      </c>
      <c r="D1206" s="116">
        <v>0</v>
      </c>
      <c r="E1206" s="107">
        <v>0</v>
      </c>
      <c r="F1206" s="114">
        <v>6.1070767816951902E-5</v>
      </c>
      <c r="G1206" s="108" t="s">
        <v>156</v>
      </c>
      <c r="H1206" s="113">
        <v>0</v>
      </c>
      <c r="I1206" s="107">
        <v>0</v>
      </c>
      <c r="J1206" s="114">
        <v>6.7463717449222496E-5</v>
      </c>
      <c r="K1206" s="108" t="s">
        <v>156</v>
      </c>
      <c r="L1206" s="110" t="s">
        <v>157</v>
      </c>
      <c r="M1206" s="116">
        <v>0</v>
      </c>
      <c r="N1206" s="111">
        <v>0</v>
      </c>
      <c r="O1206" s="115">
        <v>1.31604461250116E-5</v>
      </c>
      <c r="P1206" s="112" t="s">
        <v>156</v>
      </c>
      <c r="Q1206" s="113">
        <v>0</v>
      </c>
      <c r="R1206" s="107">
        <v>0</v>
      </c>
      <c r="S1206" s="114">
        <v>6.5191351284549104E-5</v>
      </c>
      <c r="T1206" s="108" t="s">
        <v>156</v>
      </c>
      <c r="U1206" s="110" t="s">
        <v>157</v>
      </c>
      <c r="V1206" s="116">
        <v>0</v>
      </c>
      <c r="W1206" s="107">
        <v>0</v>
      </c>
      <c r="X1206" s="114">
        <v>1.5041030200240101E-5</v>
      </c>
      <c r="Y1206" s="108" t="s">
        <v>156</v>
      </c>
      <c r="Z1206" s="113">
        <v>0</v>
      </c>
      <c r="AA1206" s="107">
        <v>0</v>
      </c>
      <c r="AB1206" s="114">
        <v>8.5509428223353706E-5</v>
      </c>
      <c r="AC1206" s="108" t="s">
        <v>156</v>
      </c>
      <c r="AD1206" s="110" t="s">
        <v>157</v>
      </c>
    </row>
    <row r="1207" spans="1:30" x14ac:dyDescent="0.2">
      <c r="A1207" s="105" t="s">
        <v>3495</v>
      </c>
      <c r="B1207" s="105" t="s">
        <v>3496</v>
      </c>
      <c r="C1207" s="105" t="s">
        <v>3497</v>
      </c>
      <c r="D1207" s="106">
        <v>0</v>
      </c>
      <c r="E1207" s="107">
        <v>0</v>
      </c>
      <c r="F1207" s="108">
        <v>0</v>
      </c>
      <c r="G1207" s="108" t="s">
        <v>156</v>
      </c>
      <c r="H1207" s="113">
        <v>0</v>
      </c>
      <c r="I1207" s="107">
        <v>0</v>
      </c>
      <c r="J1207" s="108">
        <v>3.6227560570373002E-4</v>
      </c>
      <c r="K1207" s="108" t="s">
        <v>156</v>
      </c>
      <c r="L1207" s="110" t="s">
        <v>157</v>
      </c>
      <c r="M1207" s="116">
        <v>0</v>
      </c>
      <c r="N1207" s="111">
        <v>0</v>
      </c>
      <c r="O1207" s="115">
        <v>1.12269730984126E-5</v>
      </c>
      <c r="P1207" s="112" t="s">
        <v>156</v>
      </c>
      <c r="Q1207" s="113">
        <v>0</v>
      </c>
      <c r="R1207" s="107">
        <v>0</v>
      </c>
      <c r="S1207" s="114">
        <v>8.9179903732529602E-5</v>
      </c>
      <c r="T1207" s="108" t="s">
        <v>156</v>
      </c>
      <c r="U1207" s="110" t="s">
        <v>157</v>
      </c>
      <c r="V1207" s="106">
        <v>0</v>
      </c>
      <c r="W1207" s="107">
        <v>0</v>
      </c>
      <c r="X1207" s="108">
        <v>0</v>
      </c>
      <c r="Y1207" s="108" t="s">
        <v>156</v>
      </c>
      <c r="Z1207" s="113">
        <v>0</v>
      </c>
      <c r="AA1207" s="107">
        <v>0</v>
      </c>
      <c r="AB1207" s="114">
        <v>8.8992304576499405E-4</v>
      </c>
      <c r="AC1207" s="108" t="s">
        <v>156</v>
      </c>
      <c r="AD1207" s="110" t="s">
        <v>157</v>
      </c>
    </row>
    <row r="1208" spans="1:30" x14ac:dyDescent="0.2">
      <c r="A1208" s="105" t="s">
        <v>3498</v>
      </c>
      <c r="B1208" s="105" t="s">
        <v>3499</v>
      </c>
      <c r="C1208" s="105" t="s">
        <v>3500</v>
      </c>
      <c r="D1208" s="116">
        <v>0</v>
      </c>
      <c r="E1208" s="107">
        <v>0</v>
      </c>
      <c r="F1208" s="114">
        <v>1.1639939411867701E-6</v>
      </c>
      <c r="G1208" s="108" t="s">
        <v>156</v>
      </c>
      <c r="H1208" s="113">
        <v>0</v>
      </c>
      <c r="I1208" s="107">
        <v>0</v>
      </c>
      <c r="J1208" s="114">
        <v>1.2491777960196399E-6</v>
      </c>
      <c r="K1208" s="108" t="s">
        <v>156</v>
      </c>
      <c r="L1208" s="110" t="s">
        <v>157</v>
      </c>
      <c r="M1208" s="116">
        <v>0</v>
      </c>
      <c r="N1208" s="111">
        <v>0</v>
      </c>
      <c r="O1208" s="115">
        <v>1.2096445555243199E-6</v>
      </c>
      <c r="P1208" s="112" t="s">
        <v>156</v>
      </c>
      <c r="Q1208" s="113">
        <v>0</v>
      </c>
      <c r="R1208" s="107">
        <v>0</v>
      </c>
      <c r="S1208" s="114">
        <v>1.32886150455045E-5</v>
      </c>
      <c r="T1208" s="108" t="s">
        <v>156</v>
      </c>
      <c r="U1208" s="110" t="s">
        <v>157</v>
      </c>
      <c r="V1208" s="116">
        <v>0</v>
      </c>
      <c r="W1208" s="107">
        <v>0</v>
      </c>
      <c r="X1208" s="114">
        <v>1.18069097374337E-6</v>
      </c>
      <c r="Y1208" s="108" t="s">
        <v>156</v>
      </c>
      <c r="Z1208" s="113">
        <v>0</v>
      </c>
      <c r="AA1208" s="107">
        <v>0</v>
      </c>
      <c r="AB1208" s="114">
        <v>4.5213927110447302E-7</v>
      </c>
      <c r="AC1208" s="108" t="s">
        <v>156</v>
      </c>
      <c r="AD1208" s="110" t="s">
        <v>157</v>
      </c>
    </row>
    <row r="1209" spans="1:30" x14ac:dyDescent="0.2">
      <c r="A1209" s="105" t="s">
        <v>3501</v>
      </c>
      <c r="B1209" s="105" t="s">
        <v>3502</v>
      </c>
      <c r="C1209" s="105" t="s">
        <v>3503</v>
      </c>
      <c r="D1209" s="106">
        <v>0</v>
      </c>
      <c r="E1209" s="107">
        <v>0</v>
      </c>
      <c r="F1209" s="108">
        <v>0</v>
      </c>
      <c r="G1209" s="108" t="s">
        <v>156</v>
      </c>
      <c r="H1209" s="109">
        <v>0</v>
      </c>
      <c r="I1209" s="107">
        <v>0</v>
      </c>
      <c r="J1209" s="108">
        <v>0</v>
      </c>
      <c r="K1209" s="108" t="s">
        <v>156</v>
      </c>
      <c r="L1209" s="110" t="s">
        <v>157</v>
      </c>
      <c r="M1209" s="106">
        <v>0</v>
      </c>
      <c r="N1209" s="111">
        <v>0</v>
      </c>
      <c r="O1209" s="112">
        <v>0</v>
      </c>
      <c r="P1209" s="112" t="s">
        <v>156</v>
      </c>
      <c r="Q1209" s="109">
        <v>0</v>
      </c>
      <c r="R1209" s="107">
        <v>0</v>
      </c>
      <c r="S1209" s="108">
        <v>0</v>
      </c>
      <c r="T1209" s="108" t="s">
        <v>156</v>
      </c>
      <c r="U1209" s="110" t="s">
        <v>157</v>
      </c>
      <c r="V1209" s="106">
        <v>0</v>
      </c>
      <c r="W1209" s="107">
        <v>0</v>
      </c>
      <c r="X1209" s="108">
        <v>0</v>
      </c>
      <c r="Y1209" s="108" t="s">
        <v>156</v>
      </c>
      <c r="Z1209" s="109">
        <v>0</v>
      </c>
      <c r="AA1209" s="107">
        <v>0</v>
      </c>
      <c r="AB1209" s="108">
        <v>0</v>
      </c>
      <c r="AC1209" s="108" t="s">
        <v>156</v>
      </c>
      <c r="AD1209" s="110" t="s">
        <v>157</v>
      </c>
    </row>
    <row r="1210" spans="1:30" x14ac:dyDescent="0.2">
      <c r="A1210" s="105" t="s">
        <v>3504</v>
      </c>
      <c r="B1210" s="105" t="s">
        <v>3505</v>
      </c>
      <c r="C1210" s="105" t="s">
        <v>3506</v>
      </c>
      <c r="D1210" s="106">
        <v>0</v>
      </c>
      <c r="E1210" s="107">
        <v>0</v>
      </c>
      <c r="F1210" s="108">
        <v>0</v>
      </c>
      <c r="G1210" s="108" t="s">
        <v>156</v>
      </c>
      <c r="H1210" s="109">
        <v>0</v>
      </c>
      <c r="I1210" s="107">
        <v>0</v>
      </c>
      <c r="J1210" s="108">
        <v>0</v>
      </c>
      <c r="K1210" s="108" t="s">
        <v>156</v>
      </c>
      <c r="L1210" s="110" t="s">
        <v>157</v>
      </c>
      <c r="M1210" s="106">
        <v>0</v>
      </c>
      <c r="N1210" s="111">
        <v>0</v>
      </c>
      <c r="O1210" s="112">
        <v>0</v>
      </c>
      <c r="P1210" s="112" t="s">
        <v>156</v>
      </c>
      <c r="Q1210" s="109">
        <v>0</v>
      </c>
      <c r="R1210" s="107">
        <v>0</v>
      </c>
      <c r="S1210" s="108">
        <v>0</v>
      </c>
      <c r="T1210" s="108" t="s">
        <v>156</v>
      </c>
      <c r="U1210" s="110" t="s">
        <v>157</v>
      </c>
      <c r="V1210" s="106">
        <v>0</v>
      </c>
      <c r="W1210" s="107">
        <v>0</v>
      </c>
      <c r="X1210" s="108">
        <v>0</v>
      </c>
      <c r="Y1210" s="108" t="s">
        <v>156</v>
      </c>
      <c r="Z1210" s="109">
        <v>0</v>
      </c>
      <c r="AA1210" s="107">
        <v>0</v>
      </c>
      <c r="AB1210" s="108">
        <v>0</v>
      </c>
      <c r="AC1210" s="108" t="s">
        <v>156</v>
      </c>
      <c r="AD1210" s="110" t="s">
        <v>157</v>
      </c>
    </row>
    <row r="1211" spans="1:30" x14ac:dyDescent="0.2">
      <c r="A1211" s="105" t="s">
        <v>3507</v>
      </c>
      <c r="B1211" s="105" t="s">
        <v>3505</v>
      </c>
      <c r="C1211" s="105" t="s">
        <v>3508</v>
      </c>
      <c r="D1211" s="106">
        <v>0</v>
      </c>
      <c r="E1211" s="107">
        <v>0</v>
      </c>
      <c r="F1211" s="108">
        <v>0</v>
      </c>
      <c r="G1211" s="108" t="s">
        <v>156</v>
      </c>
      <c r="H1211" s="109">
        <v>0</v>
      </c>
      <c r="I1211" s="107">
        <v>0</v>
      </c>
      <c r="J1211" s="108">
        <v>0</v>
      </c>
      <c r="K1211" s="108" t="s">
        <v>156</v>
      </c>
      <c r="L1211" s="110" t="s">
        <v>157</v>
      </c>
      <c r="M1211" s="106">
        <v>0</v>
      </c>
      <c r="N1211" s="111">
        <v>0</v>
      </c>
      <c r="O1211" s="112">
        <v>0</v>
      </c>
      <c r="P1211" s="112" t="s">
        <v>156</v>
      </c>
      <c r="Q1211" s="109">
        <v>0</v>
      </c>
      <c r="R1211" s="107">
        <v>0</v>
      </c>
      <c r="S1211" s="108">
        <v>0</v>
      </c>
      <c r="T1211" s="108" t="s">
        <v>156</v>
      </c>
      <c r="U1211" s="110" t="s">
        <v>157</v>
      </c>
      <c r="V1211" s="106">
        <v>0</v>
      </c>
      <c r="W1211" s="107">
        <v>0</v>
      </c>
      <c r="X1211" s="108">
        <v>0</v>
      </c>
      <c r="Y1211" s="108" t="s">
        <v>156</v>
      </c>
      <c r="Z1211" s="109">
        <v>0</v>
      </c>
      <c r="AA1211" s="107">
        <v>0</v>
      </c>
      <c r="AB1211" s="108">
        <v>0</v>
      </c>
      <c r="AC1211" s="108" t="s">
        <v>156</v>
      </c>
      <c r="AD1211" s="110" t="s">
        <v>157</v>
      </c>
    </row>
    <row r="1212" spans="1:30" x14ac:dyDescent="0.2">
      <c r="A1212" s="105" t="s">
        <v>3509</v>
      </c>
      <c r="B1212" s="105" t="s">
        <v>3505</v>
      </c>
      <c r="C1212" s="105" t="s">
        <v>3510</v>
      </c>
      <c r="D1212" s="106">
        <v>0</v>
      </c>
      <c r="E1212" s="107">
        <v>0</v>
      </c>
      <c r="F1212" s="108">
        <v>0</v>
      </c>
      <c r="G1212" s="108" t="s">
        <v>156</v>
      </c>
      <c r="H1212" s="109">
        <v>0</v>
      </c>
      <c r="I1212" s="107">
        <v>0</v>
      </c>
      <c r="J1212" s="108">
        <v>0</v>
      </c>
      <c r="K1212" s="108" t="s">
        <v>156</v>
      </c>
      <c r="L1212" s="110" t="s">
        <v>157</v>
      </c>
      <c r="M1212" s="106">
        <v>0</v>
      </c>
      <c r="N1212" s="111">
        <v>0</v>
      </c>
      <c r="O1212" s="112">
        <v>0</v>
      </c>
      <c r="P1212" s="112" t="s">
        <v>156</v>
      </c>
      <c r="Q1212" s="109">
        <v>0</v>
      </c>
      <c r="R1212" s="107">
        <v>0</v>
      </c>
      <c r="S1212" s="108">
        <v>0</v>
      </c>
      <c r="T1212" s="108" t="s">
        <v>156</v>
      </c>
      <c r="U1212" s="110" t="s">
        <v>157</v>
      </c>
      <c r="V1212" s="106">
        <v>0</v>
      </c>
      <c r="W1212" s="107">
        <v>0</v>
      </c>
      <c r="X1212" s="108">
        <v>0</v>
      </c>
      <c r="Y1212" s="108" t="s">
        <v>156</v>
      </c>
      <c r="Z1212" s="109">
        <v>0</v>
      </c>
      <c r="AA1212" s="107">
        <v>0</v>
      </c>
      <c r="AB1212" s="108">
        <v>0</v>
      </c>
      <c r="AC1212" s="108" t="s">
        <v>156</v>
      </c>
      <c r="AD1212" s="110" t="s">
        <v>157</v>
      </c>
    </row>
    <row r="1213" spans="1:30" x14ac:dyDescent="0.2">
      <c r="A1213" s="105" t="s">
        <v>3511</v>
      </c>
      <c r="B1213" s="105" t="s">
        <v>3505</v>
      </c>
      <c r="C1213" s="105" t="s">
        <v>3512</v>
      </c>
      <c r="D1213" s="106">
        <v>0</v>
      </c>
      <c r="E1213" s="107">
        <v>0</v>
      </c>
      <c r="F1213" s="108">
        <v>0</v>
      </c>
      <c r="G1213" s="108" t="s">
        <v>156</v>
      </c>
      <c r="H1213" s="109">
        <v>0</v>
      </c>
      <c r="I1213" s="107">
        <v>0</v>
      </c>
      <c r="J1213" s="108">
        <v>0</v>
      </c>
      <c r="K1213" s="108" t="s">
        <v>156</v>
      </c>
      <c r="L1213" s="110" t="s">
        <v>157</v>
      </c>
      <c r="M1213" s="106">
        <v>0</v>
      </c>
      <c r="N1213" s="111">
        <v>0</v>
      </c>
      <c r="O1213" s="112">
        <v>0</v>
      </c>
      <c r="P1213" s="112" t="s">
        <v>156</v>
      </c>
      <c r="Q1213" s="109">
        <v>0</v>
      </c>
      <c r="R1213" s="107">
        <v>0</v>
      </c>
      <c r="S1213" s="108">
        <v>0</v>
      </c>
      <c r="T1213" s="108" t="s">
        <v>156</v>
      </c>
      <c r="U1213" s="110" t="s">
        <v>157</v>
      </c>
      <c r="V1213" s="106">
        <v>0</v>
      </c>
      <c r="W1213" s="107">
        <v>0</v>
      </c>
      <c r="X1213" s="108">
        <v>0</v>
      </c>
      <c r="Y1213" s="108" t="s">
        <v>156</v>
      </c>
      <c r="Z1213" s="109">
        <v>0</v>
      </c>
      <c r="AA1213" s="107">
        <v>0</v>
      </c>
      <c r="AB1213" s="108">
        <v>0</v>
      </c>
      <c r="AC1213" s="108" t="s">
        <v>156</v>
      </c>
      <c r="AD1213" s="110" t="s">
        <v>157</v>
      </c>
    </row>
    <row r="1214" spans="1:30" x14ac:dyDescent="0.2">
      <c r="A1214" s="105" t="s">
        <v>3513</v>
      </c>
      <c r="B1214" s="105" t="s">
        <v>3505</v>
      </c>
      <c r="C1214" s="105" t="s">
        <v>3514</v>
      </c>
      <c r="D1214" s="106">
        <v>0</v>
      </c>
      <c r="E1214" s="107">
        <v>0</v>
      </c>
      <c r="F1214" s="108">
        <v>0</v>
      </c>
      <c r="G1214" s="108" t="s">
        <v>156</v>
      </c>
      <c r="H1214" s="109">
        <v>0</v>
      </c>
      <c r="I1214" s="107">
        <v>0</v>
      </c>
      <c r="J1214" s="108">
        <v>0</v>
      </c>
      <c r="K1214" s="108" t="s">
        <v>156</v>
      </c>
      <c r="L1214" s="110" t="s">
        <v>157</v>
      </c>
      <c r="M1214" s="106">
        <v>0</v>
      </c>
      <c r="N1214" s="111">
        <v>0</v>
      </c>
      <c r="O1214" s="112">
        <v>0</v>
      </c>
      <c r="P1214" s="112" t="s">
        <v>156</v>
      </c>
      <c r="Q1214" s="109">
        <v>0</v>
      </c>
      <c r="R1214" s="107">
        <v>0</v>
      </c>
      <c r="S1214" s="108">
        <v>0</v>
      </c>
      <c r="T1214" s="108" t="s">
        <v>156</v>
      </c>
      <c r="U1214" s="110" t="s">
        <v>157</v>
      </c>
      <c r="V1214" s="106">
        <v>0</v>
      </c>
      <c r="W1214" s="107">
        <v>0</v>
      </c>
      <c r="X1214" s="108">
        <v>0</v>
      </c>
      <c r="Y1214" s="108" t="s">
        <v>156</v>
      </c>
      <c r="Z1214" s="109">
        <v>0</v>
      </c>
      <c r="AA1214" s="107">
        <v>0</v>
      </c>
      <c r="AB1214" s="108">
        <v>0</v>
      </c>
      <c r="AC1214" s="108" t="s">
        <v>156</v>
      </c>
      <c r="AD1214" s="110" t="s">
        <v>157</v>
      </c>
    </row>
    <row r="1215" spans="1:30" x14ac:dyDescent="0.2">
      <c r="A1215" s="105" t="s">
        <v>3515</v>
      </c>
      <c r="B1215" s="105" t="s">
        <v>3505</v>
      </c>
      <c r="C1215" s="105" t="s">
        <v>3516</v>
      </c>
      <c r="D1215" s="106">
        <v>0</v>
      </c>
      <c r="E1215" s="107">
        <v>0</v>
      </c>
      <c r="F1215" s="108">
        <v>0</v>
      </c>
      <c r="G1215" s="108" t="s">
        <v>156</v>
      </c>
      <c r="H1215" s="109">
        <v>0</v>
      </c>
      <c r="I1215" s="107">
        <v>0</v>
      </c>
      <c r="J1215" s="108">
        <v>0</v>
      </c>
      <c r="K1215" s="108" t="s">
        <v>156</v>
      </c>
      <c r="L1215" s="110" t="s">
        <v>157</v>
      </c>
      <c r="M1215" s="106">
        <v>0</v>
      </c>
      <c r="N1215" s="111">
        <v>0</v>
      </c>
      <c r="O1215" s="112">
        <v>0</v>
      </c>
      <c r="P1215" s="112" t="s">
        <v>156</v>
      </c>
      <c r="Q1215" s="109">
        <v>0</v>
      </c>
      <c r="R1215" s="107">
        <v>0</v>
      </c>
      <c r="S1215" s="108">
        <v>0</v>
      </c>
      <c r="T1215" s="108" t="s">
        <v>156</v>
      </c>
      <c r="U1215" s="110" t="s">
        <v>157</v>
      </c>
      <c r="V1215" s="106">
        <v>0</v>
      </c>
      <c r="W1215" s="107">
        <v>0</v>
      </c>
      <c r="X1215" s="108">
        <v>0</v>
      </c>
      <c r="Y1215" s="108" t="s">
        <v>156</v>
      </c>
      <c r="Z1215" s="109">
        <v>0</v>
      </c>
      <c r="AA1215" s="107">
        <v>0</v>
      </c>
      <c r="AB1215" s="108">
        <v>0</v>
      </c>
      <c r="AC1215" s="108" t="s">
        <v>156</v>
      </c>
      <c r="AD1215" s="110" t="s">
        <v>157</v>
      </c>
    </row>
    <row r="1216" spans="1:30" x14ac:dyDescent="0.2">
      <c r="A1216" s="105" t="s">
        <v>3517</v>
      </c>
      <c r="B1216" s="105" t="s">
        <v>3505</v>
      </c>
      <c r="C1216" s="105" t="s">
        <v>3518</v>
      </c>
      <c r="D1216" s="106">
        <v>0</v>
      </c>
      <c r="E1216" s="107">
        <v>0</v>
      </c>
      <c r="F1216" s="108">
        <v>0</v>
      </c>
      <c r="G1216" s="108" t="s">
        <v>156</v>
      </c>
      <c r="H1216" s="109">
        <v>0</v>
      </c>
      <c r="I1216" s="107">
        <v>0</v>
      </c>
      <c r="J1216" s="108">
        <v>0</v>
      </c>
      <c r="K1216" s="108" t="s">
        <v>156</v>
      </c>
      <c r="L1216" s="110" t="s">
        <v>157</v>
      </c>
      <c r="M1216" s="106">
        <v>0</v>
      </c>
      <c r="N1216" s="111">
        <v>0</v>
      </c>
      <c r="O1216" s="112">
        <v>0</v>
      </c>
      <c r="P1216" s="112" t="s">
        <v>156</v>
      </c>
      <c r="Q1216" s="109">
        <v>0</v>
      </c>
      <c r="R1216" s="107">
        <v>0</v>
      </c>
      <c r="S1216" s="108">
        <v>0</v>
      </c>
      <c r="T1216" s="108" t="s">
        <v>156</v>
      </c>
      <c r="U1216" s="110" t="s">
        <v>157</v>
      </c>
      <c r="V1216" s="106">
        <v>0</v>
      </c>
      <c r="W1216" s="107">
        <v>0</v>
      </c>
      <c r="X1216" s="108">
        <v>0</v>
      </c>
      <c r="Y1216" s="108" t="s">
        <v>156</v>
      </c>
      <c r="Z1216" s="109">
        <v>0</v>
      </c>
      <c r="AA1216" s="107">
        <v>0</v>
      </c>
      <c r="AB1216" s="108">
        <v>0</v>
      </c>
      <c r="AC1216" s="108" t="s">
        <v>156</v>
      </c>
      <c r="AD1216" s="110" t="s">
        <v>157</v>
      </c>
    </row>
    <row r="1217" spans="1:30" x14ac:dyDescent="0.2">
      <c r="A1217" s="105" t="s">
        <v>3519</v>
      </c>
      <c r="B1217" s="105" t="s">
        <v>3505</v>
      </c>
      <c r="C1217" s="105" t="s">
        <v>3520</v>
      </c>
      <c r="D1217" s="106">
        <v>0</v>
      </c>
      <c r="E1217" s="107">
        <v>0</v>
      </c>
      <c r="F1217" s="108">
        <v>0</v>
      </c>
      <c r="G1217" s="108" t="s">
        <v>156</v>
      </c>
      <c r="H1217" s="109">
        <v>0</v>
      </c>
      <c r="I1217" s="107">
        <v>0</v>
      </c>
      <c r="J1217" s="108">
        <v>0</v>
      </c>
      <c r="K1217" s="108" t="s">
        <v>156</v>
      </c>
      <c r="L1217" s="110" t="s">
        <v>157</v>
      </c>
      <c r="M1217" s="106">
        <v>0</v>
      </c>
      <c r="N1217" s="111">
        <v>0</v>
      </c>
      <c r="O1217" s="112">
        <v>0</v>
      </c>
      <c r="P1217" s="112" t="s">
        <v>156</v>
      </c>
      <c r="Q1217" s="109">
        <v>0</v>
      </c>
      <c r="R1217" s="107">
        <v>0</v>
      </c>
      <c r="S1217" s="108">
        <v>0</v>
      </c>
      <c r="T1217" s="108" t="s">
        <v>156</v>
      </c>
      <c r="U1217" s="110" t="s">
        <v>157</v>
      </c>
      <c r="V1217" s="106">
        <v>0</v>
      </c>
      <c r="W1217" s="107">
        <v>0</v>
      </c>
      <c r="X1217" s="108">
        <v>0</v>
      </c>
      <c r="Y1217" s="108" t="s">
        <v>156</v>
      </c>
      <c r="Z1217" s="109">
        <v>0</v>
      </c>
      <c r="AA1217" s="107">
        <v>0</v>
      </c>
      <c r="AB1217" s="108">
        <v>0</v>
      </c>
      <c r="AC1217" s="108" t="s">
        <v>156</v>
      </c>
      <c r="AD1217" s="110" t="s">
        <v>157</v>
      </c>
    </row>
    <row r="1218" spans="1:30" x14ac:dyDescent="0.2">
      <c r="A1218" s="105" t="s">
        <v>3521</v>
      </c>
      <c r="B1218" s="105" t="s">
        <v>3505</v>
      </c>
      <c r="C1218" s="105" t="s">
        <v>3522</v>
      </c>
      <c r="D1218" s="106">
        <v>0</v>
      </c>
      <c r="E1218" s="107">
        <v>0</v>
      </c>
      <c r="F1218" s="108">
        <v>0</v>
      </c>
      <c r="G1218" s="108" t="s">
        <v>156</v>
      </c>
      <c r="H1218" s="109">
        <v>0</v>
      </c>
      <c r="I1218" s="107">
        <v>0</v>
      </c>
      <c r="J1218" s="108">
        <v>0</v>
      </c>
      <c r="K1218" s="108" t="s">
        <v>156</v>
      </c>
      <c r="L1218" s="110" t="s">
        <v>157</v>
      </c>
      <c r="M1218" s="106">
        <v>0</v>
      </c>
      <c r="N1218" s="111">
        <v>0</v>
      </c>
      <c r="O1218" s="112">
        <v>0</v>
      </c>
      <c r="P1218" s="112" t="s">
        <v>156</v>
      </c>
      <c r="Q1218" s="109">
        <v>0</v>
      </c>
      <c r="R1218" s="107">
        <v>0</v>
      </c>
      <c r="S1218" s="108">
        <v>0</v>
      </c>
      <c r="T1218" s="108" t="s">
        <v>156</v>
      </c>
      <c r="U1218" s="110" t="s">
        <v>157</v>
      </c>
      <c r="V1218" s="106">
        <v>0</v>
      </c>
      <c r="W1218" s="107">
        <v>0</v>
      </c>
      <c r="X1218" s="108">
        <v>0</v>
      </c>
      <c r="Y1218" s="108" t="s">
        <v>156</v>
      </c>
      <c r="Z1218" s="109">
        <v>0</v>
      </c>
      <c r="AA1218" s="107">
        <v>0</v>
      </c>
      <c r="AB1218" s="108">
        <v>0</v>
      </c>
      <c r="AC1218" s="108" t="s">
        <v>156</v>
      </c>
      <c r="AD1218" s="110" t="s">
        <v>157</v>
      </c>
    </row>
    <row r="1219" spans="1:30" x14ac:dyDescent="0.2">
      <c r="A1219" s="105" t="s">
        <v>3523</v>
      </c>
      <c r="B1219" s="105" t="s">
        <v>3505</v>
      </c>
      <c r="C1219" s="105" t="s">
        <v>3524</v>
      </c>
      <c r="D1219" s="106">
        <v>0</v>
      </c>
      <c r="E1219" s="107">
        <v>0</v>
      </c>
      <c r="F1219" s="108">
        <v>0</v>
      </c>
      <c r="G1219" s="108" t="s">
        <v>156</v>
      </c>
      <c r="H1219" s="109">
        <v>0</v>
      </c>
      <c r="I1219" s="107">
        <v>0</v>
      </c>
      <c r="J1219" s="108">
        <v>0</v>
      </c>
      <c r="K1219" s="108" t="s">
        <v>156</v>
      </c>
      <c r="L1219" s="110" t="s">
        <v>157</v>
      </c>
      <c r="M1219" s="106">
        <v>0</v>
      </c>
      <c r="N1219" s="111">
        <v>0</v>
      </c>
      <c r="O1219" s="112">
        <v>0</v>
      </c>
      <c r="P1219" s="112" t="s">
        <v>156</v>
      </c>
      <c r="Q1219" s="109">
        <v>0</v>
      </c>
      <c r="R1219" s="107">
        <v>0</v>
      </c>
      <c r="S1219" s="108">
        <v>0</v>
      </c>
      <c r="T1219" s="108" t="s">
        <v>156</v>
      </c>
      <c r="U1219" s="110" t="s">
        <v>157</v>
      </c>
      <c r="V1219" s="106">
        <v>0</v>
      </c>
      <c r="W1219" s="107">
        <v>0</v>
      </c>
      <c r="X1219" s="108">
        <v>0</v>
      </c>
      <c r="Y1219" s="108" t="s">
        <v>156</v>
      </c>
      <c r="Z1219" s="109">
        <v>0</v>
      </c>
      <c r="AA1219" s="107">
        <v>0</v>
      </c>
      <c r="AB1219" s="108">
        <v>0</v>
      </c>
      <c r="AC1219" s="108" t="s">
        <v>156</v>
      </c>
      <c r="AD1219" s="110" t="s">
        <v>157</v>
      </c>
    </row>
    <row r="1220" spans="1:30" x14ac:dyDescent="0.2">
      <c r="A1220" s="105" t="s">
        <v>3525</v>
      </c>
      <c r="B1220" s="105" t="s">
        <v>3526</v>
      </c>
      <c r="C1220" s="105" t="s">
        <v>3527</v>
      </c>
      <c r="D1220" s="106">
        <v>0</v>
      </c>
      <c r="E1220" s="107">
        <v>0</v>
      </c>
      <c r="F1220" s="108">
        <v>2.6080072396945101E-2</v>
      </c>
      <c r="G1220" s="108" t="s">
        <v>156</v>
      </c>
      <c r="H1220" s="109">
        <v>0</v>
      </c>
      <c r="I1220" s="107">
        <v>0</v>
      </c>
      <c r="J1220" s="108">
        <v>8.1800804970809694E-3</v>
      </c>
      <c r="K1220" s="108" t="s">
        <v>156</v>
      </c>
      <c r="L1220" s="110" t="s">
        <v>157</v>
      </c>
      <c r="M1220" s="106">
        <v>0</v>
      </c>
      <c r="N1220" s="111">
        <v>0</v>
      </c>
      <c r="O1220" s="112">
        <v>2.06812084387804E-2</v>
      </c>
      <c r="P1220" s="112" t="s">
        <v>156</v>
      </c>
      <c r="Q1220" s="109">
        <v>0</v>
      </c>
      <c r="R1220" s="107">
        <v>0</v>
      </c>
      <c r="S1220" s="108">
        <v>9.4256836156025193E-3</v>
      </c>
      <c r="T1220" s="108" t="s">
        <v>156</v>
      </c>
      <c r="U1220" s="110" t="s">
        <v>157</v>
      </c>
      <c r="V1220" s="106">
        <v>0.16036860783753801</v>
      </c>
      <c r="W1220" s="107">
        <v>-2.655549061724425E-2</v>
      </c>
      <c r="X1220" s="108">
        <v>1.5706828785334099E-2</v>
      </c>
      <c r="Y1220" s="108">
        <v>9.7942041133424063</v>
      </c>
      <c r="Z1220" s="109">
        <v>0</v>
      </c>
      <c r="AA1220" s="107">
        <v>0</v>
      </c>
      <c r="AB1220" s="108">
        <v>1.4107664267742201E-2</v>
      </c>
      <c r="AC1220" s="108" t="s">
        <v>156</v>
      </c>
      <c r="AD1220" s="110" t="s">
        <v>157</v>
      </c>
    </row>
    <row r="1221" spans="1:30" x14ac:dyDescent="0.2">
      <c r="A1221" s="105" t="s">
        <v>3528</v>
      </c>
      <c r="B1221" s="105" t="s">
        <v>3529</v>
      </c>
      <c r="C1221" s="105" t="s">
        <v>3530</v>
      </c>
      <c r="D1221" s="106">
        <v>0</v>
      </c>
      <c r="E1221" s="107">
        <v>0</v>
      </c>
      <c r="F1221" s="108">
        <v>0</v>
      </c>
      <c r="G1221" s="108" t="s">
        <v>156</v>
      </c>
      <c r="H1221" s="109">
        <v>0</v>
      </c>
      <c r="I1221" s="107">
        <v>0</v>
      </c>
      <c r="J1221" s="108">
        <v>0</v>
      </c>
      <c r="K1221" s="108" t="s">
        <v>156</v>
      </c>
      <c r="L1221" s="110" t="s">
        <v>157</v>
      </c>
      <c r="M1221" s="106">
        <v>0</v>
      </c>
      <c r="N1221" s="111">
        <v>0</v>
      </c>
      <c r="O1221" s="112">
        <v>0</v>
      </c>
      <c r="P1221" s="112" t="s">
        <v>156</v>
      </c>
      <c r="Q1221" s="109">
        <v>0</v>
      </c>
      <c r="R1221" s="107">
        <v>0</v>
      </c>
      <c r="S1221" s="108">
        <v>0</v>
      </c>
      <c r="T1221" s="108" t="s">
        <v>156</v>
      </c>
      <c r="U1221" s="110" t="s">
        <v>157</v>
      </c>
      <c r="V1221" s="106">
        <v>0</v>
      </c>
      <c r="W1221" s="107">
        <v>0</v>
      </c>
      <c r="X1221" s="108">
        <v>0</v>
      </c>
      <c r="Y1221" s="108" t="s">
        <v>156</v>
      </c>
      <c r="Z1221" s="109">
        <v>0</v>
      </c>
      <c r="AA1221" s="107">
        <v>0</v>
      </c>
      <c r="AB1221" s="108">
        <v>0</v>
      </c>
      <c r="AC1221" s="108" t="s">
        <v>156</v>
      </c>
      <c r="AD1221" s="110" t="s">
        <v>157</v>
      </c>
    </row>
    <row r="1222" spans="1:30" x14ac:dyDescent="0.2">
      <c r="A1222" s="105" t="s">
        <v>3531</v>
      </c>
      <c r="B1222" s="105" t="s">
        <v>3532</v>
      </c>
      <c r="C1222" s="105" t="s">
        <v>3533</v>
      </c>
      <c r="D1222" s="106">
        <v>-8.4103272000000007E-2</v>
      </c>
      <c r="E1222" s="107">
        <v>3.4131297709923666E-2</v>
      </c>
      <c r="F1222" s="114">
        <v>9.1472285643463101E-5</v>
      </c>
      <c r="G1222" s="108">
        <v>0.10876186320487399</v>
      </c>
      <c r="H1222" s="109">
        <v>-8.1500957999999998E-3</v>
      </c>
      <c r="I1222" s="107">
        <v>2.0079073170731709E-2</v>
      </c>
      <c r="J1222" s="114">
        <v>2.0604817413370001E-5</v>
      </c>
      <c r="K1222" s="108">
        <v>0.25281687380128698</v>
      </c>
      <c r="L1222" s="110">
        <v>-0.76540259083728035</v>
      </c>
      <c r="M1222" s="106">
        <v>-2.9869385040000002E-2</v>
      </c>
      <c r="N1222" s="111">
        <v>1.622101935483871E-2</v>
      </c>
      <c r="O1222" s="115">
        <v>7.28995916411298E-5</v>
      </c>
      <c r="P1222" s="112">
        <v>0.24406124044236399</v>
      </c>
      <c r="Q1222" s="109">
        <v>-1.282119696E-2</v>
      </c>
      <c r="R1222" s="107">
        <v>2.9576328272234803E-2</v>
      </c>
      <c r="S1222" s="114">
        <v>3.0067207903522501E-5</v>
      </c>
      <c r="T1222" s="108">
        <v>0.23451170742737301</v>
      </c>
      <c r="U1222" s="110">
        <v>0.86657847775050456</v>
      </c>
      <c r="V1222" s="106">
        <v>-5.1299414100000003E-2</v>
      </c>
      <c r="W1222" s="107">
        <v>8.4946868852459022E-3</v>
      </c>
      <c r="X1222" s="114">
        <v>8.5202765452975596E-5</v>
      </c>
      <c r="Y1222" s="108">
        <v>0.166089159004597</v>
      </c>
      <c r="Z1222" s="109">
        <v>-8.2243101599999997E-3</v>
      </c>
      <c r="AA1222" s="107">
        <v>4.2156622348523297E-3</v>
      </c>
      <c r="AB1222" s="114">
        <v>1.8726376758876599E-5</v>
      </c>
      <c r="AC1222" s="108">
        <v>0.227695410247959</v>
      </c>
      <c r="AD1222" s="110">
        <v>-1.0108014898227149</v>
      </c>
    </row>
    <row r="1223" spans="1:30" x14ac:dyDescent="0.2">
      <c r="A1223" s="105" t="s">
        <v>3534</v>
      </c>
      <c r="B1223" s="105" t="s">
        <v>3535</v>
      </c>
      <c r="C1223" s="105" t="s">
        <v>3536</v>
      </c>
      <c r="D1223" s="106">
        <v>0</v>
      </c>
      <c r="E1223" s="107">
        <v>0</v>
      </c>
      <c r="F1223" s="108">
        <v>0</v>
      </c>
      <c r="G1223" s="108" t="s">
        <v>156</v>
      </c>
      <c r="H1223" s="109">
        <v>0</v>
      </c>
      <c r="I1223" s="107">
        <v>0</v>
      </c>
      <c r="J1223" s="108">
        <v>0</v>
      </c>
      <c r="K1223" s="108" t="s">
        <v>156</v>
      </c>
      <c r="L1223" s="110" t="s">
        <v>157</v>
      </c>
      <c r="M1223" s="106">
        <v>0</v>
      </c>
      <c r="N1223" s="111">
        <v>0</v>
      </c>
      <c r="O1223" s="112">
        <v>0</v>
      </c>
      <c r="P1223" s="112" t="s">
        <v>156</v>
      </c>
      <c r="Q1223" s="109">
        <v>0</v>
      </c>
      <c r="R1223" s="107">
        <v>0</v>
      </c>
      <c r="S1223" s="108">
        <v>0</v>
      </c>
      <c r="T1223" s="108" t="s">
        <v>156</v>
      </c>
      <c r="U1223" s="110" t="s">
        <v>157</v>
      </c>
      <c r="V1223" s="106">
        <v>0</v>
      </c>
      <c r="W1223" s="107">
        <v>0</v>
      </c>
      <c r="X1223" s="108">
        <v>0</v>
      </c>
      <c r="Y1223" s="108" t="s">
        <v>156</v>
      </c>
      <c r="Z1223" s="109">
        <v>0</v>
      </c>
      <c r="AA1223" s="107">
        <v>0</v>
      </c>
      <c r="AB1223" s="108">
        <v>0</v>
      </c>
      <c r="AC1223" s="108" t="s">
        <v>156</v>
      </c>
      <c r="AD1223" s="110" t="s">
        <v>157</v>
      </c>
    </row>
    <row r="1224" spans="1:30" x14ac:dyDescent="0.2">
      <c r="A1224" s="105" t="s">
        <v>3537</v>
      </c>
      <c r="B1224" s="105" t="s">
        <v>3538</v>
      </c>
      <c r="C1224" s="105" t="s">
        <v>3539</v>
      </c>
      <c r="D1224" s="106">
        <v>0</v>
      </c>
      <c r="E1224" s="107">
        <v>0</v>
      </c>
      <c r="F1224" s="108">
        <v>0</v>
      </c>
      <c r="G1224" s="108" t="s">
        <v>156</v>
      </c>
      <c r="H1224" s="109">
        <v>0</v>
      </c>
      <c r="I1224" s="107">
        <v>0</v>
      </c>
      <c r="J1224" s="108">
        <v>0</v>
      </c>
      <c r="K1224" s="108" t="s">
        <v>156</v>
      </c>
      <c r="L1224" s="110" t="s">
        <v>157</v>
      </c>
      <c r="M1224" s="106">
        <v>0</v>
      </c>
      <c r="N1224" s="111">
        <v>0</v>
      </c>
      <c r="O1224" s="112">
        <v>0</v>
      </c>
      <c r="P1224" s="112" t="s">
        <v>156</v>
      </c>
      <c r="Q1224" s="109">
        <v>0</v>
      </c>
      <c r="R1224" s="107">
        <v>0</v>
      </c>
      <c r="S1224" s="108">
        <v>0</v>
      </c>
      <c r="T1224" s="108" t="s">
        <v>156</v>
      </c>
      <c r="U1224" s="110" t="s">
        <v>157</v>
      </c>
      <c r="V1224" s="106">
        <v>0</v>
      </c>
      <c r="W1224" s="107">
        <v>0</v>
      </c>
      <c r="X1224" s="108">
        <v>0</v>
      </c>
      <c r="Y1224" s="108" t="s">
        <v>156</v>
      </c>
      <c r="Z1224" s="109">
        <v>0</v>
      </c>
      <c r="AA1224" s="107">
        <v>0</v>
      </c>
      <c r="AB1224" s="108">
        <v>0</v>
      </c>
      <c r="AC1224" s="108" t="s">
        <v>156</v>
      </c>
      <c r="AD1224" s="110" t="s">
        <v>157</v>
      </c>
    </row>
    <row r="1225" spans="1:30" x14ac:dyDescent="0.2">
      <c r="A1225" s="105" t="s">
        <v>3540</v>
      </c>
      <c r="B1225" s="105" t="s">
        <v>3538</v>
      </c>
      <c r="C1225" s="105" t="s">
        <v>3541</v>
      </c>
      <c r="D1225" s="106">
        <v>0</v>
      </c>
      <c r="E1225" s="107">
        <v>0</v>
      </c>
      <c r="F1225" s="108">
        <v>0</v>
      </c>
      <c r="G1225" s="108" t="s">
        <v>156</v>
      </c>
      <c r="H1225" s="109">
        <v>0</v>
      </c>
      <c r="I1225" s="107">
        <v>0</v>
      </c>
      <c r="J1225" s="108">
        <v>0</v>
      </c>
      <c r="K1225" s="108" t="s">
        <v>156</v>
      </c>
      <c r="L1225" s="110" t="s">
        <v>157</v>
      </c>
      <c r="M1225" s="106">
        <v>0</v>
      </c>
      <c r="N1225" s="111">
        <v>0</v>
      </c>
      <c r="O1225" s="112">
        <v>0</v>
      </c>
      <c r="P1225" s="112" t="s">
        <v>156</v>
      </c>
      <c r="Q1225" s="109">
        <v>0</v>
      </c>
      <c r="R1225" s="107">
        <v>0</v>
      </c>
      <c r="S1225" s="108">
        <v>0</v>
      </c>
      <c r="T1225" s="108" t="s">
        <v>156</v>
      </c>
      <c r="U1225" s="110" t="s">
        <v>157</v>
      </c>
      <c r="V1225" s="106">
        <v>0</v>
      </c>
      <c r="W1225" s="107">
        <v>0</v>
      </c>
      <c r="X1225" s="108">
        <v>0</v>
      </c>
      <c r="Y1225" s="108" t="s">
        <v>156</v>
      </c>
      <c r="Z1225" s="109">
        <v>0</v>
      </c>
      <c r="AA1225" s="107">
        <v>0</v>
      </c>
      <c r="AB1225" s="108">
        <v>0</v>
      </c>
      <c r="AC1225" s="108" t="s">
        <v>156</v>
      </c>
      <c r="AD1225" s="110" t="s">
        <v>157</v>
      </c>
    </row>
    <row r="1226" spans="1:30" x14ac:dyDescent="0.2">
      <c r="A1226" s="105" t="s">
        <v>3542</v>
      </c>
      <c r="B1226" s="105" t="s">
        <v>3538</v>
      </c>
      <c r="C1226" s="105" t="s">
        <v>3543</v>
      </c>
      <c r="D1226" s="106">
        <v>0</v>
      </c>
      <c r="E1226" s="107">
        <v>0</v>
      </c>
      <c r="F1226" s="108">
        <v>0</v>
      </c>
      <c r="G1226" s="108" t="s">
        <v>156</v>
      </c>
      <c r="H1226" s="109">
        <v>0</v>
      </c>
      <c r="I1226" s="107">
        <v>0</v>
      </c>
      <c r="J1226" s="108">
        <v>0</v>
      </c>
      <c r="K1226" s="108" t="s">
        <v>156</v>
      </c>
      <c r="L1226" s="110" t="s">
        <v>157</v>
      </c>
      <c r="M1226" s="106">
        <v>0</v>
      </c>
      <c r="N1226" s="111">
        <v>0</v>
      </c>
      <c r="O1226" s="112">
        <v>0</v>
      </c>
      <c r="P1226" s="112" t="s">
        <v>156</v>
      </c>
      <c r="Q1226" s="109">
        <v>0</v>
      </c>
      <c r="R1226" s="107">
        <v>0</v>
      </c>
      <c r="S1226" s="108">
        <v>0</v>
      </c>
      <c r="T1226" s="108" t="s">
        <v>156</v>
      </c>
      <c r="U1226" s="110" t="s">
        <v>157</v>
      </c>
      <c r="V1226" s="106">
        <v>0</v>
      </c>
      <c r="W1226" s="107">
        <v>0</v>
      </c>
      <c r="X1226" s="108">
        <v>0</v>
      </c>
      <c r="Y1226" s="108" t="s">
        <v>156</v>
      </c>
      <c r="Z1226" s="109">
        <v>0</v>
      </c>
      <c r="AA1226" s="107">
        <v>0</v>
      </c>
      <c r="AB1226" s="108">
        <v>0</v>
      </c>
      <c r="AC1226" s="108" t="s">
        <v>156</v>
      </c>
      <c r="AD1226" s="110" t="s">
        <v>157</v>
      </c>
    </row>
    <row r="1227" spans="1:30" x14ac:dyDescent="0.2">
      <c r="A1227" s="105" t="s">
        <v>3544</v>
      </c>
      <c r="B1227" s="105" t="s">
        <v>3538</v>
      </c>
      <c r="C1227" s="105" t="s">
        <v>3545</v>
      </c>
      <c r="D1227" s="106">
        <v>0</v>
      </c>
      <c r="E1227" s="107">
        <v>0</v>
      </c>
      <c r="F1227" s="108">
        <v>0</v>
      </c>
      <c r="G1227" s="108" t="s">
        <v>156</v>
      </c>
      <c r="H1227" s="109">
        <v>0</v>
      </c>
      <c r="I1227" s="107">
        <v>0</v>
      </c>
      <c r="J1227" s="108">
        <v>0</v>
      </c>
      <c r="K1227" s="108" t="s">
        <v>156</v>
      </c>
      <c r="L1227" s="110" t="s">
        <v>157</v>
      </c>
      <c r="M1227" s="106">
        <v>0</v>
      </c>
      <c r="N1227" s="111">
        <v>0</v>
      </c>
      <c r="O1227" s="112">
        <v>0</v>
      </c>
      <c r="P1227" s="112" t="s">
        <v>156</v>
      </c>
      <c r="Q1227" s="109">
        <v>0</v>
      </c>
      <c r="R1227" s="107">
        <v>0</v>
      </c>
      <c r="S1227" s="108">
        <v>0</v>
      </c>
      <c r="T1227" s="108" t="s">
        <v>156</v>
      </c>
      <c r="U1227" s="110" t="s">
        <v>157</v>
      </c>
      <c r="V1227" s="106">
        <v>0</v>
      </c>
      <c r="W1227" s="107">
        <v>0</v>
      </c>
      <c r="X1227" s="108">
        <v>0</v>
      </c>
      <c r="Y1227" s="108" t="s">
        <v>156</v>
      </c>
      <c r="Z1227" s="109">
        <v>0</v>
      </c>
      <c r="AA1227" s="107">
        <v>0</v>
      </c>
      <c r="AB1227" s="108">
        <v>0</v>
      </c>
      <c r="AC1227" s="108" t="s">
        <v>156</v>
      </c>
      <c r="AD1227" s="110" t="s">
        <v>157</v>
      </c>
    </row>
    <row r="1228" spans="1:30" x14ac:dyDescent="0.2">
      <c r="A1228" s="105" t="s">
        <v>3546</v>
      </c>
      <c r="B1228" s="105" t="s">
        <v>3538</v>
      </c>
      <c r="C1228" s="105" t="s">
        <v>3547</v>
      </c>
      <c r="D1228" s="106">
        <v>0</v>
      </c>
      <c r="E1228" s="107">
        <v>0</v>
      </c>
      <c r="F1228" s="108">
        <v>0</v>
      </c>
      <c r="G1228" s="108" t="s">
        <v>156</v>
      </c>
      <c r="H1228" s="109">
        <v>0</v>
      </c>
      <c r="I1228" s="107">
        <v>0</v>
      </c>
      <c r="J1228" s="108">
        <v>0</v>
      </c>
      <c r="K1228" s="108" t="s">
        <v>156</v>
      </c>
      <c r="L1228" s="110" t="s">
        <v>157</v>
      </c>
      <c r="M1228" s="106">
        <v>0</v>
      </c>
      <c r="N1228" s="111">
        <v>0</v>
      </c>
      <c r="O1228" s="112">
        <v>0</v>
      </c>
      <c r="P1228" s="112" t="s">
        <v>156</v>
      </c>
      <c r="Q1228" s="109">
        <v>0</v>
      </c>
      <c r="R1228" s="107">
        <v>0</v>
      </c>
      <c r="S1228" s="108">
        <v>0</v>
      </c>
      <c r="T1228" s="108" t="s">
        <v>156</v>
      </c>
      <c r="U1228" s="110" t="s">
        <v>157</v>
      </c>
      <c r="V1228" s="106">
        <v>0</v>
      </c>
      <c r="W1228" s="107">
        <v>0</v>
      </c>
      <c r="X1228" s="108">
        <v>0</v>
      </c>
      <c r="Y1228" s="108" t="s">
        <v>156</v>
      </c>
      <c r="Z1228" s="109">
        <v>0</v>
      </c>
      <c r="AA1228" s="107">
        <v>0</v>
      </c>
      <c r="AB1228" s="108">
        <v>0</v>
      </c>
      <c r="AC1228" s="108" t="s">
        <v>156</v>
      </c>
      <c r="AD1228" s="110" t="s">
        <v>157</v>
      </c>
    </row>
    <row r="1229" spans="1:30" x14ac:dyDescent="0.2">
      <c r="A1229" s="105" t="s">
        <v>3548</v>
      </c>
      <c r="B1229" s="105" t="s">
        <v>3538</v>
      </c>
      <c r="C1229" s="105" t="s">
        <v>3549</v>
      </c>
      <c r="D1229" s="106">
        <v>0</v>
      </c>
      <c r="E1229" s="107">
        <v>0</v>
      </c>
      <c r="F1229" s="108">
        <v>0</v>
      </c>
      <c r="G1229" s="108" t="s">
        <v>156</v>
      </c>
      <c r="H1229" s="109">
        <v>0</v>
      </c>
      <c r="I1229" s="107">
        <v>0</v>
      </c>
      <c r="J1229" s="108">
        <v>0</v>
      </c>
      <c r="K1229" s="108" t="s">
        <v>156</v>
      </c>
      <c r="L1229" s="110" t="s">
        <v>157</v>
      </c>
      <c r="M1229" s="106">
        <v>0</v>
      </c>
      <c r="N1229" s="111">
        <v>0</v>
      </c>
      <c r="O1229" s="112">
        <v>0</v>
      </c>
      <c r="P1229" s="112" t="s">
        <v>156</v>
      </c>
      <c r="Q1229" s="109">
        <v>0</v>
      </c>
      <c r="R1229" s="107">
        <v>0</v>
      </c>
      <c r="S1229" s="108">
        <v>0</v>
      </c>
      <c r="T1229" s="108" t="s">
        <v>156</v>
      </c>
      <c r="U1229" s="110" t="s">
        <v>157</v>
      </c>
      <c r="V1229" s="106">
        <v>0</v>
      </c>
      <c r="W1229" s="107">
        <v>0</v>
      </c>
      <c r="X1229" s="108">
        <v>0</v>
      </c>
      <c r="Y1229" s="108" t="s">
        <v>156</v>
      </c>
      <c r="Z1229" s="109">
        <v>0</v>
      </c>
      <c r="AA1229" s="107">
        <v>0</v>
      </c>
      <c r="AB1229" s="108">
        <v>0</v>
      </c>
      <c r="AC1229" s="108" t="s">
        <v>156</v>
      </c>
      <c r="AD1229" s="110" t="s">
        <v>157</v>
      </c>
    </row>
    <row r="1230" spans="1:30" x14ac:dyDescent="0.2">
      <c r="A1230" s="105" t="s">
        <v>3550</v>
      </c>
      <c r="B1230" s="105" t="s">
        <v>3538</v>
      </c>
      <c r="C1230" s="105" t="s">
        <v>3551</v>
      </c>
      <c r="D1230" s="106">
        <v>0</v>
      </c>
      <c r="E1230" s="107">
        <v>0</v>
      </c>
      <c r="F1230" s="108">
        <v>0</v>
      </c>
      <c r="G1230" s="108" t="s">
        <v>156</v>
      </c>
      <c r="H1230" s="109">
        <v>0</v>
      </c>
      <c r="I1230" s="107">
        <v>0</v>
      </c>
      <c r="J1230" s="108">
        <v>0</v>
      </c>
      <c r="K1230" s="108" t="s">
        <v>156</v>
      </c>
      <c r="L1230" s="110" t="s">
        <v>157</v>
      </c>
      <c r="M1230" s="106">
        <v>0</v>
      </c>
      <c r="N1230" s="111">
        <v>0</v>
      </c>
      <c r="O1230" s="112">
        <v>0</v>
      </c>
      <c r="P1230" s="112" t="s">
        <v>156</v>
      </c>
      <c r="Q1230" s="109">
        <v>0</v>
      </c>
      <c r="R1230" s="107">
        <v>0</v>
      </c>
      <c r="S1230" s="108">
        <v>0</v>
      </c>
      <c r="T1230" s="108" t="s">
        <v>156</v>
      </c>
      <c r="U1230" s="110" t="s">
        <v>157</v>
      </c>
      <c r="V1230" s="106">
        <v>0</v>
      </c>
      <c r="W1230" s="107">
        <v>0</v>
      </c>
      <c r="X1230" s="108">
        <v>0</v>
      </c>
      <c r="Y1230" s="108" t="s">
        <v>156</v>
      </c>
      <c r="Z1230" s="109">
        <v>0</v>
      </c>
      <c r="AA1230" s="107">
        <v>0</v>
      </c>
      <c r="AB1230" s="108">
        <v>0</v>
      </c>
      <c r="AC1230" s="108" t="s">
        <v>156</v>
      </c>
      <c r="AD1230" s="110" t="s">
        <v>157</v>
      </c>
    </row>
    <row r="1231" spans="1:30" x14ac:dyDescent="0.2">
      <c r="A1231" s="105" t="s">
        <v>3552</v>
      </c>
      <c r="B1231" s="105" t="s">
        <v>3538</v>
      </c>
      <c r="C1231" s="105" t="s">
        <v>3553</v>
      </c>
      <c r="D1231" s="106">
        <v>0</v>
      </c>
      <c r="E1231" s="107">
        <v>0</v>
      </c>
      <c r="F1231" s="108">
        <v>0</v>
      </c>
      <c r="G1231" s="108" t="s">
        <v>156</v>
      </c>
      <c r="H1231" s="109">
        <v>0</v>
      </c>
      <c r="I1231" s="107">
        <v>0</v>
      </c>
      <c r="J1231" s="108">
        <v>0</v>
      </c>
      <c r="K1231" s="108" t="s">
        <v>156</v>
      </c>
      <c r="L1231" s="110" t="s">
        <v>157</v>
      </c>
      <c r="M1231" s="106">
        <v>0</v>
      </c>
      <c r="N1231" s="111">
        <v>0</v>
      </c>
      <c r="O1231" s="112">
        <v>0</v>
      </c>
      <c r="P1231" s="112" t="s">
        <v>156</v>
      </c>
      <c r="Q1231" s="109">
        <v>0</v>
      </c>
      <c r="R1231" s="107">
        <v>0</v>
      </c>
      <c r="S1231" s="108">
        <v>0</v>
      </c>
      <c r="T1231" s="108" t="s">
        <v>156</v>
      </c>
      <c r="U1231" s="110" t="s">
        <v>157</v>
      </c>
      <c r="V1231" s="106">
        <v>0</v>
      </c>
      <c r="W1231" s="107">
        <v>0</v>
      </c>
      <c r="X1231" s="108">
        <v>0</v>
      </c>
      <c r="Y1231" s="108" t="s">
        <v>156</v>
      </c>
      <c r="Z1231" s="109">
        <v>0</v>
      </c>
      <c r="AA1231" s="107">
        <v>0</v>
      </c>
      <c r="AB1231" s="108">
        <v>0</v>
      </c>
      <c r="AC1231" s="108" t="s">
        <v>156</v>
      </c>
      <c r="AD1231" s="110" t="s">
        <v>157</v>
      </c>
    </row>
    <row r="1232" spans="1:30" x14ac:dyDescent="0.2">
      <c r="A1232" s="105" t="s">
        <v>3554</v>
      </c>
      <c r="B1232" s="105" t="s">
        <v>3538</v>
      </c>
      <c r="C1232" s="105" t="s">
        <v>3555</v>
      </c>
      <c r="D1232" s="106">
        <v>0</v>
      </c>
      <c r="E1232" s="107">
        <v>0</v>
      </c>
      <c r="F1232" s="108">
        <v>0</v>
      </c>
      <c r="G1232" s="108" t="s">
        <v>156</v>
      </c>
      <c r="H1232" s="109">
        <v>0</v>
      </c>
      <c r="I1232" s="107">
        <v>0</v>
      </c>
      <c r="J1232" s="108">
        <v>0</v>
      </c>
      <c r="K1232" s="108" t="s">
        <v>156</v>
      </c>
      <c r="L1232" s="110" t="s">
        <v>157</v>
      </c>
      <c r="M1232" s="106">
        <v>0</v>
      </c>
      <c r="N1232" s="111">
        <v>0</v>
      </c>
      <c r="O1232" s="112">
        <v>0</v>
      </c>
      <c r="P1232" s="112" t="s">
        <v>156</v>
      </c>
      <c r="Q1232" s="109">
        <v>0</v>
      </c>
      <c r="R1232" s="107">
        <v>0</v>
      </c>
      <c r="S1232" s="108">
        <v>0</v>
      </c>
      <c r="T1232" s="108" t="s">
        <v>156</v>
      </c>
      <c r="U1232" s="110" t="s">
        <v>157</v>
      </c>
      <c r="V1232" s="106">
        <v>0</v>
      </c>
      <c r="W1232" s="107">
        <v>0</v>
      </c>
      <c r="X1232" s="108">
        <v>0</v>
      </c>
      <c r="Y1232" s="108" t="s">
        <v>156</v>
      </c>
      <c r="Z1232" s="109">
        <v>0</v>
      </c>
      <c r="AA1232" s="107">
        <v>0</v>
      </c>
      <c r="AB1232" s="108">
        <v>0</v>
      </c>
      <c r="AC1232" s="108" t="s">
        <v>156</v>
      </c>
      <c r="AD1232" s="110" t="s">
        <v>157</v>
      </c>
    </row>
    <row r="1233" spans="1:30" x14ac:dyDescent="0.2">
      <c r="A1233" s="105" t="s">
        <v>3556</v>
      </c>
      <c r="B1233" s="105" t="s">
        <v>3538</v>
      </c>
      <c r="C1233" s="105" t="s">
        <v>3557</v>
      </c>
      <c r="D1233" s="106">
        <v>0</v>
      </c>
      <c r="E1233" s="107">
        <v>0</v>
      </c>
      <c r="F1233" s="108">
        <v>0</v>
      </c>
      <c r="G1233" s="108" t="s">
        <v>156</v>
      </c>
      <c r="H1233" s="109">
        <v>0</v>
      </c>
      <c r="I1233" s="107">
        <v>0</v>
      </c>
      <c r="J1233" s="108">
        <v>0</v>
      </c>
      <c r="K1233" s="108" t="s">
        <v>156</v>
      </c>
      <c r="L1233" s="110" t="s">
        <v>157</v>
      </c>
      <c r="M1233" s="106">
        <v>0</v>
      </c>
      <c r="N1233" s="111">
        <v>0</v>
      </c>
      <c r="O1233" s="112">
        <v>0</v>
      </c>
      <c r="P1233" s="112" t="s">
        <v>156</v>
      </c>
      <c r="Q1233" s="109">
        <v>0</v>
      </c>
      <c r="R1233" s="107">
        <v>0</v>
      </c>
      <c r="S1233" s="108">
        <v>0</v>
      </c>
      <c r="T1233" s="108" t="s">
        <v>156</v>
      </c>
      <c r="U1233" s="110" t="s">
        <v>157</v>
      </c>
      <c r="V1233" s="106">
        <v>0</v>
      </c>
      <c r="W1233" s="107">
        <v>0</v>
      </c>
      <c r="X1233" s="108">
        <v>0</v>
      </c>
      <c r="Y1233" s="108" t="s">
        <v>156</v>
      </c>
      <c r="Z1233" s="109">
        <v>0</v>
      </c>
      <c r="AA1233" s="107">
        <v>0</v>
      </c>
      <c r="AB1233" s="108">
        <v>0</v>
      </c>
      <c r="AC1233" s="108" t="s">
        <v>156</v>
      </c>
      <c r="AD1233" s="110" t="s">
        <v>157</v>
      </c>
    </row>
    <row r="1234" spans="1:30" x14ac:dyDescent="0.2">
      <c r="A1234" s="105" t="s">
        <v>3558</v>
      </c>
      <c r="B1234" s="105" t="s">
        <v>3559</v>
      </c>
      <c r="C1234" s="105" t="s">
        <v>3560</v>
      </c>
      <c r="D1234" s="106">
        <v>0</v>
      </c>
      <c r="E1234" s="107">
        <v>0</v>
      </c>
      <c r="F1234" s="108">
        <v>0</v>
      </c>
      <c r="G1234" s="108" t="s">
        <v>156</v>
      </c>
      <c r="H1234" s="109">
        <v>0</v>
      </c>
      <c r="I1234" s="107">
        <v>0</v>
      </c>
      <c r="J1234" s="108">
        <v>0</v>
      </c>
      <c r="K1234" s="108" t="s">
        <v>156</v>
      </c>
      <c r="L1234" s="110" t="s">
        <v>157</v>
      </c>
      <c r="M1234" s="106">
        <v>0</v>
      </c>
      <c r="N1234" s="111">
        <v>0</v>
      </c>
      <c r="O1234" s="112">
        <v>0</v>
      </c>
      <c r="P1234" s="112" t="s">
        <v>156</v>
      </c>
      <c r="Q1234" s="109">
        <v>0</v>
      </c>
      <c r="R1234" s="107">
        <v>0</v>
      </c>
      <c r="S1234" s="108">
        <v>0</v>
      </c>
      <c r="T1234" s="108" t="s">
        <v>156</v>
      </c>
      <c r="U1234" s="110" t="s">
        <v>157</v>
      </c>
      <c r="V1234" s="106">
        <v>0</v>
      </c>
      <c r="W1234" s="107">
        <v>0</v>
      </c>
      <c r="X1234" s="108">
        <v>0</v>
      </c>
      <c r="Y1234" s="108" t="s">
        <v>156</v>
      </c>
      <c r="Z1234" s="109">
        <v>0</v>
      </c>
      <c r="AA1234" s="107">
        <v>0</v>
      </c>
      <c r="AB1234" s="108">
        <v>0</v>
      </c>
      <c r="AC1234" s="108" t="s">
        <v>156</v>
      </c>
      <c r="AD1234" s="110" t="s">
        <v>157</v>
      </c>
    </row>
    <row r="1235" spans="1:30" x14ac:dyDescent="0.2">
      <c r="A1235" s="105" t="s">
        <v>3561</v>
      </c>
      <c r="B1235" s="105" t="s">
        <v>3562</v>
      </c>
      <c r="C1235" s="105" t="s">
        <v>3563</v>
      </c>
      <c r="D1235" s="106">
        <v>-2.8764402479999999E-3</v>
      </c>
      <c r="E1235" s="107">
        <v>1.1673343511450383E-3</v>
      </c>
      <c r="F1235" s="114">
        <v>3.6383671703042901E-6</v>
      </c>
      <c r="G1235" s="108">
        <v>0.126488536406555</v>
      </c>
      <c r="H1235" s="109">
        <v>-2.9392610939999999E-3</v>
      </c>
      <c r="I1235" s="107">
        <v>7.2413429268292683E-3</v>
      </c>
      <c r="J1235" s="114">
        <v>7.5671143440330702E-6</v>
      </c>
      <c r="K1235" s="108">
        <v>0.25744954606040399</v>
      </c>
      <c r="L1235" s="110">
        <v>2.6330394329048596</v>
      </c>
      <c r="M1235" s="106">
        <v>-3.1392888119999999E-3</v>
      </c>
      <c r="N1235" s="111">
        <v>1.704838064516129E-3</v>
      </c>
      <c r="O1235" s="115">
        <v>8.0254194845666593E-6</v>
      </c>
      <c r="P1235" s="112">
        <v>0.25564450947900402</v>
      </c>
      <c r="Q1235" s="109">
        <v>-1.271639096E-3</v>
      </c>
      <c r="R1235" s="107">
        <v>2.9334558594210935E-3</v>
      </c>
      <c r="S1235" s="114">
        <v>1.9950874213352202E-5</v>
      </c>
      <c r="T1235" s="108">
        <v>1.5689101000518599</v>
      </c>
      <c r="U1235" s="110">
        <v>0.78296657336319175</v>
      </c>
      <c r="V1235" s="106">
        <v>-3.7410276420000001E-3</v>
      </c>
      <c r="W1235" s="107">
        <v>6.1947800000000002E-4</v>
      </c>
      <c r="X1235" s="114">
        <v>6.7049552538623299E-6</v>
      </c>
      <c r="Y1235" s="108">
        <v>0.17922763196365399</v>
      </c>
      <c r="Z1235" s="109">
        <v>-1.2034772639999999E-3</v>
      </c>
      <c r="AA1235" s="107">
        <v>6.1688500964173344E-4</v>
      </c>
      <c r="AB1235" s="114">
        <v>2.8273613000113998E-6</v>
      </c>
      <c r="AC1235" s="108">
        <v>0.234932672563675</v>
      </c>
      <c r="AD1235" s="110">
        <v>-6.0514586519097293E-3</v>
      </c>
    </row>
    <row r="1236" spans="1:30" x14ac:dyDescent="0.2">
      <c r="A1236" s="105" t="s">
        <v>3564</v>
      </c>
      <c r="B1236" s="105" t="s">
        <v>3565</v>
      </c>
      <c r="C1236" s="105" t="s">
        <v>3566</v>
      </c>
      <c r="D1236" s="106">
        <v>2.8764402479999999E-3</v>
      </c>
      <c r="E1236" s="107">
        <v>-1.1673343511450383E-3</v>
      </c>
      <c r="F1236" s="114">
        <v>3.6383672016629601E-6</v>
      </c>
      <c r="G1236" s="108">
        <v>0.12648853749674555</v>
      </c>
      <c r="H1236" s="109">
        <v>2.9392610939999999E-3</v>
      </c>
      <c r="I1236" s="107">
        <v>-7.2413429268292683E-3</v>
      </c>
      <c r="J1236" s="114">
        <v>7.5671143440316802E-6</v>
      </c>
      <c r="K1236" s="108">
        <v>0.25744954606035692</v>
      </c>
      <c r="L1236" s="110">
        <v>2.6330394329048596</v>
      </c>
      <c r="M1236" s="106">
        <v>3.1392888119999999E-3</v>
      </c>
      <c r="N1236" s="111">
        <v>-1.704838064516129E-3</v>
      </c>
      <c r="O1236" s="115">
        <v>8.0254194845694207E-6</v>
      </c>
      <c r="P1236" s="112">
        <v>0.25564450947909223</v>
      </c>
      <c r="Q1236" s="109">
        <v>1.271639096E-3</v>
      </c>
      <c r="R1236" s="107">
        <v>-2.9334558594210935E-3</v>
      </c>
      <c r="S1236" s="114">
        <v>1.9950874213348902E-5</v>
      </c>
      <c r="T1236" s="108">
        <v>1.5689101000516033</v>
      </c>
      <c r="U1236" s="110">
        <v>0.78296657336319175</v>
      </c>
      <c r="V1236" s="106">
        <v>3.7410276420000001E-3</v>
      </c>
      <c r="W1236" s="107">
        <v>-6.1947800000000002E-4</v>
      </c>
      <c r="X1236" s="114">
        <v>6.7049552538692603E-6</v>
      </c>
      <c r="Y1236" s="108">
        <v>0.17922763196383942</v>
      </c>
      <c r="Z1236" s="109">
        <v>1.2034772639999999E-3</v>
      </c>
      <c r="AA1236" s="107">
        <v>-6.1688500964173344E-4</v>
      </c>
      <c r="AB1236" s="114">
        <v>2.8273612999877299E-6</v>
      </c>
      <c r="AC1236" s="108">
        <v>0.23493267256170866</v>
      </c>
      <c r="AD1236" s="110">
        <v>-6.0514586519097293E-3</v>
      </c>
    </row>
    <row r="1237" spans="1:30" x14ac:dyDescent="0.2">
      <c r="A1237" s="105" t="s">
        <v>3567</v>
      </c>
      <c r="B1237" s="105" t="s">
        <v>3568</v>
      </c>
      <c r="C1237" s="105" t="s">
        <v>3569</v>
      </c>
      <c r="D1237" s="106">
        <v>-0.23522804403338601</v>
      </c>
      <c r="E1237" s="107">
        <v>9.5461665280115751E-2</v>
      </c>
      <c r="F1237" s="108">
        <v>6.06096781226503E-2</v>
      </c>
      <c r="G1237" s="108">
        <v>25.7663487241547</v>
      </c>
      <c r="H1237" s="109">
        <v>-1.2230776191608801E-2</v>
      </c>
      <c r="I1237" s="107">
        <v>3.0132486306008378E-2</v>
      </c>
      <c r="J1237" s="108">
        <v>1.35231152453953E-2</v>
      </c>
      <c r="K1237" s="108">
        <v>110.566288136914</v>
      </c>
      <c r="L1237" s="110">
        <v>-1.6636017855080125</v>
      </c>
      <c r="M1237" s="106">
        <v>-4.4523797970844499E-2</v>
      </c>
      <c r="N1237" s="111">
        <v>2.4179318980582436E-2</v>
      </c>
      <c r="O1237" s="112">
        <v>3.61095689686824E-2</v>
      </c>
      <c r="P1237" s="112">
        <v>81.101726749205</v>
      </c>
      <c r="Q1237" s="109">
        <v>-6.0249297897976102E-3</v>
      </c>
      <c r="R1237" s="107">
        <v>1.3898491836305177E-2</v>
      </c>
      <c r="S1237" s="108">
        <v>5.2614414472151498E-3</v>
      </c>
      <c r="T1237" s="108">
        <v>87.327846643535594</v>
      </c>
      <c r="U1237" s="110">
        <v>-0.79884527049969989</v>
      </c>
      <c r="V1237" s="106">
        <v>-6.7858735085968305E-2</v>
      </c>
      <c r="W1237" s="107">
        <v>1.1236750304018597E-2</v>
      </c>
      <c r="X1237" s="108">
        <v>1.06294101820219E-2</v>
      </c>
      <c r="Y1237" s="108">
        <v>15.6640264050837</v>
      </c>
      <c r="Z1237" s="109">
        <v>-6.6733472954018398E-3</v>
      </c>
      <c r="AA1237" s="107">
        <v>3.4206611406882382E-3</v>
      </c>
      <c r="AB1237" s="108">
        <v>1.2976353809702501E-2</v>
      </c>
      <c r="AC1237" s="108">
        <v>194.45044945650699</v>
      </c>
      <c r="AD1237" s="110">
        <v>-1.7158777656141924</v>
      </c>
    </row>
    <row r="1238" spans="1:30" x14ac:dyDescent="0.2">
      <c r="A1238" s="105" t="s">
        <v>3570</v>
      </c>
      <c r="B1238" s="105" t="s">
        <v>3571</v>
      </c>
      <c r="C1238" s="105" t="s">
        <v>3572</v>
      </c>
      <c r="D1238" s="106">
        <v>0</v>
      </c>
      <c r="E1238" s="107">
        <v>0</v>
      </c>
      <c r="F1238" s="108">
        <v>0</v>
      </c>
      <c r="G1238" s="108" t="s">
        <v>156</v>
      </c>
      <c r="H1238" s="109">
        <v>0</v>
      </c>
      <c r="I1238" s="107">
        <v>0</v>
      </c>
      <c r="J1238" s="108">
        <v>0</v>
      </c>
      <c r="K1238" s="108" t="s">
        <v>156</v>
      </c>
      <c r="L1238" s="110" t="s">
        <v>157</v>
      </c>
      <c r="M1238" s="106">
        <v>0</v>
      </c>
      <c r="N1238" s="111">
        <v>0</v>
      </c>
      <c r="O1238" s="112">
        <v>0</v>
      </c>
      <c r="P1238" s="112" t="s">
        <v>156</v>
      </c>
      <c r="Q1238" s="109">
        <v>0</v>
      </c>
      <c r="R1238" s="107">
        <v>0</v>
      </c>
      <c r="S1238" s="108">
        <v>0</v>
      </c>
      <c r="T1238" s="108" t="s">
        <v>156</v>
      </c>
      <c r="U1238" s="110" t="s">
        <v>157</v>
      </c>
      <c r="V1238" s="106">
        <v>0</v>
      </c>
      <c r="W1238" s="107">
        <v>0</v>
      </c>
      <c r="X1238" s="108">
        <v>0</v>
      </c>
      <c r="Y1238" s="108" t="s">
        <v>156</v>
      </c>
      <c r="Z1238" s="109">
        <v>0</v>
      </c>
      <c r="AA1238" s="107">
        <v>0</v>
      </c>
      <c r="AB1238" s="108">
        <v>0</v>
      </c>
      <c r="AC1238" s="108" t="s">
        <v>156</v>
      </c>
      <c r="AD1238" s="110" t="s">
        <v>157</v>
      </c>
    </row>
    <row r="1239" spans="1:30" x14ac:dyDescent="0.2">
      <c r="A1239" s="105" t="s">
        <v>3573</v>
      </c>
      <c r="B1239" s="105" t="s">
        <v>3574</v>
      </c>
      <c r="C1239" s="105" t="s">
        <v>3575</v>
      </c>
      <c r="D1239" s="106">
        <v>0</v>
      </c>
      <c r="E1239" s="107">
        <v>0</v>
      </c>
      <c r="F1239" s="108">
        <v>0</v>
      </c>
      <c r="G1239" s="108" t="s">
        <v>156</v>
      </c>
      <c r="H1239" s="109">
        <v>0</v>
      </c>
      <c r="I1239" s="107">
        <v>0</v>
      </c>
      <c r="J1239" s="108">
        <v>0</v>
      </c>
      <c r="K1239" s="108" t="s">
        <v>156</v>
      </c>
      <c r="L1239" s="110" t="s">
        <v>157</v>
      </c>
      <c r="M1239" s="106">
        <v>0</v>
      </c>
      <c r="N1239" s="111">
        <v>0</v>
      </c>
      <c r="O1239" s="112">
        <v>0</v>
      </c>
      <c r="P1239" s="112" t="s">
        <v>156</v>
      </c>
      <c r="Q1239" s="109">
        <v>0</v>
      </c>
      <c r="R1239" s="107">
        <v>0</v>
      </c>
      <c r="S1239" s="108">
        <v>0</v>
      </c>
      <c r="T1239" s="108" t="s">
        <v>156</v>
      </c>
      <c r="U1239" s="110" t="s">
        <v>157</v>
      </c>
      <c r="V1239" s="116">
        <v>0</v>
      </c>
      <c r="W1239" s="107">
        <v>0</v>
      </c>
      <c r="X1239" s="114">
        <v>1.19361216045306E-12</v>
      </c>
      <c r="Y1239" s="108" t="s">
        <v>156</v>
      </c>
      <c r="Z1239" s="109">
        <v>0</v>
      </c>
      <c r="AA1239" s="107">
        <v>0</v>
      </c>
      <c r="AB1239" s="108">
        <v>0</v>
      </c>
      <c r="AC1239" s="108" t="s">
        <v>156</v>
      </c>
      <c r="AD1239" s="110" t="s">
        <v>157</v>
      </c>
    </row>
    <row r="1240" spans="1:30" x14ac:dyDescent="0.2">
      <c r="A1240" s="105" t="s">
        <v>3576</v>
      </c>
      <c r="B1240" s="105" t="s">
        <v>3577</v>
      </c>
      <c r="C1240" s="105" t="s">
        <v>3578</v>
      </c>
      <c r="D1240" s="106">
        <v>0</v>
      </c>
      <c r="E1240" s="107">
        <v>0</v>
      </c>
      <c r="F1240" s="108">
        <v>0</v>
      </c>
      <c r="G1240" s="108" t="s">
        <v>156</v>
      </c>
      <c r="H1240" s="109">
        <v>0</v>
      </c>
      <c r="I1240" s="107">
        <v>0</v>
      </c>
      <c r="J1240" s="108">
        <v>0</v>
      </c>
      <c r="K1240" s="108" t="s">
        <v>156</v>
      </c>
      <c r="L1240" s="110" t="s">
        <v>157</v>
      </c>
      <c r="M1240" s="106">
        <v>0</v>
      </c>
      <c r="N1240" s="111">
        <v>0</v>
      </c>
      <c r="O1240" s="112">
        <v>0</v>
      </c>
      <c r="P1240" s="112" t="s">
        <v>156</v>
      </c>
      <c r="Q1240" s="109">
        <v>0</v>
      </c>
      <c r="R1240" s="107">
        <v>0</v>
      </c>
      <c r="S1240" s="108">
        <v>0</v>
      </c>
      <c r="T1240" s="108" t="s">
        <v>156</v>
      </c>
      <c r="U1240" s="110" t="s">
        <v>157</v>
      </c>
      <c r="V1240" s="106">
        <v>0</v>
      </c>
      <c r="W1240" s="107">
        <v>0</v>
      </c>
      <c r="X1240" s="108">
        <v>0</v>
      </c>
      <c r="Y1240" s="108" t="s">
        <v>156</v>
      </c>
      <c r="Z1240" s="109">
        <v>0</v>
      </c>
      <c r="AA1240" s="107">
        <v>0</v>
      </c>
      <c r="AB1240" s="108">
        <v>0</v>
      </c>
      <c r="AC1240" s="108" t="s">
        <v>156</v>
      </c>
      <c r="AD1240" s="110" t="s">
        <v>157</v>
      </c>
    </row>
    <row r="1241" spans="1:30" x14ac:dyDescent="0.2">
      <c r="A1241" s="105" t="s">
        <v>3579</v>
      </c>
      <c r="B1241" s="105" t="s">
        <v>3580</v>
      </c>
      <c r="C1241" s="105" t="s">
        <v>3581</v>
      </c>
      <c r="D1241" s="106">
        <v>0</v>
      </c>
      <c r="E1241" s="107">
        <v>0</v>
      </c>
      <c r="F1241" s="108">
        <v>0</v>
      </c>
      <c r="G1241" s="108" t="s">
        <v>156</v>
      </c>
      <c r="H1241" s="109">
        <v>0</v>
      </c>
      <c r="I1241" s="107">
        <v>0</v>
      </c>
      <c r="J1241" s="108">
        <v>0</v>
      </c>
      <c r="K1241" s="108" t="s">
        <v>156</v>
      </c>
      <c r="L1241" s="110" t="s">
        <v>157</v>
      </c>
      <c r="M1241" s="106">
        <v>0</v>
      </c>
      <c r="N1241" s="111">
        <v>0</v>
      </c>
      <c r="O1241" s="112">
        <v>0</v>
      </c>
      <c r="P1241" s="112" t="s">
        <v>156</v>
      </c>
      <c r="Q1241" s="109">
        <v>0</v>
      </c>
      <c r="R1241" s="107">
        <v>0</v>
      </c>
      <c r="S1241" s="108">
        <v>0</v>
      </c>
      <c r="T1241" s="108" t="s">
        <v>156</v>
      </c>
      <c r="U1241" s="110" t="s">
        <v>157</v>
      </c>
      <c r="V1241" s="116">
        <v>0</v>
      </c>
      <c r="W1241" s="107">
        <v>0</v>
      </c>
      <c r="X1241" s="114">
        <v>1.19361217198543E-12</v>
      </c>
      <c r="Y1241" s="108" t="s">
        <v>156</v>
      </c>
      <c r="Z1241" s="109">
        <v>0</v>
      </c>
      <c r="AA1241" s="107">
        <v>0</v>
      </c>
      <c r="AB1241" s="108">
        <v>0</v>
      </c>
      <c r="AC1241" s="108" t="s">
        <v>156</v>
      </c>
      <c r="AD1241" s="110" t="s">
        <v>157</v>
      </c>
    </row>
    <row r="1242" spans="1:30" x14ac:dyDescent="0.2">
      <c r="A1242" s="105" t="s">
        <v>3582</v>
      </c>
      <c r="B1242" s="105" t="s">
        <v>3580</v>
      </c>
      <c r="C1242" s="105" t="s">
        <v>3583</v>
      </c>
      <c r="D1242" s="106">
        <v>0</v>
      </c>
      <c r="E1242" s="107">
        <v>0</v>
      </c>
      <c r="F1242" s="108">
        <v>0</v>
      </c>
      <c r="G1242" s="108" t="s">
        <v>156</v>
      </c>
      <c r="H1242" s="109">
        <v>0</v>
      </c>
      <c r="I1242" s="107">
        <v>0</v>
      </c>
      <c r="J1242" s="108">
        <v>0</v>
      </c>
      <c r="K1242" s="108" t="s">
        <v>156</v>
      </c>
      <c r="L1242" s="110" t="s">
        <v>157</v>
      </c>
      <c r="M1242" s="106">
        <v>0</v>
      </c>
      <c r="N1242" s="111">
        <v>0</v>
      </c>
      <c r="O1242" s="112">
        <v>0</v>
      </c>
      <c r="P1242" s="112" t="s">
        <v>156</v>
      </c>
      <c r="Q1242" s="109">
        <v>0</v>
      </c>
      <c r="R1242" s="107">
        <v>0</v>
      </c>
      <c r="S1242" s="108">
        <v>0</v>
      </c>
      <c r="T1242" s="108" t="s">
        <v>156</v>
      </c>
      <c r="U1242" s="110" t="s">
        <v>157</v>
      </c>
      <c r="V1242" s="116">
        <v>0</v>
      </c>
      <c r="W1242" s="107">
        <v>0</v>
      </c>
      <c r="X1242" s="114">
        <v>1.19361217198543E-12</v>
      </c>
      <c r="Y1242" s="108" t="s">
        <v>156</v>
      </c>
      <c r="Z1242" s="109">
        <v>0</v>
      </c>
      <c r="AA1242" s="107">
        <v>0</v>
      </c>
      <c r="AB1242" s="108">
        <v>0</v>
      </c>
      <c r="AC1242" s="108" t="s">
        <v>156</v>
      </c>
      <c r="AD1242" s="110" t="s">
        <v>157</v>
      </c>
    </row>
    <row r="1243" spans="1:30" x14ac:dyDescent="0.2">
      <c r="A1243" s="105" t="s">
        <v>3584</v>
      </c>
      <c r="B1243" s="105" t="s">
        <v>3580</v>
      </c>
      <c r="C1243" s="105" t="s">
        <v>3585</v>
      </c>
      <c r="D1243" s="106">
        <v>0</v>
      </c>
      <c r="E1243" s="107">
        <v>0</v>
      </c>
      <c r="F1243" s="108">
        <v>0</v>
      </c>
      <c r="G1243" s="108" t="s">
        <v>156</v>
      </c>
      <c r="H1243" s="109">
        <v>0</v>
      </c>
      <c r="I1243" s="107">
        <v>0</v>
      </c>
      <c r="J1243" s="108">
        <v>0</v>
      </c>
      <c r="K1243" s="108" t="s">
        <v>156</v>
      </c>
      <c r="L1243" s="110" t="s">
        <v>157</v>
      </c>
      <c r="M1243" s="106">
        <v>0</v>
      </c>
      <c r="N1243" s="111">
        <v>0</v>
      </c>
      <c r="O1243" s="112">
        <v>0</v>
      </c>
      <c r="P1243" s="112" t="s">
        <v>156</v>
      </c>
      <c r="Q1243" s="109">
        <v>0</v>
      </c>
      <c r="R1243" s="107">
        <v>0</v>
      </c>
      <c r="S1243" s="108">
        <v>0</v>
      </c>
      <c r="T1243" s="108" t="s">
        <v>156</v>
      </c>
      <c r="U1243" s="110" t="s">
        <v>157</v>
      </c>
      <c r="V1243" s="106">
        <v>0</v>
      </c>
      <c r="W1243" s="107">
        <v>0</v>
      </c>
      <c r="X1243" s="108">
        <v>0</v>
      </c>
      <c r="Y1243" s="108" t="s">
        <v>156</v>
      </c>
      <c r="Z1243" s="109">
        <v>0</v>
      </c>
      <c r="AA1243" s="107">
        <v>0</v>
      </c>
      <c r="AB1243" s="108">
        <v>0</v>
      </c>
      <c r="AC1243" s="108" t="s">
        <v>156</v>
      </c>
      <c r="AD1243" s="110" t="s">
        <v>157</v>
      </c>
    </row>
    <row r="1244" spans="1:30" x14ac:dyDescent="0.2">
      <c r="A1244" s="105" t="s">
        <v>3586</v>
      </c>
      <c r="B1244" s="105" t="s">
        <v>3587</v>
      </c>
      <c r="C1244" s="105" t="s">
        <v>3588</v>
      </c>
      <c r="D1244" s="106">
        <v>0</v>
      </c>
      <c r="E1244" s="107">
        <v>0</v>
      </c>
      <c r="F1244" s="108">
        <v>3.9684300046693701E-3</v>
      </c>
      <c r="G1244" s="108" t="s">
        <v>156</v>
      </c>
      <c r="H1244" s="113">
        <v>0</v>
      </c>
      <c r="I1244" s="107">
        <v>0</v>
      </c>
      <c r="J1244" s="108">
        <v>2.8235893450930501E-3</v>
      </c>
      <c r="K1244" s="108" t="s">
        <v>156</v>
      </c>
      <c r="L1244" s="110" t="s">
        <v>157</v>
      </c>
      <c r="M1244" s="116">
        <v>0</v>
      </c>
      <c r="N1244" s="111">
        <v>0</v>
      </c>
      <c r="O1244" s="112">
        <v>4.1241787838102398E-3</v>
      </c>
      <c r="P1244" s="112" t="s">
        <v>156</v>
      </c>
      <c r="Q1244" s="109">
        <v>0</v>
      </c>
      <c r="R1244" s="107">
        <v>0</v>
      </c>
      <c r="S1244" s="108">
        <v>3.4008595505860099E-3</v>
      </c>
      <c r="T1244" s="108" t="s">
        <v>156</v>
      </c>
      <c r="U1244" s="110" t="s">
        <v>157</v>
      </c>
      <c r="V1244" s="106">
        <v>0</v>
      </c>
      <c r="W1244" s="107">
        <v>0</v>
      </c>
      <c r="X1244" s="108">
        <v>0.164162719948834</v>
      </c>
      <c r="Y1244" s="108" t="s">
        <v>156</v>
      </c>
      <c r="Z1244" s="109">
        <v>0</v>
      </c>
      <c r="AA1244" s="107">
        <v>0</v>
      </c>
      <c r="AB1244" s="108">
        <v>5.5846438472851999E-2</v>
      </c>
      <c r="AC1244" s="108" t="s">
        <v>156</v>
      </c>
      <c r="AD1244" s="110" t="s">
        <v>157</v>
      </c>
    </row>
    <row r="1245" spans="1:30" x14ac:dyDescent="0.2">
      <c r="A1245" s="105" t="s">
        <v>3589</v>
      </c>
      <c r="B1245" s="105" t="s">
        <v>3590</v>
      </c>
      <c r="C1245" s="105" t="s">
        <v>3591</v>
      </c>
      <c r="D1245" s="106">
        <v>1.438220124E-3</v>
      </c>
      <c r="E1245" s="107">
        <v>-5.8366717557251915E-4</v>
      </c>
      <c r="F1245" s="114">
        <v>2.3867596660504401E-6</v>
      </c>
      <c r="G1245" s="108">
        <v>0.16595232024791501</v>
      </c>
      <c r="H1245" s="109">
        <v>1.469630547E-3</v>
      </c>
      <c r="I1245" s="107">
        <v>-3.6206714634146341E-3</v>
      </c>
      <c r="J1245" s="114">
        <v>4.0332781838753198E-6</v>
      </c>
      <c r="K1245" s="108">
        <v>0.27444164059522097</v>
      </c>
      <c r="L1245" s="110">
        <v>2.6330394329048596</v>
      </c>
      <c r="M1245" s="106">
        <v>1.5696444059999999E-3</v>
      </c>
      <c r="N1245" s="111">
        <v>-8.5241903225806448E-4</v>
      </c>
      <c r="O1245" s="115">
        <v>4.4142827521876597E-6</v>
      </c>
      <c r="P1245" s="112">
        <v>0.28122820272629701</v>
      </c>
      <c r="Q1245" s="109">
        <v>6.3581954800000001E-4</v>
      </c>
      <c r="R1245" s="107">
        <v>-1.4667279297105467E-3</v>
      </c>
      <c r="S1245" s="114">
        <v>1.9459513279848201E-5</v>
      </c>
      <c r="T1245" s="108">
        <v>3.0605402650892075</v>
      </c>
      <c r="U1245" s="110">
        <v>0.78296657336319175</v>
      </c>
      <c r="V1245" s="106">
        <v>1.8705138210000001E-3</v>
      </c>
      <c r="W1245" s="107">
        <v>-3.0973900000000001E-4</v>
      </c>
      <c r="X1245" s="114">
        <v>3.9197069989775397E-6</v>
      </c>
      <c r="Y1245" s="108">
        <v>0.20955242110331029</v>
      </c>
      <c r="Z1245" s="109">
        <v>6.0173863199999996E-4</v>
      </c>
      <c r="AA1245" s="107">
        <v>-3.0844250482086672E-4</v>
      </c>
      <c r="AB1245" s="114">
        <v>1.5307051811040801E-6</v>
      </c>
      <c r="AC1245" s="108">
        <v>0.25438040699106723</v>
      </c>
      <c r="AD1245" s="110">
        <v>-6.0514586519097293E-3</v>
      </c>
    </row>
    <row r="1246" spans="1:30" x14ac:dyDescent="0.2">
      <c r="A1246" s="105" t="s">
        <v>3592</v>
      </c>
      <c r="B1246" s="105" t="s">
        <v>3590</v>
      </c>
      <c r="C1246" s="105" t="s">
        <v>3593</v>
      </c>
      <c r="D1246" s="106">
        <v>5.8774591132085803</v>
      </c>
      <c r="E1246" s="107">
        <v>-2.3852259490073822</v>
      </c>
      <c r="F1246" s="108">
        <v>0.14298595157111099</v>
      </c>
      <c r="G1246" s="108">
        <v>2.4327851341368691</v>
      </c>
      <c r="H1246" s="109">
        <v>1.1216920541826301</v>
      </c>
      <c r="I1246" s="107">
        <v>-2.7634689681759794</v>
      </c>
      <c r="J1246" s="108">
        <v>2.6652092773920701E-2</v>
      </c>
      <c r="K1246" s="108">
        <v>2.3760614755662068</v>
      </c>
      <c r="L1246" s="110">
        <v>0.21235447506593377</v>
      </c>
      <c r="M1246" s="106">
        <v>2.2444697615757598</v>
      </c>
      <c r="N1246" s="111">
        <v>-1.2188931039294884</v>
      </c>
      <c r="O1246" s="112">
        <v>4.6759348382293203E-2</v>
      </c>
      <c r="P1246" s="112">
        <v>2.0833138045693778</v>
      </c>
      <c r="Q1246" s="109">
        <v>0.94717442158695098</v>
      </c>
      <c r="R1246" s="107">
        <v>-2.1849708503284537</v>
      </c>
      <c r="S1246" s="108">
        <v>8.2667559880009091E-3</v>
      </c>
      <c r="T1246" s="108">
        <v>0.87278074656516857</v>
      </c>
      <c r="U1246" s="110">
        <v>0.84204242471358604</v>
      </c>
      <c r="V1246" s="106">
        <v>6.5642335761836401</v>
      </c>
      <c r="W1246" s="107">
        <v>-1.0869736009577149</v>
      </c>
      <c r="X1246" s="108">
        <v>5.3416348278542605E-4</v>
      </c>
      <c r="Y1246" s="108">
        <v>8.1374843930520496E-3</v>
      </c>
      <c r="Z1246" s="109">
        <v>1.99825680314097</v>
      </c>
      <c r="AA1246" s="107">
        <v>-1.0242774867014661</v>
      </c>
      <c r="AB1246" s="108">
        <v>4.5077743588563597E-2</v>
      </c>
      <c r="AC1246" s="108">
        <v>2.2558533776893901</v>
      </c>
      <c r="AD1246" s="110">
        <v>-8.571029407316294E-2</v>
      </c>
    </row>
    <row r="1247" spans="1:30" x14ac:dyDescent="0.2">
      <c r="A1247" s="105" t="s">
        <v>3594</v>
      </c>
      <c r="B1247" s="105" t="s">
        <v>3590</v>
      </c>
      <c r="C1247" s="105" t="s">
        <v>3595</v>
      </c>
      <c r="D1247" s="106">
        <v>5.9437652736764299</v>
      </c>
      <c r="E1247" s="107">
        <v>-2.4121347154455077</v>
      </c>
      <c r="F1247" s="108">
        <v>0.14204722597823899</v>
      </c>
      <c r="G1247" s="108">
        <v>2.3898525503241776</v>
      </c>
      <c r="H1247" s="109">
        <v>1.1641261239555201</v>
      </c>
      <c r="I1247" s="107">
        <v>-2.8680121309571818</v>
      </c>
      <c r="J1247" s="108">
        <v>2.67154434692554E-2</v>
      </c>
      <c r="K1247" s="108">
        <v>2.2948925309295922</v>
      </c>
      <c r="L1247" s="110">
        <v>0.24974064364005194</v>
      </c>
      <c r="M1247" s="106">
        <v>2.2923483775336502</v>
      </c>
      <c r="N1247" s="111">
        <v>-1.2448943073387913</v>
      </c>
      <c r="O1247" s="112">
        <v>4.77160360292763E-2</v>
      </c>
      <c r="P1247" s="112">
        <v>2.0815350972357107</v>
      </c>
      <c r="Q1247" s="109">
        <v>0.96576142515828001</v>
      </c>
      <c r="R1247" s="107">
        <v>-2.2278479171840608</v>
      </c>
      <c r="S1247" s="108">
        <v>8.5498948029444702E-3</v>
      </c>
      <c r="T1247" s="108">
        <v>0.88530092217580703</v>
      </c>
      <c r="U1247" s="110">
        <v>0.83962748988484381</v>
      </c>
      <c r="V1247" s="106">
        <v>6.6680946909390304</v>
      </c>
      <c r="W1247" s="107">
        <v>-1.1041719971748685</v>
      </c>
      <c r="X1247" s="108">
        <v>7.4919259172037799E-3</v>
      </c>
      <c r="Y1247" s="108">
        <v>0.11235482194612828</v>
      </c>
      <c r="Z1247" s="109">
        <v>2.0155925626447102</v>
      </c>
      <c r="AA1247" s="107">
        <v>-1.0331635458639528</v>
      </c>
      <c r="AB1247" s="108">
        <v>4.5563912273161498E-2</v>
      </c>
      <c r="AC1247" s="108">
        <v>2.2605715618128661</v>
      </c>
      <c r="AD1247" s="110">
        <v>-9.5896273199352483E-2</v>
      </c>
    </row>
    <row r="1248" spans="1:30" x14ac:dyDescent="0.2">
      <c r="A1248" s="105" t="s">
        <v>3596</v>
      </c>
      <c r="B1248" s="105" t="s">
        <v>3590</v>
      </c>
      <c r="C1248" s="105" t="s">
        <v>3597</v>
      </c>
      <c r="D1248" s="106">
        <v>0</v>
      </c>
      <c r="E1248" s="107">
        <v>0</v>
      </c>
      <c r="F1248" s="108">
        <v>1.2785437317829501E-2</v>
      </c>
      <c r="G1248" s="108" t="s">
        <v>156</v>
      </c>
      <c r="H1248" s="109">
        <v>0</v>
      </c>
      <c r="I1248" s="107">
        <v>0</v>
      </c>
      <c r="J1248" s="108">
        <v>2.2676013010162E-3</v>
      </c>
      <c r="K1248" s="108" t="s">
        <v>156</v>
      </c>
      <c r="L1248" s="110" t="s">
        <v>157</v>
      </c>
      <c r="M1248" s="106">
        <v>0</v>
      </c>
      <c r="N1248" s="111">
        <v>0</v>
      </c>
      <c r="O1248" s="112">
        <v>7.6093784399995203E-3</v>
      </c>
      <c r="P1248" s="112" t="s">
        <v>156</v>
      </c>
      <c r="Q1248" s="109">
        <v>0</v>
      </c>
      <c r="R1248" s="107">
        <v>0</v>
      </c>
      <c r="S1248" s="108">
        <v>2.2559425601774599E-3</v>
      </c>
      <c r="T1248" s="108" t="s">
        <v>156</v>
      </c>
      <c r="U1248" s="110" t="s">
        <v>157</v>
      </c>
      <c r="V1248" s="106">
        <v>3.8812395103599802E-2</v>
      </c>
      <c r="W1248" s="107">
        <v>-6.4269572948501084E-3</v>
      </c>
      <c r="X1248" s="108">
        <v>4.3523067022623501E-3</v>
      </c>
      <c r="Y1248" s="108">
        <v>11.213702969489454</v>
      </c>
      <c r="Z1248" s="109">
        <v>0</v>
      </c>
      <c r="AA1248" s="107">
        <v>0</v>
      </c>
      <c r="AB1248" s="108">
        <v>4.3758143188054799E-3</v>
      </c>
      <c r="AC1248" s="108" t="s">
        <v>156</v>
      </c>
      <c r="AD1248" s="110" t="s">
        <v>157</v>
      </c>
    </row>
    <row r="1249" spans="1:30" x14ac:dyDescent="0.2">
      <c r="A1249" s="105" t="s">
        <v>3598</v>
      </c>
      <c r="B1249" s="105" t="s">
        <v>2628</v>
      </c>
      <c r="C1249" s="105" t="s">
        <v>3599</v>
      </c>
      <c r="D1249" s="106">
        <v>0</v>
      </c>
      <c r="E1249" s="107">
        <v>0</v>
      </c>
      <c r="F1249" s="108">
        <v>2.11461971742291E-3</v>
      </c>
      <c r="G1249" s="108" t="s">
        <v>156</v>
      </c>
      <c r="H1249" s="113">
        <v>0</v>
      </c>
      <c r="I1249" s="107">
        <v>0</v>
      </c>
      <c r="J1249" s="114">
        <v>2.8372452532360399E-5</v>
      </c>
      <c r="K1249" s="108" t="s">
        <v>156</v>
      </c>
      <c r="L1249" s="110" t="s">
        <v>157</v>
      </c>
      <c r="M1249" s="106">
        <v>0</v>
      </c>
      <c r="N1249" s="111">
        <v>0</v>
      </c>
      <c r="O1249" s="112">
        <v>1.85107737492661E-3</v>
      </c>
      <c r="P1249" s="112" t="s">
        <v>156</v>
      </c>
      <c r="Q1249" s="113">
        <v>0</v>
      </c>
      <c r="R1249" s="107">
        <v>0</v>
      </c>
      <c r="S1249" s="114">
        <v>3.2500003375975501E-5</v>
      </c>
      <c r="T1249" s="108" t="s">
        <v>156</v>
      </c>
      <c r="U1249" s="110" t="s">
        <v>157</v>
      </c>
      <c r="V1249" s="106">
        <v>0</v>
      </c>
      <c r="W1249" s="107">
        <v>0</v>
      </c>
      <c r="X1249" s="108">
        <v>1.9272713377387299E-3</v>
      </c>
      <c r="Y1249" s="108" t="s">
        <v>156</v>
      </c>
      <c r="Z1249" s="113">
        <v>0</v>
      </c>
      <c r="AA1249" s="107">
        <v>0</v>
      </c>
      <c r="AB1249" s="114">
        <v>2.6498172474426299E-4</v>
      </c>
      <c r="AC1249" s="108" t="s">
        <v>156</v>
      </c>
      <c r="AD1249" s="110" t="s">
        <v>157</v>
      </c>
    </row>
    <row r="1250" spans="1:30" x14ac:dyDescent="0.2">
      <c r="A1250" s="105" t="s">
        <v>3600</v>
      </c>
      <c r="B1250" s="105" t="s">
        <v>3601</v>
      </c>
      <c r="C1250" s="105" t="s">
        <v>3602</v>
      </c>
      <c r="D1250" s="116">
        <v>0</v>
      </c>
      <c r="E1250" s="107">
        <v>0</v>
      </c>
      <c r="F1250" s="114">
        <v>5.9508256525173499E-5</v>
      </c>
      <c r="G1250" s="108" t="s">
        <v>156</v>
      </c>
      <c r="H1250" s="113">
        <v>0</v>
      </c>
      <c r="I1250" s="107">
        <v>0</v>
      </c>
      <c r="J1250" s="114">
        <v>2.47590027820966E-6</v>
      </c>
      <c r="K1250" s="108" t="s">
        <v>156</v>
      </c>
      <c r="L1250" s="110" t="s">
        <v>157</v>
      </c>
      <c r="M1250" s="116">
        <v>0</v>
      </c>
      <c r="N1250" s="111">
        <v>0</v>
      </c>
      <c r="O1250" s="115">
        <v>1.04055476109095E-5</v>
      </c>
      <c r="P1250" s="112" t="s">
        <v>156</v>
      </c>
      <c r="Q1250" s="113">
        <v>0</v>
      </c>
      <c r="R1250" s="107">
        <v>0</v>
      </c>
      <c r="S1250" s="114">
        <v>2.4069899731763098E-5</v>
      </c>
      <c r="T1250" s="108" t="s">
        <v>156</v>
      </c>
      <c r="U1250" s="110" t="s">
        <v>157</v>
      </c>
      <c r="V1250" s="116">
        <v>0</v>
      </c>
      <c r="W1250" s="107">
        <v>0</v>
      </c>
      <c r="X1250" s="114">
        <v>1.8495504768478299E-5</v>
      </c>
      <c r="Y1250" s="108" t="s">
        <v>156</v>
      </c>
      <c r="Z1250" s="113">
        <v>0</v>
      </c>
      <c r="AA1250" s="107">
        <v>0</v>
      </c>
      <c r="AB1250" s="114">
        <v>6.0984551996787998E-5</v>
      </c>
      <c r="AC1250" s="108" t="s">
        <v>156</v>
      </c>
      <c r="AD1250" s="110" t="s">
        <v>157</v>
      </c>
    </row>
    <row r="1251" spans="1:30" x14ac:dyDescent="0.2">
      <c r="A1251" s="105" t="s">
        <v>3603</v>
      </c>
      <c r="B1251" s="105" t="s">
        <v>2637</v>
      </c>
      <c r="C1251" s="105" t="s">
        <v>3604</v>
      </c>
      <c r="D1251" s="106">
        <v>0</v>
      </c>
      <c r="E1251" s="107">
        <v>0</v>
      </c>
      <c r="F1251" s="108">
        <v>1.37467378067341E-2</v>
      </c>
      <c r="G1251" s="108" t="s">
        <v>156</v>
      </c>
      <c r="H1251" s="113">
        <v>0</v>
      </c>
      <c r="I1251" s="107">
        <v>0</v>
      </c>
      <c r="J1251" s="108">
        <v>9.1525585942400095E-4</v>
      </c>
      <c r="K1251" s="108" t="s">
        <v>156</v>
      </c>
      <c r="L1251" s="110" t="s">
        <v>157</v>
      </c>
      <c r="M1251" s="116">
        <v>0</v>
      </c>
      <c r="N1251" s="111">
        <v>0</v>
      </c>
      <c r="O1251" s="112">
        <v>8.6138242514815903E-4</v>
      </c>
      <c r="P1251" s="112" t="s">
        <v>156</v>
      </c>
      <c r="Q1251" s="113">
        <v>0</v>
      </c>
      <c r="R1251" s="107">
        <v>0</v>
      </c>
      <c r="S1251" s="108">
        <v>1.5657957520622101E-4</v>
      </c>
      <c r="T1251" s="108" t="s">
        <v>156</v>
      </c>
      <c r="U1251" s="110" t="s">
        <v>157</v>
      </c>
      <c r="V1251" s="106">
        <v>0</v>
      </c>
      <c r="W1251" s="107">
        <v>0</v>
      </c>
      <c r="X1251" s="108">
        <v>3.4032583534067101E-2</v>
      </c>
      <c r="Y1251" s="108" t="s">
        <v>156</v>
      </c>
      <c r="Z1251" s="109">
        <v>0.52092646663865605</v>
      </c>
      <c r="AA1251" s="107">
        <v>-0.26701935965698603</v>
      </c>
      <c r="AB1251" s="108">
        <v>4.7887972494825501E-2</v>
      </c>
      <c r="AC1251" s="108">
        <v>9.1928468913911594</v>
      </c>
      <c r="AD1251" s="110" t="s">
        <v>157</v>
      </c>
    </row>
    <row r="1252" spans="1:30" x14ac:dyDescent="0.2">
      <c r="A1252" s="105" t="s">
        <v>3605</v>
      </c>
      <c r="B1252" s="105" t="s">
        <v>3606</v>
      </c>
      <c r="C1252" s="105" t="s">
        <v>3607</v>
      </c>
      <c r="D1252" s="106">
        <v>0</v>
      </c>
      <c r="E1252" s="107">
        <v>0</v>
      </c>
      <c r="F1252" s="108">
        <v>1.37467378067341E-2</v>
      </c>
      <c r="G1252" s="108" t="s">
        <v>156</v>
      </c>
      <c r="H1252" s="113">
        <v>0</v>
      </c>
      <c r="I1252" s="107">
        <v>0</v>
      </c>
      <c r="J1252" s="108">
        <v>9.1525585942400095E-4</v>
      </c>
      <c r="K1252" s="108" t="s">
        <v>156</v>
      </c>
      <c r="L1252" s="110" t="s">
        <v>157</v>
      </c>
      <c r="M1252" s="116">
        <v>0</v>
      </c>
      <c r="N1252" s="111">
        <v>0</v>
      </c>
      <c r="O1252" s="112">
        <v>8.6138242514815903E-4</v>
      </c>
      <c r="P1252" s="112" t="s">
        <v>156</v>
      </c>
      <c r="Q1252" s="113">
        <v>0</v>
      </c>
      <c r="R1252" s="107">
        <v>0</v>
      </c>
      <c r="S1252" s="108">
        <v>1.5657957520622101E-4</v>
      </c>
      <c r="T1252" s="108" t="s">
        <v>156</v>
      </c>
      <c r="U1252" s="110" t="s">
        <v>157</v>
      </c>
      <c r="V1252" s="106">
        <v>0</v>
      </c>
      <c r="W1252" s="107">
        <v>0</v>
      </c>
      <c r="X1252" s="108">
        <v>3.4032583534067101E-2</v>
      </c>
      <c r="Y1252" s="108" t="s">
        <v>156</v>
      </c>
      <c r="Z1252" s="109">
        <v>0.52092646663865605</v>
      </c>
      <c r="AA1252" s="107">
        <v>-0.26701935965698603</v>
      </c>
      <c r="AB1252" s="108">
        <v>4.7887972494825501E-2</v>
      </c>
      <c r="AC1252" s="108">
        <v>9.1928468913911594</v>
      </c>
      <c r="AD1252" s="110" t="s">
        <v>157</v>
      </c>
    </row>
    <row r="1253" spans="1:30" x14ac:dyDescent="0.2">
      <c r="A1253" s="105" t="s">
        <v>3608</v>
      </c>
      <c r="B1253" s="105" t="s">
        <v>3609</v>
      </c>
      <c r="C1253" s="105" t="s">
        <v>3610</v>
      </c>
      <c r="D1253" s="106">
        <v>0</v>
      </c>
      <c r="E1253" s="107">
        <v>0</v>
      </c>
      <c r="F1253" s="108">
        <v>0</v>
      </c>
      <c r="G1253" s="108" t="s">
        <v>156</v>
      </c>
      <c r="H1253" s="109">
        <v>0</v>
      </c>
      <c r="I1253" s="107">
        <v>0</v>
      </c>
      <c r="J1253" s="108">
        <v>0</v>
      </c>
      <c r="K1253" s="108" t="s">
        <v>156</v>
      </c>
      <c r="L1253" s="110" t="s">
        <v>157</v>
      </c>
      <c r="M1253" s="106">
        <v>0</v>
      </c>
      <c r="N1253" s="111">
        <v>0</v>
      </c>
      <c r="O1253" s="112">
        <v>0</v>
      </c>
      <c r="P1253" s="112" t="s">
        <v>156</v>
      </c>
      <c r="Q1253" s="109">
        <v>0</v>
      </c>
      <c r="R1253" s="107">
        <v>0</v>
      </c>
      <c r="S1253" s="108">
        <v>0</v>
      </c>
      <c r="T1253" s="108" t="s">
        <v>156</v>
      </c>
      <c r="U1253" s="110" t="s">
        <v>157</v>
      </c>
      <c r="V1253" s="106">
        <v>0</v>
      </c>
      <c r="W1253" s="107">
        <v>0</v>
      </c>
      <c r="X1253" s="108">
        <v>0</v>
      </c>
      <c r="Y1253" s="108" t="s">
        <v>156</v>
      </c>
      <c r="Z1253" s="109">
        <v>0</v>
      </c>
      <c r="AA1253" s="107">
        <v>0</v>
      </c>
      <c r="AB1253" s="108">
        <v>0</v>
      </c>
      <c r="AC1253" s="108" t="s">
        <v>156</v>
      </c>
      <c r="AD1253" s="110" t="s">
        <v>157</v>
      </c>
    </row>
    <row r="1254" spans="1:30" x14ac:dyDescent="0.2">
      <c r="A1254" s="105" t="s">
        <v>3611</v>
      </c>
      <c r="B1254" s="105" t="s">
        <v>3612</v>
      </c>
      <c r="C1254" s="105" t="s">
        <v>3613</v>
      </c>
      <c r="D1254" s="106">
        <v>0</v>
      </c>
      <c r="E1254" s="107">
        <v>0</v>
      </c>
      <c r="F1254" s="108">
        <v>8.8969483727471405E-3</v>
      </c>
      <c r="G1254" s="108" t="s">
        <v>156</v>
      </c>
      <c r="H1254" s="113">
        <v>0</v>
      </c>
      <c r="I1254" s="107">
        <v>0</v>
      </c>
      <c r="J1254" s="108">
        <v>4.8900102065616697E-4</v>
      </c>
      <c r="K1254" s="108" t="s">
        <v>156</v>
      </c>
      <c r="L1254" s="110" t="s">
        <v>157</v>
      </c>
      <c r="M1254" s="116">
        <v>0</v>
      </c>
      <c r="N1254" s="111">
        <v>0</v>
      </c>
      <c r="O1254" s="112">
        <v>1.45336822694059E-3</v>
      </c>
      <c r="P1254" s="112" t="s">
        <v>156</v>
      </c>
      <c r="Q1254" s="113">
        <v>0</v>
      </c>
      <c r="R1254" s="107">
        <v>0</v>
      </c>
      <c r="S1254" s="108">
        <v>1.7062365917490599E-4</v>
      </c>
      <c r="T1254" s="108" t="s">
        <v>156</v>
      </c>
      <c r="U1254" s="110" t="s">
        <v>157</v>
      </c>
      <c r="V1254" s="106">
        <v>0</v>
      </c>
      <c r="W1254" s="107">
        <v>0</v>
      </c>
      <c r="X1254" s="108">
        <v>3.4547385508822402E-3</v>
      </c>
      <c r="Y1254" s="108" t="s">
        <v>156</v>
      </c>
      <c r="Z1254" s="113">
        <v>0</v>
      </c>
      <c r="AA1254" s="107">
        <v>0</v>
      </c>
      <c r="AB1254" s="114">
        <v>1.47902961811079E-3</v>
      </c>
      <c r="AC1254" s="108" t="s">
        <v>156</v>
      </c>
      <c r="AD1254" s="110" t="s">
        <v>157</v>
      </c>
    </row>
    <row r="1255" spans="1:30" x14ac:dyDescent="0.2">
      <c r="A1255" s="105" t="s">
        <v>3614</v>
      </c>
      <c r="B1255" s="105" t="s">
        <v>3615</v>
      </c>
      <c r="C1255" s="105" t="s">
        <v>3616</v>
      </c>
      <c r="D1255" s="106">
        <v>-5.9437652736764299</v>
      </c>
      <c r="E1255" s="107">
        <v>2.4121347154455077</v>
      </c>
      <c r="F1255" s="108">
        <v>0.14204722597823899</v>
      </c>
      <c r="G1255" s="108">
        <v>2.3898525503241799</v>
      </c>
      <c r="H1255" s="109">
        <v>-1.1641261239555201</v>
      </c>
      <c r="I1255" s="107">
        <v>2.8680121309571818</v>
      </c>
      <c r="J1255" s="108">
        <v>2.67154434692554E-2</v>
      </c>
      <c r="K1255" s="108">
        <v>2.29489253092959</v>
      </c>
      <c r="L1255" s="110">
        <v>0.24974064364005194</v>
      </c>
      <c r="M1255" s="106">
        <v>-2.2923483775336502</v>
      </c>
      <c r="N1255" s="111">
        <v>1.2448943073387913</v>
      </c>
      <c r="O1255" s="112">
        <v>4.77160360292763E-2</v>
      </c>
      <c r="P1255" s="112">
        <v>2.0815350972357098</v>
      </c>
      <c r="Q1255" s="109">
        <v>-0.96576142515828001</v>
      </c>
      <c r="R1255" s="107">
        <v>2.2278479171840608</v>
      </c>
      <c r="S1255" s="108">
        <v>8.5498948029444702E-3</v>
      </c>
      <c r="T1255" s="108">
        <v>0.88530092217580703</v>
      </c>
      <c r="U1255" s="110">
        <v>0.83962748988484381</v>
      </c>
      <c r="V1255" s="106">
        <v>-6.6680946909390304</v>
      </c>
      <c r="W1255" s="107">
        <v>1.1041719971748685</v>
      </c>
      <c r="X1255" s="108">
        <v>7.4919259172038502E-3</v>
      </c>
      <c r="Y1255" s="108">
        <v>0.112354821946129</v>
      </c>
      <c r="Z1255" s="109">
        <v>-2.0155925626447102</v>
      </c>
      <c r="AA1255" s="107">
        <v>1.0331635458639528</v>
      </c>
      <c r="AB1255" s="108">
        <v>4.5563912273161498E-2</v>
      </c>
      <c r="AC1255" s="108">
        <v>2.2605715618128701</v>
      </c>
      <c r="AD1255" s="110">
        <v>-9.5896273199352483E-2</v>
      </c>
    </row>
    <row r="1256" spans="1:30" x14ac:dyDescent="0.2">
      <c r="A1256" s="105" t="s">
        <v>3617</v>
      </c>
      <c r="B1256" s="105" t="s">
        <v>3618</v>
      </c>
      <c r="C1256" s="105" t="s">
        <v>3619</v>
      </c>
      <c r="D1256" s="116">
        <v>0</v>
      </c>
      <c r="E1256" s="107">
        <v>0</v>
      </c>
      <c r="F1256" s="108">
        <v>5.4959372355474902E-4</v>
      </c>
      <c r="G1256" s="108" t="s">
        <v>156</v>
      </c>
      <c r="H1256" s="113">
        <v>0</v>
      </c>
      <c r="I1256" s="107">
        <v>0</v>
      </c>
      <c r="J1256" s="108">
        <v>1.07416599218763E-4</v>
      </c>
      <c r="K1256" s="108" t="s">
        <v>156</v>
      </c>
      <c r="L1256" s="110" t="s">
        <v>157</v>
      </c>
      <c r="M1256" s="116">
        <v>0</v>
      </c>
      <c r="N1256" s="111">
        <v>0</v>
      </c>
      <c r="O1256" s="112">
        <v>1.05907344450839E-3</v>
      </c>
      <c r="P1256" s="112" t="s">
        <v>156</v>
      </c>
      <c r="Q1256" s="113">
        <v>0</v>
      </c>
      <c r="R1256" s="107">
        <v>0</v>
      </c>
      <c r="S1256" s="114">
        <v>2.04428194720764E-5</v>
      </c>
      <c r="T1256" s="108" t="s">
        <v>156</v>
      </c>
      <c r="U1256" s="110" t="s">
        <v>157</v>
      </c>
      <c r="V1256" s="106">
        <v>0</v>
      </c>
      <c r="W1256" s="107">
        <v>0</v>
      </c>
      <c r="X1256" s="108">
        <v>4.3467923083418099E-3</v>
      </c>
      <c r="Y1256" s="108" t="s">
        <v>156</v>
      </c>
      <c r="Z1256" s="113">
        <v>0</v>
      </c>
      <c r="AA1256" s="107">
        <v>0</v>
      </c>
      <c r="AB1256" s="114">
        <v>3.9583163734476297E-6</v>
      </c>
      <c r="AC1256" s="108" t="s">
        <v>156</v>
      </c>
      <c r="AD1256" s="110" t="s">
        <v>157</v>
      </c>
    </row>
    <row r="1257" spans="1:30" x14ac:dyDescent="0.2">
      <c r="A1257" s="105" t="s">
        <v>3620</v>
      </c>
      <c r="B1257" s="105" t="s">
        <v>3621</v>
      </c>
      <c r="C1257" s="105" t="s">
        <v>3622</v>
      </c>
      <c r="D1257" s="106">
        <v>0</v>
      </c>
      <c r="E1257" s="107">
        <v>0</v>
      </c>
      <c r="F1257" s="108">
        <v>2.5771965046392101E-3</v>
      </c>
      <c r="G1257" s="108" t="s">
        <v>156</v>
      </c>
      <c r="H1257" s="113">
        <v>0</v>
      </c>
      <c r="I1257" s="107">
        <v>0</v>
      </c>
      <c r="J1257" s="114">
        <v>2.13460164552158E-5</v>
      </c>
      <c r="K1257" s="108" t="s">
        <v>156</v>
      </c>
      <c r="L1257" s="110" t="s">
        <v>157</v>
      </c>
      <c r="M1257" s="116">
        <v>0</v>
      </c>
      <c r="N1257" s="111">
        <v>0</v>
      </c>
      <c r="O1257" s="115">
        <v>2.1446539609548099E-5</v>
      </c>
      <c r="P1257" s="112" t="s">
        <v>156</v>
      </c>
      <c r="Q1257" s="113">
        <v>0</v>
      </c>
      <c r="R1257" s="107">
        <v>0</v>
      </c>
      <c r="S1257" s="114">
        <v>6.3965496394836506E-5</v>
      </c>
      <c r="T1257" s="108" t="s">
        <v>156</v>
      </c>
      <c r="U1257" s="110" t="s">
        <v>157</v>
      </c>
      <c r="V1257" s="116">
        <v>0</v>
      </c>
      <c r="W1257" s="107">
        <v>0</v>
      </c>
      <c r="X1257" s="108">
        <v>1.4468935682771E-4</v>
      </c>
      <c r="Y1257" s="108" t="s">
        <v>156</v>
      </c>
      <c r="Z1257" s="113">
        <v>0</v>
      </c>
      <c r="AA1257" s="107">
        <v>0</v>
      </c>
      <c r="AB1257" s="114">
        <v>8.3832718027368499E-6</v>
      </c>
      <c r="AC1257" s="108" t="s">
        <v>156</v>
      </c>
      <c r="AD1257" s="110" t="s">
        <v>157</v>
      </c>
    </row>
    <row r="1258" spans="1:30" x14ac:dyDescent="0.2">
      <c r="A1258" s="105" t="s">
        <v>3623</v>
      </c>
      <c r="B1258" s="105" t="s">
        <v>3624</v>
      </c>
      <c r="C1258" s="105" t="s">
        <v>3625</v>
      </c>
      <c r="D1258" s="106">
        <v>0</v>
      </c>
      <c r="E1258" s="107">
        <v>0</v>
      </c>
      <c r="F1258" s="108">
        <v>0</v>
      </c>
      <c r="G1258" s="108" t="s">
        <v>156</v>
      </c>
      <c r="H1258" s="109">
        <v>0</v>
      </c>
      <c r="I1258" s="107">
        <v>0</v>
      </c>
      <c r="J1258" s="108">
        <v>0</v>
      </c>
      <c r="K1258" s="108" t="s">
        <v>156</v>
      </c>
      <c r="L1258" s="110" t="s">
        <v>157</v>
      </c>
      <c r="M1258" s="106">
        <v>0</v>
      </c>
      <c r="N1258" s="111">
        <v>0</v>
      </c>
      <c r="O1258" s="112">
        <v>0</v>
      </c>
      <c r="P1258" s="112" t="s">
        <v>156</v>
      </c>
      <c r="Q1258" s="109">
        <v>0</v>
      </c>
      <c r="R1258" s="107">
        <v>0</v>
      </c>
      <c r="S1258" s="108">
        <v>0</v>
      </c>
      <c r="T1258" s="108" t="s">
        <v>156</v>
      </c>
      <c r="U1258" s="110" t="s">
        <v>157</v>
      </c>
      <c r="V1258" s="106">
        <v>0</v>
      </c>
      <c r="W1258" s="107">
        <v>0</v>
      </c>
      <c r="X1258" s="108">
        <v>0</v>
      </c>
      <c r="Y1258" s="108" t="s">
        <v>156</v>
      </c>
      <c r="Z1258" s="109">
        <v>0</v>
      </c>
      <c r="AA1258" s="107">
        <v>0</v>
      </c>
      <c r="AB1258" s="108">
        <v>0</v>
      </c>
      <c r="AC1258" s="108" t="s">
        <v>156</v>
      </c>
      <c r="AD1258" s="110" t="s">
        <v>157</v>
      </c>
    </row>
    <row r="1259" spans="1:30" x14ac:dyDescent="0.2">
      <c r="A1259" s="105" t="s">
        <v>3626</v>
      </c>
      <c r="B1259" s="105" t="s">
        <v>3627</v>
      </c>
      <c r="C1259" s="105" t="s">
        <v>3628</v>
      </c>
      <c r="D1259" s="106">
        <v>0</v>
      </c>
      <c r="E1259" s="107">
        <v>0</v>
      </c>
      <c r="F1259" s="108">
        <v>0</v>
      </c>
      <c r="G1259" s="108" t="s">
        <v>156</v>
      </c>
      <c r="H1259" s="109">
        <v>0</v>
      </c>
      <c r="I1259" s="107">
        <v>0</v>
      </c>
      <c r="J1259" s="108">
        <v>0</v>
      </c>
      <c r="K1259" s="108" t="s">
        <v>156</v>
      </c>
      <c r="L1259" s="110" t="s">
        <v>157</v>
      </c>
      <c r="M1259" s="106">
        <v>0</v>
      </c>
      <c r="N1259" s="111">
        <v>0</v>
      </c>
      <c r="O1259" s="112">
        <v>0</v>
      </c>
      <c r="P1259" s="112" t="s">
        <v>156</v>
      </c>
      <c r="Q1259" s="109">
        <v>0</v>
      </c>
      <c r="R1259" s="107">
        <v>0</v>
      </c>
      <c r="S1259" s="108">
        <v>0</v>
      </c>
      <c r="T1259" s="108" t="s">
        <v>156</v>
      </c>
      <c r="U1259" s="110" t="s">
        <v>157</v>
      </c>
      <c r="V1259" s="106">
        <v>0</v>
      </c>
      <c r="W1259" s="107">
        <v>0</v>
      </c>
      <c r="X1259" s="108">
        <v>0</v>
      </c>
      <c r="Y1259" s="108" t="s">
        <v>156</v>
      </c>
      <c r="Z1259" s="109">
        <v>0</v>
      </c>
      <c r="AA1259" s="107">
        <v>0</v>
      </c>
      <c r="AB1259" s="108">
        <v>0</v>
      </c>
      <c r="AC1259" s="108" t="s">
        <v>156</v>
      </c>
      <c r="AD1259" s="110" t="s">
        <v>157</v>
      </c>
    </row>
    <row r="1260" spans="1:30" x14ac:dyDescent="0.2">
      <c r="A1260" s="105" t="s">
        <v>3629</v>
      </c>
      <c r="B1260" s="105" t="s">
        <v>3630</v>
      </c>
      <c r="C1260" s="105" t="s">
        <v>3631</v>
      </c>
      <c r="D1260" s="116">
        <v>0</v>
      </c>
      <c r="E1260" s="107">
        <v>0</v>
      </c>
      <c r="F1260" s="114">
        <v>1.74888320823804E-5</v>
      </c>
      <c r="G1260" s="108" t="s">
        <v>156</v>
      </c>
      <c r="H1260" s="113">
        <v>0</v>
      </c>
      <c r="I1260" s="107">
        <v>0</v>
      </c>
      <c r="J1260" s="114">
        <v>1.19216127705612E-6</v>
      </c>
      <c r="K1260" s="108" t="s">
        <v>156</v>
      </c>
      <c r="L1260" s="110" t="s">
        <v>157</v>
      </c>
      <c r="M1260" s="116">
        <v>0</v>
      </c>
      <c r="N1260" s="111">
        <v>0</v>
      </c>
      <c r="O1260" s="115">
        <v>2.1486300761121E-6</v>
      </c>
      <c r="P1260" s="112" t="s">
        <v>156</v>
      </c>
      <c r="Q1260" s="113">
        <v>0</v>
      </c>
      <c r="R1260" s="107">
        <v>0</v>
      </c>
      <c r="S1260" s="114">
        <v>1.40826452099195E-5</v>
      </c>
      <c r="T1260" s="108" t="s">
        <v>156</v>
      </c>
      <c r="U1260" s="110" t="s">
        <v>157</v>
      </c>
      <c r="V1260" s="116">
        <v>0</v>
      </c>
      <c r="W1260" s="107">
        <v>0</v>
      </c>
      <c r="X1260" s="114">
        <v>3.02177101435878E-6</v>
      </c>
      <c r="Y1260" s="108" t="s">
        <v>156</v>
      </c>
      <c r="Z1260" s="113">
        <v>0</v>
      </c>
      <c r="AA1260" s="107">
        <v>0</v>
      </c>
      <c r="AB1260" s="114">
        <v>6.0909271733064097E-7</v>
      </c>
      <c r="AC1260" s="108" t="s">
        <v>156</v>
      </c>
      <c r="AD1260" s="110" t="s">
        <v>157</v>
      </c>
    </row>
    <row r="1261" spans="1:30" x14ac:dyDescent="0.2">
      <c r="A1261" s="105" t="s">
        <v>3632</v>
      </c>
      <c r="B1261" s="105" t="s">
        <v>3633</v>
      </c>
      <c r="C1261" s="105" t="s">
        <v>3634</v>
      </c>
      <c r="D1261" s="106">
        <v>0</v>
      </c>
      <c r="E1261" s="107">
        <v>0</v>
      </c>
      <c r="F1261" s="108">
        <v>0</v>
      </c>
      <c r="G1261" s="108" t="s">
        <v>156</v>
      </c>
      <c r="H1261" s="109">
        <v>0</v>
      </c>
      <c r="I1261" s="107">
        <v>0</v>
      </c>
      <c r="J1261" s="108">
        <v>0</v>
      </c>
      <c r="K1261" s="108" t="s">
        <v>156</v>
      </c>
      <c r="L1261" s="110" t="s">
        <v>157</v>
      </c>
      <c r="M1261" s="106">
        <v>0</v>
      </c>
      <c r="N1261" s="111">
        <v>0</v>
      </c>
      <c r="O1261" s="112">
        <v>0</v>
      </c>
      <c r="P1261" s="112" t="s">
        <v>156</v>
      </c>
      <c r="Q1261" s="109">
        <v>0</v>
      </c>
      <c r="R1261" s="107">
        <v>0</v>
      </c>
      <c r="S1261" s="108">
        <v>0</v>
      </c>
      <c r="T1261" s="108" t="s">
        <v>156</v>
      </c>
      <c r="U1261" s="110" t="s">
        <v>157</v>
      </c>
      <c r="V1261" s="106">
        <v>0</v>
      </c>
      <c r="W1261" s="107">
        <v>0</v>
      </c>
      <c r="X1261" s="108">
        <v>0</v>
      </c>
      <c r="Y1261" s="108" t="s">
        <v>156</v>
      </c>
      <c r="Z1261" s="109">
        <v>0</v>
      </c>
      <c r="AA1261" s="107">
        <v>0</v>
      </c>
      <c r="AB1261" s="108">
        <v>0</v>
      </c>
      <c r="AC1261" s="108" t="s">
        <v>156</v>
      </c>
      <c r="AD1261" s="110" t="s">
        <v>157</v>
      </c>
    </row>
    <row r="1262" spans="1:30" x14ac:dyDescent="0.2">
      <c r="A1262" s="105" t="s">
        <v>3635</v>
      </c>
      <c r="B1262" s="105" t="s">
        <v>3636</v>
      </c>
      <c r="C1262" s="105" t="s">
        <v>3637</v>
      </c>
      <c r="D1262" s="106">
        <v>0</v>
      </c>
      <c r="E1262" s="107">
        <v>0</v>
      </c>
      <c r="F1262" s="108">
        <v>0</v>
      </c>
      <c r="G1262" s="108" t="s">
        <v>156</v>
      </c>
      <c r="H1262" s="109">
        <v>0</v>
      </c>
      <c r="I1262" s="107">
        <v>0</v>
      </c>
      <c r="J1262" s="108">
        <v>0</v>
      </c>
      <c r="K1262" s="108" t="s">
        <v>156</v>
      </c>
      <c r="L1262" s="110" t="s">
        <v>157</v>
      </c>
      <c r="M1262" s="106">
        <v>0</v>
      </c>
      <c r="N1262" s="111">
        <v>0</v>
      </c>
      <c r="O1262" s="112">
        <v>0</v>
      </c>
      <c r="P1262" s="112" t="s">
        <v>156</v>
      </c>
      <c r="Q1262" s="109">
        <v>0</v>
      </c>
      <c r="R1262" s="107">
        <v>0</v>
      </c>
      <c r="S1262" s="108">
        <v>0</v>
      </c>
      <c r="T1262" s="108" t="s">
        <v>156</v>
      </c>
      <c r="U1262" s="110" t="s">
        <v>157</v>
      </c>
      <c r="V1262" s="116">
        <v>0</v>
      </c>
      <c r="W1262" s="107">
        <v>0</v>
      </c>
      <c r="X1262" s="114">
        <v>1.22016492858817E-17</v>
      </c>
      <c r="Y1262" s="108" t="s">
        <v>156</v>
      </c>
      <c r="Z1262" s="109">
        <v>0</v>
      </c>
      <c r="AA1262" s="107">
        <v>0</v>
      </c>
      <c r="AB1262" s="108">
        <v>0</v>
      </c>
      <c r="AC1262" s="108" t="s">
        <v>156</v>
      </c>
      <c r="AD1262" s="110" t="s">
        <v>157</v>
      </c>
    </row>
    <row r="1263" spans="1:30" x14ac:dyDescent="0.2">
      <c r="A1263" s="105" t="s">
        <v>3638</v>
      </c>
      <c r="B1263" s="105" t="s">
        <v>3639</v>
      </c>
      <c r="C1263" s="105" t="s">
        <v>3640</v>
      </c>
      <c r="D1263" s="106">
        <v>0</v>
      </c>
      <c r="E1263" s="107">
        <v>0</v>
      </c>
      <c r="F1263" s="108">
        <v>0</v>
      </c>
      <c r="G1263" s="108" t="s">
        <v>156</v>
      </c>
      <c r="H1263" s="109">
        <v>0</v>
      </c>
      <c r="I1263" s="107">
        <v>0</v>
      </c>
      <c r="J1263" s="108">
        <v>0</v>
      </c>
      <c r="K1263" s="108" t="s">
        <v>156</v>
      </c>
      <c r="L1263" s="110" t="s">
        <v>157</v>
      </c>
      <c r="M1263" s="106">
        <v>0</v>
      </c>
      <c r="N1263" s="111">
        <v>0</v>
      </c>
      <c r="O1263" s="112">
        <v>0</v>
      </c>
      <c r="P1263" s="112" t="s">
        <v>156</v>
      </c>
      <c r="Q1263" s="109">
        <v>0</v>
      </c>
      <c r="R1263" s="107">
        <v>0</v>
      </c>
      <c r="S1263" s="108">
        <v>0</v>
      </c>
      <c r="T1263" s="108" t="s">
        <v>156</v>
      </c>
      <c r="U1263" s="110" t="s">
        <v>157</v>
      </c>
      <c r="V1263" s="116">
        <v>0</v>
      </c>
      <c r="W1263" s="107">
        <v>0</v>
      </c>
      <c r="X1263" s="114">
        <v>1.22016492858817E-17</v>
      </c>
      <c r="Y1263" s="108" t="s">
        <v>156</v>
      </c>
      <c r="Z1263" s="109">
        <v>0</v>
      </c>
      <c r="AA1263" s="107">
        <v>0</v>
      </c>
      <c r="AB1263" s="108">
        <v>0</v>
      </c>
      <c r="AC1263" s="108" t="s">
        <v>156</v>
      </c>
      <c r="AD1263" s="110" t="s">
        <v>157</v>
      </c>
    </row>
    <row r="1264" spans="1:30" x14ac:dyDescent="0.2">
      <c r="A1264" s="105" t="s">
        <v>3641</v>
      </c>
      <c r="B1264" s="105" t="s">
        <v>3639</v>
      </c>
      <c r="C1264" s="105" t="s">
        <v>3642</v>
      </c>
      <c r="D1264" s="106">
        <v>0</v>
      </c>
      <c r="E1264" s="107">
        <v>0</v>
      </c>
      <c r="F1264" s="108">
        <v>0</v>
      </c>
      <c r="G1264" s="108" t="s">
        <v>156</v>
      </c>
      <c r="H1264" s="109">
        <v>0</v>
      </c>
      <c r="I1264" s="107">
        <v>0</v>
      </c>
      <c r="J1264" s="108">
        <v>0</v>
      </c>
      <c r="K1264" s="108" t="s">
        <v>156</v>
      </c>
      <c r="L1264" s="110" t="s">
        <v>157</v>
      </c>
      <c r="M1264" s="106">
        <v>0</v>
      </c>
      <c r="N1264" s="111">
        <v>0</v>
      </c>
      <c r="O1264" s="112">
        <v>0</v>
      </c>
      <c r="P1264" s="112" t="s">
        <v>156</v>
      </c>
      <c r="Q1264" s="109">
        <v>0</v>
      </c>
      <c r="R1264" s="107">
        <v>0</v>
      </c>
      <c r="S1264" s="108">
        <v>0</v>
      </c>
      <c r="T1264" s="108" t="s">
        <v>156</v>
      </c>
      <c r="U1264" s="110" t="s">
        <v>157</v>
      </c>
      <c r="V1264" s="116">
        <v>0</v>
      </c>
      <c r="W1264" s="107">
        <v>0</v>
      </c>
      <c r="X1264" s="114">
        <v>1.22016492858817E-17</v>
      </c>
      <c r="Y1264" s="108" t="s">
        <v>156</v>
      </c>
      <c r="Z1264" s="109">
        <v>0</v>
      </c>
      <c r="AA1264" s="107">
        <v>0</v>
      </c>
      <c r="AB1264" s="108">
        <v>0</v>
      </c>
      <c r="AC1264" s="108" t="s">
        <v>156</v>
      </c>
      <c r="AD1264" s="110" t="s">
        <v>157</v>
      </c>
    </row>
    <row r="1265" spans="1:30" x14ac:dyDescent="0.2">
      <c r="A1265" s="105" t="s">
        <v>3643</v>
      </c>
      <c r="B1265" s="105" t="s">
        <v>3644</v>
      </c>
      <c r="C1265" s="105" t="s">
        <v>3645</v>
      </c>
      <c r="D1265" s="106">
        <v>0</v>
      </c>
      <c r="E1265" s="107">
        <v>0</v>
      </c>
      <c r="F1265" s="108">
        <v>0</v>
      </c>
      <c r="G1265" s="108" t="s">
        <v>156</v>
      </c>
      <c r="H1265" s="109">
        <v>0</v>
      </c>
      <c r="I1265" s="107">
        <v>0</v>
      </c>
      <c r="J1265" s="108">
        <v>0</v>
      </c>
      <c r="K1265" s="108" t="s">
        <v>156</v>
      </c>
      <c r="L1265" s="110" t="s">
        <v>157</v>
      </c>
      <c r="M1265" s="106">
        <v>0</v>
      </c>
      <c r="N1265" s="111">
        <v>0</v>
      </c>
      <c r="O1265" s="112">
        <v>0</v>
      </c>
      <c r="P1265" s="112" t="s">
        <v>156</v>
      </c>
      <c r="Q1265" s="109">
        <v>0</v>
      </c>
      <c r="R1265" s="107">
        <v>0</v>
      </c>
      <c r="S1265" s="108">
        <v>0</v>
      </c>
      <c r="T1265" s="108" t="s">
        <v>156</v>
      </c>
      <c r="U1265" s="110" t="s">
        <v>157</v>
      </c>
      <c r="V1265" s="106">
        <v>0</v>
      </c>
      <c r="W1265" s="107">
        <v>0</v>
      </c>
      <c r="X1265" s="108">
        <v>0</v>
      </c>
      <c r="Y1265" s="108" t="s">
        <v>156</v>
      </c>
      <c r="Z1265" s="109">
        <v>0</v>
      </c>
      <c r="AA1265" s="107">
        <v>0</v>
      </c>
      <c r="AB1265" s="108">
        <v>0</v>
      </c>
      <c r="AC1265" s="108" t="s">
        <v>156</v>
      </c>
      <c r="AD1265" s="110" t="s">
        <v>157</v>
      </c>
    </row>
    <row r="1266" spans="1:30" x14ac:dyDescent="0.2">
      <c r="A1266" s="105" t="s">
        <v>3646</v>
      </c>
      <c r="B1266" s="105" t="s">
        <v>3647</v>
      </c>
      <c r="C1266" s="105" t="s">
        <v>3648</v>
      </c>
      <c r="D1266" s="106">
        <v>-4.2518749206227099E-2</v>
      </c>
      <c r="E1266" s="107">
        <v>1.7255215557027529E-2</v>
      </c>
      <c r="F1266" s="108">
        <v>5.0166045740171004E-3</v>
      </c>
      <c r="G1266" s="108">
        <v>11.798570436974201</v>
      </c>
      <c r="H1266" s="109">
        <v>-6.0187956537767198E-3</v>
      </c>
      <c r="I1266" s="107">
        <v>1.4828272120662036E-2</v>
      </c>
      <c r="J1266" s="108">
        <v>8.5797084525442797E-4</v>
      </c>
      <c r="K1266" s="108">
        <v>14.2548591879185</v>
      </c>
      <c r="L1266" s="110">
        <v>-0.21868200034571098</v>
      </c>
      <c r="M1266" s="106">
        <v>-1.2434979235665699E-2</v>
      </c>
      <c r="N1266" s="111">
        <v>6.7530027346940913E-3</v>
      </c>
      <c r="O1266" s="112">
        <v>1.54076155273234E-2</v>
      </c>
      <c r="P1266" s="112">
        <v>123.90543832298199</v>
      </c>
      <c r="Q1266" s="109">
        <v>-3.7703051356183801E-3</v>
      </c>
      <c r="R1266" s="107">
        <v>8.6974549042059153E-3</v>
      </c>
      <c r="S1266" s="108">
        <v>5.07019461375152E-4</v>
      </c>
      <c r="T1266" s="108">
        <v>13.4477036509671</v>
      </c>
      <c r="U1266" s="110">
        <v>0.36506415182857832</v>
      </c>
      <c r="V1266" s="106">
        <v>-1.8916327528102399E-2</v>
      </c>
      <c r="W1266" s="107">
        <v>3.1323609087766848E-3</v>
      </c>
      <c r="X1266" s="108">
        <v>9.7628705941784602E-4</v>
      </c>
      <c r="Y1266" s="108">
        <v>5.1610813883797402</v>
      </c>
      <c r="Z1266" s="109">
        <v>-3.10957070597608E-3</v>
      </c>
      <c r="AA1266" s="107">
        <v>1.5939208926656601E-3</v>
      </c>
      <c r="AB1266" s="108">
        <v>2.0620000632638998E-3</v>
      </c>
      <c r="AC1266" s="108">
        <v>66.311406243346596</v>
      </c>
      <c r="AD1266" s="110">
        <v>-0.97467041946922117</v>
      </c>
    </row>
    <row r="1267" spans="1:30" x14ac:dyDescent="0.2">
      <c r="A1267" s="105" t="s">
        <v>3649</v>
      </c>
      <c r="B1267" s="105" t="s">
        <v>2646</v>
      </c>
      <c r="C1267" s="105" t="s">
        <v>3650</v>
      </c>
      <c r="D1267" s="106">
        <v>0</v>
      </c>
      <c r="E1267" s="107">
        <v>0</v>
      </c>
      <c r="F1267" s="108">
        <v>0</v>
      </c>
      <c r="G1267" s="108" t="s">
        <v>156</v>
      </c>
      <c r="H1267" s="109">
        <v>0</v>
      </c>
      <c r="I1267" s="107">
        <v>0</v>
      </c>
      <c r="J1267" s="108">
        <v>0</v>
      </c>
      <c r="K1267" s="108" t="s">
        <v>156</v>
      </c>
      <c r="L1267" s="110" t="s">
        <v>157</v>
      </c>
      <c r="M1267" s="106">
        <v>0</v>
      </c>
      <c r="N1267" s="111">
        <v>0</v>
      </c>
      <c r="O1267" s="112">
        <v>0</v>
      </c>
      <c r="P1267" s="112" t="s">
        <v>156</v>
      </c>
      <c r="Q1267" s="109">
        <v>0</v>
      </c>
      <c r="R1267" s="107">
        <v>0</v>
      </c>
      <c r="S1267" s="108">
        <v>0</v>
      </c>
      <c r="T1267" s="108" t="s">
        <v>156</v>
      </c>
      <c r="U1267" s="110" t="s">
        <v>157</v>
      </c>
      <c r="V1267" s="106">
        <v>0</v>
      </c>
      <c r="W1267" s="107">
        <v>0</v>
      </c>
      <c r="X1267" s="108">
        <v>0</v>
      </c>
      <c r="Y1267" s="108" t="s">
        <v>156</v>
      </c>
      <c r="Z1267" s="109">
        <v>0</v>
      </c>
      <c r="AA1267" s="107">
        <v>0</v>
      </c>
      <c r="AB1267" s="108">
        <v>0</v>
      </c>
      <c r="AC1267" s="108" t="s">
        <v>156</v>
      </c>
      <c r="AD1267" s="110" t="s">
        <v>157</v>
      </c>
    </row>
    <row r="1268" spans="1:30" x14ac:dyDescent="0.2">
      <c r="A1268" s="105" t="s">
        <v>3651</v>
      </c>
      <c r="B1268" s="105" t="s">
        <v>3652</v>
      </c>
      <c r="C1268" s="105" t="s">
        <v>3653</v>
      </c>
      <c r="D1268" s="106">
        <v>0</v>
      </c>
      <c r="E1268" s="107">
        <v>0</v>
      </c>
      <c r="F1268" s="108">
        <v>0</v>
      </c>
      <c r="G1268" s="108" t="s">
        <v>156</v>
      </c>
      <c r="H1268" s="109">
        <v>0</v>
      </c>
      <c r="I1268" s="107">
        <v>0</v>
      </c>
      <c r="J1268" s="108">
        <v>0</v>
      </c>
      <c r="K1268" s="108" t="s">
        <v>156</v>
      </c>
      <c r="L1268" s="110" t="s">
        <v>157</v>
      </c>
      <c r="M1268" s="106">
        <v>0</v>
      </c>
      <c r="N1268" s="111">
        <v>0</v>
      </c>
      <c r="O1268" s="112">
        <v>0</v>
      </c>
      <c r="P1268" s="112" t="s">
        <v>156</v>
      </c>
      <c r="Q1268" s="109">
        <v>0</v>
      </c>
      <c r="R1268" s="107">
        <v>0</v>
      </c>
      <c r="S1268" s="108">
        <v>0</v>
      </c>
      <c r="T1268" s="108" t="s">
        <v>156</v>
      </c>
      <c r="U1268" s="110" t="s">
        <v>157</v>
      </c>
      <c r="V1268" s="106">
        <v>0</v>
      </c>
      <c r="W1268" s="107">
        <v>0</v>
      </c>
      <c r="X1268" s="108">
        <v>0</v>
      </c>
      <c r="Y1268" s="108" t="s">
        <v>156</v>
      </c>
      <c r="Z1268" s="109">
        <v>0</v>
      </c>
      <c r="AA1268" s="107">
        <v>0</v>
      </c>
      <c r="AB1268" s="108">
        <v>0</v>
      </c>
      <c r="AC1268" s="108" t="s">
        <v>156</v>
      </c>
      <c r="AD1268" s="110" t="s">
        <v>157</v>
      </c>
    </row>
    <row r="1269" spans="1:30" x14ac:dyDescent="0.2">
      <c r="A1269" s="105" t="s">
        <v>3654</v>
      </c>
      <c r="B1269" s="105" t="s">
        <v>3655</v>
      </c>
      <c r="C1269" s="105" t="s">
        <v>3656</v>
      </c>
      <c r="D1269" s="116">
        <v>1.7819999999999999E-7</v>
      </c>
      <c r="E1269" s="107">
        <v>-7.2318200080353553E-8</v>
      </c>
      <c r="F1269" s="114">
        <v>1.9381364543857499E-10</v>
      </c>
      <c r="G1269" s="108">
        <v>0.10876186612714647</v>
      </c>
      <c r="H1269" s="113">
        <v>2.079E-8</v>
      </c>
      <c r="I1269" s="107">
        <v>-5.1219512195121955E-8</v>
      </c>
      <c r="J1269" s="114">
        <v>5.6008232388857202E-11</v>
      </c>
      <c r="K1269" s="108">
        <v>0.26939986719027031</v>
      </c>
      <c r="L1269" s="110">
        <v>-0.49766525807532447</v>
      </c>
      <c r="M1269" s="116">
        <v>5.3459999999999997E-8</v>
      </c>
      <c r="N1269" s="111">
        <v>-2.9032258064516128E-8</v>
      </c>
      <c r="O1269" s="115">
        <v>1.3166302978237601E-10</v>
      </c>
      <c r="P1269" s="112">
        <v>0.24628325810395812</v>
      </c>
      <c r="Q1269" s="113">
        <v>1.508E-8</v>
      </c>
      <c r="R1269" s="107">
        <v>-3.4787004032211737E-8</v>
      </c>
      <c r="S1269" s="114">
        <v>3.5643487661513502E-11</v>
      </c>
      <c r="T1269" s="108">
        <v>0.23636265027528847</v>
      </c>
      <c r="U1269" s="110">
        <v>0.2608916488646964</v>
      </c>
      <c r="V1269" s="116">
        <v>7.2269999999999998E-8</v>
      </c>
      <c r="W1269" s="107">
        <v>-1.1967213114754099E-8</v>
      </c>
      <c r="X1269" s="114">
        <v>1.2265278274996899E-10</v>
      </c>
      <c r="Y1269" s="108">
        <v>0.16971465718827866</v>
      </c>
      <c r="Z1269" s="113">
        <v>1.188E-8</v>
      </c>
      <c r="AA1269" s="107">
        <v>-6.0895158834872629E-9</v>
      </c>
      <c r="AB1269" s="114">
        <v>2.7083259551978301E-11</v>
      </c>
      <c r="AC1269" s="108">
        <v>0.22797356525234261</v>
      </c>
      <c r="AD1269" s="110">
        <v>-0.97468777776978144</v>
      </c>
    </row>
    <row r="1270" spans="1:30" x14ac:dyDescent="0.2">
      <c r="A1270" s="105" t="s">
        <v>3657</v>
      </c>
      <c r="B1270" s="105" t="s">
        <v>3658</v>
      </c>
      <c r="C1270" s="105" t="s">
        <v>3659</v>
      </c>
      <c r="D1270" s="106">
        <v>0</v>
      </c>
      <c r="E1270" s="107">
        <v>0</v>
      </c>
      <c r="F1270" s="108">
        <v>0</v>
      </c>
      <c r="G1270" s="108" t="s">
        <v>156</v>
      </c>
      <c r="H1270" s="109">
        <v>0</v>
      </c>
      <c r="I1270" s="107">
        <v>0</v>
      </c>
      <c r="J1270" s="108">
        <v>0</v>
      </c>
      <c r="K1270" s="108" t="s">
        <v>156</v>
      </c>
      <c r="L1270" s="110" t="s">
        <v>157</v>
      </c>
      <c r="M1270" s="106">
        <v>0</v>
      </c>
      <c r="N1270" s="111">
        <v>0</v>
      </c>
      <c r="O1270" s="112">
        <v>0</v>
      </c>
      <c r="P1270" s="112" t="s">
        <v>156</v>
      </c>
      <c r="Q1270" s="109">
        <v>0</v>
      </c>
      <c r="R1270" s="107">
        <v>0</v>
      </c>
      <c r="S1270" s="108">
        <v>0</v>
      </c>
      <c r="T1270" s="108" t="s">
        <v>156</v>
      </c>
      <c r="U1270" s="110" t="s">
        <v>157</v>
      </c>
      <c r="V1270" s="106">
        <v>0</v>
      </c>
      <c r="W1270" s="107">
        <v>0</v>
      </c>
      <c r="X1270" s="108">
        <v>0</v>
      </c>
      <c r="Y1270" s="108" t="s">
        <v>156</v>
      </c>
      <c r="Z1270" s="109">
        <v>0</v>
      </c>
      <c r="AA1270" s="107">
        <v>0</v>
      </c>
      <c r="AB1270" s="108">
        <v>0</v>
      </c>
      <c r="AC1270" s="108" t="s">
        <v>156</v>
      </c>
      <c r="AD1270" s="110" t="s">
        <v>157</v>
      </c>
    </row>
    <row r="1271" spans="1:30" x14ac:dyDescent="0.2">
      <c r="A1271" s="105" t="s">
        <v>3660</v>
      </c>
      <c r="B1271" s="105" t="s">
        <v>3661</v>
      </c>
      <c r="C1271" s="105" t="s">
        <v>3662</v>
      </c>
      <c r="D1271" s="116">
        <v>0</v>
      </c>
      <c r="E1271" s="107">
        <v>0</v>
      </c>
      <c r="F1271" s="114">
        <v>3.2030638959650601E-5</v>
      </c>
      <c r="G1271" s="108" t="s">
        <v>156</v>
      </c>
      <c r="H1271" s="113">
        <v>0</v>
      </c>
      <c r="I1271" s="107">
        <v>0</v>
      </c>
      <c r="J1271" s="114">
        <v>2.7685214235431799E-6</v>
      </c>
      <c r="K1271" s="108" t="s">
        <v>156</v>
      </c>
      <c r="L1271" s="110" t="s">
        <v>157</v>
      </c>
      <c r="M1271" s="116">
        <v>0</v>
      </c>
      <c r="N1271" s="111">
        <v>0</v>
      </c>
      <c r="O1271" s="115">
        <v>1.21571018103884E-5</v>
      </c>
      <c r="P1271" s="112" t="s">
        <v>156</v>
      </c>
      <c r="Q1271" s="113">
        <v>0</v>
      </c>
      <c r="R1271" s="107">
        <v>0</v>
      </c>
      <c r="S1271" s="114">
        <v>1.5393596126312399E-5</v>
      </c>
      <c r="T1271" s="108" t="s">
        <v>156</v>
      </c>
      <c r="U1271" s="110" t="s">
        <v>157</v>
      </c>
      <c r="V1271" s="106">
        <v>0</v>
      </c>
      <c r="W1271" s="107">
        <v>0</v>
      </c>
      <c r="X1271" s="108">
        <v>0</v>
      </c>
      <c r="Y1271" s="108" t="s">
        <v>156</v>
      </c>
      <c r="Z1271" s="113">
        <v>0</v>
      </c>
      <c r="AA1271" s="107">
        <v>0</v>
      </c>
      <c r="AB1271" s="114">
        <v>2.9359416843378199E-5</v>
      </c>
      <c r="AC1271" s="108" t="s">
        <v>156</v>
      </c>
      <c r="AD1271" s="110" t="s">
        <v>157</v>
      </c>
    </row>
    <row r="1272" spans="1:30" x14ac:dyDescent="0.2">
      <c r="A1272" s="105" t="s">
        <v>3663</v>
      </c>
      <c r="B1272" s="105" t="s">
        <v>3664</v>
      </c>
      <c r="C1272" s="105" t="s">
        <v>3665</v>
      </c>
      <c r="D1272" s="106">
        <v>0</v>
      </c>
      <c r="E1272" s="107">
        <v>0</v>
      </c>
      <c r="F1272" s="108">
        <v>0</v>
      </c>
      <c r="G1272" s="108" t="s">
        <v>156</v>
      </c>
      <c r="H1272" s="109">
        <v>0</v>
      </c>
      <c r="I1272" s="107">
        <v>0</v>
      </c>
      <c r="J1272" s="108">
        <v>0</v>
      </c>
      <c r="K1272" s="108" t="s">
        <v>156</v>
      </c>
      <c r="L1272" s="110" t="s">
        <v>157</v>
      </c>
      <c r="M1272" s="106">
        <v>0</v>
      </c>
      <c r="N1272" s="111">
        <v>0</v>
      </c>
      <c r="O1272" s="112">
        <v>0</v>
      </c>
      <c r="P1272" s="112" t="s">
        <v>156</v>
      </c>
      <c r="Q1272" s="109">
        <v>0</v>
      </c>
      <c r="R1272" s="107">
        <v>0</v>
      </c>
      <c r="S1272" s="108">
        <v>0</v>
      </c>
      <c r="T1272" s="108" t="s">
        <v>156</v>
      </c>
      <c r="U1272" s="110" t="s">
        <v>157</v>
      </c>
      <c r="V1272" s="106">
        <v>0</v>
      </c>
      <c r="W1272" s="107">
        <v>0</v>
      </c>
      <c r="X1272" s="108">
        <v>0</v>
      </c>
      <c r="Y1272" s="108" t="s">
        <v>156</v>
      </c>
      <c r="Z1272" s="109">
        <v>0</v>
      </c>
      <c r="AA1272" s="107">
        <v>0</v>
      </c>
      <c r="AB1272" s="108">
        <v>0</v>
      </c>
      <c r="AC1272" s="108" t="s">
        <v>156</v>
      </c>
      <c r="AD1272" s="110" t="s">
        <v>157</v>
      </c>
    </row>
    <row r="1273" spans="1:30" x14ac:dyDescent="0.2">
      <c r="A1273" s="105" t="s">
        <v>3666</v>
      </c>
      <c r="B1273" s="105" t="s">
        <v>3667</v>
      </c>
      <c r="C1273" s="105" t="s">
        <v>3668</v>
      </c>
      <c r="D1273" s="106">
        <v>0</v>
      </c>
      <c r="E1273" s="107">
        <v>0</v>
      </c>
      <c r="F1273" s="108">
        <v>0</v>
      </c>
      <c r="G1273" s="108" t="s">
        <v>156</v>
      </c>
      <c r="H1273" s="109">
        <v>0</v>
      </c>
      <c r="I1273" s="107">
        <v>0</v>
      </c>
      <c r="J1273" s="108">
        <v>0</v>
      </c>
      <c r="K1273" s="108" t="s">
        <v>156</v>
      </c>
      <c r="L1273" s="110" t="s">
        <v>157</v>
      </c>
      <c r="M1273" s="106">
        <v>0</v>
      </c>
      <c r="N1273" s="111">
        <v>0</v>
      </c>
      <c r="O1273" s="112">
        <v>0</v>
      </c>
      <c r="P1273" s="112" t="s">
        <v>156</v>
      </c>
      <c r="Q1273" s="109">
        <v>0</v>
      </c>
      <c r="R1273" s="107">
        <v>0</v>
      </c>
      <c r="S1273" s="108">
        <v>0</v>
      </c>
      <c r="T1273" s="108" t="s">
        <v>156</v>
      </c>
      <c r="U1273" s="110" t="s">
        <v>157</v>
      </c>
      <c r="V1273" s="106">
        <v>0</v>
      </c>
      <c r="W1273" s="107">
        <v>0</v>
      </c>
      <c r="X1273" s="108">
        <v>0</v>
      </c>
      <c r="Y1273" s="108" t="s">
        <v>156</v>
      </c>
      <c r="Z1273" s="109">
        <v>0</v>
      </c>
      <c r="AA1273" s="107">
        <v>0</v>
      </c>
      <c r="AB1273" s="108">
        <v>0</v>
      </c>
      <c r="AC1273" s="108" t="s">
        <v>156</v>
      </c>
      <c r="AD1273" s="110" t="s">
        <v>157</v>
      </c>
    </row>
    <row r="1274" spans="1:30" x14ac:dyDescent="0.2">
      <c r="A1274" s="105" t="s">
        <v>3669</v>
      </c>
      <c r="B1274" s="105" t="s">
        <v>3670</v>
      </c>
      <c r="C1274" s="105" t="s">
        <v>3671</v>
      </c>
      <c r="D1274" s="106">
        <v>0</v>
      </c>
      <c r="E1274" s="107">
        <v>0</v>
      </c>
      <c r="F1274" s="108">
        <v>0</v>
      </c>
      <c r="G1274" s="108" t="s">
        <v>156</v>
      </c>
      <c r="H1274" s="109">
        <v>0</v>
      </c>
      <c r="I1274" s="107">
        <v>0</v>
      </c>
      <c r="J1274" s="108">
        <v>0</v>
      </c>
      <c r="K1274" s="108" t="s">
        <v>156</v>
      </c>
      <c r="L1274" s="110" t="s">
        <v>157</v>
      </c>
      <c r="M1274" s="106">
        <v>0</v>
      </c>
      <c r="N1274" s="111">
        <v>0</v>
      </c>
      <c r="O1274" s="112">
        <v>0</v>
      </c>
      <c r="P1274" s="112" t="s">
        <v>156</v>
      </c>
      <c r="Q1274" s="109">
        <v>0</v>
      </c>
      <c r="R1274" s="107">
        <v>0</v>
      </c>
      <c r="S1274" s="108">
        <v>0</v>
      </c>
      <c r="T1274" s="108" t="s">
        <v>156</v>
      </c>
      <c r="U1274" s="110" t="s">
        <v>157</v>
      </c>
      <c r="V1274" s="106">
        <v>0</v>
      </c>
      <c r="W1274" s="107">
        <v>0</v>
      </c>
      <c r="X1274" s="108">
        <v>0</v>
      </c>
      <c r="Y1274" s="108" t="s">
        <v>156</v>
      </c>
      <c r="Z1274" s="109">
        <v>0</v>
      </c>
      <c r="AA1274" s="107">
        <v>0</v>
      </c>
      <c r="AB1274" s="108">
        <v>0</v>
      </c>
      <c r="AC1274" s="108" t="s">
        <v>156</v>
      </c>
      <c r="AD1274" s="110" t="s">
        <v>157</v>
      </c>
    </row>
    <row r="1275" spans="1:30" x14ac:dyDescent="0.2">
      <c r="A1275" s="105" t="s">
        <v>3672</v>
      </c>
      <c r="B1275" s="105" t="s">
        <v>3673</v>
      </c>
      <c r="C1275" s="105" t="s">
        <v>3674</v>
      </c>
      <c r="D1275" s="106">
        <v>1.7641799999999999E-4</v>
      </c>
      <c r="E1275" s="107">
        <v>-7.1595018079550018E-5</v>
      </c>
      <c r="F1275" s="114">
        <v>1.9187550382880899E-7</v>
      </c>
      <c r="G1275" s="108">
        <v>0.10876186320489349</v>
      </c>
      <c r="H1275" s="113">
        <v>2.0582100000000001E-5</v>
      </c>
      <c r="I1275" s="107">
        <v>-5.0707317073170732E-5</v>
      </c>
      <c r="J1275" s="114">
        <v>5.20350217826552E-8</v>
      </c>
      <c r="K1275" s="108">
        <v>0.25281687380128948</v>
      </c>
      <c r="L1275" s="110">
        <v>-0.49766525807532475</v>
      </c>
      <c r="M1275" s="116">
        <v>5.29254E-5</v>
      </c>
      <c r="N1275" s="111">
        <v>-2.8741935483870969E-5</v>
      </c>
      <c r="O1275" s="115">
        <v>1.2917038774911301E-7</v>
      </c>
      <c r="P1275" s="112">
        <v>0.24406124044242086</v>
      </c>
      <c r="Q1275" s="113">
        <v>1.4929199999999999E-5</v>
      </c>
      <c r="R1275" s="107">
        <v>-3.4439133991889619E-5</v>
      </c>
      <c r="S1275" s="114">
        <v>3.5010721825243503E-8</v>
      </c>
      <c r="T1275" s="108">
        <v>0.23451170742734709</v>
      </c>
      <c r="U1275" s="110">
        <v>0.26089164886469612</v>
      </c>
      <c r="V1275" s="116">
        <v>7.1547300000000005E-5</v>
      </c>
      <c r="W1275" s="107">
        <v>-1.1847540983606558E-5</v>
      </c>
      <c r="X1275" s="114">
        <v>1.1883230886040201E-7</v>
      </c>
      <c r="Y1275" s="108">
        <v>0.16608915900446558</v>
      </c>
      <c r="Z1275" s="113">
        <v>1.17612E-5</v>
      </c>
      <c r="AA1275" s="107">
        <v>-6.0286207246523903E-6</v>
      </c>
      <c r="AB1275" s="114">
        <v>2.67797125900513E-8</v>
      </c>
      <c r="AC1275" s="108">
        <v>0.22769541024768988</v>
      </c>
      <c r="AD1275" s="110">
        <v>-0.97468777776978144</v>
      </c>
    </row>
    <row r="1276" spans="1:30" x14ac:dyDescent="0.2">
      <c r="A1276" s="105" t="s">
        <v>3675</v>
      </c>
      <c r="B1276" s="105" t="s">
        <v>3676</v>
      </c>
      <c r="C1276" s="105" t="s">
        <v>3677</v>
      </c>
      <c r="D1276" s="106">
        <v>2.2421374960809102</v>
      </c>
      <c r="E1276" s="107">
        <v>-0.90991777805410889</v>
      </c>
      <c r="F1276" s="108">
        <v>0.44286127742286202</v>
      </c>
      <c r="G1276" s="108">
        <v>19.751744850480875</v>
      </c>
      <c r="H1276" s="109">
        <v>0.155280656119717</v>
      </c>
      <c r="I1276" s="107">
        <v>-0.38255889657481401</v>
      </c>
      <c r="J1276" s="108">
        <v>7.8189406985680804E-2</v>
      </c>
      <c r="K1276" s="108">
        <v>50.353604202573031</v>
      </c>
      <c r="L1276" s="110">
        <v>-1.2500543124990018</v>
      </c>
      <c r="M1276" s="106">
        <v>0.54767590122710796</v>
      </c>
      <c r="N1276" s="111">
        <v>-0.29742364571907676</v>
      </c>
      <c r="O1276" s="112">
        <v>0.20402192104974801</v>
      </c>
      <c r="P1276" s="112">
        <v>37.252309366291627</v>
      </c>
      <c r="Q1276" s="109">
        <v>0.112308715031502</v>
      </c>
      <c r="R1276" s="107">
        <v>-0.25907716993722674</v>
      </c>
      <c r="S1276" s="108">
        <v>3.18501470810112E-2</v>
      </c>
      <c r="T1276" s="108">
        <v>28.359461749764836</v>
      </c>
      <c r="U1276" s="110">
        <v>-0.1991374590057659</v>
      </c>
      <c r="V1276" s="106">
        <v>6.5513760022422103</v>
      </c>
      <c r="W1276" s="107">
        <v>-1.0848445110518647</v>
      </c>
      <c r="X1276" s="108">
        <v>1.9868213062589402E-2</v>
      </c>
      <c r="Y1276" s="108">
        <v>0.30326778764933504</v>
      </c>
      <c r="Z1276" s="109">
        <v>2.0180856351649901</v>
      </c>
      <c r="AA1276" s="107">
        <v>-1.0344414587184081</v>
      </c>
      <c r="AB1276" s="108">
        <v>9.1993372951124294E-2</v>
      </c>
      <c r="AC1276" s="108">
        <v>4.5584474389067893</v>
      </c>
      <c r="AD1276" s="110">
        <v>-6.8636276148873743E-2</v>
      </c>
    </row>
    <row r="1277" spans="1:30" x14ac:dyDescent="0.2">
      <c r="A1277" s="105" t="s">
        <v>3678</v>
      </c>
      <c r="B1277" s="105" t="s">
        <v>3679</v>
      </c>
      <c r="C1277" s="105" t="s">
        <v>3680</v>
      </c>
      <c r="D1277" s="106">
        <v>0.17866440632244801</v>
      </c>
      <c r="E1277" s="107">
        <v>-7.2506668258498205E-2</v>
      </c>
      <c r="F1277" s="108">
        <v>0.114100181794367</v>
      </c>
      <c r="G1277" s="108">
        <v>63.8628499895175</v>
      </c>
      <c r="H1277" s="109">
        <v>0</v>
      </c>
      <c r="I1277" s="107">
        <v>0</v>
      </c>
      <c r="J1277" s="108">
        <v>8.4598587045510293E-3</v>
      </c>
      <c r="K1277" s="108" t="s">
        <v>156</v>
      </c>
      <c r="L1277" s="110" t="s">
        <v>157</v>
      </c>
      <c r="M1277" s="106">
        <v>0</v>
      </c>
      <c r="N1277" s="111">
        <v>0</v>
      </c>
      <c r="O1277" s="112">
        <v>6.2721477570754594E-2</v>
      </c>
      <c r="P1277" s="112" t="s">
        <v>156</v>
      </c>
      <c r="Q1277" s="113">
        <v>0</v>
      </c>
      <c r="R1277" s="107">
        <v>0</v>
      </c>
      <c r="S1277" s="108">
        <v>3.0465707635189497E-4</v>
      </c>
      <c r="T1277" s="108" t="s">
        <v>156</v>
      </c>
      <c r="U1277" s="110" t="s">
        <v>157</v>
      </c>
      <c r="V1277" s="106">
        <v>0</v>
      </c>
      <c r="W1277" s="107">
        <v>0</v>
      </c>
      <c r="X1277" s="108">
        <v>1.36292710502315E-2</v>
      </c>
      <c r="Y1277" s="108" t="s">
        <v>156</v>
      </c>
      <c r="Z1277" s="109">
        <v>0</v>
      </c>
      <c r="AA1277" s="107">
        <v>0</v>
      </c>
      <c r="AB1277" s="108">
        <v>7.9878429155580705E-3</v>
      </c>
      <c r="AC1277" s="108" t="s">
        <v>156</v>
      </c>
      <c r="AD1277" s="110" t="s">
        <v>157</v>
      </c>
    </row>
    <row r="1278" spans="1:30" x14ac:dyDescent="0.2">
      <c r="A1278" s="105" t="s">
        <v>3681</v>
      </c>
      <c r="B1278" s="105" t="s">
        <v>2665</v>
      </c>
      <c r="C1278" s="105" t="s">
        <v>3682</v>
      </c>
      <c r="D1278" s="106">
        <v>1.9141205981879099</v>
      </c>
      <c r="E1278" s="107">
        <v>-0.77679997978495685</v>
      </c>
      <c r="F1278" s="108">
        <v>0.16676870204129601</v>
      </c>
      <c r="G1278" s="108">
        <v>8.7125493659686466</v>
      </c>
      <c r="H1278" s="109">
        <v>0.385522901190124</v>
      </c>
      <c r="I1278" s="107">
        <v>-0.94979773636394194</v>
      </c>
      <c r="J1278" s="108">
        <v>4.7526547278587503E-2</v>
      </c>
      <c r="K1278" s="108">
        <v>12.32781428337233</v>
      </c>
      <c r="L1278" s="110">
        <v>0.29007715463775513</v>
      </c>
      <c r="M1278" s="106">
        <v>0.84385627209175595</v>
      </c>
      <c r="N1278" s="111">
        <v>-0.45826885635481479</v>
      </c>
      <c r="O1278" s="112">
        <v>0.12362038711536601</v>
      </c>
      <c r="P1278" s="112">
        <v>14.649460009218757</v>
      </c>
      <c r="Q1278" s="109">
        <v>0.32346611791358099</v>
      </c>
      <c r="R1278" s="107">
        <v>-0.74618150849758746</v>
      </c>
      <c r="S1278" s="108">
        <v>2.3467330592967899E-2</v>
      </c>
      <c r="T1278" s="108">
        <v>7.2549578745176522</v>
      </c>
      <c r="U1278" s="110">
        <v>0.7033323639872926</v>
      </c>
      <c r="V1278" s="106">
        <v>0.92345209933674899</v>
      </c>
      <c r="W1278" s="107">
        <v>-0.15291473742949976</v>
      </c>
      <c r="X1278" s="108">
        <v>6.2851480637634797E-3</v>
      </c>
      <c r="Y1278" s="108">
        <v>0.68061441067464812</v>
      </c>
      <c r="Z1278" s="109">
        <v>0.317367317342998</v>
      </c>
      <c r="AA1278" s="107">
        <v>-0.16267788887709841</v>
      </c>
      <c r="AB1278" s="108">
        <v>9.4628257334102503E-2</v>
      </c>
      <c r="AC1278" s="108">
        <v>29.816635854734859</v>
      </c>
      <c r="AD1278" s="110">
        <v>8.9290718022875068E-2</v>
      </c>
    </row>
    <row r="1279" spans="1:30" x14ac:dyDescent="0.2">
      <c r="A1279" s="105" t="s">
        <v>3683</v>
      </c>
      <c r="B1279" s="105" t="s">
        <v>3684</v>
      </c>
      <c r="C1279" s="105" t="s">
        <v>3685</v>
      </c>
      <c r="D1279" s="106">
        <v>0</v>
      </c>
      <c r="E1279" s="107">
        <v>0</v>
      </c>
      <c r="F1279" s="108">
        <v>0</v>
      </c>
      <c r="G1279" s="108" t="s">
        <v>156</v>
      </c>
      <c r="H1279" s="109">
        <v>0</v>
      </c>
      <c r="I1279" s="107">
        <v>0</v>
      </c>
      <c r="J1279" s="108">
        <v>0</v>
      </c>
      <c r="K1279" s="108" t="s">
        <v>156</v>
      </c>
      <c r="L1279" s="110" t="s">
        <v>157</v>
      </c>
      <c r="M1279" s="106">
        <v>0</v>
      </c>
      <c r="N1279" s="111">
        <v>0</v>
      </c>
      <c r="O1279" s="112">
        <v>0</v>
      </c>
      <c r="P1279" s="112" t="s">
        <v>156</v>
      </c>
      <c r="Q1279" s="109">
        <v>0</v>
      </c>
      <c r="R1279" s="107">
        <v>0</v>
      </c>
      <c r="S1279" s="108">
        <v>0</v>
      </c>
      <c r="T1279" s="108" t="s">
        <v>156</v>
      </c>
      <c r="U1279" s="110" t="s">
        <v>157</v>
      </c>
      <c r="V1279" s="106">
        <v>0</v>
      </c>
      <c r="W1279" s="107">
        <v>0</v>
      </c>
      <c r="X1279" s="108">
        <v>0</v>
      </c>
      <c r="Y1279" s="108" t="s">
        <v>156</v>
      </c>
      <c r="Z1279" s="109">
        <v>0</v>
      </c>
      <c r="AA1279" s="107">
        <v>0</v>
      </c>
      <c r="AB1279" s="108">
        <v>0</v>
      </c>
      <c r="AC1279" s="108" t="s">
        <v>156</v>
      </c>
      <c r="AD1279" s="110" t="s">
        <v>157</v>
      </c>
    </row>
    <row r="1280" spans="1:30" x14ac:dyDescent="0.2">
      <c r="A1280" s="105" t="s">
        <v>3686</v>
      </c>
      <c r="B1280" s="105" t="s">
        <v>3687</v>
      </c>
      <c r="C1280" s="105" t="s">
        <v>3688</v>
      </c>
      <c r="D1280" s="106">
        <v>0</v>
      </c>
      <c r="E1280" s="107">
        <v>0</v>
      </c>
      <c r="F1280" s="108">
        <v>8.8969483727471405E-3</v>
      </c>
      <c r="G1280" s="108" t="s">
        <v>156</v>
      </c>
      <c r="H1280" s="113">
        <v>0</v>
      </c>
      <c r="I1280" s="107">
        <v>0</v>
      </c>
      <c r="J1280" s="108">
        <v>4.8900102065616697E-4</v>
      </c>
      <c r="K1280" s="108" t="s">
        <v>156</v>
      </c>
      <c r="L1280" s="110" t="s">
        <v>157</v>
      </c>
      <c r="M1280" s="116">
        <v>0</v>
      </c>
      <c r="N1280" s="111">
        <v>0</v>
      </c>
      <c r="O1280" s="112">
        <v>1.45336822694059E-3</v>
      </c>
      <c r="P1280" s="112" t="s">
        <v>156</v>
      </c>
      <c r="Q1280" s="113">
        <v>0</v>
      </c>
      <c r="R1280" s="107">
        <v>0</v>
      </c>
      <c r="S1280" s="108">
        <v>1.7062365917490599E-4</v>
      </c>
      <c r="T1280" s="108" t="s">
        <v>156</v>
      </c>
      <c r="U1280" s="110" t="s">
        <v>157</v>
      </c>
      <c r="V1280" s="106">
        <v>0</v>
      </c>
      <c r="W1280" s="107">
        <v>0</v>
      </c>
      <c r="X1280" s="108">
        <v>3.4547385508822402E-3</v>
      </c>
      <c r="Y1280" s="108" t="s">
        <v>156</v>
      </c>
      <c r="Z1280" s="113">
        <v>0</v>
      </c>
      <c r="AA1280" s="107">
        <v>0</v>
      </c>
      <c r="AB1280" s="114">
        <v>1.47902961811079E-3</v>
      </c>
      <c r="AC1280" s="108" t="s">
        <v>156</v>
      </c>
      <c r="AD1280" s="110" t="s">
        <v>157</v>
      </c>
    </row>
    <row r="1281" spans="1:30" x14ac:dyDescent="0.2">
      <c r="A1281" s="105" t="s">
        <v>3689</v>
      </c>
      <c r="B1281" s="105" t="s">
        <v>3690</v>
      </c>
      <c r="C1281" s="105" t="s">
        <v>3691</v>
      </c>
      <c r="D1281" s="106">
        <v>0</v>
      </c>
      <c r="E1281" s="107">
        <v>0</v>
      </c>
      <c r="F1281" s="108">
        <v>0</v>
      </c>
      <c r="G1281" s="108" t="s">
        <v>156</v>
      </c>
      <c r="H1281" s="109">
        <v>0</v>
      </c>
      <c r="I1281" s="107">
        <v>0</v>
      </c>
      <c r="J1281" s="108">
        <v>0</v>
      </c>
      <c r="K1281" s="108" t="s">
        <v>156</v>
      </c>
      <c r="L1281" s="110" t="s">
        <v>157</v>
      </c>
      <c r="M1281" s="106">
        <v>0</v>
      </c>
      <c r="N1281" s="111">
        <v>0</v>
      </c>
      <c r="O1281" s="112">
        <v>0</v>
      </c>
      <c r="P1281" s="112" t="s">
        <v>156</v>
      </c>
      <c r="Q1281" s="109">
        <v>0</v>
      </c>
      <c r="R1281" s="107">
        <v>0</v>
      </c>
      <c r="S1281" s="108">
        <v>0</v>
      </c>
      <c r="T1281" s="108" t="s">
        <v>156</v>
      </c>
      <c r="U1281" s="110" t="s">
        <v>157</v>
      </c>
      <c r="V1281" s="106">
        <v>0</v>
      </c>
      <c r="W1281" s="107">
        <v>0</v>
      </c>
      <c r="X1281" s="108">
        <v>0</v>
      </c>
      <c r="Y1281" s="108" t="s">
        <v>156</v>
      </c>
      <c r="Z1281" s="109">
        <v>0</v>
      </c>
      <c r="AA1281" s="107">
        <v>0</v>
      </c>
      <c r="AB1281" s="108">
        <v>0</v>
      </c>
      <c r="AC1281" s="108" t="s">
        <v>156</v>
      </c>
      <c r="AD1281" s="110" t="s">
        <v>157</v>
      </c>
    </row>
    <row r="1282" spans="1:30" x14ac:dyDescent="0.2">
      <c r="A1282" s="105" t="s">
        <v>3692</v>
      </c>
      <c r="B1282" s="105" t="s">
        <v>3693</v>
      </c>
      <c r="C1282" s="105" t="s">
        <v>3694</v>
      </c>
      <c r="D1282" s="106">
        <v>0</v>
      </c>
      <c r="E1282" s="107">
        <v>0</v>
      </c>
      <c r="F1282" s="108">
        <v>0</v>
      </c>
      <c r="G1282" s="108" t="s">
        <v>156</v>
      </c>
      <c r="H1282" s="109">
        <v>0</v>
      </c>
      <c r="I1282" s="107">
        <v>0</v>
      </c>
      <c r="J1282" s="108">
        <v>0</v>
      </c>
      <c r="K1282" s="108" t="s">
        <v>156</v>
      </c>
      <c r="L1282" s="110" t="s">
        <v>157</v>
      </c>
      <c r="M1282" s="106">
        <v>0</v>
      </c>
      <c r="N1282" s="111">
        <v>0</v>
      </c>
      <c r="O1282" s="112">
        <v>0</v>
      </c>
      <c r="P1282" s="112" t="s">
        <v>156</v>
      </c>
      <c r="Q1282" s="109">
        <v>0</v>
      </c>
      <c r="R1282" s="107">
        <v>0</v>
      </c>
      <c r="S1282" s="108">
        <v>0</v>
      </c>
      <c r="T1282" s="108" t="s">
        <v>156</v>
      </c>
      <c r="U1282" s="110" t="s">
        <v>157</v>
      </c>
      <c r="V1282" s="106">
        <v>0</v>
      </c>
      <c r="W1282" s="107">
        <v>0</v>
      </c>
      <c r="X1282" s="108">
        <v>0</v>
      </c>
      <c r="Y1282" s="108" t="s">
        <v>156</v>
      </c>
      <c r="Z1282" s="109">
        <v>0</v>
      </c>
      <c r="AA1282" s="107">
        <v>0</v>
      </c>
      <c r="AB1282" s="108">
        <v>0</v>
      </c>
      <c r="AC1282" s="108" t="s">
        <v>156</v>
      </c>
      <c r="AD1282" s="110" t="s">
        <v>157</v>
      </c>
    </row>
    <row r="1283" spans="1:30" x14ac:dyDescent="0.2">
      <c r="A1283" s="105" t="s">
        <v>3695</v>
      </c>
      <c r="B1283" s="105" t="s">
        <v>3693</v>
      </c>
      <c r="C1283" s="105" t="s">
        <v>3696</v>
      </c>
      <c r="D1283" s="106">
        <v>0</v>
      </c>
      <c r="E1283" s="107">
        <v>0</v>
      </c>
      <c r="F1283" s="108">
        <v>0</v>
      </c>
      <c r="G1283" s="108" t="s">
        <v>156</v>
      </c>
      <c r="H1283" s="109">
        <v>0</v>
      </c>
      <c r="I1283" s="107">
        <v>0</v>
      </c>
      <c r="J1283" s="108">
        <v>0</v>
      </c>
      <c r="K1283" s="108" t="s">
        <v>156</v>
      </c>
      <c r="L1283" s="110" t="s">
        <v>157</v>
      </c>
      <c r="M1283" s="106">
        <v>0</v>
      </c>
      <c r="N1283" s="111">
        <v>0</v>
      </c>
      <c r="O1283" s="112">
        <v>0</v>
      </c>
      <c r="P1283" s="112" t="s">
        <v>156</v>
      </c>
      <c r="Q1283" s="109">
        <v>0</v>
      </c>
      <c r="R1283" s="107">
        <v>0</v>
      </c>
      <c r="S1283" s="108">
        <v>0</v>
      </c>
      <c r="T1283" s="108" t="s">
        <v>156</v>
      </c>
      <c r="U1283" s="110" t="s">
        <v>157</v>
      </c>
      <c r="V1283" s="106">
        <v>0</v>
      </c>
      <c r="W1283" s="107">
        <v>0</v>
      </c>
      <c r="X1283" s="108">
        <v>0</v>
      </c>
      <c r="Y1283" s="108" t="s">
        <v>156</v>
      </c>
      <c r="Z1283" s="109">
        <v>0</v>
      </c>
      <c r="AA1283" s="107">
        <v>0</v>
      </c>
      <c r="AB1283" s="108">
        <v>0</v>
      </c>
      <c r="AC1283" s="108" t="s">
        <v>156</v>
      </c>
      <c r="AD1283" s="110" t="s">
        <v>157</v>
      </c>
    </row>
    <row r="1284" spans="1:30" x14ac:dyDescent="0.2">
      <c r="A1284" s="105" t="s">
        <v>3697</v>
      </c>
      <c r="B1284" s="105" t="s">
        <v>3698</v>
      </c>
      <c r="C1284" s="105" t="s">
        <v>3699</v>
      </c>
      <c r="D1284" s="106">
        <v>0</v>
      </c>
      <c r="E1284" s="107">
        <v>0</v>
      </c>
      <c r="F1284" s="108">
        <v>0</v>
      </c>
      <c r="G1284" s="108" t="s">
        <v>156</v>
      </c>
      <c r="H1284" s="109">
        <v>0</v>
      </c>
      <c r="I1284" s="107">
        <v>0</v>
      </c>
      <c r="J1284" s="108">
        <v>0</v>
      </c>
      <c r="K1284" s="108" t="s">
        <v>156</v>
      </c>
      <c r="L1284" s="110" t="s">
        <v>157</v>
      </c>
      <c r="M1284" s="106">
        <v>0</v>
      </c>
      <c r="N1284" s="111">
        <v>0</v>
      </c>
      <c r="O1284" s="112">
        <v>0</v>
      </c>
      <c r="P1284" s="112" t="s">
        <v>156</v>
      </c>
      <c r="Q1284" s="109">
        <v>0</v>
      </c>
      <c r="R1284" s="107">
        <v>0</v>
      </c>
      <c r="S1284" s="108">
        <v>0</v>
      </c>
      <c r="T1284" s="108" t="s">
        <v>156</v>
      </c>
      <c r="U1284" s="110" t="s">
        <v>157</v>
      </c>
      <c r="V1284" s="106">
        <v>0</v>
      </c>
      <c r="W1284" s="107">
        <v>0</v>
      </c>
      <c r="X1284" s="108">
        <v>0</v>
      </c>
      <c r="Y1284" s="108" t="s">
        <v>156</v>
      </c>
      <c r="Z1284" s="109">
        <v>0</v>
      </c>
      <c r="AA1284" s="107">
        <v>0</v>
      </c>
      <c r="AB1284" s="108">
        <v>0</v>
      </c>
      <c r="AC1284" s="108" t="s">
        <v>156</v>
      </c>
      <c r="AD1284" s="110" t="s">
        <v>157</v>
      </c>
    </row>
    <row r="1285" spans="1:30" x14ac:dyDescent="0.2">
      <c r="A1285" s="105" t="s">
        <v>3700</v>
      </c>
      <c r="B1285" s="105" t="s">
        <v>3701</v>
      </c>
      <c r="C1285" s="105" t="s">
        <v>3702</v>
      </c>
      <c r="D1285" s="106">
        <v>0</v>
      </c>
      <c r="E1285" s="107">
        <v>0</v>
      </c>
      <c r="F1285" s="108">
        <v>0</v>
      </c>
      <c r="G1285" s="108" t="s">
        <v>156</v>
      </c>
      <c r="H1285" s="109">
        <v>0</v>
      </c>
      <c r="I1285" s="107">
        <v>0</v>
      </c>
      <c r="J1285" s="108">
        <v>0</v>
      </c>
      <c r="K1285" s="108" t="s">
        <v>156</v>
      </c>
      <c r="L1285" s="110" t="s">
        <v>157</v>
      </c>
      <c r="M1285" s="106">
        <v>0</v>
      </c>
      <c r="N1285" s="111">
        <v>0</v>
      </c>
      <c r="O1285" s="112">
        <v>0</v>
      </c>
      <c r="P1285" s="112" t="s">
        <v>156</v>
      </c>
      <c r="Q1285" s="109">
        <v>0</v>
      </c>
      <c r="R1285" s="107">
        <v>0</v>
      </c>
      <c r="S1285" s="108">
        <v>0</v>
      </c>
      <c r="T1285" s="108" t="s">
        <v>156</v>
      </c>
      <c r="U1285" s="110" t="s">
        <v>157</v>
      </c>
      <c r="V1285" s="106">
        <v>0</v>
      </c>
      <c r="W1285" s="107">
        <v>0</v>
      </c>
      <c r="X1285" s="108">
        <v>0</v>
      </c>
      <c r="Y1285" s="108" t="s">
        <v>156</v>
      </c>
      <c r="Z1285" s="109">
        <v>0</v>
      </c>
      <c r="AA1285" s="107">
        <v>0</v>
      </c>
      <c r="AB1285" s="108">
        <v>0</v>
      </c>
      <c r="AC1285" s="108" t="s">
        <v>156</v>
      </c>
      <c r="AD1285" s="110" t="s">
        <v>157</v>
      </c>
    </row>
    <row r="1286" spans="1:30" x14ac:dyDescent="0.2">
      <c r="A1286" s="105" t="s">
        <v>3703</v>
      </c>
      <c r="B1286" s="105" t="s">
        <v>3704</v>
      </c>
      <c r="C1286" s="105" t="s">
        <v>3705</v>
      </c>
      <c r="D1286" s="106">
        <v>0</v>
      </c>
      <c r="E1286" s="107">
        <v>0</v>
      </c>
      <c r="F1286" s="108">
        <v>0</v>
      </c>
      <c r="G1286" s="108" t="s">
        <v>156</v>
      </c>
      <c r="H1286" s="109">
        <v>0</v>
      </c>
      <c r="I1286" s="107">
        <v>0</v>
      </c>
      <c r="J1286" s="108">
        <v>0</v>
      </c>
      <c r="K1286" s="108" t="s">
        <v>156</v>
      </c>
      <c r="L1286" s="110" t="s">
        <v>157</v>
      </c>
      <c r="M1286" s="106">
        <v>0</v>
      </c>
      <c r="N1286" s="111">
        <v>0</v>
      </c>
      <c r="O1286" s="112">
        <v>0</v>
      </c>
      <c r="P1286" s="112" t="s">
        <v>156</v>
      </c>
      <c r="Q1286" s="109">
        <v>0</v>
      </c>
      <c r="R1286" s="107">
        <v>0</v>
      </c>
      <c r="S1286" s="108">
        <v>0</v>
      </c>
      <c r="T1286" s="108" t="s">
        <v>156</v>
      </c>
      <c r="U1286" s="110" t="s">
        <v>157</v>
      </c>
      <c r="V1286" s="106">
        <v>0</v>
      </c>
      <c r="W1286" s="107">
        <v>0</v>
      </c>
      <c r="X1286" s="108">
        <v>0</v>
      </c>
      <c r="Y1286" s="108" t="s">
        <v>156</v>
      </c>
      <c r="Z1286" s="109">
        <v>0</v>
      </c>
      <c r="AA1286" s="107">
        <v>0</v>
      </c>
      <c r="AB1286" s="108">
        <v>0</v>
      </c>
      <c r="AC1286" s="108" t="s">
        <v>156</v>
      </c>
      <c r="AD1286" s="110" t="s">
        <v>157</v>
      </c>
    </row>
    <row r="1287" spans="1:30" x14ac:dyDescent="0.2">
      <c r="A1287" s="105" t="s">
        <v>3706</v>
      </c>
      <c r="B1287" s="105" t="s">
        <v>3707</v>
      </c>
      <c r="C1287" s="105" t="s">
        <v>3708</v>
      </c>
      <c r="D1287" s="106">
        <v>0</v>
      </c>
      <c r="E1287" s="107">
        <v>0</v>
      </c>
      <c r="F1287" s="108">
        <v>0</v>
      </c>
      <c r="G1287" s="108" t="s">
        <v>156</v>
      </c>
      <c r="H1287" s="109">
        <v>0</v>
      </c>
      <c r="I1287" s="107">
        <v>0</v>
      </c>
      <c r="J1287" s="108">
        <v>0</v>
      </c>
      <c r="K1287" s="108" t="s">
        <v>156</v>
      </c>
      <c r="L1287" s="110" t="s">
        <v>157</v>
      </c>
      <c r="M1287" s="106">
        <v>0</v>
      </c>
      <c r="N1287" s="111">
        <v>0</v>
      </c>
      <c r="O1287" s="112">
        <v>0</v>
      </c>
      <c r="P1287" s="112" t="s">
        <v>156</v>
      </c>
      <c r="Q1287" s="109">
        <v>0</v>
      </c>
      <c r="R1287" s="107">
        <v>0</v>
      </c>
      <c r="S1287" s="108">
        <v>0</v>
      </c>
      <c r="T1287" s="108" t="s">
        <v>156</v>
      </c>
      <c r="U1287" s="110" t="s">
        <v>157</v>
      </c>
      <c r="V1287" s="106">
        <v>0</v>
      </c>
      <c r="W1287" s="107">
        <v>0</v>
      </c>
      <c r="X1287" s="108">
        <v>0</v>
      </c>
      <c r="Y1287" s="108" t="s">
        <v>156</v>
      </c>
      <c r="Z1287" s="109">
        <v>0</v>
      </c>
      <c r="AA1287" s="107">
        <v>0</v>
      </c>
      <c r="AB1287" s="108">
        <v>0</v>
      </c>
      <c r="AC1287" s="108" t="s">
        <v>156</v>
      </c>
      <c r="AD1287" s="110" t="s">
        <v>157</v>
      </c>
    </row>
    <row r="1288" spans="1:30" x14ac:dyDescent="0.2">
      <c r="A1288" s="105" t="s">
        <v>3709</v>
      </c>
      <c r="B1288" s="105" t="s">
        <v>3710</v>
      </c>
      <c r="C1288" s="105" t="s">
        <v>3711</v>
      </c>
      <c r="D1288" s="106">
        <v>-0.180873232526547</v>
      </c>
      <c r="E1288" s="107">
        <v>7.3403067446886308E-2</v>
      </c>
      <c r="F1288" s="108">
        <v>4.8072124612233202E-2</v>
      </c>
      <c r="G1288" s="108">
        <v>26.5777992358143</v>
      </c>
      <c r="H1288" s="109">
        <v>-1.0620125414690099E-2</v>
      </c>
      <c r="I1288" s="107">
        <v>2.6164388801897264E-2</v>
      </c>
      <c r="J1288" s="108">
        <v>1.2396609544852199E-2</v>
      </c>
      <c r="K1288" s="108">
        <v>116.727524965993</v>
      </c>
      <c r="L1288" s="110">
        <v>-1.4882357951297429</v>
      </c>
      <c r="M1288" s="106">
        <v>-3.5622984711336798E-2</v>
      </c>
      <c r="N1288" s="111">
        <v>1.9345598300932333E-2</v>
      </c>
      <c r="O1288" s="112">
        <v>3.2087446264917899E-2</v>
      </c>
      <c r="P1288" s="112">
        <v>90.075120108356003</v>
      </c>
      <c r="Q1288" s="109">
        <v>-4.6155630907827698E-3</v>
      </c>
      <c r="R1288" s="107">
        <v>1.0647321740715377E-2</v>
      </c>
      <c r="S1288" s="108">
        <v>4.6184267920001201E-3</v>
      </c>
      <c r="T1288" s="108">
        <v>100.06204446047001</v>
      </c>
      <c r="U1288" s="110">
        <v>-0.86151477142890331</v>
      </c>
      <c r="V1288" s="106">
        <v>-6.1262124614961298E-2</v>
      </c>
      <c r="W1288" s="107">
        <v>1.0144415402378093E-2</v>
      </c>
      <c r="X1288" s="108">
        <v>5.60740294281815E-3</v>
      </c>
      <c r="Y1288" s="108">
        <v>9.15313169117338</v>
      </c>
      <c r="Z1288" s="109">
        <v>-5.5768099950197101E-3</v>
      </c>
      <c r="AA1288" s="107">
        <v>2.8585920070591793E-3</v>
      </c>
      <c r="AB1288" s="108">
        <v>1.20893778592515E-2</v>
      </c>
      <c r="AC1288" s="108">
        <v>216.77944685308901</v>
      </c>
      <c r="AD1288" s="110">
        <v>-1.8273090976110196</v>
      </c>
    </row>
    <row r="1289" spans="1:30" x14ac:dyDescent="0.2">
      <c r="A1289" s="105" t="s">
        <v>3712</v>
      </c>
      <c r="B1289" s="105" t="s">
        <v>3713</v>
      </c>
      <c r="C1289" s="105" t="s">
        <v>3714</v>
      </c>
      <c r="D1289" s="106">
        <v>6.2989252677051301E-3</v>
      </c>
      <c r="E1289" s="107">
        <v>-2.5562678888950293E-3</v>
      </c>
      <c r="F1289" s="108">
        <v>5.3133078386503299E-4</v>
      </c>
      <c r="G1289" s="108">
        <v>8.4352609577571833</v>
      </c>
      <c r="H1289" s="113">
        <v>0</v>
      </c>
      <c r="I1289" s="107">
        <v>0</v>
      </c>
      <c r="J1289" s="114">
        <v>2.60908782385027E-5</v>
      </c>
      <c r="K1289" s="108" t="s">
        <v>156</v>
      </c>
      <c r="L1289" s="110" t="s">
        <v>157</v>
      </c>
      <c r="M1289" s="116">
        <v>0</v>
      </c>
      <c r="N1289" s="111">
        <v>0</v>
      </c>
      <c r="O1289" s="115">
        <v>3.3962479242125901E-5</v>
      </c>
      <c r="P1289" s="112" t="s">
        <v>156</v>
      </c>
      <c r="Q1289" s="113">
        <v>0</v>
      </c>
      <c r="R1289" s="107">
        <v>0</v>
      </c>
      <c r="S1289" s="114">
        <v>9.8395867491952698E-5</v>
      </c>
      <c r="T1289" s="108" t="s">
        <v>156</v>
      </c>
      <c r="U1289" s="110" t="s">
        <v>157</v>
      </c>
      <c r="V1289" s="106">
        <v>2.48935595181777E-3</v>
      </c>
      <c r="W1289" s="107">
        <v>-4.1221327236591653E-4</v>
      </c>
      <c r="X1289" s="114">
        <v>9.2548450896815201E-5</v>
      </c>
      <c r="Y1289" s="108">
        <v>3.7177668717579242</v>
      </c>
      <c r="Z1289" s="113">
        <v>0</v>
      </c>
      <c r="AA1289" s="107">
        <v>0</v>
      </c>
      <c r="AB1289" s="114">
        <v>1.6732498530437501E-5</v>
      </c>
      <c r="AC1289" s="108" t="s">
        <v>156</v>
      </c>
      <c r="AD1289" s="110" t="s">
        <v>157</v>
      </c>
    </row>
    <row r="1290" spans="1:30" x14ac:dyDescent="0.2">
      <c r="A1290" s="105" t="s">
        <v>3715</v>
      </c>
      <c r="B1290" s="105" t="s">
        <v>3716</v>
      </c>
      <c r="C1290" s="105" t="s">
        <v>3717</v>
      </c>
      <c r="D1290" s="106">
        <v>0</v>
      </c>
      <c r="E1290" s="107">
        <v>0</v>
      </c>
      <c r="F1290" s="108">
        <v>0</v>
      </c>
      <c r="G1290" s="108" t="s">
        <v>156</v>
      </c>
      <c r="H1290" s="109">
        <v>0</v>
      </c>
      <c r="I1290" s="107">
        <v>0</v>
      </c>
      <c r="J1290" s="108">
        <v>0</v>
      </c>
      <c r="K1290" s="108" t="s">
        <v>156</v>
      </c>
      <c r="L1290" s="110" t="s">
        <v>157</v>
      </c>
      <c r="M1290" s="106">
        <v>0</v>
      </c>
      <c r="N1290" s="111">
        <v>0</v>
      </c>
      <c r="O1290" s="112">
        <v>0</v>
      </c>
      <c r="P1290" s="112" t="s">
        <v>156</v>
      </c>
      <c r="Q1290" s="109">
        <v>0</v>
      </c>
      <c r="R1290" s="107">
        <v>0</v>
      </c>
      <c r="S1290" s="108">
        <v>0</v>
      </c>
      <c r="T1290" s="108" t="s">
        <v>156</v>
      </c>
      <c r="U1290" s="110" t="s">
        <v>157</v>
      </c>
      <c r="V1290" s="106">
        <v>0</v>
      </c>
      <c r="W1290" s="107">
        <v>0</v>
      </c>
      <c r="X1290" s="108">
        <v>0</v>
      </c>
      <c r="Y1290" s="108" t="s">
        <v>156</v>
      </c>
      <c r="Z1290" s="109">
        <v>0</v>
      </c>
      <c r="AA1290" s="107">
        <v>0</v>
      </c>
      <c r="AB1290" s="108">
        <v>0</v>
      </c>
      <c r="AC1290" s="108" t="s">
        <v>156</v>
      </c>
      <c r="AD1290" s="110" t="s">
        <v>157</v>
      </c>
    </row>
    <row r="1291" spans="1:30" x14ac:dyDescent="0.2">
      <c r="A1291" s="105" t="s">
        <v>3718</v>
      </c>
      <c r="B1291" s="105" t="s">
        <v>3719</v>
      </c>
      <c r="C1291" s="105" t="s">
        <v>3720</v>
      </c>
      <c r="D1291" s="106">
        <v>0</v>
      </c>
      <c r="E1291" s="107">
        <v>0</v>
      </c>
      <c r="F1291" s="108">
        <v>0</v>
      </c>
      <c r="G1291" s="108" t="s">
        <v>156</v>
      </c>
      <c r="H1291" s="113">
        <v>0</v>
      </c>
      <c r="I1291" s="107">
        <v>0</v>
      </c>
      <c r="J1291" s="114">
        <v>3.9142973694409298E-6</v>
      </c>
      <c r="K1291" s="108" t="s">
        <v>156</v>
      </c>
      <c r="L1291" s="110" t="s">
        <v>157</v>
      </c>
      <c r="M1291" s="116">
        <v>0</v>
      </c>
      <c r="N1291" s="111">
        <v>0</v>
      </c>
      <c r="O1291" s="115">
        <v>7.01594545292552E-6</v>
      </c>
      <c r="P1291" s="112" t="s">
        <v>156</v>
      </c>
      <c r="Q1291" s="113">
        <v>0</v>
      </c>
      <c r="R1291" s="107">
        <v>0</v>
      </c>
      <c r="S1291" s="114">
        <v>6.6466166402773697E-6</v>
      </c>
      <c r="T1291" s="108" t="s">
        <v>156</v>
      </c>
      <c r="U1291" s="110" t="s">
        <v>157</v>
      </c>
      <c r="V1291" s="116">
        <v>0</v>
      </c>
      <c r="W1291" s="107">
        <v>0</v>
      </c>
      <c r="X1291" s="114">
        <v>2.2670725950576199E-10</v>
      </c>
      <c r="Y1291" s="108" t="s">
        <v>156</v>
      </c>
      <c r="Z1291" s="113">
        <v>0</v>
      </c>
      <c r="AA1291" s="107">
        <v>0</v>
      </c>
      <c r="AB1291" s="114">
        <v>5.0104528568248396E-6</v>
      </c>
      <c r="AC1291" s="108" t="s">
        <v>156</v>
      </c>
      <c r="AD1291" s="110" t="s">
        <v>157</v>
      </c>
    </row>
    <row r="1292" spans="1:30" x14ac:dyDescent="0.2">
      <c r="A1292" s="105" t="s">
        <v>3721</v>
      </c>
      <c r="B1292" s="105" t="s">
        <v>3722</v>
      </c>
      <c r="C1292" s="105" t="s">
        <v>3723</v>
      </c>
      <c r="D1292" s="116">
        <v>0</v>
      </c>
      <c r="E1292" s="107">
        <v>0</v>
      </c>
      <c r="F1292" s="114">
        <v>6.9558654384375301E-5</v>
      </c>
      <c r="G1292" s="108" t="s">
        <v>156</v>
      </c>
      <c r="H1292" s="113">
        <v>0</v>
      </c>
      <c r="I1292" s="107">
        <v>0</v>
      </c>
      <c r="J1292" s="114">
        <v>1.49243671003559E-5</v>
      </c>
      <c r="K1292" s="108" t="s">
        <v>156</v>
      </c>
      <c r="L1292" s="110" t="s">
        <v>157</v>
      </c>
      <c r="M1292" s="116">
        <v>0</v>
      </c>
      <c r="N1292" s="111">
        <v>0</v>
      </c>
      <c r="O1292" s="115">
        <v>3.1020462729266997E-5</v>
      </c>
      <c r="P1292" s="112" t="s">
        <v>156</v>
      </c>
      <c r="Q1292" s="113">
        <v>0</v>
      </c>
      <c r="R1292" s="107">
        <v>0</v>
      </c>
      <c r="S1292" s="114">
        <v>1.70793150264355E-5</v>
      </c>
      <c r="T1292" s="108" t="s">
        <v>156</v>
      </c>
      <c r="U1292" s="110" t="s">
        <v>157</v>
      </c>
      <c r="V1292" s="116">
        <v>0</v>
      </c>
      <c r="W1292" s="107">
        <v>0</v>
      </c>
      <c r="X1292" s="114">
        <v>2.7577746365213899E-5</v>
      </c>
      <c r="Y1292" s="108" t="s">
        <v>156</v>
      </c>
      <c r="Z1292" s="113">
        <v>0</v>
      </c>
      <c r="AA1292" s="107">
        <v>0</v>
      </c>
      <c r="AB1292" s="114">
        <v>1.2589855989404E-5</v>
      </c>
      <c r="AC1292" s="108" t="s">
        <v>156</v>
      </c>
      <c r="AD1292" s="110" t="s">
        <v>157</v>
      </c>
    </row>
    <row r="1293" spans="1:30" x14ac:dyDescent="0.2">
      <c r="A1293" s="105" t="s">
        <v>3724</v>
      </c>
      <c r="B1293" s="105" t="s">
        <v>3725</v>
      </c>
      <c r="C1293" s="105" t="s">
        <v>3726</v>
      </c>
      <c r="D1293" s="106">
        <v>1.438220124E-3</v>
      </c>
      <c r="E1293" s="107">
        <v>-5.8366717557251915E-4</v>
      </c>
      <c r="F1293" s="114">
        <v>2.3867596660503199E-6</v>
      </c>
      <c r="G1293" s="108">
        <v>0.16595232024790663</v>
      </c>
      <c r="H1293" s="109">
        <v>1.469630547E-3</v>
      </c>
      <c r="I1293" s="107">
        <v>-3.6206714634146341E-3</v>
      </c>
      <c r="J1293" s="114">
        <v>4.0332781838719401E-6</v>
      </c>
      <c r="K1293" s="108">
        <v>0.27444164059499099</v>
      </c>
      <c r="L1293" s="110">
        <v>2.6330394329048596</v>
      </c>
      <c r="M1293" s="106">
        <v>1.5696444059999999E-3</v>
      </c>
      <c r="N1293" s="111">
        <v>-8.5241903225806448E-4</v>
      </c>
      <c r="O1293" s="115">
        <v>4.4142817256153397E-6</v>
      </c>
      <c r="P1293" s="112">
        <v>0.28122813732471202</v>
      </c>
      <c r="Q1293" s="109">
        <v>6.3581954800000001E-4</v>
      </c>
      <c r="R1293" s="107">
        <v>-1.4667279297105467E-3</v>
      </c>
      <c r="S1293" s="114">
        <v>1.9459513279848201E-5</v>
      </c>
      <c r="T1293" s="108">
        <v>3.0605402650892075</v>
      </c>
      <c r="U1293" s="110">
        <v>0.78296657336319175</v>
      </c>
      <c r="V1293" s="106">
        <v>1.8705138210000001E-3</v>
      </c>
      <c r="W1293" s="107">
        <v>-3.0973900000000001E-4</v>
      </c>
      <c r="X1293" s="114">
        <v>3.9197069989775397E-6</v>
      </c>
      <c r="Y1293" s="108">
        <v>0.20955242110331029</v>
      </c>
      <c r="Z1293" s="109">
        <v>6.0173863199999996E-4</v>
      </c>
      <c r="AA1293" s="107">
        <v>-3.0844250482086672E-4</v>
      </c>
      <c r="AB1293" s="114">
        <v>1.5307051811040801E-6</v>
      </c>
      <c r="AC1293" s="108">
        <v>0.25438040699106723</v>
      </c>
      <c r="AD1293" s="110">
        <v>-6.0514586519097293E-3</v>
      </c>
    </row>
    <row r="1294" spans="1:30" x14ac:dyDescent="0.2">
      <c r="A1294" s="105" t="s">
        <v>3727</v>
      </c>
      <c r="B1294" s="105" t="s">
        <v>3728</v>
      </c>
      <c r="C1294" s="105" t="s">
        <v>3729</v>
      </c>
      <c r="D1294" s="106">
        <v>1.438220124E-3</v>
      </c>
      <c r="E1294" s="107">
        <v>-5.8366717557251915E-4</v>
      </c>
      <c r="F1294" s="114">
        <v>2.3867596660504999E-6</v>
      </c>
      <c r="G1294" s="108">
        <v>0.16595232024791917</v>
      </c>
      <c r="H1294" s="109">
        <v>1.469630547E-3</v>
      </c>
      <c r="I1294" s="107">
        <v>-3.6206714634146341E-3</v>
      </c>
      <c r="J1294" s="114">
        <v>4.0332781838719401E-6</v>
      </c>
      <c r="K1294" s="108">
        <v>0.27444164059499099</v>
      </c>
      <c r="L1294" s="110">
        <v>2.6330394329048596</v>
      </c>
      <c r="M1294" s="106">
        <v>1.5696444059999999E-3</v>
      </c>
      <c r="N1294" s="111">
        <v>-8.5241903225806448E-4</v>
      </c>
      <c r="O1294" s="115">
        <v>4.4142817256153397E-6</v>
      </c>
      <c r="P1294" s="112">
        <v>0.28122813732471202</v>
      </c>
      <c r="Q1294" s="109">
        <v>6.3581954800000001E-4</v>
      </c>
      <c r="R1294" s="107">
        <v>-1.4667279297105467E-3</v>
      </c>
      <c r="S1294" s="114">
        <v>1.9459513279848201E-5</v>
      </c>
      <c r="T1294" s="108">
        <v>3.0605402650892075</v>
      </c>
      <c r="U1294" s="110">
        <v>0.78296657336319175</v>
      </c>
      <c r="V1294" s="106">
        <v>1.8705138210000001E-3</v>
      </c>
      <c r="W1294" s="107">
        <v>-3.0973900000000001E-4</v>
      </c>
      <c r="X1294" s="114">
        <v>3.9197069989775397E-6</v>
      </c>
      <c r="Y1294" s="108">
        <v>0.20955242110331029</v>
      </c>
      <c r="Z1294" s="109">
        <v>6.0173863199999996E-4</v>
      </c>
      <c r="AA1294" s="107">
        <v>-3.0844250482086672E-4</v>
      </c>
      <c r="AB1294" s="114">
        <v>1.5307051811040801E-6</v>
      </c>
      <c r="AC1294" s="108">
        <v>0.25438040699106723</v>
      </c>
      <c r="AD1294" s="110">
        <v>-6.0514586519097293E-3</v>
      </c>
    </row>
    <row r="1295" spans="1:30" x14ac:dyDescent="0.2">
      <c r="A1295" s="105" t="s">
        <v>3730</v>
      </c>
      <c r="B1295" s="105" t="s">
        <v>3731</v>
      </c>
      <c r="C1295" s="105" t="s">
        <v>3732</v>
      </c>
      <c r="D1295" s="106">
        <v>0</v>
      </c>
      <c r="E1295" s="107">
        <v>0</v>
      </c>
      <c r="F1295" s="108">
        <v>2.11461971742291E-3</v>
      </c>
      <c r="G1295" s="108" t="s">
        <v>156</v>
      </c>
      <c r="H1295" s="113">
        <v>0</v>
      </c>
      <c r="I1295" s="107">
        <v>0</v>
      </c>
      <c r="J1295" s="114">
        <v>2.8372452532360399E-5</v>
      </c>
      <c r="K1295" s="108" t="s">
        <v>156</v>
      </c>
      <c r="L1295" s="110" t="s">
        <v>157</v>
      </c>
      <c r="M1295" s="106">
        <v>0</v>
      </c>
      <c r="N1295" s="111">
        <v>0</v>
      </c>
      <c r="O1295" s="112">
        <v>1.85107737492661E-3</v>
      </c>
      <c r="P1295" s="112" t="s">
        <v>156</v>
      </c>
      <c r="Q1295" s="113">
        <v>0</v>
      </c>
      <c r="R1295" s="107">
        <v>0</v>
      </c>
      <c r="S1295" s="114">
        <v>3.2500003375975501E-5</v>
      </c>
      <c r="T1295" s="108" t="s">
        <v>156</v>
      </c>
      <c r="U1295" s="110" t="s">
        <v>157</v>
      </c>
      <c r="V1295" s="106">
        <v>0</v>
      </c>
      <c r="W1295" s="107">
        <v>0</v>
      </c>
      <c r="X1295" s="108">
        <v>1.9272713377387299E-3</v>
      </c>
      <c r="Y1295" s="108" t="s">
        <v>156</v>
      </c>
      <c r="Z1295" s="113">
        <v>0</v>
      </c>
      <c r="AA1295" s="107">
        <v>0</v>
      </c>
      <c r="AB1295" s="114">
        <v>2.6498172474426299E-4</v>
      </c>
      <c r="AC1295" s="108" t="s">
        <v>156</v>
      </c>
      <c r="AD1295" s="110" t="s">
        <v>157</v>
      </c>
    </row>
    <row r="1296" spans="1:30" x14ac:dyDescent="0.2">
      <c r="A1296" s="105" t="s">
        <v>3733</v>
      </c>
      <c r="B1296" s="105" t="s">
        <v>3734</v>
      </c>
      <c r="C1296" s="105" t="s">
        <v>3735</v>
      </c>
      <c r="D1296" s="106">
        <v>0</v>
      </c>
      <c r="E1296" s="107">
        <v>0</v>
      </c>
      <c r="F1296" s="108">
        <v>1.94740461218312E-2</v>
      </c>
      <c r="G1296" s="108" t="s">
        <v>156</v>
      </c>
      <c r="H1296" s="113">
        <v>0</v>
      </c>
      <c r="I1296" s="107">
        <v>0</v>
      </c>
      <c r="J1296" s="108">
        <v>3.7775035421425802E-4</v>
      </c>
      <c r="K1296" s="108" t="s">
        <v>156</v>
      </c>
      <c r="L1296" s="110" t="s">
        <v>157</v>
      </c>
      <c r="M1296" s="106">
        <v>0</v>
      </c>
      <c r="N1296" s="111">
        <v>0</v>
      </c>
      <c r="O1296" s="112">
        <v>1.3512875983523799E-2</v>
      </c>
      <c r="P1296" s="112" t="s">
        <v>156</v>
      </c>
      <c r="Q1296" s="109">
        <v>0</v>
      </c>
      <c r="R1296" s="107">
        <v>0</v>
      </c>
      <c r="S1296" s="108">
        <v>0</v>
      </c>
      <c r="T1296" s="108" t="s">
        <v>156</v>
      </c>
      <c r="U1296" s="110" t="s">
        <v>157</v>
      </c>
      <c r="V1296" s="106">
        <v>0.33138958922845002</v>
      </c>
      <c r="W1296" s="107">
        <v>-5.4874911281412489E-2</v>
      </c>
      <c r="X1296" s="108">
        <v>5.15112942647011E-2</v>
      </c>
      <c r="Y1296" s="108">
        <v>15.544029124340042</v>
      </c>
      <c r="Z1296" s="109">
        <v>3.30814659932731E-2</v>
      </c>
      <c r="AA1296" s="107">
        <v>-1.695708018645457E-2</v>
      </c>
      <c r="AB1296" s="108">
        <v>4.4352420807109598E-2</v>
      </c>
      <c r="AC1296" s="108">
        <v>134.07030031900149</v>
      </c>
      <c r="AD1296" s="110">
        <v>-1.6942589263372765</v>
      </c>
    </row>
    <row r="1297" spans="1:30" x14ac:dyDescent="0.2">
      <c r="A1297" s="105" t="s">
        <v>3736</v>
      </c>
      <c r="B1297" s="105" t="s">
        <v>2689</v>
      </c>
      <c r="C1297" s="105" t="s">
        <v>3737</v>
      </c>
      <c r="D1297" s="106">
        <v>0</v>
      </c>
      <c r="E1297" s="107">
        <v>0</v>
      </c>
      <c r="F1297" s="108">
        <v>1.94740461218312E-2</v>
      </c>
      <c r="G1297" s="108" t="s">
        <v>156</v>
      </c>
      <c r="H1297" s="113">
        <v>0</v>
      </c>
      <c r="I1297" s="107">
        <v>0</v>
      </c>
      <c r="J1297" s="108">
        <v>3.7775035421425802E-4</v>
      </c>
      <c r="K1297" s="108" t="s">
        <v>156</v>
      </c>
      <c r="L1297" s="110" t="s">
        <v>157</v>
      </c>
      <c r="M1297" s="106">
        <v>0</v>
      </c>
      <c r="N1297" s="111">
        <v>0</v>
      </c>
      <c r="O1297" s="112">
        <v>1.3512875983523799E-2</v>
      </c>
      <c r="P1297" s="112" t="s">
        <v>156</v>
      </c>
      <c r="Q1297" s="109">
        <v>0</v>
      </c>
      <c r="R1297" s="107">
        <v>0</v>
      </c>
      <c r="S1297" s="108">
        <v>0</v>
      </c>
      <c r="T1297" s="108" t="s">
        <v>156</v>
      </c>
      <c r="U1297" s="110" t="s">
        <v>157</v>
      </c>
      <c r="V1297" s="106">
        <v>-0.33138958922845002</v>
      </c>
      <c r="W1297" s="107">
        <v>5.4874911281412489E-2</v>
      </c>
      <c r="X1297" s="108">
        <v>5.15112942647011E-2</v>
      </c>
      <c r="Y1297" s="108">
        <v>15.54402912434</v>
      </c>
      <c r="Z1297" s="109">
        <v>-3.30814659932731E-2</v>
      </c>
      <c r="AA1297" s="107">
        <v>1.695708018645457E-2</v>
      </c>
      <c r="AB1297" s="108">
        <v>4.4352420807109598E-2</v>
      </c>
      <c r="AC1297" s="108">
        <v>134.07030031900101</v>
      </c>
      <c r="AD1297" s="110">
        <v>-1.6942589263372765</v>
      </c>
    </row>
    <row r="1298" spans="1:30" x14ac:dyDescent="0.2">
      <c r="A1298" s="105" t="s">
        <v>3738</v>
      </c>
      <c r="B1298" s="105" t="s">
        <v>3739</v>
      </c>
      <c r="C1298" s="105" t="s">
        <v>3740</v>
      </c>
      <c r="D1298" s="106">
        <v>0</v>
      </c>
      <c r="E1298" s="107">
        <v>0</v>
      </c>
      <c r="F1298" s="108">
        <v>0</v>
      </c>
      <c r="G1298" s="108" t="s">
        <v>156</v>
      </c>
      <c r="H1298" s="109">
        <v>0</v>
      </c>
      <c r="I1298" s="107">
        <v>0</v>
      </c>
      <c r="J1298" s="108">
        <v>0</v>
      </c>
      <c r="K1298" s="108" t="s">
        <v>156</v>
      </c>
      <c r="L1298" s="110" t="s">
        <v>157</v>
      </c>
      <c r="M1298" s="106">
        <v>0</v>
      </c>
      <c r="N1298" s="111">
        <v>0</v>
      </c>
      <c r="O1298" s="112">
        <v>0</v>
      </c>
      <c r="P1298" s="112" t="s">
        <v>156</v>
      </c>
      <c r="Q1298" s="109">
        <v>0</v>
      </c>
      <c r="R1298" s="107">
        <v>0</v>
      </c>
      <c r="S1298" s="108">
        <v>0</v>
      </c>
      <c r="T1298" s="108" t="s">
        <v>156</v>
      </c>
      <c r="U1298" s="110" t="s">
        <v>157</v>
      </c>
      <c r="V1298" s="106">
        <v>0</v>
      </c>
      <c r="W1298" s="107">
        <v>0</v>
      </c>
      <c r="X1298" s="108">
        <v>0</v>
      </c>
      <c r="Y1298" s="108" t="s">
        <v>156</v>
      </c>
      <c r="Z1298" s="109">
        <v>0</v>
      </c>
      <c r="AA1298" s="107">
        <v>0</v>
      </c>
      <c r="AB1298" s="108">
        <v>0</v>
      </c>
      <c r="AC1298" s="108" t="s">
        <v>156</v>
      </c>
      <c r="AD1298" s="110" t="s">
        <v>157</v>
      </c>
    </row>
    <row r="1299" spans="1:30" x14ac:dyDescent="0.2">
      <c r="A1299" s="105" t="s">
        <v>3741</v>
      </c>
      <c r="B1299" s="105" t="s">
        <v>3742</v>
      </c>
      <c r="C1299" s="105" t="s">
        <v>3743</v>
      </c>
      <c r="D1299" s="106">
        <v>-3.12996538464521E-2</v>
      </c>
      <c r="E1299" s="107">
        <v>1.2702214530378961E-2</v>
      </c>
      <c r="F1299" s="108">
        <v>1.33989050547044E-2</v>
      </c>
      <c r="G1299" s="108">
        <v>42.808476797973299</v>
      </c>
      <c r="H1299" s="109">
        <v>-1.565372655E-3</v>
      </c>
      <c r="I1299" s="107">
        <v>3.8565475609756098E-3</v>
      </c>
      <c r="J1299" s="108">
        <v>2.3822152606519098E-3</v>
      </c>
      <c r="K1299" s="108">
        <v>152.18199021445901</v>
      </c>
      <c r="L1299" s="110">
        <v>-1.7196982331756121</v>
      </c>
      <c r="M1299" s="106">
        <v>-6.7794497099999997E-3</v>
      </c>
      <c r="N1299" s="111">
        <v>3.6816822580645163E-3</v>
      </c>
      <c r="O1299" s="112">
        <v>3.4479747497204098E-3</v>
      </c>
      <c r="P1299" s="112">
        <v>50.859212726875</v>
      </c>
      <c r="Q1299" s="109">
        <v>-1.0252424519999999E-3</v>
      </c>
      <c r="R1299" s="107">
        <v>2.3650605644375761E-3</v>
      </c>
      <c r="S1299" s="108">
        <v>1.17017295867626E-3</v>
      </c>
      <c r="T1299" s="108">
        <v>114.13621786666501</v>
      </c>
      <c r="U1299" s="110">
        <v>-0.63848799392753619</v>
      </c>
      <c r="V1299" s="106">
        <v>-8.2405939769999992E-3</v>
      </c>
      <c r="W1299" s="107">
        <v>1.3645626721311476E-3</v>
      </c>
      <c r="X1299" s="108">
        <v>1.8287931910427101E-3</v>
      </c>
      <c r="Y1299" s="108">
        <v>22.192492387648102</v>
      </c>
      <c r="Z1299" s="109">
        <v>-8.6556016800000001E-4</v>
      </c>
      <c r="AA1299" s="107">
        <v>4.4367360194864512E-4</v>
      </c>
      <c r="AB1299" s="108">
        <v>2.5169150013799801E-3</v>
      </c>
      <c r="AC1299" s="108">
        <v>290.78452248971598</v>
      </c>
      <c r="AD1299" s="110">
        <v>-1.6208680345705819</v>
      </c>
    </row>
    <row r="1300" spans="1:30" x14ac:dyDescent="0.2">
      <c r="A1300" s="105" t="s">
        <v>3744</v>
      </c>
      <c r="B1300" s="105" t="s">
        <v>3745</v>
      </c>
      <c r="C1300" s="105" t="s">
        <v>3746</v>
      </c>
      <c r="D1300" s="116">
        <v>0</v>
      </c>
      <c r="E1300" s="107">
        <v>0</v>
      </c>
      <c r="F1300" s="108">
        <v>1.47472049078107E-3</v>
      </c>
      <c r="G1300" s="108" t="s">
        <v>156</v>
      </c>
      <c r="H1300" s="109">
        <v>0</v>
      </c>
      <c r="I1300" s="107">
        <v>0</v>
      </c>
      <c r="J1300" s="108">
        <v>2.0544579798999901E-3</v>
      </c>
      <c r="K1300" s="108" t="s">
        <v>156</v>
      </c>
      <c r="L1300" s="110" t="s">
        <v>157</v>
      </c>
      <c r="M1300" s="106">
        <v>0</v>
      </c>
      <c r="N1300" s="111">
        <v>0</v>
      </c>
      <c r="O1300" s="112">
        <v>2.0222129216412601E-3</v>
      </c>
      <c r="P1300" s="112" t="s">
        <v>156</v>
      </c>
      <c r="Q1300" s="113">
        <v>0</v>
      </c>
      <c r="R1300" s="107">
        <v>0</v>
      </c>
      <c r="S1300" s="108">
        <v>1.1480542828147301E-3</v>
      </c>
      <c r="T1300" s="108" t="s">
        <v>156</v>
      </c>
      <c r="U1300" s="110" t="s">
        <v>157</v>
      </c>
      <c r="V1300" s="116">
        <v>0</v>
      </c>
      <c r="W1300" s="107">
        <v>0</v>
      </c>
      <c r="X1300" s="108">
        <v>1.76818204242629E-3</v>
      </c>
      <c r="Y1300" s="108" t="s">
        <v>156</v>
      </c>
      <c r="Z1300" s="109">
        <v>0</v>
      </c>
      <c r="AA1300" s="107">
        <v>0</v>
      </c>
      <c r="AB1300" s="108">
        <v>1.7711583761123499E-3</v>
      </c>
      <c r="AC1300" s="108" t="s">
        <v>156</v>
      </c>
      <c r="AD1300" s="110" t="s">
        <v>157</v>
      </c>
    </row>
    <row r="1301" spans="1:30" x14ac:dyDescent="0.2">
      <c r="A1301" s="105" t="s">
        <v>3747</v>
      </c>
      <c r="B1301" s="105" t="s">
        <v>3748</v>
      </c>
      <c r="C1301" s="105" t="s">
        <v>3749</v>
      </c>
      <c r="D1301" s="106">
        <v>0</v>
      </c>
      <c r="E1301" s="107">
        <v>0</v>
      </c>
      <c r="F1301" s="108">
        <v>0</v>
      </c>
      <c r="G1301" s="108" t="s">
        <v>156</v>
      </c>
      <c r="H1301" s="109">
        <v>0</v>
      </c>
      <c r="I1301" s="107">
        <v>0</v>
      </c>
      <c r="J1301" s="108">
        <v>0</v>
      </c>
      <c r="K1301" s="108" t="s">
        <v>156</v>
      </c>
      <c r="L1301" s="110" t="s">
        <v>157</v>
      </c>
      <c r="M1301" s="106">
        <v>0</v>
      </c>
      <c r="N1301" s="111">
        <v>0</v>
      </c>
      <c r="O1301" s="112">
        <v>0</v>
      </c>
      <c r="P1301" s="112" t="s">
        <v>156</v>
      </c>
      <c r="Q1301" s="109">
        <v>0</v>
      </c>
      <c r="R1301" s="107">
        <v>0</v>
      </c>
      <c r="S1301" s="108">
        <v>0</v>
      </c>
      <c r="T1301" s="108" t="s">
        <v>156</v>
      </c>
      <c r="U1301" s="110" t="s">
        <v>157</v>
      </c>
      <c r="V1301" s="106">
        <v>0</v>
      </c>
      <c r="W1301" s="107">
        <v>0</v>
      </c>
      <c r="X1301" s="108">
        <v>0</v>
      </c>
      <c r="Y1301" s="108" t="s">
        <v>156</v>
      </c>
      <c r="Z1301" s="109">
        <v>0</v>
      </c>
      <c r="AA1301" s="107">
        <v>0</v>
      </c>
      <c r="AB1301" s="108">
        <v>0</v>
      </c>
      <c r="AC1301" s="108" t="s">
        <v>156</v>
      </c>
      <c r="AD1301" s="110" t="s">
        <v>157</v>
      </c>
    </row>
    <row r="1302" spans="1:30" x14ac:dyDescent="0.2">
      <c r="A1302" s="105" t="s">
        <v>3750</v>
      </c>
      <c r="B1302" s="105" t="s">
        <v>3751</v>
      </c>
      <c r="C1302" s="105" t="s">
        <v>3752</v>
      </c>
      <c r="D1302" s="116">
        <v>0</v>
      </c>
      <c r="E1302" s="107">
        <v>0</v>
      </c>
      <c r="F1302" s="114">
        <v>1.92782121274635E-12</v>
      </c>
      <c r="G1302" s="108" t="s">
        <v>156</v>
      </c>
      <c r="H1302" s="109">
        <v>0</v>
      </c>
      <c r="I1302" s="107">
        <v>0</v>
      </c>
      <c r="J1302" s="108">
        <v>0</v>
      </c>
      <c r="K1302" s="108" t="s">
        <v>156</v>
      </c>
      <c r="L1302" s="110" t="s">
        <v>157</v>
      </c>
      <c r="M1302" s="116">
        <v>0</v>
      </c>
      <c r="N1302" s="111">
        <v>0</v>
      </c>
      <c r="O1302" s="115">
        <v>1.0668245345866801E-10</v>
      </c>
      <c r="P1302" s="112" t="s">
        <v>156</v>
      </c>
      <c r="Q1302" s="109">
        <v>0</v>
      </c>
      <c r="R1302" s="107">
        <v>0</v>
      </c>
      <c r="S1302" s="108">
        <v>0</v>
      </c>
      <c r="T1302" s="108" t="s">
        <v>156</v>
      </c>
      <c r="U1302" s="110" t="s">
        <v>157</v>
      </c>
      <c r="V1302" s="106">
        <v>0</v>
      </c>
      <c r="W1302" s="107">
        <v>0</v>
      </c>
      <c r="X1302" s="108">
        <v>0</v>
      </c>
      <c r="Y1302" s="108" t="s">
        <v>156</v>
      </c>
      <c r="Z1302" s="109">
        <v>0</v>
      </c>
      <c r="AA1302" s="107">
        <v>0</v>
      </c>
      <c r="AB1302" s="108">
        <v>0</v>
      </c>
      <c r="AC1302" s="108" t="s">
        <v>156</v>
      </c>
      <c r="AD1302" s="110" t="s">
        <v>157</v>
      </c>
    </row>
    <row r="1303" spans="1:30" x14ac:dyDescent="0.2">
      <c r="A1303" s="105" t="s">
        <v>3753</v>
      </c>
      <c r="B1303" s="105" t="s">
        <v>3754</v>
      </c>
      <c r="C1303" s="105" t="s">
        <v>3755</v>
      </c>
      <c r="D1303" s="106">
        <v>0</v>
      </c>
      <c r="E1303" s="107">
        <v>0</v>
      </c>
      <c r="F1303" s="108">
        <v>0</v>
      </c>
      <c r="G1303" s="108" t="s">
        <v>156</v>
      </c>
      <c r="H1303" s="109">
        <v>0</v>
      </c>
      <c r="I1303" s="107">
        <v>0</v>
      </c>
      <c r="J1303" s="108">
        <v>0</v>
      </c>
      <c r="K1303" s="108" t="s">
        <v>156</v>
      </c>
      <c r="L1303" s="110" t="s">
        <v>157</v>
      </c>
      <c r="M1303" s="106">
        <v>0</v>
      </c>
      <c r="N1303" s="111">
        <v>0</v>
      </c>
      <c r="O1303" s="112">
        <v>0</v>
      </c>
      <c r="P1303" s="112" t="s">
        <v>156</v>
      </c>
      <c r="Q1303" s="109">
        <v>0</v>
      </c>
      <c r="R1303" s="107">
        <v>0</v>
      </c>
      <c r="S1303" s="108">
        <v>0</v>
      </c>
      <c r="T1303" s="108" t="s">
        <v>156</v>
      </c>
      <c r="U1303" s="110" t="s">
        <v>157</v>
      </c>
      <c r="V1303" s="106">
        <v>0</v>
      </c>
      <c r="W1303" s="107">
        <v>0</v>
      </c>
      <c r="X1303" s="108">
        <v>0</v>
      </c>
      <c r="Y1303" s="108" t="s">
        <v>156</v>
      </c>
      <c r="Z1303" s="109">
        <v>0</v>
      </c>
      <c r="AA1303" s="107">
        <v>0</v>
      </c>
      <c r="AB1303" s="108">
        <v>0</v>
      </c>
      <c r="AC1303" s="108" t="s">
        <v>156</v>
      </c>
      <c r="AD1303" s="110" t="s">
        <v>157</v>
      </c>
    </row>
    <row r="1304" spans="1:30" x14ac:dyDescent="0.2">
      <c r="A1304" s="105" t="s">
        <v>3756</v>
      </c>
      <c r="B1304" s="105" t="s">
        <v>3757</v>
      </c>
      <c r="C1304" s="105" t="s">
        <v>3758</v>
      </c>
      <c r="D1304" s="106">
        <v>0</v>
      </c>
      <c r="E1304" s="107">
        <v>0</v>
      </c>
      <c r="F1304" s="108">
        <v>0</v>
      </c>
      <c r="G1304" s="108" t="s">
        <v>156</v>
      </c>
      <c r="H1304" s="109">
        <v>0</v>
      </c>
      <c r="I1304" s="107">
        <v>0</v>
      </c>
      <c r="J1304" s="108">
        <v>0</v>
      </c>
      <c r="K1304" s="108" t="s">
        <v>156</v>
      </c>
      <c r="L1304" s="110" t="s">
        <v>157</v>
      </c>
      <c r="M1304" s="106">
        <v>0</v>
      </c>
      <c r="N1304" s="111">
        <v>0</v>
      </c>
      <c r="O1304" s="112">
        <v>0</v>
      </c>
      <c r="P1304" s="112" t="s">
        <v>156</v>
      </c>
      <c r="Q1304" s="109">
        <v>0</v>
      </c>
      <c r="R1304" s="107">
        <v>0</v>
      </c>
      <c r="S1304" s="108">
        <v>0</v>
      </c>
      <c r="T1304" s="108" t="s">
        <v>156</v>
      </c>
      <c r="U1304" s="110" t="s">
        <v>157</v>
      </c>
      <c r="V1304" s="106">
        <v>0</v>
      </c>
      <c r="W1304" s="107">
        <v>0</v>
      </c>
      <c r="X1304" s="108">
        <v>0</v>
      </c>
      <c r="Y1304" s="108" t="s">
        <v>156</v>
      </c>
      <c r="Z1304" s="109">
        <v>0</v>
      </c>
      <c r="AA1304" s="107">
        <v>0</v>
      </c>
      <c r="AB1304" s="108">
        <v>0</v>
      </c>
      <c r="AC1304" s="108" t="s">
        <v>156</v>
      </c>
      <c r="AD1304" s="110" t="s">
        <v>157</v>
      </c>
    </row>
    <row r="1305" spans="1:30" x14ac:dyDescent="0.2">
      <c r="A1305" s="105" t="s">
        <v>3759</v>
      </c>
      <c r="B1305" s="105" t="s">
        <v>3760</v>
      </c>
      <c r="C1305" s="105" t="s">
        <v>3761</v>
      </c>
      <c r="D1305" s="106">
        <v>0</v>
      </c>
      <c r="E1305" s="107">
        <v>0</v>
      </c>
      <c r="F1305" s="108">
        <v>0</v>
      </c>
      <c r="G1305" s="108" t="s">
        <v>156</v>
      </c>
      <c r="H1305" s="109">
        <v>0</v>
      </c>
      <c r="I1305" s="107">
        <v>0</v>
      </c>
      <c r="J1305" s="108">
        <v>0</v>
      </c>
      <c r="K1305" s="108" t="s">
        <v>156</v>
      </c>
      <c r="L1305" s="110" t="s">
        <v>157</v>
      </c>
      <c r="M1305" s="106">
        <v>0</v>
      </c>
      <c r="N1305" s="111">
        <v>0</v>
      </c>
      <c r="O1305" s="112">
        <v>0</v>
      </c>
      <c r="P1305" s="112" t="s">
        <v>156</v>
      </c>
      <c r="Q1305" s="109">
        <v>0</v>
      </c>
      <c r="R1305" s="107">
        <v>0</v>
      </c>
      <c r="S1305" s="108">
        <v>0</v>
      </c>
      <c r="T1305" s="108" t="s">
        <v>156</v>
      </c>
      <c r="U1305" s="110" t="s">
        <v>157</v>
      </c>
      <c r="V1305" s="106">
        <v>0</v>
      </c>
      <c r="W1305" s="107">
        <v>0</v>
      </c>
      <c r="X1305" s="108">
        <v>0</v>
      </c>
      <c r="Y1305" s="108" t="s">
        <v>156</v>
      </c>
      <c r="Z1305" s="109">
        <v>0</v>
      </c>
      <c r="AA1305" s="107">
        <v>0</v>
      </c>
      <c r="AB1305" s="108">
        <v>0</v>
      </c>
      <c r="AC1305" s="108" t="s">
        <v>156</v>
      </c>
      <c r="AD1305" s="110" t="s">
        <v>157</v>
      </c>
    </row>
    <row r="1306" spans="1:30" x14ac:dyDescent="0.2">
      <c r="A1306" s="105" t="s">
        <v>3762</v>
      </c>
      <c r="B1306" s="105" t="s">
        <v>3763</v>
      </c>
      <c r="C1306" s="105" t="s">
        <v>3764</v>
      </c>
      <c r="D1306" s="106">
        <v>2.6800175159999998E-2</v>
      </c>
      <c r="E1306" s="107">
        <v>-1.0876208919244677E-2</v>
      </c>
      <c r="F1306" s="108">
        <v>1.3614839120253099E-2</v>
      </c>
      <c r="G1306" s="108">
        <v>50.801306480166673</v>
      </c>
      <c r="H1306" s="109">
        <v>1.1159739360000001E-3</v>
      </c>
      <c r="I1306" s="107">
        <v>-2.7493814634146343E-3</v>
      </c>
      <c r="J1306" s="108">
        <v>1.0617632745968299E-3</v>
      </c>
      <c r="K1306" s="108">
        <v>95.142300401971923</v>
      </c>
      <c r="L1306" s="110">
        <v>-1.9839967763967514</v>
      </c>
      <c r="M1306" s="106">
        <v>5.5433475899999999E-3</v>
      </c>
      <c r="N1306" s="111">
        <v>-3.0103983870967744E-3</v>
      </c>
      <c r="O1306" s="112">
        <v>8.8468879246442103E-4</v>
      </c>
      <c r="P1306" s="112">
        <v>15.959468139078412</v>
      </c>
      <c r="Q1306" s="109">
        <v>7.0249124399999997E-4</v>
      </c>
      <c r="R1306" s="107">
        <v>-1.6205282319377611E-3</v>
      </c>
      <c r="S1306" s="108">
        <v>3.3627754478313701E-4</v>
      </c>
      <c r="T1306" s="108">
        <v>47.869286294355156</v>
      </c>
      <c r="U1306" s="110">
        <v>-0.89349026685341482</v>
      </c>
      <c r="V1306" s="106">
        <v>6.5966104710000004E-3</v>
      </c>
      <c r="W1306" s="107">
        <v>-1.0923349016393445E-3</v>
      </c>
      <c r="X1306" s="108">
        <v>2.0037723832073101E-3</v>
      </c>
      <c r="Y1306" s="108">
        <v>30.375787565694356</v>
      </c>
      <c r="Z1306" s="109">
        <v>6.0960675599999996E-4</v>
      </c>
      <c r="AA1306" s="107">
        <v>-3.1247559119050036E-4</v>
      </c>
      <c r="AB1306" s="108">
        <v>3.0754317040193901E-3</v>
      </c>
      <c r="AC1306" s="108">
        <v>504.49436029862341</v>
      </c>
      <c r="AD1306" s="110">
        <v>-1.8055998393048203</v>
      </c>
    </row>
    <row r="1307" spans="1:30" x14ac:dyDescent="0.2">
      <c r="A1307" s="105" t="s">
        <v>3765</v>
      </c>
      <c r="B1307" s="105" t="s">
        <v>3766</v>
      </c>
      <c r="C1307" s="105" t="s">
        <v>3767</v>
      </c>
      <c r="D1307" s="106">
        <v>0</v>
      </c>
      <c r="E1307" s="107">
        <v>0</v>
      </c>
      <c r="F1307" s="108">
        <v>1.0785669070211701E-2</v>
      </c>
      <c r="G1307" s="108" t="s">
        <v>156</v>
      </c>
      <c r="H1307" s="109">
        <v>0</v>
      </c>
      <c r="I1307" s="107">
        <v>0</v>
      </c>
      <c r="J1307" s="108">
        <v>1.43682823724821E-3</v>
      </c>
      <c r="K1307" s="108" t="s">
        <v>156</v>
      </c>
      <c r="L1307" s="110" t="s">
        <v>157</v>
      </c>
      <c r="M1307" s="106">
        <v>0</v>
      </c>
      <c r="N1307" s="111">
        <v>0</v>
      </c>
      <c r="O1307" s="112">
        <v>3.6929011931424501E-3</v>
      </c>
      <c r="P1307" s="112" t="s">
        <v>156</v>
      </c>
      <c r="Q1307" s="113">
        <v>0</v>
      </c>
      <c r="R1307" s="107">
        <v>0</v>
      </c>
      <c r="S1307" s="114">
        <v>2.8457239666708001E-5</v>
      </c>
      <c r="T1307" s="108" t="s">
        <v>156</v>
      </c>
      <c r="U1307" s="110" t="s">
        <v>157</v>
      </c>
      <c r="V1307" s="106">
        <v>0</v>
      </c>
      <c r="W1307" s="107">
        <v>0</v>
      </c>
      <c r="X1307" s="108">
        <v>0</v>
      </c>
      <c r="Y1307" s="108" t="s">
        <v>156</v>
      </c>
      <c r="Z1307" s="113">
        <v>0</v>
      </c>
      <c r="AA1307" s="107">
        <v>0</v>
      </c>
      <c r="AB1307" s="114">
        <v>7.2265184247761796E-5</v>
      </c>
      <c r="AC1307" s="108" t="s">
        <v>156</v>
      </c>
      <c r="AD1307" s="110" t="s">
        <v>157</v>
      </c>
    </row>
    <row r="1308" spans="1:30" x14ac:dyDescent="0.2">
      <c r="A1308" s="105" t="s">
        <v>3768</v>
      </c>
      <c r="B1308" s="105" t="s">
        <v>3769</v>
      </c>
      <c r="C1308" s="105" t="s">
        <v>3770</v>
      </c>
      <c r="D1308" s="106">
        <v>0</v>
      </c>
      <c r="E1308" s="107">
        <v>0</v>
      </c>
      <c r="F1308" s="108">
        <v>2.4673951094819802E-3</v>
      </c>
      <c r="G1308" s="108" t="s">
        <v>156</v>
      </c>
      <c r="H1308" s="109">
        <v>0</v>
      </c>
      <c r="I1308" s="107">
        <v>0</v>
      </c>
      <c r="J1308" s="108">
        <v>0</v>
      </c>
      <c r="K1308" s="108" t="s">
        <v>156</v>
      </c>
      <c r="L1308" s="110" t="s">
        <v>157</v>
      </c>
      <c r="M1308" s="116">
        <v>0</v>
      </c>
      <c r="N1308" s="111">
        <v>0</v>
      </c>
      <c r="O1308" s="112">
        <v>1.3711474663268099E-3</v>
      </c>
      <c r="P1308" s="112" t="s">
        <v>156</v>
      </c>
      <c r="Q1308" s="113">
        <v>0</v>
      </c>
      <c r="R1308" s="107">
        <v>0</v>
      </c>
      <c r="S1308" s="108">
        <v>1.03692241341942E-3</v>
      </c>
      <c r="T1308" s="108" t="s">
        <v>156</v>
      </c>
      <c r="U1308" s="110" t="s">
        <v>157</v>
      </c>
      <c r="V1308" s="116">
        <v>0</v>
      </c>
      <c r="W1308" s="107">
        <v>0</v>
      </c>
      <c r="X1308" s="108">
        <v>6.2222200182694904E-4</v>
      </c>
      <c r="Y1308" s="108" t="s">
        <v>156</v>
      </c>
      <c r="Z1308" s="113">
        <v>0</v>
      </c>
      <c r="AA1308" s="107">
        <v>0</v>
      </c>
      <c r="AB1308" s="114">
        <v>7.4959391748191998E-4</v>
      </c>
      <c r="AC1308" s="108" t="s">
        <v>156</v>
      </c>
      <c r="AD1308" s="110" t="s">
        <v>157</v>
      </c>
    </row>
    <row r="1309" spans="1:30" x14ac:dyDescent="0.2">
      <c r="A1309" s="105" t="s">
        <v>3771</v>
      </c>
      <c r="B1309" s="105" t="s">
        <v>3772</v>
      </c>
      <c r="C1309" s="105" t="s">
        <v>3773</v>
      </c>
      <c r="D1309" s="106">
        <v>0</v>
      </c>
      <c r="E1309" s="107">
        <v>0</v>
      </c>
      <c r="F1309" s="108">
        <v>0</v>
      </c>
      <c r="G1309" s="108" t="s">
        <v>156</v>
      </c>
      <c r="H1309" s="109">
        <v>0</v>
      </c>
      <c r="I1309" s="107">
        <v>0</v>
      </c>
      <c r="J1309" s="108">
        <v>0</v>
      </c>
      <c r="K1309" s="108" t="s">
        <v>156</v>
      </c>
      <c r="L1309" s="110" t="s">
        <v>157</v>
      </c>
      <c r="M1309" s="106">
        <v>0</v>
      </c>
      <c r="N1309" s="111">
        <v>0</v>
      </c>
      <c r="O1309" s="112">
        <v>0</v>
      </c>
      <c r="P1309" s="112" t="s">
        <v>156</v>
      </c>
      <c r="Q1309" s="109">
        <v>0</v>
      </c>
      <c r="R1309" s="107">
        <v>0</v>
      </c>
      <c r="S1309" s="108">
        <v>0</v>
      </c>
      <c r="T1309" s="108" t="s">
        <v>156</v>
      </c>
      <c r="U1309" s="110" t="s">
        <v>157</v>
      </c>
      <c r="V1309" s="106">
        <v>0</v>
      </c>
      <c r="W1309" s="107">
        <v>0</v>
      </c>
      <c r="X1309" s="108">
        <v>0</v>
      </c>
      <c r="Y1309" s="108" t="s">
        <v>156</v>
      </c>
      <c r="Z1309" s="109">
        <v>0</v>
      </c>
      <c r="AA1309" s="107">
        <v>0</v>
      </c>
      <c r="AB1309" s="108">
        <v>0</v>
      </c>
      <c r="AC1309" s="108" t="s">
        <v>156</v>
      </c>
      <c r="AD1309" s="110" t="s">
        <v>157</v>
      </c>
    </row>
    <row r="1310" spans="1:30" x14ac:dyDescent="0.2">
      <c r="A1310" s="105" t="s">
        <v>3774</v>
      </c>
      <c r="B1310" s="105" t="s">
        <v>3775</v>
      </c>
      <c r="C1310" s="105" t="s">
        <v>3776</v>
      </c>
      <c r="D1310" s="116">
        <v>0</v>
      </c>
      <c r="E1310" s="107">
        <v>0</v>
      </c>
      <c r="F1310" s="114">
        <v>1.0370465806155901E-5</v>
      </c>
      <c r="G1310" s="108" t="s">
        <v>156</v>
      </c>
      <c r="H1310" s="113">
        <v>0</v>
      </c>
      <c r="I1310" s="107">
        <v>0</v>
      </c>
      <c r="J1310" s="114">
        <v>7.5611271456411106E-5</v>
      </c>
      <c r="K1310" s="108" t="s">
        <v>156</v>
      </c>
      <c r="L1310" s="110" t="s">
        <v>157</v>
      </c>
      <c r="M1310" s="116">
        <v>0</v>
      </c>
      <c r="N1310" s="111">
        <v>0</v>
      </c>
      <c r="O1310" s="115">
        <v>1.6428159542193199E-6</v>
      </c>
      <c r="P1310" s="112" t="s">
        <v>156</v>
      </c>
      <c r="Q1310" s="113">
        <v>0</v>
      </c>
      <c r="R1310" s="107">
        <v>0</v>
      </c>
      <c r="S1310" s="114">
        <v>5.0299217092102203E-5</v>
      </c>
      <c r="T1310" s="108" t="s">
        <v>156</v>
      </c>
      <c r="U1310" s="110" t="s">
        <v>157</v>
      </c>
      <c r="V1310" s="116">
        <v>0</v>
      </c>
      <c r="W1310" s="107">
        <v>0</v>
      </c>
      <c r="X1310" s="114">
        <v>1.24674736581305E-5</v>
      </c>
      <c r="Y1310" s="108" t="s">
        <v>156</v>
      </c>
      <c r="Z1310" s="113">
        <v>0</v>
      </c>
      <c r="AA1310" s="107">
        <v>0</v>
      </c>
      <c r="AB1310" s="114">
        <v>7.5940167759322596E-5</v>
      </c>
      <c r="AC1310" s="108" t="s">
        <v>156</v>
      </c>
      <c r="AD1310" s="110" t="s">
        <v>157</v>
      </c>
    </row>
    <row r="1311" spans="1:30" x14ac:dyDescent="0.2">
      <c r="A1311" s="105" t="s">
        <v>3777</v>
      </c>
      <c r="B1311" s="105" t="s">
        <v>3778</v>
      </c>
      <c r="C1311" s="105" t="s">
        <v>3779</v>
      </c>
      <c r="D1311" s="116">
        <v>0</v>
      </c>
      <c r="E1311" s="107">
        <v>0</v>
      </c>
      <c r="F1311" s="114">
        <v>1.0370465806155901E-5</v>
      </c>
      <c r="G1311" s="108" t="s">
        <v>156</v>
      </c>
      <c r="H1311" s="113">
        <v>0</v>
      </c>
      <c r="I1311" s="107">
        <v>0</v>
      </c>
      <c r="J1311" s="114">
        <v>7.5611271456411106E-5</v>
      </c>
      <c r="K1311" s="108" t="s">
        <v>156</v>
      </c>
      <c r="L1311" s="110" t="s">
        <v>157</v>
      </c>
      <c r="M1311" s="116">
        <v>0</v>
      </c>
      <c r="N1311" s="111">
        <v>0</v>
      </c>
      <c r="O1311" s="115">
        <v>1.6428159542193199E-6</v>
      </c>
      <c r="P1311" s="112" t="s">
        <v>156</v>
      </c>
      <c r="Q1311" s="113">
        <v>0</v>
      </c>
      <c r="R1311" s="107">
        <v>0</v>
      </c>
      <c r="S1311" s="114">
        <v>5.0299217092102203E-5</v>
      </c>
      <c r="T1311" s="108" t="s">
        <v>156</v>
      </c>
      <c r="U1311" s="110" t="s">
        <v>157</v>
      </c>
      <c r="V1311" s="116">
        <v>0</v>
      </c>
      <c r="W1311" s="107">
        <v>0</v>
      </c>
      <c r="X1311" s="114">
        <v>1.24674736581305E-5</v>
      </c>
      <c r="Y1311" s="108" t="s">
        <v>156</v>
      </c>
      <c r="Z1311" s="113">
        <v>0</v>
      </c>
      <c r="AA1311" s="107">
        <v>0</v>
      </c>
      <c r="AB1311" s="114">
        <v>7.5940167759322596E-5</v>
      </c>
      <c r="AC1311" s="108" t="s">
        <v>156</v>
      </c>
      <c r="AD1311" s="110" t="s">
        <v>157</v>
      </c>
    </row>
    <row r="1312" spans="1:30" x14ac:dyDescent="0.2">
      <c r="A1312" s="105" t="s">
        <v>3780</v>
      </c>
      <c r="B1312" s="105" t="s">
        <v>3778</v>
      </c>
      <c r="C1312" s="105" t="s">
        <v>3781</v>
      </c>
      <c r="D1312" s="116">
        <v>0</v>
      </c>
      <c r="E1312" s="107">
        <v>0</v>
      </c>
      <c r="F1312" s="114">
        <v>7.3354155566884703E-6</v>
      </c>
      <c r="G1312" s="108" t="s">
        <v>156</v>
      </c>
      <c r="H1312" s="113">
        <v>0</v>
      </c>
      <c r="I1312" s="107">
        <v>0</v>
      </c>
      <c r="J1312" s="114">
        <v>3.8093166324517801E-5</v>
      </c>
      <c r="K1312" s="108" t="s">
        <v>156</v>
      </c>
      <c r="L1312" s="110" t="s">
        <v>157</v>
      </c>
      <c r="M1312" s="116">
        <v>0</v>
      </c>
      <c r="N1312" s="111">
        <v>0</v>
      </c>
      <c r="O1312" s="115">
        <v>8.79901541320514E-7</v>
      </c>
      <c r="P1312" s="112" t="s">
        <v>156</v>
      </c>
      <c r="Q1312" s="113">
        <v>0</v>
      </c>
      <c r="R1312" s="107">
        <v>0</v>
      </c>
      <c r="S1312" s="114">
        <v>3.5612060857526101E-5</v>
      </c>
      <c r="T1312" s="108" t="s">
        <v>156</v>
      </c>
      <c r="U1312" s="110" t="s">
        <v>157</v>
      </c>
      <c r="V1312" s="116">
        <v>0</v>
      </c>
      <c r="W1312" s="107">
        <v>0</v>
      </c>
      <c r="X1312" s="114">
        <v>8.8454871150144599E-6</v>
      </c>
      <c r="Y1312" s="108" t="s">
        <v>156</v>
      </c>
      <c r="Z1312" s="113">
        <v>0</v>
      </c>
      <c r="AA1312" s="107">
        <v>0</v>
      </c>
      <c r="AB1312" s="114">
        <v>4.5124152354481797E-5</v>
      </c>
      <c r="AC1312" s="108" t="s">
        <v>156</v>
      </c>
      <c r="AD1312" s="110" t="s">
        <v>157</v>
      </c>
    </row>
    <row r="1313" spans="1:30" x14ac:dyDescent="0.2">
      <c r="A1313" s="105" t="s">
        <v>3782</v>
      </c>
      <c r="B1313" s="105" t="s">
        <v>3783</v>
      </c>
      <c r="C1313" s="105" t="s">
        <v>3784</v>
      </c>
      <c r="D1313" s="106">
        <v>0</v>
      </c>
      <c r="E1313" s="107">
        <v>0</v>
      </c>
      <c r="F1313" s="108">
        <v>0</v>
      </c>
      <c r="G1313" s="108" t="s">
        <v>156</v>
      </c>
      <c r="H1313" s="109">
        <v>0</v>
      </c>
      <c r="I1313" s="107">
        <v>0</v>
      </c>
      <c r="J1313" s="108">
        <v>0</v>
      </c>
      <c r="K1313" s="108" t="s">
        <v>156</v>
      </c>
      <c r="L1313" s="110" t="s">
        <v>157</v>
      </c>
      <c r="M1313" s="106">
        <v>0</v>
      </c>
      <c r="N1313" s="111">
        <v>0</v>
      </c>
      <c r="O1313" s="112">
        <v>0</v>
      </c>
      <c r="P1313" s="112" t="s">
        <v>156</v>
      </c>
      <c r="Q1313" s="109">
        <v>0</v>
      </c>
      <c r="R1313" s="107">
        <v>0</v>
      </c>
      <c r="S1313" s="108">
        <v>0</v>
      </c>
      <c r="T1313" s="108" t="s">
        <v>156</v>
      </c>
      <c r="U1313" s="110" t="s">
        <v>157</v>
      </c>
      <c r="V1313" s="106">
        <v>0</v>
      </c>
      <c r="W1313" s="107">
        <v>0</v>
      </c>
      <c r="X1313" s="108">
        <v>0</v>
      </c>
      <c r="Y1313" s="108" t="s">
        <v>156</v>
      </c>
      <c r="Z1313" s="109">
        <v>0</v>
      </c>
      <c r="AA1313" s="107">
        <v>0</v>
      </c>
      <c r="AB1313" s="108">
        <v>0</v>
      </c>
      <c r="AC1313" s="108" t="s">
        <v>156</v>
      </c>
      <c r="AD1313" s="110" t="s">
        <v>157</v>
      </c>
    </row>
    <row r="1314" spans="1:30" x14ac:dyDescent="0.2">
      <c r="A1314" s="105" t="s">
        <v>3785</v>
      </c>
      <c r="B1314" s="105" t="s">
        <v>3783</v>
      </c>
      <c r="C1314" s="105" t="s">
        <v>3786</v>
      </c>
      <c r="D1314" s="106">
        <v>0</v>
      </c>
      <c r="E1314" s="107">
        <v>0</v>
      </c>
      <c r="F1314" s="108">
        <v>0</v>
      </c>
      <c r="G1314" s="108" t="s">
        <v>156</v>
      </c>
      <c r="H1314" s="109">
        <v>0</v>
      </c>
      <c r="I1314" s="107">
        <v>0</v>
      </c>
      <c r="J1314" s="108">
        <v>0</v>
      </c>
      <c r="K1314" s="108" t="s">
        <v>156</v>
      </c>
      <c r="L1314" s="110" t="s">
        <v>157</v>
      </c>
      <c r="M1314" s="106">
        <v>0</v>
      </c>
      <c r="N1314" s="111">
        <v>0</v>
      </c>
      <c r="O1314" s="112">
        <v>0</v>
      </c>
      <c r="P1314" s="112" t="s">
        <v>156</v>
      </c>
      <c r="Q1314" s="109">
        <v>0</v>
      </c>
      <c r="R1314" s="107">
        <v>0</v>
      </c>
      <c r="S1314" s="108">
        <v>0</v>
      </c>
      <c r="T1314" s="108" t="s">
        <v>156</v>
      </c>
      <c r="U1314" s="110" t="s">
        <v>157</v>
      </c>
      <c r="V1314" s="106">
        <v>0</v>
      </c>
      <c r="W1314" s="107">
        <v>0</v>
      </c>
      <c r="X1314" s="108">
        <v>0</v>
      </c>
      <c r="Y1314" s="108" t="s">
        <v>156</v>
      </c>
      <c r="Z1314" s="109">
        <v>0</v>
      </c>
      <c r="AA1314" s="107">
        <v>0</v>
      </c>
      <c r="AB1314" s="108">
        <v>0</v>
      </c>
      <c r="AC1314" s="108" t="s">
        <v>156</v>
      </c>
      <c r="AD1314" s="110" t="s">
        <v>157</v>
      </c>
    </row>
    <row r="1315" spans="1:30" x14ac:dyDescent="0.2">
      <c r="A1315" s="105" t="s">
        <v>3787</v>
      </c>
      <c r="B1315" s="105" t="s">
        <v>3788</v>
      </c>
      <c r="C1315" s="105" t="s">
        <v>3789</v>
      </c>
      <c r="D1315" s="106">
        <v>0</v>
      </c>
      <c r="E1315" s="107">
        <v>0</v>
      </c>
      <c r="F1315" s="108">
        <v>0</v>
      </c>
      <c r="G1315" s="108" t="s">
        <v>156</v>
      </c>
      <c r="H1315" s="109">
        <v>0</v>
      </c>
      <c r="I1315" s="107">
        <v>0</v>
      </c>
      <c r="J1315" s="108">
        <v>0</v>
      </c>
      <c r="K1315" s="108" t="s">
        <v>156</v>
      </c>
      <c r="L1315" s="110" t="s">
        <v>157</v>
      </c>
      <c r="M1315" s="106">
        <v>0</v>
      </c>
      <c r="N1315" s="111">
        <v>0</v>
      </c>
      <c r="O1315" s="112">
        <v>0</v>
      </c>
      <c r="P1315" s="112" t="s">
        <v>156</v>
      </c>
      <c r="Q1315" s="109">
        <v>0</v>
      </c>
      <c r="R1315" s="107">
        <v>0</v>
      </c>
      <c r="S1315" s="108">
        <v>0</v>
      </c>
      <c r="T1315" s="108" t="s">
        <v>156</v>
      </c>
      <c r="U1315" s="110" t="s">
        <v>157</v>
      </c>
      <c r="V1315" s="106">
        <v>0</v>
      </c>
      <c r="W1315" s="107">
        <v>0</v>
      </c>
      <c r="X1315" s="108">
        <v>0</v>
      </c>
      <c r="Y1315" s="108" t="s">
        <v>156</v>
      </c>
      <c r="Z1315" s="109">
        <v>0</v>
      </c>
      <c r="AA1315" s="107">
        <v>0</v>
      </c>
      <c r="AB1315" s="108">
        <v>0</v>
      </c>
      <c r="AC1315" s="108" t="s">
        <v>156</v>
      </c>
      <c r="AD1315" s="110" t="s">
        <v>157</v>
      </c>
    </row>
    <row r="1316" spans="1:30" x14ac:dyDescent="0.2">
      <c r="A1316" s="105" t="s">
        <v>3790</v>
      </c>
      <c r="B1316" s="105" t="s">
        <v>3791</v>
      </c>
      <c r="C1316" s="105" t="s">
        <v>3792</v>
      </c>
      <c r="D1316" s="106">
        <v>0</v>
      </c>
      <c r="E1316" s="107">
        <v>0</v>
      </c>
      <c r="F1316" s="108">
        <v>0</v>
      </c>
      <c r="G1316" s="108" t="s">
        <v>156</v>
      </c>
      <c r="H1316" s="109">
        <v>0</v>
      </c>
      <c r="I1316" s="107">
        <v>0</v>
      </c>
      <c r="J1316" s="108">
        <v>0</v>
      </c>
      <c r="K1316" s="108" t="s">
        <v>156</v>
      </c>
      <c r="L1316" s="110" t="s">
        <v>157</v>
      </c>
      <c r="M1316" s="106">
        <v>0</v>
      </c>
      <c r="N1316" s="111">
        <v>0</v>
      </c>
      <c r="O1316" s="112">
        <v>0</v>
      </c>
      <c r="P1316" s="112" t="s">
        <v>156</v>
      </c>
      <c r="Q1316" s="109">
        <v>0</v>
      </c>
      <c r="R1316" s="107">
        <v>0</v>
      </c>
      <c r="S1316" s="108">
        <v>0</v>
      </c>
      <c r="T1316" s="108" t="s">
        <v>156</v>
      </c>
      <c r="U1316" s="110" t="s">
        <v>157</v>
      </c>
      <c r="V1316" s="106">
        <v>0</v>
      </c>
      <c r="W1316" s="107">
        <v>0</v>
      </c>
      <c r="X1316" s="108">
        <v>0</v>
      </c>
      <c r="Y1316" s="108" t="s">
        <v>156</v>
      </c>
      <c r="Z1316" s="109">
        <v>0</v>
      </c>
      <c r="AA1316" s="107">
        <v>0</v>
      </c>
      <c r="AB1316" s="108">
        <v>0</v>
      </c>
      <c r="AC1316" s="108" t="s">
        <v>156</v>
      </c>
      <c r="AD1316" s="110" t="s">
        <v>157</v>
      </c>
    </row>
    <row r="1317" spans="1:30" x14ac:dyDescent="0.2">
      <c r="A1317" s="105" t="s">
        <v>3793</v>
      </c>
      <c r="B1317" s="105" t="s">
        <v>3794</v>
      </c>
      <c r="C1317" s="105" t="s">
        <v>3795</v>
      </c>
      <c r="D1317" s="106">
        <v>-0.78488875503414302</v>
      </c>
      <c r="E1317" s="107">
        <v>0.31852829420526807</v>
      </c>
      <c r="F1317" s="108">
        <v>1.9844233626032898E-2</v>
      </c>
      <c r="G1317" s="108">
        <v>2.5282861423042902</v>
      </c>
      <c r="H1317" s="109">
        <v>-3.84755214256427E-2</v>
      </c>
      <c r="I1317" s="107">
        <v>9.4790641600499395E-2</v>
      </c>
      <c r="J1317" s="108">
        <v>1.3791297609449999E-3</v>
      </c>
      <c r="K1317" s="108">
        <v>3.5844342320617799</v>
      </c>
      <c r="L1317" s="110">
        <v>-1.7486049915155881</v>
      </c>
      <c r="M1317" s="106">
        <v>0</v>
      </c>
      <c r="N1317" s="111">
        <v>0</v>
      </c>
      <c r="O1317" s="112">
        <v>0</v>
      </c>
      <c r="P1317" s="112" t="s">
        <v>156</v>
      </c>
      <c r="Q1317" s="109">
        <v>0</v>
      </c>
      <c r="R1317" s="107">
        <v>0</v>
      </c>
      <c r="S1317" s="108">
        <v>0</v>
      </c>
      <c r="T1317" s="108" t="s">
        <v>156</v>
      </c>
      <c r="U1317" s="110" t="s">
        <v>157</v>
      </c>
      <c r="V1317" s="106">
        <v>0</v>
      </c>
      <c r="W1317" s="107">
        <v>0</v>
      </c>
      <c r="X1317" s="108">
        <v>0</v>
      </c>
      <c r="Y1317" s="108" t="s">
        <v>156</v>
      </c>
      <c r="Z1317" s="109">
        <v>0</v>
      </c>
      <c r="AA1317" s="107">
        <v>0</v>
      </c>
      <c r="AB1317" s="108">
        <v>0</v>
      </c>
      <c r="AC1317" s="108" t="s">
        <v>156</v>
      </c>
      <c r="AD1317" s="110" t="s">
        <v>157</v>
      </c>
    </row>
    <row r="1318" spans="1:30" x14ac:dyDescent="0.2">
      <c r="A1318" s="105" t="s">
        <v>3796</v>
      </c>
      <c r="B1318" s="105" t="s">
        <v>3797</v>
      </c>
      <c r="C1318" s="105" t="s">
        <v>3798</v>
      </c>
      <c r="D1318" s="106">
        <v>0</v>
      </c>
      <c r="E1318" s="107">
        <v>0</v>
      </c>
      <c r="F1318" s="108">
        <v>0</v>
      </c>
      <c r="G1318" s="108" t="s">
        <v>156</v>
      </c>
      <c r="H1318" s="109">
        <v>0</v>
      </c>
      <c r="I1318" s="107">
        <v>0</v>
      </c>
      <c r="J1318" s="108">
        <v>0</v>
      </c>
      <c r="K1318" s="108" t="s">
        <v>156</v>
      </c>
      <c r="L1318" s="110" t="s">
        <v>157</v>
      </c>
      <c r="M1318" s="106">
        <v>0</v>
      </c>
      <c r="N1318" s="111">
        <v>0</v>
      </c>
      <c r="O1318" s="112">
        <v>0</v>
      </c>
      <c r="P1318" s="112" t="s">
        <v>156</v>
      </c>
      <c r="Q1318" s="109">
        <v>0</v>
      </c>
      <c r="R1318" s="107">
        <v>0</v>
      </c>
      <c r="S1318" s="108">
        <v>0</v>
      </c>
      <c r="T1318" s="108" t="s">
        <v>156</v>
      </c>
      <c r="U1318" s="110" t="s">
        <v>157</v>
      </c>
      <c r="V1318" s="106">
        <v>0</v>
      </c>
      <c r="W1318" s="107">
        <v>0</v>
      </c>
      <c r="X1318" s="108">
        <v>0</v>
      </c>
      <c r="Y1318" s="108" t="s">
        <v>156</v>
      </c>
      <c r="Z1318" s="109">
        <v>0</v>
      </c>
      <c r="AA1318" s="107">
        <v>0</v>
      </c>
      <c r="AB1318" s="108">
        <v>0</v>
      </c>
      <c r="AC1318" s="108" t="s">
        <v>156</v>
      </c>
      <c r="AD1318" s="110" t="s">
        <v>157</v>
      </c>
    </row>
    <row r="1319" spans="1:30" x14ac:dyDescent="0.2">
      <c r="A1319" s="105" t="s">
        <v>3799</v>
      </c>
      <c r="B1319" s="105" t="s">
        <v>3800</v>
      </c>
      <c r="C1319" s="105" t="s">
        <v>3801</v>
      </c>
      <c r="D1319" s="106">
        <v>-6.4574690399999995E-2</v>
      </c>
      <c r="E1319" s="107">
        <v>2.620609079951788E-2</v>
      </c>
      <c r="F1319" s="108">
        <v>1.94894454299092E-3</v>
      </c>
      <c r="G1319" s="108">
        <v>3.01812448641786</v>
      </c>
      <c r="H1319" s="109">
        <v>-2.6889162299999999E-3</v>
      </c>
      <c r="I1319" s="107">
        <v>6.6245780487804882E-3</v>
      </c>
      <c r="J1319" s="108">
        <v>1.27301867389876E-3</v>
      </c>
      <c r="K1319" s="108">
        <v>47.343188296303303</v>
      </c>
      <c r="L1319" s="110">
        <v>-1.9840016903893469</v>
      </c>
      <c r="M1319" s="106">
        <v>-1.335660678E-2</v>
      </c>
      <c r="N1319" s="111">
        <v>7.253506451612904E-3</v>
      </c>
      <c r="O1319" s="115">
        <v>5.8963471548099597E-5</v>
      </c>
      <c r="P1319" s="112">
        <v>0.44145547233142102</v>
      </c>
      <c r="Q1319" s="109">
        <v>-1.69263952E-3</v>
      </c>
      <c r="R1319" s="107">
        <v>3.9046324805915742E-3</v>
      </c>
      <c r="S1319" s="108">
        <v>5.3786980504138898E-4</v>
      </c>
      <c r="T1319" s="108">
        <v>31.776984921242398</v>
      </c>
      <c r="U1319" s="110">
        <v>-0.89349182112694803</v>
      </c>
      <c r="V1319" s="106">
        <v>-5.6059279503560898E-2</v>
      </c>
      <c r="W1319" s="107">
        <v>9.2828745659150353E-3</v>
      </c>
      <c r="X1319" s="108">
        <v>4.0297451485066804E-3</v>
      </c>
      <c r="Y1319" s="108">
        <v>7.1883641462975101</v>
      </c>
      <c r="Z1319" s="109">
        <v>-3.6715258800000001E-3</v>
      </c>
      <c r="AA1319" s="107">
        <v>1.8819709733076222E-3</v>
      </c>
      <c r="AB1319" s="108">
        <v>5.8672402708136399E-3</v>
      </c>
      <c r="AC1319" s="108">
        <v>159.80386527504601</v>
      </c>
      <c r="AD1319" s="110">
        <v>-2.3023272475543721</v>
      </c>
    </row>
    <row r="1320" spans="1:30" x14ac:dyDescent="0.2">
      <c r="A1320" s="105" t="s">
        <v>3802</v>
      </c>
      <c r="B1320" s="105" t="s">
        <v>2725</v>
      </c>
      <c r="C1320" s="105" t="s">
        <v>3803</v>
      </c>
      <c r="D1320" s="106">
        <v>-1.438220124E-3</v>
      </c>
      <c r="E1320" s="107">
        <v>5.8366717557251915E-4</v>
      </c>
      <c r="F1320" s="108">
        <v>5.5919046671677299E-3</v>
      </c>
      <c r="G1320" s="108">
        <v>388.80728852656</v>
      </c>
      <c r="H1320" s="109">
        <v>-1.469630547E-3</v>
      </c>
      <c r="I1320" s="107">
        <v>3.6206714634146341E-3</v>
      </c>
      <c r="J1320" s="114">
        <v>3.7484920555015397E-5</v>
      </c>
      <c r="K1320" s="108">
        <v>2.5506356431917201</v>
      </c>
      <c r="L1320" s="110">
        <v>2.6330394329048596</v>
      </c>
      <c r="M1320" s="106">
        <v>-1.5696444059999999E-3</v>
      </c>
      <c r="N1320" s="111">
        <v>8.5241903225806448E-4</v>
      </c>
      <c r="O1320" s="112">
        <v>3.3618605979876602E-3</v>
      </c>
      <c r="P1320" s="112">
        <v>214.17975849414501</v>
      </c>
      <c r="Q1320" s="109">
        <v>-6.3581954800000001E-4</v>
      </c>
      <c r="R1320" s="107">
        <v>1.4667279297105467E-3</v>
      </c>
      <c r="S1320" s="108">
        <v>1.0607905161459601E-4</v>
      </c>
      <c r="T1320" s="108">
        <v>16.6838298615185</v>
      </c>
      <c r="U1320" s="110">
        <v>0.78296657336319175</v>
      </c>
      <c r="V1320" s="106">
        <v>-1.8705138210000001E-3</v>
      </c>
      <c r="W1320" s="107">
        <v>3.0973900000000001E-4</v>
      </c>
      <c r="X1320" s="108">
        <v>2.6248708167159302E-3</v>
      </c>
      <c r="Y1320" s="108">
        <v>140.32886510898101</v>
      </c>
      <c r="Z1320" s="109">
        <v>-6.0173863199999996E-4</v>
      </c>
      <c r="AA1320" s="107">
        <v>3.0844250482086672E-4</v>
      </c>
      <c r="AB1320" s="114">
        <v>8.6009944657202894E-5</v>
      </c>
      <c r="AC1320" s="108">
        <v>14.293572006725199</v>
      </c>
      <c r="AD1320" s="110">
        <v>-6.0514586519097293E-3</v>
      </c>
    </row>
    <row r="1321" spans="1:30" x14ac:dyDescent="0.2">
      <c r="A1321" s="105" t="s">
        <v>3804</v>
      </c>
      <c r="B1321" s="105" t="s">
        <v>2725</v>
      </c>
      <c r="C1321" s="105" t="s">
        <v>3805</v>
      </c>
      <c r="D1321" s="106">
        <v>0</v>
      </c>
      <c r="E1321" s="107">
        <v>0</v>
      </c>
      <c r="F1321" s="108">
        <v>0</v>
      </c>
      <c r="G1321" s="108" t="s">
        <v>156</v>
      </c>
      <c r="H1321" s="109">
        <v>0</v>
      </c>
      <c r="I1321" s="107">
        <v>0</v>
      </c>
      <c r="J1321" s="108">
        <v>0</v>
      </c>
      <c r="K1321" s="108" t="s">
        <v>156</v>
      </c>
      <c r="L1321" s="110" t="s">
        <v>157</v>
      </c>
      <c r="M1321" s="106">
        <v>0</v>
      </c>
      <c r="N1321" s="111">
        <v>0</v>
      </c>
      <c r="O1321" s="112">
        <v>0</v>
      </c>
      <c r="P1321" s="112" t="s">
        <v>156</v>
      </c>
      <c r="Q1321" s="109">
        <v>0</v>
      </c>
      <c r="R1321" s="107">
        <v>0</v>
      </c>
      <c r="S1321" s="108">
        <v>0</v>
      </c>
      <c r="T1321" s="108" t="s">
        <v>156</v>
      </c>
      <c r="U1321" s="110" t="s">
        <v>157</v>
      </c>
      <c r="V1321" s="106">
        <v>0</v>
      </c>
      <c r="W1321" s="107">
        <v>0</v>
      </c>
      <c r="X1321" s="108">
        <v>0</v>
      </c>
      <c r="Y1321" s="108" t="s">
        <v>156</v>
      </c>
      <c r="Z1321" s="109">
        <v>0</v>
      </c>
      <c r="AA1321" s="107">
        <v>0</v>
      </c>
      <c r="AB1321" s="108">
        <v>0</v>
      </c>
      <c r="AC1321" s="108" t="s">
        <v>156</v>
      </c>
      <c r="AD1321" s="110" t="s">
        <v>157</v>
      </c>
    </row>
    <row r="1322" spans="1:30" x14ac:dyDescent="0.2">
      <c r="A1322" s="105" t="s">
        <v>3806</v>
      </c>
      <c r="B1322" s="105" t="s">
        <v>2725</v>
      </c>
      <c r="C1322" s="105" t="s">
        <v>3807</v>
      </c>
      <c r="D1322" s="106">
        <v>-33.892359327263797</v>
      </c>
      <c r="E1322" s="107">
        <v>13.754401924939957</v>
      </c>
      <c r="F1322" s="108">
        <v>0.67478362926642899</v>
      </c>
      <c r="G1322" s="108">
        <v>1.99096092057426</v>
      </c>
      <c r="H1322" s="109">
        <v>-6.7915606555478902</v>
      </c>
      <c r="I1322" s="107">
        <v>16.732103117880982</v>
      </c>
      <c r="J1322" s="108">
        <v>0.19334867321330501</v>
      </c>
      <c r="K1322" s="108">
        <v>2.84689606733266</v>
      </c>
      <c r="L1322" s="110">
        <v>0.2827253851664609</v>
      </c>
      <c r="M1322" s="106">
        <v>-13.444298988479</v>
      </c>
      <c r="N1322" s="111">
        <v>7.3011290260014121</v>
      </c>
      <c r="O1322" s="112">
        <v>0.43451316443606203</v>
      </c>
      <c r="P1322" s="112">
        <v>3.2319510657150299</v>
      </c>
      <c r="Q1322" s="109">
        <v>-5.7328195157634996</v>
      </c>
      <c r="R1322" s="107">
        <v>13.224642945013727</v>
      </c>
      <c r="S1322" s="108">
        <v>8.8189671401328107E-2</v>
      </c>
      <c r="T1322" s="108">
        <v>1.53832980715394</v>
      </c>
      <c r="U1322" s="110">
        <v>0.85703729058191325</v>
      </c>
      <c r="V1322" s="106">
        <v>-29.333816464421101</v>
      </c>
      <c r="W1322" s="107">
        <v>4.8573963345621962</v>
      </c>
      <c r="X1322" s="108">
        <v>0.33203169410280697</v>
      </c>
      <c r="Y1322" s="108">
        <v>1.1319075869501201</v>
      </c>
      <c r="Z1322" s="109">
        <v>-9.6116883148234198</v>
      </c>
      <c r="AA1322" s="107">
        <v>4.9268121767883954</v>
      </c>
      <c r="AB1322" s="108">
        <v>0.27843989928579699</v>
      </c>
      <c r="AC1322" s="108">
        <v>2.8968885607368202</v>
      </c>
      <c r="AD1322" s="110">
        <v>2.0471266845557074E-2</v>
      </c>
    </row>
    <row r="1323" spans="1:30" x14ac:dyDescent="0.2">
      <c r="A1323" s="105" t="s">
        <v>3808</v>
      </c>
      <c r="B1323" s="105" t="s">
        <v>2725</v>
      </c>
      <c r="C1323" s="105" t="s">
        <v>3809</v>
      </c>
      <c r="D1323" s="106">
        <v>0</v>
      </c>
      <c r="E1323" s="107">
        <v>0</v>
      </c>
      <c r="F1323" s="108">
        <v>0</v>
      </c>
      <c r="G1323" s="108" t="s">
        <v>156</v>
      </c>
      <c r="H1323" s="109">
        <v>0</v>
      </c>
      <c r="I1323" s="107">
        <v>0</v>
      </c>
      <c r="J1323" s="108">
        <v>0</v>
      </c>
      <c r="K1323" s="108" t="s">
        <v>156</v>
      </c>
      <c r="L1323" s="110" t="s">
        <v>157</v>
      </c>
      <c r="M1323" s="106">
        <v>0</v>
      </c>
      <c r="N1323" s="111">
        <v>0</v>
      </c>
      <c r="O1323" s="112">
        <v>0</v>
      </c>
      <c r="P1323" s="112" t="s">
        <v>156</v>
      </c>
      <c r="Q1323" s="109">
        <v>0</v>
      </c>
      <c r="R1323" s="107">
        <v>0</v>
      </c>
      <c r="S1323" s="108">
        <v>0</v>
      </c>
      <c r="T1323" s="108" t="s">
        <v>156</v>
      </c>
      <c r="U1323" s="110" t="s">
        <v>157</v>
      </c>
      <c r="V1323" s="116">
        <v>0</v>
      </c>
      <c r="W1323" s="107">
        <v>0</v>
      </c>
      <c r="X1323" s="114">
        <v>1.19361216045306E-12</v>
      </c>
      <c r="Y1323" s="108" t="s">
        <v>156</v>
      </c>
      <c r="Z1323" s="109">
        <v>0</v>
      </c>
      <c r="AA1323" s="107">
        <v>0</v>
      </c>
      <c r="AB1323" s="108">
        <v>0</v>
      </c>
      <c r="AC1323" s="108" t="s">
        <v>156</v>
      </c>
      <c r="AD1323" s="110" t="s">
        <v>157</v>
      </c>
    </row>
    <row r="1324" spans="1:30" x14ac:dyDescent="0.2">
      <c r="A1324" s="105" t="s">
        <v>3810</v>
      </c>
      <c r="B1324" s="105" t="s">
        <v>2725</v>
      </c>
      <c r="C1324" s="105" t="s">
        <v>3811</v>
      </c>
      <c r="D1324" s="106">
        <v>0</v>
      </c>
      <c r="E1324" s="107">
        <v>0</v>
      </c>
      <c r="F1324" s="108">
        <v>7.2766521760783895E-2</v>
      </c>
      <c r="G1324" s="108" t="s">
        <v>156</v>
      </c>
      <c r="H1324" s="109">
        <v>0</v>
      </c>
      <c r="I1324" s="107">
        <v>0</v>
      </c>
      <c r="J1324" s="108">
        <v>1.4890152960827E-2</v>
      </c>
      <c r="K1324" s="108" t="s">
        <v>156</v>
      </c>
      <c r="L1324" s="110" t="s">
        <v>157</v>
      </c>
      <c r="M1324" s="106">
        <v>0</v>
      </c>
      <c r="N1324" s="111">
        <v>0</v>
      </c>
      <c r="O1324" s="112">
        <v>4.35479180232742E-2</v>
      </c>
      <c r="P1324" s="112" t="s">
        <v>156</v>
      </c>
      <c r="Q1324" s="109">
        <v>0</v>
      </c>
      <c r="R1324" s="107">
        <v>0</v>
      </c>
      <c r="S1324" s="108">
        <v>7.7293883032836198E-3</v>
      </c>
      <c r="T1324" s="108" t="s">
        <v>156</v>
      </c>
      <c r="U1324" s="110" t="s">
        <v>157</v>
      </c>
      <c r="V1324" s="106">
        <v>9.4046612475970098E-2</v>
      </c>
      <c r="W1324" s="107">
        <v>-1.5573209550582895E-2</v>
      </c>
      <c r="X1324" s="108">
        <v>1.17990662603412E-2</v>
      </c>
      <c r="Y1324" s="108">
        <v>12.545976882852624</v>
      </c>
      <c r="Z1324" s="109">
        <v>0</v>
      </c>
      <c r="AA1324" s="107">
        <v>0</v>
      </c>
      <c r="AB1324" s="108">
        <v>2.4370493329772199E-2</v>
      </c>
      <c r="AC1324" s="108" t="s">
        <v>156</v>
      </c>
      <c r="AD1324" s="110" t="s">
        <v>157</v>
      </c>
    </row>
    <row r="1325" spans="1:30" x14ac:dyDescent="0.2">
      <c r="A1325" s="105" t="s">
        <v>3812</v>
      </c>
      <c r="B1325" s="105" t="s">
        <v>2725</v>
      </c>
      <c r="C1325" s="105" t="s">
        <v>3813</v>
      </c>
      <c r="D1325" s="106">
        <v>0</v>
      </c>
      <c r="E1325" s="107">
        <v>0</v>
      </c>
      <c r="F1325" s="108">
        <v>2.4673951094819802E-3</v>
      </c>
      <c r="G1325" s="108" t="s">
        <v>156</v>
      </c>
      <c r="H1325" s="109">
        <v>0</v>
      </c>
      <c r="I1325" s="107">
        <v>0</v>
      </c>
      <c r="J1325" s="108">
        <v>0</v>
      </c>
      <c r="K1325" s="108" t="s">
        <v>156</v>
      </c>
      <c r="L1325" s="110" t="s">
        <v>157</v>
      </c>
      <c r="M1325" s="116">
        <v>0</v>
      </c>
      <c r="N1325" s="111">
        <v>0</v>
      </c>
      <c r="O1325" s="112">
        <v>1.3711474663268099E-3</v>
      </c>
      <c r="P1325" s="112" t="s">
        <v>156</v>
      </c>
      <c r="Q1325" s="113">
        <v>0</v>
      </c>
      <c r="R1325" s="107">
        <v>0</v>
      </c>
      <c r="S1325" s="108">
        <v>1.03692241341942E-3</v>
      </c>
      <c r="T1325" s="108" t="s">
        <v>156</v>
      </c>
      <c r="U1325" s="110" t="s">
        <v>157</v>
      </c>
      <c r="V1325" s="116">
        <v>0</v>
      </c>
      <c r="W1325" s="107">
        <v>0</v>
      </c>
      <c r="X1325" s="108">
        <v>6.2222200182694904E-4</v>
      </c>
      <c r="Y1325" s="108" t="s">
        <v>156</v>
      </c>
      <c r="Z1325" s="113">
        <v>0</v>
      </c>
      <c r="AA1325" s="107">
        <v>0</v>
      </c>
      <c r="AB1325" s="114">
        <v>7.4959391748191998E-4</v>
      </c>
      <c r="AC1325" s="108" t="s">
        <v>156</v>
      </c>
      <c r="AD1325" s="110" t="s">
        <v>157</v>
      </c>
    </row>
    <row r="1326" spans="1:30" x14ac:dyDescent="0.2">
      <c r="A1326" s="105" t="s">
        <v>3814</v>
      </c>
      <c r="B1326" s="105" t="s">
        <v>3815</v>
      </c>
      <c r="C1326" s="105" t="s">
        <v>3816</v>
      </c>
      <c r="D1326" s="106">
        <v>9.4946959713969896</v>
      </c>
      <c r="E1326" s="107">
        <v>-3.8531948538811136</v>
      </c>
      <c r="F1326" s="108">
        <v>0.12867675630817799</v>
      </c>
      <c r="G1326" s="108">
        <v>1.3552488325673613</v>
      </c>
      <c r="H1326" s="109">
        <v>1.6228828481433799</v>
      </c>
      <c r="I1326" s="107">
        <v>-3.9982331809395908</v>
      </c>
      <c r="J1326" s="108">
        <v>3.0469396275194401E-2</v>
      </c>
      <c r="K1326" s="108">
        <v>1.8774858770645202</v>
      </c>
      <c r="L1326" s="110">
        <v>5.3307469834051144E-2</v>
      </c>
      <c r="M1326" s="106">
        <v>3.0777657351813801</v>
      </c>
      <c r="N1326" s="111">
        <v>-1.6714270311618227</v>
      </c>
      <c r="O1326" s="112">
        <v>0.14649007088797</v>
      </c>
      <c r="P1326" s="112">
        <v>4.7596238145570551</v>
      </c>
      <c r="Q1326" s="109">
        <v>1.20091559737843</v>
      </c>
      <c r="R1326" s="107">
        <v>-2.7703087353016853</v>
      </c>
      <c r="S1326" s="108">
        <v>1.44512512764971E-2</v>
      </c>
      <c r="T1326" s="108">
        <v>1.2033527841626701</v>
      </c>
      <c r="U1326" s="110">
        <v>0.72896639231364058</v>
      </c>
      <c r="V1326" s="106">
        <v>8.4283162189565601</v>
      </c>
      <c r="W1326" s="107">
        <v>-1.3956476600358603</v>
      </c>
      <c r="X1326" s="108">
        <v>2.76390583368844E-2</v>
      </c>
      <c r="Y1326" s="108">
        <v>0.3279309605721718</v>
      </c>
      <c r="Z1326" s="109">
        <v>2.5149355942965101</v>
      </c>
      <c r="AA1326" s="107">
        <v>-1.2891195494457979</v>
      </c>
      <c r="AB1326" s="108">
        <v>5.2013036389541002E-2</v>
      </c>
      <c r="AC1326" s="108">
        <v>2.0681657417986616</v>
      </c>
      <c r="AD1326" s="110">
        <v>-0.11454870862172258</v>
      </c>
    </row>
    <row r="1327" spans="1:30" x14ac:dyDescent="0.2">
      <c r="A1327" s="105" t="s">
        <v>3817</v>
      </c>
      <c r="B1327" s="105" t="s">
        <v>3818</v>
      </c>
      <c r="C1327" s="105" t="s">
        <v>3819</v>
      </c>
      <c r="D1327" s="116">
        <v>0</v>
      </c>
      <c r="E1327" s="107">
        <v>0</v>
      </c>
      <c r="F1327" s="114">
        <v>3.9353702564225298E-6</v>
      </c>
      <c r="G1327" s="108" t="s">
        <v>156</v>
      </c>
      <c r="H1327" s="113">
        <v>0</v>
      </c>
      <c r="I1327" s="107">
        <v>0</v>
      </c>
      <c r="J1327" s="114">
        <v>1.04568174499019E-6</v>
      </c>
      <c r="K1327" s="108" t="s">
        <v>156</v>
      </c>
      <c r="L1327" s="110" t="s">
        <v>157</v>
      </c>
      <c r="M1327" s="116">
        <v>0</v>
      </c>
      <c r="N1327" s="111">
        <v>0</v>
      </c>
      <c r="O1327" s="115">
        <v>1.9767492611777701E-6</v>
      </c>
      <c r="P1327" s="112" t="s">
        <v>156</v>
      </c>
      <c r="Q1327" s="113">
        <v>0</v>
      </c>
      <c r="R1327" s="107">
        <v>0</v>
      </c>
      <c r="S1327" s="114">
        <v>2.2757961367790099E-5</v>
      </c>
      <c r="T1327" s="108" t="s">
        <v>156</v>
      </c>
      <c r="U1327" s="110" t="s">
        <v>157</v>
      </c>
      <c r="V1327" s="116">
        <v>0</v>
      </c>
      <c r="W1327" s="107">
        <v>0</v>
      </c>
      <c r="X1327" s="114">
        <v>2.6183734306000798E-6</v>
      </c>
      <c r="Y1327" s="108" t="s">
        <v>156</v>
      </c>
      <c r="Z1327" s="113">
        <v>0</v>
      </c>
      <c r="AA1327" s="107">
        <v>0</v>
      </c>
      <c r="AB1327" s="114">
        <v>4.9739497998774004E-7</v>
      </c>
      <c r="AC1327" s="108" t="s">
        <v>156</v>
      </c>
      <c r="AD1327" s="110" t="s">
        <v>157</v>
      </c>
    </row>
    <row r="1328" spans="1:30" x14ac:dyDescent="0.2">
      <c r="A1328" s="105" t="s">
        <v>3820</v>
      </c>
      <c r="B1328" s="105" t="s">
        <v>3821</v>
      </c>
      <c r="C1328" s="105" t="s">
        <v>3822</v>
      </c>
      <c r="D1328" s="106">
        <v>0</v>
      </c>
      <c r="E1328" s="107">
        <v>0</v>
      </c>
      <c r="F1328" s="108">
        <v>0</v>
      </c>
      <c r="G1328" s="108" t="s">
        <v>156</v>
      </c>
      <c r="H1328" s="109">
        <v>0</v>
      </c>
      <c r="I1328" s="107">
        <v>0</v>
      </c>
      <c r="J1328" s="108">
        <v>0</v>
      </c>
      <c r="K1328" s="108" t="s">
        <v>156</v>
      </c>
      <c r="L1328" s="110" t="s">
        <v>157</v>
      </c>
      <c r="M1328" s="106">
        <v>0.21185000000000001</v>
      </c>
      <c r="N1328" s="111">
        <v>-0.11504833279026828</v>
      </c>
      <c r="O1328" s="112">
        <v>2.2237861400606798E-3</v>
      </c>
      <c r="P1328" s="112">
        <v>1.0496984376023979</v>
      </c>
      <c r="Q1328" s="109">
        <v>3.8E-3</v>
      </c>
      <c r="R1328" s="107">
        <v>-8.7659559232363786E-3</v>
      </c>
      <c r="S1328" s="114">
        <v>2.4726029135116101E-17</v>
      </c>
      <c r="T1328" s="114">
        <v>65068497723989.703</v>
      </c>
      <c r="U1328" s="110">
        <v>-3.7141848420811954</v>
      </c>
      <c r="V1328" s="106">
        <v>0</v>
      </c>
      <c r="W1328" s="107">
        <v>0</v>
      </c>
      <c r="X1328" s="108">
        <v>0</v>
      </c>
      <c r="Y1328" s="108" t="s">
        <v>156</v>
      </c>
      <c r="Z1328" s="109">
        <v>0</v>
      </c>
      <c r="AA1328" s="107">
        <v>0</v>
      </c>
      <c r="AB1328" s="108">
        <v>0</v>
      </c>
      <c r="AC1328" s="108" t="s">
        <v>156</v>
      </c>
      <c r="AD1328" s="110" t="s">
        <v>157</v>
      </c>
    </row>
    <row r="1329" spans="1:30" x14ac:dyDescent="0.2">
      <c r="A1329" s="105" t="s">
        <v>3823</v>
      </c>
      <c r="B1329" s="105" t="s">
        <v>3824</v>
      </c>
      <c r="C1329" s="105" t="s">
        <v>3825</v>
      </c>
      <c r="D1329" s="106">
        <v>0</v>
      </c>
      <c r="E1329" s="107">
        <v>0</v>
      </c>
      <c r="F1329" s="108">
        <v>0</v>
      </c>
      <c r="G1329" s="108" t="s">
        <v>156</v>
      </c>
      <c r="H1329" s="109">
        <v>0</v>
      </c>
      <c r="I1329" s="107">
        <v>0</v>
      </c>
      <c r="J1329" s="108">
        <v>0</v>
      </c>
      <c r="K1329" s="108" t="s">
        <v>156</v>
      </c>
      <c r="L1329" s="110" t="s">
        <v>157</v>
      </c>
      <c r="M1329" s="106">
        <v>-0.21185000000000001</v>
      </c>
      <c r="N1329" s="111">
        <v>0.11504833279026828</v>
      </c>
      <c r="O1329" s="112">
        <v>2.2237861400606798E-3</v>
      </c>
      <c r="P1329" s="112">
        <v>1.0496984376023999</v>
      </c>
      <c r="Q1329" s="109">
        <v>-3.8E-3</v>
      </c>
      <c r="R1329" s="107">
        <v>8.7659559232363786E-3</v>
      </c>
      <c r="S1329" s="114">
        <v>2.4726029135116101E-17</v>
      </c>
      <c r="T1329" s="114">
        <v>65068497723989.703</v>
      </c>
      <c r="U1329" s="110">
        <v>-3.7141848420811954</v>
      </c>
      <c r="V1329" s="106">
        <v>0</v>
      </c>
      <c r="W1329" s="107">
        <v>0</v>
      </c>
      <c r="X1329" s="108">
        <v>0</v>
      </c>
      <c r="Y1329" s="108" t="s">
        <v>156</v>
      </c>
      <c r="Z1329" s="109">
        <v>0</v>
      </c>
      <c r="AA1329" s="107">
        <v>0</v>
      </c>
      <c r="AB1329" s="108">
        <v>0</v>
      </c>
      <c r="AC1329" s="108" t="s">
        <v>156</v>
      </c>
      <c r="AD1329" s="110" t="s">
        <v>157</v>
      </c>
    </row>
    <row r="1330" spans="1:30" x14ac:dyDescent="0.2">
      <c r="A1330" s="105" t="s">
        <v>3826</v>
      </c>
      <c r="B1330" s="105" t="s">
        <v>3827</v>
      </c>
      <c r="C1330" s="105" t="s">
        <v>3828</v>
      </c>
      <c r="D1330" s="116">
        <v>0</v>
      </c>
      <c r="E1330" s="107">
        <v>0</v>
      </c>
      <c r="F1330" s="114">
        <v>6.3252857782683501E-7</v>
      </c>
      <c r="G1330" s="108" t="s">
        <v>156</v>
      </c>
      <c r="H1330" s="113">
        <v>0</v>
      </c>
      <c r="I1330" s="107">
        <v>0</v>
      </c>
      <c r="J1330" s="114">
        <v>6.57748776422019E-7</v>
      </c>
      <c r="K1330" s="108" t="s">
        <v>156</v>
      </c>
      <c r="L1330" s="110" t="s">
        <v>157</v>
      </c>
      <c r="M1330" s="116">
        <v>0</v>
      </c>
      <c r="N1330" s="111">
        <v>0</v>
      </c>
      <c r="O1330" s="115">
        <v>8.6028350821329003E-7</v>
      </c>
      <c r="P1330" s="112" t="s">
        <v>156</v>
      </c>
      <c r="Q1330" s="113">
        <v>0</v>
      </c>
      <c r="R1330" s="107">
        <v>0</v>
      </c>
      <c r="S1330" s="114">
        <v>1.07696435284365E-5</v>
      </c>
      <c r="T1330" s="108" t="s">
        <v>156</v>
      </c>
      <c r="U1330" s="110" t="s">
        <v>157</v>
      </c>
      <c r="V1330" s="116">
        <v>0</v>
      </c>
      <c r="W1330" s="107">
        <v>0</v>
      </c>
      <c r="X1330" s="114">
        <v>1.1052181541429E-6</v>
      </c>
      <c r="Y1330" s="108" t="s">
        <v>156</v>
      </c>
      <c r="Z1330" s="113">
        <v>0</v>
      </c>
      <c r="AA1330" s="107">
        <v>0</v>
      </c>
      <c r="AB1330" s="114">
        <v>2.883587801221E-7</v>
      </c>
      <c r="AC1330" s="108" t="s">
        <v>156</v>
      </c>
      <c r="AD1330" s="110" t="s">
        <v>157</v>
      </c>
    </row>
    <row r="1331" spans="1:30" x14ac:dyDescent="0.2">
      <c r="A1331" s="105" t="s">
        <v>3829</v>
      </c>
      <c r="B1331" s="105" t="s">
        <v>2728</v>
      </c>
      <c r="C1331" s="105" t="s">
        <v>3830</v>
      </c>
      <c r="D1331" s="116">
        <v>0</v>
      </c>
      <c r="E1331" s="107">
        <v>0</v>
      </c>
      <c r="F1331" s="108">
        <v>9.8000359347787699E-4</v>
      </c>
      <c r="G1331" s="108" t="s">
        <v>156</v>
      </c>
      <c r="H1331" s="109">
        <v>0</v>
      </c>
      <c r="I1331" s="107">
        <v>0</v>
      </c>
      <c r="J1331" s="108">
        <v>8.9915044820880006E-3</v>
      </c>
      <c r="K1331" s="108" t="s">
        <v>156</v>
      </c>
      <c r="L1331" s="110" t="s">
        <v>157</v>
      </c>
      <c r="M1331" s="106">
        <v>0</v>
      </c>
      <c r="N1331" s="111">
        <v>0</v>
      </c>
      <c r="O1331" s="112">
        <v>1.49805997037585E-2</v>
      </c>
      <c r="P1331" s="112" t="s">
        <v>156</v>
      </c>
      <c r="Q1331" s="113">
        <v>0</v>
      </c>
      <c r="R1331" s="107">
        <v>0</v>
      </c>
      <c r="S1331" s="114">
        <v>2.09338209873708E-5</v>
      </c>
      <c r="T1331" s="108" t="s">
        <v>156</v>
      </c>
      <c r="U1331" s="110" t="s">
        <v>157</v>
      </c>
      <c r="V1331" s="116">
        <v>0</v>
      </c>
      <c r="W1331" s="107">
        <v>0</v>
      </c>
      <c r="X1331" s="114">
        <v>8.1015405856476095E-5</v>
      </c>
      <c r="Y1331" s="108" t="s">
        <v>156</v>
      </c>
      <c r="Z1331" s="109">
        <v>0</v>
      </c>
      <c r="AA1331" s="107">
        <v>0</v>
      </c>
      <c r="AB1331" s="108">
        <v>5.7707408495492902E-3</v>
      </c>
      <c r="AC1331" s="108" t="s">
        <v>156</v>
      </c>
      <c r="AD1331" s="110" t="s">
        <v>157</v>
      </c>
    </row>
    <row r="1332" spans="1:30" x14ac:dyDescent="0.2">
      <c r="A1332" s="105" t="s">
        <v>3831</v>
      </c>
      <c r="B1332" s="105" t="s">
        <v>3832</v>
      </c>
      <c r="C1332" s="105" t="s">
        <v>3833</v>
      </c>
      <c r="D1332" s="106">
        <v>0.1782</v>
      </c>
      <c r="E1332" s="107">
        <v>-7.2318200080353556E-2</v>
      </c>
      <c r="F1332" s="108">
        <v>1.9381364023107999E-4</v>
      </c>
      <c r="G1332" s="108">
        <v>0.10876186320487093</v>
      </c>
      <c r="H1332" s="109">
        <v>2.0789999999999999E-2</v>
      </c>
      <c r="I1332" s="107">
        <v>-5.1219512195121955E-2</v>
      </c>
      <c r="J1332" s="114">
        <v>5.2560628063289098E-5</v>
      </c>
      <c r="K1332" s="108">
        <v>0.25281687380129436</v>
      </c>
      <c r="L1332" s="110">
        <v>-0.49766525807532475</v>
      </c>
      <c r="M1332" s="106">
        <v>5.3460000000000001E-2</v>
      </c>
      <c r="N1332" s="111">
        <v>-2.903225806451613E-2</v>
      </c>
      <c r="O1332" s="112">
        <v>1.30475139140493E-4</v>
      </c>
      <c r="P1332" s="112">
        <v>0.24406124044237376</v>
      </c>
      <c r="Q1332" s="109">
        <v>1.508E-2</v>
      </c>
      <c r="R1332" s="107">
        <v>-3.4787004032211737E-2</v>
      </c>
      <c r="S1332" s="114">
        <v>3.5364365480048998E-5</v>
      </c>
      <c r="T1332" s="108">
        <v>0.23451170742738062</v>
      </c>
      <c r="U1332" s="110">
        <v>0.26089164886469612</v>
      </c>
      <c r="V1332" s="106">
        <v>7.2270000000000001E-2</v>
      </c>
      <c r="W1332" s="107">
        <v>-1.1967213114754099E-2</v>
      </c>
      <c r="X1332" s="108">
        <v>1.20032635212618E-4</v>
      </c>
      <c r="Y1332" s="108">
        <v>0.16608915900459112</v>
      </c>
      <c r="Z1332" s="109">
        <v>1.188E-2</v>
      </c>
      <c r="AA1332" s="107">
        <v>-6.0895158834872627E-3</v>
      </c>
      <c r="AB1332" s="114">
        <v>2.7050214737458101E-5</v>
      </c>
      <c r="AC1332" s="108">
        <v>0.22769541024796383</v>
      </c>
      <c r="AD1332" s="110">
        <v>-0.97468777776978144</v>
      </c>
    </row>
    <row r="1333" spans="1:30" x14ac:dyDescent="0.2">
      <c r="A1333" s="105" t="s">
        <v>3834</v>
      </c>
      <c r="B1333" s="123" t="s">
        <v>3835</v>
      </c>
      <c r="C1333" s="105" t="s">
        <v>3836</v>
      </c>
      <c r="D1333" s="106">
        <v>0.1782</v>
      </c>
      <c r="E1333" s="107">
        <v>-7.2318200080353556E-2</v>
      </c>
      <c r="F1333" s="108">
        <v>1.93813640231082E-4</v>
      </c>
      <c r="G1333" s="108">
        <v>0.10876186320487205</v>
      </c>
      <c r="H1333" s="109">
        <v>2.0789999999999999E-2</v>
      </c>
      <c r="I1333" s="107">
        <v>-5.1219512195121955E-2</v>
      </c>
      <c r="J1333" s="114">
        <v>5.2560628063289098E-5</v>
      </c>
      <c r="K1333" s="108">
        <v>0.25281687380129436</v>
      </c>
      <c r="L1333" s="110">
        <v>-0.49766525807532475</v>
      </c>
      <c r="M1333" s="106">
        <v>5.3460000000000001E-2</v>
      </c>
      <c r="N1333" s="111">
        <v>-2.903225806451613E-2</v>
      </c>
      <c r="O1333" s="112">
        <v>1.30475139140493E-4</v>
      </c>
      <c r="P1333" s="112">
        <v>0.24406124044237376</v>
      </c>
      <c r="Q1333" s="109">
        <v>1.508E-2</v>
      </c>
      <c r="R1333" s="107">
        <v>-3.4787004032211737E-2</v>
      </c>
      <c r="S1333" s="114">
        <v>3.5364365480048402E-5</v>
      </c>
      <c r="T1333" s="108">
        <v>0.23451170742737668</v>
      </c>
      <c r="U1333" s="110">
        <v>0.26089164886469612</v>
      </c>
      <c r="V1333" s="106">
        <v>7.2270000000000001E-2</v>
      </c>
      <c r="W1333" s="107">
        <v>-1.1967213114754099E-2</v>
      </c>
      <c r="X1333" s="108">
        <v>1.20032635212618E-4</v>
      </c>
      <c r="Y1333" s="108">
        <v>0.16608915900459112</v>
      </c>
      <c r="Z1333" s="109">
        <v>1.188E-2</v>
      </c>
      <c r="AA1333" s="107">
        <v>-6.0895158834872627E-3</v>
      </c>
      <c r="AB1333" s="114">
        <v>2.7050214737458101E-5</v>
      </c>
      <c r="AC1333" s="108">
        <v>0.22769541024796383</v>
      </c>
      <c r="AD1333" s="110">
        <v>-0.97468777776978144</v>
      </c>
    </row>
    <row r="1334" spans="1:30" x14ac:dyDescent="0.2">
      <c r="A1334" s="105" t="s">
        <v>3837</v>
      </c>
      <c r="B1334" s="105" t="s">
        <v>3838</v>
      </c>
      <c r="C1334" s="105" t="s">
        <v>3839</v>
      </c>
      <c r="D1334" s="116">
        <v>0</v>
      </c>
      <c r="E1334" s="107">
        <v>0</v>
      </c>
      <c r="F1334" s="114">
        <v>1.9890130832251099E-17</v>
      </c>
      <c r="G1334" s="108" t="s">
        <v>156</v>
      </c>
      <c r="H1334" s="113">
        <v>0</v>
      </c>
      <c r="I1334" s="107">
        <v>0</v>
      </c>
      <c r="J1334" s="114">
        <v>2.7809858375607599E-18</v>
      </c>
      <c r="K1334" s="108" t="s">
        <v>156</v>
      </c>
      <c r="L1334" s="110" t="s">
        <v>157</v>
      </c>
      <c r="M1334" s="106">
        <v>0</v>
      </c>
      <c r="N1334" s="111">
        <v>0</v>
      </c>
      <c r="O1334" s="112">
        <v>0</v>
      </c>
      <c r="P1334" s="112" t="s">
        <v>156</v>
      </c>
      <c r="Q1334" s="109">
        <v>0</v>
      </c>
      <c r="R1334" s="107">
        <v>0</v>
      </c>
      <c r="S1334" s="108">
        <v>0</v>
      </c>
      <c r="T1334" s="108" t="s">
        <v>156</v>
      </c>
      <c r="U1334" s="110" t="s">
        <v>157</v>
      </c>
      <c r="V1334" s="106">
        <v>0</v>
      </c>
      <c r="W1334" s="107">
        <v>0</v>
      </c>
      <c r="X1334" s="108">
        <v>0</v>
      </c>
      <c r="Y1334" s="108" t="s">
        <v>156</v>
      </c>
      <c r="Z1334" s="113">
        <v>0</v>
      </c>
      <c r="AA1334" s="107">
        <v>0</v>
      </c>
      <c r="AB1334" s="114">
        <v>1.2443819298941299E-18</v>
      </c>
      <c r="AC1334" s="108" t="s">
        <v>156</v>
      </c>
      <c r="AD1334" s="110" t="s">
        <v>157</v>
      </c>
    </row>
    <row r="1335" spans="1:30" x14ac:dyDescent="0.2">
      <c r="A1335" s="105" t="s">
        <v>3840</v>
      </c>
      <c r="B1335" s="105" t="s">
        <v>3841</v>
      </c>
      <c r="C1335" s="105" t="s">
        <v>3842</v>
      </c>
      <c r="D1335" s="106">
        <v>0</v>
      </c>
      <c r="E1335" s="107">
        <v>0</v>
      </c>
      <c r="F1335" s="108">
        <v>4.8977877629141098</v>
      </c>
      <c r="G1335" s="108" t="s">
        <v>156</v>
      </c>
      <c r="H1335" s="109">
        <v>0</v>
      </c>
      <c r="I1335" s="107">
        <v>0</v>
      </c>
      <c r="J1335" s="108">
        <v>1.09149860673652E-3</v>
      </c>
      <c r="K1335" s="108" t="s">
        <v>156</v>
      </c>
      <c r="L1335" s="110" t="s">
        <v>157</v>
      </c>
      <c r="M1335" s="106">
        <v>0</v>
      </c>
      <c r="N1335" s="111">
        <v>0</v>
      </c>
      <c r="O1335" s="112">
        <v>3.08259613874192E-2</v>
      </c>
      <c r="P1335" s="112" t="s">
        <v>156</v>
      </c>
      <c r="Q1335" s="109">
        <v>0</v>
      </c>
      <c r="R1335" s="107">
        <v>0</v>
      </c>
      <c r="S1335" s="108">
        <v>0.243740581144409</v>
      </c>
      <c r="T1335" s="108" t="s">
        <v>156</v>
      </c>
      <c r="U1335" s="110" t="s">
        <v>157</v>
      </c>
      <c r="V1335" s="106">
        <v>0</v>
      </c>
      <c r="W1335" s="107">
        <v>0</v>
      </c>
      <c r="X1335" s="108">
        <v>3.7397341140413E-3</v>
      </c>
      <c r="Y1335" s="108" t="s">
        <v>156</v>
      </c>
      <c r="Z1335" s="109">
        <v>0</v>
      </c>
      <c r="AA1335" s="107">
        <v>0</v>
      </c>
      <c r="AB1335" s="108">
        <v>1.5189948958691201E-3</v>
      </c>
      <c r="AC1335" s="108" t="s">
        <v>156</v>
      </c>
      <c r="AD1335" s="110" t="s">
        <v>157</v>
      </c>
    </row>
    <row r="1336" spans="1:30" x14ac:dyDescent="0.2">
      <c r="A1336" s="105" t="s">
        <v>3843</v>
      </c>
      <c r="B1336" s="105" t="s">
        <v>3844</v>
      </c>
      <c r="C1336" s="105" t="s">
        <v>3845</v>
      </c>
      <c r="D1336" s="106">
        <v>0.47935670591830098</v>
      </c>
      <c r="E1336" s="107">
        <v>-0.19453543304410154</v>
      </c>
      <c r="F1336" s="108">
        <v>0.25144962213523397</v>
      </c>
      <c r="G1336" s="108">
        <v>52.455638782299566</v>
      </c>
      <c r="H1336" s="109">
        <v>5.0309417799902799E-2</v>
      </c>
      <c r="I1336" s="107">
        <v>-0.12394535057872087</v>
      </c>
      <c r="J1336" s="108">
        <v>3.7002692246029201E-2</v>
      </c>
      <c r="K1336" s="108">
        <v>73.550229488246416</v>
      </c>
      <c r="L1336" s="110">
        <v>-0.6503288000347246</v>
      </c>
      <c r="M1336" s="106">
        <v>0.16154255588357</v>
      </c>
      <c r="N1336" s="111">
        <v>-8.7728117673275777E-2</v>
      </c>
      <c r="O1336" s="112">
        <v>0.23716620740238001</v>
      </c>
      <c r="P1336" s="112">
        <v>146.81345488511084</v>
      </c>
      <c r="Q1336" s="109">
        <v>2.9521685146231099E-2</v>
      </c>
      <c r="R1336" s="107">
        <v>-6.8101523887243137E-2</v>
      </c>
      <c r="S1336" s="108">
        <v>1.6789847811286202E-2</v>
      </c>
      <c r="T1336" s="108">
        <v>56.87293163693159</v>
      </c>
      <c r="U1336" s="110">
        <v>-0.36535223254392557</v>
      </c>
      <c r="V1336" s="116">
        <v>0</v>
      </c>
      <c r="W1336" s="107">
        <v>0</v>
      </c>
      <c r="X1336" s="108">
        <v>1.7132549604124601E-3</v>
      </c>
      <c r="Y1336" s="108" t="s">
        <v>156</v>
      </c>
      <c r="Z1336" s="109">
        <v>0</v>
      </c>
      <c r="AA1336" s="107">
        <v>0</v>
      </c>
      <c r="AB1336" s="108">
        <v>6.0128564471180297E-3</v>
      </c>
      <c r="AC1336" s="108" t="s">
        <v>156</v>
      </c>
      <c r="AD1336" s="110" t="s">
        <v>157</v>
      </c>
    </row>
    <row r="1337" spans="1:30" x14ac:dyDescent="0.2">
      <c r="A1337" s="105" t="s">
        <v>3846</v>
      </c>
      <c r="B1337" s="105" t="s">
        <v>1843</v>
      </c>
      <c r="C1337" s="105" t="s">
        <v>3847</v>
      </c>
      <c r="D1337" s="106">
        <v>0</v>
      </c>
      <c r="E1337" s="107">
        <v>0</v>
      </c>
      <c r="F1337" s="108">
        <v>1.8829873237029501E-2</v>
      </c>
      <c r="G1337" s="108" t="s">
        <v>156</v>
      </c>
      <c r="H1337" s="109">
        <v>-1.4579236980000001E-3</v>
      </c>
      <c r="I1337" s="107">
        <v>3.5918297560975612E-3</v>
      </c>
      <c r="J1337" s="108">
        <v>3.1269815202811602E-3</v>
      </c>
      <c r="K1337" s="108">
        <v>214.481836365703</v>
      </c>
      <c r="L1337" s="110" t="s">
        <v>157</v>
      </c>
      <c r="M1337" s="106">
        <v>0</v>
      </c>
      <c r="N1337" s="111">
        <v>0</v>
      </c>
      <c r="O1337" s="112">
        <v>8.2165406228198509E-3</v>
      </c>
      <c r="P1337" s="112" t="s">
        <v>156</v>
      </c>
      <c r="Q1337" s="109">
        <v>-9.1774467199999999E-4</v>
      </c>
      <c r="R1337" s="107">
        <v>2.1170814061939546E-3</v>
      </c>
      <c r="S1337" s="108">
        <v>2.5127452434902898E-3</v>
      </c>
      <c r="T1337" s="108">
        <v>273.79567761634399</v>
      </c>
      <c r="U1337" s="110" t="s">
        <v>157</v>
      </c>
      <c r="V1337" s="106">
        <v>-8.6178361500000005E-3</v>
      </c>
      <c r="W1337" s="107">
        <v>1.4270303278688526E-3</v>
      </c>
      <c r="X1337" s="108">
        <v>7.5847697171944096E-3</v>
      </c>
      <c r="Y1337" s="108">
        <v>88.012461425069105</v>
      </c>
      <c r="Z1337" s="109">
        <v>0</v>
      </c>
      <c r="AA1337" s="107">
        <v>0</v>
      </c>
      <c r="AB1337" s="108">
        <v>8.8060767800147606E-3</v>
      </c>
      <c r="AC1337" s="108" t="s">
        <v>156</v>
      </c>
      <c r="AD1337" s="110" t="s">
        <v>157</v>
      </c>
    </row>
    <row r="1338" spans="1:30" x14ac:dyDescent="0.2">
      <c r="A1338" s="105" t="s">
        <v>3848</v>
      </c>
      <c r="B1338" s="105" t="s">
        <v>2222</v>
      </c>
      <c r="C1338" s="105" t="s">
        <v>3849</v>
      </c>
      <c r="D1338" s="116">
        <v>0</v>
      </c>
      <c r="E1338" s="107">
        <v>0</v>
      </c>
      <c r="F1338" s="114">
        <v>1.43162220892815E-5</v>
      </c>
      <c r="G1338" s="108" t="s">
        <v>156</v>
      </c>
      <c r="H1338" s="113">
        <v>0</v>
      </c>
      <c r="I1338" s="107">
        <v>0</v>
      </c>
      <c r="J1338" s="114">
        <v>7.9288111369010304E-5</v>
      </c>
      <c r="K1338" s="108" t="s">
        <v>156</v>
      </c>
      <c r="L1338" s="110" t="s">
        <v>157</v>
      </c>
      <c r="M1338" s="116">
        <v>0</v>
      </c>
      <c r="N1338" s="111">
        <v>0</v>
      </c>
      <c r="O1338" s="115">
        <v>2.5296589437971799E-6</v>
      </c>
      <c r="P1338" s="112" t="s">
        <v>156</v>
      </c>
      <c r="Q1338" s="113">
        <v>0</v>
      </c>
      <c r="R1338" s="107">
        <v>0</v>
      </c>
      <c r="S1338" s="114">
        <v>6.7087231358929807E-5</v>
      </c>
      <c r="T1338" s="108" t="s">
        <v>156</v>
      </c>
      <c r="U1338" s="110" t="s">
        <v>157</v>
      </c>
      <c r="V1338" s="116">
        <v>0</v>
      </c>
      <c r="W1338" s="107">
        <v>0</v>
      </c>
      <c r="X1338" s="114">
        <v>1.84084412104623E-5</v>
      </c>
      <c r="Y1338" s="108" t="s">
        <v>156</v>
      </c>
      <c r="Z1338" s="113">
        <v>0</v>
      </c>
      <c r="AA1338" s="107">
        <v>0</v>
      </c>
      <c r="AB1338" s="114">
        <v>1.03259106767846E-4</v>
      </c>
      <c r="AC1338" s="108" t="s">
        <v>156</v>
      </c>
      <c r="AD1338" s="110" t="s">
        <v>157</v>
      </c>
    </row>
    <row r="1339" spans="1:30" x14ac:dyDescent="0.2">
      <c r="A1339" s="105" t="s">
        <v>3850</v>
      </c>
      <c r="B1339" s="105" t="s">
        <v>2230</v>
      </c>
      <c r="C1339" s="105" t="s">
        <v>3851</v>
      </c>
      <c r="D1339" s="106">
        <v>-0.24835379267065499</v>
      </c>
      <c r="E1339" s="107">
        <v>0.10078843585337303</v>
      </c>
      <c r="F1339" s="108">
        <v>0.102262140765201</v>
      </c>
      <c r="G1339" s="108">
        <v>41.175993193231399</v>
      </c>
      <c r="H1339" s="109">
        <v>9.7594081200000002E-4</v>
      </c>
      <c r="I1339" s="107">
        <v>-2.4043873170731707E-3</v>
      </c>
      <c r="J1339" s="108">
        <v>2.0311565279996401E-2</v>
      </c>
      <c r="K1339" s="108">
        <v>2081.2292129039893</v>
      </c>
      <c r="L1339" s="110" t="s">
        <v>157</v>
      </c>
      <c r="M1339" s="106">
        <v>0</v>
      </c>
      <c r="N1339" s="111">
        <v>0</v>
      </c>
      <c r="O1339" s="112">
        <v>4.6311935678424399E-2</v>
      </c>
      <c r="P1339" s="112" t="s">
        <v>156</v>
      </c>
      <c r="Q1339" s="109">
        <v>6.1434261199999997E-4</v>
      </c>
      <c r="R1339" s="107">
        <v>-1.4171842785678707E-3</v>
      </c>
      <c r="S1339" s="108">
        <v>4.4954642371525999E-3</v>
      </c>
      <c r="T1339" s="108">
        <v>731.75198160478567</v>
      </c>
      <c r="U1339" s="110" t="s">
        <v>157</v>
      </c>
      <c r="V1339" s="106">
        <v>5.7688443450000003E-3</v>
      </c>
      <c r="W1339" s="107">
        <v>-9.5526483606557392E-4</v>
      </c>
      <c r="X1339" s="108">
        <v>2.2205290326541401E-2</v>
      </c>
      <c r="Y1339" s="108">
        <v>384.91748084323467</v>
      </c>
      <c r="Z1339" s="109">
        <v>0</v>
      </c>
      <c r="AA1339" s="107">
        <v>0</v>
      </c>
      <c r="AB1339" s="108">
        <v>1.45611901504356E-2</v>
      </c>
      <c r="AC1339" s="108" t="s">
        <v>156</v>
      </c>
      <c r="AD1339" s="110" t="s">
        <v>157</v>
      </c>
    </row>
    <row r="1340" spans="1:30" x14ac:dyDescent="0.2">
      <c r="A1340" s="105" t="s">
        <v>3852</v>
      </c>
      <c r="B1340" s="105" t="s">
        <v>3853</v>
      </c>
      <c r="C1340" s="105" t="s">
        <v>3854</v>
      </c>
      <c r="D1340" s="106">
        <v>0</v>
      </c>
      <c r="E1340" s="107">
        <v>0</v>
      </c>
      <c r="F1340" s="108">
        <v>5.4602547245165098E-2</v>
      </c>
      <c r="G1340" s="108" t="s">
        <v>156</v>
      </c>
      <c r="H1340" s="109">
        <v>-4.9922174039131496E-3</v>
      </c>
      <c r="I1340" s="107">
        <v>1.2299131322771988E-2</v>
      </c>
      <c r="J1340" s="108">
        <v>1.33786990831009E-2</v>
      </c>
      <c r="K1340" s="108">
        <v>267.99111498257298</v>
      </c>
      <c r="L1340" s="110" t="s">
        <v>157</v>
      </c>
      <c r="M1340" s="106">
        <v>-3.0892015132068598E-4</v>
      </c>
      <c r="N1340" s="111">
        <v>1.6776374026321601E-4</v>
      </c>
      <c r="O1340" s="112">
        <v>2.5830026320797801E-2</v>
      </c>
      <c r="P1340" s="112">
        <v>8361.3924861716096</v>
      </c>
      <c r="Q1340" s="109">
        <v>0</v>
      </c>
      <c r="R1340" s="107">
        <v>0</v>
      </c>
      <c r="S1340" s="108">
        <v>5.7928351665425199E-3</v>
      </c>
      <c r="T1340" s="108" t="s">
        <v>156</v>
      </c>
      <c r="U1340" s="110" t="s">
        <v>157</v>
      </c>
      <c r="V1340" s="106">
        <v>-5.0809845085589397E-4</v>
      </c>
      <c r="W1340" s="107">
        <v>8.4136189908245402E-5</v>
      </c>
      <c r="X1340" s="108">
        <v>3.4003130478750302E-3</v>
      </c>
      <c r="Y1340" s="108">
        <v>669.22326611057099</v>
      </c>
      <c r="Z1340" s="109">
        <v>-1.7614453090010699E-3</v>
      </c>
      <c r="AA1340" s="107">
        <v>9.0289134571179671E-4</v>
      </c>
      <c r="AB1340" s="108">
        <v>9.9225004314782098E-3</v>
      </c>
      <c r="AC1340" s="108">
        <v>563.31583959909301</v>
      </c>
      <c r="AD1340" s="110">
        <v>3.4237539911601349</v>
      </c>
    </row>
    <row r="1341" spans="1:30" x14ac:dyDescent="0.2">
      <c r="A1341" s="105" t="s">
        <v>3855</v>
      </c>
      <c r="B1341" s="105" t="s">
        <v>3856</v>
      </c>
      <c r="C1341" s="105" t="s">
        <v>3857</v>
      </c>
      <c r="D1341" s="106">
        <v>0</v>
      </c>
      <c r="E1341" s="107">
        <v>0</v>
      </c>
      <c r="F1341" s="108">
        <v>6.1374059462328701E-3</v>
      </c>
      <c r="G1341" s="108" t="s">
        <v>156</v>
      </c>
      <c r="H1341" s="113">
        <v>0</v>
      </c>
      <c r="I1341" s="107">
        <v>0</v>
      </c>
      <c r="J1341" s="114">
        <v>8.5532175134048994E-5</v>
      </c>
      <c r="K1341" s="108" t="s">
        <v>156</v>
      </c>
      <c r="L1341" s="110" t="s">
        <v>157</v>
      </c>
      <c r="M1341" s="116">
        <v>0</v>
      </c>
      <c r="N1341" s="111">
        <v>0</v>
      </c>
      <c r="O1341" s="112">
        <v>3.5507596897303099E-4</v>
      </c>
      <c r="P1341" s="112" t="s">
        <v>156</v>
      </c>
      <c r="Q1341" s="113">
        <v>0</v>
      </c>
      <c r="R1341" s="107">
        <v>0</v>
      </c>
      <c r="S1341" s="108">
        <v>1.6954552912279999E-4</v>
      </c>
      <c r="T1341" s="108" t="s">
        <v>156</v>
      </c>
      <c r="U1341" s="110" t="s">
        <v>157</v>
      </c>
      <c r="V1341" s="116">
        <v>0</v>
      </c>
      <c r="W1341" s="107">
        <v>0</v>
      </c>
      <c r="X1341" s="108">
        <v>1.4028425789384299E-4</v>
      </c>
      <c r="Y1341" s="108" t="s">
        <v>156</v>
      </c>
      <c r="Z1341" s="113">
        <v>0</v>
      </c>
      <c r="AA1341" s="107">
        <v>0</v>
      </c>
      <c r="AB1341" s="114">
        <v>1.8846816403870101E-4</v>
      </c>
      <c r="AC1341" s="108" t="s">
        <v>156</v>
      </c>
      <c r="AD1341" s="110" t="s">
        <v>157</v>
      </c>
    </row>
    <row r="1342" spans="1:30" x14ac:dyDescent="0.2">
      <c r="A1342" s="105" t="s">
        <v>3858</v>
      </c>
      <c r="B1342" s="105" t="s">
        <v>3859</v>
      </c>
      <c r="C1342" s="105" t="s">
        <v>3860</v>
      </c>
      <c r="D1342" s="106">
        <v>0</v>
      </c>
      <c r="E1342" s="107">
        <v>0</v>
      </c>
      <c r="F1342" s="108">
        <v>0.135564673141186</v>
      </c>
      <c r="G1342" s="108" t="s">
        <v>156</v>
      </c>
      <c r="H1342" s="109">
        <v>0</v>
      </c>
      <c r="I1342" s="107">
        <v>0</v>
      </c>
      <c r="J1342" s="108">
        <v>2.4790461425220001E-2</v>
      </c>
      <c r="K1342" s="108" t="s">
        <v>156</v>
      </c>
      <c r="L1342" s="110" t="s">
        <v>157</v>
      </c>
      <c r="M1342" s="106">
        <v>0</v>
      </c>
      <c r="N1342" s="111">
        <v>0</v>
      </c>
      <c r="O1342" s="112">
        <v>7.3711223880527102E-2</v>
      </c>
      <c r="P1342" s="112" t="s">
        <v>156</v>
      </c>
      <c r="Q1342" s="109">
        <v>0</v>
      </c>
      <c r="R1342" s="107">
        <v>0</v>
      </c>
      <c r="S1342" s="108">
        <v>0</v>
      </c>
      <c r="T1342" s="108" t="s">
        <v>156</v>
      </c>
      <c r="U1342" s="110" t="s">
        <v>157</v>
      </c>
      <c r="V1342" s="106">
        <v>0</v>
      </c>
      <c r="W1342" s="107">
        <v>0</v>
      </c>
      <c r="X1342" s="108">
        <v>0</v>
      </c>
      <c r="Y1342" s="108" t="s">
        <v>156</v>
      </c>
      <c r="Z1342" s="109">
        <v>0</v>
      </c>
      <c r="AA1342" s="107">
        <v>0</v>
      </c>
      <c r="AB1342" s="108">
        <v>3.7542273446930799E-2</v>
      </c>
      <c r="AC1342" s="108" t="s">
        <v>156</v>
      </c>
      <c r="AD1342" s="110" t="s">
        <v>157</v>
      </c>
    </row>
    <row r="1343" spans="1:30" x14ac:dyDescent="0.2">
      <c r="A1343" s="105" t="s">
        <v>3861</v>
      </c>
      <c r="B1343" s="105" t="s">
        <v>3862</v>
      </c>
      <c r="C1343" s="105" t="s">
        <v>3863</v>
      </c>
      <c r="D1343" s="106">
        <v>0.21533168012401399</v>
      </c>
      <c r="E1343" s="107">
        <v>-8.7387202732026575E-2</v>
      </c>
      <c r="F1343" s="108">
        <v>4.4689245999504398E-2</v>
      </c>
      <c r="G1343" s="108">
        <v>20.753679149192973</v>
      </c>
      <c r="H1343" s="109">
        <v>1.08176211990036E-2</v>
      </c>
      <c r="I1343" s="107">
        <v>-2.6650951463423504E-2</v>
      </c>
      <c r="J1343" s="108">
        <v>2.6497679224372298E-3</v>
      </c>
      <c r="K1343" s="108">
        <v>24.494922438967425</v>
      </c>
      <c r="L1343" s="110">
        <v>-1.7132349827698825</v>
      </c>
      <c r="M1343" s="106">
        <v>5.2678414669896E-2</v>
      </c>
      <c r="N1343" s="111">
        <v>-2.8607806380957966E-2</v>
      </c>
      <c r="O1343" s="112">
        <v>1.0163895393529999E-2</v>
      </c>
      <c r="P1343" s="112">
        <v>19.294231721324625</v>
      </c>
      <c r="Q1343" s="109">
        <v>6.33985970800001E-3</v>
      </c>
      <c r="R1343" s="107">
        <v>-1.4624981778902724E-2</v>
      </c>
      <c r="S1343" s="108">
        <v>1.3805695752437399E-3</v>
      </c>
      <c r="T1343" s="108">
        <v>21.776027212426413</v>
      </c>
      <c r="U1343" s="110">
        <v>-0.96797405017590998</v>
      </c>
      <c r="V1343" s="106">
        <v>8.2808713175675799E-2</v>
      </c>
      <c r="W1343" s="107">
        <v>-1.3712322102281139E-2</v>
      </c>
      <c r="X1343" s="108">
        <v>1.21067821996424E-2</v>
      </c>
      <c r="Y1343" s="108">
        <v>14.62017912771846</v>
      </c>
      <c r="Z1343" s="109">
        <v>5.7157453533133598E-3</v>
      </c>
      <c r="AA1343" s="107">
        <v>-2.9298082588358775E-3</v>
      </c>
      <c r="AB1343" s="108">
        <v>6.1806731894129803E-3</v>
      </c>
      <c r="AC1343" s="108">
        <v>108.13415936786103</v>
      </c>
      <c r="AD1343" s="110">
        <v>-2.2265947481099437</v>
      </c>
    </row>
    <row r="1344" spans="1:30" x14ac:dyDescent="0.2">
      <c r="A1344" s="105" t="s">
        <v>3864</v>
      </c>
      <c r="B1344" s="105" t="s">
        <v>3865</v>
      </c>
      <c r="C1344" s="105" t="s">
        <v>3866</v>
      </c>
      <c r="D1344" s="106">
        <v>4.61403757849539</v>
      </c>
      <c r="E1344" s="107">
        <v>-1.8724965924797961</v>
      </c>
      <c r="F1344" s="108">
        <v>0.51904106845894904</v>
      </c>
      <c r="G1344" s="108">
        <v>11.249172977654968</v>
      </c>
      <c r="H1344" s="109">
        <v>0.53285073306033504</v>
      </c>
      <c r="I1344" s="107">
        <v>-1.3127635699934346</v>
      </c>
      <c r="J1344" s="108">
        <v>0.22613925374979699</v>
      </c>
      <c r="K1344" s="108">
        <v>42.439512553732584</v>
      </c>
      <c r="L1344" s="110">
        <v>-0.51235598447384034</v>
      </c>
      <c r="M1344" s="106">
        <v>1.24553692783707</v>
      </c>
      <c r="N1344" s="111">
        <v>-0.67640758544426527</v>
      </c>
      <c r="O1344" s="112">
        <v>0.52055124514306195</v>
      </c>
      <c r="P1344" s="112">
        <v>41.793320897118818</v>
      </c>
      <c r="Q1344" s="109">
        <v>0.41622404470612001</v>
      </c>
      <c r="R1344" s="107">
        <v>-0.96015832370658327</v>
      </c>
      <c r="S1344" s="108">
        <v>0.118659621440922</v>
      </c>
      <c r="T1344" s="108">
        <v>28.508593616859173</v>
      </c>
      <c r="U1344" s="110">
        <v>0.50537947757576007</v>
      </c>
      <c r="V1344" s="106">
        <v>4.2426616889663196</v>
      </c>
      <c r="W1344" s="107">
        <v>-0.70254374713798973</v>
      </c>
      <c r="X1344" s="108">
        <v>0.39630730266488501</v>
      </c>
      <c r="Y1344" s="108">
        <v>9.3410064652466129</v>
      </c>
      <c r="Z1344" s="109">
        <v>1.6703689990962101</v>
      </c>
      <c r="AA1344" s="107">
        <v>-0.85620694876103476</v>
      </c>
      <c r="AB1344" s="108">
        <v>0.206982210837591</v>
      </c>
      <c r="AC1344" s="108">
        <v>12.391406386827299</v>
      </c>
      <c r="AD1344" s="110">
        <v>0.28537147991912659</v>
      </c>
    </row>
    <row r="1345" spans="1:30" x14ac:dyDescent="0.2">
      <c r="A1345" s="105" t="s">
        <v>3867</v>
      </c>
      <c r="B1345" s="105" t="s">
        <v>3868</v>
      </c>
      <c r="C1345" s="105" t="s">
        <v>3869</v>
      </c>
      <c r="D1345" s="116">
        <v>0</v>
      </c>
      <c r="E1345" s="107">
        <v>0</v>
      </c>
      <c r="F1345" s="114">
        <v>7.5662699236162797E-7</v>
      </c>
      <c r="G1345" s="108" t="s">
        <v>156</v>
      </c>
      <c r="H1345" s="113">
        <v>0</v>
      </c>
      <c r="I1345" s="107">
        <v>0</v>
      </c>
      <c r="J1345" s="114">
        <v>8.1936330310560205E-7</v>
      </c>
      <c r="K1345" s="108" t="s">
        <v>156</v>
      </c>
      <c r="L1345" s="110" t="s">
        <v>157</v>
      </c>
      <c r="M1345" s="116">
        <v>0</v>
      </c>
      <c r="N1345" s="111">
        <v>0</v>
      </c>
      <c r="O1345" s="115">
        <v>1.4894024093098E-6</v>
      </c>
      <c r="P1345" s="112" t="s">
        <v>156</v>
      </c>
      <c r="Q1345" s="113">
        <v>0</v>
      </c>
      <c r="R1345" s="107">
        <v>0</v>
      </c>
      <c r="S1345" s="114">
        <v>6.8925060366104397E-6</v>
      </c>
      <c r="T1345" s="108" t="s">
        <v>156</v>
      </c>
      <c r="U1345" s="110" t="s">
        <v>157</v>
      </c>
      <c r="V1345" s="116">
        <v>0</v>
      </c>
      <c r="W1345" s="107">
        <v>0</v>
      </c>
      <c r="X1345" s="114">
        <v>1.12024712279086E-6</v>
      </c>
      <c r="Y1345" s="108" t="s">
        <v>156</v>
      </c>
      <c r="Z1345" s="113">
        <v>0</v>
      </c>
      <c r="AA1345" s="107">
        <v>0</v>
      </c>
      <c r="AB1345" s="114">
        <v>3.5150484573177102E-7</v>
      </c>
      <c r="AC1345" s="108" t="s">
        <v>156</v>
      </c>
      <c r="AD1345" s="110" t="s">
        <v>157</v>
      </c>
    </row>
    <row r="1346" spans="1:30" x14ac:dyDescent="0.2">
      <c r="A1346" s="105" t="s">
        <v>3870</v>
      </c>
      <c r="B1346" s="105" t="s">
        <v>3871</v>
      </c>
      <c r="C1346" s="105" t="s">
        <v>3872</v>
      </c>
      <c r="D1346" s="116">
        <v>0</v>
      </c>
      <c r="E1346" s="107">
        <v>0</v>
      </c>
      <c r="F1346" s="114">
        <v>7.5662699236162797E-7</v>
      </c>
      <c r="G1346" s="108" t="s">
        <v>156</v>
      </c>
      <c r="H1346" s="113">
        <v>0</v>
      </c>
      <c r="I1346" s="107">
        <v>0</v>
      </c>
      <c r="J1346" s="114">
        <v>8.1936330310560205E-7</v>
      </c>
      <c r="K1346" s="108" t="s">
        <v>156</v>
      </c>
      <c r="L1346" s="110" t="s">
        <v>157</v>
      </c>
      <c r="M1346" s="116">
        <v>0</v>
      </c>
      <c r="N1346" s="111">
        <v>0</v>
      </c>
      <c r="O1346" s="115">
        <v>1.4894024093098E-6</v>
      </c>
      <c r="P1346" s="112" t="s">
        <v>156</v>
      </c>
      <c r="Q1346" s="113">
        <v>0</v>
      </c>
      <c r="R1346" s="107">
        <v>0</v>
      </c>
      <c r="S1346" s="114">
        <v>6.8925060366104397E-6</v>
      </c>
      <c r="T1346" s="108" t="s">
        <v>156</v>
      </c>
      <c r="U1346" s="110" t="s">
        <v>157</v>
      </c>
      <c r="V1346" s="116">
        <v>0</v>
      </c>
      <c r="W1346" s="107">
        <v>0</v>
      </c>
      <c r="X1346" s="114">
        <v>1.12024712279086E-6</v>
      </c>
      <c r="Y1346" s="108" t="s">
        <v>156</v>
      </c>
      <c r="Z1346" s="113">
        <v>0</v>
      </c>
      <c r="AA1346" s="107">
        <v>0</v>
      </c>
      <c r="AB1346" s="114">
        <v>3.5150484573177102E-7</v>
      </c>
      <c r="AC1346" s="108" t="s">
        <v>156</v>
      </c>
      <c r="AD1346" s="110" t="s">
        <v>157</v>
      </c>
    </row>
    <row r="1347" spans="1:30" x14ac:dyDescent="0.2">
      <c r="A1347" s="105" t="s">
        <v>3873</v>
      </c>
      <c r="B1347" s="105" t="s">
        <v>3874</v>
      </c>
      <c r="C1347" s="105" t="s">
        <v>3875</v>
      </c>
      <c r="D1347" s="116">
        <v>0</v>
      </c>
      <c r="E1347" s="107">
        <v>0</v>
      </c>
      <c r="F1347" s="114">
        <v>4.5005777034778602E-7</v>
      </c>
      <c r="G1347" s="108" t="s">
        <v>156</v>
      </c>
      <c r="H1347" s="113">
        <v>0</v>
      </c>
      <c r="I1347" s="107">
        <v>0</v>
      </c>
      <c r="J1347" s="114">
        <v>4.9635924000466596E-7</v>
      </c>
      <c r="K1347" s="108" t="s">
        <v>156</v>
      </c>
      <c r="L1347" s="110" t="s">
        <v>157</v>
      </c>
      <c r="M1347" s="116">
        <v>0</v>
      </c>
      <c r="N1347" s="111">
        <v>0</v>
      </c>
      <c r="O1347" s="115">
        <v>6.2927461729151199E-7</v>
      </c>
      <c r="P1347" s="112" t="s">
        <v>156</v>
      </c>
      <c r="Q1347" s="113">
        <v>0</v>
      </c>
      <c r="R1347" s="107">
        <v>0</v>
      </c>
      <c r="S1347" s="114">
        <v>4.8925821810202001E-6</v>
      </c>
      <c r="T1347" s="108" t="s">
        <v>156</v>
      </c>
      <c r="U1347" s="110" t="s">
        <v>157</v>
      </c>
      <c r="V1347" s="116">
        <v>0</v>
      </c>
      <c r="W1347" s="107">
        <v>0</v>
      </c>
      <c r="X1347" s="114">
        <v>9.3540326645912104E-7</v>
      </c>
      <c r="Y1347" s="108" t="s">
        <v>156</v>
      </c>
      <c r="Z1347" s="109">
        <v>0</v>
      </c>
      <c r="AA1347" s="107">
        <v>0</v>
      </c>
      <c r="AB1347" s="108">
        <v>0</v>
      </c>
      <c r="AC1347" s="108" t="s">
        <v>156</v>
      </c>
      <c r="AD1347" s="110" t="s">
        <v>157</v>
      </c>
    </row>
    <row r="1348" spans="1:30" x14ac:dyDescent="0.2">
      <c r="A1348" s="105" t="s">
        <v>3876</v>
      </c>
      <c r="B1348" s="105" t="s">
        <v>3877</v>
      </c>
      <c r="C1348" s="105" t="s">
        <v>3878</v>
      </c>
      <c r="D1348" s="116">
        <v>0</v>
      </c>
      <c r="E1348" s="107">
        <v>0</v>
      </c>
      <c r="F1348" s="114">
        <v>4.5005777034778602E-7</v>
      </c>
      <c r="G1348" s="108" t="s">
        <v>156</v>
      </c>
      <c r="H1348" s="113">
        <v>0</v>
      </c>
      <c r="I1348" s="107">
        <v>0</v>
      </c>
      <c r="J1348" s="114">
        <v>4.9635924000466596E-7</v>
      </c>
      <c r="K1348" s="108" t="s">
        <v>156</v>
      </c>
      <c r="L1348" s="110" t="s">
        <v>157</v>
      </c>
      <c r="M1348" s="116">
        <v>0</v>
      </c>
      <c r="N1348" s="111">
        <v>0</v>
      </c>
      <c r="O1348" s="115">
        <v>6.2927461729151199E-7</v>
      </c>
      <c r="P1348" s="112" t="s">
        <v>156</v>
      </c>
      <c r="Q1348" s="113">
        <v>0</v>
      </c>
      <c r="R1348" s="107">
        <v>0</v>
      </c>
      <c r="S1348" s="114">
        <v>4.8925821810202001E-6</v>
      </c>
      <c r="T1348" s="108" t="s">
        <v>156</v>
      </c>
      <c r="U1348" s="110" t="s">
        <v>157</v>
      </c>
      <c r="V1348" s="116">
        <v>0</v>
      </c>
      <c r="W1348" s="107">
        <v>0</v>
      </c>
      <c r="X1348" s="114">
        <v>9.3540326645912104E-7</v>
      </c>
      <c r="Y1348" s="108" t="s">
        <v>156</v>
      </c>
      <c r="Z1348" s="109">
        <v>0</v>
      </c>
      <c r="AA1348" s="107">
        <v>0</v>
      </c>
      <c r="AB1348" s="108">
        <v>0</v>
      </c>
      <c r="AC1348" s="108" t="s">
        <v>156</v>
      </c>
      <c r="AD1348" s="110" t="s">
        <v>157</v>
      </c>
    </row>
    <row r="1349" spans="1:30" x14ac:dyDescent="0.2">
      <c r="A1349" s="105" t="s">
        <v>3879</v>
      </c>
      <c r="B1349" s="105" t="s">
        <v>3880</v>
      </c>
      <c r="C1349" s="105" t="s">
        <v>3881</v>
      </c>
      <c r="D1349" s="106">
        <v>5.55747437797364E-3</v>
      </c>
      <c r="E1349" s="107">
        <v>-2.2553678114912244E-3</v>
      </c>
      <c r="F1349" s="108">
        <v>5.88745855775882E-3</v>
      </c>
      <c r="G1349" s="108">
        <v>105.93766443787904</v>
      </c>
      <c r="H1349" s="109">
        <v>7.8406320528819906E-3</v>
      </c>
      <c r="I1349" s="107">
        <v>-1.9316659405966965E-2</v>
      </c>
      <c r="J1349" s="108">
        <v>2.14496443575769E-3</v>
      </c>
      <c r="K1349" s="108">
        <v>27.357034755498606</v>
      </c>
      <c r="L1349" s="110">
        <v>3.0984109818388976</v>
      </c>
      <c r="M1349" s="106">
        <v>9.4692083066843392E-3</v>
      </c>
      <c r="N1349" s="111">
        <v>-5.1423961695907135E-3</v>
      </c>
      <c r="O1349" s="112">
        <v>4.4753744790197196E-3</v>
      </c>
      <c r="P1349" s="112">
        <v>47.262393370948878</v>
      </c>
      <c r="Q1349" s="109">
        <v>4.1915366352078603E-3</v>
      </c>
      <c r="R1349" s="107">
        <v>-9.6691645775954273E-3</v>
      </c>
      <c r="S1349" s="108">
        <v>9.7599482643026601E-4</v>
      </c>
      <c r="T1349" s="108">
        <v>23.2848931399562</v>
      </c>
      <c r="U1349" s="110">
        <v>0.91095048574480764</v>
      </c>
      <c r="V1349" s="106">
        <v>6.2941583885812403E-3</v>
      </c>
      <c r="W1349" s="107">
        <v>-1.0422517616461733E-3</v>
      </c>
      <c r="X1349" s="108">
        <v>1.08289658004318E-2</v>
      </c>
      <c r="Y1349" s="108">
        <v>172.04787569498623</v>
      </c>
      <c r="Z1349" s="109">
        <v>2.5373821230793201E-3</v>
      </c>
      <c r="AA1349" s="107">
        <v>-1.3006253148963092E-3</v>
      </c>
      <c r="AB1349" s="108">
        <v>3.6801663189415402E-3</v>
      </c>
      <c r="AC1349" s="108">
        <v>145.03792256861016</v>
      </c>
      <c r="AD1349" s="110">
        <v>0.31950159861751615</v>
      </c>
    </row>
    <row r="1350" spans="1:30" x14ac:dyDescent="0.2">
      <c r="A1350" s="105" t="s">
        <v>3882</v>
      </c>
      <c r="B1350" s="105" t="s">
        <v>3883</v>
      </c>
      <c r="C1350" s="105" t="s">
        <v>3884</v>
      </c>
      <c r="D1350" s="106">
        <v>2.41779403718606E-2</v>
      </c>
      <c r="E1350" s="107">
        <v>-9.8120377628679728E-3</v>
      </c>
      <c r="F1350" s="108">
        <v>4.9828870703630202E-3</v>
      </c>
      <c r="G1350" s="108">
        <v>20.609228882714646</v>
      </c>
      <c r="H1350" s="109">
        <v>2.2658200539905901E-2</v>
      </c>
      <c r="I1350" s="107">
        <v>-5.5822125005927328E-2</v>
      </c>
      <c r="J1350" s="108">
        <v>2.0678476538544999E-3</v>
      </c>
      <c r="K1350" s="108">
        <v>9.1262660078084359</v>
      </c>
      <c r="L1350" s="110">
        <v>2.5082123537568983</v>
      </c>
      <c r="M1350" s="106">
        <v>2.32262521056344E-2</v>
      </c>
      <c r="N1350" s="111">
        <v>-1.2613365974603236E-2</v>
      </c>
      <c r="O1350" s="112">
        <v>4.2581606211724602E-3</v>
      </c>
      <c r="P1350" s="112">
        <v>18.333395339920052</v>
      </c>
      <c r="Q1350" s="109">
        <v>9.0803767125893792E-3</v>
      </c>
      <c r="R1350" s="107">
        <v>-2.0946890007615935E-2</v>
      </c>
      <c r="S1350" s="108">
        <v>8.5144626703948195E-4</v>
      </c>
      <c r="T1350" s="108">
        <v>9.3767725061340741</v>
      </c>
      <c r="U1350" s="110">
        <v>0.73178274095305618</v>
      </c>
      <c r="V1350" s="106">
        <v>9.8458335290320997E-2</v>
      </c>
      <c r="W1350" s="107">
        <v>-1.6303748185183143E-2</v>
      </c>
      <c r="X1350" s="108">
        <v>8.2184138142227994E-3</v>
      </c>
      <c r="Y1350" s="108">
        <v>8.3470980795982594</v>
      </c>
      <c r="Z1350" s="109">
        <v>1.1409760994036299E-2</v>
      </c>
      <c r="AA1350" s="107">
        <v>-5.848478181816285E-3</v>
      </c>
      <c r="AB1350" s="108">
        <v>4.8795183864265099E-3</v>
      </c>
      <c r="AC1350" s="108">
        <v>42.766175286028833</v>
      </c>
      <c r="AD1350" s="110">
        <v>-1.4790704955623482</v>
      </c>
    </row>
    <row r="1351" spans="1:30" x14ac:dyDescent="0.2">
      <c r="A1351" s="105" t="s">
        <v>3885</v>
      </c>
      <c r="B1351" s="105" t="s">
        <v>3886</v>
      </c>
      <c r="C1351" s="105" t="s">
        <v>3887</v>
      </c>
      <c r="D1351" s="106">
        <v>0</v>
      </c>
      <c r="E1351" s="107">
        <v>0</v>
      </c>
      <c r="F1351" s="108">
        <v>0</v>
      </c>
      <c r="G1351" s="108" t="s">
        <v>156</v>
      </c>
      <c r="H1351" s="109">
        <v>0</v>
      </c>
      <c r="I1351" s="107">
        <v>0</v>
      </c>
      <c r="J1351" s="108">
        <v>0</v>
      </c>
      <c r="K1351" s="108" t="s">
        <v>156</v>
      </c>
      <c r="L1351" s="110" t="s">
        <v>157</v>
      </c>
      <c r="M1351" s="106">
        <v>0</v>
      </c>
      <c r="N1351" s="111">
        <v>0</v>
      </c>
      <c r="O1351" s="112">
        <v>0</v>
      </c>
      <c r="P1351" s="112" t="s">
        <v>156</v>
      </c>
      <c r="Q1351" s="109">
        <v>0</v>
      </c>
      <c r="R1351" s="107">
        <v>0</v>
      </c>
      <c r="S1351" s="108">
        <v>0</v>
      </c>
      <c r="T1351" s="108" t="s">
        <v>156</v>
      </c>
      <c r="U1351" s="110" t="s">
        <v>157</v>
      </c>
      <c r="V1351" s="106">
        <v>0</v>
      </c>
      <c r="W1351" s="107">
        <v>0</v>
      </c>
      <c r="X1351" s="108">
        <v>0</v>
      </c>
      <c r="Y1351" s="108" t="s">
        <v>156</v>
      </c>
      <c r="Z1351" s="109">
        <v>0</v>
      </c>
      <c r="AA1351" s="107">
        <v>0</v>
      </c>
      <c r="AB1351" s="108">
        <v>0</v>
      </c>
      <c r="AC1351" s="108" t="s">
        <v>156</v>
      </c>
      <c r="AD1351" s="110" t="s">
        <v>157</v>
      </c>
    </row>
    <row r="1352" spans="1:30" x14ac:dyDescent="0.2">
      <c r="A1352" s="105" t="s">
        <v>3888</v>
      </c>
      <c r="B1352" s="105" t="s">
        <v>3889</v>
      </c>
      <c r="C1352" s="105" t="s">
        <v>3890</v>
      </c>
      <c r="D1352" s="106">
        <v>0</v>
      </c>
      <c r="E1352" s="107">
        <v>0</v>
      </c>
      <c r="F1352" s="108">
        <v>0</v>
      </c>
      <c r="G1352" s="108" t="s">
        <v>156</v>
      </c>
      <c r="H1352" s="109">
        <v>0</v>
      </c>
      <c r="I1352" s="107">
        <v>0</v>
      </c>
      <c r="J1352" s="108">
        <v>0</v>
      </c>
      <c r="K1352" s="108" t="s">
        <v>156</v>
      </c>
      <c r="L1352" s="110" t="s">
        <v>157</v>
      </c>
      <c r="M1352" s="106">
        <v>0</v>
      </c>
      <c r="N1352" s="111">
        <v>0</v>
      </c>
      <c r="O1352" s="112">
        <v>0</v>
      </c>
      <c r="P1352" s="112" t="s">
        <v>156</v>
      </c>
      <c r="Q1352" s="109">
        <v>0</v>
      </c>
      <c r="R1352" s="107">
        <v>0</v>
      </c>
      <c r="S1352" s="108">
        <v>0</v>
      </c>
      <c r="T1352" s="108" t="s">
        <v>156</v>
      </c>
      <c r="U1352" s="110" t="s">
        <v>157</v>
      </c>
      <c r="V1352" s="106">
        <v>0</v>
      </c>
      <c r="W1352" s="107">
        <v>0</v>
      </c>
      <c r="X1352" s="108">
        <v>0</v>
      </c>
      <c r="Y1352" s="108" t="s">
        <v>156</v>
      </c>
      <c r="Z1352" s="109">
        <v>0</v>
      </c>
      <c r="AA1352" s="107">
        <v>0</v>
      </c>
      <c r="AB1352" s="108">
        <v>0</v>
      </c>
      <c r="AC1352" s="108" t="s">
        <v>156</v>
      </c>
      <c r="AD1352" s="110" t="s">
        <v>157</v>
      </c>
    </row>
    <row r="1353" spans="1:30" x14ac:dyDescent="0.2">
      <c r="A1353" s="105" t="s">
        <v>3891</v>
      </c>
      <c r="B1353" s="105" t="s">
        <v>3892</v>
      </c>
      <c r="C1353" s="105" t="s">
        <v>3893</v>
      </c>
      <c r="D1353" s="106">
        <v>0</v>
      </c>
      <c r="E1353" s="107">
        <v>0</v>
      </c>
      <c r="F1353" s="108">
        <v>0</v>
      </c>
      <c r="G1353" s="108" t="s">
        <v>156</v>
      </c>
      <c r="H1353" s="109">
        <v>0</v>
      </c>
      <c r="I1353" s="107">
        <v>0</v>
      </c>
      <c r="J1353" s="108">
        <v>0</v>
      </c>
      <c r="K1353" s="108" t="s">
        <v>156</v>
      </c>
      <c r="L1353" s="110" t="s">
        <v>157</v>
      </c>
      <c r="M1353" s="106">
        <v>0</v>
      </c>
      <c r="N1353" s="111">
        <v>0</v>
      </c>
      <c r="O1353" s="112">
        <v>0</v>
      </c>
      <c r="P1353" s="112" t="s">
        <v>156</v>
      </c>
      <c r="Q1353" s="109">
        <v>0</v>
      </c>
      <c r="R1353" s="107">
        <v>0</v>
      </c>
      <c r="S1353" s="108">
        <v>0</v>
      </c>
      <c r="T1353" s="108" t="s">
        <v>156</v>
      </c>
      <c r="U1353" s="110" t="s">
        <v>157</v>
      </c>
      <c r="V1353" s="106">
        <v>0</v>
      </c>
      <c r="W1353" s="107">
        <v>0</v>
      </c>
      <c r="X1353" s="108">
        <v>0</v>
      </c>
      <c r="Y1353" s="108" t="s">
        <v>156</v>
      </c>
      <c r="Z1353" s="109">
        <v>0</v>
      </c>
      <c r="AA1353" s="107">
        <v>0</v>
      </c>
      <c r="AB1353" s="108">
        <v>0</v>
      </c>
      <c r="AC1353" s="108" t="s">
        <v>156</v>
      </c>
      <c r="AD1353" s="110" t="s">
        <v>157</v>
      </c>
    </row>
    <row r="1354" spans="1:30" x14ac:dyDescent="0.2">
      <c r="A1354" s="105" t="s">
        <v>3894</v>
      </c>
      <c r="B1354" s="105" t="s">
        <v>3895</v>
      </c>
      <c r="C1354" s="105" t="s">
        <v>3896</v>
      </c>
      <c r="D1354" s="106">
        <v>0</v>
      </c>
      <c r="E1354" s="107">
        <v>0</v>
      </c>
      <c r="F1354" s="108">
        <v>0</v>
      </c>
      <c r="G1354" s="108" t="s">
        <v>156</v>
      </c>
      <c r="H1354" s="109">
        <v>0</v>
      </c>
      <c r="I1354" s="107">
        <v>0</v>
      </c>
      <c r="J1354" s="108">
        <v>0</v>
      </c>
      <c r="K1354" s="108" t="s">
        <v>156</v>
      </c>
      <c r="L1354" s="110" t="s">
        <v>157</v>
      </c>
      <c r="M1354" s="116">
        <v>0</v>
      </c>
      <c r="N1354" s="111">
        <v>0</v>
      </c>
      <c r="O1354" s="115">
        <v>1.1114610210275599E-11</v>
      </c>
      <c r="P1354" s="112" t="s">
        <v>156</v>
      </c>
      <c r="Q1354" s="109">
        <v>0</v>
      </c>
      <c r="R1354" s="107">
        <v>0</v>
      </c>
      <c r="S1354" s="108">
        <v>0</v>
      </c>
      <c r="T1354" s="108" t="s">
        <v>156</v>
      </c>
      <c r="U1354" s="110" t="s">
        <v>157</v>
      </c>
      <c r="V1354" s="106">
        <v>0</v>
      </c>
      <c r="W1354" s="107">
        <v>0</v>
      </c>
      <c r="X1354" s="108">
        <v>0</v>
      </c>
      <c r="Y1354" s="108" t="s">
        <v>156</v>
      </c>
      <c r="Z1354" s="109">
        <v>0</v>
      </c>
      <c r="AA1354" s="107">
        <v>0</v>
      </c>
      <c r="AB1354" s="108">
        <v>0</v>
      </c>
      <c r="AC1354" s="108" t="s">
        <v>156</v>
      </c>
      <c r="AD1354" s="110" t="s">
        <v>157</v>
      </c>
    </row>
    <row r="1355" spans="1:30" x14ac:dyDescent="0.2">
      <c r="A1355" s="105" t="s">
        <v>3897</v>
      </c>
      <c r="B1355" s="105" t="s">
        <v>3898</v>
      </c>
      <c r="C1355" s="105" t="s">
        <v>3899</v>
      </c>
      <c r="D1355" s="116">
        <v>0</v>
      </c>
      <c r="E1355" s="107">
        <v>0</v>
      </c>
      <c r="F1355" s="114">
        <v>1.18996028541835E-12</v>
      </c>
      <c r="G1355" s="108" t="s">
        <v>156</v>
      </c>
      <c r="H1355" s="109">
        <v>0</v>
      </c>
      <c r="I1355" s="107">
        <v>0</v>
      </c>
      <c r="J1355" s="108">
        <v>0</v>
      </c>
      <c r="K1355" s="108" t="s">
        <v>156</v>
      </c>
      <c r="L1355" s="110" t="s">
        <v>157</v>
      </c>
      <c r="M1355" s="116">
        <v>0</v>
      </c>
      <c r="N1355" s="111">
        <v>0</v>
      </c>
      <c r="O1355" s="115">
        <v>3.3188728117728099E-11</v>
      </c>
      <c r="P1355" s="112" t="s">
        <v>156</v>
      </c>
      <c r="Q1355" s="109">
        <v>0</v>
      </c>
      <c r="R1355" s="107">
        <v>0</v>
      </c>
      <c r="S1355" s="108">
        <v>0</v>
      </c>
      <c r="T1355" s="108" t="s">
        <v>156</v>
      </c>
      <c r="U1355" s="110" t="s">
        <v>157</v>
      </c>
      <c r="V1355" s="106">
        <v>0</v>
      </c>
      <c r="W1355" s="107">
        <v>0</v>
      </c>
      <c r="X1355" s="108">
        <v>0</v>
      </c>
      <c r="Y1355" s="108" t="s">
        <v>156</v>
      </c>
      <c r="Z1355" s="109">
        <v>0</v>
      </c>
      <c r="AA1355" s="107">
        <v>0</v>
      </c>
      <c r="AB1355" s="108">
        <v>0</v>
      </c>
      <c r="AC1355" s="108" t="s">
        <v>156</v>
      </c>
      <c r="AD1355" s="110" t="s">
        <v>157</v>
      </c>
    </row>
    <row r="1356" spans="1:30" x14ac:dyDescent="0.2">
      <c r="A1356" s="105" t="s">
        <v>3900</v>
      </c>
      <c r="B1356" s="105" t="s">
        <v>3901</v>
      </c>
      <c r="C1356" s="105" t="s">
        <v>3902</v>
      </c>
      <c r="D1356" s="106">
        <v>0</v>
      </c>
      <c r="E1356" s="107">
        <v>0</v>
      </c>
      <c r="F1356" s="108">
        <v>3.3879025534288101E-3</v>
      </c>
      <c r="G1356" s="108" t="s">
        <v>156</v>
      </c>
      <c r="H1356" s="109">
        <v>0</v>
      </c>
      <c r="I1356" s="107">
        <v>0</v>
      </c>
      <c r="J1356" s="108">
        <v>1.76903989831939E-3</v>
      </c>
      <c r="K1356" s="108" t="s">
        <v>156</v>
      </c>
      <c r="L1356" s="110" t="s">
        <v>157</v>
      </c>
      <c r="M1356" s="106">
        <v>0</v>
      </c>
      <c r="N1356" s="111">
        <v>0</v>
      </c>
      <c r="O1356" s="112">
        <v>2.9775801795466298E-3</v>
      </c>
      <c r="P1356" s="112" t="s">
        <v>156</v>
      </c>
      <c r="Q1356" s="113">
        <v>0</v>
      </c>
      <c r="R1356" s="107">
        <v>0</v>
      </c>
      <c r="S1356" s="108">
        <v>7.4491759738375401E-4</v>
      </c>
      <c r="T1356" s="108" t="s">
        <v>156</v>
      </c>
      <c r="U1356" s="110" t="s">
        <v>157</v>
      </c>
      <c r="V1356" s="106">
        <v>0</v>
      </c>
      <c r="W1356" s="107">
        <v>0</v>
      </c>
      <c r="X1356" s="108">
        <v>7.7695715048840897E-3</v>
      </c>
      <c r="Y1356" s="108" t="s">
        <v>156</v>
      </c>
      <c r="Z1356" s="109">
        <v>0</v>
      </c>
      <c r="AA1356" s="107">
        <v>0</v>
      </c>
      <c r="AB1356" s="108">
        <v>2.0294025078868498E-3</v>
      </c>
      <c r="AC1356" s="108" t="s">
        <v>156</v>
      </c>
      <c r="AD1356" s="110" t="s">
        <v>157</v>
      </c>
    </row>
    <row r="1357" spans="1:30" x14ac:dyDescent="0.2">
      <c r="A1357" s="105" t="s">
        <v>3903</v>
      </c>
      <c r="B1357" s="105" t="s">
        <v>3904</v>
      </c>
      <c r="C1357" s="105" t="s">
        <v>3905</v>
      </c>
      <c r="D1357" s="106">
        <v>0</v>
      </c>
      <c r="E1357" s="107">
        <v>0</v>
      </c>
      <c r="F1357" s="108">
        <v>3.1784814035946598E-3</v>
      </c>
      <c r="G1357" s="108" t="s">
        <v>156</v>
      </c>
      <c r="H1357" s="109">
        <v>0</v>
      </c>
      <c r="I1357" s="107">
        <v>0</v>
      </c>
      <c r="J1357" s="108">
        <v>1.34675935835656E-3</v>
      </c>
      <c r="K1357" s="108" t="s">
        <v>156</v>
      </c>
      <c r="L1357" s="110" t="s">
        <v>157</v>
      </c>
      <c r="M1357" s="106">
        <v>0</v>
      </c>
      <c r="N1357" s="111">
        <v>0</v>
      </c>
      <c r="O1357" s="112">
        <v>3.3859967560965201E-3</v>
      </c>
      <c r="P1357" s="112" t="s">
        <v>156</v>
      </c>
      <c r="Q1357" s="113">
        <v>0</v>
      </c>
      <c r="R1357" s="107">
        <v>0</v>
      </c>
      <c r="S1357" s="108">
        <v>4.2178799185326002E-4</v>
      </c>
      <c r="T1357" s="108" t="s">
        <v>156</v>
      </c>
      <c r="U1357" s="110" t="s">
        <v>157</v>
      </c>
      <c r="V1357" s="106">
        <v>5.6720084026023403E-2</v>
      </c>
      <c r="W1357" s="107">
        <v>-9.3922974045410508E-3</v>
      </c>
      <c r="X1357" s="108">
        <v>5.5205265094898101E-3</v>
      </c>
      <c r="Y1357" s="108">
        <v>9.7329307674455681</v>
      </c>
      <c r="Z1357" s="109">
        <v>0</v>
      </c>
      <c r="AA1357" s="107">
        <v>0</v>
      </c>
      <c r="AB1357" s="108">
        <v>3.6235625497006698E-3</v>
      </c>
      <c r="AC1357" s="108" t="s">
        <v>156</v>
      </c>
      <c r="AD1357" s="110" t="s">
        <v>157</v>
      </c>
    </row>
    <row r="1358" spans="1:30" x14ac:dyDescent="0.2">
      <c r="A1358" s="105" t="s">
        <v>3906</v>
      </c>
      <c r="B1358" s="105" t="s">
        <v>3907</v>
      </c>
      <c r="C1358" s="105" t="s">
        <v>3908</v>
      </c>
      <c r="D1358" s="106">
        <v>0</v>
      </c>
      <c r="E1358" s="107">
        <v>0</v>
      </c>
      <c r="F1358" s="108">
        <v>2.8763343984044799E-3</v>
      </c>
      <c r="G1358" s="108" t="s">
        <v>156</v>
      </c>
      <c r="H1358" s="109">
        <v>0</v>
      </c>
      <c r="I1358" s="107">
        <v>0</v>
      </c>
      <c r="J1358" s="108">
        <v>1.10634138604837E-3</v>
      </c>
      <c r="K1358" s="108" t="s">
        <v>156</v>
      </c>
      <c r="L1358" s="110" t="s">
        <v>157</v>
      </c>
      <c r="M1358" s="106">
        <v>0</v>
      </c>
      <c r="N1358" s="111">
        <v>0</v>
      </c>
      <c r="O1358" s="112">
        <v>2.9660914388784801E-3</v>
      </c>
      <c r="P1358" s="112" t="s">
        <v>156</v>
      </c>
      <c r="Q1358" s="113">
        <v>0</v>
      </c>
      <c r="R1358" s="107">
        <v>0</v>
      </c>
      <c r="S1358" s="108">
        <v>3.6874700427347898E-4</v>
      </c>
      <c r="T1358" s="108" t="s">
        <v>156</v>
      </c>
      <c r="U1358" s="110" t="s">
        <v>157</v>
      </c>
      <c r="V1358" s="106">
        <v>5.6642872243996799E-2</v>
      </c>
      <c r="W1358" s="107">
        <v>-9.3795118801120719E-3</v>
      </c>
      <c r="X1358" s="108">
        <v>5.8384746022304397E-3</v>
      </c>
      <c r="Y1358" s="108">
        <v>10.307518617842019</v>
      </c>
      <c r="Z1358" s="109">
        <v>0</v>
      </c>
      <c r="AA1358" s="107">
        <v>0</v>
      </c>
      <c r="AB1358" s="108">
        <v>3.4280954696823099E-3</v>
      </c>
      <c r="AC1358" s="108" t="s">
        <v>156</v>
      </c>
      <c r="AD1358" s="110" t="s">
        <v>157</v>
      </c>
    </row>
    <row r="1359" spans="1:30" x14ac:dyDescent="0.2">
      <c r="A1359" s="105" t="s">
        <v>3909</v>
      </c>
      <c r="B1359" s="105" t="s">
        <v>3910</v>
      </c>
      <c r="C1359" s="105" t="s">
        <v>3911</v>
      </c>
      <c r="D1359" s="106">
        <v>0</v>
      </c>
      <c r="E1359" s="107">
        <v>0</v>
      </c>
      <c r="F1359" s="108">
        <v>2.5899182232897201E-3</v>
      </c>
      <c r="G1359" s="108" t="s">
        <v>156</v>
      </c>
      <c r="H1359" s="109">
        <v>0</v>
      </c>
      <c r="I1359" s="107">
        <v>0</v>
      </c>
      <c r="J1359" s="108">
        <v>9.5004139052337904E-4</v>
      </c>
      <c r="K1359" s="108" t="s">
        <v>156</v>
      </c>
      <c r="L1359" s="110" t="s">
        <v>157</v>
      </c>
      <c r="M1359" s="106">
        <v>0</v>
      </c>
      <c r="N1359" s="111">
        <v>0</v>
      </c>
      <c r="O1359" s="112">
        <v>2.2837530784575399E-3</v>
      </c>
      <c r="P1359" s="112" t="s">
        <v>156</v>
      </c>
      <c r="Q1359" s="113">
        <v>0</v>
      </c>
      <c r="R1359" s="107">
        <v>0</v>
      </c>
      <c r="S1359" s="108">
        <v>2.9860205181267202E-4</v>
      </c>
      <c r="T1359" s="108" t="s">
        <v>156</v>
      </c>
      <c r="U1359" s="110" t="s">
        <v>157</v>
      </c>
      <c r="V1359" s="106">
        <v>5.66331017480338E-2</v>
      </c>
      <c r="W1359" s="107">
        <v>-9.3778939804659393E-3</v>
      </c>
      <c r="X1359" s="108">
        <v>6.63760598686787E-3</v>
      </c>
      <c r="Y1359" s="108">
        <v>11.720364560640219</v>
      </c>
      <c r="Z1359" s="109">
        <v>0</v>
      </c>
      <c r="AA1359" s="107">
        <v>0</v>
      </c>
      <c r="AB1359" s="108">
        <v>3.2026007379367602E-3</v>
      </c>
      <c r="AC1359" s="108" t="s">
        <v>156</v>
      </c>
      <c r="AD1359" s="110" t="s">
        <v>157</v>
      </c>
    </row>
    <row r="1360" spans="1:30" x14ac:dyDescent="0.2">
      <c r="A1360" s="105" t="s">
        <v>3912</v>
      </c>
      <c r="B1360" s="105" t="s">
        <v>3913</v>
      </c>
      <c r="C1360" s="105" t="s">
        <v>3914</v>
      </c>
      <c r="D1360" s="106">
        <v>0</v>
      </c>
      <c r="E1360" s="107">
        <v>0</v>
      </c>
      <c r="F1360" s="108">
        <v>2.19868849606643E-3</v>
      </c>
      <c r="G1360" s="108" t="s">
        <v>156</v>
      </c>
      <c r="H1360" s="113">
        <v>0</v>
      </c>
      <c r="I1360" s="107">
        <v>0</v>
      </c>
      <c r="J1360" s="108">
        <v>6.8718248580953295E-4</v>
      </c>
      <c r="K1360" s="108" t="s">
        <v>156</v>
      </c>
      <c r="L1360" s="110" t="s">
        <v>157</v>
      </c>
      <c r="M1360" s="106">
        <v>0</v>
      </c>
      <c r="N1360" s="111">
        <v>0</v>
      </c>
      <c r="O1360" s="112">
        <v>1.8852910898529899E-3</v>
      </c>
      <c r="P1360" s="112" t="s">
        <v>156</v>
      </c>
      <c r="Q1360" s="113">
        <v>0</v>
      </c>
      <c r="R1360" s="107">
        <v>0</v>
      </c>
      <c r="S1360" s="108">
        <v>2.5601602510357902E-4</v>
      </c>
      <c r="T1360" s="108" t="s">
        <v>156</v>
      </c>
      <c r="U1360" s="110" t="s">
        <v>157</v>
      </c>
      <c r="V1360" s="106">
        <v>5.6620295394800103E-2</v>
      </c>
      <c r="W1360" s="107">
        <v>-9.3757733722139597E-3</v>
      </c>
      <c r="X1360" s="108">
        <v>7.6839428650273796E-3</v>
      </c>
      <c r="Y1360" s="108">
        <v>13.571004551369855</v>
      </c>
      <c r="Z1360" s="109">
        <v>0</v>
      </c>
      <c r="AA1360" s="107">
        <v>0</v>
      </c>
      <c r="AB1360" s="108">
        <v>2.72060092888204E-3</v>
      </c>
      <c r="AC1360" s="108" t="s">
        <v>156</v>
      </c>
      <c r="AD1360" s="110" t="s">
        <v>157</v>
      </c>
    </row>
    <row r="1361" spans="1:30" x14ac:dyDescent="0.2">
      <c r="A1361" s="105" t="s">
        <v>3915</v>
      </c>
      <c r="B1361" s="105" t="s">
        <v>3916</v>
      </c>
      <c r="C1361" s="105" t="s">
        <v>3917</v>
      </c>
      <c r="D1361" s="106">
        <v>0</v>
      </c>
      <c r="E1361" s="107">
        <v>0</v>
      </c>
      <c r="F1361" s="108">
        <v>0</v>
      </c>
      <c r="G1361" s="108" t="s">
        <v>156</v>
      </c>
      <c r="H1361" s="109">
        <v>0</v>
      </c>
      <c r="I1361" s="107">
        <v>0</v>
      </c>
      <c r="J1361" s="108">
        <v>0</v>
      </c>
      <c r="K1361" s="108" t="s">
        <v>156</v>
      </c>
      <c r="L1361" s="110" t="s">
        <v>157</v>
      </c>
      <c r="M1361" s="116">
        <v>0</v>
      </c>
      <c r="N1361" s="111">
        <v>0</v>
      </c>
      <c r="O1361" s="115">
        <v>1.1114610210275599E-11</v>
      </c>
      <c r="P1361" s="112" t="s">
        <v>156</v>
      </c>
      <c r="Q1361" s="109">
        <v>0</v>
      </c>
      <c r="R1361" s="107">
        <v>0</v>
      </c>
      <c r="S1361" s="108">
        <v>0</v>
      </c>
      <c r="T1361" s="108" t="s">
        <v>156</v>
      </c>
      <c r="U1361" s="110" t="s">
        <v>157</v>
      </c>
      <c r="V1361" s="106">
        <v>0</v>
      </c>
      <c r="W1361" s="107">
        <v>0</v>
      </c>
      <c r="X1361" s="108">
        <v>0</v>
      </c>
      <c r="Y1361" s="108" t="s">
        <v>156</v>
      </c>
      <c r="Z1361" s="109">
        <v>0</v>
      </c>
      <c r="AA1361" s="107">
        <v>0</v>
      </c>
      <c r="AB1361" s="108">
        <v>0</v>
      </c>
      <c r="AC1361" s="108" t="s">
        <v>156</v>
      </c>
      <c r="AD1361" s="110" t="s">
        <v>157</v>
      </c>
    </row>
    <row r="1362" spans="1:30" x14ac:dyDescent="0.2">
      <c r="A1362" s="105" t="s">
        <v>3918</v>
      </c>
      <c r="B1362" s="105" t="s">
        <v>3919</v>
      </c>
      <c r="C1362" s="105" t="s">
        <v>3920</v>
      </c>
      <c r="D1362" s="116">
        <v>0</v>
      </c>
      <c r="E1362" s="107">
        <v>0</v>
      </c>
      <c r="F1362" s="114">
        <v>1.18996028541835E-12</v>
      </c>
      <c r="G1362" s="108" t="s">
        <v>156</v>
      </c>
      <c r="H1362" s="109">
        <v>0</v>
      </c>
      <c r="I1362" s="107">
        <v>0</v>
      </c>
      <c r="J1362" s="108">
        <v>0</v>
      </c>
      <c r="K1362" s="108" t="s">
        <v>156</v>
      </c>
      <c r="L1362" s="110" t="s">
        <v>157</v>
      </c>
      <c r="M1362" s="116">
        <v>0</v>
      </c>
      <c r="N1362" s="111">
        <v>0</v>
      </c>
      <c r="O1362" s="115">
        <v>3.3188728117728099E-11</v>
      </c>
      <c r="P1362" s="112" t="s">
        <v>156</v>
      </c>
      <c r="Q1362" s="109">
        <v>0</v>
      </c>
      <c r="R1362" s="107">
        <v>0</v>
      </c>
      <c r="S1362" s="108">
        <v>0</v>
      </c>
      <c r="T1362" s="108" t="s">
        <v>156</v>
      </c>
      <c r="U1362" s="110" t="s">
        <v>157</v>
      </c>
      <c r="V1362" s="106">
        <v>0</v>
      </c>
      <c r="W1362" s="107">
        <v>0</v>
      </c>
      <c r="X1362" s="108">
        <v>0</v>
      </c>
      <c r="Y1362" s="108" t="s">
        <v>156</v>
      </c>
      <c r="Z1362" s="109">
        <v>0</v>
      </c>
      <c r="AA1362" s="107">
        <v>0</v>
      </c>
      <c r="AB1362" s="108">
        <v>0</v>
      </c>
      <c r="AC1362" s="108" t="s">
        <v>156</v>
      </c>
      <c r="AD1362" s="110" t="s">
        <v>157</v>
      </c>
    </row>
    <row r="1363" spans="1:30" x14ac:dyDescent="0.2">
      <c r="A1363" s="105" t="s">
        <v>3921</v>
      </c>
      <c r="B1363" s="105" t="s">
        <v>3922</v>
      </c>
      <c r="C1363" s="105" t="s">
        <v>3923</v>
      </c>
      <c r="D1363" s="106">
        <v>0</v>
      </c>
      <c r="E1363" s="107">
        <v>0</v>
      </c>
      <c r="F1363" s="108">
        <v>3.3879025534288101E-3</v>
      </c>
      <c r="G1363" s="108" t="s">
        <v>156</v>
      </c>
      <c r="H1363" s="109">
        <v>0</v>
      </c>
      <c r="I1363" s="107">
        <v>0</v>
      </c>
      <c r="J1363" s="108">
        <v>1.76903989831939E-3</v>
      </c>
      <c r="K1363" s="108" t="s">
        <v>156</v>
      </c>
      <c r="L1363" s="110" t="s">
        <v>157</v>
      </c>
      <c r="M1363" s="106">
        <v>0</v>
      </c>
      <c r="N1363" s="111">
        <v>0</v>
      </c>
      <c r="O1363" s="112">
        <v>2.9775801795466298E-3</v>
      </c>
      <c r="P1363" s="112" t="s">
        <v>156</v>
      </c>
      <c r="Q1363" s="113">
        <v>0</v>
      </c>
      <c r="R1363" s="107">
        <v>0</v>
      </c>
      <c r="S1363" s="108">
        <v>7.4491759738375401E-4</v>
      </c>
      <c r="T1363" s="108" t="s">
        <v>156</v>
      </c>
      <c r="U1363" s="110" t="s">
        <v>157</v>
      </c>
      <c r="V1363" s="106">
        <v>0</v>
      </c>
      <c r="W1363" s="107">
        <v>0</v>
      </c>
      <c r="X1363" s="108">
        <v>7.7695715048840897E-3</v>
      </c>
      <c r="Y1363" s="108" t="s">
        <v>156</v>
      </c>
      <c r="Z1363" s="109">
        <v>0</v>
      </c>
      <c r="AA1363" s="107">
        <v>0</v>
      </c>
      <c r="AB1363" s="108">
        <v>2.0294025078868498E-3</v>
      </c>
      <c r="AC1363" s="108" t="s">
        <v>156</v>
      </c>
      <c r="AD1363" s="110" t="s">
        <v>157</v>
      </c>
    </row>
    <row r="1364" spans="1:30" x14ac:dyDescent="0.2">
      <c r="A1364" s="105" t="s">
        <v>3924</v>
      </c>
      <c r="B1364" s="105" t="s">
        <v>3925</v>
      </c>
      <c r="C1364" s="105" t="s">
        <v>3926</v>
      </c>
      <c r="D1364" s="106">
        <v>0</v>
      </c>
      <c r="E1364" s="107">
        <v>0</v>
      </c>
      <c r="F1364" s="108">
        <v>3.1784814035946598E-3</v>
      </c>
      <c r="G1364" s="108" t="s">
        <v>156</v>
      </c>
      <c r="H1364" s="109">
        <v>0</v>
      </c>
      <c r="I1364" s="107">
        <v>0</v>
      </c>
      <c r="J1364" s="108">
        <v>1.34675935835656E-3</v>
      </c>
      <c r="K1364" s="108" t="s">
        <v>156</v>
      </c>
      <c r="L1364" s="110" t="s">
        <v>157</v>
      </c>
      <c r="M1364" s="106">
        <v>0</v>
      </c>
      <c r="N1364" s="111">
        <v>0</v>
      </c>
      <c r="O1364" s="112">
        <v>3.3859967560965201E-3</v>
      </c>
      <c r="P1364" s="112" t="s">
        <v>156</v>
      </c>
      <c r="Q1364" s="113">
        <v>0</v>
      </c>
      <c r="R1364" s="107">
        <v>0</v>
      </c>
      <c r="S1364" s="108">
        <v>4.2178799185326002E-4</v>
      </c>
      <c r="T1364" s="108" t="s">
        <v>156</v>
      </c>
      <c r="U1364" s="110" t="s">
        <v>157</v>
      </c>
      <c r="V1364" s="106">
        <v>5.6720084026023403E-2</v>
      </c>
      <c r="W1364" s="107">
        <v>-9.3922974045410508E-3</v>
      </c>
      <c r="X1364" s="108">
        <v>5.5205265094898101E-3</v>
      </c>
      <c r="Y1364" s="108">
        <v>9.7329307674455681</v>
      </c>
      <c r="Z1364" s="109">
        <v>0</v>
      </c>
      <c r="AA1364" s="107">
        <v>0</v>
      </c>
      <c r="AB1364" s="108">
        <v>3.6235625497006698E-3</v>
      </c>
      <c r="AC1364" s="108" t="s">
        <v>156</v>
      </c>
      <c r="AD1364" s="110" t="s">
        <v>157</v>
      </c>
    </row>
    <row r="1365" spans="1:30" x14ac:dyDescent="0.2">
      <c r="A1365" s="105" t="s">
        <v>3927</v>
      </c>
      <c r="B1365" s="105" t="s">
        <v>3928</v>
      </c>
      <c r="C1365" s="105" t="s">
        <v>3929</v>
      </c>
      <c r="D1365" s="106">
        <v>0</v>
      </c>
      <c r="E1365" s="107">
        <v>0</v>
      </c>
      <c r="F1365" s="108">
        <v>2.8763343984044799E-3</v>
      </c>
      <c r="G1365" s="108" t="s">
        <v>156</v>
      </c>
      <c r="H1365" s="109">
        <v>0</v>
      </c>
      <c r="I1365" s="107">
        <v>0</v>
      </c>
      <c r="J1365" s="108">
        <v>1.10634138604837E-3</v>
      </c>
      <c r="K1365" s="108" t="s">
        <v>156</v>
      </c>
      <c r="L1365" s="110" t="s">
        <v>157</v>
      </c>
      <c r="M1365" s="106">
        <v>0</v>
      </c>
      <c r="N1365" s="111">
        <v>0</v>
      </c>
      <c r="O1365" s="112">
        <v>2.9660914388784801E-3</v>
      </c>
      <c r="P1365" s="112" t="s">
        <v>156</v>
      </c>
      <c r="Q1365" s="113">
        <v>0</v>
      </c>
      <c r="R1365" s="107">
        <v>0</v>
      </c>
      <c r="S1365" s="108">
        <v>3.6874700427347898E-4</v>
      </c>
      <c r="T1365" s="108" t="s">
        <v>156</v>
      </c>
      <c r="U1365" s="110" t="s">
        <v>157</v>
      </c>
      <c r="V1365" s="106">
        <v>5.6642872243996799E-2</v>
      </c>
      <c r="W1365" s="107">
        <v>-9.3795118801120719E-3</v>
      </c>
      <c r="X1365" s="108">
        <v>5.8384746022304397E-3</v>
      </c>
      <c r="Y1365" s="108">
        <v>10.307518617842019</v>
      </c>
      <c r="Z1365" s="109">
        <v>0</v>
      </c>
      <c r="AA1365" s="107">
        <v>0</v>
      </c>
      <c r="AB1365" s="108">
        <v>3.4280954696823099E-3</v>
      </c>
      <c r="AC1365" s="108" t="s">
        <v>156</v>
      </c>
      <c r="AD1365" s="110" t="s">
        <v>157</v>
      </c>
    </row>
    <row r="1366" spans="1:30" x14ac:dyDescent="0.2">
      <c r="A1366" s="105" t="s">
        <v>3930</v>
      </c>
      <c r="B1366" s="105" t="s">
        <v>3931</v>
      </c>
      <c r="C1366" s="105" t="s">
        <v>3932</v>
      </c>
      <c r="D1366" s="106">
        <v>0</v>
      </c>
      <c r="E1366" s="107">
        <v>0</v>
      </c>
      <c r="F1366" s="108">
        <v>2.5899182232897201E-3</v>
      </c>
      <c r="G1366" s="108" t="s">
        <v>156</v>
      </c>
      <c r="H1366" s="109">
        <v>0</v>
      </c>
      <c r="I1366" s="107">
        <v>0</v>
      </c>
      <c r="J1366" s="108">
        <v>9.5004139052337904E-4</v>
      </c>
      <c r="K1366" s="108" t="s">
        <v>156</v>
      </c>
      <c r="L1366" s="110" t="s">
        <v>157</v>
      </c>
      <c r="M1366" s="106">
        <v>0</v>
      </c>
      <c r="N1366" s="111">
        <v>0</v>
      </c>
      <c r="O1366" s="112">
        <v>2.2837530784575399E-3</v>
      </c>
      <c r="P1366" s="112" t="s">
        <v>156</v>
      </c>
      <c r="Q1366" s="113">
        <v>0</v>
      </c>
      <c r="R1366" s="107">
        <v>0</v>
      </c>
      <c r="S1366" s="108">
        <v>2.9860205181267202E-4</v>
      </c>
      <c r="T1366" s="108" t="s">
        <v>156</v>
      </c>
      <c r="U1366" s="110" t="s">
        <v>157</v>
      </c>
      <c r="V1366" s="106">
        <v>5.66331017480338E-2</v>
      </c>
      <c r="W1366" s="107">
        <v>-9.3778939804659393E-3</v>
      </c>
      <c r="X1366" s="108">
        <v>6.63760598686787E-3</v>
      </c>
      <c r="Y1366" s="108">
        <v>11.720364560640219</v>
      </c>
      <c r="Z1366" s="109">
        <v>0</v>
      </c>
      <c r="AA1366" s="107">
        <v>0</v>
      </c>
      <c r="AB1366" s="108">
        <v>3.2026007379367602E-3</v>
      </c>
      <c r="AC1366" s="108" t="s">
        <v>156</v>
      </c>
      <c r="AD1366" s="110" t="s">
        <v>157</v>
      </c>
    </row>
    <row r="1367" spans="1:30" x14ac:dyDescent="0.2">
      <c r="A1367" s="105" t="s">
        <v>3933</v>
      </c>
      <c r="B1367" s="105" t="s">
        <v>3934</v>
      </c>
      <c r="C1367" s="105" t="s">
        <v>3935</v>
      </c>
      <c r="D1367" s="106">
        <v>0</v>
      </c>
      <c r="E1367" s="107">
        <v>0</v>
      </c>
      <c r="F1367" s="108">
        <v>2.19868849606643E-3</v>
      </c>
      <c r="G1367" s="108" t="s">
        <v>156</v>
      </c>
      <c r="H1367" s="113">
        <v>0</v>
      </c>
      <c r="I1367" s="107">
        <v>0</v>
      </c>
      <c r="J1367" s="108">
        <v>6.8718248580953295E-4</v>
      </c>
      <c r="K1367" s="108" t="s">
        <v>156</v>
      </c>
      <c r="L1367" s="110" t="s">
        <v>157</v>
      </c>
      <c r="M1367" s="106">
        <v>0</v>
      </c>
      <c r="N1367" s="111">
        <v>0</v>
      </c>
      <c r="O1367" s="112">
        <v>1.8852910898529899E-3</v>
      </c>
      <c r="P1367" s="112" t="s">
        <v>156</v>
      </c>
      <c r="Q1367" s="113">
        <v>0</v>
      </c>
      <c r="R1367" s="107">
        <v>0</v>
      </c>
      <c r="S1367" s="108">
        <v>2.5601602510357902E-4</v>
      </c>
      <c r="T1367" s="108" t="s">
        <v>156</v>
      </c>
      <c r="U1367" s="110" t="s">
        <v>157</v>
      </c>
      <c r="V1367" s="106">
        <v>5.6620295394800103E-2</v>
      </c>
      <c r="W1367" s="107">
        <v>-9.3757733722139597E-3</v>
      </c>
      <c r="X1367" s="108">
        <v>7.6839428650273796E-3</v>
      </c>
      <c r="Y1367" s="108">
        <v>13.571004551369855</v>
      </c>
      <c r="Z1367" s="109">
        <v>0</v>
      </c>
      <c r="AA1367" s="107">
        <v>0</v>
      </c>
      <c r="AB1367" s="108">
        <v>2.72060092888204E-3</v>
      </c>
      <c r="AC1367" s="108" t="s">
        <v>156</v>
      </c>
      <c r="AD1367" s="110" t="s">
        <v>157</v>
      </c>
    </row>
    <row r="1368" spans="1:30" x14ac:dyDescent="0.2">
      <c r="A1368" s="105" t="s">
        <v>3936</v>
      </c>
      <c r="B1368" s="105" t="s">
        <v>3937</v>
      </c>
      <c r="C1368" s="105" t="s">
        <v>3938</v>
      </c>
      <c r="D1368" s="116">
        <v>0</v>
      </c>
      <c r="E1368" s="107">
        <v>0</v>
      </c>
      <c r="F1368" s="114">
        <v>2.5459367465281099E-15</v>
      </c>
      <c r="G1368" s="108" t="s">
        <v>156</v>
      </c>
      <c r="H1368" s="109">
        <v>0</v>
      </c>
      <c r="I1368" s="107">
        <v>0</v>
      </c>
      <c r="J1368" s="108">
        <v>0</v>
      </c>
      <c r="K1368" s="108" t="s">
        <v>156</v>
      </c>
      <c r="L1368" s="110" t="s">
        <v>157</v>
      </c>
      <c r="M1368" s="116">
        <v>0</v>
      </c>
      <c r="N1368" s="111">
        <v>0</v>
      </c>
      <c r="O1368" s="115">
        <v>1.77744822149114E-11</v>
      </c>
      <c r="P1368" s="112" t="s">
        <v>156</v>
      </c>
      <c r="Q1368" s="109">
        <v>0</v>
      </c>
      <c r="R1368" s="107">
        <v>0</v>
      </c>
      <c r="S1368" s="108">
        <v>0</v>
      </c>
      <c r="T1368" s="108" t="s">
        <v>156</v>
      </c>
      <c r="U1368" s="110" t="s">
        <v>157</v>
      </c>
      <c r="V1368" s="106">
        <v>0</v>
      </c>
      <c r="W1368" s="107">
        <v>0</v>
      </c>
      <c r="X1368" s="108">
        <v>0</v>
      </c>
      <c r="Y1368" s="108" t="s">
        <v>156</v>
      </c>
      <c r="Z1368" s="109">
        <v>0</v>
      </c>
      <c r="AA1368" s="107">
        <v>0</v>
      </c>
      <c r="AB1368" s="108">
        <v>0</v>
      </c>
      <c r="AC1368" s="108" t="s">
        <v>156</v>
      </c>
      <c r="AD1368" s="110" t="s">
        <v>157</v>
      </c>
    </row>
    <row r="1369" spans="1:30" x14ac:dyDescent="0.2">
      <c r="A1369" s="105" t="s">
        <v>3939</v>
      </c>
      <c r="B1369" s="105" t="s">
        <v>3940</v>
      </c>
      <c r="C1369" s="105" t="s">
        <v>3941</v>
      </c>
      <c r="D1369" s="116">
        <v>0</v>
      </c>
      <c r="E1369" s="107">
        <v>0</v>
      </c>
      <c r="F1369" s="114">
        <v>1.18996028541835E-12</v>
      </c>
      <c r="G1369" s="108" t="s">
        <v>156</v>
      </c>
      <c r="H1369" s="109">
        <v>0</v>
      </c>
      <c r="I1369" s="107">
        <v>0</v>
      </c>
      <c r="J1369" s="108">
        <v>0</v>
      </c>
      <c r="K1369" s="108" t="s">
        <v>156</v>
      </c>
      <c r="L1369" s="110" t="s">
        <v>157</v>
      </c>
      <c r="M1369" s="116">
        <v>0</v>
      </c>
      <c r="N1369" s="111">
        <v>0</v>
      </c>
      <c r="O1369" s="115">
        <v>3.3188728117728099E-11</v>
      </c>
      <c r="P1369" s="112" t="s">
        <v>156</v>
      </c>
      <c r="Q1369" s="109">
        <v>0</v>
      </c>
      <c r="R1369" s="107">
        <v>0</v>
      </c>
      <c r="S1369" s="108">
        <v>0</v>
      </c>
      <c r="T1369" s="108" t="s">
        <v>156</v>
      </c>
      <c r="U1369" s="110" t="s">
        <v>157</v>
      </c>
      <c r="V1369" s="106">
        <v>0</v>
      </c>
      <c r="W1369" s="107">
        <v>0</v>
      </c>
      <c r="X1369" s="108">
        <v>0</v>
      </c>
      <c r="Y1369" s="108" t="s">
        <v>156</v>
      </c>
      <c r="Z1369" s="109">
        <v>0</v>
      </c>
      <c r="AA1369" s="107">
        <v>0</v>
      </c>
      <c r="AB1369" s="108">
        <v>0</v>
      </c>
      <c r="AC1369" s="108" t="s">
        <v>156</v>
      </c>
      <c r="AD1369" s="110" t="s">
        <v>157</v>
      </c>
    </row>
    <row r="1370" spans="1:30" x14ac:dyDescent="0.2">
      <c r="A1370" s="105" t="s">
        <v>3942</v>
      </c>
      <c r="B1370" s="105" t="s">
        <v>3943</v>
      </c>
      <c r="C1370" s="105" t="s">
        <v>3944</v>
      </c>
      <c r="D1370" s="106">
        <v>0</v>
      </c>
      <c r="E1370" s="107">
        <v>0</v>
      </c>
      <c r="F1370" s="108">
        <v>3.3879025534288101E-3</v>
      </c>
      <c r="G1370" s="108" t="s">
        <v>156</v>
      </c>
      <c r="H1370" s="109">
        <v>0</v>
      </c>
      <c r="I1370" s="107">
        <v>0</v>
      </c>
      <c r="J1370" s="108">
        <v>1.76903989831939E-3</v>
      </c>
      <c r="K1370" s="108" t="s">
        <v>156</v>
      </c>
      <c r="L1370" s="110" t="s">
        <v>157</v>
      </c>
      <c r="M1370" s="106">
        <v>0</v>
      </c>
      <c r="N1370" s="111">
        <v>0</v>
      </c>
      <c r="O1370" s="112">
        <v>2.9775801795466198E-3</v>
      </c>
      <c r="P1370" s="112" t="s">
        <v>156</v>
      </c>
      <c r="Q1370" s="113">
        <v>0</v>
      </c>
      <c r="R1370" s="107">
        <v>0</v>
      </c>
      <c r="S1370" s="108">
        <v>7.4491759738375401E-4</v>
      </c>
      <c r="T1370" s="108" t="s">
        <v>156</v>
      </c>
      <c r="U1370" s="110" t="s">
        <v>157</v>
      </c>
      <c r="V1370" s="106">
        <v>0</v>
      </c>
      <c r="W1370" s="107">
        <v>0</v>
      </c>
      <c r="X1370" s="108">
        <v>7.7695715048840897E-3</v>
      </c>
      <c r="Y1370" s="108" t="s">
        <v>156</v>
      </c>
      <c r="Z1370" s="109">
        <v>0</v>
      </c>
      <c r="AA1370" s="107">
        <v>0</v>
      </c>
      <c r="AB1370" s="108">
        <v>2.0294025078868498E-3</v>
      </c>
      <c r="AC1370" s="108" t="s">
        <v>156</v>
      </c>
      <c r="AD1370" s="110" t="s">
        <v>157</v>
      </c>
    </row>
    <row r="1371" spans="1:30" x14ac:dyDescent="0.2">
      <c r="A1371" s="105" t="s">
        <v>3945</v>
      </c>
      <c r="B1371" s="105" t="s">
        <v>3946</v>
      </c>
      <c r="C1371" s="105" t="s">
        <v>3947</v>
      </c>
      <c r="D1371" s="106">
        <v>0</v>
      </c>
      <c r="E1371" s="107">
        <v>0</v>
      </c>
      <c r="F1371" s="108">
        <v>3.1784814035946598E-3</v>
      </c>
      <c r="G1371" s="108" t="s">
        <v>156</v>
      </c>
      <c r="H1371" s="109">
        <v>0</v>
      </c>
      <c r="I1371" s="107">
        <v>0</v>
      </c>
      <c r="J1371" s="108">
        <v>1.34675935835656E-3</v>
      </c>
      <c r="K1371" s="108" t="s">
        <v>156</v>
      </c>
      <c r="L1371" s="110" t="s">
        <v>157</v>
      </c>
      <c r="M1371" s="106">
        <v>0</v>
      </c>
      <c r="N1371" s="111">
        <v>0</v>
      </c>
      <c r="O1371" s="112">
        <v>3.3859967560965201E-3</v>
      </c>
      <c r="P1371" s="112" t="s">
        <v>156</v>
      </c>
      <c r="Q1371" s="113">
        <v>0</v>
      </c>
      <c r="R1371" s="107">
        <v>0</v>
      </c>
      <c r="S1371" s="108">
        <v>4.2178799185326002E-4</v>
      </c>
      <c r="T1371" s="108" t="s">
        <v>156</v>
      </c>
      <c r="U1371" s="110" t="s">
        <v>157</v>
      </c>
      <c r="V1371" s="106">
        <v>5.6720084026023403E-2</v>
      </c>
      <c r="W1371" s="107">
        <v>-9.3922974045410508E-3</v>
      </c>
      <c r="X1371" s="108">
        <v>5.5205265094898101E-3</v>
      </c>
      <c r="Y1371" s="108">
        <v>9.7329307674455681</v>
      </c>
      <c r="Z1371" s="109">
        <v>0</v>
      </c>
      <c r="AA1371" s="107">
        <v>0</v>
      </c>
      <c r="AB1371" s="108">
        <v>3.6235625497006698E-3</v>
      </c>
      <c r="AC1371" s="108" t="s">
        <v>156</v>
      </c>
      <c r="AD1371" s="110" t="s">
        <v>157</v>
      </c>
    </row>
    <row r="1372" spans="1:30" x14ac:dyDescent="0.2">
      <c r="A1372" s="105" t="s">
        <v>3948</v>
      </c>
      <c r="B1372" s="105" t="s">
        <v>3949</v>
      </c>
      <c r="C1372" s="105" t="s">
        <v>3950</v>
      </c>
      <c r="D1372" s="106">
        <v>0</v>
      </c>
      <c r="E1372" s="107">
        <v>0</v>
      </c>
      <c r="F1372" s="108">
        <v>2.8763343984044799E-3</v>
      </c>
      <c r="G1372" s="108" t="s">
        <v>156</v>
      </c>
      <c r="H1372" s="109">
        <v>0</v>
      </c>
      <c r="I1372" s="107">
        <v>0</v>
      </c>
      <c r="J1372" s="108">
        <v>1.10634138604837E-3</v>
      </c>
      <c r="K1372" s="108" t="s">
        <v>156</v>
      </c>
      <c r="L1372" s="110" t="s">
        <v>157</v>
      </c>
      <c r="M1372" s="106">
        <v>0</v>
      </c>
      <c r="N1372" s="111">
        <v>0</v>
      </c>
      <c r="O1372" s="112">
        <v>2.9660914388784801E-3</v>
      </c>
      <c r="P1372" s="112" t="s">
        <v>156</v>
      </c>
      <c r="Q1372" s="113">
        <v>0</v>
      </c>
      <c r="R1372" s="107">
        <v>0</v>
      </c>
      <c r="S1372" s="108">
        <v>3.6874700427347898E-4</v>
      </c>
      <c r="T1372" s="108" t="s">
        <v>156</v>
      </c>
      <c r="U1372" s="110" t="s">
        <v>157</v>
      </c>
      <c r="V1372" s="106">
        <v>5.6642872243996799E-2</v>
      </c>
      <c r="W1372" s="107">
        <v>-9.3795118801120719E-3</v>
      </c>
      <c r="X1372" s="108">
        <v>5.8384746022304397E-3</v>
      </c>
      <c r="Y1372" s="108">
        <v>10.307518617842019</v>
      </c>
      <c r="Z1372" s="109">
        <v>0</v>
      </c>
      <c r="AA1372" s="107">
        <v>0</v>
      </c>
      <c r="AB1372" s="108">
        <v>3.4280954696823099E-3</v>
      </c>
      <c r="AC1372" s="108" t="s">
        <v>156</v>
      </c>
      <c r="AD1372" s="110" t="s">
        <v>157</v>
      </c>
    </row>
    <row r="1373" spans="1:30" x14ac:dyDescent="0.2">
      <c r="A1373" s="105" t="s">
        <v>3951</v>
      </c>
      <c r="B1373" s="105" t="s">
        <v>3952</v>
      </c>
      <c r="C1373" s="105" t="s">
        <v>3953</v>
      </c>
      <c r="D1373" s="106">
        <v>0</v>
      </c>
      <c r="E1373" s="107">
        <v>0</v>
      </c>
      <c r="F1373" s="108">
        <v>2.5899182232897201E-3</v>
      </c>
      <c r="G1373" s="108" t="s">
        <v>156</v>
      </c>
      <c r="H1373" s="109">
        <v>0</v>
      </c>
      <c r="I1373" s="107">
        <v>0</v>
      </c>
      <c r="J1373" s="108">
        <v>9.5004139052337904E-4</v>
      </c>
      <c r="K1373" s="108" t="s">
        <v>156</v>
      </c>
      <c r="L1373" s="110" t="s">
        <v>157</v>
      </c>
      <c r="M1373" s="106">
        <v>0</v>
      </c>
      <c r="N1373" s="111">
        <v>0</v>
      </c>
      <c r="O1373" s="112">
        <v>2.2837530784575399E-3</v>
      </c>
      <c r="P1373" s="112" t="s">
        <v>156</v>
      </c>
      <c r="Q1373" s="113">
        <v>0</v>
      </c>
      <c r="R1373" s="107">
        <v>0</v>
      </c>
      <c r="S1373" s="108">
        <v>2.9860205181267202E-4</v>
      </c>
      <c r="T1373" s="108" t="s">
        <v>156</v>
      </c>
      <c r="U1373" s="110" t="s">
        <v>157</v>
      </c>
      <c r="V1373" s="106">
        <v>5.66331017480338E-2</v>
      </c>
      <c r="W1373" s="107">
        <v>-9.3778939804659393E-3</v>
      </c>
      <c r="X1373" s="108">
        <v>6.63760598686787E-3</v>
      </c>
      <c r="Y1373" s="108">
        <v>11.720364560640219</v>
      </c>
      <c r="Z1373" s="109">
        <v>0</v>
      </c>
      <c r="AA1373" s="107">
        <v>0</v>
      </c>
      <c r="AB1373" s="108">
        <v>3.2026007379367602E-3</v>
      </c>
      <c r="AC1373" s="108" t="s">
        <v>156</v>
      </c>
      <c r="AD1373" s="110" t="s">
        <v>157</v>
      </c>
    </row>
    <row r="1374" spans="1:30" x14ac:dyDescent="0.2">
      <c r="A1374" s="105" t="s">
        <v>3954</v>
      </c>
      <c r="B1374" s="105" t="s">
        <v>3955</v>
      </c>
      <c r="C1374" s="105" t="s">
        <v>3956</v>
      </c>
      <c r="D1374" s="106">
        <v>0</v>
      </c>
      <c r="E1374" s="107">
        <v>0</v>
      </c>
      <c r="F1374" s="108">
        <v>2.19868849606643E-3</v>
      </c>
      <c r="G1374" s="108" t="s">
        <v>156</v>
      </c>
      <c r="H1374" s="113">
        <v>0</v>
      </c>
      <c r="I1374" s="107">
        <v>0</v>
      </c>
      <c r="J1374" s="108">
        <v>6.8718248580953295E-4</v>
      </c>
      <c r="K1374" s="108" t="s">
        <v>156</v>
      </c>
      <c r="L1374" s="110" t="s">
        <v>157</v>
      </c>
      <c r="M1374" s="106">
        <v>0</v>
      </c>
      <c r="N1374" s="111">
        <v>0</v>
      </c>
      <c r="O1374" s="112">
        <v>1.8852910898529899E-3</v>
      </c>
      <c r="P1374" s="112" t="s">
        <v>156</v>
      </c>
      <c r="Q1374" s="113">
        <v>0</v>
      </c>
      <c r="R1374" s="107">
        <v>0</v>
      </c>
      <c r="S1374" s="108">
        <v>2.5601602510357902E-4</v>
      </c>
      <c r="T1374" s="108" t="s">
        <v>156</v>
      </c>
      <c r="U1374" s="110" t="s">
        <v>157</v>
      </c>
      <c r="V1374" s="106">
        <v>5.6620295394800103E-2</v>
      </c>
      <c r="W1374" s="107">
        <v>-9.3757733722139597E-3</v>
      </c>
      <c r="X1374" s="108">
        <v>7.6839428650273796E-3</v>
      </c>
      <c r="Y1374" s="108">
        <v>13.571004551369855</v>
      </c>
      <c r="Z1374" s="109">
        <v>0</v>
      </c>
      <c r="AA1374" s="107">
        <v>0</v>
      </c>
      <c r="AB1374" s="108">
        <v>2.72060092888204E-3</v>
      </c>
      <c r="AC1374" s="108" t="s">
        <v>156</v>
      </c>
      <c r="AD1374" s="110" t="s">
        <v>157</v>
      </c>
    </row>
    <row r="1375" spans="1:30" x14ac:dyDescent="0.2">
      <c r="A1375" s="105" t="s">
        <v>3957</v>
      </c>
      <c r="B1375" s="105" t="s">
        <v>3958</v>
      </c>
      <c r="C1375" s="105" t="s">
        <v>3959</v>
      </c>
      <c r="D1375" s="106">
        <v>0</v>
      </c>
      <c r="E1375" s="107">
        <v>0</v>
      </c>
      <c r="F1375" s="108">
        <v>0</v>
      </c>
      <c r="G1375" s="108" t="s">
        <v>156</v>
      </c>
      <c r="H1375" s="109">
        <v>0</v>
      </c>
      <c r="I1375" s="107">
        <v>0</v>
      </c>
      <c r="J1375" s="108">
        <v>0</v>
      </c>
      <c r="K1375" s="108" t="s">
        <v>156</v>
      </c>
      <c r="L1375" s="110" t="s">
        <v>157</v>
      </c>
      <c r="M1375" s="116">
        <v>0</v>
      </c>
      <c r="N1375" s="111">
        <v>0</v>
      </c>
      <c r="O1375" s="115">
        <v>1.77744822149114E-11</v>
      </c>
      <c r="P1375" s="112" t="s">
        <v>156</v>
      </c>
      <c r="Q1375" s="109">
        <v>0</v>
      </c>
      <c r="R1375" s="107">
        <v>0</v>
      </c>
      <c r="S1375" s="108">
        <v>0</v>
      </c>
      <c r="T1375" s="108" t="s">
        <v>156</v>
      </c>
      <c r="U1375" s="110" t="s">
        <v>157</v>
      </c>
      <c r="V1375" s="106">
        <v>0</v>
      </c>
      <c r="W1375" s="107">
        <v>0</v>
      </c>
      <c r="X1375" s="108">
        <v>0</v>
      </c>
      <c r="Y1375" s="108" t="s">
        <v>156</v>
      </c>
      <c r="Z1375" s="109">
        <v>0</v>
      </c>
      <c r="AA1375" s="107">
        <v>0</v>
      </c>
      <c r="AB1375" s="108">
        <v>0</v>
      </c>
      <c r="AC1375" s="108" t="s">
        <v>156</v>
      </c>
      <c r="AD1375" s="110" t="s">
        <v>157</v>
      </c>
    </row>
    <row r="1376" spans="1:30" x14ac:dyDescent="0.2">
      <c r="A1376" s="105" t="s">
        <v>3960</v>
      </c>
      <c r="B1376" s="105" t="s">
        <v>3961</v>
      </c>
      <c r="C1376" s="105" t="s">
        <v>3962</v>
      </c>
      <c r="D1376" s="116">
        <v>0</v>
      </c>
      <c r="E1376" s="107">
        <v>0</v>
      </c>
      <c r="F1376" s="114">
        <v>1.18996028541835E-12</v>
      </c>
      <c r="G1376" s="108" t="s">
        <v>156</v>
      </c>
      <c r="H1376" s="109">
        <v>0</v>
      </c>
      <c r="I1376" s="107">
        <v>0</v>
      </c>
      <c r="J1376" s="108">
        <v>0</v>
      </c>
      <c r="K1376" s="108" t="s">
        <v>156</v>
      </c>
      <c r="L1376" s="110" t="s">
        <v>157</v>
      </c>
      <c r="M1376" s="116">
        <v>0</v>
      </c>
      <c r="N1376" s="111">
        <v>0</v>
      </c>
      <c r="O1376" s="115">
        <v>3.3188728117728099E-11</v>
      </c>
      <c r="P1376" s="112" t="s">
        <v>156</v>
      </c>
      <c r="Q1376" s="109">
        <v>0</v>
      </c>
      <c r="R1376" s="107">
        <v>0</v>
      </c>
      <c r="S1376" s="108">
        <v>0</v>
      </c>
      <c r="T1376" s="108" t="s">
        <v>156</v>
      </c>
      <c r="U1376" s="110" t="s">
        <v>157</v>
      </c>
      <c r="V1376" s="106">
        <v>0</v>
      </c>
      <c r="W1376" s="107">
        <v>0</v>
      </c>
      <c r="X1376" s="108">
        <v>0</v>
      </c>
      <c r="Y1376" s="108" t="s">
        <v>156</v>
      </c>
      <c r="Z1376" s="109">
        <v>0</v>
      </c>
      <c r="AA1376" s="107">
        <v>0</v>
      </c>
      <c r="AB1376" s="108">
        <v>0</v>
      </c>
      <c r="AC1376" s="108" t="s">
        <v>156</v>
      </c>
      <c r="AD1376" s="110" t="s">
        <v>157</v>
      </c>
    </row>
    <row r="1377" spans="1:30" x14ac:dyDescent="0.2">
      <c r="A1377" s="105" t="s">
        <v>3963</v>
      </c>
      <c r="B1377" s="105" t="s">
        <v>3964</v>
      </c>
      <c r="C1377" s="105" t="s">
        <v>3965</v>
      </c>
      <c r="D1377" s="106">
        <v>0</v>
      </c>
      <c r="E1377" s="107">
        <v>0</v>
      </c>
      <c r="F1377" s="108">
        <v>3.3879025534288101E-3</v>
      </c>
      <c r="G1377" s="108" t="s">
        <v>156</v>
      </c>
      <c r="H1377" s="109">
        <v>0</v>
      </c>
      <c r="I1377" s="107">
        <v>0</v>
      </c>
      <c r="J1377" s="108">
        <v>1.76903989831939E-3</v>
      </c>
      <c r="K1377" s="108" t="s">
        <v>156</v>
      </c>
      <c r="L1377" s="110" t="s">
        <v>157</v>
      </c>
      <c r="M1377" s="106">
        <v>0</v>
      </c>
      <c r="N1377" s="111">
        <v>0</v>
      </c>
      <c r="O1377" s="112">
        <v>2.9775801795466298E-3</v>
      </c>
      <c r="P1377" s="112" t="s">
        <v>156</v>
      </c>
      <c r="Q1377" s="113">
        <v>0</v>
      </c>
      <c r="R1377" s="107">
        <v>0</v>
      </c>
      <c r="S1377" s="108">
        <v>7.4491759738375401E-4</v>
      </c>
      <c r="T1377" s="108" t="s">
        <v>156</v>
      </c>
      <c r="U1377" s="110" t="s">
        <v>157</v>
      </c>
      <c r="V1377" s="106">
        <v>0</v>
      </c>
      <c r="W1377" s="107">
        <v>0</v>
      </c>
      <c r="X1377" s="108">
        <v>7.7695715048840897E-3</v>
      </c>
      <c r="Y1377" s="108" t="s">
        <v>156</v>
      </c>
      <c r="Z1377" s="109">
        <v>0</v>
      </c>
      <c r="AA1377" s="107">
        <v>0</v>
      </c>
      <c r="AB1377" s="108">
        <v>2.0294025078868498E-3</v>
      </c>
      <c r="AC1377" s="108" t="s">
        <v>156</v>
      </c>
      <c r="AD1377" s="110" t="s">
        <v>157</v>
      </c>
    </row>
    <row r="1378" spans="1:30" x14ac:dyDescent="0.2">
      <c r="A1378" s="105" t="s">
        <v>3966</v>
      </c>
      <c r="B1378" s="105" t="s">
        <v>3967</v>
      </c>
      <c r="C1378" s="105" t="s">
        <v>3968</v>
      </c>
      <c r="D1378" s="106">
        <v>0</v>
      </c>
      <c r="E1378" s="107">
        <v>0</v>
      </c>
      <c r="F1378" s="108">
        <v>3.1784814035946598E-3</v>
      </c>
      <c r="G1378" s="108" t="s">
        <v>156</v>
      </c>
      <c r="H1378" s="109">
        <v>0</v>
      </c>
      <c r="I1378" s="107">
        <v>0</v>
      </c>
      <c r="J1378" s="108">
        <v>1.34675935835656E-3</v>
      </c>
      <c r="K1378" s="108" t="s">
        <v>156</v>
      </c>
      <c r="L1378" s="110" t="s">
        <v>157</v>
      </c>
      <c r="M1378" s="106">
        <v>0</v>
      </c>
      <c r="N1378" s="111">
        <v>0</v>
      </c>
      <c r="O1378" s="112">
        <v>3.3859967560965201E-3</v>
      </c>
      <c r="P1378" s="112" t="s">
        <v>156</v>
      </c>
      <c r="Q1378" s="113">
        <v>0</v>
      </c>
      <c r="R1378" s="107">
        <v>0</v>
      </c>
      <c r="S1378" s="108">
        <v>4.2178799185326002E-4</v>
      </c>
      <c r="T1378" s="108" t="s">
        <v>156</v>
      </c>
      <c r="U1378" s="110" t="s">
        <v>157</v>
      </c>
      <c r="V1378" s="106">
        <v>5.6720084026023403E-2</v>
      </c>
      <c r="W1378" s="107">
        <v>-9.3922974045410508E-3</v>
      </c>
      <c r="X1378" s="108">
        <v>5.5205265094898101E-3</v>
      </c>
      <c r="Y1378" s="108">
        <v>9.7329307674455681</v>
      </c>
      <c r="Z1378" s="109">
        <v>0</v>
      </c>
      <c r="AA1378" s="107">
        <v>0</v>
      </c>
      <c r="AB1378" s="108">
        <v>3.6235625497006698E-3</v>
      </c>
      <c r="AC1378" s="108" t="s">
        <v>156</v>
      </c>
      <c r="AD1378" s="110" t="s">
        <v>157</v>
      </c>
    </row>
    <row r="1379" spans="1:30" x14ac:dyDescent="0.2">
      <c r="A1379" s="105" t="s">
        <v>3969</v>
      </c>
      <c r="B1379" s="105" t="s">
        <v>3970</v>
      </c>
      <c r="C1379" s="105" t="s">
        <v>3971</v>
      </c>
      <c r="D1379" s="106">
        <v>0</v>
      </c>
      <c r="E1379" s="107">
        <v>0</v>
      </c>
      <c r="F1379" s="108">
        <v>2.8763343984044799E-3</v>
      </c>
      <c r="G1379" s="108" t="s">
        <v>156</v>
      </c>
      <c r="H1379" s="109">
        <v>0</v>
      </c>
      <c r="I1379" s="107">
        <v>0</v>
      </c>
      <c r="J1379" s="108">
        <v>1.10634138604837E-3</v>
      </c>
      <c r="K1379" s="108" t="s">
        <v>156</v>
      </c>
      <c r="L1379" s="110" t="s">
        <v>157</v>
      </c>
      <c r="M1379" s="106">
        <v>0</v>
      </c>
      <c r="N1379" s="111">
        <v>0</v>
      </c>
      <c r="O1379" s="112">
        <v>2.9660914388784801E-3</v>
      </c>
      <c r="P1379" s="112" t="s">
        <v>156</v>
      </c>
      <c r="Q1379" s="113">
        <v>0</v>
      </c>
      <c r="R1379" s="107">
        <v>0</v>
      </c>
      <c r="S1379" s="108">
        <v>3.6874700427347898E-4</v>
      </c>
      <c r="T1379" s="108" t="s">
        <v>156</v>
      </c>
      <c r="U1379" s="110" t="s">
        <v>157</v>
      </c>
      <c r="V1379" s="106">
        <v>5.6642872243996799E-2</v>
      </c>
      <c r="W1379" s="107">
        <v>-9.3795118801120719E-3</v>
      </c>
      <c r="X1379" s="108">
        <v>5.8384746022304397E-3</v>
      </c>
      <c r="Y1379" s="108">
        <v>10.307518617842019</v>
      </c>
      <c r="Z1379" s="109">
        <v>0</v>
      </c>
      <c r="AA1379" s="107">
        <v>0</v>
      </c>
      <c r="AB1379" s="108">
        <v>3.4280954696823099E-3</v>
      </c>
      <c r="AC1379" s="108" t="s">
        <v>156</v>
      </c>
      <c r="AD1379" s="110" t="s">
        <v>157</v>
      </c>
    </row>
    <row r="1380" spans="1:30" x14ac:dyDescent="0.2">
      <c r="A1380" s="105" t="s">
        <v>3972</v>
      </c>
      <c r="B1380" s="105" t="s">
        <v>3973</v>
      </c>
      <c r="C1380" s="105" t="s">
        <v>3974</v>
      </c>
      <c r="D1380" s="106">
        <v>0</v>
      </c>
      <c r="E1380" s="107">
        <v>0</v>
      </c>
      <c r="F1380" s="108">
        <v>2.5899182232897201E-3</v>
      </c>
      <c r="G1380" s="108" t="s">
        <v>156</v>
      </c>
      <c r="H1380" s="109">
        <v>0</v>
      </c>
      <c r="I1380" s="107">
        <v>0</v>
      </c>
      <c r="J1380" s="108">
        <v>9.5004139052337904E-4</v>
      </c>
      <c r="K1380" s="108" t="s">
        <v>156</v>
      </c>
      <c r="L1380" s="110" t="s">
        <v>157</v>
      </c>
      <c r="M1380" s="106">
        <v>0</v>
      </c>
      <c r="N1380" s="111">
        <v>0</v>
      </c>
      <c r="O1380" s="112">
        <v>2.2837530784575399E-3</v>
      </c>
      <c r="P1380" s="112" t="s">
        <v>156</v>
      </c>
      <c r="Q1380" s="113">
        <v>0</v>
      </c>
      <c r="R1380" s="107">
        <v>0</v>
      </c>
      <c r="S1380" s="108">
        <v>2.9860205181267202E-4</v>
      </c>
      <c r="T1380" s="108" t="s">
        <v>156</v>
      </c>
      <c r="U1380" s="110" t="s">
        <v>157</v>
      </c>
      <c r="V1380" s="106">
        <v>5.66331017480338E-2</v>
      </c>
      <c r="W1380" s="107">
        <v>-9.3778939804659393E-3</v>
      </c>
      <c r="X1380" s="108">
        <v>6.63760598686787E-3</v>
      </c>
      <c r="Y1380" s="108">
        <v>11.720364560640219</v>
      </c>
      <c r="Z1380" s="109">
        <v>0</v>
      </c>
      <c r="AA1380" s="107">
        <v>0</v>
      </c>
      <c r="AB1380" s="108">
        <v>3.2026007379367602E-3</v>
      </c>
      <c r="AC1380" s="108" t="s">
        <v>156</v>
      </c>
      <c r="AD1380" s="110" t="s">
        <v>157</v>
      </c>
    </row>
    <row r="1381" spans="1:30" x14ac:dyDescent="0.2">
      <c r="A1381" s="105" t="s">
        <v>3975</v>
      </c>
      <c r="B1381" s="105" t="s">
        <v>3976</v>
      </c>
      <c r="C1381" s="105" t="s">
        <v>3977</v>
      </c>
      <c r="D1381" s="106">
        <v>0</v>
      </c>
      <c r="E1381" s="107">
        <v>0</v>
      </c>
      <c r="F1381" s="108">
        <v>2.19868849606643E-3</v>
      </c>
      <c r="G1381" s="108" t="s">
        <v>156</v>
      </c>
      <c r="H1381" s="113">
        <v>0</v>
      </c>
      <c r="I1381" s="107">
        <v>0</v>
      </c>
      <c r="J1381" s="108">
        <v>6.8718248580953295E-4</v>
      </c>
      <c r="K1381" s="108" t="s">
        <v>156</v>
      </c>
      <c r="L1381" s="110" t="s">
        <v>157</v>
      </c>
      <c r="M1381" s="106">
        <v>0</v>
      </c>
      <c r="N1381" s="111">
        <v>0</v>
      </c>
      <c r="O1381" s="112">
        <v>1.8852910898529899E-3</v>
      </c>
      <c r="P1381" s="112" t="s">
        <v>156</v>
      </c>
      <c r="Q1381" s="113">
        <v>0</v>
      </c>
      <c r="R1381" s="107">
        <v>0</v>
      </c>
      <c r="S1381" s="108">
        <v>2.5601602510357902E-4</v>
      </c>
      <c r="T1381" s="108" t="s">
        <v>156</v>
      </c>
      <c r="U1381" s="110" t="s">
        <v>157</v>
      </c>
      <c r="V1381" s="106">
        <v>5.6620295394800103E-2</v>
      </c>
      <c r="W1381" s="107">
        <v>-9.3757733722139597E-3</v>
      </c>
      <c r="X1381" s="108">
        <v>7.6839428650273796E-3</v>
      </c>
      <c r="Y1381" s="108">
        <v>13.571004551369855</v>
      </c>
      <c r="Z1381" s="109">
        <v>0</v>
      </c>
      <c r="AA1381" s="107">
        <v>0</v>
      </c>
      <c r="AB1381" s="108">
        <v>2.72060092888204E-3</v>
      </c>
      <c r="AC1381" s="108" t="s">
        <v>156</v>
      </c>
      <c r="AD1381" s="110" t="s">
        <v>157</v>
      </c>
    </row>
    <row r="1382" spans="1:30" x14ac:dyDescent="0.2">
      <c r="A1382" s="105" t="s">
        <v>3978</v>
      </c>
      <c r="B1382" s="105" t="s">
        <v>3979</v>
      </c>
      <c r="C1382" s="105" t="s">
        <v>3980</v>
      </c>
      <c r="D1382" s="106">
        <v>0</v>
      </c>
      <c r="E1382" s="107">
        <v>0</v>
      </c>
      <c r="F1382" s="108">
        <v>3.3520023215058599E-3</v>
      </c>
      <c r="G1382" s="108" t="s">
        <v>156</v>
      </c>
      <c r="H1382" s="113">
        <v>0</v>
      </c>
      <c r="I1382" s="107">
        <v>0</v>
      </c>
      <c r="J1382" s="114">
        <v>4.6913234027656801E-5</v>
      </c>
      <c r="K1382" s="108" t="s">
        <v>156</v>
      </c>
      <c r="L1382" s="110" t="s">
        <v>157</v>
      </c>
      <c r="M1382" s="116">
        <v>0</v>
      </c>
      <c r="N1382" s="111">
        <v>0</v>
      </c>
      <c r="O1382" s="115">
        <v>4.98577896579423E-5</v>
      </c>
      <c r="P1382" s="112" t="s">
        <v>156</v>
      </c>
      <c r="Q1382" s="113">
        <v>0</v>
      </c>
      <c r="R1382" s="107">
        <v>0</v>
      </c>
      <c r="S1382" s="108">
        <v>3.7838137206153101E-4</v>
      </c>
      <c r="T1382" s="108" t="s">
        <v>156</v>
      </c>
      <c r="U1382" s="110" t="s">
        <v>157</v>
      </c>
      <c r="V1382" s="116">
        <v>0</v>
      </c>
      <c r="W1382" s="107">
        <v>0</v>
      </c>
      <c r="X1382" s="108">
        <v>3.0506224209174898E-4</v>
      </c>
      <c r="Y1382" s="108" t="s">
        <v>156</v>
      </c>
      <c r="Z1382" s="113">
        <v>0</v>
      </c>
      <c r="AA1382" s="107">
        <v>0</v>
      </c>
      <c r="AB1382" s="114">
        <v>2.0523349859159299E-5</v>
      </c>
      <c r="AC1382" s="108" t="s">
        <v>156</v>
      </c>
      <c r="AD1382" s="110" t="s">
        <v>157</v>
      </c>
    </row>
    <row r="1383" spans="1:30" x14ac:dyDescent="0.2">
      <c r="A1383" s="105" t="s">
        <v>3981</v>
      </c>
      <c r="B1383" s="105" t="s">
        <v>3982</v>
      </c>
      <c r="C1383" s="105" t="s">
        <v>3983</v>
      </c>
      <c r="D1383" s="106">
        <v>2.2704833735190201E-2</v>
      </c>
      <c r="E1383" s="107">
        <v>-9.2142127320574991E-3</v>
      </c>
      <c r="F1383" s="108">
        <v>2.3001702614608402E-3</v>
      </c>
      <c r="G1383" s="108">
        <v>10.130751399847551</v>
      </c>
      <c r="H1383" s="109">
        <v>1.9634332749551599E-2</v>
      </c>
      <c r="I1383" s="107">
        <v>-4.8372339860930279E-2</v>
      </c>
      <c r="J1383" s="114">
        <v>5.8648275191993499E-5</v>
      </c>
      <c r="K1383" s="108">
        <v>0.29870266507188986</v>
      </c>
      <c r="L1383" s="110">
        <v>2.3922495138483257</v>
      </c>
      <c r="M1383" s="106">
        <v>2.0719506541798601E-2</v>
      </c>
      <c r="N1383" s="111">
        <v>-1.1252040046594223E-2</v>
      </c>
      <c r="O1383" s="115">
        <v>6.1985568387469303E-5</v>
      </c>
      <c r="P1383" s="112">
        <v>0.29916527337377652</v>
      </c>
      <c r="Q1383" s="109">
        <v>7.9651839960539501E-3</v>
      </c>
      <c r="R1383" s="107">
        <v>-1.837432942891493E-2</v>
      </c>
      <c r="S1383" s="108">
        <v>2.1797321411484499E-4</v>
      </c>
      <c r="T1383" s="108">
        <v>2.7365747511021921</v>
      </c>
      <c r="U1383" s="110">
        <v>0.70750500735863064</v>
      </c>
      <c r="V1383" s="106">
        <v>2.92800808977569E-2</v>
      </c>
      <c r="W1383" s="107">
        <v>-4.8484982443710717E-3</v>
      </c>
      <c r="X1383" s="108">
        <v>1.1175892779133299E-3</v>
      </c>
      <c r="Y1383" s="108">
        <v>3.8168927258631538</v>
      </c>
      <c r="Z1383" s="109">
        <v>7.9011996870620802E-3</v>
      </c>
      <c r="AA1383" s="107">
        <v>-4.0500404876236641E-3</v>
      </c>
      <c r="AB1383" s="114">
        <v>2.48562406454674E-5</v>
      </c>
      <c r="AC1383" s="108">
        <v>0.31458818445214803</v>
      </c>
      <c r="AD1383" s="110">
        <v>-0.25960163108087292</v>
      </c>
    </row>
    <row r="1384" spans="1:30" x14ac:dyDescent="0.2">
      <c r="A1384" s="105" t="s">
        <v>3984</v>
      </c>
      <c r="B1384" s="105" t="s">
        <v>3985</v>
      </c>
      <c r="C1384" s="105" t="s">
        <v>3986</v>
      </c>
      <c r="D1384" s="106">
        <v>0</v>
      </c>
      <c r="E1384" s="107">
        <v>0</v>
      </c>
      <c r="F1384" s="108">
        <v>4.2508442745194204E-3</v>
      </c>
      <c r="G1384" s="108" t="s">
        <v>156</v>
      </c>
      <c r="H1384" s="109">
        <v>0</v>
      </c>
      <c r="I1384" s="107">
        <v>0</v>
      </c>
      <c r="J1384" s="108">
        <v>8.0597223994845299E-4</v>
      </c>
      <c r="K1384" s="108" t="s">
        <v>156</v>
      </c>
      <c r="L1384" s="110" t="s">
        <v>157</v>
      </c>
      <c r="M1384" s="106">
        <v>0</v>
      </c>
      <c r="N1384" s="111">
        <v>0</v>
      </c>
      <c r="O1384" s="112">
        <v>3.3993818860374799E-3</v>
      </c>
      <c r="P1384" s="112" t="s">
        <v>156</v>
      </c>
      <c r="Q1384" s="113">
        <v>0</v>
      </c>
      <c r="R1384" s="107">
        <v>0</v>
      </c>
      <c r="S1384" s="108">
        <v>1.04373186044207E-4</v>
      </c>
      <c r="T1384" s="108" t="s">
        <v>156</v>
      </c>
      <c r="U1384" s="110" t="s">
        <v>157</v>
      </c>
      <c r="V1384" s="106">
        <v>-1.1302794845631001E-2</v>
      </c>
      <c r="W1384" s="107">
        <v>1.8716335230387483E-3</v>
      </c>
      <c r="X1384" s="108">
        <v>3.68729908357125E-3</v>
      </c>
      <c r="Y1384" s="108">
        <v>32.622896672291098</v>
      </c>
      <c r="Z1384" s="109">
        <v>0</v>
      </c>
      <c r="AA1384" s="107">
        <v>0</v>
      </c>
      <c r="AB1384" s="108">
        <v>1.9897173041490599E-3</v>
      </c>
      <c r="AC1384" s="108" t="s">
        <v>156</v>
      </c>
      <c r="AD1384" s="110" t="s">
        <v>157</v>
      </c>
    </row>
    <row r="1385" spans="1:30" x14ac:dyDescent="0.2">
      <c r="A1385" s="105" t="s">
        <v>3987</v>
      </c>
      <c r="B1385" s="105" t="s">
        <v>3988</v>
      </c>
      <c r="C1385" s="105" t="s">
        <v>3989</v>
      </c>
      <c r="D1385" s="106">
        <v>0</v>
      </c>
      <c r="E1385" s="107">
        <v>0</v>
      </c>
      <c r="F1385" s="108">
        <v>1.73339183519145E-3</v>
      </c>
      <c r="G1385" s="108" t="s">
        <v>156</v>
      </c>
      <c r="H1385" s="113">
        <v>0</v>
      </c>
      <c r="I1385" s="107">
        <v>0</v>
      </c>
      <c r="J1385" s="114">
        <v>5.7289591116417899E-5</v>
      </c>
      <c r="K1385" s="108" t="s">
        <v>156</v>
      </c>
      <c r="L1385" s="110" t="s">
        <v>157</v>
      </c>
      <c r="M1385" s="116">
        <v>0</v>
      </c>
      <c r="N1385" s="111">
        <v>0</v>
      </c>
      <c r="O1385" s="115">
        <v>9.4963445261585705E-5</v>
      </c>
      <c r="P1385" s="112" t="s">
        <v>156</v>
      </c>
      <c r="Q1385" s="113">
        <v>0</v>
      </c>
      <c r="R1385" s="107">
        <v>0</v>
      </c>
      <c r="S1385" s="114">
        <v>6.7780193056592703E-5</v>
      </c>
      <c r="T1385" s="108" t="s">
        <v>156</v>
      </c>
      <c r="U1385" s="110" t="s">
        <v>157</v>
      </c>
      <c r="V1385" s="116">
        <v>0</v>
      </c>
      <c r="W1385" s="107">
        <v>0</v>
      </c>
      <c r="X1385" s="114">
        <v>1.58656187731064E-5</v>
      </c>
      <c r="Y1385" s="108" t="s">
        <v>156</v>
      </c>
      <c r="Z1385" s="113">
        <v>0</v>
      </c>
      <c r="AA1385" s="107">
        <v>0</v>
      </c>
      <c r="AB1385" s="114">
        <v>6.6369044369019798E-5</v>
      </c>
      <c r="AC1385" s="108" t="s">
        <v>156</v>
      </c>
      <c r="AD1385" s="110" t="s">
        <v>157</v>
      </c>
    </row>
    <row r="1386" spans="1:30" x14ac:dyDescent="0.2">
      <c r="A1386" s="105" t="s">
        <v>3990</v>
      </c>
      <c r="B1386" s="105" t="s">
        <v>3991</v>
      </c>
      <c r="C1386" s="105" t="s">
        <v>3992</v>
      </c>
      <c r="D1386" s="116">
        <v>0</v>
      </c>
      <c r="E1386" s="107">
        <v>0</v>
      </c>
      <c r="F1386" s="114">
        <v>5.3409834244304403E-6</v>
      </c>
      <c r="G1386" s="108" t="s">
        <v>156</v>
      </c>
      <c r="H1386" s="113">
        <v>0</v>
      </c>
      <c r="I1386" s="107">
        <v>0</v>
      </c>
      <c r="J1386" s="114">
        <v>5.2106353028874604E-7</v>
      </c>
      <c r="K1386" s="108" t="s">
        <v>156</v>
      </c>
      <c r="L1386" s="110" t="s">
        <v>157</v>
      </c>
      <c r="M1386" s="116">
        <v>0</v>
      </c>
      <c r="N1386" s="111">
        <v>0</v>
      </c>
      <c r="O1386" s="115">
        <v>6.6524063657759103E-6</v>
      </c>
      <c r="P1386" s="112" t="s">
        <v>156</v>
      </c>
      <c r="Q1386" s="113">
        <v>0</v>
      </c>
      <c r="R1386" s="107">
        <v>0</v>
      </c>
      <c r="S1386" s="114">
        <v>3.4234784318228799E-6</v>
      </c>
      <c r="T1386" s="108" t="s">
        <v>156</v>
      </c>
      <c r="U1386" s="110" t="s">
        <v>157</v>
      </c>
      <c r="V1386" s="116">
        <v>0</v>
      </c>
      <c r="W1386" s="107">
        <v>0</v>
      </c>
      <c r="X1386" s="114">
        <v>2.1069997411966202E-6</v>
      </c>
      <c r="Y1386" s="108" t="s">
        <v>156</v>
      </c>
      <c r="Z1386" s="113">
        <v>0</v>
      </c>
      <c r="AA1386" s="107">
        <v>0</v>
      </c>
      <c r="AB1386" s="114">
        <v>1.1276247375238601E-6</v>
      </c>
      <c r="AC1386" s="108" t="s">
        <v>156</v>
      </c>
      <c r="AD1386" s="110" t="s">
        <v>157</v>
      </c>
    </row>
    <row r="1387" spans="1:30" x14ac:dyDescent="0.2">
      <c r="A1387" s="105" t="s">
        <v>3993</v>
      </c>
      <c r="B1387" s="105" t="s">
        <v>3994</v>
      </c>
      <c r="C1387" s="105" t="s">
        <v>3995</v>
      </c>
      <c r="D1387" s="116">
        <v>0</v>
      </c>
      <c r="E1387" s="107">
        <v>0</v>
      </c>
      <c r="F1387" s="108">
        <v>1.1108503083530901E-3</v>
      </c>
      <c r="G1387" s="108" t="s">
        <v>156</v>
      </c>
      <c r="H1387" s="113">
        <v>0</v>
      </c>
      <c r="I1387" s="107">
        <v>0</v>
      </c>
      <c r="J1387" s="114">
        <v>9.1912176471585107E-6</v>
      </c>
      <c r="K1387" s="108" t="s">
        <v>156</v>
      </c>
      <c r="L1387" s="110" t="s">
        <v>157</v>
      </c>
      <c r="M1387" s="116">
        <v>0</v>
      </c>
      <c r="N1387" s="111">
        <v>0</v>
      </c>
      <c r="O1387" s="115">
        <v>1.5914453478867901E-5</v>
      </c>
      <c r="P1387" s="112" t="s">
        <v>156</v>
      </c>
      <c r="Q1387" s="109">
        <v>0</v>
      </c>
      <c r="R1387" s="107">
        <v>0</v>
      </c>
      <c r="S1387" s="108">
        <v>0</v>
      </c>
      <c r="T1387" s="108" t="s">
        <v>156</v>
      </c>
      <c r="U1387" s="110" t="s">
        <v>157</v>
      </c>
      <c r="V1387" s="106">
        <v>0</v>
      </c>
      <c r="W1387" s="107">
        <v>0</v>
      </c>
      <c r="X1387" s="108">
        <v>0</v>
      </c>
      <c r="Y1387" s="108" t="s">
        <v>156</v>
      </c>
      <c r="Z1387" s="113">
        <v>0</v>
      </c>
      <c r="AA1387" s="107">
        <v>0</v>
      </c>
      <c r="AB1387" s="114">
        <v>1.2082845091713601E-5</v>
      </c>
      <c r="AC1387" s="108" t="s">
        <v>156</v>
      </c>
      <c r="AD1387" s="110" t="s">
        <v>157</v>
      </c>
    </row>
    <row r="1388" spans="1:30" x14ac:dyDescent="0.2">
      <c r="A1388" s="105" t="s">
        <v>3996</v>
      </c>
      <c r="B1388" s="105" t="s">
        <v>3997</v>
      </c>
      <c r="C1388" s="105" t="s">
        <v>3998</v>
      </c>
      <c r="D1388" s="106">
        <v>0</v>
      </c>
      <c r="E1388" s="107">
        <v>0</v>
      </c>
      <c r="F1388" s="108">
        <v>1.73339183519145E-3</v>
      </c>
      <c r="G1388" s="108" t="s">
        <v>156</v>
      </c>
      <c r="H1388" s="113">
        <v>0</v>
      </c>
      <c r="I1388" s="107">
        <v>0</v>
      </c>
      <c r="J1388" s="114">
        <v>5.7289591116417899E-5</v>
      </c>
      <c r="K1388" s="108" t="s">
        <v>156</v>
      </c>
      <c r="L1388" s="110" t="s">
        <v>157</v>
      </c>
      <c r="M1388" s="116">
        <v>0</v>
      </c>
      <c r="N1388" s="111">
        <v>0</v>
      </c>
      <c r="O1388" s="115">
        <v>9.4963445261585705E-5</v>
      </c>
      <c r="P1388" s="112" t="s">
        <v>156</v>
      </c>
      <c r="Q1388" s="113">
        <v>0</v>
      </c>
      <c r="R1388" s="107">
        <v>0</v>
      </c>
      <c r="S1388" s="114">
        <v>6.7780193056592703E-5</v>
      </c>
      <c r="T1388" s="108" t="s">
        <v>156</v>
      </c>
      <c r="U1388" s="110" t="s">
        <v>157</v>
      </c>
      <c r="V1388" s="116">
        <v>0</v>
      </c>
      <c r="W1388" s="107">
        <v>0</v>
      </c>
      <c r="X1388" s="114">
        <v>1.58656187731064E-5</v>
      </c>
      <c r="Y1388" s="108" t="s">
        <v>156</v>
      </c>
      <c r="Z1388" s="113">
        <v>0</v>
      </c>
      <c r="AA1388" s="107">
        <v>0</v>
      </c>
      <c r="AB1388" s="114">
        <v>6.6369044369019798E-5</v>
      </c>
      <c r="AC1388" s="108" t="s">
        <v>156</v>
      </c>
      <c r="AD1388" s="110" t="s">
        <v>157</v>
      </c>
    </row>
    <row r="1389" spans="1:30" x14ac:dyDescent="0.2">
      <c r="A1389" s="105" t="s">
        <v>3999</v>
      </c>
      <c r="B1389" s="105" t="s">
        <v>4000</v>
      </c>
      <c r="C1389" s="105" t="s">
        <v>4001</v>
      </c>
      <c r="D1389" s="116">
        <v>0</v>
      </c>
      <c r="E1389" s="107">
        <v>0</v>
      </c>
      <c r="F1389" s="114">
        <v>5.3409834244304403E-6</v>
      </c>
      <c r="G1389" s="108" t="s">
        <v>156</v>
      </c>
      <c r="H1389" s="113">
        <v>0</v>
      </c>
      <c r="I1389" s="107">
        <v>0</v>
      </c>
      <c r="J1389" s="114">
        <v>5.2106353028874604E-7</v>
      </c>
      <c r="K1389" s="108" t="s">
        <v>156</v>
      </c>
      <c r="L1389" s="110" t="s">
        <v>157</v>
      </c>
      <c r="M1389" s="116">
        <v>0</v>
      </c>
      <c r="N1389" s="111">
        <v>0</v>
      </c>
      <c r="O1389" s="115">
        <v>6.6524063657759103E-6</v>
      </c>
      <c r="P1389" s="112" t="s">
        <v>156</v>
      </c>
      <c r="Q1389" s="113">
        <v>0</v>
      </c>
      <c r="R1389" s="107">
        <v>0</v>
      </c>
      <c r="S1389" s="114">
        <v>3.4234784318228799E-6</v>
      </c>
      <c r="T1389" s="108" t="s">
        <v>156</v>
      </c>
      <c r="U1389" s="110" t="s">
        <v>157</v>
      </c>
      <c r="V1389" s="116">
        <v>0</v>
      </c>
      <c r="W1389" s="107">
        <v>0</v>
      </c>
      <c r="X1389" s="114">
        <v>2.1069997411966202E-6</v>
      </c>
      <c r="Y1389" s="108" t="s">
        <v>156</v>
      </c>
      <c r="Z1389" s="113">
        <v>0</v>
      </c>
      <c r="AA1389" s="107">
        <v>0</v>
      </c>
      <c r="AB1389" s="114">
        <v>1.1276247375238601E-6</v>
      </c>
      <c r="AC1389" s="108" t="s">
        <v>156</v>
      </c>
      <c r="AD1389" s="110" t="s">
        <v>157</v>
      </c>
    </row>
    <row r="1390" spans="1:30" x14ac:dyDescent="0.2">
      <c r="A1390" s="105" t="s">
        <v>4002</v>
      </c>
      <c r="B1390" s="105" t="s">
        <v>4003</v>
      </c>
      <c r="C1390" s="105" t="s">
        <v>4004</v>
      </c>
      <c r="D1390" s="116">
        <v>0</v>
      </c>
      <c r="E1390" s="107">
        <v>0</v>
      </c>
      <c r="F1390" s="108">
        <v>1.1108503083530901E-3</v>
      </c>
      <c r="G1390" s="108" t="s">
        <v>156</v>
      </c>
      <c r="H1390" s="113">
        <v>0</v>
      </c>
      <c r="I1390" s="107">
        <v>0</v>
      </c>
      <c r="J1390" s="114">
        <v>9.1912176471585107E-6</v>
      </c>
      <c r="K1390" s="108" t="s">
        <v>156</v>
      </c>
      <c r="L1390" s="110" t="s">
        <v>157</v>
      </c>
      <c r="M1390" s="116">
        <v>0</v>
      </c>
      <c r="N1390" s="111">
        <v>0</v>
      </c>
      <c r="O1390" s="115">
        <v>1.5914453478867901E-5</v>
      </c>
      <c r="P1390" s="112" t="s">
        <v>156</v>
      </c>
      <c r="Q1390" s="109">
        <v>0</v>
      </c>
      <c r="R1390" s="107">
        <v>0</v>
      </c>
      <c r="S1390" s="108">
        <v>0</v>
      </c>
      <c r="T1390" s="108" t="s">
        <v>156</v>
      </c>
      <c r="U1390" s="110" t="s">
        <v>157</v>
      </c>
      <c r="V1390" s="106">
        <v>0</v>
      </c>
      <c r="W1390" s="107">
        <v>0</v>
      </c>
      <c r="X1390" s="108">
        <v>0</v>
      </c>
      <c r="Y1390" s="108" t="s">
        <v>156</v>
      </c>
      <c r="Z1390" s="113">
        <v>0</v>
      </c>
      <c r="AA1390" s="107">
        <v>0</v>
      </c>
      <c r="AB1390" s="114">
        <v>1.2082845091713601E-5</v>
      </c>
      <c r="AC1390" s="108" t="s">
        <v>156</v>
      </c>
      <c r="AD1390" s="110" t="s">
        <v>157</v>
      </c>
    </row>
    <row r="1391" spans="1:30" x14ac:dyDescent="0.2">
      <c r="A1391" s="105" t="s">
        <v>4005</v>
      </c>
      <c r="B1391" s="105" t="s">
        <v>4006</v>
      </c>
      <c r="C1391" s="105" t="s">
        <v>4007</v>
      </c>
      <c r="D1391" s="106">
        <v>0</v>
      </c>
      <c r="E1391" s="107">
        <v>0</v>
      </c>
      <c r="F1391" s="108">
        <v>0</v>
      </c>
      <c r="G1391" s="108" t="s">
        <v>156</v>
      </c>
      <c r="H1391" s="109">
        <v>0</v>
      </c>
      <c r="I1391" s="107">
        <v>0</v>
      </c>
      <c r="J1391" s="108">
        <v>0</v>
      </c>
      <c r="K1391" s="108" t="s">
        <v>156</v>
      </c>
      <c r="L1391" s="110" t="s">
        <v>157</v>
      </c>
      <c r="M1391" s="116">
        <v>0</v>
      </c>
      <c r="N1391" s="111">
        <v>0</v>
      </c>
      <c r="O1391" s="115">
        <v>9.4369242816603397E-11</v>
      </c>
      <c r="P1391" s="112" t="s">
        <v>156</v>
      </c>
      <c r="Q1391" s="109">
        <v>0</v>
      </c>
      <c r="R1391" s="107">
        <v>0</v>
      </c>
      <c r="S1391" s="108">
        <v>0</v>
      </c>
      <c r="T1391" s="108" t="s">
        <v>156</v>
      </c>
      <c r="U1391" s="110" t="s">
        <v>157</v>
      </c>
      <c r="V1391" s="106">
        <v>0</v>
      </c>
      <c r="W1391" s="107">
        <v>0</v>
      </c>
      <c r="X1391" s="108">
        <v>0</v>
      </c>
      <c r="Y1391" s="108" t="s">
        <v>156</v>
      </c>
      <c r="Z1391" s="109">
        <v>0</v>
      </c>
      <c r="AA1391" s="107">
        <v>0</v>
      </c>
      <c r="AB1391" s="108">
        <v>0</v>
      </c>
      <c r="AC1391" s="108" t="s">
        <v>156</v>
      </c>
      <c r="AD1391" s="110" t="s">
        <v>157</v>
      </c>
    </row>
    <row r="1392" spans="1:30" x14ac:dyDescent="0.2">
      <c r="A1392" s="105" t="s">
        <v>4008</v>
      </c>
      <c r="B1392" s="105" t="s">
        <v>4009</v>
      </c>
      <c r="C1392" s="105" t="s">
        <v>4010</v>
      </c>
      <c r="D1392" s="116">
        <v>0</v>
      </c>
      <c r="E1392" s="107">
        <v>0</v>
      </c>
      <c r="F1392" s="114">
        <v>1.18996028541835E-12</v>
      </c>
      <c r="G1392" s="108" t="s">
        <v>156</v>
      </c>
      <c r="H1392" s="109">
        <v>0</v>
      </c>
      <c r="I1392" s="107">
        <v>0</v>
      </c>
      <c r="J1392" s="108">
        <v>0</v>
      </c>
      <c r="K1392" s="108" t="s">
        <v>156</v>
      </c>
      <c r="L1392" s="110" t="s">
        <v>157</v>
      </c>
      <c r="M1392" s="116">
        <v>0</v>
      </c>
      <c r="N1392" s="111">
        <v>0</v>
      </c>
      <c r="O1392" s="115">
        <v>1.9613064793407399E-11</v>
      </c>
      <c r="P1392" s="112" t="s">
        <v>156</v>
      </c>
      <c r="Q1392" s="109">
        <v>0</v>
      </c>
      <c r="R1392" s="107">
        <v>0</v>
      </c>
      <c r="S1392" s="108">
        <v>0</v>
      </c>
      <c r="T1392" s="108" t="s">
        <v>156</v>
      </c>
      <c r="U1392" s="110" t="s">
        <v>157</v>
      </c>
      <c r="V1392" s="106">
        <v>0</v>
      </c>
      <c r="W1392" s="107">
        <v>0</v>
      </c>
      <c r="X1392" s="108">
        <v>0</v>
      </c>
      <c r="Y1392" s="108" t="s">
        <v>156</v>
      </c>
      <c r="Z1392" s="113">
        <v>0</v>
      </c>
      <c r="AA1392" s="107">
        <v>0</v>
      </c>
      <c r="AB1392" s="114">
        <v>2.1770601759493902E-12</v>
      </c>
      <c r="AC1392" s="108" t="s">
        <v>156</v>
      </c>
      <c r="AD1392" s="110" t="s">
        <v>157</v>
      </c>
    </row>
    <row r="1393" spans="1:30" x14ac:dyDescent="0.2">
      <c r="A1393" s="105" t="s">
        <v>4011</v>
      </c>
      <c r="B1393" s="105" t="s">
        <v>4012</v>
      </c>
      <c r="C1393" s="105" t="s">
        <v>4013</v>
      </c>
      <c r="D1393" s="106">
        <v>0</v>
      </c>
      <c r="E1393" s="107">
        <v>0</v>
      </c>
      <c r="F1393" s="108">
        <v>2.0241114565239002E-3</v>
      </c>
      <c r="G1393" s="108" t="s">
        <v>156</v>
      </c>
      <c r="H1393" s="113">
        <v>0</v>
      </c>
      <c r="I1393" s="107">
        <v>0</v>
      </c>
      <c r="J1393" s="108">
        <v>4.9048181198751799E-4</v>
      </c>
      <c r="K1393" s="108" t="s">
        <v>156</v>
      </c>
      <c r="L1393" s="110" t="s">
        <v>157</v>
      </c>
      <c r="M1393" s="106">
        <v>0</v>
      </c>
      <c r="N1393" s="111">
        <v>0</v>
      </c>
      <c r="O1393" s="112">
        <v>2.2217284826052501E-3</v>
      </c>
      <c r="P1393" s="112" t="s">
        <v>156</v>
      </c>
      <c r="Q1393" s="113">
        <v>0</v>
      </c>
      <c r="R1393" s="107">
        <v>0</v>
      </c>
      <c r="S1393" s="108">
        <v>2.9916320138348901E-4</v>
      </c>
      <c r="T1393" s="108" t="s">
        <v>156</v>
      </c>
      <c r="U1393" s="110" t="s">
        <v>157</v>
      </c>
      <c r="V1393" s="106">
        <v>0</v>
      </c>
      <c r="W1393" s="107">
        <v>0</v>
      </c>
      <c r="X1393" s="108">
        <v>3.5729020840352598E-3</v>
      </c>
      <c r="Y1393" s="108" t="s">
        <v>156</v>
      </c>
      <c r="Z1393" s="109">
        <v>0</v>
      </c>
      <c r="AA1393" s="107">
        <v>0</v>
      </c>
      <c r="AB1393" s="108">
        <v>1.49072381681756E-3</v>
      </c>
      <c r="AC1393" s="108" t="s">
        <v>156</v>
      </c>
      <c r="AD1393" s="110" t="s">
        <v>157</v>
      </c>
    </row>
    <row r="1394" spans="1:30" x14ac:dyDescent="0.2">
      <c r="A1394" s="105" t="s">
        <v>4014</v>
      </c>
      <c r="B1394" s="105" t="s">
        <v>4015</v>
      </c>
      <c r="C1394" s="105" t="s">
        <v>4016</v>
      </c>
      <c r="D1394" s="106">
        <v>0</v>
      </c>
      <c r="E1394" s="107">
        <v>0</v>
      </c>
      <c r="F1394" s="108">
        <v>2.1526558495104601E-3</v>
      </c>
      <c r="G1394" s="108" t="s">
        <v>156</v>
      </c>
      <c r="H1394" s="113">
        <v>0</v>
      </c>
      <c r="I1394" s="107">
        <v>0</v>
      </c>
      <c r="J1394" s="114">
        <v>4.2124272367656801E-5</v>
      </c>
      <c r="K1394" s="108" t="s">
        <v>156</v>
      </c>
      <c r="L1394" s="110" t="s">
        <v>157</v>
      </c>
      <c r="M1394" s="116">
        <v>0</v>
      </c>
      <c r="N1394" s="111">
        <v>0</v>
      </c>
      <c r="O1394" s="115">
        <v>4.5291184967380202E-5</v>
      </c>
      <c r="P1394" s="112" t="s">
        <v>156</v>
      </c>
      <c r="Q1394" s="113">
        <v>0</v>
      </c>
      <c r="R1394" s="107">
        <v>0</v>
      </c>
      <c r="S1394" s="108">
        <v>3.7336453358659402E-4</v>
      </c>
      <c r="T1394" s="108" t="s">
        <v>156</v>
      </c>
      <c r="U1394" s="110" t="s">
        <v>157</v>
      </c>
      <c r="V1394" s="116">
        <v>0</v>
      </c>
      <c r="W1394" s="107">
        <v>0</v>
      </c>
      <c r="X1394" s="108">
        <v>2.6989430437994802E-4</v>
      </c>
      <c r="Y1394" s="108" t="s">
        <v>156</v>
      </c>
      <c r="Z1394" s="113">
        <v>0</v>
      </c>
      <c r="AA1394" s="107">
        <v>0</v>
      </c>
      <c r="AB1394" s="114">
        <v>1.8882095901661198E-5</v>
      </c>
      <c r="AC1394" s="108" t="s">
        <v>156</v>
      </c>
      <c r="AD1394" s="110" t="s">
        <v>157</v>
      </c>
    </row>
    <row r="1395" spans="1:30" x14ac:dyDescent="0.2">
      <c r="A1395" s="105" t="s">
        <v>4017</v>
      </c>
      <c r="B1395" s="105" t="s">
        <v>4018</v>
      </c>
      <c r="C1395" s="105" t="s">
        <v>4019</v>
      </c>
      <c r="D1395" s="106">
        <v>0</v>
      </c>
      <c r="E1395" s="107">
        <v>0</v>
      </c>
      <c r="F1395" s="108">
        <v>1.2977733416447801E-3</v>
      </c>
      <c r="G1395" s="108" t="s">
        <v>156</v>
      </c>
      <c r="H1395" s="113">
        <v>0</v>
      </c>
      <c r="I1395" s="107">
        <v>0</v>
      </c>
      <c r="J1395" s="108">
        <v>2.7468225752686702E-4</v>
      </c>
      <c r="K1395" s="108" t="s">
        <v>156</v>
      </c>
      <c r="L1395" s="110" t="s">
        <v>157</v>
      </c>
      <c r="M1395" s="116">
        <v>0</v>
      </c>
      <c r="N1395" s="111">
        <v>0</v>
      </c>
      <c r="O1395" s="112">
        <v>1.32994369464947E-3</v>
      </c>
      <c r="P1395" s="112" t="s">
        <v>156</v>
      </c>
      <c r="Q1395" s="113">
        <v>0</v>
      </c>
      <c r="R1395" s="107">
        <v>0</v>
      </c>
      <c r="S1395" s="108">
        <v>1.6629595565935201E-4</v>
      </c>
      <c r="T1395" s="108" t="s">
        <v>156</v>
      </c>
      <c r="U1395" s="110" t="s">
        <v>157</v>
      </c>
      <c r="V1395" s="106">
        <v>0</v>
      </c>
      <c r="W1395" s="107">
        <v>0</v>
      </c>
      <c r="X1395" s="108">
        <v>3.4533680830625599E-3</v>
      </c>
      <c r="Y1395" s="108" t="s">
        <v>156</v>
      </c>
      <c r="Z1395" s="113">
        <v>0</v>
      </c>
      <c r="AA1395" s="107">
        <v>0</v>
      </c>
      <c r="AB1395" s="114">
        <v>7.6176907080683298E-4</v>
      </c>
      <c r="AC1395" s="108" t="s">
        <v>156</v>
      </c>
      <c r="AD1395" s="110" t="s">
        <v>157</v>
      </c>
    </row>
    <row r="1396" spans="1:30" x14ac:dyDescent="0.2">
      <c r="A1396" s="105" t="s">
        <v>4020</v>
      </c>
      <c r="B1396" s="105" t="s">
        <v>4021</v>
      </c>
      <c r="C1396" s="105" t="s">
        <v>4022</v>
      </c>
      <c r="D1396" s="106">
        <v>0</v>
      </c>
      <c r="E1396" s="107">
        <v>0</v>
      </c>
      <c r="F1396" s="108">
        <v>1.8494916354133901E-3</v>
      </c>
      <c r="G1396" s="108" t="s">
        <v>156</v>
      </c>
      <c r="H1396" s="113">
        <v>0</v>
      </c>
      <c r="I1396" s="107">
        <v>0</v>
      </c>
      <c r="J1396" s="114">
        <v>2.9433716386017799E-5</v>
      </c>
      <c r="K1396" s="108" t="s">
        <v>156</v>
      </c>
      <c r="L1396" s="110" t="s">
        <v>157</v>
      </c>
      <c r="M1396" s="116">
        <v>0</v>
      </c>
      <c r="N1396" s="111">
        <v>0</v>
      </c>
      <c r="O1396" s="115">
        <v>3.2727862293984799E-5</v>
      </c>
      <c r="P1396" s="112" t="s">
        <v>156</v>
      </c>
      <c r="Q1396" s="113">
        <v>0</v>
      </c>
      <c r="R1396" s="107">
        <v>0</v>
      </c>
      <c r="S1396" s="108">
        <v>2.0494940045667401E-4</v>
      </c>
      <c r="T1396" s="108" t="s">
        <v>156</v>
      </c>
      <c r="U1396" s="110" t="s">
        <v>157</v>
      </c>
      <c r="V1396" s="106">
        <v>2.5595137115697101E-3</v>
      </c>
      <c r="W1396" s="107">
        <v>-4.2383071892195895E-4</v>
      </c>
      <c r="X1396" s="108">
        <v>1.14110253565737E-3</v>
      </c>
      <c r="Y1396" s="108">
        <v>44.582786585563923</v>
      </c>
      <c r="Z1396" s="113">
        <v>0</v>
      </c>
      <c r="AA1396" s="107">
        <v>0</v>
      </c>
      <c r="AB1396" s="114">
        <v>1.107257692791E-5</v>
      </c>
      <c r="AC1396" s="108" t="s">
        <v>156</v>
      </c>
      <c r="AD1396" s="110" t="s">
        <v>157</v>
      </c>
    </row>
    <row r="1397" spans="1:30" x14ac:dyDescent="0.2">
      <c r="A1397" s="105" t="s">
        <v>4023</v>
      </c>
      <c r="B1397" s="105" t="s">
        <v>4024</v>
      </c>
      <c r="C1397" s="105" t="s">
        <v>4025</v>
      </c>
      <c r="D1397" s="116">
        <v>0</v>
      </c>
      <c r="E1397" s="107">
        <v>0</v>
      </c>
      <c r="F1397" s="108">
        <v>8.11483770420167E-4</v>
      </c>
      <c r="G1397" s="108" t="s">
        <v>156</v>
      </c>
      <c r="H1397" s="113">
        <v>0</v>
      </c>
      <c r="I1397" s="107">
        <v>0</v>
      </c>
      <c r="J1397" s="108">
        <v>2.89863861952144E-4</v>
      </c>
      <c r="K1397" s="108" t="s">
        <v>156</v>
      </c>
      <c r="L1397" s="110" t="s">
        <v>157</v>
      </c>
      <c r="M1397" s="116">
        <v>0</v>
      </c>
      <c r="N1397" s="111">
        <v>0</v>
      </c>
      <c r="O1397" s="112">
        <v>1.16004690718171E-3</v>
      </c>
      <c r="P1397" s="112" t="s">
        <v>156</v>
      </c>
      <c r="Q1397" s="113">
        <v>0</v>
      </c>
      <c r="R1397" s="107">
        <v>0</v>
      </c>
      <c r="S1397" s="108">
        <v>1.4216651287728E-4</v>
      </c>
      <c r="T1397" s="108" t="s">
        <v>156</v>
      </c>
      <c r="U1397" s="110" t="s">
        <v>157</v>
      </c>
      <c r="V1397" s="106">
        <v>0</v>
      </c>
      <c r="W1397" s="107">
        <v>0</v>
      </c>
      <c r="X1397" s="108">
        <v>1.3687194797304899E-3</v>
      </c>
      <c r="Y1397" s="108" t="s">
        <v>156</v>
      </c>
      <c r="Z1397" s="113">
        <v>0</v>
      </c>
      <c r="AA1397" s="107">
        <v>0</v>
      </c>
      <c r="AB1397" s="114">
        <v>4.3395187707995198E-4</v>
      </c>
      <c r="AC1397" s="108" t="s">
        <v>156</v>
      </c>
      <c r="AD1397" s="110" t="s">
        <v>157</v>
      </c>
    </row>
    <row r="1398" spans="1:30" x14ac:dyDescent="0.2">
      <c r="A1398" s="105" t="s">
        <v>4026</v>
      </c>
      <c r="B1398" s="105" t="s">
        <v>4027</v>
      </c>
      <c r="C1398" s="105" t="s">
        <v>4028</v>
      </c>
      <c r="D1398" s="116">
        <v>0</v>
      </c>
      <c r="E1398" s="107">
        <v>0</v>
      </c>
      <c r="F1398" s="108">
        <v>6.7031373764586796E-4</v>
      </c>
      <c r="G1398" s="108" t="s">
        <v>156</v>
      </c>
      <c r="H1398" s="113">
        <v>0</v>
      </c>
      <c r="I1398" s="107">
        <v>0</v>
      </c>
      <c r="J1398" s="108">
        <v>2.2973183491266101E-4</v>
      </c>
      <c r="K1398" s="108" t="s">
        <v>156</v>
      </c>
      <c r="L1398" s="110" t="s">
        <v>157</v>
      </c>
      <c r="M1398" s="116">
        <v>0</v>
      </c>
      <c r="N1398" s="111">
        <v>0</v>
      </c>
      <c r="O1398" s="112">
        <v>9.7163299485868995E-4</v>
      </c>
      <c r="P1398" s="112" t="s">
        <v>156</v>
      </c>
      <c r="Q1398" s="113">
        <v>0</v>
      </c>
      <c r="R1398" s="107">
        <v>0</v>
      </c>
      <c r="S1398" s="114">
        <v>9.7624679009626804E-5</v>
      </c>
      <c r="T1398" s="108" t="s">
        <v>156</v>
      </c>
      <c r="U1398" s="110" t="s">
        <v>157</v>
      </c>
      <c r="V1398" s="116">
        <v>0</v>
      </c>
      <c r="W1398" s="107">
        <v>0</v>
      </c>
      <c r="X1398" s="108">
        <v>7.0859198443334599E-4</v>
      </c>
      <c r="Y1398" s="108" t="s">
        <v>156</v>
      </c>
      <c r="Z1398" s="113">
        <v>0</v>
      </c>
      <c r="AA1398" s="107">
        <v>0</v>
      </c>
      <c r="AB1398" s="114">
        <v>5.2803072205053001E-4</v>
      </c>
      <c r="AC1398" s="108" t="s">
        <v>156</v>
      </c>
      <c r="AD1398" s="110" t="s">
        <v>157</v>
      </c>
    </row>
    <row r="1399" spans="1:30" x14ac:dyDescent="0.2">
      <c r="A1399" s="105" t="s">
        <v>4029</v>
      </c>
      <c r="B1399" s="105" t="s">
        <v>4030</v>
      </c>
      <c r="C1399" s="105" t="s">
        <v>4031</v>
      </c>
      <c r="D1399" s="116">
        <v>0</v>
      </c>
      <c r="E1399" s="107">
        <v>0</v>
      </c>
      <c r="F1399" s="108">
        <v>9.9941974253966309E-4</v>
      </c>
      <c r="G1399" s="108" t="s">
        <v>156</v>
      </c>
      <c r="H1399" s="113">
        <v>0</v>
      </c>
      <c r="I1399" s="107">
        <v>0</v>
      </c>
      <c r="J1399" s="108">
        <v>2.63887174225744E-4</v>
      </c>
      <c r="K1399" s="108" t="s">
        <v>156</v>
      </c>
      <c r="L1399" s="110" t="s">
        <v>157</v>
      </c>
      <c r="M1399" s="116">
        <v>0</v>
      </c>
      <c r="N1399" s="111">
        <v>0</v>
      </c>
      <c r="O1399" s="112">
        <v>6.3317530797464105E-4</v>
      </c>
      <c r="P1399" s="112" t="s">
        <v>156</v>
      </c>
      <c r="Q1399" s="113">
        <v>0</v>
      </c>
      <c r="R1399" s="107">
        <v>0</v>
      </c>
      <c r="S1399" s="114">
        <v>6.9719024343861197E-5</v>
      </c>
      <c r="T1399" s="108" t="s">
        <v>156</v>
      </c>
      <c r="U1399" s="110" t="s">
        <v>157</v>
      </c>
      <c r="V1399" s="116">
        <v>0</v>
      </c>
      <c r="W1399" s="107">
        <v>0</v>
      </c>
      <c r="X1399" s="108">
        <v>6.3801895095083399E-4</v>
      </c>
      <c r="Y1399" s="108" t="s">
        <v>156</v>
      </c>
      <c r="Z1399" s="113">
        <v>0</v>
      </c>
      <c r="AA1399" s="107">
        <v>0</v>
      </c>
      <c r="AB1399" s="114">
        <v>2.7200769363270699E-4</v>
      </c>
      <c r="AC1399" s="108" t="s">
        <v>156</v>
      </c>
      <c r="AD1399" s="110" t="s">
        <v>157</v>
      </c>
    </row>
    <row r="1400" spans="1:30" x14ac:dyDescent="0.2">
      <c r="A1400" s="105" t="s">
        <v>4032</v>
      </c>
      <c r="B1400" s="105" t="s">
        <v>4033</v>
      </c>
      <c r="C1400" s="105" t="s">
        <v>4034</v>
      </c>
      <c r="D1400" s="116">
        <v>0</v>
      </c>
      <c r="E1400" s="107">
        <v>0</v>
      </c>
      <c r="F1400" s="108">
        <v>8.7272438667892701E-4</v>
      </c>
      <c r="G1400" s="108" t="s">
        <v>156</v>
      </c>
      <c r="H1400" s="113">
        <v>0</v>
      </c>
      <c r="I1400" s="107">
        <v>0</v>
      </c>
      <c r="J1400" s="108">
        <v>3.5722110092754401E-4</v>
      </c>
      <c r="K1400" s="108" t="s">
        <v>156</v>
      </c>
      <c r="L1400" s="110" t="s">
        <v>157</v>
      </c>
      <c r="M1400" s="106">
        <v>0</v>
      </c>
      <c r="N1400" s="111">
        <v>0</v>
      </c>
      <c r="O1400" s="112">
        <v>9.3209846895890396E-4</v>
      </c>
      <c r="P1400" s="112" t="s">
        <v>156</v>
      </c>
      <c r="Q1400" s="113">
        <v>0</v>
      </c>
      <c r="R1400" s="107">
        <v>0</v>
      </c>
      <c r="S1400" s="108">
        <v>1.56399391038747E-4</v>
      </c>
      <c r="T1400" s="108" t="s">
        <v>156</v>
      </c>
      <c r="U1400" s="110" t="s">
        <v>157</v>
      </c>
      <c r="V1400" s="106">
        <v>8.7432811340613092E-3</v>
      </c>
      <c r="W1400" s="107">
        <v>-1.4478028041167925E-3</v>
      </c>
      <c r="X1400" s="108">
        <v>2.9195747203145501E-3</v>
      </c>
      <c r="Y1400" s="108">
        <v>33.39220912090687</v>
      </c>
      <c r="Z1400" s="113">
        <v>0</v>
      </c>
      <c r="AA1400" s="107">
        <v>0</v>
      </c>
      <c r="AB1400" s="114">
        <v>5.1085843327692095E-4</v>
      </c>
      <c r="AC1400" s="108" t="s">
        <v>156</v>
      </c>
      <c r="AD1400" s="110" t="s">
        <v>157</v>
      </c>
    </row>
    <row r="1401" spans="1:30" x14ac:dyDescent="0.2">
      <c r="A1401" s="105" t="s">
        <v>4035</v>
      </c>
      <c r="B1401" s="105" t="s">
        <v>4036</v>
      </c>
      <c r="C1401" s="105" t="s">
        <v>4037</v>
      </c>
      <c r="D1401" s="106">
        <v>0</v>
      </c>
      <c r="E1401" s="107">
        <v>0</v>
      </c>
      <c r="F1401" s="108">
        <v>1.73339183519145E-3</v>
      </c>
      <c r="G1401" s="108" t="s">
        <v>156</v>
      </c>
      <c r="H1401" s="113">
        <v>0</v>
      </c>
      <c r="I1401" s="107">
        <v>0</v>
      </c>
      <c r="J1401" s="114">
        <v>5.7289591116417899E-5</v>
      </c>
      <c r="K1401" s="108" t="s">
        <v>156</v>
      </c>
      <c r="L1401" s="110" t="s">
        <v>157</v>
      </c>
      <c r="M1401" s="116">
        <v>0</v>
      </c>
      <c r="N1401" s="111">
        <v>0</v>
      </c>
      <c r="O1401" s="115">
        <v>9.4963445261585705E-5</v>
      </c>
      <c r="P1401" s="112" t="s">
        <v>156</v>
      </c>
      <c r="Q1401" s="113">
        <v>0</v>
      </c>
      <c r="R1401" s="107">
        <v>0</v>
      </c>
      <c r="S1401" s="114">
        <v>6.7780193056592703E-5</v>
      </c>
      <c r="T1401" s="108" t="s">
        <v>156</v>
      </c>
      <c r="U1401" s="110" t="s">
        <v>157</v>
      </c>
      <c r="V1401" s="116">
        <v>0</v>
      </c>
      <c r="W1401" s="107">
        <v>0</v>
      </c>
      <c r="X1401" s="114">
        <v>1.58656187731064E-5</v>
      </c>
      <c r="Y1401" s="108" t="s">
        <v>156</v>
      </c>
      <c r="Z1401" s="113">
        <v>0</v>
      </c>
      <c r="AA1401" s="107">
        <v>0</v>
      </c>
      <c r="AB1401" s="114">
        <v>6.6369044369019798E-5</v>
      </c>
      <c r="AC1401" s="108" t="s">
        <v>156</v>
      </c>
      <c r="AD1401" s="110" t="s">
        <v>157</v>
      </c>
    </row>
    <row r="1402" spans="1:30" x14ac:dyDescent="0.2">
      <c r="A1402" s="105" t="s">
        <v>4038</v>
      </c>
      <c r="B1402" s="105" t="s">
        <v>4039</v>
      </c>
      <c r="C1402" s="105" t="s">
        <v>4040</v>
      </c>
      <c r="D1402" s="116">
        <v>0</v>
      </c>
      <c r="E1402" s="107">
        <v>0</v>
      </c>
      <c r="F1402" s="114">
        <v>5.3409834244304403E-6</v>
      </c>
      <c r="G1402" s="108" t="s">
        <v>156</v>
      </c>
      <c r="H1402" s="113">
        <v>0</v>
      </c>
      <c r="I1402" s="107">
        <v>0</v>
      </c>
      <c r="J1402" s="114">
        <v>5.2106353028874604E-7</v>
      </c>
      <c r="K1402" s="108" t="s">
        <v>156</v>
      </c>
      <c r="L1402" s="110" t="s">
        <v>157</v>
      </c>
      <c r="M1402" s="116">
        <v>0</v>
      </c>
      <c r="N1402" s="111">
        <v>0</v>
      </c>
      <c r="O1402" s="115">
        <v>6.6524063657759103E-6</v>
      </c>
      <c r="P1402" s="112" t="s">
        <v>156</v>
      </c>
      <c r="Q1402" s="113">
        <v>0</v>
      </c>
      <c r="R1402" s="107">
        <v>0</v>
      </c>
      <c r="S1402" s="114">
        <v>3.4234784318228799E-6</v>
      </c>
      <c r="T1402" s="108" t="s">
        <v>156</v>
      </c>
      <c r="U1402" s="110" t="s">
        <v>157</v>
      </c>
      <c r="V1402" s="116">
        <v>0</v>
      </c>
      <c r="W1402" s="107">
        <v>0</v>
      </c>
      <c r="X1402" s="114">
        <v>2.1069997411966202E-6</v>
      </c>
      <c r="Y1402" s="108" t="s">
        <v>156</v>
      </c>
      <c r="Z1402" s="113">
        <v>0</v>
      </c>
      <c r="AA1402" s="107">
        <v>0</v>
      </c>
      <c r="AB1402" s="114">
        <v>1.1276247375238601E-6</v>
      </c>
      <c r="AC1402" s="108" t="s">
        <v>156</v>
      </c>
      <c r="AD1402" s="110" t="s">
        <v>157</v>
      </c>
    </row>
    <row r="1403" spans="1:30" x14ac:dyDescent="0.2">
      <c r="A1403" s="105" t="s">
        <v>4041</v>
      </c>
      <c r="B1403" s="105" t="s">
        <v>4042</v>
      </c>
      <c r="C1403" s="105" t="s">
        <v>4043</v>
      </c>
      <c r="D1403" s="116">
        <v>0</v>
      </c>
      <c r="E1403" s="107">
        <v>0</v>
      </c>
      <c r="F1403" s="108">
        <v>8.1189286384156299E-4</v>
      </c>
      <c r="G1403" s="108" t="s">
        <v>156</v>
      </c>
      <c r="H1403" s="113">
        <v>0</v>
      </c>
      <c r="I1403" s="107">
        <v>0</v>
      </c>
      <c r="J1403" s="114">
        <v>1.29918354649069E-5</v>
      </c>
      <c r="K1403" s="108" t="s">
        <v>156</v>
      </c>
      <c r="L1403" s="110" t="s">
        <v>157</v>
      </c>
      <c r="M1403" s="116">
        <v>0</v>
      </c>
      <c r="N1403" s="111">
        <v>0</v>
      </c>
      <c r="O1403" s="115">
        <v>1.07876022087928E-5</v>
      </c>
      <c r="P1403" s="112" t="s">
        <v>156</v>
      </c>
      <c r="Q1403" s="113">
        <v>0</v>
      </c>
      <c r="R1403" s="107">
        <v>0</v>
      </c>
      <c r="S1403" s="114">
        <v>7.3249037212906899E-5</v>
      </c>
      <c r="T1403" s="108" t="s">
        <v>156</v>
      </c>
      <c r="U1403" s="110" t="s">
        <v>157</v>
      </c>
      <c r="V1403" s="116">
        <v>0</v>
      </c>
      <c r="W1403" s="107">
        <v>0</v>
      </c>
      <c r="X1403" s="108">
        <v>3.80693426323172E-4</v>
      </c>
      <c r="Y1403" s="108" t="s">
        <v>156</v>
      </c>
      <c r="Z1403" s="113">
        <v>0</v>
      </c>
      <c r="AA1403" s="107">
        <v>0</v>
      </c>
      <c r="AB1403" s="114">
        <v>8.1551130912095206E-6</v>
      </c>
      <c r="AC1403" s="108" t="s">
        <v>156</v>
      </c>
      <c r="AD1403" s="110" t="s">
        <v>157</v>
      </c>
    </row>
    <row r="1404" spans="1:30" x14ac:dyDescent="0.2">
      <c r="A1404" s="105" t="s">
        <v>4044</v>
      </c>
      <c r="B1404" s="105" t="s">
        <v>4045</v>
      </c>
      <c r="C1404" s="105" t="s">
        <v>4046</v>
      </c>
      <c r="D1404" s="106">
        <v>0</v>
      </c>
      <c r="E1404" s="107">
        <v>0</v>
      </c>
      <c r="F1404" s="108">
        <v>1.73339183519145E-3</v>
      </c>
      <c r="G1404" s="108" t="s">
        <v>156</v>
      </c>
      <c r="H1404" s="113">
        <v>0</v>
      </c>
      <c r="I1404" s="107">
        <v>0</v>
      </c>
      <c r="J1404" s="114">
        <v>5.7289591116417899E-5</v>
      </c>
      <c r="K1404" s="108" t="s">
        <v>156</v>
      </c>
      <c r="L1404" s="110" t="s">
        <v>157</v>
      </c>
      <c r="M1404" s="116">
        <v>0</v>
      </c>
      <c r="N1404" s="111">
        <v>0</v>
      </c>
      <c r="O1404" s="115">
        <v>9.4963445261585705E-5</v>
      </c>
      <c r="P1404" s="112" t="s">
        <v>156</v>
      </c>
      <c r="Q1404" s="113">
        <v>0</v>
      </c>
      <c r="R1404" s="107">
        <v>0</v>
      </c>
      <c r="S1404" s="114">
        <v>6.7780193056592703E-5</v>
      </c>
      <c r="T1404" s="108" t="s">
        <v>156</v>
      </c>
      <c r="U1404" s="110" t="s">
        <v>157</v>
      </c>
      <c r="V1404" s="116">
        <v>0</v>
      </c>
      <c r="W1404" s="107">
        <v>0</v>
      </c>
      <c r="X1404" s="114">
        <v>1.58656187731064E-5</v>
      </c>
      <c r="Y1404" s="108" t="s">
        <v>156</v>
      </c>
      <c r="Z1404" s="113">
        <v>0</v>
      </c>
      <c r="AA1404" s="107">
        <v>0</v>
      </c>
      <c r="AB1404" s="114">
        <v>6.6369044369019798E-5</v>
      </c>
      <c r="AC1404" s="108" t="s">
        <v>156</v>
      </c>
      <c r="AD1404" s="110" t="s">
        <v>157</v>
      </c>
    </row>
    <row r="1405" spans="1:30" x14ac:dyDescent="0.2">
      <c r="A1405" s="105" t="s">
        <v>4047</v>
      </c>
      <c r="B1405" s="105" t="s">
        <v>4048</v>
      </c>
      <c r="C1405" s="105" t="s">
        <v>4049</v>
      </c>
      <c r="D1405" s="116">
        <v>0</v>
      </c>
      <c r="E1405" s="107">
        <v>0</v>
      </c>
      <c r="F1405" s="114">
        <v>5.3409834244304403E-6</v>
      </c>
      <c r="G1405" s="108" t="s">
        <v>156</v>
      </c>
      <c r="H1405" s="113">
        <v>0</v>
      </c>
      <c r="I1405" s="107">
        <v>0</v>
      </c>
      <c r="J1405" s="114">
        <v>5.2106353028874604E-7</v>
      </c>
      <c r="K1405" s="108" t="s">
        <v>156</v>
      </c>
      <c r="L1405" s="110" t="s">
        <v>157</v>
      </c>
      <c r="M1405" s="116">
        <v>0</v>
      </c>
      <c r="N1405" s="111">
        <v>0</v>
      </c>
      <c r="O1405" s="115">
        <v>6.6524063657759103E-6</v>
      </c>
      <c r="P1405" s="112" t="s">
        <v>156</v>
      </c>
      <c r="Q1405" s="113">
        <v>0</v>
      </c>
      <c r="R1405" s="107">
        <v>0</v>
      </c>
      <c r="S1405" s="114">
        <v>3.4234784318228799E-6</v>
      </c>
      <c r="T1405" s="108" t="s">
        <v>156</v>
      </c>
      <c r="U1405" s="110" t="s">
        <v>157</v>
      </c>
      <c r="V1405" s="116">
        <v>0</v>
      </c>
      <c r="W1405" s="107">
        <v>0</v>
      </c>
      <c r="X1405" s="114">
        <v>2.1069997411966202E-6</v>
      </c>
      <c r="Y1405" s="108" t="s">
        <v>156</v>
      </c>
      <c r="Z1405" s="113">
        <v>0</v>
      </c>
      <c r="AA1405" s="107">
        <v>0</v>
      </c>
      <c r="AB1405" s="114">
        <v>1.1276247375238601E-6</v>
      </c>
      <c r="AC1405" s="108" t="s">
        <v>156</v>
      </c>
      <c r="AD1405" s="110" t="s">
        <v>157</v>
      </c>
    </row>
    <row r="1406" spans="1:30" x14ac:dyDescent="0.2">
      <c r="A1406" s="105" t="s">
        <v>4050</v>
      </c>
      <c r="B1406" s="105" t="s">
        <v>4051</v>
      </c>
      <c r="C1406" s="105" t="s">
        <v>4052</v>
      </c>
      <c r="D1406" s="106">
        <v>0</v>
      </c>
      <c r="E1406" s="107">
        <v>0</v>
      </c>
      <c r="F1406" s="108">
        <v>1.3443818358954E-3</v>
      </c>
      <c r="G1406" s="108" t="s">
        <v>156</v>
      </c>
      <c r="H1406" s="113">
        <v>0</v>
      </c>
      <c r="I1406" s="107">
        <v>0</v>
      </c>
      <c r="J1406" s="114">
        <v>5.2692811398226897E-5</v>
      </c>
      <c r="K1406" s="108" t="s">
        <v>156</v>
      </c>
      <c r="L1406" s="110" t="s">
        <v>157</v>
      </c>
      <c r="M1406" s="116">
        <v>0</v>
      </c>
      <c r="N1406" s="111">
        <v>0</v>
      </c>
      <c r="O1406" s="115">
        <v>8.9129869129744594E-5</v>
      </c>
      <c r="P1406" s="112" t="s">
        <v>156</v>
      </c>
      <c r="Q1406" s="109">
        <v>0</v>
      </c>
      <c r="R1406" s="107">
        <v>0</v>
      </c>
      <c r="S1406" s="108">
        <v>5.8727804157455196E-4</v>
      </c>
      <c r="T1406" s="108" t="s">
        <v>156</v>
      </c>
      <c r="U1406" s="110" t="s">
        <v>157</v>
      </c>
      <c r="V1406" s="116">
        <v>0</v>
      </c>
      <c r="W1406" s="107">
        <v>0</v>
      </c>
      <c r="X1406" s="108">
        <v>2.68006607443695E-4</v>
      </c>
      <c r="Y1406" s="108" t="s">
        <v>156</v>
      </c>
      <c r="Z1406" s="113">
        <v>0</v>
      </c>
      <c r="AA1406" s="107">
        <v>0</v>
      </c>
      <c r="AB1406" s="114">
        <v>1.12909098019716E-4</v>
      </c>
      <c r="AC1406" s="108" t="s">
        <v>156</v>
      </c>
      <c r="AD1406" s="110" t="s">
        <v>157</v>
      </c>
    </row>
    <row r="1407" spans="1:30" x14ac:dyDescent="0.2">
      <c r="A1407" s="105" t="s">
        <v>4053</v>
      </c>
      <c r="B1407" s="105" t="s">
        <v>4054</v>
      </c>
      <c r="C1407" s="105" t="s">
        <v>4055</v>
      </c>
      <c r="D1407" s="106">
        <v>0</v>
      </c>
      <c r="E1407" s="107">
        <v>0</v>
      </c>
      <c r="F1407" s="108">
        <v>2.1780745963420299E-3</v>
      </c>
      <c r="G1407" s="108" t="s">
        <v>156</v>
      </c>
      <c r="H1407" s="113">
        <v>0</v>
      </c>
      <c r="I1407" s="107">
        <v>0</v>
      </c>
      <c r="J1407" s="114">
        <v>7.6986481445962901E-5</v>
      </c>
      <c r="K1407" s="108" t="s">
        <v>156</v>
      </c>
      <c r="L1407" s="110" t="s">
        <v>157</v>
      </c>
      <c r="M1407" s="116">
        <v>0</v>
      </c>
      <c r="N1407" s="111">
        <v>0</v>
      </c>
      <c r="O1407" s="112">
        <v>1.2938676311250401E-4</v>
      </c>
      <c r="P1407" s="112" t="s">
        <v>156</v>
      </c>
      <c r="Q1407" s="109">
        <v>0</v>
      </c>
      <c r="R1407" s="107">
        <v>0</v>
      </c>
      <c r="S1407" s="108">
        <v>5.9153490321067097E-4</v>
      </c>
      <c r="T1407" s="108" t="s">
        <v>156</v>
      </c>
      <c r="U1407" s="110" t="s">
        <v>157</v>
      </c>
      <c r="V1407" s="116">
        <v>0</v>
      </c>
      <c r="W1407" s="107">
        <v>0</v>
      </c>
      <c r="X1407" s="108">
        <v>2.6842104913017603E-4</v>
      </c>
      <c r="Y1407" s="108" t="s">
        <v>156</v>
      </c>
      <c r="Z1407" s="113">
        <v>0</v>
      </c>
      <c r="AA1407" s="107">
        <v>0</v>
      </c>
      <c r="AB1407" s="114">
        <v>1.29949323478959E-4</v>
      </c>
      <c r="AC1407" s="108" t="s">
        <v>156</v>
      </c>
      <c r="AD1407" s="110" t="s">
        <v>157</v>
      </c>
    </row>
    <row r="1408" spans="1:30" x14ac:dyDescent="0.2">
      <c r="A1408" s="105" t="s">
        <v>4056</v>
      </c>
      <c r="B1408" s="105" t="s">
        <v>4057</v>
      </c>
      <c r="C1408" s="105" t="s">
        <v>4058</v>
      </c>
      <c r="D1408" s="106">
        <v>0</v>
      </c>
      <c r="E1408" s="107">
        <v>0</v>
      </c>
      <c r="F1408" s="108">
        <v>2.1781389779884598E-3</v>
      </c>
      <c r="G1408" s="108" t="s">
        <v>156</v>
      </c>
      <c r="H1408" s="113">
        <v>0</v>
      </c>
      <c r="I1408" s="107">
        <v>0</v>
      </c>
      <c r="J1408" s="114">
        <v>7.7225106732166E-5</v>
      </c>
      <c r="K1408" s="108" t="s">
        <v>156</v>
      </c>
      <c r="L1408" s="110" t="s">
        <v>157</v>
      </c>
      <c r="M1408" s="116">
        <v>0</v>
      </c>
      <c r="N1408" s="111">
        <v>0</v>
      </c>
      <c r="O1408" s="112">
        <v>1.32210723643328E-4</v>
      </c>
      <c r="P1408" s="112" t="s">
        <v>156</v>
      </c>
      <c r="Q1408" s="109">
        <v>0</v>
      </c>
      <c r="R1408" s="107">
        <v>0</v>
      </c>
      <c r="S1408" s="108">
        <v>5.9149542096031504E-4</v>
      </c>
      <c r="T1408" s="108" t="s">
        <v>156</v>
      </c>
      <c r="U1408" s="110" t="s">
        <v>157</v>
      </c>
      <c r="V1408" s="116">
        <v>0</v>
      </c>
      <c r="W1408" s="107">
        <v>0</v>
      </c>
      <c r="X1408" s="108">
        <v>2.6989430437994802E-4</v>
      </c>
      <c r="Y1408" s="108" t="s">
        <v>156</v>
      </c>
      <c r="Z1408" s="113">
        <v>0</v>
      </c>
      <c r="AA1408" s="107">
        <v>0</v>
      </c>
      <c r="AB1408" s="114">
        <v>1.3031159646233699E-4</v>
      </c>
      <c r="AC1408" s="108" t="s">
        <v>156</v>
      </c>
      <c r="AD1408" s="110" t="s">
        <v>157</v>
      </c>
    </row>
    <row r="1409" spans="1:30" x14ac:dyDescent="0.2">
      <c r="A1409" s="105" t="s">
        <v>4059</v>
      </c>
      <c r="B1409" s="105" t="s">
        <v>4060</v>
      </c>
      <c r="C1409" s="105" t="s">
        <v>4061</v>
      </c>
      <c r="D1409" s="106">
        <v>0</v>
      </c>
      <c r="E1409" s="107">
        <v>0</v>
      </c>
      <c r="F1409" s="108">
        <v>1.6821049190878399E-3</v>
      </c>
      <c r="G1409" s="108" t="s">
        <v>156</v>
      </c>
      <c r="H1409" s="113">
        <v>0</v>
      </c>
      <c r="I1409" s="107">
        <v>0</v>
      </c>
      <c r="J1409" s="108">
        <v>5.7279435676931597E-4</v>
      </c>
      <c r="K1409" s="108" t="s">
        <v>156</v>
      </c>
      <c r="L1409" s="110" t="s">
        <v>157</v>
      </c>
      <c r="M1409" s="106">
        <v>0</v>
      </c>
      <c r="N1409" s="111">
        <v>0</v>
      </c>
      <c r="O1409" s="112">
        <v>1.86647811740619E-3</v>
      </c>
      <c r="P1409" s="112" t="s">
        <v>156</v>
      </c>
      <c r="Q1409" s="113">
        <v>0</v>
      </c>
      <c r="R1409" s="107">
        <v>0</v>
      </c>
      <c r="S1409" s="108">
        <v>2.41531449803325E-4</v>
      </c>
      <c r="T1409" s="108" t="s">
        <v>156</v>
      </c>
      <c r="U1409" s="110" t="s">
        <v>157</v>
      </c>
      <c r="V1409" s="106">
        <v>8.7432811340613092E-3</v>
      </c>
      <c r="W1409" s="107">
        <v>-1.4478028041167925E-3</v>
      </c>
      <c r="X1409" s="108">
        <v>2.8569675230244E-3</v>
      </c>
      <c r="Y1409" s="108">
        <v>32.67614845294721</v>
      </c>
      <c r="Z1409" s="109">
        <v>0</v>
      </c>
      <c r="AA1409" s="107">
        <v>0</v>
      </c>
      <c r="AB1409" s="108">
        <v>8.8907037995211095E-4</v>
      </c>
      <c r="AC1409" s="108" t="s">
        <v>156</v>
      </c>
      <c r="AD1409" s="110" t="s">
        <v>157</v>
      </c>
    </row>
    <row r="1410" spans="1:30" x14ac:dyDescent="0.2">
      <c r="A1410" s="105" t="s">
        <v>4062</v>
      </c>
      <c r="B1410" s="105" t="s">
        <v>4063</v>
      </c>
      <c r="C1410" s="105" t="s">
        <v>4064</v>
      </c>
      <c r="D1410" s="106">
        <v>0</v>
      </c>
      <c r="E1410" s="107">
        <v>0</v>
      </c>
      <c r="F1410" s="108">
        <v>1.47871109976101E-3</v>
      </c>
      <c r="G1410" s="108" t="s">
        <v>156</v>
      </c>
      <c r="H1410" s="113">
        <v>0</v>
      </c>
      <c r="I1410" s="107">
        <v>0</v>
      </c>
      <c r="J1410" s="108">
        <v>4.9688211417213998E-4</v>
      </c>
      <c r="K1410" s="108" t="s">
        <v>156</v>
      </c>
      <c r="L1410" s="110" t="s">
        <v>157</v>
      </c>
      <c r="M1410" s="106">
        <v>0</v>
      </c>
      <c r="N1410" s="111">
        <v>0</v>
      </c>
      <c r="O1410" s="112">
        <v>1.4771934927723699E-3</v>
      </c>
      <c r="P1410" s="112" t="s">
        <v>156</v>
      </c>
      <c r="Q1410" s="113">
        <v>0</v>
      </c>
      <c r="R1410" s="107">
        <v>0</v>
      </c>
      <c r="S1410" s="108">
        <v>1.9644014916985099E-4</v>
      </c>
      <c r="T1410" s="108" t="s">
        <v>156</v>
      </c>
      <c r="U1410" s="110" t="s">
        <v>157</v>
      </c>
      <c r="V1410" s="106">
        <v>8.7432811340613092E-3</v>
      </c>
      <c r="W1410" s="107">
        <v>-1.4478028041167925E-3</v>
      </c>
      <c r="X1410" s="108">
        <v>2.8688944305314502E-3</v>
      </c>
      <c r="Y1410" s="108">
        <v>32.812560714250196</v>
      </c>
      <c r="Z1410" s="109">
        <v>0</v>
      </c>
      <c r="AA1410" s="107">
        <v>0</v>
      </c>
      <c r="AB1410" s="108">
        <v>7.7911133518158602E-4</v>
      </c>
      <c r="AC1410" s="108" t="s">
        <v>156</v>
      </c>
      <c r="AD1410" s="110" t="s">
        <v>157</v>
      </c>
    </row>
    <row r="1411" spans="1:30" x14ac:dyDescent="0.2">
      <c r="A1411" s="105" t="s">
        <v>4065</v>
      </c>
      <c r="B1411" s="105" t="s">
        <v>4066</v>
      </c>
      <c r="C1411" s="105" t="s">
        <v>4067</v>
      </c>
      <c r="D1411" s="106">
        <v>0</v>
      </c>
      <c r="E1411" s="107">
        <v>0</v>
      </c>
      <c r="F1411" s="108">
        <v>1.32208248572396E-3</v>
      </c>
      <c r="G1411" s="108" t="s">
        <v>156</v>
      </c>
      <c r="H1411" s="113">
        <v>0</v>
      </c>
      <c r="I1411" s="107">
        <v>0</v>
      </c>
      <c r="J1411" s="108">
        <v>4.4242417467129698E-4</v>
      </c>
      <c r="K1411" s="108" t="s">
        <v>156</v>
      </c>
      <c r="L1411" s="110" t="s">
        <v>157</v>
      </c>
      <c r="M1411" s="106">
        <v>0</v>
      </c>
      <c r="N1411" s="111">
        <v>0</v>
      </c>
      <c r="O1411" s="112">
        <v>1.1231291278362299E-3</v>
      </c>
      <c r="P1411" s="112" t="s">
        <v>156</v>
      </c>
      <c r="Q1411" s="113">
        <v>0</v>
      </c>
      <c r="R1411" s="107">
        <v>0</v>
      </c>
      <c r="S1411" s="108">
        <v>1.7098919949144899E-4</v>
      </c>
      <c r="T1411" s="108" t="s">
        <v>156</v>
      </c>
      <c r="U1411" s="110" t="s">
        <v>157</v>
      </c>
      <c r="V1411" s="106">
        <v>8.7432811340613092E-3</v>
      </c>
      <c r="W1411" s="107">
        <v>-1.4478028041167925E-3</v>
      </c>
      <c r="X1411" s="108">
        <v>2.8878649946836301E-3</v>
      </c>
      <c r="Y1411" s="108">
        <v>33.029533768888413</v>
      </c>
      <c r="Z1411" s="113">
        <v>0</v>
      </c>
      <c r="AA1411" s="107">
        <v>0</v>
      </c>
      <c r="AB1411" s="114">
        <v>5.7744862052134496E-4</v>
      </c>
      <c r="AC1411" s="108" t="s">
        <v>156</v>
      </c>
      <c r="AD1411" s="110" t="s">
        <v>157</v>
      </c>
    </row>
    <row r="1412" spans="1:30" x14ac:dyDescent="0.2">
      <c r="A1412" s="105" t="s">
        <v>4068</v>
      </c>
      <c r="B1412" s="105" t="s">
        <v>4069</v>
      </c>
      <c r="C1412" s="105" t="s">
        <v>4070</v>
      </c>
      <c r="D1412" s="106">
        <v>0</v>
      </c>
      <c r="E1412" s="107">
        <v>0</v>
      </c>
      <c r="F1412" s="108">
        <v>2.1526558495104601E-3</v>
      </c>
      <c r="G1412" s="108" t="s">
        <v>156</v>
      </c>
      <c r="H1412" s="113">
        <v>0</v>
      </c>
      <c r="I1412" s="107">
        <v>0</v>
      </c>
      <c r="J1412" s="114">
        <v>4.2124272367656801E-5</v>
      </c>
      <c r="K1412" s="108" t="s">
        <v>156</v>
      </c>
      <c r="L1412" s="110" t="s">
        <v>157</v>
      </c>
      <c r="M1412" s="116">
        <v>0</v>
      </c>
      <c r="N1412" s="111">
        <v>0</v>
      </c>
      <c r="O1412" s="115">
        <v>4.5291184967380202E-5</v>
      </c>
      <c r="P1412" s="112" t="s">
        <v>156</v>
      </c>
      <c r="Q1412" s="113">
        <v>0</v>
      </c>
      <c r="R1412" s="107">
        <v>0</v>
      </c>
      <c r="S1412" s="108">
        <v>3.7336453358659402E-4</v>
      </c>
      <c r="T1412" s="108" t="s">
        <v>156</v>
      </c>
      <c r="U1412" s="110" t="s">
        <v>157</v>
      </c>
      <c r="V1412" s="116">
        <v>0</v>
      </c>
      <c r="W1412" s="107">
        <v>0</v>
      </c>
      <c r="X1412" s="108">
        <v>2.6989430437994802E-4</v>
      </c>
      <c r="Y1412" s="108" t="s">
        <v>156</v>
      </c>
      <c r="Z1412" s="113">
        <v>0</v>
      </c>
      <c r="AA1412" s="107">
        <v>0</v>
      </c>
      <c r="AB1412" s="114">
        <v>1.8882095901661198E-5</v>
      </c>
      <c r="AC1412" s="108" t="s">
        <v>156</v>
      </c>
      <c r="AD1412" s="110" t="s">
        <v>157</v>
      </c>
    </row>
    <row r="1413" spans="1:30" x14ac:dyDescent="0.2">
      <c r="A1413" s="105" t="s">
        <v>4071</v>
      </c>
      <c r="B1413" s="105" t="s">
        <v>4072</v>
      </c>
      <c r="C1413" s="105" t="s">
        <v>4073</v>
      </c>
      <c r="D1413" s="106">
        <v>0</v>
      </c>
      <c r="E1413" s="107">
        <v>0</v>
      </c>
      <c r="F1413" s="108">
        <v>2.1526558495104601E-3</v>
      </c>
      <c r="G1413" s="108" t="s">
        <v>156</v>
      </c>
      <c r="H1413" s="113">
        <v>0</v>
      </c>
      <c r="I1413" s="107">
        <v>0</v>
      </c>
      <c r="J1413" s="114">
        <v>4.2124272367656801E-5</v>
      </c>
      <c r="K1413" s="108" t="s">
        <v>156</v>
      </c>
      <c r="L1413" s="110" t="s">
        <v>157</v>
      </c>
      <c r="M1413" s="116">
        <v>0</v>
      </c>
      <c r="N1413" s="111">
        <v>0</v>
      </c>
      <c r="O1413" s="115">
        <v>4.5291185075097802E-5</v>
      </c>
      <c r="P1413" s="112" t="s">
        <v>156</v>
      </c>
      <c r="Q1413" s="113">
        <v>0</v>
      </c>
      <c r="R1413" s="107">
        <v>0</v>
      </c>
      <c r="S1413" s="108">
        <v>3.7336453358659402E-4</v>
      </c>
      <c r="T1413" s="108" t="s">
        <v>156</v>
      </c>
      <c r="U1413" s="110" t="s">
        <v>157</v>
      </c>
      <c r="V1413" s="116">
        <v>0</v>
      </c>
      <c r="W1413" s="107">
        <v>0</v>
      </c>
      <c r="X1413" s="108">
        <v>2.6989430437994802E-4</v>
      </c>
      <c r="Y1413" s="108" t="s">
        <v>156</v>
      </c>
      <c r="Z1413" s="113">
        <v>0</v>
      </c>
      <c r="AA1413" s="107">
        <v>0</v>
      </c>
      <c r="AB1413" s="114">
        <v>1.8882095901660799E-5</v>
      </c>
      <c r="AC1413" s="108" t="s">
        <v>156</v>
      </c>
      <c r="AD1413" s="110" t="s">
        <v>157</v>
      </c>
    </row>
    <row r="1414" spans="1:30" x14ac:dyDescent="0.2">
      <c r="A1414" s="105" t="s">
        <v>4074</v>
      </c>
      <c r="B1414" s="105" t="s">
        <v>4075</v>
      </c>
      <c r="C1414" s="105" t="s">
        <v>4076</v>
      </c>
      <c r="D1414" s="106">
        <v>0</v>
      </c>
      <c r="E1414" s="107">
        <v>0</v>
      </c>
      <c r="F1414" s="108">
        <v>2.1526558495234601E-3</v>
      </c>
      <c r="G1414" s="108" t="s">
        <v>156</v>
      </c>
      <c r="H1414" s="113">
        <v>0</v>
      </c>
      <c r="I1414" s="107">
        <v>0</v>
      </c>
      <c r="J1414" s="114">
        <v>4.2124272367656801E-5</v>
      </c>
      <c r="K1414" s="108" t="s">
        <v>156</v>
      </c>
      <c r="L1414" s="110" t="s">
        <v>157</v>
      </c>
      <c r="M1414" s="116">
        <v>0</v>
      </c>
      <c r="N1414" s="111">
        <v>0</v>
      </c>
      <c r="O1414" s="115">
        <v>4.5291186179032E-5</v>
      </c>
      <c r="P1414" s="112" t="s">
        <v>156</v>
      </c>
      <c r="Q1414" s="113">
        <v>0</v>
      </c>
      <c r="R1414" s="107">
        <v>0</v>
      </c>
      <c r="S1414" s="108">
        <v>3.7336453358659402E-4</v>
      </c>
      <c r="T1414" s="108" t="s">
        <v>156</v>
      </c>
      <c r="U1414" s="110" t="s">
        <v>157</v>
      </c>
      <c r="V1414" s="116">
        <v>0</v>
      </c>
      <c r="W1414" s="107">
        <v>0</v>
      </c>
      <c r="X1414" s="108">
        <v>2.6989430437994802E-4</v>
      </c>
      <c r="Y1414" s="108" t="s">
        <v>156</v>
      </c>
      <c r="Z1414" s="113">
        <v>0</v>
      </c>
      <c r="AA1414" s="107">
        <v>0</v>
      </c>
      <c r="AB1414" s="114">
        <v>1.8882095901660799E-5</v>
      </c>
      <c r="AC1414" s="108" t="s">
        <v>156</v>
      </c>
      <c r="AD1414" s="110" t="s">
        <v>157</v>
      </c>
    </row>
    <row r="1415" spans="1:30" x14ac:dyDescent="0.2">
      <c r="A1415" s="105" t="s">
        <v>4077</v>
      </c>
      <c r="B1415" s="105" t="s">
        <v>4078</v>
      </c>
      <c r="C1415" s="105" t="s">
        <v>4079</v>
      </c>
      <c r="D1415" s="106">
        <v>0</v>
      </c>
      <c r="E1415" s="107">
        <v>0</v>
      </c>
      <c r="F1415" s="108">
        <v>2.0170796354976499E-3</v>
      </c>
      <c r="G1415" s="108" t="s">
        <v>156</v>
      </c>
      <c r="H1415" s="113">
        <v>0</v>
      </c>
      <c r="I1415" s="107">
        <v>0</v>
      </c>
      <c r="J1415" s="114">
        <v>3.2088691877024099E-5</v>
      </c>
      <c r="K1415" s="108" t="s">
        <v>156</v>
      </c>
      <c r="L1415" s="110" t="s">
        <v>157</v>
      </c>
      <c r="M1415" s="116">
        <v>0</v>
      </c>
      <c r="N1415" s="111">
        <v>0</v>
      </c>
      <c r="O1415" s="115">
        <v>3.44123669214113E-5</v>
      </c>
      <c r="P1415" s="112" t="s">
        <v>156</v>
      </c>
      <c r="Q1415" s="113">
        <v>0</v>
      </c>
      <c r="R1415" s="107">
        <v>0</v>
      </c>
      <c r="S1415" s="108">
        <v>2.17449866837637E-4</v>
      </c>
      <c r="T1415" s="108" t="s">
        <v>156</v>
      </c>
      <c r="U1415" s="110" t="s">
        <v>157</v>
      </c>
      <c r="V1415" s="106">
        <v>2.5595137115697101E-3</v>
      </c>
      <c r="W1415" s="107">
        <v>-4.2383071892195895E-4</v>
      </c>
      <c r="X1415" s="108">
        <v>1.1133544291020601E-3</v>
      </c>
      <c r="Y1415" s="108">
        <v>43.498670238389039</v>
      </c>
      <c r="Z1415" s="113">
        <v>0</v>
      </c>
      <c r="AA1415" s="107">
        <v>0</v>
      </c>
      <c r="AB1415" s="114">
        <v>1.3687724565665101E-5</v>
      </c>
      <c r="AC1415" s="108" t="s">
        <v>156</v>
      </c>
      <c r="AD1415" s="110" t="s">
        <v>157</v>
      </c>
    </row>
    <row r="1416" spans="1:30" x14ac:dyDescent="0.2">
      <c r="A1416" s="105" t="s">
        <v>4080</v>
      </c>
      <c r="B1416" s="105" t="s">
        <v>4081</v>
      </c>
      <c r="C1416" s="105" t="s">
        <v>4082</v>
      </c>
      <c r="D1416" s="106">
        <v>0</v>
      </c>
      <c r="E1416" s="107">
        <v>0</v>
      </c>
      <c r="F1416" s="108">
        <v>2.0170796354976499E-3</v>
      </c>
      <c r="G1416" s="108" t="s">
        <v>156</v>
      </c>
      <c r="H1416" s="113">
        <v>0</v>
      </c>
      <c r="I1416" s="107">
        <v>0</v>
      </c>
      <c r="J1416" s="114">
        <v>3.2088691877024099E-5</v>
      </c>
      <c r="K1416" s="108" t="s">
        <v>156</v>
      </c>
      <c r="L1416" s="110" t="s">
        <v>157</v>
      </c>
      <c r="M1416" s="116">
        <v>0</v>
      </c>
      <c r="N1416" s="111">
        <v>0</v>
      </c>
      <c r="O1416" s="115">
        <v>3.44123669214113E-5</v>
      </c>
      <c r="P1416" s="112" t="s">
        <v>156</v>
      </c>
      <c r="Q1416" s="113">
        <v>0</v>
      </c>
      <c r="R1416" s="107">
        <v>0</v>
      </c>
      <c r="S1416" s="108">
        <v>2.17449866837637E-4</v>
      </c>
      <c r="T1416" s="108" t="s">
        <v>156</v>
      </c>
      <c r="U1416" s="110" t="s">
        <v>157</v>
      </c>
      <c r="V1416" s="106">
        <v>2.5595137115697101E-3</v>
      </c>
      <c r="W1416" s="107">
        <v>-4.2383071892195895E-4</v>
      </c>
      <c r="X1416" s="108">
        <v>1.1133544291020601E-3</v>
      </c>
      <c r="Y1416" s="108">
        <v>43.498670238389039</v>
      </c>
      <c r="Z1416" s="113">
        <v>0</v>
      </c>
      <c r="AA1416" s="107">
        <v>0</v>
      </c>
      <c r="AB1416" s="114">
        <v>1.3687724565665201E-5</v>
      </c>
      <c r="AC1416" s="108" t="s">
        <v>156</v>
      </c>
      <c r="AD1416" s="110" t="s">
        <v>157</v>
      </c>
    </row>
    <row r="1417" spans="1:30" x14ac:dyDescent="0.2">
      <c r="A1417" s="105" t="s">
        <v>4083</v>
      </c>
      <c r="B1417" s="105" t="s">
        <v>4084</v>
      </c>
      <c r="C1417" s="105" t="s">
        <v>4085</v>
      </c>
      <c r="D1417" s="106">
        <v>0</v>
      </c>
      <c r="E1417" s="107">
        <v>0</v>
      </c>
      <c r="F1417" s="108">
        <v>2.01707963549914E-3</v>
      </c>
      <c r="G1417" s="108" t="s">
        <v>156</v>
      </c>
      <c r="H1417" s="113">
        <v>0</v>
      </c>
      <c r="I1417" s="107">
        <v>0</v>
      </c>
      <c r="J1417" s="114">
        <v>3.2088691840830103E-5</v>
      </c>
      <c r="K1417" s="108" t="s">
        <v>156</v>
      </c>
      <c r="L1417" s="110" t="s">
        <v>157</v>
      </c>
      <c r="M1417" s="116">
        <v>0</v>
      </c>
      <c r="N1417" s="111">
        <v>0</v>
      </c>
      <c r="O1417" s="115">
        <v>3.4412364889622202E-5</v>
      </c>
      <c r="P1417" s="112" t="s">
        <v>156</v>
      </c>
      <c r="Q1417" s="113">
        <v>0</v>
      </c>
      <c r="R1417" s="107">
        <v>0</v>
      </c>
      <c r="S1417" s="108">
        <v>2.17449866837637E-4</v>
      </c>
      <c r="T1417" s="108" t="s">
        <v>156</v>
      </c>
      <c r="U1417" s="110" t="s">
        <v>157</v>
      </c>
      <c r="V1417" s="106">
        <v>2.5595137115695401E-3</v>
      </c>
      <c r="W1417" s="107">
        <v>-4.2383071892193082E-4</v>
      </c>
      <c r="X1417" s="108">
        <v>1.11335442910219E-3</v>
      </c>
      <c r="Y1417" s="108">
        <v>43.498670238397004</v>
      </c>
      <c r="Z1417" s="113">
        <v>0</v>
      </c>
      <c r="AA1417" s="107">
        <v>0</v>
      </c>
      <c r="AB1417" s="114">
        <v>1.36877245656492E-5</v>
      </c>
      <c r="AC1417" s="108" t="s">
        <v>156</v>
      </c>
      <c r="AD1417" s="110" t="s">
        <v>157</v>
      </c>
    </row>
    <row r="1418" spans="1:30" x14ac:dyDescent="0.2">
      <c r="A1418" s="105" t="s">
        <v>4086</v>
      </c>
      <c r="B1418" s="105" t="s">
        <v>4087</v>
      </c>
      <c r="C1418" s="105" t="s">
        <v>4088</v>
      </c>
      <c r="D1418" s="106">
        <v>0</v>
      </c>
      <c r="E1418" s="107">
        <v>0</v>
      </c>
      <c r="F1418" s="108">
        <v>2.1781389779884598E-3</v>
      </c>
      <c r="G1418" s="108" t="s">
        <v>156</v>
      </c>
      <c r="H1418" s="113">
        <v>0</v>
      </c>
      <c r="I1418" s="107">
        <v>0</v>
      </c>
      <c r="J1418" s="114">
        <v>7.7225106732150495E-5</v>
      </c>
      <c r="K1418" s="108" t="s">
        <v>156</v>
      </c>
      <c r="L1418" s="110" t="s">
        <v>157</v>
      </c>
      <c r="M1418" s="116">
        <v>0</v>
      </c>
      <c r="N1418" s="111">
        <v>0</v>
      </c>
      <c r="O1418" s="112">
        <v>1.32210723643328E-4</v>
      </c>
      <c r="P1418" s="112" t="s">
        <v>156</v>
      </c>
      <c r="Q1418" s="109">
        <v>0</v>
      </c>
      <c r="R1418" s="107">
        <v>0</v>
      </c>
      <c r="S1418" s="108">
        <v>5.9149542096031504E-4</v>
      </c>
      <c r="T1418" s="108" t="s">
        <v>156</v>
      </c>
      <c r="U1418" s="110" t="s">
        <v>157</v>
      </c>
      <c r="V1418" s="116">
        <v>0</v>
      </c>
      <c r="W1418" s="107">
        <v>0</v>
      </c>
      <c r="X1418" s="108">
        <v>2.6989430437994802E-4</v>
      </c>
      <c r="Y1418" s="108" t="s">
        <v>156</v>
      </c>
      <c r="Z1418" s="113">
        <v>0</v>
      </c>
      <c r="AA1418" s="107">
        <v>0</v>
      </c>
      <c r="AB1418" s="114">
        <v>1.3031159646233699E-4</v>
      </c>
      <c r="AC1418" s="108" t="s">
        <v>156</v>
      </c>
      <c r="AD1418" s="110" t="s">
        <v>157</v>
      </c>
    </row>
    <row r="1419" spans="1:30" x14ac:dyDescent="0.2">
      <c r="A1419" s="105" t="s">
        <v>4089</v>
      </c>
      <c r="B1419" s="105" t="s">
        <v>4090</v>
      </c>
      <c r="C1419" s="105" t="s">
        <v>4091</v>
      </c>
      <c r="D1419" s="106">
        <v>0</v>
      </c>
      <c r="E1419" s="107">
        <v>0</v>
      </c>
      <c r="F1419" s="108">
        <v>4.2963578182129503E-3</v>
      </c>
      <c r="G1419" s="108" t="s">
        <v>156</v>
      </c>
      <c r="H1419" s="109">
        <v>0</v>
      </c>
      <c r="I1419" s="107">
        <v>0</v>
      </c>
      <c r="J1419" s="108">
        <v>8.2661062481663699E-4</v>
      </c>
      <c r="K1419" s="108" t="s">
        <v>156</v>
      </c>
      <c r="L1419" s="110" t="s">
        <v>157</v>
      </c>
      <c r="M1419" s="106">
        <v>0</v>
      </c>
      <c r="N1419" s="111">
        <v>0</v>
      </c>
      <c r="O1419" s="112">
        <v>3.3983291526167299E-3</v>
      </c>
      <c r="P1419" s="112" t="s">
        <v>156</v>
      </c>
      <c r="Q1419" s="109">
        <v>0</v>
      </c>
      <c r="R1419" s="107">
        <v>0</v>
      </c>
      <c r="S1419" s="108">
        <v>4.7594408174795699E-4</v>
      </c>
      <c r="T1419" s="108" t="s">
        <v>156</v>
      </c>
      <c r="U1419" s="110" t="s">
        <v>157</v>
      </c>
      <c r="V1419" s="106">
        <v>1.1302794845631001E-2</v>
      </c>
      <c r="W1419" s="107">
        <v>-1.8716335230387483E-3</v>
      </c>
      <c r="X1419" s="108">
        <v>3.68729908357125E-3</v>
      </c>
      <c r="Y1419" s="108">
        <v>32.622896672291134</v>
      </c>
      <c r="Z1419" s="109">
        <v>0</v>
      </c>
      <c r="AA1419" s="107">
        <v>0</v>
      </c>
      <c r="AB1419" s="108">
        <v>2.0127252638350601E-3</v>
      </c>
      <c r="AC1419" s="108" t="s">
        <v>156</v>
      </c>
      <c r="AD1419" s="110" t="s">
        <v>157</v>
      </c>
    </row>
    <row r="1420" spans="1:30" x14ac:dyDescent="0.2">
      <c r="A1420" s="105" t="s">
        <v>4092</v>
      </c>
      <c r="B1420" s="105" t="s">
        <v>4093</v>
      </c>
      <c r="C1420" s="105" t="s">
        <v>4094</v>
      </c>
      <c r="D1420" s="106">
        <v>0</v>
      </c>
      <c r="E1420" s="107">
        <v>0</v>
      </c>
      <c r="F1420" s="108">
        <v>3.8354490580767798E-3</v>
      </c>
      <c r="G1420" s="108" t="s">
        <v>156</v>
      </c>
      <c r="H1420" s="109">
        <v>0</v>
      </c>
      <c r="I1420" s="107">
        <v>0</v>
      </c>
      <c r="J1420" s="108">
        <v>8.2512974040279004E-4</v>
      </c>
      <c r="K1420" s="108" t="s">
        <v>156</v>
      </c>
      <c r="L1420" s="110" t="s">
        <v>157</v>
      </c>
      <c r="M1420" s="106">
        <v>0</v>
      </c>
      <c r="N1420" s="111">
        <v>0</v>
      </c>
      <c r="O1420" s="112">
        <v>3.3942591789556799E-3</v>
      </c>
      <c r="P1420" s="112" t="s">
        <v>156</v>
      </c>
      <c r="Q1420" s="113">
        <v>0</v>
      </c>
      <c r="R1420" s="107">
        <v>0</v>
      </c>
      <c r="S1420" s="108">
        <v>4.2793837293204001E-4</v>
      </c>
      <c r="T1420" s="108" t="s">
        <v>156</v>
      </c>
      <c r="U1420" s="110" t="s">
        <v>157</v>
      </c>
      <c r="V1420" s="106">
        <v>8.7432811340614203E-3</v>
      </c>
      <c r="W1420" s="107">
        <v>-1.4478028041168109E-3</v>
      </c>
      <c r="X1420" s="108">
        <v>3.5825472270468099E-3</v>
      </c>
      <c r="Y1420" s="108">
        <v>40.974860262587129</v>
      </c>
      <c r="Z1420" s="109">
        <v>0</v>
      </c>
      <c r="AA1420" s="107">
        <v>0</v>
      </c>
      <c r="AB1420" s="108">
        <v>2.0124676527885701E-3</v>
      </c>
      <c r="AC1420" s="108" t="s">
        <v>156</v>
      </c>
      <c r="AD1420" s="110" t="s">
        <v>157</v>
      </c>
    </row>
    <row r="1421" spans="1:30" x14ac:dyDescent="0.2">
      <c r="A1421" s="105" t="s">
        <v>4095</v>
      </c>
      <c r="B1421" s="105" t="s">
        <v>4096</v>
      </c>
      <c r="C1421" s="105" t="s">
        <v>4097</v>
      </c>
      <c r="D1421" s="106">
        <v>0</v>
      </c>
      <c r="E1421" s="107">
        <v>0</v>
      </c>
      <c r="F1421" s="108">
        <v>3.8354490580821102E-3</v>
      </c>
      <c r="G1421" s="108" t="s">
        <v>156</v>
      </c>
      <c r="H1421" s="109">
        <v>0</v>
      </c>
      <c r="I1421" s="107">
        <v>0</v>
      </c>
      <c r="J1421" s="108">
        <v>8.2512974040279004E-4</v>
      </c>
      <c r="K1421" s="108" t="s">
        <v>156</v>
      </c>
      <c r="L1421" s="110" t="s">
        <v>157</v>
      </c>
      <c r="M1421" s="106">
        <v>0</v>
      </c>
      <c r="N1421" s="111">
        <v>0</v>
      </c>
      <c r="O1421" s="112">
        <v>3.3942591792672401E-3</v>
      </c>
      <c r="P1421" s="112" t="s">
        <v>156</v>
      </c>
      <c r="Q1421" s="113">
        <v>0</v>
      </c>
      <c r="R1421" s="107">
        <v>0</v>
      </c>
      <c r="S1421" s="108">
        <v>4.2793837293204001E-4</v>
      </c>
      <c r="T1421" s="108" t="s">
        <v>156</v>
      </c>
      <c r="U1421" s="110" t="s">
        <v>157</v>
      </c>
      <c r="V1421" s="106">
        <v>8.7432811340614203E-3</v>
      </c>
      <c r="W1421" s="107">
        <v>-1.4478028041168109E-3</v>
      </c>
      <c r="X1421" s="108">
        <v>3.5825472270468099E-3</v>
      </c>
      <c r="Y1421" s="108">
        <v>40.974860262587129</v>
      </c>
      <c r="Z1421" s="109">
        <v>0</v>
      </c>
      <c r="AA1421" s="107">
        <v>0</v>
      </c>
      <c r="AB1421" s="108">
        <v>2.0124676527765702E-3</v>
      </c>
      <c r="AC1421" s="108" t="s">
        <v>156</v>
      </c>
      <c r="AD1421" s="110" t="s">
        <v>157</v>
      </c>
    </row>
    <row r="1422" spans="1:30" x14ac:dyDescent="0.2">
      <c r="A1422" s="105" t="s">
        <v>4098</v>
      </c>
      <c r="B1422" s="105" t="s">
        <v>4099</v>
      </c>
      <c r="C1422" s="105" t="s">
        <v>4100</v>
      </c>
      <c r="D1422" s="106">
        <v>0</v>
      </c>
      <c r="E1422" s="107">
        <v>0</v>
      </c>
      <c r="F1422" s="108">
        <v>2.4879483594356898E-3</v>
      </c>
      <c r="G1422" s="108" t="s">
        <v>156</v>
      </c>
      <c r="H1422" s="109">
        <v>0</v>
      </c>
      <c r="I1422" s="107">
        <v>0</v>
      </c>
      <c r="J1422" s="108">
        <v>6.5073959555482399E-4</v>
      </c>
      <c r="K1422" s="108" t="s">
        <v>156</v>
      </c>
      <c r="L1422" s="110" t="s">
        <v>157</v>
      </c>
      <c r="M1422" s="106">
        <v>0</v>
      </c>
      <c r="N1422" s="111">
        <v>0</v>
      </c>
      <c r="O1422" s="112">
        <v>2.3799960848331502E-3</v>
      </c>
      <c r="P1422" s="112" t="s">
        <v>156</v>
      </c>
      <c r="Q1422" s="113">
        <v>0</v>
      </c>
      <c r="R1422" s="107">
        <v>0</v>
      </c>
      <c r="S1422" s="108">
        <v>3.0687127565322497E-4</v>
      </c>
      <c r="T1422" s="108" t="s">
        <v>156</v>
      </c>
      <c r="U1422" s="110" t="s">
        <v>157</v>
      </c>
      <c r="V1422" s="106">
        <v>8.7432811340613405E-3</v>
      </c>
      <c r="W1422" s="107">
        <v>-1.4478028041167977E-3</v>
      </c>
      <c r="X1422" s="108">
        <v>2.9501900134475101E-3</v>
      </c>
      <c r="Y1422" s="108">
        <v>33.742367061198657</v>
      </c>
      <c r="Z1422" s="109">
        <v>0</v>
      </c>
      <c r="AA1422" s="107">
        <v>0</v>
      </c>
      <c r="AB1422" s="108">
        <v>1.24812045361487E-3</v>
      </c>
      <c r="AC1422" s="108" t="s">
        <v>156</v>
      </c>
      <c r="AD1422" s="110" t="s">
        <v>157</v>
      </c>
    </row>
    <row r="1423" spans="1:30" x14ac:dyDescent="0.2">
      <c r="A1423" s="105" t="s">
        <v>4101</v>
      </c>
      <c r="B1423" s="105" t="s">
        <v>4102</v>
      </c>
      <c r="C1423" s="105" t="s">
        <v>4103</v>
      </c>
      <c r="D1423" s="116">
        <v>0</v>
      </c>
      <c r="E1423" s="107">
        <v>0</v>
      </c>
      <c r="F1423" s="108">
        <v>8.7272438667892701E-4</v>
      </c>
      <c r="G1423" s="108" t="s">
        <v>156</v>
      </c>
      <c r="H1423" s="113">
        <v>0</v>
      </c>
      <c r="I1423" s="107">
        <v>0</v>
      </c>
      <c r="J1423" s="108">
        <v>3.5722110092754401E-4</v>
      </c>
      <c r="K1423" s="108" t="s">
        <v>156</v>
      </c>
      <c r="L1423" s="110" t="s">
        <v>157</v>
      </c>
      <c r="M1423" s="106">
        <v>0</v>
      </c>
      <c r="N1423" s="111">
        <v>0</v>
      </c>
      <c r="O1423" s="112">
        <v>9.3209846895890298E-4</v>
      </c>
      <c r="P1423" s="112" t="s">
        <v>156</v>
      </c>
      <c r="Q1423" s="113">
        <v>0</v>
      </c>
      <c r="R1423" s="107">
        <v>0</v>
      </c>
      <c r="S1423" s="108">
        <v>1.56399391038747E-4</v>
      </c>
      <c r="T1423" s="108" t="s">
        <v>156</v>
      </c>
      <c r="U1423" s="110" t="s">
        <v>157</v>
      </c>
      <c r="V1423" s="106">
        <v>8.7432811340613092E-3</v>
      </c>
      <c r="W1423" s="107">
        <v>-1.4478028041167925E-3</v>
      </c>
      <c r="X1423" s="108">
        <v>2.9195747203145501E-3</v>
      </c>
      <c r="Y1423" s="108">
        <v>33.39220912090687</v>
      </c>
      <c r="Z1423" s="113">
        <v>0</v>
      </c>
      <c r="AA1423" s="107">
        <v>0</v>
      </c>
      <c r="AB1423" s="114">
        <v>5.1085843327692095E-4</v>
      </c>
      <c r="AC1423" s="108" t="s">
        <v>156</v>
      </c>
      <c r="AD1423" s="110" t="s">
        <v>157</v>
      </c>
    </row>
    <row r="1424" spans="1:30" x14ac:dyDescent="0.2">
      <c r="A1424" s="105" t="s">
        <v>4104</v>
      </c>
      <c r="B1424" s="105" t="s">
        <v>4105</v>
      </c>
      <c r="C1424" s="105" t="s">
        <v>4106</v>
      </c>
      <c r="D1424" s="106">
        <v>0</v>
      </c>
      <c r="E1424" s="107">
        <v>0</v>
      </c>
      <c r="F1424" s="108">
        <v>1.3443818358954E-3</v>
      </c>
      <c r="G1424" s="108" t="s">
        <v>156</v>
      </c>
      <c r="H1424" s="113">
        <v>0</v>
      </c>
      <c r="I1424" s="107">
        <v>0</v>
      </c>
      <c r="J1424" s="114">
        <v>5.2692811398226897E-5</v>
      </c>
      <c r="K1424" s="108" t="s">
        <v>156</v>
      </c>
      <c r="L1424" s="110" t="s">
        <v>157</v>
      </c>
      <c r="M1424" s="116">
        <v>0</v>
      </c>
      <c r="N1424" s="111">
        <v>0</v>
      </c>
      <c r="O1424" s="115">
        <v>8.9129869129744594E-5</v>
      </c>
      <c r="P1424" s="112" t="s">
        <v>156</v>
      </c>
      <c r="Q1424" s="109">
        <v>0</v>
      </c>
      <c r="R1424" s="107">
        <v>0</v>
      </c>
      <c r="S1424" s="108">
        <v>5.8727804157455196E-4</v>
      </c>
      <c r="T1424" s="108" t="s">
        <v>156</v>
      </c>
      <c r="U1424" s="110" t="s">
        <v>157</v>
      </c>
      <c r="V1424" s="116">
        <v>0</v>
      </c>
      <c r="W1424" s="107">
        <v>0</v>
      </c>
      <c r="X1424" s="108">
        <v>2.68006607443695E-4</v>
      </c>
      <c r="Y1424" s="108" t="s">
        <v>156</v>
      </c>
      <c r="Z1424" s="113">
        <v>0</v>
      </c>
      <c r="AA1424" s="107">
        <v>0</v>
      </c>
      <c r="AB1424" s="114">
        <v>1.12909098019716E-4</v>
      </c>
      <c r="AC1424" s="108" t="s">
        <v>156</v>
      </c>
      <c r="AD1424" s="110" t="s">
        <v>157</v>
      </c>
    </row>
    <row r="1425" spans="1:30" x14ac:dyDescent="0.2">
      <c r="A1425" s="105" t="s">
        <v>4107</v>
      </c>
      <c r="B1425" s="105" t="s">
        <v>4108</v>
      </c>
      <c r="C1425" s="105" t="s">
        <v>4109</v>
      </c>
      <c r="D1425" s="106">
        <v>0</v>
      </c>
      <c r="E1425" s="107">
        <v>0</v>
      </c>
      <c r="F1425" s="108">
        <v>2.1780745963420299E-3</v>
      </c>
      <c r="G1425" s="108" t="s">
        <v>156</v>
      </c>
      <c r="H1425" s="113">
        <v>0</v>
      </c>
      <c r="I1425" s="107">
        <v>0</v>
      </c>
      <c r="J1425" s="114">
        <v>7.6986481445962901E-5</v>
      </c>
      <c r="K1425" s="108" t="s">
        <v>156</v>
      </c>
      <c r="L1425" s="110" t="s">
        <v>157</v>
      </c>
      <c r="M1425" s="116">
        <v>0</v>
      </c>
      <c r="N1425" s="111">
        <v>0</v>
      </c>
      <c r="O1425" s="112">
        <v>1.2938676311250401E-4</v>
      </c>
      <c r="P1425" s="112" t="s">
        <v>156</v>
      </c>
      <c r="Q1425" s="109">
        <v>0</v>
      </c>
      <c r="R1425" s="107">
        <v>0</v>
      </c>
      <c r="S1425" s="108">
        <v>5.9153490321067097E-4</v>
      </c>
      <c r="T1425" s="108" t="s">
        <v>156</v>
      </c>
      <c r="U1425" s="110" t="s">
        <v>157</v>
      </c>
      <c r="V1425" s="116">
        <v>0</v>
      </c>
      <c r="W1425" s="107">
        <v>0</v>
      </c>
      <c r="X1425" s="108">
        <v>2.6842104913017603E-4</v>
      </c>
      <c r="Y1425" s="108" t="s">
        <v>156</v>
      </c>
      <c r="Z1425" s="113">
        <v>0</v>
      </c>
      <c r="AA1425" s="107">
        <v>0</v>
      </c>
      <c r="AB1425" s="114">
        <v>1.29949323478959E-4</v>
      </c>
      <c r="AC1425" s="108" t="s">
        <v>156</v>
      </c>
      <c r="AD1425" s="110" t="s">
        <v>157</v>
      </c>
    </row>
    <row r="1426" spans="1:30" x14ac:dyDescent="0.2">
      <c r="A1426" s="105" t="s">
        <v>4110</v>
      </c>
      <c r="B1426" s="105" t="s">
        <v>4111</v>
      </c>
      <c r="C1426" s="105" t="s">
        <v>4112</v>
      </c>
      <c r="D1426" s="106">
        <v>0</v>
      </c>
      <c r="E1426" s="107">
        <v>0</v>
      </c>
      <c r="F1426" s="108">
        <v>2.1781389779884598E-3</v>
      </c>
      <c r="G1426" s="108" t="s">
        <v>156</v>
      </c>
      <c r="H1426" s="113">
        <v>0</v>
      </c>
      <c r="I1426" s="107">
        <v>0</v>
      </c>
      <c r="J1426" s="114">
        <v>7.7225106732150495E-5</v>
      </c>
      <c r="K1426" s="108" t="s">
        <v>156</v>
      </c>
      <c r="L1426" s="110" t="s">
        <v>157</v>
      </c>
      <c r="M1426" s="116">
        <v>0</v>
      </c>
      <c r="N1426" s="111">
        <v>0</v>
      </c>
      <c r="O1426" s="112">
        <v>1.32210723643328E-4</v>
      </c>
      <c r="P1426" s="112" t="s">
        <v>156</v>
      </c>
      <c r="Q1426" s="109">
        <v>0</v>
      </c>
      <c r="R1426" s="107">
        <v>0</v>
      </c>
      <c r="S1426" s="108">
        <v>5.9149542096031504E-4</v>
      </c>
      <c r="T1426" s="108" t="s">
        <v>156</v>
      </c>
      <c r="U1426" s="110" t="s">
        <v>157</v>
      </c>
      <c r="V1426" s="116">
        <v>0</v>
      </c>
      <c r="W1426" s="107">
        <v>0</v>
      </c>
      <c r="X1426" s="108">
        <v>2.6989430437994802E-4</v>
      </c>
      <c r="Y1426" s="108" t="s">
        <v>156</v>
      </c>
      <c r="Z1426" s="113">
        <v>0</v>
      </c>
      <c r="AA1426" s="107">
        <v>0</v>
      </c>
      <c r="AB1426" s="114">
        <v>1.3031159646233699E-4</v>
      </c>
      <c r="AC1426" s="108" t="s">
        <v>156</v>
      </c>
      <c r="AD1426" s="110" t="s">
        <v>157</v>
      </c>
    </row>
    <row r="1427" spans="1:30" x14ac:dyDescent="0.2">
      <c r="A1427" s="105" t="s">
        <v>4113</v>
      </c>
      <c r="B1427" s="105" t="s">
        <v>4114</v>
      </c>
      <c r="C1427" s="105" t="s">
        <v>4115</v>
      </c>
      <c r="D1427" s="106">
        <v>0</v>
      </c>
      <c r="E1427" s="107">
        <v>0</v>
      </c>
      <c r="F1427" s="108">
        <v>1.6821049190878399E-3</v>
      </c>
      <c r="G1427" s="108" t="s">
        <v>156</v>
      </c>
      <c r="H1427" s="113">
        <v>0</v>
      </c>
      <c r="I1427" s="107">
        <v>0</v>
      </c>
      <c r="J1427" s="108">
        <v>5.7279435676931597E-4</v>
      </c>
      <c r="K1427" s="108" t="s">
        <v>156</v>
      </c>
      <c r="L1427" s="110" t="s">
        <v>157</v>
      </c>
      <c r="M1427" s="106">
        <v>0</v>
      </c>
      <c r="N1427" s="111">
        <v>0</v>
      </c>
      <c r="O1427" s="112">
        <v>1.86647811740619E-3</v>
      </c>
      <c r="P1427" s="112" t="s">
        <v>156</v>
      </c>
      <c r="Q1427" s="113">
        <v>0</v>
      </c>
      <c r="R1427" s="107">
        <v>0</v>
      </c>
      <c r="S1427" s="108">
        <v>2.41531449803325E-4</v>
      </c>
      <c r="T1427" s="108" t="s">
        <v>156</v>
      </c>
      <c r="U1427" s="110" t="s">
        <v>157</v>
      </c>
      <c r="V1427" s="106">
        <v>8.7432811340613092E-3</v>
      </c>
      <c r="W1427" s="107">
        <v>-1.4478028041167925E-3</v>
      </c>
      <c r="X1427" s="108">
        <v>2.8569675230244E-3</v>
      </c>
      <c r="Y1427" s="108">
        <v>32.67614845294721</v>
      </c>
      <c r="Z1427" s="109">
        <v>0</v>
      </c>
      <c r="AA1427" s="107">
        <v>0</v>
      </c>
      <c r="AB1427" s="108">
        <v>8.8907037995211095E-4</v>
      </c>
      <c r="AC1427" s="108" t="s">
        <v>156</v>
      </c>
      <c r="AD1427" s="110" t="s">
        <v>157</v>
      </c>
    </row>
    <row r="1428" spans="1:30" x14ac:dyDescent="0.2">
      <c r="A1428" s="105" t="s">
        <v>4116</v>
      </c>
      <c r="B1428" s="105" t="s">
        <v>4117</v>
      </c>
      <c r="C1428" s="105" t="s">
        <v>4118</v>
      </c>
      <c r="D1428" s="106">
        <v>0</v>
      </c>
      <c r="E1428" s="107">
        <v>0</v>
      </c>
      <c r="F1428" s="108">
        <v>1.47871109976101E-3</v>
      </c>
      <c r="G1428" s="108" t="s">
        <v>156</v>
      </c>
      <c r="H1428" s="113">
        <v>0</v>
      </c>
      <c r="I1428" s="107">
        <v>0</v>
      </c>
      <c r="J1428" s="108">
        <v>4.9688211417213998E-4</v>
      </c>
      <c r="K1428" s="108" t="s">
        <v>156</v>
      </c>
      <c r="L1428" s="110" t="s">
        <v>157</v>
      </c>
      <c r="M1428" s="106">
        <v>0</v>
      </c>
      <c r="N1428" s="111">
        <v>0</v>
      </c>
      <c r="O1428" s="112">
        <v>1.4771934927723699E-3</v>
      </c>
      <c r="P1428" s="112" t="s">
        <v>156</v>
      </c>
      <c r="Q1428" s="113">
        <v>0</v>
      </c>
      <c r="R1428" s="107">
        <v>0</v>
      </c>
      <c r="S1428" s="108">
        <v>1.9644014916985099E-4</v>
      </c>
      <c r="T1428" s="108" t="s">
        <v>156</v>
      </c>
      <c r="U1428" s="110" t="s">
        <v>157</v>
      </c>
      <c r="V1428" s="106">
        <v>8.7432811340613092E-3</v>
      </c>
      <c r="W1428" s="107">
        <v>-1.4478028041167925E-3</v>
      </c>
      <c r="X1428" s="108">
        <v>2.8688944305314502E-3</v>
      </c>
      <c r="Y1428" s="108">
        <v>32.812560714250196</v>
      </c>
      <c r="Z1428" s="109">
        <v>0</v>
      </c>
      <c r="AA1428" s="107">
        <v>0</v>
      </c>
      <c r="AB1428" s="108">
        <v>7.7911133518158602E-4</v>
      </c>
      <c r="AC1428" s="108" t="s">
        <v>156</v>
      </c>
      <c r="AD1428" s="110" t="s">
        <v>157</v>
      </c>
    </row>
    <row r="1429" spans="1:30" x14ac:dyDescent="0.2">
      <c r="A1429" s="105" t="s">
        <v>4119</v>
      </c>
      <c r="B1429" s="105" t="s">
        <v>4120</v>
      </c>
      <c r="C1429" s="105" t="s">
        <v>4121</v>
      </c>
      <c r="D1429" s="106">
        <v>0</v>
      </c>
      <c r="E1429" s="107">
        <v>0</v>
      </c>
      <c r="F1429" s="108">
        <v>1.32208248572396E-3</v>
      </c>
      <c r="G1429" s="108" t="s">
        <v>156</v>
      </c>
      <c r="H1429" s="113">
        <v>0</v>
      </c>
      <c r="I1429" s="107">
        <v>0</v>
      </c>
      <c r="J1429" s="108">
        <v>4.4242417467129698E-4</v>
      </c>
      <c r="K1429" s="108" t="s">
        <v>156</v>
      </c>
      <c r="L1429" s="110" t="s">
        <v>157</v>
      </c>
      <c r="M1429" s="106">
        <v>0</v>
      </c>
      <c r="N1429" s="111">
        <v>0</v>
      </c>
      <c r="O1429" s="112">
        <v>1.1231291278362299E-3</v>
      </c>
      <c r="P1429" s="112" t="s">
        <v>156</v>
      </c>
      <c r="Q1429" s="113">
        <v>0</v>
      </c>
      <c r="R1429" s="107">
        <v>0</v>
      </c>
      <c r="S1429" s="108">
        <v>1.7098919949144899E-4</v>
      </c>
      <c r="T1429" s="108" t="s">
        <v>156</v>
      </c>
      <c r="U1429" s="110" t="s">
        <v>157</v>
      </c>
      <c r="V1429" s="106">
        <v>8.7432811340613092E-3</v>
      </c>
      <c r="W1429" s="107">
        <v>-1.4478028041167925E-3</v>
      </c>
      <c r="X1429" s="108">
        <v>2.8878649946836301E-3</v>
      </c>
      <c r="Y1429" s="108">
        <v>33.029533768888413</v>
      </c>
      <c r="Z1429" s="113">
        <v>0</v>
      </c>
      <c r="AA1429" s="107">
        <v>0</v>
      </c>
      <c r="AB1429" s="114">
        <v>5.7744862052134496E-4</v>
      </c>
      <c r="AC1429" s="108" t="s">
        <v>156</v>
      </c>
      <c r="AD1429" s="110" t="s">
        <v>157</v>
      </c>
    </row>
    <row r="1430" spans="1:30" x14ac:dyDescent="0.2">
      <c r="A1430" s="105" t="s">
        <v>4122</v>
      </c>
      <c r="B1430" s="105" t="s">
        <v>4123</v>
      </c>
      <c r="C1430" s="105" t="s">
        <v>4124</v>
      </c>
      <c r="D1430" s="106">
        <v>0</v>
      </c>
      <c r="E1430" s="107">
        <v>0</v>
      </c>
      <c r="F1430" s="108">
        <v>2.1526558495104601E-3</v>
      </c>
      <c r="G1430" s="108" t="s">
        <v>156</v>
      </c>
      <c r="H1430" s="113">
        <v>0</v>
      </c>
      <c r="I1430" s="107">
        <v>0</v>
      </c>
      <c r="J1430" s="114">
        <v>4.2124272367656801E-5</v>
      </c>
      <c r="K1430" s="108" t="s">
        <v>156</v>
      </c>
      <c r="L1430" s="110" t="s">
        <v>157</v>
      </c>
      <c r="M1430" s="116">
        <v>0</v>
      </c>
      <c r="N1430" s="111">
        <v>0</v>
      </c>
      <c r="O1430" s="115">
        <v>4.5291184967380202E-5</v>
      </c>
      <c r="P1430" s="112" t="s">
        <v>156</v>
      </c>
      <c r="Q1430" s="113">
        <v>0</v>
      </c>
      <c r="R1430" s="107">
        <v>0</v>
      </c>
      <c r="S1430" s="108">
        <v>3.7336453358659402E-4</v>
      </c>
      <c r="T1430" s="108" t="s">
        <v>156</v>
      </c>
      <c r="U1430" s="110" t="s">
        <v>157</v>
      </c>
      <c r="V1430" s="116">
        <v>0</v>
      </c>
      <c r="W1430" s="107">
        <v>0</v>
      </c>
      <c r="X1430" s="108">
        <v>2.6989430437994802E-4</v>
      </c>
      <c r="Y1430" s="108" t="s">
        <v>156</v>
      </c>
      <c r="Z1430" s="113">
        <v>0</v>
      </c>
      <c r="AA1430" s="107">
        <v>0</v>
      </c>
      <c r="AB1430" s="114">
        <v>1.8882095901661198E-5</v>
      </c>
      <c r="AC1430" s="108" t="s">
        <v>156</v>
      </c>
      <c r="AD1430" s="110" t="s">
        <v>157</v>
      </c>
    </row>
    <row r="1431" spans="1:30" x14ac:dyDescent="0.2">
      <c r="A1431" s="105" t="s">
        <v>4125</v>
      </c>
      <c r="B1431" s="105" t="s">
        <v>4126</v>
      </c>
      <c r="C1431" s="105" t="s">
        <v>4127</v>
      </c>
      <c r="D1431" s="106">
        <v>0</v>
      </c>
      <c r="E1431" s="107">
        <v>0</v>
      </c>
      <c r="F1431" s="108">
        <v>2.1526558495104601E-3</v>
      </c>
      <c r="G1431" s="108" t="s">
        <v>156</v>
      </c>
      <c r="H1431" s="113">
        <v>0</v>
      </c>
      <c r="I1431" s="107">
        <v>0</v>
      </c>
      <c r="J1431" s="114">
        <v>4.2124272367656801E-5</v>
      </c>
      <c r="K1431" s="108" t="s">
        <v>156</v>
      </c>
      <c r="L1431" s="110" t="s">
        <v>157</v>
      </c>
      <c r="M1431" s="116">
        <v>0</v>
      </c>
      <c r="N1431" s="111">
        <v>0</v>
      </c>
      <c r="O1431" s="115">
        <v>4.5291185075097802E-5</v>
      </c>
      <c r="P1431" s="112" t="s">
        <v>156</v>
      </c>
      <c r="Q1431" s="113">
        <v>0</v>
      </c>
      <c r="R1431" s="107">
        <v>0</v>
      </c>
      <c r="S1431" s="108">
        <v>3.7336453358659402E-4</v>
      </c>
      <c r="T1431" s="108" t="s">
        <v>156</v>
      </c>
      <c r="U1431" s="110" t="s">
        <v>157</v>
      </c>
      <c r="V1431" s="116">
        <v>0</v>
      </c>
      <c r="W1431" s="107">
        <v>0</v>
      </c>
      <c r="X1431" s="108">
        <v>2.6989430437994802E-4</v>
      </c>
      <c r="Y1431" s="108" t="s">
        <v>156</v>
      </c>
      <c r="Z1431" s="113">
        <v>0</v>
      </c>
      <c r="AA1431" s="107">
        <v>0</v>
      </c>
      <c r="AB1431" s="114">
        <v>1.8882095901660799E-5</v>
      </c>
      <c r="AC1431" s="108" t="s">
        <v>156</v>
      </c>
      <c r="AD1431" s="110" t="s">
        <v>157</v>
      </c>
    </row>
    <row r="1432" spans="1:30" x14ac:dyDescent="0.2">
      <c r="A1432" s="105" t="s">
        <v>4128</v>
      </c>
      <c r="B1432" s="105" t="s">
        <v>4129</v>
      </c>
      <c r="C1432" s="105" t="s">
        <v>4130</v>
      </c>
      <c r="D1432" s="106">
        <v>0</v>
      </c>
      <c r="E1432" s="107">
        <v>0</v>
      </c>
      <c r="F1432" s="108">
        <v>2.1526558495234601E-3</v>
      </c>
      <c r="G1432" s="108" t="s">
        <v>156</v>
      </c>
      <c r="H1432" s="113">
        <v>0</v>
      </c>
      <c r="I1432" s="107">
        <v>0</v>
      </c>
      <c r="J1432" s="114">
        <v>4.2124272367656801E-5</v>
      </c>
      <c r="K1432" s="108" t="s">
        <v>156</v>
      </c>
      <c r="L1432" s="110" t="s">
        <v>157</v>
      </c>
      <c r="M1432" s="116">
        <v>0</v>
      </c>
      <c r="N1432" s="111">
        <v>0</v>
      </c>
      <c r="O1432" s="115">
        <v>4.5291186179032E-5</v>
      </c>
      <c r="P1432" s="112" t="s">
        <v>156</v>
      </c>
      <c r="Q1432" s="113">
        <v>0</v>
      </c>
      <c r="R1432" s="107">
        <v>0</v>
      </c>
      <c r="S1432" s="108">
        <v>3.7336453358659402E-4</v>
      </c>
      <c r="T1432" s="108" t="s">
        <v>156</v>
      </c>
      <c r="U1432" s="110" t="s">
        <v>157</v>
      </c>
      <c r="V1432" s="116">
        <v>0</v>
      </c>
      <c r="W1432" s="107">
        <v>0</v>
      </c>
      <c r="X1432" s="108">
        <v>2.6989430437994802E-4</v>
      </c>
      <c r="Y1432" s="108" t="s">
        <v>156</v>
      </c>
      <c r="Z1432" s="113">
        <v>0</v>
      </c>
      <c r="AA1432" s="107">
        <v>0</v>
      </c>
      <c r="AB1432" s="114">
        <v>1.8882095901660799E-5</v>
      </c>
      <c r="AC1432" s="108" t="s">
        <v>156</v>
      </c>
      <c r="AD1432" s="110" t="s">
        <v>157</v>
      </c>
    </row>
    <row r="1433" spans="1:30" x14ac:dyDescent="0.2">
      <c r="A1433" s="105" t="s">
        <v>4131</v>
      </c>
      <c r="B1433" s="105" t="s">
        <v>4132</v>
      </c>
      <c r="C1433" s="105" t="s">
        <v>4133</v>
      </c>
      <c r="D1433" s="106">
        <v>0</v>
      </c>
      <c r="E1433" s="107">
        <v>0</v>
      </c>
      <c r="F1433" s="108">
        <v>2.0170796354976499E-3</v>
      </c>
      <c r="G1433" s="108" t="s">
        <v>156</v>
      </c>
      <c r="H1433" s="113">
        <v>0</v>
      </c>
      <c r="I1433" s="107">
        <v>0</v>
      </c>
      <c r="J1433" s="114">
        <v>3.2088691877024099E-5</v>
      </c>
      <c r="K1433" s="108" t="s">
        <v>156</v>
      </c>
      <c r="L1433" s="110" t="s">
        <v>157</v>
      </c>
      <c r="M1433" s="116">
        <v>0</v>
      </c>
      <c r="N1433" s="111">
        <v>0</v>
      </c>
      <c r="O1433" s="115">
        <v>3.44123669214113E-5</v>
      </c>
      <c r="P1433" s="112" t="s">
        <v>156</v>
      </c>
      <c r="Q1433" s="113">
        <v>0</v>
      </c>
      <c r="R1433" s="107">
        <v>0</v>
      </c>
      <c r="S1433" s="108">
        <v>2.17449866837637E-4</v>
      </c>
      <c r="T1433" s="108" t="s">
        <v>156</v>
      </c>
      <c r="U1433" s="110" t="s">
        <v>157</v>
      </c>
      <c r="V1433" s="106">
        <v>2.5595137115697101E-3</v>
      </c>
      <c r="W1433" s="107">
        <v>-4.2383071892195895E-4</v>
      </c>
      <c r="X1433" s="108">
        <v>1.1133544291020601E-3</v>
      </c>
      <c r="Y1433" s="108">
        <v>43.498670238389039</v>
      </c>
      <c r="Z1433" s="113">
        <v>0</v>
      </c>
      <c r="AA1433" s="107">
        <v>0</v>
      </c>
      <c r="AB1433" s="114">
        <v>1.3687724565665001E-5</v>
      </c>
      <c r="AC1433" s="108" t="s">
        <v>156</v>
      </c>
      <c r="AD1433" s="110" t="s">
        <v>157</v>
      </c>
    </row>
    <row r="1434" spans="1:30" x14ac:dyDescent="0.2">
      <c r="A1434" s="105" t="s">
        <v>4134</v>
      </c>
      <c r="B1434" s="105" t="s">
        <v>4135</v>
      </c>
      <c r="C1434" s="105" t="s">
        <v>4136</v>
      </c>
      <c r="D1434" s="106">
        <v>0</v>
      </c>
      <c r="E1434" s="107">
        <v>0</v>
      </c>
      <c r="F1434" s="108">
        <v>2.0170796354976499E-3</v>
      </c>
      <c r="G1434" s="108" t="s">
        <v>156</v>
      </c>
      <c r="H1434" s="113">
        <v>0</v>
      </c>
      <c r="I1434" s="107">
        <v>0</v>
      </c>
      <c r="J1434" s="114">
        <v>3.2088691877024099E-5</v>
      </c>
      <c r="K1434" s="108" t="s">
        <v>156</v>
      </c>
      <c r="L1434" s="110" t="s">
        <v>157</v>
      </c>
      <c r="M1434" s="116">
        <v>0</v>
      </c>
      <c r="N1434" s="111">
        <v>0</v>
      </c>
      <c r="O1434" s="115">
        <v>3.44123669214113E-5</v>
      </c>
      <c r="P1434" s="112" t="s">
        <v>156</v>
      </c>
      <c r="Q1434" s="113">
        <v>0</v>
      </c>
      <c r="R1434" s="107">
        <v>0</v>
      </c>
      <c r="S1434" s="108">
        <v>2.17449866837637E-4</v>
      </c>
      <c r="T1434" s="108" t="s">
        <v>156</v>
      </c>
      <c r="U1434" s="110" t="s">
        <v>157</v>
      </c>
      <c r="V1434" s="106">
        <v>2.5595137115697101E-3</v>
      </c>
      <c r="W1434" s="107">
        <v>-4.2383071892195895E-4</v>
      </c>
      <c r="X1434" s="108">
        <v>1.1133544291020601E-3</v>
      </c>
      <c r="Y1434" s="108">
        <v>43.498670238389039</v>
      </c>
      <c r="Z1434" s="113">
        <v>0</v>
      </c>
      <c r="AA1434" s="107">
        <v>0</v>
      </c>
      <c r="AB1434" s="114">
        <v>1.3687724565665201E-5</v>
      </c>
      <c r="AC1434" s="108" t="s">
        <v>156</v>
      </c>
      <c r="AD1434" s="110" t="s">
        <v>157</v>
      </c>
    </row>
    <row r="1435" spans="1:30" x14ac:dyDescent="0.2">
      <c r="A1435" s="105" t="s">
        <v>4137</v>
      </c>
      <c r="B1435" s="105" t="s">
        <v>4138</v>
      </c>
      <c r="C1435" s="105" t="s">
        <v>4139</v>
      </c>
      <c r="D1435" s="106">
        <v>0</v>
      </c>
      <c r="E1435" s="107">
        <v>0</v>
      </c>
      <c r="F1435" s="108">
        <v>2.01707963549914E-3</v>
      </c>
      <c r="G1435" s="108" t="s">
        <v>156</v>
      </c>
      <c r="H1435" s="113">
        <v>0</v>
      </c>
      <c r="I1435" s="107">
        <v>0</v>
      </c>
      <c r="J1435" s="114">
        <v>3.2088691840830103E-5</v>
      </c>
      <c r="K1435" s="108" t="s">
        <v>156</v>
      </c>
      <c r="L1435" s="110" t="s">
        <v>157</v>
      </c>
      <c r="M1435" s="116">
        <v>0</v>
      </c>
      <c r="N1435" s="111">
        <v>0</v>
      </c>
      <c r="O1435" s="115">
        <v>3.4412364889622202E-5</v>
      </c>
      <c r="P1435" s="112" t="s">
        <v>156</v>
      </c>
      <c r="Q1435" s="113">
        <v>0</v>
      </c>
      <c r="R1435" s="107">
        <v>0</v>
      </c>
      <c r="S1435" s="108">
        <v>2.17449866837637E-4</v>
      </c>
      <c r="T1435" s="108" t="s">
        <v>156</v>
      </c>
      <c r="U1435" s="110" t="s">
        <v>157</v>
      </c>
      <c r="V1435" s="106">
        <v>2.5595137115695401E-3</v>
      </c>
      <c r="W1435" s="107">
        <v>-4.2383071892193082E-4</v>
      </c>
      <c r="X1435" s="108">
        <v>1.11335442910219E-3</v>
      </c>
      <c r="Y1435" s="108">
        <v>43.498670238397004</v>
      </c>
      <c r="Z1435" s="113">
        <v>0</v>
      </c>
      <c r="AA1435" s="107">
        <v>0</v>
      </c>
      <c r="AB1435" s="114">
        <v>1.36877245656492E-5</v>
      </c>
      <c r="AC1435" s="108" t="s">
        <v>156</v>
      </c>
      <c r="AD1435" s="110" t="s">
        <v>157</v>
      </c>
    </row>
    <row r="1436" spans="1:30" x14ac:dyDescent="0.2">
      <c r="A1436" s="105" t="s">
        <v>4140</v>
      </c>
      <c r="B1436" s="105" t="s">
        <v>4141</v>
      </c>
      <c r="C1436" s="105" t="s">
        <v>4142</v>
      </c>
      <c r="D1436" s="106">
        <v>0</v>
      </c>
      <c r="E1436" s="107">
        <v>0</v>
      </c>
      <c r="F1436" s="108">
        <v>2.1781389779884598E-3</v>
      </c>
      <c r="G1436" s="108" t="s">
        <v>156</v>
      </c>
      <c r="H1436" s="113">
        <v>0</v>
      </c>
      <c r="I1436" s="107">
        <v>0</v>
      </c>
      <c r="J1436" s="114">
        <v>7.7225106732150495E-5</v>
      </c>
      <c r="K1436" s="108" t="s">
        <v>156</v>
      </c>
      <c r="L1436" s="110" t="s">
        <v>157</v>
      </c>
      <c r="M1436" s="116">
        <v>0</v>
      </c>
      <c r="N1436" s="111">
        <v>0</v>
      </c>
      <c r="O1436" s="112">
        <v>1.32210723643328E-4</v>
      </c>
      <c r="P1436" s="112" t="s">
        <v>156</v>
      </c>
      <c r="Q1436" s="109">
        <v>0</v>
      </c>
      <c r="R1436" s="107">
        <v>0</v>
      </c>
      <c r="S1436" s="108">
        <v>5.9149542096031504E-4</v>
      </c>
      <c r="T1436" s="108" t="s">
        <v>156</v>
      </c>
      <c r="U1436" s="110" t="s">
        <v>157</v>
      </c>
      <c r="V1436" s="116">
        <v>0</v>
      </c>
      <c r="W1436" s="107">
        <v>0</v>
      </c>
      <c r="X1436" s="108">
        <v>2.6989430437994802E-4</v>
      </c>
      <c r="Y1436" s="108" t="s">
        <v>156</v>
      </c>
      <c r="Z1436" s="113">
        <v>0</v>
      </c>
      <c r="AA1436" s="107">
        <v>0</v>
      </c>
      <c r="AB1436" s="114">
        <v>1.3031159646233699E-4</v>
      </c>
      <c r="AC1436" s="108" t="s">
        <v>156</v>
      </c>
      <c r="AD1436" s="110" t="s">
        <v>157</v>
      </c>
    </row>
    <row r="1437" spans="1:30" x14ac:dyDescent="0.2">
      <c r="A1437" s="105" t="s">
        <v>4143</v>
      </c>
      <c r="B1437" s="105" t="s">
        <v>4144</v>
      </c>
      <c r="C1437" s="105" t="s">
        <v>4145</v>
      </c>
      <c r="D1437" s="106">
        <v>0</v>
      </c>
      <c r="E1437" s="107">
        <v>0</v>
      </c>
      <c r="F1437" s="108">
        <v>4.2963578182129503E-3</v>
      </c>
      <c r="G1437" s="108" t="s">
        <v>156</v>
      </c>
      <c r="H1437" s="109">
        <v>0</v>
      </c>
      <c r="I1437" s="107">
        <v>0</v>
      </c>
      <c r="J1437" s="108">
        <v>8.2661062481663699E-4</v>
      </c>
      <c r="K1437" s="108" t="s">
        <v>156</v>
      </c>
      <c r="L1437" s="110" t="s">
        <v>157</v>
      </c>
      <c r="M1437" s="106">
        <v>0</v>
      </c>
      <c r="N1437" s="111">
        <v>0</v>
      </c>
      <c r="O1437" s="112">
        <v>3.3983291526167299E-3</v>
      </c>
      <c r="P1437" s="112" t="s">
        <v>156</v>
      </c>
      <c r="Q1437" s="109">
        <v>0</v>
      </c>
      <c r="R1437" s="107">
        <v>0</v>
      </c>
      <c r="S1437" s="108">
        <v>4.7594408174795699E-4</v>
      </c>
      <c r="T1437" s="108" t="s">
        <v>156</v>
      </c>
      <c r="U1437" s="110" t="s">
        <v>157</v>
      </c>
      <c r="V1437" s="106">
        <v>1.1302794845631001E-2</v>
      </c>
      <c r="W1437" s="107">
        <v>-1.8716335230387483E-3</v>
      </c>
      <c r="X1437" s="108">
        <v>3.68729908357125E-3</v>
      </c>
      <c r="Y1437" s="108">
        <v>32.622896672291134</v>
      </c>
      <c r="Z1437" s="109">
        <v>0</v>
      </c>
      <c r="AA1437" s="107">
        <v>0</v>
      </c>
      <c r="AB1437" s="108">
        <v>2.0127252638350501E-3</v>
      </c>
      <c r="AC1437" s="108" t="s">
        <v>156</v>
      </c>
      <c r="AD1437" s="110" t="s">
        <v>157</v>
      </c>
    </row>
    <row r="1438" spans="1:30" x14ac:dyDescent="0.2">
      <c r="A1438" s="105" t="s">
        <v>4146</v>
      </c>
      <c r="B1438" s="105" t="s">
        <v>4147</v>
      </c>
      <c r="C1438" s="105" t="s">
        <v>4148</v>
      </c>
      <c r="D1438" s="106">
        <v>0</v>
      </c>
      <c r="E1438" s="107">
        <v>0</v>
      </c>
      <c r="F1438" s="108">
        <v>3.8354490580821102E-3</v>
      </c>
      <c r="G1438" s="108" t="s">
        <v>156</v>
      </c>
      <c r="H1438" s="109">
        <v>0</v>
      </c>
      <c r="I1438" s="107">
        <v>0</v>
      </c>
      <c r="J1438" s="108">
        <v>8.2512974040279004E-4</v>
      </c>
      <c r="K1438" s="108" t="s">
        <v>156</v>
      </c>
      <c r="L1438" s="110" t="s">
        <v>157</v>
      </c>
      <c r="M1438" s="106">
        <v>0</v>
      </c>
      <c r="N1438" s="111">
        <v>0</v>
      </c>
      <c r="O1438" s="112">
        <v>3.3942591792672401E-3</v>
      </c>
      <c r="P1438" s="112" t="s">
        <v>156</v>
      </c>
      <c r="Q1438" s="113">
        <v>0</v>
      </c>
      <c r="R1438" s="107">
        <v>0</v>
      </c>
      <c r="S1438" s="108">
        <v>4.2793837293204001E-4</v>
      </c>
      <c r="T1438" s="108" t="s">
        <v>156</v>
      </c>
      <c r="U1438" s="110" t="s">
        <v>157</v>
      </c>
      <c r="V1438" s="106">
        <v>8.7432811340614203E-3</v>
      </c>
      <c r="W1438" s="107">
        <v>-1.4478028041168109E-3</v>
      </c>
      <c r="X1438" s="108">
        <v>3.5825472270468099E-3</v>
      </c>
      <c r="Y1438" s="108">
        <v>40.974860262587129</v>
      </c>
      <c r="Z1438" s="109">
        <v>0</v>
      </c>
      <c r="AA1438" s="107">
        <v>0</v>
      </c>
      <c r="AB1438" s="108">
        <v>2.0124676527765702E-3</v>
      </c>
      <c r="AC1438" s="108" t="s">
        <v>156</v>
      </c>
      <c r="AD1438" s="110" t="s">
        <v>157</v>
      </c>
    </row>
    <row r="1439" spans="1:30" x14ac:dyDescent="0.2">
      <c r="A1439" s="105" t="s">
        <v>4149</v>
      </c>
      <c r="B1439" s="105" t="s">
        <v>4150</v>
      </c>
      <c r="C1439" s="105" t="s">
        <v>4151</v>
      </c>
      <c r="D1439" s="106">
        <v>0</v>
      </c>
      <c r="E1439" s="107">
        <v>0</v>
      </c>
      <c r="F1439" s="108">
        <v>2.4879483594356898E-3</v>
      </c>
      <c r="G1439" s="108" t="s">
        <v>156</v>
      </c>
      <c r="H1439" s="109">
        <v>0</v>
      </c>
      <c r="I1439" s="107">
        <v>0</v>
      </c>
      <c r="J1439" s="108">
        <v>6.5073959555482399E-4</v>
      </c>
      <c r="K1439" s="108" t="s">
        <v>156</v>
      </c>
      <c r="L1439" s="110" t="s">
        <v>157</v>
      </c>
      <c r="M1439" s="106">
        <v>0</v>
      </c>
      <c r="N1439" s="111">
        <v>0</v>
      </c>
      <c r="O1439" s="112">
        <v>2.3799960848331502E-3</v>
      </c>
      <c r="P1439" s="112" t="s">
        <v>156</v>
      </c>
      <c r="Q1439" s="113">
        <v>0</v>
      </c>
      <c r="R1439" s="107">
        <v>0</v>
      </c>
      <c r="S1439" s="108">
        <v>3.0687127565322497E-4</v>
      </c>
      <c r="T1439" s="108" t="s">
        <v>156</v>
      </c>
      <c r="U1439" s="110" t="s">
        <v>157</v>
      </c>
      <c r="V1439" s="106">
        <v>8.7432811340613405E-3</v>
      </c>
      <c r="W1439" s="107">
        <v>-1.4478028041167977E-3</v>
      </c>
      <c r="X1439" s="108">
        <v>2.9501900134475101E-3</v>
      </c>
      <c r="Y1439" s="108">
        <v>33.742367061198657</v>
      </c>
      <c r="Z1439" s="109">
        <v>0</v>
      </c>
      <c r="AA1439" s="107">
        <v>0</v>
      </c>
      <c r="AB1439" s="108">
        <v>1.24812045361487E-3</v>
      </c>
      <c r="AC1439" s="108" t="s">
        <v>156</v>
      </c>
      <c r="AD1439" s="110" t="s">
        <v>157</v>
      </c>
    </row>
    <row r="1440" spans="1:30" x14ac:dyDescent="0.2">
      <c r="A1440" s="105" t="s">
        <v>4152</v>
      </c>
      <c r="B1440" s="105" t="s">
        <v>4153</v>
      </c>
      <c r="C1440" s="105" t="s">
        <v>4154</v>
      </c>
      <c r="D1440" s="116">
        <v>0</v>
      </c>
      <c r="E1440" s="107">
        <v>0</v>
      </c>
      <c r="F1440" s="108">
        <v>8.7272438667892701E-4</v>
      </c>
      <c r="G1440" s="108" t="s">
        <v>156</v>
      </c>
      <c r="H1440" s="113">
        <v>0</v>
      </c>
      <c r="I1440" s="107">
        <v>0</v>
      </c>
      <c r="J1440" s="108">
        <v>3.5722110092754401E-4</v>
      </c>
      <c r="K1440" s="108" t="s">
        <v>156</v>
      </c>
      <c r="L1440" s="110" t="s">
        <v>157</v>
      </c>
      <c r="M1440" s="106">
        <v>0</v>
      </c>
      <c r="N1440" s="111">
        <v>0</v>
      </c>
      <c r="O1440" s="112">
        <v>9.3209846895890396E-4</v>
      </c>
      <c r="P1440" s="112" t="s">
        <v>156</v>
      </c>
      <c r="Q1440" s="113">
        <v>0</v>
      </c>
      <c r="R1440" s="107">
        <v>0</v>
      </c>
      <c r="S1440" s="108">
        <v>1.56399391038747E-4</v>
      </c>
      <c r="T1440" s="108" t="s">
        <v>156</v>
      </c>
      <c r="U1440" s="110" t="s">
        <v>157</v>
      </c>
      <c r="V1440" s="106">
        <v>8.7432811340613092E-3</v>
      </c>
      <c r="W1440" s="107">
        <v>-1.4478028041167925E-3</v>
      </c>
      <c r="X1440" s="108">
        <v>2.9195747203145501E-3</v>
      </c>
      <c r="Y1440" s="108">
        <v>33.39220912090687</v>
      </c>
      <c r="Z1440" s="113">
        <v>0</v>
      </c>
      <c r="AA1440" s="107">
        <v>0</v>
      </c>
      <c r="AB1440" s="114">
        <v>5.1085843327692095E-4</v>
      </c>
      <c r="AC1440" s="108" t="s">
        <v>156</v>
      </c>
      <c r="AD1440" s="110" t="s">
        <v>157</v>
      </c>
    </row>
    <row r="1441" spans="1:30" x14ac:dyDescent="0.2">
      <c r="A1441" s="105" t="s">
        <v>4155</v>
      </c>
      <c r="B1441" s="105" t="s">
        <v>4156</v>
      </c>
      <c r="C1441" s="105" t="s">
        <v>4157</v>
      </c>
      <c r="D1441" s="106">
        <v>0</v>
      </c>
      <c r="E1441" s="107">
        <v>0</v>
      </c>
      <c r="F1441" s="108">
        <v>1.3443818358954E-3</v>
      </c>
      <c r="G1441" s="108" t="s">
        <v>156</v>
      </c>
      <c r="H1441" s="113">
        <v>0</v>
      </c>
      <c r="I1441" s="107">
        <v>0</v>
      </c>
      <c r="J1441" s="114">
        <v>5.2692811398226897E-5</v>
      </c>
      <c r="K1441" s="108" t="s">
        <v>156</v>
      </c>
      <c r="L1441" s="110" t="s">
        <v>157</v>
      </c>
      <c r="M1441" s="116">
        <v>0</v>
      </c>
      <c r="N1441" s="111">
        <v>0</v>
      </c>
      <c r="O1441" s="115">
        <v>8.9129869129744594E-5</v>
      </c>
      <c r="P1441" s="112" t="s">
        <v>156</v>
      </c>
      <c r="Q1441" s="109">
        <v>0</v>
      </c>
      <c r="R1441" s="107">
        <v>0</v>
      </c>
      <c r="S1441" s="108">
        <v>5.8727804157455196E-4</v>
      </c>
      <c r="T1441" s="108" t="s">
        <v>156</v>
      </c>
      <c r="U1441" s="110" t="s">
        <v>157</v>
      </c>
      <c r="V1441" s="116">
        <v>0</v>
      </c>
      <c r="W1441" s="107">
        <v>0</v>
      </c>
      <c r="X1441" s="108">
        <v>2.68006607443695E-4</v>
      </c>
      <c r="Y1441" s="108" t="s">
        <v>156</v>
      </c>
      <c r="Z1441" s="113">
        <v>0</v>
      </c>
      <c r="AA1441" s="107">
        <v>0</v>
      </c>
      <c r="AB1441" s="114">
        <v>1.12909098019716E-4</v>
      </c>
      <c r="AC1441" s="108" t="s">
        <v>156</v>
      </c>
      <c r="AD1441" s="110" t="s">
        <v>157</v>
      </c>
    </row>
    <row r="1442" spans="1:30" x14ac:dyDescent="0.2">
      <c r="A1442" s="105" t="s">
        <v>4158</v>
      </c>
      <c r="B1442" s="105" t="s">
        <v>4159</v>
      </c>
      <c r="C1442" s="105" t="s">
        <v>4160</v>
      </c>
      <c r="D1442" s="106">
        <v>0</v>
      </c>
      <c r="E1442" s="107">
        <v>0</v>
      </c>
      <c r="F1442" s="108">
        <v>2.1780745963420299E-3</v>
      </c>
      <c r="G1442" s="108" t="s">
        <v>156</v>
      </c>
      <c r="H1442" s="113">
        <v>0</v>
      </c>
      <c r="I1442" s="107">
        <v>0</v>
      </c>
      <c r="J1442" s="114">
        <v>7.6986481445962901E-5</v>
      </c>
      <c r="K1442" s="108" t="s">
        <v>156</v>
      </c>
      <c r="L1442" s="110" t="s">
        <v>157</v>
      </c>
      <c r="M1442" s="116">
        <v>0</v>
      </c>
      <c r="N1442" s="111">
        <v>0</v>
      </c>
      <c r="O1442" s="112">
        <v>1.2938676311250401E-4</v>
      </c>
      <c r="P1442" s="112" t="s">
        <v>156</v>
      </c>
      <c r="Q1442" s="109">
        <v>0</v>
      </c>
      <c r="R1442" s="107">
        <v>0</v>
      </c>
      <c r="S1442" s="108">
        <v>5.9153490321067097E-4</v>
      </c>
      <c r="T1442" s="108" t="s">
        <v>156</v>
      </c>
      <c r="U1442" s="110" t="s">
        <v>157</v>
      </c>
      <c r="V1442" s="116">
        <v>0</v>
      </c>
      <c r="W1442" s="107">
        <v>0</v>
      </c>
      <c r="X1442" s="108">
        <v>2.6842104913017603E-4</v>
      </c>
      <c r="Y1442" s="108" t="s">
        <v>156</v>
      </c>
      <c r="Z1442" s="113">
        <v>0</v>
      </c>
      <c r="AA1442" s="107">
        <v>0</v>
      </c>
      <c r="AB1442" s="114">
        <v>1.29949323478959E-4</v>
      </c>
      <c r="AC1442" s="108" t="s">
        <v>156</v>
      </c>
      <c r="AD1442" s="110" t="s">
        <v>157</v>
      </c>
    </row>
    <row r="1443" spans="1:30" x14ac:dyDescent="0.2">
      <c r="A1443" s="105" t="s">
        <v>4161</v>
      </c>
      <c r="B1443" s="105" t="s">
        <v>4162</v>
      </c>
      <c r="C1443" s="105" t="s">
        <v>4163</v>
      </c>
      <c r="D1443" s="106">
        <v>0</v>
      </c>
      <c r="E1443" s="107">
        <v>0</v>
      </c>
      <c r="F1443" s="108">
        <v>2.1781389779884598E-3</v>
      </c>
      <c r="G1443" s="108" t="s">
        <v>156</v>
      </c>
      <c r="H1443" s="113">
        <v>0</v>
      </c>
      <c r="I1443" s="107">
        <v>0</v>
      </c>
      <c r="J1443" s="114">
        <v>7.7225106732150495E-5</v>
      </c>
      <c r="K1443" s="108" t="s">
        <v>156</v>
      </c>
      <c r="L1443" s="110" t="s">
        <v>157</v>
      </c>
      <c r="M1443" s="116">
        <v>0</v>
      </c>
      <c r="N1443" s="111">
        <v>0</v>
      </c>
      <c r="O1443" s="112">
        <v>1.32210723643328E-4</v>
      </c>
      <c r="P1443" s="112" t="s">
        <v>156</v>
      </c>
      <c r="Q1443" s="109">
        <v>0</v>
      </c>
      <c r="R1443" s="107">
        <v>0</v>
      </c>
      <c r="S1443" s="108">
        <v>5.9149542096031504E-4</v>
      </c>
      <c r="T1443" s="108" t="s">
        <v>156</v>
      </c>
      <c r="U1443" s="110" t="s">
        <v>157</v>
      </c>
      <c r="V1443" s="116">
        <v>0</v>
      </c>
      <c r="W1443" s="107">
        <v>0</v>
      </c>
      <c r="X1443" s="108">
        <v>2.6989430437994802E-4</v>
      </c>
      <c r="Y1443" s="108" t="s">
        <v>156</v>
      </c>
      <c r="Z1443" s="113">
        <v>0</v>
      </c>
      <c r="AA1443" s="107">
        <v>0</v>
      </c>
      <c r="AB1443" s="114">
        <v>1.3031159646233699E-4</v>
      </c>
      <c r="AC1443" s="108" t="s">
        <v>156</v>
      </c>
      <c r="AD1443" s="110" t="s">
        <v>157</v>
      </c>
    </row>
    <row r="1444" spans="1:30" x14ac:dyDescent="0.2">
      <c r="A1444" s="105" t="s">
        <v>4164</v>
      </c>
      <c r="B1444" s="105" t="s">
        <v>4165</v>
      </c>
      <c r="C1444" s="105" t="s">
        <v>4166</v>
      </c>
      <c r="D1444" s="106">
        <v>0</v>
      </c>
      <c r="E1444" s="107">
        <v>0</v>
      </c>
      <c r="F1444" s="108">
        <v>1.6821049190878399E-3</v>
      </c>
      <c r="G1444" s="108" t="s">
        <v>156</v>
      </c>
      <c r="H1444" s="113">
        <v>0</v>
      </c>
      <c r="I1444" s="107">
        <v>0</v>
      </c>
      <c r="J1444" s="108">
        <v>5.7279435676931597E-4</v>
      </c>
      <c r="K1444" s="108" t="s">
        <v>156</v>
      </c>
      <c r="L1444" s="110" t="s">
        <v>157</v>
      </c>
      <c r="M1444" s="106">
        <v>0</v>
      </c>
      <c r="N1444" s="111">
        <v>0</v>
      </c>
      <c r="O1444" s="112">
        <v>1.86647811740619E-3</v>
      </c>
      <c r="P1444" s="112" t="s">
        <v>156</v>
      </c>
      <c r="Q1444" s="113">
        <v>0</v>
      </c>
      <c r="R1444" s="107">
        <v>0</v>
      </c>
      <c r="S1444" s="108">
        <v>2.41531449803325E-4</v>
      </c>
      <c r="T1444" s="108" t="s">
        <v>156</v>
      </c>
      <c r="U1444" s="110" t="s">
        <v>157</v>
      </c>
      <c r="V1444" s="106">
        <v>8.7432811340613092E-3</v>
      </c>
      <c r="W1444" s="107">
        <v>-1.4478028041167925E-3</v>
      </c>
      <c r="X1444" s="108">
        <v>2.8569675230244E-3</v>
      </c>
      <c r="Y1444" s="108">
        <v>32.67614845294721</v>
      </c>
      <c r="Z1444" s="109">
        <v>0</v>
      </c>
      <c r="AA1444" s="107">
        <v>0</v>
      </c>
      <c r="AB1444" s="108">
        <v>8.8907037995211095E-4</v>
      </c>
      <c r="AC1444" s="108" t="s">
        <v>156</v>
      </c>
      <c r="AD1444" s="110" t="s">
        <v>157</v>
      </c>
    </row>
    <row r="1445" spans="1:30" x14ac:dyDescent="0.2">
      <c r="A1445" s="105" t="s">
        <v>4167</v>
      </c>
      <c r="B1445" s="105" t="s">
        <v>4168</v>
      </c>
      <c r="C1445" s="105" t="s">
        <v>4169</v>
      </c>
      <c r="D1445" s="106">
        <v>0</v>
      </c>
      <c r="E1445" s="107">
        <v>0</v>
      </c>
      <c r="F1445" s="108">
        <v>1.47871109976101E-3</v>
      </c>
      <c r="G1445" s="108" t="s">
        <v>156</v>
      </c>
      <c r="H1445" s="113">
        <v>0</v>
      </c>
      <c r="I1445" s="107">
        <v>0</v>
      </c>
      <c r="J1445" s="108">
        <v>4.9688211417213998E-4</v>
      </c>
      <c r="K1445" s="108" t="s">
        <v>156</v>
      </c>
      <c r="L1445" s="110" t="s">
        <v>157</v>
      </c>
      <c r="M1445" s="106">
        <v>0</v>
      </c>
      <c r="N1445" s="111">
        <v>0</v>
      </c>
      <c r="O1445" s="112">
        <v>1.4771934927723699E-3</v>
      </c>
      <c r="P1445" s="112" t="s">
        <v>156</v>
      </c>
      <c r="Q1445" s="113">
        <v>0</v>
      </c>
      <c r="R1445" s="107">
        <v>0</v>
      </c>
      <c r="S1445" s="108">
        <v>1.9644014916985099E-4</v>
      </c>
      <c r="T1445" s="108" t="s">
        <v>156</v>
      </c>
      <c r="U1445" s="110" t="s">
        <v>157</v>
      </c>
      <c r="V1445" s="106">
        <v>8.7432811340613092E-3</v>
      </c>
      <c r="W1445" s="107">
        <v>-1.4478028041167925E-3</v>
      </c>
      <c r="X1445" s="108">
        <v>2.8688944305314502E-3</v>
      </c>
      <c r="Y1445" s="108">
        <v>32.812560714250196</v>
      </c>
      <c r="Z1445" s="109">
        <v>0</v>
      </c>
      <c r="AA1445" s="107">
        <v>0</v>
      </c>
      <c r="AB1445" s="108">
        <v>7.7911133518158602E-4</v>
      </c>
      <c r="AC1445" s="108" t="s">
        <v>156</v>
      </c>
      <c r="AD1445" s="110" t="s">
        <v>157</v>
      </c>
    </row>
    <row r="1446" spans="1:30" x14ac:dyDescent="0.2">
      <c r="A1446" s="105" t="s">
        <v>4170</v>
      </c>
      <c r="B1446" s="105" t="s">
        <v>4171</v>
      </c>
      <c r="C1446" s="105" t="s">
        <v>4172</v>
      </c>
      <c r="D1446" s="106">
        <v>0</v>
      </c>
      <c r="E1446" s="107">
        <v>0</v>
      </c>
      <c r="F1446" s="108">
        <v>1.32208248572396E-3</v>
      </c>
      <c r="G1446" s="108" t="s">
        <v>156</v>
      </c>
      <c r="H1446" s="113">
        <v>0</v>
      </c>
      <c r="I1446" s="107">
        <v>0</v>
      </c>
      <c r="J1446" s="108">
        <v>4.4242417467129698E-4</v>
      </c>
      <c r="K1446" s="108" t="s">
        <v>156</v>
      </c>
      <c r="L1446" s="110" t="s">
        <v>157</v>
      </c>
      <c r="M1446" s="106">
        <v>0</v>
      </c>
      <c r="N1446" s="111">
        <v>0</v>
      </c>
      <c r="O1446" s="112">
        <v>1.1231291278362299E-3</v>
      </c>
      <c r="P1446" s="112" t="s">
        <v>156</v>
      </c>
      <c r="Q1446" s="113">
        <v>0</v>
      </c>
      <c r="R1446" s="107">
        <v>0</v>
      </c>
      <c r="S1446" s="108">
        <v>1.7098919949144899E-4</v>
      </c>
      <c r="T1446" s="108" t="s">
        <v>156</v>
      </c>
      <c r="U1446" s="110" t="s">
        <v>157</v>
      </c>
      <c r="V1446" s="106">
        <v>8.7432811340613092E-3</v>
      </c>
      <c r="W1446" s="107">
        <v>-1.4478028041167925E-3</v>
      </c>
      <c r="X1446" s="108">
        <v>2.8878649946836301E-3</v>
      </c>
      <c r="Y1446" s="108">
        <v>33.029533768888413</v>
      </c>
      <c r="Z1446" s="113">
        <v>0</v>
      </c>
      <c r="AA1446" s="107">
        <v>0</v>
      </c>
      <c r="AB1446" s="114">
        <v>5.7744862052134496E-4</v>
      </c>
      <c r="AC1446" s="108" t="s">
        <v>156</v>
      </c>
      <c r="AD1446" s="110" t="s">
        <v>157</v>
      </c>
    </row>
    <row r="1447" spans="1:30" x14ac:dyDescent="0.2">
      <c r="A1447" s="105" t="s">
        <v>4173</v>
      </c>
      <c r="B1447" s="105" t="s">
        <v>4174</v>
      </c>
      <c r="C1447" s="105" t="s">
        <v>4175</v>
      </c>
      <c r="D1447" s="106">
        <v>0</v>
      </c>
      <c r="E1447" s="107">
        <v>0</v>
      </c>
      <c r="F1447" s="108">
        <v>2.1526558495104601E-3</v>
      </c>
      <c r="G1447" s="108" t="s">
        <v>156</v>
      </c>
      <c r="H1447" s="113">
        <v>0</v>
      </c>
      <c r="I1447" s="107">
        <v>0</v>
      </c>
      <c r="J1447" s="114">
        <v>4.2124272367656801E-5</v>
      </c>
      <c r="K1447" s="108" t="s">
        <v>156</v>
      </c>
      <c r="L1447" s="110" t="s">
        <v>157</v>
      </c>
      <c r="M1447" s="116">
        <v>0</v>
      </c>
      <c r="N1447" s="111">
        <v>0</v>
      </c>
      <c r="O1447" s="115">
        <v>4.5291184967380202E-5</v>
      </c>
      <c r="P1447" s="112" t="s">
        <v>156</v>
      </c>
      <c r="Q1447" s="113">
        <v>0</v>
      </c>
      <c r="R1447" s="107">
        <v>0</v>
      </c>
      <c r="S1447" s="108">
        <v>3.7336453358659402E-4</v>
      </c>
      <c r="T1447" s="108" t="s">
        <v>156</v>
      </c>
      <c r="U1447" s="110" t="s">
        <v>157</v>
      </c>
      <c r="V1447" s="116">
        <v>0</v>
      </c>
      <c r="W1447" s="107">
        <v>0</v>
      </c>
      <c r="X1447" s="108">
        <v>2.6989430437994802E-4</v>
      </c>
      <c r="Y1447" s="108" t="s">
        <v>156</v>
      </c>
      <c r="Z1447" s="113">
        <v>0</v>
      </c>
      <c r="AA1447" s="107">
        <v>0</v>
      </c>
      <c r="AB1447" s="114">
        <v>1.8882095901661198E-5</v>
      </c>
      <c r="AC1447" s="108" t="s">
        <v>156</v>
      </c>
      <c r="AD1447" s="110" t="s">
        <v>157</v>
      </c>
    </row>
    <row r="1448" spans="1:30" x14ac:dyDescent="0.2">
      <c r="A1448" s="105" t="s">
        <v>4176</v>
      </c>
      <c r="B1448" s="105" t="s">
        <v>4177</v>
      </c>
      <c r="C1448" s="105" t="s">
        <v>4178</v>
      </c>
      <c r="D1448" s="106">
        <v>0</v>
      </c>
      <c r="E1448" s="107">
        <v>0</v>
      </c>
      <c r="F1448" s="108">
        <v>2.1526558495104601E-3</v>
      </c>
      <c r="G1448" s="108" t="s">
        <v>156</v>
      </c>
      <c r="H1448" s="113">
        <v>0</v>
      </c>
      <c r="I1448" s="107">
        <v>0</v>
      </c>
      <c r="J1448" s="114">
        <v>4.2124272367656801E-5</v>
      </c>
      <c r="K1448" s="108" t="s">
        <v>156</v>
      </c>
      <c r="L1448" s="110" t="s">
        <v>157</v>
      </c>
      <c r="M1448" s="116">
        <v>0</v>
      </c>
      <c r="N1448" s="111">
        <v>0</v>
      </c>
      <c r="O1448" s="115">
        <v>4.5291185075097802E-5</v>
      </c>
      <c r="P1448" s="112" t="s">
        <v>156</v>
      </c>
      <c r="Q1448" s="113">
        <v>0</v>
      </c>
      <c r="R1448" s="107">
        <v>0</v>
      </c>
      <c r="S1448" s="108">
        <v>3.7336453358659402E-4</v>
      </c>
      <c r="T1448" s="108" t="s">
        <v>156</v>
      </c>
      <c r="U1448" s="110" t="s">
        <v>157</v>
      </c>
      <c r="V1448" s="116">
        <v>0</v>
      </c>
      <c r="W1448" s="107">
        <v>0</v>
      </c>
      <c r="X1448" s="108">
        <v>2.6989430437994802E-4</v>
      </c>
      <c r="Y1448" s="108" t="s">
        <v>156</v>
      </c>
      <c r="Z1448" s="113">
        <v>0</v>
      </c>
      <c r="AA1448" s="107">
        <v>0</v>
      </c>
      <c r="AB1448" s="114">
        <v>1.8882095901660799E-5</v>
      </c>
      <c r="AC1448" s="108" t="s">
        <v>156</v>
      </c>
      <c r="AD1448" s="110" t="s">
        <v>157</v>
      </c>
    </row>
    <row r="1449" spans="1:30" x14ac:dyDescent="0.2">
      <c r="A1449" s="105" t="s">
        <v>4179</v>
      </c>
      <c r="B1449" s="105" t="s">
        <v>4180</v>
      </c>
      <c r="C1449" s="105" t="s">
        <v>4181</v>
      </c>
      <c r="D1449" s="106">
        <v>0</v>
      </c>
      <c r="E1449" s="107">
        <v>0</v>
      </c>
      <c r="F1449" s="108">
        <v>2.1526558495234601E-3</v>
      </c>
      <c r="G1449" s="108" t="s">
        <v>156</v>
      </c>
      <c r="H1449" s="113">
        <v>0</v>
      </c>
      <c r="I1449" s="107">
        <v>0</v>
      </c>
      <c r="J1449" s="114">
        <v>4.2124272367656801E-5</v>
      </c>
      <c r="K1449" s="108" t="s">
        <v>156</v>
      </c>
      <c r="L1449" s="110" t="s">
        <v>157</v>
      </c>
      <c r="M1449" s="116">
        <v>0</v>
      </c>
      <c r="N1449" s="111">
        <v>0</v>
      </c>
      <c r="O1449" s="115">
        <v>4.5291186179032E-5</v>
      </c>
      <c r="P1449" s="112" t="s">
        <v>156</v>
      </c>
      <c r="Q1449" s="113">
        <v>0</v>
      </c>
      <c r="R1449" s="107">
        <v>0</v>
      </c>
      <c r="S1449" s="108">
        <v>3.7336453358659402E-4</v>
      </c>
      <c r="T1449" s="108" t="s">
        <v>156</v>
      </c>
      <c r="U1449" s="110" t="s">
        <v>157</v>
      </c>
      <c r="V1449" s="116">
        <v>0</v>
      </c>
      <c r="W1449" s="107">
        <v>0</v>
      </c>
      <c r="X1449" s="108">
        <v>2.6989430437994802E-4</v>
      </c>
      <c r="Y1449" s="108" t="s">
        <v>156</v>
      </c>
      <c r="Z1449" s="113">
        <v>0</v>
      </c>
      <c r="AA1449" s="107">
        <v>0</v>
      </c>
      <c r="AB1449" s="114">
        <v>1.8882095901660799E-5</v>
      </c>
      <c r="AC1449" s="108" t="s">
        <v>156</v>
      </c>
      <c r="AD1449" s="110" t="s">
        <v>157</v>
      </c>
    </row>
    <row r="1450" spans="1:30" x14ac:dyDescent="0.2">
      <c r="A1450" s="105" t="s">
        <v>4182</v>
      </c>
      <c r="B1450" s="105" t="s">
        <v>4183</v>
      </c>
      <c r="C1450" s="105" t="s">
        <v>4184</v>
      </c>
      <c r="D1450" s="106">
        <v>0</v>
      </c>
      <c r="E1450" s="107">
        <v>0</v>
      </c>
      <c r="F1450" s="108">
        <v>2.0170796354976499E-3</v>
      </c>
      <c r="G1450" s="108" t="s">
        <v>156</v>
      </c>
      <c r="H1450" s="113">
        <v>0</v>
      </c>
      <c r="I1450" s="107">
        <v>0</v>
      </c>
      <c r="J1450" s="114">
        <v>3.2088691877024099E-5</v>
      </c>
      <c r="K1450" s="108" t="s">
        <v>156</v>
      </c>
      <c r="L1450" s="110" t="s">
        <v>157</v>
      </c>
      <c r="M1450" s="116">
        <v>0</v>
      </c>
      <c r="N1450" s="111">
        <v>0</v>
      </c>
      <c r="O1450" s="115">
        <v>3.44123669214113E-5</v>
      </c>
      <c r="P1450" s="112" t="s">
        <v>156</v>
      </c>
      <c r="Q1450" s="113">
        <v>0</v>
      </c>
      <c r="R1450" s="107">
        <v>0</v>
      </c>
      <c r="S1450" s="108">
        <v>2.17449866837637E-4</v>
      </c>
      <c r="T1450" s="108" t="s">
        <v>156</v>
      </c>
      <c r="U1450" s="110" t="s">
        <v>157</v>
      </c>
      <c r="V1450" s="106">
        <v>2.5595137115697101E-3</v>
      </c>
      <c r="W1450" s="107">
        <v>-4.2383071892195895E-4</v>
      </c>
      <c r="X1450" s="108">
        <v>1.1133544291020601E-3</v>
      </c>
      <c r="Y1450" s="108">
        <v>43.498670238389039</v>
      </c>
      <c r="Z1450" s="113">
        <v>0</v>
      </c>
      <c r="AA1450" s="107">
        <v>0</v>
      </c>
      <c r="AB1450" s="114">
        <v>1.3687724565665201E-5</v>
      </c>
      <c r="AC1450" s="108" t="s">
        <v>156</v>
      </c>
      <c r="AD1450" s="110" t="s">
        <v>157</v>
      </c>
    </row>
    <row r="1451" spans="1:30" x14ac:dyDescent="0.2">
      <c r="A1451" s="105" t="s">
        <v>4185</v>
      </c>
      <c r="B1451" s="105" t="s">
        <v>4186</v>
      </c>
      <c r="C1451" s="105" t="s">
        <v>4187</v>
      </c>
      <c r="D1451" s="106">
        <v>0</v>
      </c>
      <c r="E1451" s="107">
        <v>0</v>
      </c>
      <c r="F1451" s="108">
        <v>2.0170796354976499E-3</v>
      </c>
      <c r="G1451" s="108" t="s">
        <v>156</v>
      </c>
      <c r="H1451" s="113">
        <v>0</v>
      </c>
      <c r="I1451" s="107">
        <v>0</v>
      </c>
      <c r="J1451" s="114">
        <v>3.2088691877024099E-5</v>
      </c>
      <c r="K1451" s="108" t="s">
        <v>156</v>
      </c>
      <c r="L1451" s="110" t="s">
        <v>157</v>
      </c>
      <c r="M1451" s="116">
        <v>0</v>
      </c>
      <c r="N1451" s="111">
        <v>0</v>
      </c>
      <c r="O1451" s="115">
        <v>3.44123669214113E-5</v>
      </c>
      <c r="P1451" s="112" t="s">
        <v>156</v>
      </c>
      <c r="Q1451" s="113">
        <v>0</v>
      </c>
      <c r="R1451" s="107">
        <v>0</v>
      </c>
      <c r="S1451" s="108">
        <v>2.17449866837637E-4</v>
      </c>
      <c r="T1451" s="108" t="s">
        <v>156</v>
      </c>
      <c r="U1451" s="110" t="s">
        <v>157</v>
      </c>
      <c r="V1451" s="106">
        <v>2.5595137115697101E-3</v>
      </c>
      <c r="W1451" s="107">
        <v>-4.2383071892195895E-4</v>
      </c>
      <c r="X1451" s="108">
        <v>1.1133544291020601E-3</v>
      </c>
      <c r="Y1451" s="108">
        <v>43.498670238389039</v>
      </c>
      <c r="Z1451" s="113">
        <v>0</v>
      </c>
      <c r="AA1451" s="107">
        <v>0</v>
      </c>
      <c r="AB1451" s="114">
        <v>1.3687724565665201E-5</v>
      </c>
      <c r="AC1451" s="108" t="s">
        <v>156</v>
      </c>
      <c r="AD1451" s="110" t="s">
        <v>157</v>
      </c>
    </row>
    <row r="1452" spans="1:30" x14ac:dyDescent="0.2">
      <c r="A1452" s="105" t="s">
        <v>4188</v>
      </c>
      <c r="B1452" s="105" t="s">
        <v>4189</v>
      </c>
      <c r="C1452" s="105" t="s">
        <v>4190</v>
      </c>
      <c r="D1452" s="106">
        <v>0</v>
      </c>
      <c r="E1452" s="107">
        <v>0</v>
      </c>
      <c r="F1452" s="108">
        <v>2.01707963549914E-3</v>
      </c>
      <c r="G1452" s="108" t="s">
        <v>156</v>
      </c>
      <c r="H1452" s="113">
        <v>0</v>
      </c>
      <c r="I1452" s="107">
        <v>0</v>
      </c>
      <c r="J1452" s="114">
        <v>3.2088691840830103E-5</v>
      </c>
      <c r="K1452" s="108" t="s">
        <v>156</v>
      </c>
      <c r="L1452" s="110" t="s">
        <v>157</v>
      </c>
      <c r="M1452" s="116">
        <v>0</v>
      </c>
      <c r="N1452" s="111">
        <v>0</v>
      </c>
      <c r="O1452" s="115">
        <v>3.4412364889622202E-5</v>
      </c>
      <c r="P1452" s="112" t="s">
        <v>156</v>
      </c>
      <c r="Q1452" s="113">
        <v>0</v>
      </c>
      <c r="R1452" s="107">
        <v>0</v>
      </c>
      <c r="S1452" s="108">
        <v>2.17449866837637E-4</v>
      </c>
      <c r="T1452" s="108" t="s">
        <v>156</v>
      </c>
      <c r="U1452" s="110" t="s">
        <v>157</v>
      </c>
      <c r="V1452" s="106">
        <v>2.5595137115695401E-3</v>
      </c>
      <c r="W1452" s="107">
        <v>-4.2383071892193082E-4</v>
      </c>
      <c r="X1452" s="108">
        <v>1.11335442910219E-3</v>
      </c>
      <c r="Y1452" s="108">
        <v>43.498670238397004</v>
      </c>
      <c r="Z1452" s="113">
        <v>0</v>
      </c>
      <c r="AA1452" s="107">
        <v>0</v>
      </c>
      <c r="AB1452" s="114">
        <v>1.36877245656492E-5</v>
      </c>
      <c r="AC1452" s="108" t="s">
        <v>156</v>
      </c>
      <c r="AD1452" s="110" t="s">
        <v>157</v>
      </c>
    </row>
    <row r="1453" spans="1:30" x14ac:dyDescent="0.2">
      <c r="A1453" s="105" t="s">
        <v>4191</v>
      </c>
      <c r="B1453" s="105" t="s">
        <v>4192</v>
      </c>
      <c r="C1453" s="105" t="s">
        <v>4193</v>
      </c>
      <c r="D1453" s="106">
        <v>0</v>
      </c>
      <c r="E1453" s="107">
        <v>0</v>
      </c>
      <c r="F1453" s="108">
        <v>1.3443818358954E-3</v>
      </c>
      <c r="G1453" s="108" t="s">
        <v>156</v>
      </c>
      <c r="H1453" s="113">
        <v>0</v>
      </c>
      <c r="I1453" s="107">
        <v>0</v>
      </c>
      <c r="J1453" s="114">
        <v>5.2692811398226897E-5</v>
      </c>
      <c r="K1453" s="108" t="s">
        <v>156</v>
      </c>
      <c r="L1453" s="110" t="s">
        <v>157</v>
      </c>
      <c r="M1453" s="116">
        <v>0</v>
      </c>
      <c r="N1453" s="111">
        <v>0</v>
      </c>
      <c r="O1453" s="115">
        <v>8.9129869129744594E-5</v>
      </c>
      <c r="P1453" s="112" t="s">
        <v>156</v>
      </c>
      <c r="Q1453" s="109">
        <v>0</v>
      </c>
      <c r="R1453" s="107">
        <v>0</v>
      </c>
      <c r="S1453" s="108">
        <v>5.8727804157455196E-4</v>
      </c>
      <c r="T1453" s="108" t="s">
        <v>156</v>
      </c>
      <c r="U1453" s="110" t="s">
        <v>157</v>
      </c>
      <c r="V1453" s="116">
        <v>0</v>
      </c>
      <c r="W1453" s="107">
        <v>0</v>
      </c>
      <c r="X1453" s="108">
        <v>2.68006607443695E-4</v>
      </c>
      <c r="Y1453" s="108" t="s">
        <v>156</v>
      </c>
      <c r="Z1453" s="113">
        <v>0</v>
      </c>
      <c r="AA1453" s="107">
        <v>0</v>
      </c>
      <c r="AB1453" s="114">
        <v>1.12909098019716E-4</v>
      </c>
      <c r="AC1453" s="108" t="s">
        <v>156</v>
      </c>
      <c r="AD1453" s="110" t="s">
        <v>157</v>
      </c>
    </row>
    <row r="1454" spans="1:30" x14ac:dyDescent="0.2">
      <c r="A1454" s="105" t="s">
        <v>4194</v>
      </c>
      <c r="B1454" s="105" t="s">
        <v>4195</v>
      </c>
      <c r="C1454" s="105" t="s">
        <v>4196</v>
      </c>
      <c r="D1454" s="106">
        <v>0</v>
      </c>
      <c r="E1454" s="107">
        <v>0</v>
      </c>
      <c r="F1454" s="108">
        <v>2.1780745963420299E-3</v>
      </c>
      <c r="G1454" s="108" t="s">
        <v>156</v>
      </c>
      <c r="H1454" s="113">
        <v>0</v>
      </c>
      <c r="I1454" s="107">
        <v>0</v>
      </c>
      <c r="J1454" s="114">
        <v>7.6986481445962901E-5</v>
      </c>
      <c r="K1454" s="108" t="s">
        <v>156</v>
      </c>
      <c r="L1454" s="110" t="s">
        <v>157</v>
      </c>
      <c r="M1454" s="116">
        <v>0</v>
      </c>
      <c r="N1454" s="111">
        <v>0</v>
      </c>
      <c r="O1454" s="112">
        <v>1.2938676311250401E-4</v>
      </c>
      <c r="P1454" s="112" t="s">
        <v>156</v>
      </c>
      <c r="Q1454" s="109">
        <v>0</v>
      </c>
      <c r="R1454" s="107">
        <v>0</v>
      </c>
      <c r="S1454" s="108">
        <v>5.9153490321067097E-4</v>
      </c>
      <c r="T1454" s="108" t="s">
        <v>156</v>
      </c>
      <c r="U1454" s="110" t="s">
        <v>157</v>
      </c>
      <c r="V1454" s="116">
        <v>0</v>
      </c>
      <c r="W1454" s="107">
        <v>0</v>
      </c>
      <c r="X1454" s="108">
        <v>2.6842104913017603E-4</v>
      </c>
      <c r="Y1454" s="108" t="s">
        <v>156</v>
      </c>
      <c r="Z1454" s="113">
        <v>0</v>
      </c>
      <c r="AA1454" s="107">
        <v>0</v>
      </c>
      <c r="AB1454" s="114">
        <v>1.29949323478959E-4</v>
      </c>
      <c r="AC1454" s="108" t="s">
        <v>156</v>
      </c>
      <c r="AD1454" s="110" t="s">
        <v>157</v>
      </c>
    </row>
    <row r="1455" spans="1:30" x14ac:dyDescent="0.2">
      <c r="A1455" s="105" t="s">
        <v>4197</v>
      </c>
      <c r="B1455" s="105" t="s">
        <v>4198</v>
      </c>
      <c r="C1455" s="105" t="s">
        <v>4199</v>
      </c>
      <c r="D1455" s="106">
        <v>0</v>
      </c>
      <c r="E1455" s="107">
        <v>0</v>
      </c>
      <c r="F1455" s="108">
        <v>2.1781389779884598E-3</v>
      </c>
      <c r="G1455" s="108" t="s">
        <v>156</v>
      </c>
      <c r="H1455" s="113">
        <v>0</v>
      </c>
      <c r="I1455" s="107">
        <v>0</v>
      </c>
      <c r="J1455" s="114">
        <v>7.7225106732150495E-5</v>
      </c>
      <c r="K1455" s="108" t="s">
        <v>156</v>
      </c>
      <c r="L1455" s="110" t="s">
        <v>157</v>
      </c>
      <c r="M1455" s="116">
        <v>0</v>
      </c>
      <c r="N1455" s="111">
        <v>0</v>
      </c>
      <c r="O1455" s="112">
        <v>1.32210723643328E-4</v>
      </c>
      <c r="P1455" s="112" t="s">
        <v>156</v>
      </c>
      <c r="Q1455" s="109">
        <v>0</v>
      </c>
      <c r="R1455" s="107">
        <v>0</v>
      </c>
      <c r="S1455" s="108">
        <v>5.9149542096031504E-4</v>
      </c>
      <c r="T1455" s="108" t="s">
        <v>156</v>
      </c>
      <c r="U1455" s="110" t="s">
        <v>157</v>
      </c>
      <c r="V1455" s="116">
        <v>0</v>
      </c>
      <c r="W1455" s="107">
        <v>0</v>
      </c>
      <c r="X1455" s="108">
        <v>2.6989430437994802E-4</v>
      </c>
      <c r="Y1455" s="108" t="s">
        <v>156</v>
      </c>
      <c r="Z1455" s="113">
        <v>0</v>
      </c>
      <c r="AA1455" s="107">
        <v>0</v>
      </c>
      <c r="AB1455" s="114">
        <v>1.3031159646233699E-4</v>
      </c>
      <c r="AC1455" s="108" t="s">
        <v>156</v>
      </c>
      <c r="AD1455" s="110" t="s">
        <v>157</v>
      </c>
    </row>
    <row r="1456" spans="1:30" x14ac:dyDescent="0.2">
      <c r="A1456" s="105" t="s">
        <v>4200</v>
      </c>
      <c r="B1456" s="105" t="s">
        <v>4201</v>
      </c>
      <c r="C1456" s="105" t="s">
        <v>4202</v>
      </c>
      <c r="D1456" s="106">
        <v>0</v>
      </c>
      <c r="E1456" s="107">
        <v>0</v>
      </c>
      <c r="F1456" s="108">
        <v>1.6821049190878399E-3</v>
      </c>
      <c r="G1456" s="108" t="s">
        <v>156</v>
      </c>
      <c r="H1456" s="113">
        <v>0</v>
      </c>
      <c r="I1456" s="107">
        <v>0</v>
      </c>
      <c r="J1456" s="108">
        <v>5.7279435676931597E-4</v>
      </c>
      <c r="K1456" s="108" t="s">
        <v>156</v>
      </c>
      <c r="L1456" s="110" t="s">
        <v>157</v>
      </c>
      <c r="M1456" s="106">
        <v>0</v>
      </c>
      <c r="N1456" s="111">
        <v>0</v>
      </c>
      <c r="O1456" s="112">
        <v>1.86647811740619E-3</v>
      </c>
      <c r="P1456" s="112" t="s">
        <v>156</v>
      </c>
      <c r="Q1456" s="113">
        <v>0</v>
      </c>
      <c r="R1456" s="107">
        <v>0</v>
      </c>
      <c r="S1456" s="108">
        <v>2.41531449803325E-4</v>
      </c>
      <c r="T1456" s="108" t="s">
        <v>156</v>
      </c>
      <c r="U1456" s="110" t="s">
        <v>157</v>
      </c>
      <c r="V1456" s="106">
        <v>8.7432811340613092E-3</v>
      </c>
      <c r="W1456" s="107">
        <v>-1.4478028041167925E-3</v>
      </c>
      <c r="X1456" s="108">
        <v>2.8569675230244E-3</v>
      </c>
      <c r="Y1456" s="108">
        <v>32.67614845294721</v>
      </c>
      <c r="Z1456" s="109">
        <v>0</v>
      </c>
      <c r="AA1456" s="107">
        <v>0</v>
      </c>
      <c r="AB1456" s="108">
        <v>8.8907037995211095E-4</v>
      </c>
      <c r="AC1456" s="108" t="s">
        <v>156</v>
      </c>
      <c r="AD1456" s="110" t="s">
        <v>157</v>
      </c>
    </row>
    <row r="1457" spans="1:30" x14ac:dyDescent="0.2">
      <c r="A1457" s="105" t="s">
        <v>4203</v>
      </c>
      <c r="B1457" s="105" t="s">
        <v>4204</v>
      </c>
      <c r="C1457" s="105" t="s">
        <v>4205</v>
      </c>
      <c r="D1457" s="106">
        <v>0</v>
      </c>
      <c r="E1457" s="107">
        <v>0</v>
      </c>
      <c r="F1457" s="108">
        <v>1.47871109976101E-3</v>
      </c>
      <c r="G1457" s="108" t="s">
        <v>156</v>
      </c>
      <c r="H1457" s="113">
        <v>0</v>
      </c>
      <c r="I1457" s="107">
        <v>0</v>
      </c>
      <c r="J1457" s="108">
        <v>4.9688211417213998E-4</v>
      </c>
      <c r="K1457" s="108" t="s">
        <v>156</v>
      </c>
      <c r="L1457" s="110" t="s">
        <v>157</v>
      </c>
      <c r="M1457" s="106">
        <v>0</v>
      </c>
      <c r="N1457" s="111">
        <v>0</v>
      </c>
      <c r="O1457" s="112">
        <v>1.4771934927723699E-3</v>
      </c>
      <c r="P1457" s="112" t="s">
        <v>156</v>
      </c>
      <c r="Q1457" s="113">
        <v>0</v>
      </c>
      <c r="R1457" s="107">
        <v>0</v>
      </c>
      <c r="S1457" s="108">
        <v>1.9644014916985099E-4</v>
      </c>
      <c r="T1457" s="108" t="s">
        <v>156</v>
      </c>
      <c r="U1457" s="110" t="s">
        <v>157</v>
      </c>
      <c r="V1457" s="106">
        <v>8.7432811340613092E-3</v>
      </c>
      <c r="W1457" s="107">
        <v>-1.4478028041167925E-3</v>
      </c>
      <c r="X1457" s="108">
        <v>2.8688944305314502E-3</v>
      </c>
      <c r="Y1457" s="108">
        <v>32.812560714250196</v>
      </c>
      <c r="Z1457" s="109">
        <v>0</v>
      </c>
      <c r="AA1457" s="107">
        <v>0</v>
      </c>
      <c r="AB1457" s="108">
        <v>7.7911133518158602E-4</v>
      </c>
      <c r="AC1457" s="108" t="s">
        <v>156</v>
      </c>
      <c r="AD1457" s="110" t="s">
        <v>157</v>
      </c>
    </row>
    <row r="1458" spans="1:30" x14ac:dyDescent="0.2">
      <c r="A1458" s="105" t="s">
        <v>4206</v>
      </c>
      <c r="B1458" s="105" t="s">
        <v>4207</v>
      </c>
      <c r="C1458" s="105" t="s">
        <v>4208</v>
      </c>
      <c r="D1458" s="106">
        <v>0</v>
      </c>
      <c r="E1458" s="107">
        <v>0</v>
      </c>
      <c r="F1458" s="108">
        <v>1.32208248572396E-3</v>
      </c>
      <c r="G1458" s="108" t="s">
        <v>156</v>
      </c>
      <c r="H1458" s="113">
        <v>0</v>
      </c>
      <c r="I1458" s="107">
        <v>0</v>
      </c>
      <c r="J1458" s="108">
        <v>4.4242417467129698E-4</v>
      </c>
      <c r="K1458" s="108" t="s">
        <v>156</v>
      </c>
      <c r="L1458" s="110" t="s">
        <v>157</v>
      </c>
      <c r="M1458" s="106">
        <v>0</v>
      </c>
      <c r="N1458" s="111">
        <v>0</v>
      </c>
      <c r="O1458" s="112">
        <v>1.1231291278362299E-3</v>
      </c>
      <c r="P1458" s="112" t="s">
        <v>156</v>
      </c>
      <c r="Q1458" s="113">
        <v>0</v>
      </c>
      <c r="R1458" s="107">
        <v>0</v>
      </c>
      <c r="S1458" s="108">
        <v>1.7098919949144899E-4</v>
      </c>
      <c r="T1458" s="108" t="s">
        <v>156</v>
      </c>
      <c r="U1458" s="110" t="s">
        <v>157</v>
      </c>
      <c r="V1458" s="106">
        <v>8.7432811340613092E-3</v>
      </c>
      <c r="W1458" s="107">
        <v>-1.4478028041167925E-3</v>
      </c>
      <c r="X1458" s="108">
        <v>2.8878649946836301E-3</v>
      </c>
      <c r="Y1458" s="108">
        <v>33.029533768888413</v>
      </c>
      <c r="Z1458" s="113">
        <v>0</v>
      </c>
      <c r="AA1458" s="107">
        <v>0</v>
      </c>
      <c r="AB1458" s="114">
        <v>5.7744862052134496E-4</v>
      </c>
      <c r="AC1458" s="108" t="s">
        <v>156</v>
      </c>
      <c r="AD1458" s="110" t="s">
        <v>157</v>
      </c>
    </row>
    <row r="1459" spans="1:30" x14ac:dyDescent="0.2">
      <c r="A1459" s="105" t="s">
        <v>4209</v>
      </c>
      <c r="B1459" s="105" t="s">
        <v>4210</v>
      </c>
      <c r="C1459" s="105" t="s">
        <v>4211</v>
      </c>
      <c r="D1459" s="106">
        <v>0</v>
      </c>
      <c r="E1459" s="107">
        <v>0</v>
      </c>
      <c r="F1459" s="108">
        <v>2.1526558495104601E-3</v>
      </c>
      <c r="G1459" s="108" t="s">
        <v>156</v>
      </c>
      <c r="H1459" s="113">
        <v>0</v>
      </c>
      <c r="I1459" s="107">
        <v>0</v>
      </c>
      <c r="J1459" s="114">
        <v>4.2124272367656801E-5</v>
      </c>
      <c r="K1459" s="108" t="s">
        <v>156</v>
      </c>
      <c r="L1459" s="110" t="s">
        <v>157</v>
      </c>
      <c r="M1459" s="116">
        <v>0</v>
      </c>
      <c r="N1459" s="111">
        <v>0</v>
      </c>
      <c r="O1459" s="115">
        <v>4.5291184967380202E-5</v>
      </c>
      <c r="P1459" s="112" t="s">
        <v>156</v>
      </c>
      <c r="Q1459" s="113">
        <v>0</v>
      </c>
      <c r="R1459" s="107">
        <v>0</v>
      </c>
      <c r="S1459" s="108">
        <v>3.7336453358659402E-4</v>
      </c>
      <c r="T1459" s="108" t="s">
        <v>156</v>
      </c>
      <c r="U1459" s="110" t="s">
        <v>157</v>
      </c>
      <c r="V1459" s="116">
        <v>0</v>
      </c>
      <c r="W1459" s="107">
        <v>0</v>
      </c>
      <c r="X1459" s="108">
        <v>2.6989430437994802E-4</v>
      </c>
      <c r="Y1459" s="108" t="s">
        <v>156</v>
      </c>
      <c r="Z1459" s="113">
        <v>0</v>
      </c>
      <c r="AA1459" s="107">
        <v>0</v>
      </c>
      <c r="AB1459" s="114">
        <v>1.8882095901661198E-5</v>
      </c>
      <c r="AC1459" s="108" t="s">
        <v>156</v>
      </c>
      <c r="AD1459" s="110" t="s">
        <v>157</v>
      </c>
    </row>
    <row r="1460" spans="1:30" x14ac:dyDescent="0.2">
      <c r="A1460" s="105" t="s">
        <v>4212</v>
      </c>
      <c r="B1460" s="105" t="s">
        <v>4213</v>
      </c>
      <c r="C1460" s="105" t="s">
        <v>4214</v>
      </c>
      <c r="D1460" s="106">
        <v>0</v>
      </c>
      <c r="E1460" s="107">
        <v>0</v>
      </c>
      <c r="F1460" s="108">
        <v>2.1526558495104601E-3</v>
      </c>
      <c r="G1460" s="108" t="s">
        <v>156</v>
      </c>
      <c r="H1460" s="113">
        <v>0</v>
      </c>
      <c r="I1460" s="107">
        <v>0</v>
      </c>
      <c r="J1460" s="114">
        <v>4.2124272367656801E-5</v>
      </c>
      <c r="K1460" s="108" t="s">
        <v>156</v>
      </c>
      <c r="L1460" s="110" t="s">
        <v>157</v>
      </c>
      <c r="M1460" s="116">
        <v>0</v>
      </c>
      <c r="N1460" s="111">
        <v>0</v>
      </c>
      <c r="O1460" s="115">
        <v>4.5291185075097802E-5</v>
      </c>
      <c r="P1460" s="112" t="s">
        <v>156</v>
      </c>
      <c r="Q1460" s="113">
        <v>0</v>
      </c>
      <c r="R1460" s="107">
        <v>0</v>
      </c>
      <c r="S1460" s="108">
        <v>3.7336453358659402E-4</v>
      </c>
      <c r="T1460" s="108" t="s">
        <v>156</v>
      </c>
      <c r="U1460" s="110" t="s">
        <v>157</v>
      </c>
      <c r="V1460" s="116">
        <v>0</v>
      </c>
      <c r="W1460" s="107">
        <v>0</v>
      </c>
      <c r="X1460" s="108">
        <v>2.6989430437994802E-4</v>
      </c>
      <c r="Y1460" s="108" t="s">
        <v>156</v>
      </c>
      <c r="Z1460" s="113">
        <v>0</v>
      </c>
      <c r="AA1460" s="107">
        <v>0</v>
      </c>
      <c r="AB1460" s="114">
        <v>1.8882095901660799E-5</v>
      </c>
      <c r="AC1460" s="108" t="s">
        <v>156</v>
      </c>
      <c r="AD1460" s="110" t="s">
        <v>157</v>
      </c>
    </row>
    <row r="1461" spans="1:30" x14ac:dyDescent="0.2">
      <c r="A1461" s="105" t="s">
        <v>4215</v>
      </c>
      <c r="B1461" s="105" t="s">
        <v>4216</v>
      </c>
      <c r="C1461" s="105" t="s">
        <v>4217</v>
      </c>
      <c r="D1461" s="106">
        <v>0</v>
      </c>
      <c r="E1461" s="107">
        <v>0</v>
      </c>
      <c r="F1461" s="108">
        <v>2.1526558495234601E-3</v>
      </c>
      <c r="G1461" s="108" t="s">
        <v>156</v>
      </c>
      <c r="H1461" s="113">
        <v>0</v>
      </c>
      <c r="I1461" s="107">
        <v>0</v>
      </c>
      <c r="J1461" s="114">
        <v>4.2124272367656801E-5</v>
      </c>
      <c r="K1461" s="108" t="s">
        <v>156</v>
      </c>
      <c r="L1461" s="110" t="s">
        <v>157</v>
      </c>
      <c r="M1461" s="116">
        <v>0</v>
      </c>
      <c r="N1461" s="111">
        <v>0</v>
      </c>
      <c r="O1461" s="115">
        <v>4.5291186179032E-5</v>
      </c>
      <c r="P1461" s="112" t="s">
        <v>156</v>
      </c>
      <c r="Q1461" s="113">
        <v>0</v>
      </c>
      <c r="R1461" s="107">
        <v>0</v>
      </c>
      <c r="S1461" s="108">
        <v>3.7336453358659402E-4</v>
      </c>
      <c r="T1461" s="108" t="s">
        <v>156</v>
      </c>
      <c r="U1461" s="110" t="s">
        <v>157</v>
      </c>
      <c r="V1461" s="116">
        <v>0</v>
      </c>
      <c r="W1461" s="107">
        <v>0</v>
      </c>
      <c r="X1461" s="108">
        <v>2.6989430437994802E-4</v>
      </c>
      <c r="Y1461" s="108" t="s">
        <v>156</v>
      </c>
      <c r="Z1461" s="113">
        <v>0</v>
      </c>
      <c r="AA1461" s="107">
        <v>0</v>
      </c>
      <c r="AB1461" s="114">
        <v>1.8882095901660799E-5</v>
      </c>
      <c r="AC1461" s="108" t="s">
        <v>156</v>
      </c>
      <c r="AD1461" s="110" t="s">
        <v>157</v>
      </c>
    </row>
    <row r="1462" spans="1:30" x14ac:dyDescent="0.2">
      <c r="A1462" s="105" t="s">
        <v>4218</v>
      </c>
      <c r="B1462" s="105" t="s">
        <v>4219</v>
      </c>
      <c r="C1462" s="105" t="s">
        <v>4220</v>
      </c>
      <c r="D1462" s="106">
        <v>0</v>
      </c>
      <c r="E1462" s="107">
        <v>0</v>
      </c>
      <c r="F1462" s="108">
        <v>2.0170796354976499E-3</v>
      </c>
      <c r="G1462" s="108" t="s">
        <v>156</v>
      </c>
      <c r="H1462" s="113">
        <v>0</v>
      </c>
      <c r="I1462" s="107">
        <v>0</v>
      </c>
      <c r="J1462" s="114">
        <v>3.2088691877024099E-5</v>
      </c>
      <c r="K1462" s="108" t="s">
        <v>156</v>
      </c>
      <c r="L1462" s="110" t="s">
        <v>157</v>
      </c>
      <c r="M1462" s="116">
        <v>0</v>
      </c>
      <c r="N1462" s="111">
        <v>0</v>
      </c>
      <c r="O1462" s="115">
        <v>3.44123669214113E-5</v>
      </c>
      <c r="P1462" s="112" t="s">
        <v>156</v>
      </c>
      <c r="Q1462" s="113">
        <v>0</v>
      </c>
      <c r="R1462" s="107">
        <v>0</v>
      </c>
      <c r="S1462" s="108">
        <v>2.17449866837637E-4</v>
      </c>
      <c r="T1462" s="108" t="s">
        <v>156</v>
      </c>
      <c r="U1462" s="110" t="s">
        <v>157</v>
      </c>
      <c r="V1462" s="106">
        <v>2.5595137115697101E-3</v>
      </c>
      <c r="W1462" s="107">
        <v>-4.2383071892195895E-4</v>
      </c>
      <c r="X1462" s="108">
        <v>1.1133544291020601E-3</v>
      </c>
      <c r="Y1462" s="108">
        <v>43.498670238389039</v>
      </c>
      <c r="Z1462" s="113">
        <v>0</v>
      </c>
      <c r="AA1462" s="107">
        <v>0</v>
      </c>
      <c r="AB1462" s="114">
        <v>1.3687724565665201E-5</v>
      </c>
      <c r="AC1462" s="108" t="s">
        <v>156</v>
      </c>
      <c r="AD1462" s="110" t="s">
        <v>157</v>
      </c>
    </row>
    <row r="1463" spans="1:30" x14ac:dyDescent="0.2">
      <c r="A1463" s="105" t="s">
        <v>4221</v>
      </c>
      <c r="B1463" s="105" t="s">
        <v>4222</v>
      </c>
      <c r="C1463" s="105" t="s">
        <v>4223</v>
      </c>
      <c r="D1463" s="106">
        <v>0</v>
      </c>
      <c r="E1463" s="107">
        <v>0</v>
      </c>
      <c r="F1463" s="108">
        <v>2.0170796354976499E-3</v>
      </c>
      <c r="G1463" s="108" t="s">
        <v>156</v>
      </c>
      <c r="H1463" s="113">
        <v>0</v>
      </c>
      <c r="I1463" s="107">
        <v>0</v>
      </c>
      <c r="J1463" s="114">
        <v>3.2088691877024099E-5</v>
      </c>
      <c r="K1463" s="108" t="s">
        <v>156</v>
      </c>
      <c r="L1463" s="110" t="s">
        <v>157</v>
      </c>
      <c r="M1463" s="116">
        <v>0</v>
      </c>
      <c r="N1463" s="111">
        <v>0</v>
      </c>
      <c r="O1463" s="115">
        <v>3.44123669214113E-5</v>
      </c>
      <c r="P1463" s="112" t="s">
        <v>156</v>
      </c>
      <c r="Q1463" s="113">
        <v>0</v>
      </c>
      <c r="R1463" s="107">
        <v>0</v>
      </c>
      <c r="S1463" s="108">
        <v>2.17449866837637E-4</v>
      </c>
      <c r="T1463" s="108" t="s">
        <v>156</v>
      </c>
      <c r="U1463" s="110" t="s">
        <v>157</v>
      </c>
      <c r="V1463" s="106">
        <v>2.5595137115697101E-3</v>
      </c>
      <c r="W1463" s="107">
        <v>-4.2383071892195895E-4</v>
      </c>
      <c r="X1463" s="108">
        <v>1.1133544291020601E-3</v>
      </c>
      <c r="Y1463" s="108">
        <v>43.498670238389039</v>
      </c>
      <c r="Z1463" s="113">
        <v>0</v>
      </c>
      <c r="AA1463" s="107">
        <v>0</v>
      </c>
      <c r="AB1463" s="114">
        <v>1.3687724565665201E-5</v>
      </c>
      <c r="AC1463" s="108" t="s">
        <v>156</v>
      </c>
      <c r="AD1463" s="110" t="s">
        <v>157</v>
      </c>
    </row>
    <row r="1464" spans="1:30" x14ac:dyDescent="0.2">
      <c r="A1464" s="105" t="s">
        <v>4224</v>
      </c>
      <c r="B1464" s="105" t="s">
        <v>4225</v>
      </c>
      <c r="C1464" s="105" t="s">
        <v>4226</v>
      </c>
      <c r="D1464" s="106">
        <v>0</v>
      </c>
      <c r="E1464" s="107">
        <v>0</v>
      </c>
      <c r="F1464" s="108">
        <v>2.01707963549914E-3</v>
      </c>
      <c r="G1464" s="108" t="s">
        <v>156</v>
      </c>
      <c r="H1464" s="113">
        <v>0</v>
      </c>
      <c r="I1464" s="107">
        <v>0</v>
      </c>
      <c r="J1464" s="114">
        <v>3.2088691840830103E-5</v>
      </c>
      <c r="K1464" s="108" t="s">
        <v>156</v>
      </c>
      <c r="L1464" s="110" t="s">
        <v>157</v>
      </c>
      <c r="M1464" s="116">
        <v>0</v>
      </c>
      <c r="N1464" s="111">
        <v>0</v>
      </c>
      <c r="O1464" s="115">
        <v>3.4412364889622202E-5</v>
      </c>
      <c r="P1464" s="112" t="s">
        <v>156</v>
      </c>
      <c r="Q1464" s="113">
        <v>0</v>
      </c>
      <c r="R1464" s="107">
        <v>0</v>
      </c>
      <c r="S1464" s="108">
        <v>2.17449866837637E-4</v>
      </c>
      <c r="T1464" s="108" t="s">
        <v>156</v>
      </c>
      <c r="U1464" s="110" t="s">
        <v>157</v>
      </c>
      <c r="V1464" s="106">
        <v>2.5595137115695401E-3</v>
      </c>
      <c r="W1464" s="107">
        <v>-4.2383071892193082E-4</v>
      </c>
      <c r="X1464" s="108">
        <v>1.11335442910219E-3</v>
      </c>
      <c r="Y1464" s="108">
        <v>43.498670238397004</v>
      </c>
      <c r="Z1464" s="113">
        <v>0</v>
      </c>
      <c r="AA1464" s="107">
        <v>0</v>
      </c>
      <c r="AB1464" s="114">
        <v>1.36877245656492E-5</v>
      </c>
      <c r="AC1464" s="108" t="s">
        <v>156</v>
      </c>
      <c r="AD1464" s="110" t="s">
        <v>157</v>
      </c>
    </row>
    <row r="1465" spans="1:30" x14ac:dyDescent="0.2">
      <c r="A1465" s="105" t="s">
        <v>4227</v>
      </c>
      <c r="B1465" s="105" t="s">
        <v>4228</v>
      </c>
      <c r="C1465" s="105" t="s">
        <v>4229</v>
      </c>
      <c r="D1465" s="106">
        <v>0</v>
      </c>
      <c r="E1465" s="107">
        <v>0</v>
      </c>
      <c r="F1465" s="108">
        <v>2.1526558495234601E-3</v>
      </c>
      <c r="G1465" s="108" t="s">
        <v>156</v>
      </c>
      <c r="H1465" s="113">
        <v>0</v>
      </c>
      <c r="I1465" s="107">
        <v>0</v>
      </c>
      <c r="J1465" s="114">
        <v>4.2124272367656801E-5</v>
      </c>
      <c r="K1465" s="108" t="s">
        <v>156</v>
      </c>
      <c r="L1465" s="110" t="s">
        <v>157</v>
      </c>
      <c r="M1465" s="116">
        <v>0</v>
      </c>
      <c r="N1465" s="111">
        <v>0</v>
      </c>
      <c r="O1465" s="115">
        <v>4.5291186491417799E-5</v>
      </c>
      <c r="P1465" s="112" t="s">
        <v>156</v>
      </c>
      <c r="Q1465" s="113">
        <v>0</v>
      </c>
      <c r="R1465" s="107">
        <v>0</v>
      </c>
      <c r="S1465" s="108">
        <v>3.7336453358659402E-4</v>
      </c>
      <c r="T1465" s="108" t="s">
        <v>156</v>
      </c>
      <c r="U1465" s="110" t="s">
        <v>157</v>
      </c>
      <c r="V1465" s="116">
        <v>0</v>
      </c>
      <c r="W1465" s="107">
        <v>0</v>
      </c>
      <c r="X1465" s="108">
        <v>2.6989430437994802E-4</v>
      </c>
      <c r="Y1465" s="108" t="s">
        <v>156</v>
      </c>
      <c r="Z1465" s="113">
        <v>0</v>
      </c>
      <c r="AA1465" s="107">
        <v>0</v>
      </c>
      <c r="AB1465" s="114">
        <v>1.8882095901660799E-5</v>
      </c>
      <c r="AC1465" s="108" t="s">
        <v>156</v>
      </c>
      <c r="AD1465" s="110" t="s">
        <v>157</v>
      </c>
    </row>
    <row r="1466" spans="1:30" x14ac:dyDescent="0.2">
      <c r="A1466" s="105" t="s">
        <v>4230</v>
      </c>
      <c r="B1466" s="105" t="s">
        <v>4231</v>
      </c>
      <c r="C1466" s="105" t="s">
        <v>4232</v>
      </c>
      <c r="D1466" s="106">
        <v>0</v>
      </c>
      <c r="E1466" s="107">
        <v>0</v>
      </c>
      <c r="F1466" s="108">
        <v>0</v>
      </c>
      <c r="G1466" s="108" t="s">
        <v>156</v>
      </c>
      <c r="H1466" s="109">
        <v>0</v>
      </c>
      <c r="I1466" s="107">
        <v>0</v>
      </c>
      <c r="J1466" s="108">
        <v>0</v>
      </c>
      <c r="K1466" s="108" t="s">
        <v>156</v>
      </c>
      <c r="L1466" s="110" t="s">
        <v>157</v>
      </c>
      <c r="M1466" s="106">
        <v>0</v>
      </c>
      <c r="N1466" s="111">
        <v>0</v>
      </c>
      <c r="O1466" s="112">
        <v>0</v>
      </c>
      <c r="P1466" s="112" t="s">
        <v>156</v>
      </c>
      <c r="Q1466" s="109">
        <v>0</v>
      </c>
      <c r="R1466" s="107">
        <v>0</v>
      </c>
      <c r="S1466" s="108">
        <v>0</v>
      </c>
      <c r="T1466" s="108" t="s">
        <v>156</v>
      </c>
      <c r="U1466" s="110" t="s">
        <v>157</v>
      </c>
      <c r="V1466" s="106">
        <v>0</v>
      </c>
      <c r="W1466" s="107">
        <v>0</v>
      </c>
      <c r="X1466" s="108">
        <v>0</v>
      </c>
      <c r="Y1466" s="108" t="s">
        <v>156</v>
      </c>
      <c r="Z1466" s="109">
        <v>0</v>
      </c>
      <c r="AA1466" s="107">
        <v>0</v>
      </c>
      <c r="AB1466" s="108">
        <v>0</v>
      </c>
      <c r="AC1466" s="108" t="s">
        <v>156</v>
      </c>
      <c r="AD1466" s="110" t="s">
        <v>157</v>
      </c>
    </row>
    <row r="1467" spans="1:30" x14ac:dyDescent="0.2">
      <c r="A1467" s="105" t="s">
        <v>4233</v>
      </c>
      <c r="B1467" s="105" t="s">
        <v>4234</v>
      </c>
      <c r="C1467" s="105" t="s">
        <v>4235</v>
      </c>
      <c r="D1467" s="106">
        <v>0</v>
      </c>
      <c r="E1467" s="107">
        <v>0</v>
      </c>
      <c r="F1467" s="108">
        <v>0</v>
      </c>
      <c r="G1467" s="108" t="s">
        <v>156</v>
      </c>
      <c r="H1467" s="109">
        <v>0</v>
      </c>
      <c r="I1467" s="107">
        <v>0</v>
      </c>
      <c r="J1467" s="108">
        <v>0</v>
      </c>
      <c r="K1467" s="108" t="s">
        <v>156</v>
      </c>
      <c r="L1467" s="110" t="s">
        <v>157</v>
      </c>
      <c r="M1467" s="106">
        <v>0</v>
      </c>
      <c r="N1467" s="111">
        <v>0</v>
      </c>
      <c r="O1467" s="112">
        <v>0</v>
      </c>
      <c r="P1467" s="112" t="s">
        <v>156</v>
      </c>
      <c r="Q1467" s="109">
        <v>0</v>
      </c>
      <c r="R1467" s="107">
        <v>0</v>
      </c>
      <c r="S1467" s="108">
        <v>0</v>
      </c>
      <c r="T1467" s="108" t="s">
        <v>156</v>
      </c>
      <c r="U1467" s="110" t="s">
        <v>157</v>
      </c>
      <c r="V1467" s="106">
        <v>0</v>
      </c>
      <c r="W1467" s="107">
        <v>0</v>
      </c>
      <c r="X1467" s="108">
        <v>0</v>
      </c>
      <c r="Y1467" s="108" t="s">
        <v>156</v>
      </c>
      <c r="Z1467" s="109">
        <v>0</v>
      </c>
      <c r="AA1467" s="107">
        <v>0</v>
      </c>
      <c r="AB1467" s="108">
        <v>0</v>
      </c>
      <c r="AC1467" s="108" t="s">
        <v>156</v>
      </c>
      <c r="AD1467" s="110" t="s">
        <v>157</v>
      </c>
    </row>
    <row r="1468" spans="1:30" x14ac:dyDescent="0.2">
      <c r="A1468" s="105" t="s">
        <v>4236</v>
      </c>
      <c r="B1468" s="105" t="s">
        <v>4237</v>
      </c>
      <c r="C1468" s="105" t="s">
        <v>4238</v>
      </c>
      <c r="D1468" s="106">
        <v>0</v>
      </c>
      <c r="E1468" s="107">
        <v>0</v>
      </c>
      <c r="F1468" s="108">
        <v>2.01707963549914E-3</v>
      </c>
      <c r="G1468" s="108" t="s">
        <v>156</v>
      </c>
      <c r="H1468" s="113">
        <v>0</v>
      </c>
      <c r="I1468" s="107">
        <v>0</v>
      </c>
      <c r="J1468" s="114">
        <v>3.2088691840830103E-5</v>
      </c>
      <c r="K1468" s="108" t="s">
        <v>156</v>
      </c>
      <c r="L1468" s="110" t="s">
        <v>157</v>
      </c>
      <c r="M1468" s="116">
        <v>0</v>
      </c>
      <c r="N1468" s="111">
        <v>0</v>
      </c>
      <c r="O1468" s="115">
        <v>3.4412364892768699E-5</v>
      </c>
      <c r="P1468" s="112" t="s">
        <v>156</v>
      </c>
      <c r="Q1468" s="113">
        <v>0</v>
      </c>
      <c r="R1468" s="107">
        <v>0</v>
      </c>
      <c r="S1468" s="108">
        <v>2.17449866837637E-4</v>
      </c>
      <c r="T1468" s="108" t="s">
        <v>156</v>
      </c>
      <c r="U1468" s="110" t="s">
        <v>157</v>
      </c>
      <c r="V1468" s="106">
        <v>2.5595137115695401E-3</v>
      </c>
      <c r="W1468" s="107">
        <v>-4.2383071892193082E-4</v>
      </c>
      <c r="X1468" s="108">
        <v>1.11335442910219E-3</v>
      </c>
      <c r="Y1468" s="108">
        <v>43.498670238397004</v>
      </c>
      <c r="Z1468" s="113">
        <v>0</v>
      </c>
      <c r="AA1468" s="107">
        <v>0</v>
      </c>
      <c r="AB1468" s="114">
        <v>1.36877245656492E-5</v>
      </c>
      <c r="AC1468" s="108" t="s">
        <v>156</v>
      </c>
      <c r="AD1468" s="110" t="s">
        <v>157</v>
      </c>
    </row>
    <row r="1469" spans="1:30" x14ac:dyDescent="0.2">
      <c r="A1469" s="105" t="s">
        <v>4239</v>
      </c>
      <c r="B1469" s="105" t="s">
        <v>4240</v>
      </c>
      <c r="C1469" s="105" t="s">
        <v>4241</v>
      </c>
      <c r="D1469" s="106">
        <v>0</v>
      </c>
      <c r="E1469" s="107">
        <v>0</v>
      </c>
      <c r="F1469" s="108">
        <v>0</v>
      </c>
      <c r="G1469" s="108" t="s">
        <v>156</v>
      </c>
      <c r="H1469" s="109">
        <v>0</v>
      </c>
      <c r="I1469" s="107">
        <v>0</v>
      </c>
      <c r="J1469" s="108">
        <v>0</v>
      </c>
      <c r="K1469" s="108" t="s">
        <v>156</v>
      </c>
      <c r="L1469" s="110" t="s">
        <v>157</v>
      </c>
      <c r="M1469" s="106">
        <v>0</v>
      </c>
      <c r="N1469" s="111">
        <v>0</v>
      </c>
      <c r="O1469" s="112">
        <v>0</v>
      </c>
      <c r="P1469" s="112" t="s">
        <v>156</v>
      </c>
      <c r="Q1469" s="109">
        <v>0</v>
      </c>
      <c r="R1469" s="107">
        <v>0</v>
      </c>
      <c r="S1469" s="108">
        <v>0</v>
      </c>
      <c r="T1469" s="108" t="s">
        <v>156</v>
      </c>
      <c r="U1469" s="110" t="s">
        <v>157</v>
      </c>
      <c r="V1469" s="106">
        <v>0</v>
      </c>
      <c r="W1469" s="107">
        <v>0</v>
      </c>
      <c r="X1469" s="108">
        <v>0</v>
      </c>
      <c r="Y1469" s="108" t="s">
        <v>156</v>
      </c>
      <c r="Z1469" s="109">
        <v>0</v>
      </c>
      <c r="AA1469" s="107">
        <v>0</v>
      </c>
      <c r="AB1469" s="108">
        <v>0</v>
      </c>
      <c r="AC1469" s="108" t="s">
        <v>156</v>
      </c>
      <c r="AD1469" s="110" t="s">
        <v>157</v>
      </c>
    </row>
    <row r="1470" spans="1:30" x14ac:dyDescent="0.2">
      <c r="A1470" s="105" t="s">
        <v>4242</v>
      </c>
      <c r="B1470" s="105" t="s">
        <v>4243</v>
      </c>
      <c r="C1470" s="105" t="s">
        <v>4244</v>
      </c>
      <c r="D1470" s="106">
        <v>0</v>
      </c>
      <c r="E1470" s="107">
        <v>0</v>
      </c>
      <c r="F1470" s="108">
        <v>0</v>
      </c>
      <c r="G1470" s="108" t="s">
        <v>156</v>
      </c>
      <c r="H1470" s="109">
        <v>0</v>
      </c>
      <c r="I1470" s="107">
        <v>0</v>
      </c>
      <c r="J1470" s="108">
        <v>0</v>
      </c>
      <c r="K1470" s="108" t="s">
        <v>156</v>
      </c>
      <c r="L1470" s="110" t="s">
        <v>157</v>
      </c>
      <c r="M1470" s="106">
        <v>0</v>
      </c>
      <c r="N1470" s="111">
        <v>0</v>
      </c>
      <c r="O1470" s="112">
        <v>0</v>
      </c>
      <c r="P1470" s="112" t="s">
        <v>156</v>
      </c>
      <c r="Q1470" s="109">
        <v>0</v>
      </c>
      <c r="R1470" s="107">
        <v>0</v>
      </c>
      <c r="S1470" s="108">
        <v>0</v>
      </c>
      <c r="T1470" s="108" t="s">
        <v>156</v>
      </c>
      <c r="U1470" s="110" t="s">
        <v>157</v>
      </c>
      <c r="V1470" s="106">
        <v>0</v>
      </c>
      <c r="W1470" s="107">
        <v>0</v>
      </c>
      <c r="X1470" s="108">
        <v>0</v>
      </c>
      <c r="Y1470" s="108" t="s">
        <v>156</v>
      </c>
      <c r="Z1470" s="109">
        <v>0</v>
      </c>
      <c r="AA1470" s="107">
        <v>0</v>
      </c>
      <c r="AB1470" s="108">
        <v>0</v>
      </c>
      <c r="AC1470" s="108" t="s">
        <v>156</v>
      </c>
      <c r="AD1470" s="110" t="s">
        <v>157</v>
      </c>
    </row>
    <row r="1471" spans="1:30" x14ac:dyDescent="0.2">
      <c r="A1471" s="105" t="s">
        <v>4245</v>
      </c>
      <c r="B1471" s="105" t="s">
        <v>4246</v>
      </c>
      <c r="C1471" s="105" t="s">
        <v>4247</v>
      </c>
      <c r="D1471" s="106">
        <v>0</v>
      </c>
      <c r="E1471" s="107">
        <v>0</v>
      </c>
      <c r="F1471" s="108">
        <v>0</v>
      </c>
      <c r="G1471" s="108" t="s">
        <v>156</v>
      </c>
      <c r="H1471" s="109">
        <v>0</v>
      </c>
      <c r="I1471" s="107">
        <v>0</v>
      </c>
      <c r="J1471" s="108">
        <v>0</v>
      </c>
      <c r="K1471" s="108" t="s">
        <v>156</v>
      </c>
      <c r="L1471" s="110" t="s">
        <v>157</v>
      </c>
      <c r="M1471" s="106">
        <v>0</v>
      </c>
      <c r="N1471" s="111">
        <v>0</v>
      </c>
      <c r="O1471" s="112">
        <v>0</v>
      </c>
      <c r="P1471" s="112" t="s">
        <v>156</v>
      </c>
      <c r="Q1471" s="109">
        <v>0</v>
      </c>
      <c r="R1471" s="107">
        <v>0</v>
      </c>
      <c r="S1471" s="108">
        <v>0</v>
      </c>
      <c r="T1471" s="108" t="s">
        <v>156</v>
      </c>
      <c r="U1471" s="110" t="s">
        <v>157</v>
      </c>
      <c r="V1471" s="106">
        <v>0</v>
      </c>
      <c r="W1471" s="107">
        <v>0</v>
      </c>
      <c r="X1471" s="108">
        <v>0</v>
      </c>
      <c r="Y1471" s="108" t="s">
        <v>156</v>
      </c>
      <c r="Z1471" s="109">
        <v>0</v>
      </c>
      <c r="AA1471" s="107">
        <v>0</v>
      </c>
      <c r="AB1471" s="108">
        <v>0</v>
      </c>
      <c r="AC1471" s="108" t="s">
        <v>156</v>
      </c>
      <c r="AD1471" s="110" t="s">
        <v>157</v>
      </c>
    </row>
    <row r="1472" spans="1:30" x14ac:dyDescent="0.2">
      <c r="A1472" s="105" t="s">
        <v>4248</v>
      </c>
      <c r="B1472" s="105" t="s">
        <v>4249</v>
      </c>
      <c r="C1472" s="105" t="s">
        <v>4250</v>
      </c>
      <c r="D1472" s="106">
        <v>0</v>
      </c>
      <c r="E1472" s="107">
        <v>0</v>
      </c>
      <c r="F1472" s="108">
        <v>0</v>
      </c>
      <c r="G1472" s="108" t="s">
        <v>156</v>
      </c>
      <c r="H1472" s="109">
        <v>0</v>
      </c>
      <c r="I1472" s="107">
        <v>0</v>
      </c>
      <c r="J1472" s="108">
        <v>0</v>
      </c>
      <c r="K1472" s="108" t="s">
        <v>156</v>
      </c>
      <c r="L1472" s="110" t="s">
        <v>157</v>
      </c>
      <c r="M1472" s="106">
        <v>0</v>
      </c>
      <c r="N1472" s="111">
        <v>0</v>
      </c>
      <c r="O1472" s="112">
        <v>0</v>
      </c>
      <c r="P1472" s="112" t="s">
        <v>156</v>
      </c>
      <c r="Q1472" s="109">
        <v>0</v>
      </c>
      <c r="R1472" s="107">
        <v>0</v>
      </c>
      <c r="S1472" s="108">
        <v>0</v>
      </c>
      <c r="T1472" s="108" t="s">
        <v>156</v>
      </c>
      <c r="U1472" s="110" t="s">
        <v>157</v>
      </c>
      <c r="V1472" s="106">
        <v>0</v>
      </c>
      <c r="W1472" s="107">
        <v>0</v>
      </c>
      <c r="X1472" s="108">
        <v>0</v>
      </c>
      <c r="Y1472" s="108" t="s">
        <v>156</v>
      </c>
      <c r="Z1472" s="109">
        <v>0</v>
      </c>
      <c r="AA1472" s="107">
        <v>0</v>
      </c>
      <c r="AB1472" s="108">
        <v>0</v>
      </c>
      <c r="AC1472" s="108" t="s">
        <v>156</v>
      </c>
      <c r="AD1472" s="110" t="s">
        <v>157</v>
      </c>
    </row>
    <row r="1473" spans="1:30" x14ac:dyDescent="0.2">
      <c r="A1473" s="105" t="s">
        <v>4251</v>
      </c>
      <c r="B1473" s="105" t="s">
        <v>804</v>
      </c>
      <c r="C1473" s="105" t="s">
        <v>4252</v>
      </c>
      <c r="D1473" s="106">
        <v>0.51983284017132803</v>
      </c>
      <c r="E1473" s="107">
        <v>-0.21096170226626573</v>
      </c>
      <c r="F1473" s="108">
        <v>0.348319495756783</v>
      </c>
      <c r="G1473" s="108">
        <v>67.006058263264549</v>
      </c>
      <c r="H1473" s="109">
        <v>1.9218426646520698E-2</v>
      </c>
      <c r="I1473" s="107">
        <v>-4.7347688215128601E-2</v>
      </c>
      <c r="J1473" s="108">
        <v>7.30403850852821E-2</v>
      </c>
      <c r="K1473" s="108">
        <v>380.05392651903333</v>
      </c>
      <c r="L1473" s="110">
        <v>-2.1556152256750525</v>
      </c>
      <c r="M1473" s="106">
        <v>9.0356117076089301E-2</v>
      </c>
      <c r="N1473" s="111">
        <v>-4.9069250068474693E-2</v>
      </c>
      <c r="O1473" s="112">
        <v>0.15251636171580901</v>
      </c>
      <c r="P1473" s="112">
        <v>168.79472763019939</v>
      </c>
      <c r="Q1473" s="109">
        <v>9.5146673059431901E-3</v>
      </c>
      <c r="R1473" s="107">
        <v>-2.1948724796883218E-2</v>
      </c>
      <c r="S1473" s="108">
        <v>6.2089165795902602E-2</v>
      </c>
      <c r="T1473" s="108">
        <v>652.56265720525573</v>
      </c>
      <c r="U1473" s="110">
        <v>-1.1606820999015377</v>
      </c>
      <c r="V1473" s="106">
        <v>3.1940009503173101</v>
      </c>
      <c r="W1473" s="107">
        <v>-0.52889566986542647</v>
      </c>
      <c r="X1473" s="108">
        <v>7.2378213154096302E-2</v>
      </c>
      <c r="Y1473" s="108">
        <v>2.2660673644103282</v>
      </c>
      <c r="Z1473" s="109">
        <v>1.06632702138195</v>
      </c>
      <c r="AA1473" s="107">
        <v>-0.54658378229773119</v>
      </c>
      <c r="AB1473" s="108">
        <v>6.2925191814586806E-2</v>
      </c>
      <c r="AC1473" s="108">
        <v>5.9011157508731555</v>
      </c>
      <c r="AD1473" s="110">
        <v>4.7459490348345443E-2</v>
      </c>
    </row>
    <row r="1474" spans="1:30" x14ac:dyDescent="0.2">
      <c r="A1474" s="105" t="s">
        <v>4253</v>
      </c>
      <c r="B1474" s="105" t="s">
        <v>4254</v>
      </c>
      <c r="C1474" s="105" t="s">
        <v>4255</v>
      </c>
      <c r="D1474" s="116">
        <v>0</v>
      </c>
      <c r="E1474" s="107">
        <v>0</v>
      </c>
      <c r="F1474" s="114">
        <v>8.0023999572491106E-5</v>
      </c>
      <c r="G1474" s="108" t="s">
        <v>156</v>
      </c>
      <c r="H1474" s="109">
        <v>1.0194651709134099E-3</v>
      </c>
      <c r="I1474" s="107">
        <v>-2.5116165826888641E-3</v>
      </c>
      <c r="J1474" s="108">
        <v>6.91508776990111E-4</v>
      </c>
      <c r="K1474" s="108">
        <v>67.830544556077385</v>
      </c>
      <c r="L1474" s="110" t="s">
        <v>157</v>
      </c>
      <c r="M1474" s="116">
        <v>0</v>
      </c>
      <c r="N1474" s="111">
        <v>0</v>
      </c>
      <c r="O1474" s="112">
        <v>1.0467853037679601E-4</v>
      </c>
      <c r="P1474" s="112" t="s">
        <v>156</v>
      </c>
      <c r="Q1474" s="113">
        <v>0</v>
      </c>
      <c r="R1474" s="107">
        <v>0</v>
      </c>
      <c r="S1474" s="114">
        <v>2.3319138989057502E-5</v>
      </c>
      <c r="T1474" s="108" t="s">
        <v>156</v>
      </c>
      <c r="U1474" s="110" t="s">
        <v>157</v>
      </c>
      <c r="V1474" s="106">
        <v>4.0794669993491001E-4</v>
      </c>
      <c r="W1474" s="107">
        <v>-6.7552028470758404E-5</v>
      </c>
      <c r="X1474" s="108">
        <v>2.2102493297285601E-4</v>
      </c>
      <c r="Y1474" s="108">
        <v>54.179855605676352</v>
      </c>
      <c r="Z1474" s="109">
        <v>4.2075409141069202E-4</v>
      </c>
      <c r="AA1474" s="107">
        <v>-2.1567245140468526E-4</v>
      </c>
      <c r="AB1474" s="108">
        <v>2.90719239150852E-4</v>
      </c>
      <c r="AC1474" s="108">
        <v>69.094809791661689</v>
      </c>
      <c r="AD1474" s="110">
        <v>1.6747709108367907</v>
      </c>
    </row>
    <row r="1475" spans="1:30" x14ac:dyDescent="0.2">
      <c r="A1475" s="105" t="s">
        <v>4256</v>
      </c>
      <c r="B1475" s="105" t="s">
        <v>4257</v>
      </c>
      <c r="C1475" s="105" t="s">
        <v>4258</v>
      </c>
      <c r="D1475" s="116">
        <v>0</v>
      </c>
      <c r="E1475" s="107">
        <v>0</v>
      </c>
      <c r="F1475" s="114">
        <v>6.8501549443387299E-5</v>
      </c>
      <c r="G1475" s="108" t="s">
        <v>156</v>
      </c>
      <c r="H1475" s="109">
        <v>1.4636228071431101E-3</v>
      </c>
      <c r="I1475" s="107">
        <v>-3.6058704290295889E-3</v>
      </c>
      <c r="J1475" s="108">
        <v>6.5204657614969998E-4</v>
      </c>
      <c r="K1475" s="108">
        <v>44.550178705020969</v>
      </c>
      <c r="L1475" s="110" t="s">
        <v>157</v>
      </c>
      <c r="M1475" s="106">
        <v>1.5446007566034299E-4</v>
      </c>
      <c r="N1475" s="111">
        <v>-8.3881870131608007E-5</v>
      </c>
      <c r="O1475" s="115">
        <v>9.8294536245760407E-5</v>
      </c>
      <c r="P1475" s="112">
        <v>63.637503623855295</v>
      </c>
      <c r="Q1475" s="113">
        <v>0</v>
      </c>
      <c r="R1475" s="107">
        <v>0</v>
      </c>
      <c r="S1475" s="114">
        <v>2.0980562733132799E-5</v>
      </c>
      <c r="T1475" s="108" t="s">
        <v>156</v>
      </c>
      <c r="U1475" s="110" t="s">
        <v>157</v>
      </c>
      <c r="V1475" s="116">
        <v>5.0075875460492001E-5</v>
      </c>
      <c r="W1475" s="107">
        <v>-8.2920807187435005E-6</v>
      </c>
      <c r="X1475" s="108">
        <v>2.1143471661735501E-4</v>
      </c>
      <c r="Y1475" s="108">
        <v>422.2286972979017</v>
      </c>
      <c r="Z1475" s="109">
        <v>5.3712011347922502E-4</v>
      </c>
      <c r="AA1475" s="107">
        <v>-2.7531998841517018E-4</v>
      </c>
      <c r="AB1475" s="108">
        <v>2.9102838058292198E-4</v>
      </c>
      <c r="AC1475" s="108">
        <v>54.183109751330981</v>
      </c>
      <c r="AD1475" s="110">
        <v>5.0532313837939649</v>
      </c>
    </row>
    <row r="1476" spans="1:30" x14ac:dyDescent="0.2">
      <c r="A1476" s="105" t="s">
        <v>4259</v>
      </c>
      <c r="B1476" s="105" t="s">
        <v>4260</v>
      </c>
      <c r="C1476" s="105" t="s">
        <v>4261</v>
      </c>
      <c r="D1476" s="116">
        <v>0</v>
      </c>
      <c r="E1476" s="107">
        <v>0</v>
      </c>
      <c r="F1476" s="114">
        <v>1.9937695535991099E-5</v>
      </c>
      <c r="G1476" s="108" t="s">
        <v>156</v>
      </c>
      <c r="H1476" s="113">
        <v>0</v>
      </c>
      <c r="I1476" s="107">
        <v>0</v>
      </c>
      <c r="J1476" s="108">
        <v>1.2954087134706401E-4</v>
      </c>
      <c r="K1476" s="108" t="s">
        <v>156</v>
      </c>
      <c r="L1476" s="110" t="s">
        <v>157</v>
      </c>
      <c r="M1476" s="116">
        <v>0</v>
      </c>
      <c r="N1476" s="111">
        <v>0</v>
      </c>
      <c r="O1476" s="115">
        <v>1.81147840999279E-5</v>
      </c>
      <c r="P1476" s="112" t="s">
        <v>156</v>
      </c>
      <c r="Q1476" s="109">
        <v>0</v>
      </c>
      <c r="R1476" s="107">
        <v>0</v>
      </c>
      <c r="S1476" s="108">
        <v>0</v>
      </c>
      <c r="T1476" s="108" t="s">
        <v>156</v>
      </c>
      <c r="U1476" s="110" t="s">
        <v>157</v>
      </c>
      <c r="V1476" s="116">
        <v>0</v>
      </c>
      <c r="W1476" s="107">
        <v>0</v>
      </c>
      <c r="X1476" s="114">
        <v>2.86688549048535E-5</v>
      </c>
      <c r="Y1476" s="108" t="s">
        <v>156</v>
      </c>
      <c r="Z1476" s="113">
        <v>0</v>
      </c>
      <c r="AA1476" s="107">
        <v>0</v>
      </c>
      <c r="AB1476" s="114">
        <v>3.7084430991337697E-5</v>
      </c>
      <c r="AC1476" s="108" t="s">
        <v>156</v>
      </c>
      <c r="AD1476" s="110" t="s">
        <v>157</v>
      </c>
    </row>
    <row r="1477" spans="1:30" x14ac:dyDescent="0.2">
      <c r="A1477" s="105" t="s">
        <v>4262</v>
      </c>
      <c r="B1477" s="105" t="s">
        <v>4263</v>
      </c>
      <c r="C1477" s="105" t="s">
        <v>4264</v>
      </c>
      <c r="D1477" s="116">
        <v>0</v>
      </c>
      <c r="E1477" s="107">
        <v>0</v>
      </c>
      <c r="F1477" s="114">
        <v>2.8186438966279302E-5</v>
      </c>
      <c r="G1477" s="108" t="s">
        <v>156</v>
      </c>
      <c r="H1477" s="113">
        <v>0</v>
      </c>
      <c r="I1477" s="107">
        <v>0</v>
      </c>
      <c r="J1477" s="108">
        <v>1.0600605475269201E-4</v>
      </c>
      <c r="K1477" s="108" t="s">
        <v>156</v>
      </c>
      <c r="L1477" s="110" t="s">
        <v>157</v>
      </c>
      <c r="M1477" s="116">
        <v>0</v>
      </c>
      <c r="N1477" s="111">
        <v>0</v>
      </c>
      <c r="O1477" s="115">
        <v>2.1494654279575801E-5</v>
      </c>
      <c r="P1477" s="112" t="s">
        <v>156</v>
      </c>
      <c r="Q1477" s="113">
        <v>0</v>
      </c>
      <c r="R1477" s="107">
        <v>0</v>
      </c>
      <c r="S1477" s="114">
        <v>8.0790954101681305E-6</v>
      </c>
      <c r="T1477" s="108" t="s">
        <v>156</v>
      </c>
      <c r="U1477" s="110" t="s">
        <v>157</v>
      </c>
      <c r="V1477" s="116">
        <v>0</v>
      </c>
      <c r="W1477" s="107">
        <v>0</v>
      </c>
      <c r="X1477" s="114">
        <v>7.4373491643248396E-6</v>
      </c>
      <c r="Y1477" s="108" t="s">
        <v>156</v>
      </c>
      <c r="Z1477" s="113">
        <v>0</v>
      </c>
      <c r="AA1477" s="107">
        <v>0</v>
      </c>
      <c r="AB1477" s="114">
        <v>1.38160069014614E-5</v>
      </c>
      <c r="AC1477" s="108" t="s">
        <v>156</v>
      </c>
      <c r="AD1477" s="110" t="s">
        <v>157</v>
      </c>
    </row>
    <row r="1478" spans="1:30" x14ac:dyDescent="0.2">
      <c r="A1478" s="105" t="s">
        <v>4265</v>
      </c>
      <c r="B1478" s="105" t="s">
        <v>4266</v>
      </c>
      <c r="C1478" s="105" t="s">
        <v>4267</v>
      </c>
      <c r="D1478" s="116">
        <v>0</v>
      </c>
      <c r="E1478" s="107">
        <v>0</v>
      </c>
      <c r="F1478" s="114">
        <v>1.9937695535991099E-5</v>
      </c>
      <c r="G1478" s="108" t="s">
        <v>156</v>
      </c>
      <c r="H1478" s="113">
        <v>0</v>
      </c>
      <c r="I1478" s="107">
        <v>0</v>
      </c>
      <c r="J1478" s="108">
        <v>1.2954087134706401E-4</v>
      </c>
      <c r="K1478" s="108" t="s">
        <v>156</v>
      </c>
      <c r="L1478" s="110" t="s">
        <v>157</v>
      </c>
      <c r="M1478" s="116">
        <v>0</v>
      </c>
      <c r="N1478" s="111">
        <v>0</v>
      </c>
      <c r="O1478" s="115">
        <v>1.81147840999279E-5</v>
      </c>
      <c r="P1478" s="112" t="s">
        <v>156</v>
      </c>
      <c r="Q1478" s="109">
        <v>0</v>
      </c>
      <c r="R1478" s="107">
        <v>0</v>
      </c>
      <c r="S1478" s="108">
        <v>0</v>
      </c>
      <c r="T1478" s="108" t="s">
        <v>156</v>
      </c>
      <c r="U1478" s="110" t="s">
        <v>157</v>
      </c>
      <c r="V1478" s="116">
        <v>0</v>
      </c>
      <c r="W1478" s="107">
        <v>0</v>
      </c>
      <c r="X1478" s="114">
        <v>2.86688549048535E-5</v>
      </c>
      <c r="Y1478" s="108" t="s">
        <v>156</v>
      </c>
      <c r="Z1478" s="113">
        <v>0</v>
      </c>
      <c r="AA1478" s="107">
        <v>0</v>
      </c>
      <c r="AB1478" s="114">
        <v>3.7084430991337697E-5</v>
      </c>
      <c r="AC1478" s="108" t="s">
        <v>156</v>
      </c>
      <c r="AD1478" s="110" t="s">
        <v>157</v>
      </c>
    </row>
    <row r="1479" spans="1:30" x14ac:dyDescent="0.2">
      <c r="A1479" s="105" t="s">
        <v>4268</v>
      </c>
      <c r="B1479" s="105" t="s">
        <v>4269</v>
      </c>
      <c r="C1479" s="105" t="s">
        <v>4270</v>
      </c>
      <c r="D1479" s="116">
        <v>0</v>
      </c>
      <c r="E1479" s="107">
        <v>0</v>
      </c>
      <c r="F1479" s="114">
        <v>2.8186438966279302E-5</v>
      </c>
      <c r="G1479" s="108" t="s">
        <v>156</v>
      </c>
      <c r="H1479" s="113">
        <v>0</v>
      </c>
      <c r="I1479" s="107">
        <v>0</v>
      </c>
      <c r="J1479" s="108">
        <v>1.0600605475269201E-4</v>
      </c>
      <c r="K1479" s="108" t="s">
        <v>156</v>
      </c>
      <c r="L1479" s="110" t="s">
        <v>157</v>
      </c>
      <c r="M1479" s="116">
        <v>0</v>
      </c>
      <c r="N1479" s="111">
        <v>0</v>
      </c>
      <c r="O1479" s="115">
        <v>2.1494654279575801E-5</v>
      </c>
      <c r="P1479" s="112" t="s">
        <v>156</v>
      </c>
      <c r="Q1479" s="113">
        <v>0</v>
      </c>
      <c r="R1479" s="107">
        <v>0</v>
      </c>
      <c r="S1479" s="114">
        <v>8.0790954101681305E-6</v>
      </c>
      <c r="T1479" s="108" t="s">
        <v>156</v>
      </c>
      <c r="U1479" s="110" t="s">
        <v>157</v>
      </c>
      <c r="V1479" s="116">
        <v>0</v>
      </c>
      <c r="W1479" s="107">
        <v>0</v>
      </c>
      <c r="X1479" s="114">
        <v>7.4373491643248396E-6</v>
      </c>
      <c r="Y1479" s="108" t="s">
        <v>156</v>
      </c>
      <c r="Z1479" s="113">
        <v>0</v>
      </c>
      <c r="AA1479" s="107">
        <v>0</v>
      </c>
      <c r="AB1479" s="114">
        <v>1.38160069014614E-5</v>
      </c>
      <c r="AC1479" s="108" t="s">
        <v>156</v>
      </c>
      <c r="AD1479" s="110" t="s">
        <v>157</v>
      </c>
    </row>
    <row r="1480" spans="1:30" x14ac:dyDescent="0.2">
      <c r="A1480" s="105" t="s">
        <v>4271</v>
      </c>
      <c r="B1480" s="105" t="s">
        <v>4272</v>
      </c>
      <c r="C1480" s="105" t="s">
        <v>4273</v>
      </c>
      <c r="D1480" s="116">
        <v>0</v>
      </c>
      <c r="E1480" s="107">
        <v>0</v>
      </c>
      <c r="F1480" s="114">
        <v>1.44152596768361E-5</v>
      </c>
      <c r="G1480" s="108" t="s">
        <v>156</v>
      </c>
      <c r="H1480" s="113">
        <v>1.0852319030760099E-5</v>
      </c>
      <c r="I1480" s="107">
        <v>-2.6736435158315102E-5</v>
      </c>
      <c r="J1480" s="108">
        <v>1.99208955981521E-4</v>
      </c>
      <c r="K1480" s="108">
        <v>1835.634903626385</v>
      </c>
      <c r="L1480" s="110" t="s">
        <v>157</v>
      </c>
      <c r="M1480" s="116">
        <v>0</v>
      </c>
      <c r="N1480" s="111">
        <v>0</v>
      </c>
      <c r="O1480" s="115">
        <v>3.5491230813258903E-5</v>
      </c>
      <c r="P1480" s="112" t="s">
        <v>156</v>
      </c>
      <c r="Q1480" s="113">
        <v>0</v>
      </c>
      <c r="R1480" s="107">
        <v>0</v>
      </c>
      <c r="S1480" s="114">
        <v>4.1087824954691098E-6</v>
      </c>
      <c r="T1480" s="108" t="s">
        <v>156</v>
      </c>
      <c r="U1480" s="110" t="s">
        <v>157</v>
      </c>
      <c r="V1480" s="116">
        <v>0</v>
      </c>
      <c r="W1480" s="107">
        <v>0</v>
      </c>
      <c r="X1480" s="114">
        <v>5.9547519297218598E-6</v>
      </c>
      <c r="Y1480" s="108" t="s">
        <v>156</v>
      </c>
      <c r="Z1480" s="113">
        <v>0</v>
      </c>
      <c r="AA1480" s="107">
        <v>0</v>
      </c>
      <c r="AB1480" s="114">
        <v>1.1897313912369001E-5</v>
      </c>
      <c r="AC1480" s="108" t="s">
        <v>156</v>
      </c>
      <c r="AD1480" s="110" t="s">
        <v>157</v>
      </c>
    </row>
    <row r="1481" spans="1:30" x14ac:dyDescent="0.2">
      <c r="A1481" s="105" t="s">
        <v>4274</v>
      </c>
      <c r="B1481" s="105" t="s">
        <v>4275</v>
      </c>
      <c r="C1481" s="105" t="s">
        <v>4276</v>
      </c>
      <c r="D1481" s="116">
        <v>0</v>
      </c>
      <c r="E1481" s="107">
        <v>0</v>
      </c>
      <c r="F1481" s="114">
        <v>2.4642773626264299E-5</v>
      </c>
      <c r="G1481" s="108" t="s">
        <v>156</v>
      </c>
      <c r="H1481" s="109">
        <v>1.31585450569045E-3</v>
      </c>
      <c r="I1481" s="107">
        <v>-3.2418194276680216E-3</v>
      </c>
      <c r="J1481" s="108">
        <v>3.0378839051118799E-4</v>
      </c>
      <c r="K1481" s="108">
        <v>23.086776630504854</v>
      </c>
      <c r="L1481" s="110" t="s">
        <v>157</v>
      </c>
      <c r="M1481" s="106">
        <v>1.54460072905742E-4</v>
      </c>
      <c r="N1481" s="111">
        <v>-8.3881868635680466E-5</v>
      </c>
      <c r="O1481" s="115">
        <v>4.8611849960514601E-5</v>
      </c>
      <c r="P1481" s="112">
        <v>31.472113825933246</v>
      </c>
      <c r="Q1481" s="113">
        <v>0</v>
      </c>
      <c r="R1481" s="107">
        <v>0</v>
      </c>
      <c r="S1481" s="114">
        <v>1.8408711129511101E-6</v>
      </c>
      <c r="T1481" s="108" t="s">
        <v>156</v>
      </c>
      <c r="U1481" s="110" t="s">
        <v>157</v>
      </c>
      <c r="V1481" s="116">
        <v>5.0075875460492001E-5</v>
      </c>
      <c r="W1481" s="107">
        <v>-8.2920807187435005E-6</v>
      </c>
      <c r="X1481" s="114">
        <v>1.22001030887269E-5</v>
      </c>
      <c r="Y1481" s="108">
        <v>24.363234744347757</v>
      </c>
      <c r="Z1481" s="113">
        <v>3.6220470002385598E-5</v>
      </c>
      <c r="AA1481" s="107">
        <v>-1.8566088163880559E-5</v>
      </c>
      <c r="AB1481" s="114">
        <v>2.5098604267068101E-5</v>
      </c>
      <c r="AC1481" s="108">
        <v>69.293977315631267</v>
      </c>
      <c r="AD1481" s="110">
        <v>1.1628638089974221</v>
      </c>
    </row>
    <row r="1482" spans="1:30" x14ac:dyDescent="0.2">
      <c r="A1482" s="105" t="s">
        <v>4277</v>
      </c>
      <c r="B1482" s="105" t="s">
        <v>4278</v>
      </c>
      <c r="C1482" s="105" t="s">
        <v>4279</v>
      </c>
      <c r="D1482" s="106">
        <v>0</v>
      </c>
      <c r="E1482" s="107">
        <v>0</v>
      </c>
      <c r="F1482" s="108">
        <v>0</v>
      </c>
      <c r="G1482" s="108" t="s">
        <v>156</v>
      </c>
      <c r="H1482" s="109">
        <v>0</v>
      </c>
      <c r="I1482" s="107">
        <v>0</v>
      </c>
      <c r="J1482" s="108">
        <v>7.7649922852208999E-3</v>
      </c>
      <c r="K1482" s="108" t="s">
        <v>156</v>
      </c>
      <c r="L1482" s="110" t="s">
        <v>157</v>
      </c>
      <c r="M1482" s="106">
        <v>0</v>
      </c>
      <c r="N1482" s="111">
        <v>0</v>
      </c>
      <c r="O1482" s="112">
        <v>0</v>
      </c>
      <c r="P1482" s="112" t="s">
        <v>156</v>
      </c>
      <c r="Q1482" s="109">
        <v>0</v>
      </c>
      <c r="R1482" s="107">
        <v>0</v>
      </c>
      <c r="S1482" s="108">
        <v>0</v>
      </c>
      <c r="T1482" s="108" t="s">
        <v>156</v>
      </c>
      <c r="U1482" s="110" t="s">
        <v>157</v>
      </c>
      <c r="V1482" s="116">
        <v>0</v>
      </c>
      <c r="W1482" s="107">
        <v>0</v>
      </c>
      <c r="X1482" s="108">
        <v>1.7986291633266299E-3</v>
      </c>
      <c r="Y1482" s="108" t="s">
        <v>156</v>
      </c>
      <c r="Z1482" s="113">
        <v>0</v>
      </c>
      <c r="AA1482" s="107">
        <v>0</v>
      </c>
      <c r="AB1482" s="114">
        <v>2.24442951842362E-3</v>
      </c>
      <c r="AC1482" s="108" t="s">
        <v>156</v>
      </c>
      <c r="AD1482" s="110" t="s">
        <v>157</v>
      </c>
    </row>
    <row r="1483" spans="1:30" x14ac:dyDescent="0.2">
      <c r="A1483" s="105" t="s">
        <v>4280</v>
      </c>
      <c r="B1483" s="105" t="s">
        <v>4281</v>
      </c>
      <c r="C1483" s="105" t="s">
        <v>4282</v>
      </c>
      <c r="D1483" s="106">
        <v>0</v>
      </c>
      <c r="E1483" s="107">
        <v>0</v>
      </c>
      <c r="F1483" s="108">
        <v>1.2394762432848001E-2</v>
      </c>
      <c r="G1483" s="108" t="s">
        <v>156</v>
      </c>
      <c r="H1483" s="109">
        <v>0</v>
      </c>
      <c r="I1483" s="107">
        <v>0</v>
      </c>
      <c r="J1483" s="108">
        <v>5.5151182495242904E-3</v>
      </c>
      <c r="K1483" s="108" t="s">
        <v>156</v>
      </c>
      <c r="L1483" s="110" t="s">
        <v>157</v>
      </c>
      <c r="M1483" s="106">
        <v>0</v>
      </c>
      <c r="N1483" s="111">
        <v>0</v>
      </c>
      <c r="O1483" s="112">
        <v>0</v>
      </c>
      <c r="P1483" s="112" t="s">
        <v>156</v>
      </c>
      <c r="Q1483" s="109">
        <v>0</v>
      </c>
      <c r="R1483" s="107">
        <v>0</v>
      </c>
      <c r="S1483" s="108">
        <v>0</v>
      </c>
      <c r="T1483" s="108" t="s">
        <v>156</v>
      </c>
      <c r="U1483" s="110" t="s">
        <v>157</v>
      </c>
      <c r="V1483" s="116">
        <v>0</v>
      </c>
      <c r="W1483" s="107">
        <v>0</v>
      </c>
      <c r="X1483" s="108">
        <v>1.84891422504103E-3</v>
      </c>
      <c r="Y1483" s="108" t="s">
        <v>156</v>
      </c>
      <c r="Z1483" s="113">
        <v>0</v>
      </c>
      <c r="AA1483" s="107">
        <v>0</v>
      </c>
      <c r="AB1483" s="114">
        <v>1.31333966114819E-3</v>
      </c>
      <c r="AC1483" s="108" t="s">
        <v>156</v>
      </c>
      <c r="AD1483" s="110" t="s">
        <v>157</v>
      </c>
    </row>
    <row r="1484" spans="1:30" x14ac:dyDescent="0.2">
      <c r="A1484" s="105" t="s">
        <v>4283</v>
      </c>
      <c r="B1484" s="105" t="s">
        <v>4284</v>
      </c>
      <c r="C1484" s="105" t="s">
        <v>4285</v>
      </c>
      <c r="D1484" s="106">
        <v>0</v>
      </c>
      <c r="E1484" s="107">
        <v>0</v>
      </c>
      <c r="F1484" s="108">
        <v>0</v>
      </c>
      <c r="G1484" s="108" t="s">
        <v>156</v>
      </c>
      <c r="H1484" s="113">
        <v>0</v>
      </c>
      <c r="I1484" s="107">
        <v>0</v>
      </c>
      <c r="J1484" s="108">
        <v>1.71545379937124E-4</v>
      </c>
      <c r="K1484" s="108" t="s">
        <v>156</v>
      </c>
      <c r="L1484" s="110" t="s">
        <v>157</v>
      </c>
      <c r="M1484" s="116">
        <v>0</v>
      </c>
      <c r="N1484" s="111">
        <v>0</v>
      </c>
      <c r="O1484" s="112">
        <v>1.3115069551367201E-4</v>
      </c>
      <c r="P1484" s="112" t="s">
        <v>156</v>
      </c>
      <c r="Q1484" s="113">
        <v>0</v>
      </c>
      <c r="R1484" s="107">
        <v>0</v>
      </c>
      <c r="S1484" s="114">
        <v>8.6416350295823497E-5</v>
      </c>
      <c r="T1484" s="108" t="s">
        <v>156</v>
      </c>
      <c r="U1484" s="110" t="s">
        <v>157</v>
      </c>
      <c r="V1484" s="116">
        <v>0</v>
      </c>
      <c r="W1484" s="107">
        <v>0</v>
      </c>
      <c r="X1484" s="108">
        <v>2.4827498316427302E-4</v>
      </c>
      <c r="Y1484" s="108" t="s">
        <v>156</v>
      </c>
      <c r="Z1484" s="113">
        <v>0</v>
      </c>
      <c r="AA1484" s="107">
        <v>0</v>
      </c>
      <c r="AB1484" s="114">
        <v>3.8402002842586297E-5</v>
      </c>
      <c r="AC1484" s="108" t="s">
        <v>156</v>
      </c>
      <c r="AD1484" s="110" t="s">
        <v>157</v>
      </c>
    </row>
    <row r="1485" spans="1:30" x14ac:dyDescent="0.2">
      <c r="A1485" s="105" t="s">
        <v>4286</v>
      </c>
      <c r="B1485" s="105" t="s">
        <v>4287</v>
      </c>
      <c r="C1485" s="105" t="s">
        <v>4288</v>
      </c>
      <c r="D1485" s="116">
        <v>0</v>
      </c>
      <c r="E1485" s="107">
        <v>0</v>
      </c>
      <c r="F1485" s="108">
        <v>2.4493124831258202E-4</v>
      </c>
      <c r="G1485" s="108" t="s">
        <v>156</v>
      </c>
      <c r="H1485" s="113">
        <v>0</v>
      </c>
      <c r="I1485" s="107">
        <v>0</v>
      </c>
      <c r="J1485" s="108">
        <v>1.2413380890165899E-4</v>
      </c>
      <c r="K1485" s="108" t="s">
        <v>156</v>
      </c>
      <c r="L1485" s="110" t="s">
        <v>157</v>
      </c>
      <c r="M1485" s="116">
        <v>0</v>
      </c>
      <c r="N1485" s="111">
        <v>0</v>
      </c>
      <c r="O1485" s="112">
        <v>1.8005413109293801E-4</v>
      </c>
      <c r="P1485" s="112" t="s">
        <v>156</v>
      </c>
      <c r="Q1485" s="109">
        <v>0</v>
      </c>
      <c r="R1485" s="107">
        <v>0</v>
      </c>
      <c r="S1485" s="108">
        <v>0</v>
      </c>
      <c r="T1485" s="108" t="s">
        <v>156</v>
      </c>
      <c r="U1485" s="110" t="s">
        <v>157</v>
      </c>
      <c r="V1485" s="106">
        <v>0</v>
      </c>
      <c r="W1485" s="107">
        <v>0</v>
      </c>
      <c r="X1485" s="108">
        <v>0</v>
      </c>
      <c r="Y1485" s="108" t="s">
        <v>156</v>
      </c>
      <c r="Z1485" s="113">
        <v>0</v>
      </c>
      <c r="AA1485" s="107">
        <v>0</v>
      </c>
      <c r="AB1485" s="114">
        <v>2.2155961333572101E-5</v>
      </c>
      <c r="AC1485" s="108" t="s">
        <v>156</v>
      </c>
      <c r="AD1485" s="110" t="s">
        <v>157</v>
      </c>
    </row>
    <row r="1486" spans="1:30" x14ac:dyDescent="0.2">
      <c r="A1486" s="105" t="s">
        <v>4289</v>
      </c>
      <c r="B1486" s="105" t="s">
        <v>4290</v>
      </c>
      <c r="C1486" s="105" t="s">
        <v>4291</v>
      </c>
      <c r="D1486" s="116">
        <v>0</v>
      </c>
      <c r="E1486" s="107">
        <v>0</v>
      </c>
      <c r="F1486" s="108">
        <v>3.56317252895043E-4</v>
      </c>
      <c r="G1486" s="108" t="s">
        <v>156</v>
      </c>
      <c r="H1486" s="113">
        <v>0</v>
      </c>
      <c r="I1486" s="107">
        <v>0</v>
      </c>
      <c r="J1486" s="108">
        <v>1.71514554190006E-4</v>
      </c>
      <c r="K1486" s="108" t="s">
        <v>156</v>
      </c>
      <c r="L1486" s="110" t="s">
        <v>157</v>
      </c>
      <c r="M1486" s="116">
        <v>0</v>
      </c>
      <c r="N1486" s="111">
        <v>0</v>
      </c>
      <c r="O1486" s="115">
        <v>0</v>
      </c>
      <c r="P1486" s="112" t="s">
        <v>156</v>
      </c>
      <c r="Q1486" s="113">
        <v>0</v>
      </c>
      <c r="R1486" s="107">
        <v>0</v>
      </c>
      <c r="S1486" s="108">
        <v>1.49398500096656E-4</v>
      </c>
      <c r="T1486" s="108" t="s">
        <v>156</v>
      </c>
      <c r="U1486" s="110" t="s">
        <v>157</v>
      </c>
      <c r="V1486" s="106">
        <v>0</v>
      </c>
      <c r="W1486" s="107">
        <v>0</v>
      </c>
      <c r="X1486" s="108">
        <v>0</v>
      </c>
      <c r="Y1486" s="108" t="s">
        <v>156</v>
      </c>
      <c r="Z1486" s="113">
        <v>0</v>
      </c>
      <c r="AA1486" s="107">
        <v>0</v>
      </c>
      <c r="AB1486" s="114">
        <v>3.9924250216256703E-5</v>
      </c>
      <c r="AC1486" s="108" t="s">
        <v>156</v>
      </c>
      <c r="AD1486" s="110" t="s">
        <v>157</v>
      </c>
    </row>
    <row r="1487" spans="1:30" x14ac:dyDescent="0.2">
      <c r="A1487" s="105" t="s">
        <v>4292</v>
      </c>
      <c r="B1487" s="105" t="s">
        <v>4293</v>
      </c>
      <c r="C1487" s="105" t="s">
        <v>4294</v>
      </c>
      <c r="D1487" s="106">
        <v>0</v>
      </c>
      <c r="E1487" s="107">
        <v>0</v>
      </c>
      <c r="F1487" s="108">
        <v>0</v>
      </c>
      <c r="G1487" s="108" t="s">
        <v>156</v>
      </c>
      <c r="H1487" s="113">
        <v>0</v>
      </c>
      <c r="I1487" s="107">
        <v>0</v>
      </c>
      <c r="J1487" s="108">
        <v>1.7151455469432899E-4</v>
      </c>
      <c r="K1487" s="108" t="s">
        <v>156</v>
      </c>
      <c r="L1487" s="110" t="s">
        <v>157</v>
      </c>
      <c r="M1487" s="116">
        <v>0</v>
      </c>
      <c r="N1487" s="111">
        <v>0</v>
      </c>
      <c r="O1487" s="112">
        <v>1.3782100876158301E-4</v>
      </c>
      <c r="P1487" s="112" t="s">
        <v>156</v>
      </c>
      <c r="Q1487" s="113">
        <v>0</v>
      </c>
      <c r="R1487" s="107">
        <v>0</v>
      </c>
      <c r="S1487" s="114">
        <v>3.9297786853772697E-5</v>
      </c>
      <c r="T1487" s="108" t="s">
        <v>156</v>
      </c>
      <c r="U1487" s="110" t="s">
        <v>157</v>
      </c>
      <c r="V1487" s="116">
        <v>0</v>
      </c>
      <c r="W1487" s="107">
        <v>0</v>
      </c>
      <c r="X1487" s="108">
        <v>2.5460721128956002E-4</v>
      </c>
      <c r="Y1487" s="108" t="s">
        <v>156</v>
      </c>
      <c r="Z1487" s="109">
        <v>0</v>
      </c>
      <c r="AA1487" s="107">
        <v>0</v>
      </c>
      <c r="AB1487" s="108">
        <v>0</v>
      </c>
      <c r="AC1487" s="108" t="s">
        <v>156</v>
      </c>
      <c r="AD1487" s="110" t="s">
        <v>157</v>
      </c>
    </row>
    <row r="1488" spans="1:30" x14ac:dyDescent="0.2">
      <c r="A1488" s="105" t="s">
        <v>4295</v>
      </c>
      <c r="B1488" s="105" t="s">
        <v>4296</v>
      </c>
      <c r="C1488" s="105" t="s">
        <v>4297</v>
      </c>
      <c r="D1488" s="116">
        <v>0</v>
      </c>
      <c r="E1488" s="107">
        <v>0</v>
      </c>
      <c r="F1488" s="108">
        <v>2.7426530185133802E-4</v>
      </c>
      <c r="G1488" s="108" t="s">
        <v>156</v>
      </c>
      <c r="H1488" s="113">
        <v>0</v>
      </c>
      <c r="I1488" s="107">
        <v>0</v>
      </c>
      <c r="J1488" s="108">
        <v>1.7154457859360899E-4</v>
      </c>
      <c r="K1488" s="108" t="s">
        <v>156</v>
      </c>
      <c r="L1488" s="110" t="s">
        <v>157</v>
      </c>
      <c r="M1488" s="116">
        <v>0</v>
      </c>
      <c r="N1488" s="111">
        <v>0</v>
      </c>
      <c r="O1488" s="112">
        <v>1.31045627497371E-4</v>
      </c>
      <c r="P1488" s="112" t="s">
        <v>156</v>
      </c>
      <c r="Q1488" s="113">
        <v>0</v>
      </c>
      <c r="R1488" s="107">
        <v>0</v>
      </c>
      <c r="S1488" s="108">
        <v>1.21140917013026E-4</v>
      </c>
      <c r="T1488" s="108" t="s">
        <v>156</v>
      </c>
      <c r="U1488" s="110" t="s">
        <v>157</v>
      </c>
      <c r="V1488" s="116">
        <v>0</v>
      </c>
      <c r="W1488" s="107">
        <v>0</v>
      </c>
      <c r="X1488" s="108">
        <v>2.8838795912048798E-4</v>
      </c>
      <c r="Y1488" s="108" t="s">
        <v>156</v>
      </c>
      <c r="Z1488" s="109">
        <v>0</v>
      </c>
      <c r="AA1488" s="107">
        <v>0</v>
      </c>
      <c r="AB1488" s="108">
        <v>0</v>
      </c>
      <c r="AC1488" s="108" t="s">
        <v>156</v>
      </c>
      <c r="AD1488" s="110" t="s">
        <v>157</v>
      </c>
    </row>
    <row r="1489" spans="1:30" x14ac:dyDescent="0.2">
      <c r="A1489" s="105" t="s">
        <v>4298</v>
      </c>
      <c r="B1489" s="105" t="s">
        <v>4299</v>
      </c>
      <c r="C1489" s="105" t="s">
        <v>4300</v>
      </c>
      <c r="D1489" s="116">
        <v>0</v>
      </c>
      <c r="E1489" s="107">
        <v>0</v>
      </c>
      <c r="F1489" s="108">
        <v>3.8775927103258998E-4</v>
      </c>
      <c r="G1489" s="108" t="s">
        <v>156</v>
      </c>
      <c r="H1489" s="113">
        <v>0</v>
      </c>
      <c r="I1489" s="107">
        <v>0</v>
      </c>
      <c r="J1489" s="114">
        <v>7.1874416566356596E-6</v>
      </c>
      <c r="K1489" s="108" t="s">
        <v>156</v>
      </c>
      <c r="L1489" s="110" t="s">
        <v>157</v>
      </c>
      <c r="M1489" s="116">
        <v>0</v>
      </c>
      <c r="N1489" s="111">
        <v>0</v>
      </c>
      <c r="O1489" s="112">
        <v>1.85409848986346E-4</v>
      </c>
      <c r="P1489" s="112" t="s">
        <v>156</v>
      </c>
      <c r="Q1489" s="109">
        <v>0</v>
      </c>
      <c r="R1489" s="107">
        <v>0</v>
      </c>
      <c r="S1489" s="108">
        <v>0</v>
      </c>
      <c r="T1489" s="108" t="s">
        <v>156</v>
      </c>
      <c r="U1489" s="110" t="s">
        <v>157</v>
      </c>
      <c r="V1489" s="106">
        <v>0</v>
      </c>
      <c r="W1489" s="107">
        <v>0</v>
      </c>
      <c r="X1489" s="108">
        <v>0</v>
      </c>
      <c r="Y1489" s="108" t="s">
        <v>156</v>
      </c>
      <c r="Z1489" s="113">
        <v>0</v>
      </c>
      <c r="AA1489" s="107">
        <v>0</v>
      </c>
      <c r="AB1489" s="114">
        <v>7.0040286775059795E-5</v>
      </c>
      <c r="AC1489" s="108" t="s">
        <v>156</v>
      </c>
      <c r="AD1489" s="110" t="s">
        <v>157</v>
      </c>
    </row>
    <row r="1490" spans="1:30" x14ac:dyDescent="0.2">
      <c r="A1490" s="105" t="s">
        <v>4301</v>
      </c>
      <c r="B1490" s="105" t="s">
        <v>4302</v>
      </c>
      <c r="C1490" s="105" t="s">
        <v>4303</v>
      </c>
      <c r="D1490" s="106">
        <v>0</v>
      </c>
      <c r="E1490" s="107">
        <v>0</v>
      </c>
      <c r="F1490" s="108">
        <v>2.5431090605881799E-3</v>
      </c>
      <c r="G1490" s="108" t="s">
        <v>156</v>
      </c>
      <c r="H1490" s="113">
        <v>4.8624929629629597E-5</v>
      </c>
      <c r="I1490" s="107">
        <v>-1.1979534276824242E-4</v>
      </c>
      <c r="J1490" s="114">
        <v>1.8284513515076402E-5</v>
      </c>
      <c r="K1490" s="108">
        <v>37.603167046918948</v>
      </c>
      <c r="L1490" s="110" t="s">
        <v>157</v>
      </c>
      <c r="M1490" s="116">
        <v>0</v>
      </c>
      <c r="N1490" s="111">
        <v>0</v>
      </c>
      <c r="O1490" s="112">
        <v>1.3026359728011399E-3</v>
      </c>
      <c r="P1490" s="112" t="s">
        <v>156</v>
      </c>
      <c r="Q1490" s="113">
        <v>2.1036910288065899E-5</v>
      </c>
      <c r="R1490" s="107">
        <v>-4.8528586406911473E-5</v>
      </c>
      <c r="S1490" s="114">
        <v>3.9715573029272302E-5</v>
      </c>
      <c r="T1490" s="108">
        <v>188.78995292289994</v>
      </c>
      <c r="U1490" s="110" t="s">
        <v>157</v>
      </c>
      <c r="V1490" s="116">
        <v>0</v>
      </c>
      <c r="W1490" s="107">
        <v>0</v>
      </c>
      <c r="X1490" s="108">
        <v>1.02148251168513E-3</v>
      </c>
      <c r="Y1490" s="108" t="s">
        <v>156</v>
      </c>
      <c r="Z1490" s="113">
        <v>1.9909348148148099E-5</v>
      </c>
      <c r="AA1490" s="107">
        <v>-1.0205243415658719E-5</v>
      </c>
      <c r="AB1490" s="114">
        <v>3.0720139526278502E-5</v>
      </c>
      <c r="AC1490" s="108">
        <v>154.30007701751896</v>
      </c>
      <c r="AD1490" s="110" t="s">
        <v>157</v>
      </c>
    </row>
    <row r="1491" spans="1:30" x14ac:dyDescent="0.2">
      <c r="A1491" s="105" t="s">
        <v>4304</v>
      </c>
      <c r="B1491" s="105" t="s">
        <v>4305</v>
      </c>
      <c r="C1491" s="105" t="s">
        <v>4306</v>
      </c>
      <c r="D1491" s="106">
        <v>0</v>
      </c>
      <c r="E1491" s="107">
        <v>0</v>
      </c>
      <c r="F1491" s="108">
        <v>2.9066294972512302E-3</v>
      </c>
      <c r="G1491" s="108" t="s">
        <v>156</v>
      </c>
      <c r="H1491" s="113">
        <v>0</v>
      </c>
      <c r="I1491" s="107">
        <v>0</v>
      </c>
      <c r="J1491" s="114">
        <v>1.8998600803596299E-5</v>
      </c>
      <c r="K1491" s="108" t="s">
        <v>156</v>
      </c>
      <c r="L1491" s="110" t="s">
        <v>157</v>
      </c>
      <c r="M1491" s="106">
        <v>0</v>
      </c>
      <c r="N1491" s="111">
        <v>0</v>
      </c>
      <c r="O1491" s="112">
        <v>1.7522795648241901E-3</v>
      </c>
      <c r="P1491" s="112" t="s">
        <v>156</v>
      </c>
      <c r="Q1491" s="113">
        <v>0</v>
      </c>
      <c r="R1491" s="107">
        <v>0</v>
      </c>
      <c r="S1491" s="114">
        <v>4.3471139398135197E-5</v>
      </c>
      <c r="T1491" s="108" t="s">
        <v>156</v>
      </c>
      <c r="U1491" s="110" t="s">
        <v>157</v>
      </c>
      <c r="V1491" s="116">
        <v>0</v>
      </c>
      <c r="W1491" s="107">
        <v>0</v>
      </c>
      <c r="X1491" s="108">
        <v>1.71499979215836E-4</v>
      </c>
      <c r="Y1491" s="108" t="s">
        <v>156</v>
      </c>
      <c r="Z1491" s="113">
        <v>0</v>
      </c>
      <c r="AA1491" s="107">
        <v>0</v>
      </c>
      <c r="AB1491" s="114">
        <v>4.2852653346495702E-5</v>
      </c>
      <c r="AC1491" s="108" t="s">
        <v>156</v>
      </c>
      <c r="AD1491" s="110" t="s">
        <v>157</v>
      </c>
    </row>
    <row r="1492" spans="1:30" x14ac:dyDescent="0.2">
      <c r="A1492" s="105" t="s">
        <v>4307</v>
      </c>
      <c r="B1492" s="105" t="s">
        <v>4308</v>
      </c>
      <c r="C1492" s="105" t="s">
        <v>4309</v>
      </c>
      <c r="D1492" s="106">
        <v>0</v>
      </c>
      <c r="E1492" s="107">
        <v>0</v>
      </c>
      <c r="F1492" s="108">
        <v>1.7865045805729399E-3</v>
      </c>
      <c r="G1492" s="108" t="s">
        <v>156</v>
      </c>
      <c r="H1492" s="109">
        <v>0</v>
      </c>
      <c r="I1492" s="107">
        <v>0</v>
      </c>
      <c r="J1492" s="108">
        <v>0</v>
      </c>
      <c r="K1492" s="108" t="s">
        <v>156</v>
      </c>
      <c r="L1492" s="110" t="s">
        <v>157</v>
      </c>
      <c r="M1492" s="106">
        <v>0</v>
      </c>
      <c r="N1492" s="111">
        <v>0</v>
      </c>
      <c r="O1492" s="112">
        <v>1.7623879192046701E-3</v>
      </c>
      <c r="P1492" s="112" t="s">
        <v>156</v>
      </c>
      <c r="Q1492" s="113">
        <v>0</v>
      </c>
      <c r="R1492" s="107">
        <v>0</v>
      </c>
      <c r="S1492" s="114">
        <v>5.5029511386419699E-5</v>
      </c>
      <c r="T1492" s="108" t="s">
        <v>156</v>
      </c>
      <c r="U1492" s="110" t="s">
        <v>157</v>
      </c>
      <c r="V1492" s="116">
        <v>0</v>
      </c>
      <c r="W1492" s="107">
        <v>0</v>
      </c>
      <c r="X1492" s="108">
        <v>2.7898962284255601E-4</v>
      </c>
      <c r="Y1492" s="108" t="s">
        <v>156</v>
      </c>
      <c r="Z1492" s="113">
        <v>0</v>
      </c>
      <c r="AA1492" s="107">
        <v>0</v>
      </c>
      <c r="AB1492" s="114">
        <v>4.1703470001144697E-5</v>
      </c>
      <c r="AC1492" s="108" t="s">
        <v>156</v>
      </c>
      <c r="AD1492" s="110" t="s">
        <v>157</v>
      </c>
    </row>
    <row r="1493" spans="1:30" x14ac:dyDescent="0.2">
      <c r="A1493" s="105" t="s">
        <v>4310</v>
      </c>
      <c r="B1493" s="105" t="s">
        <v>4311</v>
      </c>
      <c r="C1493" s="105" t="s">
        <v>4312</v>
      </c>
      <c r="D1493" s="116">
        <v>0</v>
      </c>
      <c r="E1493" s="107">
        <v>0</v>
      </c>
      <c r="F1493" s="108">
        <v>6.6867345678238801E-4</v>
      </c>
      <c r="G1493" s="108" t="s">
        <v>156</v>
      </c>
      <c r="H1493" s="109">
        <v>0</v>
      </c>
      <c r="I1493" s="107">
        <v>0</v>
      </c>
      <c r="J1493" s="108">
        <v>0</v>
      </c>
      <c r="K1493" s="108" t="s">
        <v>156</v>
      </c>
      <c r="L1493" s="110" t="s">
        <v>157</v>
      </c>
      <c r="M1493" s="106">
        <v>0</v>
      </c>
      <c r="N1493" s="111">
        <v>0</v>
      </c>
      <c r="O1493" s="112">
        <v>0</v>
      </c>
      <c r="P1493" s="112" t="s">
        <v>156</v>
      </c>
      <c r="Q1493" s="109">
        <v>0</v>
      </c>
      <c r="R1493" s="107">
        <v>0</v>
      </c>
      <c r="S1493" s="108">
        <v>0</v>
      </c>
      <c r="T1493" s="108" t="s">
        <v>156</v>
      </c>
      <c r="U1493" s="110" t="s">
        <v>157</v>
      </c>
      <c r="V1493" s="106">
        <v>0</v>
      </c>
      <c r="W1493" s="107">
        <v>0</v>
      </c>
      <c r="X1493" s="108">
        <v>0</v>
      </c>
      <c r="Y1493" s="108" t="s">
        <v>156</v>
      </c>
      <c r="Z1493" s="113">
        <v>0</v>
      </c>
      <c r="AA1493" s="107">
        <v>0</v>
      </c>
      <c r="AB1493" s="114">
        <v>2.2492760863398399E-5</v>
      </c>
      <c r="AC1493" s="108" t="s">
        <v>156</v>
      </c>
      <c r="AD1493" s="110" t="s">
        <v>157</v>
      </c>
    </row>
    <row r="1494" spans="1:30" x14ac:dyDescent="0.2">
      <c r="A1494" s="105" t="s">
        <v>4313</v>
      </c>
      <c r="B1494" s="105" t="s">
        <v>4314</v>
      </c>
      <c r="C1494" s="105" t="s">
        <v>4315</v>
      </c>
      <c r="D1494" s="116">
        <v>0</v>
      </c>
      <c r="E1494" s="107">
        <v>0</v>
      </c>
      <c r="F1494" s="108">
        <v>7.1297419178715095E-4</v>
      </c>
      <c r="G1494" s="108" t="s">
        <v>156</v>
      </c>
      <c r="H1494" s="113">
        <v>0</v>
      </c>
      <c r="I1494" s="107">
        <v>0</v>
      </c>
      <c r="J1494" s="114">
        <v>9.9654860159219898E-6</v>
      </c>
      <c r="K1494" s="108" t="s">
        <v>156</v>
      </c>
      <c r="L1494" s="110" t="s">
        <v>157</v>
      </c>
      <c r="M1494" s="116">
        <v>0</v>
      </c>
      <c r="N1494" s="111">
        <v>0</v>
      </c>
      <c r="O1494" s="112">
        <v>8.2506737116696302E-4</v>
      </c>
      <c r="P1494" s="112" t="s">
        <v>156</v>
      </c>
      <c r="Q1494" s="113">
        <v>0</v>
      </c>
      <c r="R1494" s="107">
        <v>0</v>
      </c>
      <c r="S1494" s="114">
        <v>2.4005055545803401E-5</v>
      </c>
      <c r="T1494" s="108" t="s">
        <v>156</v>
      </c>
      <c r="U1494" s="110" t="s">
        <v>157</v>
      </c>
      <c r="V1494" s="116">
        <v>0</v>
      </c>
      <c r="W1494" s="107">
        <v>0</v>
      </c>
      <c r="X1494" s="108">
        <v>1.39361884854082E-4</v>
      </c>
      <c r="Y1494" s="108" t="s">
        <v>156</v>
      </c>
      <c r="Z1494" s="113">
        <v>0</v>
      </c>
      <c r="AA1494" s="107">
        <v>0</v>
      </c>
      <c r="AB1494" s="114">
        <v>1.1891701653284101E-5</v>
      </c>
      <c r="AC1494" s="108" t="s">
        <v>156</v>
      </c>
      <c r="AD1494" s="110" t="s">
        <v>157</v>
      </c>
    </row>
    <row r="1495" spans="1:30" x14ac:dyDescent="0.2">
      <c r="A1495" s="105" t="s">
        <v>4316</v>
      </c>
      <c r="B1495" s="105" t="s">
        <v>4317</v>
      </c>
      <c r="C1495" s="105" t="s">
        <v>4318</v>
      </c>
      <c r="D1495" s="106">
        <v>0</v>
      </c>
      <c r="E1495" s="107">
        <v>0</v>
      </c>
      <c r="F1495" s="108">
        <v>2.5431318354240998E-3</v>
      </c>
      <c r="G1495" s="108" t="s">
        <v>156</v>
      </c>
      <c r="H1495" s="113">
        <v>2.4312464814814798E-5</v>
      </c>
      <c r="I1495" s="107">
        <v>-5.989767138412121E-5</v>
      </c>
      <c r="J1495" s="114">
        <v>1.6760246294613399E-5</v>
      </c>
      <c r="K1495" s="108">
        <v>68.936845450571283</v>
      </c>
      <c r="L1495" s="110" t="s">
        <v>157</v>
      </c>
      <c r="M1495" s="116">
        <v>0</v>
      </c>
      <c r="N1495" s="111">
        <v>0</v>
      </c>
      <c r="O1495" s="112">
        <v>1.3026922792695799E-3</v>
      </c>
      <c r="P1495" s="112" t="s">
        <v>156</v>
      </c>
      <c r="Q1495" s="113">
        <v>1.0518455144032901E-5</v>
      </c>
      <c r="R1495" s="107">
        <v>-2.4264293203455622E-5</v>
      </c>
      <c r="S1495" s="114">
        <v>3.96226665504334E-5</v>
      </c>
      <c r="T1495" s="108">
        <v>376.69663470411109</v>
      </c>
      <c r="U1495" s="110" t="s">
        <v>157</v>
      </c>
      <c r="V1495" s="116">
        <v>0</v>
      </c>
      <c r="W1495" s="107">
        <v>0</v>
      </c>
      <c r="X1495" s="108">
        <v>1.02148889457137E-3</v>
      </c>
      <c r="Y1495" s="108" t="s">
        <v>156</v>
      </c>
      <c r="Z1495" s="113">
        <v>9.95467407407407E-6</v>
      </c>
      <c r="AA1495" s="107">
        <v>-5.1026217078293699E-6</v>
      </c>
      <c r="AB1495" s="114">
        <v>3.0562696988500799E-5</v>
      </c>
      <c r="AC1495" s="108">
        <v>307.01855993556046</v>
      </c>
      <c r="AD1495" s="110" t="s">
        <v>157</v>
      </c>
    </row>
    <row r="1496" spans="1:30" x14ac:dyDescent="0.2">
      <c r="A1496" s="105" t="s">
        <v>4319</v>
      </c>
      <c r="B1496" s="105" t="s">
        <v>4320</v>
      </c>
      <c r="C1496" s="105" t="s">
        <v>4321</v>
      </c>
      <c r="D1496" s="106">
        <v>0</v>
      </c>
      <c r="E1496" s="107">
        <v>0</v>
      </c>
      <c r="F1496" s="108">
        <v>2.5431318354240998E-3</v>
      </c>
      <c r="G1496" s="108" t="s">
        <v>156</v>
      </c>
      <c r="H1496" s="113">
        <v>2.4312464814814798E-5</v>
      </c>
      <c r="I1496" s="107">
        <v>-5.989767138412121E-5</v>
      </c>
      <c r="J1496" s="114">
        <v>1.6760246294613399E-5</v>
      </c>
      <c r="K1496" s="108">
        <v>68.936845450571283</v>
      </c>
      <c r="L1496" s="110" t="s">
        <v>157</v>
      </c>
      <c r="M1496" s="116">
        <v>0</v>
      </c>
      <c r="N1496" s="111">
        <v>0</v>
      </c>
      <c r="O1496" s="112">
        <v>1.3026922792695799E-3</v>
      </c>
      <c r="P1496" s="112" t="s">
        <v>156</v>
      </c>
      <c r="Q1496" s="113">
        <v>1.0518455144032901E-5</v>
      </c>
      <c r="R1496" s="107">
        <v>-2.4264293203455622E-5</v>
      </c>
      <c r="S1496" s="114">
        <v>3.96226665504334E-5</v>
      </c>
      <c r="T1496" s="108">
        <v>376.69663470411109</v>
      </c>
      <c r="U1496" s="110" t="s">
        <v>157</v>
      </c>
      <c r="V1496" s="116">
        <v>0</v>
      </c>
      <c r="W1496" s="107">
        <v>0</v>
      </c>
      <c r="X1496" s="108">
        <v>1.02148889457137E-3</v>
      </c>
      <c r="Y1496" s="108" t="s">
        <v>156</v>
      </c>
      <c r="Z1496" s="113">
        <v>9.95467407407407E-6</v>
      </c>
      <c r="AA1496" s="107">
        <v>-5.1026217078293699E-6</v>
      </c>
      <c r="AB1496" s="114">
        <v>3.0562696988500799E-5</v>
      </c>
      <c r="AC1496" s="108">
        <v>307.01855993556046</v>
      </c>
      <c r="AD1496" s="110" t="s">
        <v>157</v>
      </c>
    </row>
    <row r="1497" spans="1:30" x14ac:dyDescent="0.2">
      <c r="A1497" s="105" t="s">
        <v>4322</v>
      </c>
      <c r="B1497" s="105" t="s">
        <v>4323</v>
      </c>
      <c r="C1497" s="105" t="s">
        <v>4324</v>
      </c>
      <c r="D1497" s="116">
        <v>0</v>
      </c>
      <c r="E1497" s="107">
        <v>0</v>
      </c>
      <c r="F1497" s="114">
        <v>2.6339302971912401E-6</v>
      </c>
      <c r="G1497" s="108" t="s">
        <v>156</v>
      </c>
      <c r="H1497" s="113">
        <v>2.4312464814814798E-5</v>
      </c>
      <c r="I1497" s="107">
        <v>-5.989767138412121E-5</v>
      </c>
      <c r="J1497" s="114">
        <v>5.51048565347446E-6</v>
      </c>
      <c r="K1497" s="108">
        <v>22.665269422278591</v>
      </c>
      <c r="L1497" s="110" t="s">
        <v>157</v>
      </c>
      <c r="M1497" s="116">
        <v>0</v>
      </c>
      <c r="N1497" s="111">
        <v>0</v>
      </c>
      <c r="O1497" s="115">
        <v>4.7974915896773698E-6</v>
      </c>
      <c r="P1497" s="112" t="s">
        <v>156</v>
      </c>
      <c r="Q1497" s="113">
        <v>1.0518455144032901E-5</v>
      </c>
      <c r="R1497" s="107">
        <v>-2.4264293203455622E-5</v>
      </c>
      <c r="S1497" s="114">
        <v>2.71616981591075E-6</v>
      </c>
      <c r="T1497" s="108">
        <v>25.822896791565707</v>
      </c>
      <c r="U1497" s="110" t="s">
        <v>157</v>
      </c>
      <c r="V1497" s="116">
        <v>0</v>
      </c>
      <c r="W1497" s="107">
        <v>0</v>
      </c>
      <c r="X1497" s="114">
        <v>1.47396635372242E-6</v>
      </c>
      <c r="Y1497" s="108" t="s">
        <v>156</v>
      </c>
      <c r="Z1497" s="113">
        <v>9.95467407407407E-6</v>
      </c>
      <c r="AA1497" s="107">
        <v>-5.1026217078293699E-6</v>
      </c>
      <c r="AB1497" s="114">
        <v>2.1970969813775502E-6</v>
      </c>
      <c r="AC1497" s="108">
        <v>22.07100870433985</v>
      </c>
      <c r="AD1497" s="110" t="s">
        <v>157</v>
      </c>
    </row>
    <row r="1498" spans="1:30" x14ac:dyDescent="0.2">
      <c r="A1498" s="105" t="s">
        <v>4325</v>
      </c>
      <c r="B1498" s="105" t="s">
        <v>4326</v>
      </c>
      <c r="C1498" s="105" t="s">
        <v>4327</v>
      </c>
      <c r="D1498" s="116">
        <v>0</v>
      </c>
      <c r="E1498" s="107">
        <v>0</v>
      </c>
      <c r="F1498" s="114">
        <v>2.6339302971912401E-6</v>
      </c>
      <c r="G1498" s="108" t="s">
        <v>156</v>
      </c>
      <c r="H1498" s="113">
        <v>2.4312464814814798E-5</v>
      </c>
      <c r="I1498" s="107">
        <v>-5.989767138412121E-5</v>
      </c>
      <c r="J1498" s="114">
        <v>5.51048565347446E-6</v>
      </c>
      <c r="K1498" s="108">
        <v>22.665269422278591</v>
      </c>
      <c r="L1498" s="110" t="s">
        <v>157</v>
      </c>
      <c r="M1498" s="116">
        <v>0</v>
      </c>
      <c r="N1498" s="111">
        <v>0</v>
      </c>
      <c r="O1498" s="115">
        <v>4.7974915896773698E-6</v>
      </c>
      <c r="P1498" s="112" t="s">
        <v>156</v>
      </c>
      <c r="Q1498" s="113">
        <v>1.0518455144032901E-5</v>
      </c>
      <c r="R1498" s="107">
        <v>-2.4264293203455622E-5</v>
      </c>
      <c r="S1498" s="114">
        <v>2.71616981591075E-6</v>
      </c>
      <c r="T1498" s="108">
        <v>25.822896791565707</v>
      </c>
      <c r="U1498" s="110" t="s">
        <v>157</v>
      </c>
      <c r="V1498" s="116">
        <v>0</v>
      </c>
      <c r="W1498" s="107">
        <v>0</v>
      </c>
      <c r="X1498" s="114">
        <v>1.4739663537224501E-6</v>
      </c>
      <c r="Y1498" s="108" t="s">
        <v>156</v>
      </c>
      <c r="Z1498" s="113">
        <v>9.95467407407407E-6</v>
      </c>
      <c r="AA1498" s="107">
        <v>-5.1026217078293699E-6</v>
      </c>
      <c r="AB1498" s="114">
        <v>2.19709698137754E-6</v>
      </c>
      <c r="AC1498" s="108">
        <v>22.071008704339746</v>
      </c>
      <c r="AD1498" s="110" t="s">
        <v>157</v>
      </c>
    </row>
    <row r="1499" spans="1:30" x14ac:dyDescent="0.2">
      <c r="A1499" s="105" t="s">
        <v>4328</v>
      </c>
      <c r="B1499" s="105" t="s">
        <v>4329</v>
      </c>
      <c r="C1499" s="105" t="s">
        <v>4330</v>
      </c>
      <c r="D1499" s="116">
        <v>0</v>
      </c>
      <c r="E1499" s="107">
        <v>0</v>
      </c>
      <c r="F1499" s="114">
        <v>2.6339302971912401E-6</v>
      </c>
      <c r="G1499" s="108" t="s">
        <v>156</v>
      </c>
      <c r="H1499" s="113">
        <v>2.4312464814814798E-5</v>
      </c>
      <c r="I1499" s="107">
        <v>-5.989767138412121E-5</v>
      </c>
      <c r="J1499" s="114">
        <v>5.51048565347446E-6</v>
      </c>
      <c r="K1499" s="108">
        <v>22.665269422278591</v>
      </c>
      <c r="L1499" s="110" t="s">
        <v>157</v>
      </c>
      <c r="M1499" s="116">
        <v>0</v>
      </c>
      <c r="N1499" s="111">
        <v>0</v>
      </c>
      <c r="O1499" s="115">
        <v>4.7974915896773698E-6</v>
      </c>
      <c r="P1499" s="112" t="s">
        <v>156</v>
      </c>
      <c r="Q1499" s="113">
        <v>1.0518455144032901E-5</v>
      </c>
      <c r="R1499" s="107">
        <v>-2.4264293203455622E-5</v>
      </c>
      <c r="S1499" s="114">
        <v>2.71616981591075E-6</v>
      </c>
      <c r="T1499" s="108">
        <v>25.822896791565707</v>
      </c>
      <c r="U1499" s="110" t="s">
        <v>157</v>
      </c>
      <c r="V1499" s="116">
        <v>0</v>
      </c>
      <c r="W1499" s="107">
        <v>0</v>
      </c>
      <c r="X1499" s="114">
        <v>1.4739663537224501E-6</v>
      </c>
      <c r="Y1499" s="108" t="s">
        <v>156</v>
      </c>
      <c r="Z1499" s="113">
        <v>9.95467407407407E-6</v>
      </c>
      <c r="AA1499" s="107">
        <v>-5.1026217078293699E-6</v>
      </c>
      <c r="AB1499" s="114">
        <v>2.19709698137754E-6</v>
      </c>
      <c r="AC1499" s="108">
        <v>22.071008704339746</v>
      </c>
      <c r="AD1499" s="110" t="s">
        <v>157</v>
      </c>
    </row>
    <row r="1500" spans="1:30" x14ac:dyDescent="0.2">
      <c r="A1500" s="105" t="s">
        <v>4331</v>
      </c>
      <c r="B1500" s="105" t="s">
        <v>4332</v>
      </c>
      <c r="C1500" s="105" t="s">
        <v>4333</v>
      </c>
      <c r="D1500" s="116">
        <v>4.7719702317903597E-5</v>
      </c>
      <c r="E1500" s="107">
        <v>-1.9365897755337059E-5</v>
      </c>
      <c r="F1500" s="114">
        <v>5.9867769003332201E-8</v>
      </c>
      <c r="G1500" s="108">
        <v>0.12545713006443224</v>
      </c>
      <c r="H1500" s="113">
        <v>4.8624929629629597E-5</v>
      </c>
      <c r="I1500" s="107">
        <v>-1.1979534276824242E-4</v>
      </c>
      <c r="J1500" s="114">
        <v>1.3161387811173001E-7</v>
      </c>
      <c r="K1500" s="108">
        <v>0.27067160634311976</v>
      </c>
      <c r="L1500" s="110">
        <v>2.6289815343664107</v>
      </c>
      <c r="M1500" s="116">
        <v>5.20803870967742E-5</v>
      </c>
      <c r="N1500" s="111">
        <v>-2.8283038501560877E-5</v>
      </c>
      <c r="O1500" s="115">
        <v>1.3366435123270401E-7</v>
      </c>
      <c r="P1500" s="112">
        <v>0.25665007248185956</v>
      </c>
      <c r="Q1500" s="113">
        <v>2.1036910288065899E-5</v>
      </c>
      <c r="R1500" s="107">
        <v>-4.8528586406911473E-5</v>
      </c>
      <c r="S1500" s="114">
        <v>5.4254604001215901E-8</v>
      </c>
      <c r="T1500" s="108">
        <v>0.25790196021320766</v>
      </c>
      <c r="U1500" s="110">
        <v>0.77889771634088201</v>
      </c>
      <c r="V1500" s="116">
        <v>6.2063123832450701E-5</v>
      </c>
      <c r="W1500" s="107">
        <v>-1.0277053126751235E-5</v>
      </c>
      <c r="X1500" s="114">
        <v>1.08825241962206E-7</v>
      </c>
      <c r="Y1500" s="108">
        <v>0.17534605937012951</v>
      </c>
      <c r="Z1500" s="113">
        <v>1.9909348148148099E-5</v>
      </c>
      <c r="AA1500" s="107">
        <v>-1.0205243415658719E-5</v>
      </c>
      <c r="AB1500" s="114">
        <v>4.9138374339798298E-8</v>
      </c>
      <c r="AC1500" s="108">
        <v>0.24681056343057112</v>
      </c>
      <c r="AD1500" s="110">
        <v>-1.0116047127627167E-2</v>
      </c>
    </row>
    <row r="1501" spans="1:30" x14ac:dyDescent="0.2">
      <c r="A1501" s="105" t="s">
        <v>4334</v>
      </c>
      <c r="B1501" s="105" t="s">
        <v>4335</v>
      </c>
      <c r="C1501" s="105" t="s">
        <v>4336</v>
      </c>
      <c r="D1501" s="106">
        <v>0</v>
      </c>
      <c r="E1501" s="107">
        <v>0</v>
      </c>
      <c r="F1501" s="108">
        <v>0</v>
      </c>
      <c r="G1501" s="108" t="s">
        <v>156</v>
      </c>
      <c r="H1501" s="109">
        <v>0</v>
      </c>
      <c r="I1501" s="107">
        <v>0</v>
      </c>
      <c r="J1501" s="108">
        <v>0</v>
      </c>
      <c r="K1501" s="108" t="s">
        <v>156</v>
      </c>
      <c r="L1501" s="110" t="s">
        <v>157</v>
      </c>
      <c r="M1501" s="106">
        <v>0</v>
      </c>
      <c r="N1501" s="111">
        <v>0</v>
      </c>
      <c r="O1501" s="112">
        <v>0</v>
      </c>
      <c r="P1501" s="112" t="s">
        <v>156</v>
      </c>
      <c r="Q1501" s="109">
        <v>0</v>
      </c>
      <c r="R1501" s="107">
        <v>0</v>
      </c>
      <c r="S1501" s="108">
        <v>0</v>
      </c>
      <c r="T1501" s="108" t="s">
        <v>156</v>
      </c>
      <c r="U1501" s="110" t="s">
        <v>157</v>
      </c>
      <c r="V1501" s="106">
        <v>0</v>
      </c>
      <c r="W1501" s="107">
        <v>0</v>
      </c>
      <c r="X1501" s="108">
        <v>0</v>
      </c>
      <c r="Y1501" s="108" t="s">
        <v>156</v>
      </c>
      <c r="Z1501" s="109">
        <v>0</v>
      </c>
      <c r="AA1501" s="107">
        <v>0</v>
      </c>
      <c r="AB1501" s="108">
        <v>0</v>
      </c>
      <c r="AC1501" s="108" t="s">
        <v>156</v>
      </c>
      <c r="AD1501" s="110" t="s">
        <v>157</v>
      </c>
    </row>
    <row r="1502" spans="1:30" x14ac:dyDescent="0.2">
      <c r="A1502" s="105" t="s">
        <v>4337</v>
      </c>
      <c r="B1502" s="105" t="s">
        <v>4338</v>
      </c>
      <c r="C1502" s="105" t="s">
        <v>4339</v>
      </c>
      <c r="D1502" s="116">
        <v>0</v>
      </c>
      <c r="E1502" s="107">
        <v>0</v>
      </c>
      <c r="F1502" s="108">
        <v>8.1144170330581797E-4</v>
      </c>
      <c r="G1502" s="108" t="s">
        <v>156</v>
      </c>
      <c r="H1502" s="113">
        <v>0</v>
      </c>
      <c r="I1502" s="107">
        <v>0</v>
      </c>
      <c r="J1502" s="108">
        <v>4.6414096703257E-4</v>
      </c>
      <c r="K1502" s="108" t="s">
        <v>156</v>
      </c>
      <c r="L1502" s="110" t="s">
        <v>157</v>
      </c>
      <c r="M1502" s="116">
        <v>0</v>
      </c>
      <c r="N1502" s="111">
        <v>0</v>
      </c>
      <c r="O1502" s="112">
        <v>3.4333332477892801E-4</v>
      </c>
      <c r="P1502" s="112" t="s">
        <v>156</v>
      </c>
      <c r="Q1502" s="113">
        <v>0</v>
      </c>
      <c r="R1502" s="107">
        <v>0</v>
      </c>
      <c r="S1502" s="108">
        <v>2.8278322967609801E-4</v>
      </c>
      <c r="T1502" s="108" t="s">
        <v>156</v>
      </c>
      <c r="U1502" s="110" t="s">
        <v>157</v>
      </c>
      <c r="V1502" s="116">
        <v>0</v>
      </c>
      <c r="W1502" s="107">
        <v>0</v>
      </c>
      <c r="X1502" s="108">
        <v>6.2494238288437597E-4</v>
      </c>
      <c r="Y1502" s="108" t="s">
        <v>156</v>
      </c>
      <c r="Z1502" s="113">
        <v>0</v>
      </c>
      <c r="AA1502" s="107">
        <v>0</v>
      </c>
      <c r="AB1502" s="114">
        <v>6.9588543419719093E-5</v>
      </c>
      <c r="AC1502" s="108" t="s">
        <v>156</v>
      </c>
      <c r="AD1502" s="110" t="s">
        <v>157</v>
      </c>
    </row>
    <row r="1503" spans="1:30" x14ac:dyDescent="0.2">
      <c r="A1503" s="105" t="s">
        <v>4340</v>
      </c>
      <c r="B1503" s="105" t="s">
        <v>4341</v>
      </c>
      <c r="C1503" s="105" t="s">
        <v>4342</v>
      </c>
      <c r="D1503" s="116">
        <v>0</v>
      </c>
      <c r="E1503" s="107">
        <v>0</v>
      </c>
      <c r="F1503" s="108">
        <v>6.9931860701533599E-4</v>
      </c>
      <c r="G1503" s="108" t="s">
        <v>156</v>
      </c>
      <c r="H1503" s="113">
        <v>0</v>
      </c>
      <c r="I1503" s="107">
        <v>0</v>
      </c>
      <c r="J1503" s="108">
        <v>3.6212976540806E-4</v>
      </c>
      <c r="K1503" s="108" t="s">
        <v>156</v>
      </c>
      <c r="L1503" s="110" t="s">
        <v>157</v>
      </c>
      <c r="M1503" s="116">
        <v>0</v>
      </c>
      <c r="N1503" s="111">
        <v>0</v>
      </c>
      <c r="O1503" s="112">
        <v>3.63925956531743E-4</v>
      </c>
      <c r="P1503" s="112" t="s">
        <v>156</v>
      </c>
      <c r="Q1503" s="113">
        <v>0</v>
      </c>
      <c r="R1503" s="107">
        <v>0</v>
      </c>
      <c r="S1503" s="108">
        <v>2.84825388954357E-4</v>
      </c>
      <c r="T1503" s="108" t="s">
        <v>156</v>
      </c>
      <c r="U1503" s="110" t="s">
        <v>157</v>
      </c>
      <c r="V1503" s="116">
        <v>0</v>
      </c>
      <c r="W1503" s="107">
        <v>0</v>
      </c>
      <c r="X1503" s="108">
        <v>8.5365290070034796E-4</v>
      </c>
      <c r="Y1503" s="108" t="s">
        <v>156</v>
      </c>
      <c r="Z1503" s="113">
        <v>0</v>
      </c>
      <c r="AA1503" s="107">
        <v>0</v>
      </c>
      <c r="AB1503" s="114">
        <v>9.6047873291760802E-5</v>
      </c>
      <c r="AC1503" s="108" t="s">
        <v>156</v>
      </c>
      <c r="AD1503" s="110" t="s">
        <v>157</v>
      </c>
    </row>
    <row r="1504" spans="1:30" x14ac:dyDescent="0.2">
      <c r="A1504" s="105" t="s">
        <v>4343</v>
      </c>
      <c r="B1504" s="105" t="s">
        <v>4344</v>
      </c>
      <c r="C1504" s="105" t="s">
        <v>4345</v>
      </c>
      <c r="D1504" s="106">
        <v>0</v>
      </c>
      <c r="E1504" s="107">
        <v>0</v>
      </c>
      <c r="F1504" s="108">
        <v>0</v>
      </c>
      <c r="G1504" s="108" t="s">
        <v>156</v>
      </c>
      <c r="H1504" s="109">
        <v>0</v>
      </c>
      <c r="I1504" s="107">
        <v>0</v>
      </c>
      <c r="J1504" s="108">
        <v>0</v>
      </c>
      <c r="K1504" s="108" t="s">
        <v>156</v>
      </c>
      <c r="L1504" s="110" t="s">
        <v>157</v>
      </c>
      <c r="M1504" s="106">
        <v>0</v>
      </c>
      <c r="N1504" s="111">
        <v>0</v>
      </c>
      <c r="O1504" s="112">
        <v>0</v>
      </c>
      <c r="P1504" s="112" t="s">
        <v>156</v>
      </c>
      <c r="Q1504" s="109">
        <v>0</v>
      </c>
      <c r="R1504" s="107">
        <v>0</v>
      </c>
      <c r="S1504" s="108">
        <v>0</v>
      </c>
      <c r="T1504" s="108" t="s">
        <v>156</v>
      </c>
      <c r="U1504" s="110" t="s">
        <v>157</v>
      </c>
      <c r="V1504" s="106">
        <v>0</v>
      </c>
      <c r="W1504" s="107">
        <v>0</v>
      </c>
      <c r="X1504" s="108">
        <v>0</v>
      </c>
      <c r="Y1504" s="108" t="s">
        <v>156</v>
      </c>
      <c r="Z1504" s="109">
        <v>0</v>
      </c>
      <c r="AA1504" s="107">
        <v>0</v>
      </c>
      <c r="AB1504" s="108">
        <v>0</v>
      </c>
      <c r="AC1504" s="108" t="s">
        <v>156</v>
      </c>
      <c r="AD1504" s="110" t="s">
        <v>157</v>
      </c>
    </row>
    <row r="1505" spans="1:30" x14ac:dyDescent="0.2">
      <c r="A1505" s="105" t="s">
        <v>4346</v>
      </c>
      <c r="B1505" s="105" t="s">
        <v>4347</v>
      </c>
      <c r="C1505" s="105" t="s">
        <v>4348</v>
      </c>
      <c r="D1505" s="106">
        <v>0</v>
      </c>
      <c r="E1505" s="107">
        <v>0</v>
      </c>
      <c r="F1505" s="108">
        <v>0</v>
      </c>
      <c r="G1505" s="108" t="s">
        <v>156</v>
      </c>
      <c r="H1505" s="109">
        <v>0</v>
      </c>
      <c r="I1505" s="107">
        <v>0</v>
      </c>
      <c r="J1505" s="108">
        <v>0</v>
      </c>
      <c r="K1505" s="108" t="s">
        <v>156</v>
      </c>
      <c r="L1505" s="110" t="s">
        <v>157</v>
      </c>
      <c r="M1505" s="106">
        <v>0</v>
      </c>
      <c r="N1505" s="111">
        <v>0</v>
      </c>
      <c r="O1505" s="112">
        <v>0</v>
      </c>
      <c r="P1505" s="112" t="s">
        <v>156</v>
      </c>
      <c r="Q1505" s="109">
        <v>0</v>
      </c>
      <c r="R1505" s="107">
        <v>0</v>
      </c>
      <c r="S1505" s="108">
        <v>0</v>
      </c>
      <c r="T1505" s="108" t="s">
        <v>156</v>
      </c>
      <c r="U1505" s="110" t="s">
        <v>157</v>
      </c>
      <c r="V1505" s="106">
        <v>0</v>
      </c>
      <c r="W1505" s="107">
        <v>0</v>
      </c>
      <c r="X1505" s="108">
        <v>0</v>
      </c>
      <c r="Y1505" s="108" t="s">
        <v>156</v>
      </c>
      <c r="Z1505" s="109">
        <v>0</v>
      </c>
      <c r="AA1505" s="107">
        <v>0</v>
      </c>
      <c r="AB1505" s="108">
        <v>0</v>
      </c>
      <c r="AC1505" s="108" t="s">
        <v>156</v>
      </c>
      <c r="AD1505" s="110" t="s">
        <v>157</v>
      </c>
    </row>
    <row r="1506" spans="1:30" x14ac:dyDescent="0.2">
      <c r="A1506" s="105" t="s">
        <v>4349</v>
      </c>
      <c r="B1506" s="105" t="s">
        <v>4350</v>
      </c>
      <c r="C1506" s="105" t="s">
        <v>4351</v>
      </c>
      <c r="D1506" s="116">
        <v>0</v>
      </c>
      <c r="E1506" s="107">
        <v>0</v>
      </c>
      <c r="F1506" s="108">
        <v>2.5158557412915201E-4</v>
      </c>
      <c r="G1506" s="108" t="s">
        <v>156</v>
      </c>
      <c r="H1506" s="113">
        <v>0</v>
      </c>
      <c r="I1506" s="107">
        <v>0</v>
      </c>
      <c r="J1506" s="108">
        <v>1.19249917505814E-4</v>
      </c>
      <c r="K1506" s="108" t="s">
        <v>156</v>
      </c>
      <c r="L1506" s="110" t="s">
        <v>157</v>
      </c>
      <c r="M1506" s="116">
        <v>0</v>
      </c>
      <c r="N1506" s="111">
        <v>0</v>
      </c>
      <c r="O1506" s="112">
        <v>1.6259859654837601E-4</v>
      </c>
      <c r="P1506" s="112" t="s">
        <v>156</v>
      </c>
      <c r="Q1506" s="113">
        <v>0</v>
      </c>
      <c r="R1506" s="107">
        <v>0</v>
      </c>
      <c r="S1506" s="108">
        <v>1.1203035573120701E-4</v>
      </c>
      <c r="T1506" s="108" t="s">
        <v>156</v>
      </c>
      <c r="U1506" s="110" t="s">
        <v>157</v>
      </c>
      <c r="V1506" s="116">
        <v>0</v>
      </c>
      <c r="W1506" s="107">
        <v>0</v>
      </c>
      <c r="X1506" s="114">
        <v>9.5148414629401103E-5</v>
      </c>
      <c r="Y1506" s="108" t="s">
        <v>156</v>
      </c>
      <c r="Z1506" s="113">
        <v>0</v>
      </c>
      <c r="AA1506" s="107">
        <v>0</v>
      </c>
      <c r="AB1506" s="114">
        <v>6.2870048171642903E-5</v>
      </c>
      <c r="AC1506" s="108" t="s">
        <v>156</v>
      </c>
      <c r="AD1506" s="110" t="s">
        <v>157</v>
      </c>
    </row>
    <row r="1507" spans="1:30" x14ac:dyDescent="0.2">
      <c r="A1507" s="105" t="s">
        <v>4352</v>
      </c>
      <c r="B1507" s="105" t="s">
        <v>4353</v>
      </c>
      <c r="C1507" s="105" t="s">
        <v>4354</v>
      </c>
      <c r="D1507" s="116">
        <v>0</v>
      </c>
      <c r="E1507" s="107">
        <v>0</v>
      </c>
      <c r="F1507" s="108">
        <v>2.5161210751201298E-4</v>
      </c>
      <c r="G1507" s="108" t="s">
        <v>156</v>
      </c>
      <c r="H1507" s="113">
        <v>0</v>
      </c>
      <c r="I1507" s="107">
        <v>0</v>
      </c>
      <c r="J1507" s="114">
        <v>6.92624268959511E-5</v>
      </c>
      <c r="K1507" s="108" t="s">
        <v>156</v>
      </c>
      <c r="L1507" s="110" t="s">
        <v>157</v>
      </c>
      <c r="M1507" s="116">
        <v>0</v>
      </c>
      <c r="N1507" s="111">
        <v>0</v>
      </c>
      <c r="O1507" s="112">
        <v>1.20296577409424E-4</v>
      </c>
      <c r="P1507" s="112" t="s">
        <v>156</v>
      </c>
      <c r="Q1507" s="113">
        <v>0</v>
      </c>
      <c r="R1507" s="107">
        <v>0</v>
      </c>
      <c r="S1507" s="108">
        <v>1.12377659679364E-4</v>
      </c>
      <c r="T1507" s="108" t="s">
        <v>156</v>
      </c>
      <c r="U1507" s="110" t="s">
        <v>157</v>
      </c>
      <c r="V1507" s="116">
        <v>0</v>
      </c>
      <c r="W1507" s="107">
        <v>0</v>
      </c>
      <c r="X1507" s="114">
        <v>5.5929461701422197E-5</v>
      </c>
      <c r="Y1507" s="108" t="s">
        <v>156</v>
      </c>
      <c r="Z1507" s="113">
        <v>0</v>
      </c>
      <c r="AA1507" s="107">
        <v>0</v>
      </c>
      <c r="AB1507" s="114">
        <v>3.7026132855542398E-5</v>
      </c>
      <c r="AC1507" s="108" t="s">
        <v>156</v>
      </c>
      <c r="AD1507" s="110" t="s">
        <v>157</v>
      </c>
    </row>
    <row r="1508" spans="1:30" x14ac:dyDescent="0.2">
      <c r="A1508" s="105" t="s">
        <v>4355</v>
      </c>
      <c r="B1508" s="105" t="s">
        <v>4356</v>
      </c>
      <c r="C1508" s="105" t="s">
        <v>4357</v>
      </c>
      <c r="D1508" s="116">
        <v>0</v>
      </c>
      <c r="E1508" s="107">
        <v>0</v>
      </c>
      <c r="F1508" s="108">
        <v>2.7946450212630797E-4</v>
      </c>
      <c r="G1508" s="108" t="s">
        <v>156</v>
      </c>
      <c r="H1508" s="113">
        <v>0</v>
      </c>
      <c r="I1508" s="107">
        <v>0</v>
      </c>
      <c r="J1508" s="114">
        <v>8.6571961981744793E-6</v>
      </c>
      <c r="K1508" s="108" t="s">
        <v>156</v>
      </c>
      <c r="L1508" s="110" t="s">
        <v>157</v>
      </c>
      <c r="M1508" s="116">
        <v>0</v>
      </c>
      <c r="N1508" s="111">
        <v>0</v>
      </c>
      <c r="O1508" s="112">
        <v>1.2272524512694401E-4</v>
      </c>
      <c r="P1508" s="112" t="s">
        <v>156</v>
      </c>
      <c r="Q1508" s="113">
        <v>0</v>
      </c>
      <c r="R1508" s="107">
        <v>0</v>
      </c>
      <c r="S1508" s="114">
        <v>7.1430332764702499E-6</v>
      </c>
      <c r="T1508" s="108" t="s">
        <v>156</v>
      </c>
      <c r="U1508" s="110" t="s">
        <v>157</v>
      </c>
      <c r="V1508" s="116">
        <v>0</v>
      </c>
      <c r="W1508" s="107">
        <v>0</v>
      </c>
      <c r="X1508" s="114">
        <v>9.4378593690592798E-6</v>
      </c>
      <c r="Y1508" s="108" t="s">
        <v>156</v>
      </c>
      <c r="Z1508" s="113">
        <v>0</v>
      </c>
      <c r="AA1508" s="107">
        <v>0</v>
      </c>
      <c r="AB1508" s="114">
        <v>2.8090928047279499E-6</v>
      </c>
      <c r="AC1508" s="108" t="s">
        <v>156</v>
      </c>
      <c r="AD1508" s="110" t="s">
        <v>157</v>
      </c>
    </row>
    <row r="1509" spans="1:30" x14ac:dyDescent="0.2">
      <c r="A1509" s="105" t="s">
        <v>4358</v>
      </c>
      <c r="B1509" s="105" t="s">
        <v>4359</v>
      </c>
      <c r="C1509" s="105" t="s">
        <v>4360</v>
      </c>
      <c r="D1509" s="116">
        <v>0</v>
      </c>
      <c r="E1509" s="107">
        <v>0</v>
      </c>
      <c r="F1509" s="108">
        <v>3.1442089647368401E-4</v>
      </c>
      <c r="G1509" s="108" t="s">
        <v>156</v>
      </c>
      <c r="H1509" s="113">
        <v>0</v>
      </c>
      <c r="I1509" s="107">
        <v>0</v>
      </c>
      <c r="J1509" s="114">
        <v>5.0023078438378301E-6</v>
      </c>
      <c r="K1509" s="108" t="s">
        <v>156</v>
      </c>
      <c r="L1509" s="110" t="s">
        <v>157</v>
      </c>
      <c r="M1509" s="116">
        <v>0</v>
      </c>
      <c r="N1509" s="111">
        <v>0</v>
      </c>
      <c r="O1509" s="112">
        <v>1.40168439572354E-4</v>
      </c>
      <c r="P1509" s="112" t="s">
        <v>156</v>
      </c>
      <c r="Q1509" s="113">
        <v>0</v>
      </c>
      <c r="R1509" s="107">
        <v>0</v>
      </c>
      <c r="S1509" s="114">
        <v>1.00928589046635E-5</v>
      </c>
      <c r="T1509" s="108" t="s">
        <v>156</v>
      </c>
      <c r="U1509" s="110" t="s">
        <v>157</v>
      </c>
      <c r="V1509" s="116">
        <v>0</v>
      </c>
      <c r="W1509" s="107">
        <v>0</v>
      </c>
      <c r="X1509" s="114">
        <v>9.4730032289347797E-6</v>
      </c>
      <c r="Y1509" s="108" t="s">
        <v>156</v>
      </c>
      <c r="Z1509" s="113">
        <v>0</v>
      </c>
      <c r="AA1509" s="107">
        <v>0</v>
      </c>
      <c r="AB1509" s="114">
        <v>2.8216127759218599E-6</v>
      </c>
      <c r="AC1509" s="108" t="s">
        <v>156</v>
      </c>
      <c r="AD1509" s="110" t="s">
        <v>157</v>
      </c>
    </row>
    <row r="1510" spans="1:30" x14ac:dyDescent="0.2">
      <c r="A1510" s="105" t="s">
        <v>4361</v>
      </c>
      <c r="B1510" s="105" t="s">
        <v>4362</v>
      </c>
      <c r="C1510" s="105" t="s">
        <v>4363</v>
      </c>
      <c r="D1510" s="116">
        <v>0</v>
      </c>
      <c r="E1510" s="107">
        <v>0</v>
      </c>
      <c r="F1510" s="114">
        <v>7.8697571935573102E-5</v>
      </c>
      <c r="G1510" s="108" t="s">
        <v>156</v>
      </c>
      <c r="H1510" s="113">
        <v>0</v>
      </c>
      <c r="I1510" s="107">
        <v>0</v>
      </c>
      <c r="J1510" s="114">
        <v>4.9205582825309303E-5</v>
      </c>
      <c r="K1510" s="108" t="s">
        <v>156</v>
      </c>
      <c r="L1510" s="110" t="s">
        <v>157</v>
      </c>
      <c r="M1510" s="116">
        <v>0</v>
      </c>
      <c r="N1510" s="111">
        <v>0</v>
      </c>
      <c r="O1510" s="115">
        <v>4.2042066531120201E-5</v>
      </c>
      <c r="P1510" s="112" t="s">
        <v>156</v>
      </c>
      <c r="Q1510" s="113">
        <v>0</v>
      </c>
      <c r="R1510" s="107">
        <v>0</v>
      </c>
      <c r="S1510" s="114">
        <v>2.1519304832005898E-5</v>
      </c>
      <c r="T1510" s="108" t="s">
        <v>156</v>
      </c>
      <c r="U1510" s="110" t="s">
        <v>157</v>
      </c>
      <c r="V1510" s="116">
        <v>0</v>
      </c>
      <c r="W1510" s="107">
        <v>0</v>
      </c>
      <c r="X1510" s="114">
        <v>7.9007516016998402E-5</v>
      </c>
      <c r="Y1510" s="108" t="s">
        <v>156</v>
      </c>
      <c r="Z1510" s="113">
        <v>0</v>
      </c>
      <c r="AA1510" s="107">
        <v>0</v>
      </c>
      <c r="AB1510" s="114">
        <v>5.8072173786268097E-6</v>
      </c>
      <c r="AC1510" s="108" t="s">
        <v>156</v>
      </c>
      <c r="AD1510" s="110" t="s">
        <v>157</v>
      </c>
    </row>
    <row r="1511" spans="1:30" x14ac:dyDescent="0.2">
      <c r="A1511" s="105" t="s">
        <v>4364</v>
      </c>
      <c r="B1511" s="105" t="s">
        <v>4365</v>
      </c>
      <c r="C1511" s="105" t="s">
        <v>4366</v>
      </c>
      <c r="D1511" s="116">
        <v>0</v>
      </c>
      <c r="E1511" s="107">
        <v>0</v>
      </c>
      <c r="F1511" s="114">
        <v>6.8077127792751498E-5</v>
      </c>
      <c r="G1511" s="108" t="s">
        <v>156</v>
      </c>
      <c r="H1511" s="113">
        <v>0</v>
      </c>
      <c r="I1511" s="107">
        <v>0</v>
      </c>
      <c r="J1511" s="114">
        <v>4.8745220529682902E-5</v>
      </c>
      <c r="K1511" s="108" t="s">
        <v>156</v>
      </c>
      <c r="L1511" s="110" t="s">
        <v>157</v>
      </c>
      <c r="M1511" s="116">
        <v>0</v>
      </c>
      <c r="N1511" s="111">
        <v>0</v>
      </c>
      <c r="O1511" s="115">
        <v>4.1705560257482898E-5</v>
      </c>
      <c r="P1511" s="112" t="s">
        <v>156</v>
      </c>
      <c r="Q1511" s="113">
        <v>0</v>
      </c>
      <c r="R1511" s="107">
        <v>0</v>
      </c>
      <c r="S1511" s="114">
        <v>1.24400212991116E-5</v>
      </c>
      <c r="T1511" s="108" t="s">
        <v>156</v>
      </c>
      <c r="U1511" s="110" t="s">
        <v>157</v>
      </c>
      <c r="V1511" s="116">
        <v>0</v>
      </c>
      <c r="W1511" s="107">
        <v>0</v>
      </c>
      <c r="X1511" s="114">
        <v>5.6783956570335402E-5</v>
      </c>
      <c r="Y1511" s="108" t="s">
        <v>156</v>
      </c>
      <c r="Z1511" s="113">
        <v>0</v>
      </c>
      <c r="AA1511" s="107">
        <v>0</v>
      </c>
      <c r="AB1511" s="114">
        <v>1.2318964893275999E-5</v>
      </c>
      <c r="AC1511" s="108" t="s">
        <v>156</v>
      </c>
      <c r="AD1511" s="110" t="s">
        <v>157</v>
      </c>
    </row>
    <row r="1512" spans="1:30" x14ac:dyDescent="0.2">
      <c r="A1512" s="105" t="s">
        <v>4367</v>
      </c>
      <c r="B1512" s="105" t="s">
        <v>4368</v>
      </c>
      <c r="C1512" s="105" t="s">
        <v>4369</v>
      </c>
      <c r="D1512" s="116">
        <v>0</v>
      </c>
      <c r="E1512" s="107">
        <v>0</v>
      </c>
      <c r="F1512" s="108">
        <v>2.7946450212630797E-4</v>
      </c>
      <c r="G1512" s="108" t="s">
        <v>156</v>
      </c>
      <c r="H1512" s="113">
        <v>0</v>
      </c>
      <c r="I1512" s="107">
        <v>0</v>
      </c>
      <c r="J1512" s="114">
        <v>8.6571961981744793E-6</v>
      </c>
      <c r="K1512" s="108" t="s">
        <v>156</v>
      </c>
      <c r="L1512" s="110" t="s">
        <v>157</v>
      </c>
      <c r="M1512" s="116">
        <v>0</v>
      </c>
      <c r="N1512" s="111">
        <v>0</v>
      </c>
      <c r="O1512" s="112">
        <v>1.2272524512694401E-4</v>
      </c>
      <c r="P1512" s="112" t="s">
        <v>156</v>
      </c>
      <c r="Q1512" s="113">
        <v>0</v>
      </c>
      <c r="R1512" s="107">
        <v>0</v>
      </c>
      <c r="S1512" s="114">
        <v>7.1430332764702499E-6</v>
      </c>
      <c r="T1512" s="108" t="s">
        <v>156</v>
      </c>
      <c r="U1512" s="110" t="s">
        <v>157</v>
      </c>
      <c r="V1512" s="116">
        <v>0</v>
      </c>
      <c r="W1512" s="107">
        <v>0</v>
      </c>
      <c r="X1512" s="114">
        <v>9.4378593690592798E-6</v>
      </c>
      <c r="Y1512" s="108" t="s">
        <v>156</v>
      </c>
      <c r="Z1512" s="113">
        <v>0</v>
      </c>
      <c r="AA1512" s="107">
        <v>0</v>
      </c>
      <c r="AB1512" s="114">
        <v>2.8090928047279499E-6</v>
      </c>
      <c r="AC1512" s="108" t="s">
        <v>156</v>
      </c>
      <c r="AD1512" s="110" t="s">
        <v>157</v>
      </c>
    </row>
    <row r="1513" spans="1:30" x14ac:dyDescent="0.2">
      <c r="A1513" s="105" t="s">
        <v>4370</v>
      </c>
      <c r="B1513" s="105" t="s">
        <v>4371</v>
      </c>
      <c r="C1513" s="105" t="s">
        <v>4372</v>
      </c>
      <c r="D1513" s="116">
        <v>0</v>
      </c>
      <c r="E1513" s="107">
        <v>0</v>
      </c>
      <c r="F1513" s="108">
        <v>3.1442089647368401E-4</v>
      </c>
      <c r="G1513" s="108" t="s">
        <v>156</v>
      </c>
      <c r="H1513" s="113">
        <v>0</v>
      </c>
      <c r="I1513" s="107">
        <v>0</v>
      </c>
      <c r="J1513" s="114">
        <v>5.0023078438378301E-6</v>
      </c>
      <c r="K1513" s="108" t="s">
        <v>156</v>
      </c>
      <c r="L1513" s="110" t="s">
        <v>157</v>
      </c>
      <c r="M1513" s="116">
        <v>0</v>
      </c>
      <c r="N1513" s="111">
        <v>0</v>
      </c>
      <c r="O1513" s="112">
        <v>1.40168439572354E-4</v>
      </c>
      <c r="P1513" s="112" t="s">
        <v>156</v>
      </c>
      <c r="Q1513" s="113">
        <v>0</v>
      </c>
      <c r="R1513" s="107">
        <v>0</v>
      </c>
      <c r="S1513" s="114">
        <v>1.00928589046635E-5</v>
      </c>
      <c r="T1513" s="108" t="s">
        <v>156</v>
      </c>
      <c r="U1513" s="110" t="s">
        <v>157</v>
      </c>
      <c r="V1513" s="116">
        <v>0</v>
      </c>
      <c r="W1513" s="107">
        <v>0</v>
      </c>
      <c r="X1513" s="114">
        <v>9.4730032289347797E-6</v>
      </c>
      <c r="Y1513" s="108" t="s">
        <v>156</v>
      </c>
      <c r="Z1513" s="113">
        <v>0</v>
      </c>
      <c r="AA1513" s="107">
        <v>0</v>
      </c>
      <c r="AB1513" s="114">
        <v>2.8216127759218599E-6</v>
      </c>
      <c r="AC1513" s="108" t="s">
        <v>156</v>
      </c>
      <c r="AD1513" s="110" t="s">
        <v>157</v>
      </c>
    </row>
    <row r="1514" spans="1:30" x14ac:dyDescent="0.2">
      <c r="A1514" s="105" t="s">
        <v>4373</v>
      </c>
      <c r="B1514" s="105" t="s">
        <v>4374</v>
      </c>
      <c r="C1514" s="105" t="s">
        <v>4375</v>
      </c>
      <c r="D1514" s="116">
        <v>0</v>
      </c>
      <c r="E1514" s="107">
        <v>0</v>
      </c>
      <c r="F1514" s="108">
        <v>4.7902311171853598E-4</v>
      </c>
      <c r="G1514" s="108" t="s">
        <v>156</v>
      </c>
      <c r="H1514" s="113">
        <v>0</v>
      </c>
      <c r="I1514" s="107">
        <v>0</v>
      </c>
      <c r="J1514" s="114">
        <v>8.6598978379330402E-6</v>
      </c>
      <c r="K1514" s="108" t="s">
        <v>156</v>
      </c>
      <c r="L1514" s="110" t="s">
        <v>157</v>
      </c>
      <c r="M1514" s="116">
        <v>0</v>
      </c>
      <c r="N1514" s="111">
        <v>0</v>
      </c>
      <c r="O1514" s="112">
        <v>2.29023097873326E-4</v>
      </c>
      <c r="P1514" s="112" t="s">
        <v>156</v>
      </c>
      <c r="Q1514" s="113">
        <v>0</v>
      </c>
      <c r="R1514" s="107">
        <v>0</v>
      </c>
      <c r="S1514" s="114">
        <v>8.7461905782570505E-6</v>
      </c>
      <c r="T1514" s="108" t="s">
        <v>156</v>
      </c>
      <c r="U1514" s="110" t="s">
        <v>157</v>
      </c>
      <c r="V1514" s="116">
        <v>0</v>
      </c>
      <c r="W1514" s="107">
        <v>0</v>
      </c>
      <c r="X1514" s="114">
        <v>1.1567248614080601E-5</v>
      </c>
      <c r="Y1514" s="108" t="s">
        <v>156</v>
      </c>
      <c r="Z1514" s="113">
        <v>0</v>
      </c>
      <c r="AA1514" s="107">
        <v>0</v>
      </c>
      <c r="AB1514" s="114">
        <v>2.7828380977767702E-6</v>
      </c>
      <c r="AC1514" s="108" t="s">
        <v>156</v>
      </c>
      <c r="AD1514" s="110" t="s">
        <v>157</v>
      </c>
    </row>
    <row r="1515" spans="1:30" x14ac:dyDescent="0.2">
      <c r="A1515" s="105" t="s">
        <v>4376</v>
      </c>
      <c r="B1515" s="105" t="s">
        <v>4377</v>
      </c>
      <c r="C1515" s="105" t="s">
        <v>4378</v>
      </c>
      <c r="D1515" s="106">
        <v>0</v>
      </c>
      <c r="E1515" s="107">
        <v>0</v>
      </c>
      <c r="F1515" s="108">
        <v>0</v>
      </c>
      <c r="G1515" s="108" t="s">
        <v>156</v>
      </c>
      <c r="H1515" s="113">
        <v>0</v>
      </c>
      <c r="I1515" s="107">
        <v>0</v>
      </c>
      <c r="J1515" s="114">
        <v>9.9970378737138504E-6</v>
      </c>
      <c r="K1515" s="108" t="s">
        <v>156</v>
      </c>
      <c r="L1515" s="110" t="s">
        <v>157</v>
      </c>
      <c r="M1515" s="116">
        <v>0</v>
      </c>
      <c r="N1515" s="111">
        <v>0</v>
      </c>
      <c r="O1515" s="112">
        <v>2.8114518148038498E-4</v>
      </c>
      <c r="P1515" s="112" t="s">
        <v>156</v>
      </c>
      <c r="Q1515" s="113">
        <v>0</v>
      </c>
      <c r="R1515" s="107">
        <v>0</v>
      </c>
      <c r="S1515" s="114">
        <v>1.1285057855202701E-5</v>
      </c>
      <c r="T1515" s="108" t="s">
        <v>156</v>
      </c>
      <c r="U1515" s="110" t="s">
        <v>157</v>
      </c>
      <c r="V1515" s="116">
        <v>0</v>
      </c>
      <c r="W1515" s="107">
        <v>0</v>
      </c>
      <c r="X1515" s="114">
        <v>6.7002246049257203E-6</v>
      </c>
      <c r="Y1515" s="108" t="s">
        <v>156</v>
      </c>
      <c r="Z1515" s="113">
        <v>0</v>
      </c>
      <c r="AA1515" s="107">
        <v>0</v>
      </c>
      <c r="AB1515" s="114">
        <v>2.8216127759218002E-6</v>
      </c>
      <c r="AC1515" s="108" t="s">
        <v>156</v>
      </c>
      <c r="AD1515" s="110" t="s">
        <v>157</v>
      </c>
    </row>
    <row r="1516" spans="1:30" x14ac:dyDescent="0.2">
      <c r="A1516" s="105" t="s">
        <v>4379</v>
      </c>
      <c r="B1516" s="105" t="s">
        <v>4380</v>
      </c>
      <c r="C1516" s="105" t="s">
        <v>4381</v>
      </c>
      <c r="D1516" s="106">
        <v>0</v>
      </c>
      <c r="E1516" s="107">
        <v>0</v>
      </c>
      <c r="F1516" s="108">
        <v>4.4849340467768901E-2</v>
      </c>
      <c r="G1516" s="108" t="s">
        <v>156</v>
      </c>
      <c r="H1516" s="113">
        <v>0</v>
      </c>
      <c r="I1516" s="107">
        <v>0</v>
      </c>
      <c r="J1516" s="114">
        <v>3.4796953139082699E-5</v>
      </c>
      <c r="K1516" s="108" t="s">
        <v>156</v>
      </c>
      <c r="L1516" s="110" t="s">
        <v>157</v>
      </c>
      <c r="M1516" s="106">
        <v>0</v>
      </c>
      <c r="N1516" s="111">
        <v>0</v>
      </c>
      <c r="O1516" s="112">
        <v>3.4297452392147001E-2</v>
      </c>
      <c r="P1516" s="112" t="s">
        <v>156</v>
      </c>
      <c r="Q1516" s="109">
        <v>0</v>
      </c>
      <c r="R1516" s="107">
        <v>0</v>
      </c>
      <c r="S1516" s="108">
        <v>4.7134526240869097E-3</v>
      </c>
      <c r="T1516" s="108" t="s">
        <v>156</v>
      </c>
      <c r="U1516" s="110" t="s">
        <v>157</v>
      </c>
      <c r="V1516" s="106">
        <v>0</v>
      </c>
      <c r="W1516" s="107">
        <v>0</v>
      </c>
      <c r="X1516" s="108">
        <v>4.5591202604015101E-3</v>
      </c>
      <c r="Y1516" s="108" t="s">
        <v>156</v>
      </c>
      <c r="Z1516" s="109">
        <v>0</v>
      </c>
      <c r="AA1516" s="107">
        <v>0</v>
      </c>
      <c r="AB1516" s="108">
        <v>1.0149453238419801E-2</v>
      </c>
      <c r="AC1516" s="108" t="s">
        <v>156</v>
      </c>
      <c r="AD1516" s="110" t="s">
        <v>157</v>
      </c>
    </row>
    <row r="1517" spans="1:30" x14ac:dyDescent="0.2">
      <c r="A1517" s="105" t="s">
        <v>4382</v>
      </c>
      <c r="B1517" s="105" t="s">
        <v>4383</v>
      </c>
      <c r="C1517" s="105" t="s">
        <v>4384</v>
      </c>
      <c r="D1517" s="106">
        <v>0</v>
      </c>
      <c r="E1517" s="107">
        <v>0</v>
      </c>
      <c r="F1517" s="108">
        <v>0.100185456914761</v>
      </c>
      <c r="G1517" s="108" t="s">
        <v>156</v>
      </c>
      <c r="H1517" s="109">
        <v>0</v>
      </c>
      <c r="I1517" s="107">
        <v>0</v>
      </c>
      <c r="J1517" s="108">
        <v>8.2157713521014298E-3</v>
      </c>
      <c r="K1517" s="108" t="s">
        <v>156</v>
      </c>
      <c r="L1517" s="110" t="s">
        <v>157</v>
      </c>
      <c r="M1517" s="106">
        <v>0</v>
      </c>
      <c r="N1517" s="111">
        <v>0</v>
      </c>
      <c r="O1517" s="112">
        <v>3.4689833711280003E-2</v>
      </c>
      <c r="P1517" s="112" t="s">
        <v>156</v>
      </c>
      <c r="Q1517" s="113">
        <v>0</v>
      </c>
      <c r="R1517" s="107">
        <v>0</v>
      </c>
      <c r="S1517" s="114">
        <v>1.24400212991116E-5</v>
      </c>
      <c r="T1517" s="108" t="s">
        <v>156</v>
      </c>
      <c r="U1517" s="110" t="s">
        <v>157</v>
      </c>
      <c r="V1517" s="106">
        <v>0</v>
      </c>
      <c r="W1517" s="107">
        <v>0</v>
      </c>
      <c r="X1517" s="108">
        <v>4.4890558288373803E-3</v>
      </c>
      <c r="Y1517" s="108" t="s">
        <v>156</v>
      </c>
      <c r="Z1517" s="109">
        <v>0</v>
      </c>
      <c r="AA1517" s="107">
        <v>0</v>
      </c>
      <c r="AB1517" s="108">
        <v>1.0149451978608099E-2</v>
      </c>
      <c r="AC1517" s="108" t="s">
        <v>156</v>
      </c>
      <c r="AD1517" s="110" t="s">
        <v>157</v>
      </c>
    </row>
    <row r="1518" spans="1:30" x14ac:dyDescent="0.2">
      <c r="A1518" s="105" t="s">
        <v>4385</v>
      </c>
      <c r="B1518" s="105" t="s">
        <v>4386</v>
      </c>
      <c r="C1518" s="105" t="s">
        <v>4387</v>
      </c>
      <c r="D1518" s="116">
        <v>0</v>
      </c>
      <c r="E1518" s="107">
        <v>0</v>
      </c>
      <c r="F1518" s="114">
        <v>1.33385813341079E-5</v>
      </c>
      <c r="G1518" s="108" t="s">
        <v>156</v>
      </c>
      <c r="H1518" s="113">
        <v>0</v>
      </c>
      <c r="I1518" s="107">
        <v>0</v>
      </c>
      <c r="J1518" s="114">
        <v>4.5806928539293098E-6</v>
      </c>
      <c r="K1518" s="108" t="s">
        <v>156</v>
      </c>
      <c r="L1518" s="110" t="s">
        <v>157</v>
      </c>
      <c r="M1518" s="106">
        <v>0</v>
      </c>
      <c r="N1518" s="111">
        <v>0</v>
      </c>
      <c r="O1518" s="112">
        <v>0</v>
      </c>
      <c r="P1518" s="112" t="s">
        <v>156</v>
      </c>
      <c r="Q1518" s="109">
        <v>0</v>
      </c>
      <c r="R1518" s="107">
        <v>0</v>
      </c>
      <c r="S1518" s="108">
        <v>0</v>
      </c>
      <c r="T1518" s="108" t="s">
        <v>156</v>
      </c>
      <c r="U1518" s="110" t="s">
        <v>157</v>
      </c>
      <c r="V1518" s="116">
        <v>0</v>
      </c>
      <c r="W1518" s="107">
        <v>0</v>
      </c>
      <c r="X1518" s="114">
        <v>1.4652444968932101E-5</v>
      </c>
      <c r="Y1518" s="108" t="s">
        <v>156</v>
      </c>
      <c r="Z1518" s="113">
        <v>0</v>
      </c>
      <c r="AA1518" s="107">
        <v>0</v>
      </c>
      <c r="AB1518" s="114">
        <v>3.6535059620730901E-6</v>
      </c>
      <c r="AC1518" s="108" t="s">
        <v>156</v>
      </c>
      <c r="AD1518" s="110" t="s">
        <v>157</v>
      </c>
    </row>
    <row r="1519" spans="1:30" x14ac:dyDescent="0.2">
      <c r="A1519" s="105" t="s">
        <v>4388</v>
      </c>
      <c r="B1519" s="105" t="s">
        <v>4389</v>
      </c>
      <c r="C1519" s="105" t="s">
        <v>4390</v>
      </c>
      <c r="D1519" s="116">
        <v>0</v>
      </c>
      <c r="E1519" s="107">
        <v>0</v>
      </c>
      <c r="F1519" s="114">
        <v>1.7360482685660701E-5</v>
      </c>
      <c r="G1519" s="108" t="s">
        <v>156</v>
      </c>
      <c r="H1519" s="113">
        <v>0</v>
      </c>
      <c r="I1519" s="107">
        <v>0</v>
      </c>
      <c r="J1519" s="114">
        <v>5.2187653110922003E-6</v>
      </c>
      <c r="K1519" s="108" t="s">
        <v>156</v>
      </c>
      <c r="L1519" s="110" t="s">
        <v>157</v>
      </c>
      <c r="M1519" s="106">
        <v>0</v>
      </c>
      <c r="N1519" s="111">
        <v>0</v>
      </c>
      <c r="O1519" s="112">
        <v>0</v>
      </c>
      <c r="P1519" s="112" t="s">
        <v>156</v>
      </c>
      <c r="Q1519" s="113">
        <v>0</v>
      </c>
      <c r="R1519" s="107">
        <v>0</v>
      </c>
      <c r="S1519" s="114">
        <v>2.24944877568475E-5</v>
      </c>
      <c r="T1519" s="108" t="s">
        <v>156</v>
      </c>
      <c r="U1519" s="110" t="s">
        <v>157</v>
      </c>
      <c r="V1519" s="106">
        <v>0</v>
      </c>
      <c r="W1519" s="107">
        <v>0</v>
      </c>
      <c r="X1519" s="108">
        <v>0</v>
      </c>
      <c r="Y1519" s="108" t="s">
        <v>156</v>
      </c>
      <c r="Z1519" s="113">
        <v>0</v>
      </c>
      <c r="AA1519" s="107">
        <v>0</v>
      </c>
      <c r="AB1519" s="114">
        <v>5.0483373214940698E-6</v>
      </c>
      <c r="AC1519" s="108" t="s">
        <v>156</v>
      </c>
      <c r="AD1519" s="110" t="s">
        <v>157</v>
      </c>
    </row>
    <row r="1520" spans="1:30" x14ac:dyDescent="0.2">
      <c r="A1520" s="105" t="s">
        <v>4391</v>
      </c>
      <c r="B1520" s="105" t="s">
        <v>4392</v>
      </c>
      <c r="C1520" s="105" t="s">
        <v>4393</v>
      </c>
      <c r="D1520" s="106">
        <v>0</v>
      </c>
      <c r="E1520" s="107">
        <v>0</v>
      </c>
      <c r="F1520" s="108">
        <v>2.5252829692309401E-3</v>
      </c>
      <c r="G1520" s="108" t="s">
        <v>156</v>
      </c>
      <c r="H1520" s="113">
        <v>0</v>
      </c>
      <c r="I1520" s="107">
        <v>0</v>
      </c>
      <c r="J1520" s="114">
        <v>2.0968105618970699E-5</v>
      </c>
      <c r="K1520" s="108" t="s">
        <v>156</v>
      </c>
      <c r="L1520" s="110" t="s">
        <v>157</v>
      </c>
      <c r="M1520" s="116">
        <v>0</v>
      </c>
      <c r="N1520" s="111">
        <v>0</v>
      </c>
      <c r="O1520" s="115">
        <v>1.5679236231121199E-5</v>
      </c>
      <c r="P1520" s="112" t="s">
        <v>156</v>
      </c>
      <c r="Q1520" s="113">
        <v>0</v>
      </c>
      <c r="R1520" s="107">
        <v>0</v>
      </c>
      <c r="S1520" s="114">
        <v>6.2349654386620204E-5</v>
      </c>
      <c r="T1520" s="108" t="s">
        <v>156</v>
      </c>
      <c r="U1520" s="110" t="s">
        <v>157</v>
      </c>
      <c r="V1520" s="116">
        <v>0</v>
      </c>
      <c r="W1520" s="107">
        <v>0</v>
      </c>
      <c r="X1520" s="108">
        <v>4.0174971472081201E-4</v>
      </c>
      <c r="Y1520" s="108" t="s">
        <v>156</v>
      </c>
      <c r="Z1520" s="113">
        <v>0</v>
      </c>
      <c r="AA1520" s="107">
        <v>0</v>
      </c>
      <c r="AB1520" s="114">
        <v>1.24059778950628E-5</v>
      </c>
      <c r="AC1520" s="108" t="s">
        <v>156</v>
      </c>
      <c r="AD1520" s="110" t="s">
        <v>157</v>
      </c>
    </row>
    <row r="1521" spans="1:30" x14ac:dyDescent="0.2">
      <c r="A1521" s="105" t="s">
        <v>4394</v>
      </c>
      <c r="B1521" s="105" t="s">
        <v>4395</v>
      </c>
      <c r="C1521" s="105" t="s">
        <v>4396</v>
      </c>
      <c r="D1521" s="106">
        <v>1.87454140013776E-4</v>
      </c>
      <c r="E1521" s="107">
        <v>-7.6073771062889239E-5</v>
      </c>
      <c r="F1521" s="108">
        <v>2.63607638559679E-3</v>
      </c>
      <c r="G1521" s="108">
        <v>1406.2513558799315</v>
      </c>
      <c r="H1521" s="113">
        <v>0</v>
      </c>
      <c r="I1521" s="107">
        <v>0</v>
      </c>
      <c r="J1521" s="114">
        <v>5.8115292755680404E-6</v>
      </c>
      <c r="K1521" s="108" t="s">
        <v>156</v>
      </c>
      <c r="L1521" s="110" t="s">
        <v>157</v>
      </c>
      <c r="M1521" s="116">
        <v>0</v>
      </c>
      <c r="N1521" s="111">
        <v>0</v>
      </c>
      <c r="O1521" s="115">
        <v>2.8246635815827499E-5</v>
      </c>
      <c r="P1521" s="112" t="s">
        <v>156</v>
      </c>
      <c r="Q1521" s="113">
        <v>0</v>
      </c>
      <c r="R1521" s="107">
        <v>0</v>
      </c>
      <c r="S1521" s="114">
        <v>5.5689810487989299E-5</v>
      </c>
      <c r="T1521" s="108" t="s">
        <v>156</v>
      </c>
      <c r="U1521" s="110" t="s">
        <v>157</v>
      </c>
      <c r="V1521" s="106">
        <v>2.4106892940327098E-3</v>
      </c>
      <c r="W1521" s="107">
        <v>-3.9918683458067724E-4</v>
      </c>
      <c r="X1521" s="108">
        <v>1.1686221145481299E-3</v>
      </c>
      <c r="Y1521" s="108">
        <v>48.476679157321271</v>
      </c>
      <c r="Z1521" s="113">
        <v>0</v>
      </c>
      <c r="AA1521" s="107">
        <v>0</v>
      </c>
      <c r="AB1521" s="114">
        <v>8.20861211684618E-6</v>
      </c>
      <c r="AC1521" s="108" t="s">
        <v>156</v>
      </c>
      <c r="AD1521" s="110" t="s">
        <v>157</v>
      </c>
    </row>
    <row r="1522" spans="1:30" x14ac:dyDescent="0.2">
      <c r="A1522" s="105" t="s">
        <v>4397</v>
      </c>
      <c r="B1522" s="105" t="s">
        <v>4398</v>
      </c>
      <c r="C1522" s="105" t="s">
        <v>4399</v>
      </c>
      <c r="D1522" s="106">
        <v>0</v>
      </c>
      <c r="E1522" s="107">
        <v>0</v>
      </c>
      <c r="F1522" s="108">
        <v>0</v>
      </c>
      <c r="G1522" s="108" t="s">
        <v>156</v>
      </c>
      <c r="H1522" s="109">
        <v>0</v>
      </c>
      <c r="I1522" s="107">
        <v>0</v>
      </c>
      <c r="J1522" s="108">
        <v>0</v>
      </c>
      <c r="K1522" s="108" t="s">
        <v>156</v>
      </c>
      <c r="L1522" s="110" t="s">
        <v>157</v>
      </c>
      <c r="M1522" s="106">
        <v>0</v>
      </c>
      <c r="N1522" s="111">
        <v>0</v>
      </c>
      <c r="O1522" s="112">
        <v>0</v>
      </c>
      <c r="P1522" s="112" t="s">
        <v>156</v>
      </c>
      <c r="Q1522" s="109">
        <v>0</v>
      </c>
      <c r="R1522" s="107">
        <v>0</v>
      </c>
      <c r="S1522" s="108">
        <v>0</v>
      </c>
      <c r="T1522" s="108" t="s">
        <v>156</v>
      </c>
      <c r="U1522" s="110" t="s">
        <v>157</v>
      </c>
      <c r="V1522" s="106">
        <v>0</v>
      </c>
      <c r="W1522" s="107">
        <v>0</v>
      </c>
      <c r="X1522" s="108">
        <v>0</v>
      </c>
      <c r="Y1522" s="108" t="s">
        <v>156</v>
      </c>
      <c r="Z1522" s="109">
        <v>0</v>
      </c>
      <c r="AA1522" s="107">
        <v>0</v>
      </c>
      <c r="AB1522" s="108">
        <v>0</v>
      </c>
      <c r="AC1522" s="108" t="s">
        <v>156</v>
      </c>
      <c r="AD1522" s="110" t="s">
        <v>157</v>
      </c>
    </row>
    <row r="1523" spans="1:30" x14ac:dyDescent="0.2">
      <c r="A1523" s="105" t="s">
        <v>4400</v>
      </c>
      <c r="B1523" s="105" t="s">
        <v>4401</v>
      </c>
      <c r="C1523" s="105" t="s">
        <v>4402</v>
      </c>
      <c r="D1523" s="106">
        <v>0</v>
      </c>
      <c r="E1523" s="107">
        <v>0</v>
      </c>
      <c r="F1523" s="108">
        <v>0</v>
      </c>
      <c r="G1523" s="108" t="s">
        <v>156</v>
      </c>
      <c r="H1523" s="109">
        <v>0</v>
      </c>
      <c r="I1523" s="107">
        <v>0</v>
      </c>
      <c r="J1523" s="108">
        <v>0</v>
      </c>
      <c r="K1523" s="108" t="s">
        <v>156</v>
      </c>
      <c r="L1523" s="110" t="s">
        <v>157</v>
      </c>
      <c r="M1523" s="106">
        <v>0</v>
      </c>
      <c r="N1523" s="111">
        <v>0</v>
      </c>
      <c r="O1523" s="112">
        <v>0</v>
      </c>
      <c r="P1523" s="112" t="s">
        <v>156</v>
      </c>
      <c r="Q1523" s="109">
        <v>0</v>
      </c>
      <c r="R1523" s="107">
        <v>0</v>
      </c>
      <c r="S1523" s="108">
        <v>0</v>
      </c>
      <c r="T1523" s="108" t="s">
        <v>156</v>
      </c>
      <c r="U1523" s="110" t="s">
        <v>157</v>
      </c>
      <c r="V1523" s="106">
        <v>0</v>
      </c>
      <c r="W1523" s="107">
        <v>0</v>
      </c>
      <c r="X1523" s="108">
        <v>0</v>
      </c>
      <c r="Y1523" s="108" t="s">
        <v>156</v>
      </c>
      <c r="Z1523" s="109">
        <v>0</v>
      </c>
      <c r="AA1523" s="107">
        <v>0</v>
      </c>
      <c r="AB1523" s="108">
        <v>0</v>
      </c>
      <c r="AC1523" s="108" t="s">
        <v>156</v>
      </c>
      <c r="AD1523" s="110" t="s">
        <v>157</v>
      </c>
    </row>
    <row r="1524" spans="1:30" x14ac:dyDescent="0.2">
      <c r="A1524" s="105" t="s">
        <v>4403</v>
      </c>
      <c r="B1524" s="105" t="s">
        <v>4404</v>
      </c>
      <c r="C1524" s="105" t="s">
        <v>4405</v>
      </c>
      <c r="D1524" s="106">
        <v>0</v>
      </c>
      <c r="E1524" s="107">
        <v>0</v>
      </c>
      <c r="F1524" s="108">
        <v>0</v>
      </c>
      <c r="G1524" s="108" t="s">
        <v>156</v>
      </c>
      <c r="H1524" s="109">
        <v>0</v>
      </c>
      <c r="I1524" s="107">
        <v>0</v>
      </c>
      <c r="J1524" s="108">
        <v>0</v>
      </c>
      <c r="K1524" s="108" t="s">
        <v>156</v>
      </c>
      <c r="L1524" s="110" t="s">
        <v>157</v>
      </c>
      <c r="M1524" s="106">
        <v>0</v>
      </c>
      <c r="N1524" s="111">
        <v>0</v>
      </c>
      <c r="O1524" s="112">
        <v>0</v>
      </c>
      <c r="P1524" s="112" t="s">
        <v>156</v>
      </c>
      <c r="Q1524" s="109">
        <v>0</v>
      </c>
      <c r="R1524" s="107">
        <v>0</v>
      </c>
      <c r="S1524" s="108">
        <v>0</v>
      </c>
      <c r="T1524" s="108" t="s">
        <v>156</v>
      </c>
      <c r="U1524" s="110" t="s">
        <v>157</v>
      </c>
      <c r="V1524" s="106">
        <v>0</v>
      </c>
      <c r="W1524" s="107">
        <v>0</v>
      </c>
      <c r="X1524" s="108">
        <v>0</v>
      </c>
      <c r="Y1524" s="108" t="s">
        <v>156</v>
      </c>
      <c r="Z1524" s="109">
        <v>0</v>
      </c>
      <c r="AA1524" s="107">
        <v>0</v>
      </c>
      <c r="AB1524" s="108">
        <v>0</v>
      </c>
      <c r="AC1524" s="108" t="s">
        <v>156</v>
      </c>
      <c r="AD1524" s="110" t="s">
        <v>157</v>
      </c>
    </row>
    <row r="1525" spans="1:30" x14ac:dyDescent="0.2">
      <c r="A1525" s="105" t="s">
        <v>4406</v>
      </c>
      <c r="B1525" s="105" t="s">
        <v>4407</v>
      </c>
      <c r="C1525" s="105" t="s">
        <v>4408</v>
      </c>
      <c r="D1525" s="106">
        <v>0</v>
      </c>
      <c r="E1525" s="107">
        <v>0</v>
      </c>
      <c r="F1525" s="108">
        <v>0</v>
      </c>
      <c r="G1525" s="108" t="s">
        <v>156</v>
      </c>
      <c r="H1525" s="109">
        <v>0</v>
      </c>
      <c r="I1525" s="107">
        <v>0</v>
      </c>
      <c r="J1525" s="108">
        <v>0</v>
      </c>
      <c r="K1525" s="108" t="s">
        <v>156</v>
      </c>
      <c r="L1525" s="110" t="s">
        <v>157</v>
      </c>
      <c r="M1525" s="106">
        <v>0</v>
      </c>
      <c r="N1525" s="111">
        <v>0</v>
      </c>
      <c r="O1525" s="112">
        <v>0</v>
      </c>
      <c r="P1525" s="112" t="s">
        <v>156</v>
      </c>
      <c r="Q1525" s="109">
        <v>0</v>
      </c>
      <c r="R1525" s="107">
        <v>0</v>
      </c>
      <c r="S1525" s="108">
        <v>0</v>
      </c>
      <c r="T1525" s="108" t="s">
        <v>156</v>
      </c>
      <c r="U1525" s="110" t="s">
        <v>157</v>
      </c>
      <c r="V1525" s="106">
        <v>0</v>
      </c>
      <c r="W1525" s="107">
        <v>0</v>
      </c>
      <c r="X1525" s="108">
        <v>0</v>
      </c>
      <c r="Y1525" s="108" t="s">
        <v>156</v>
      </c>
      <c r="Z1525" s="109">
        <v>0</v>
      </c>
      <c r="AA1525" s="107">
        <v>0</v>
      </c>
      <c r="AB1525" s="108">
        <v>0</v>
      </c>
      <c r="AC1525" s="108" t="s">
        <v>156</v>
      </c>
      <c r="AD1525" s="110" t="s">
        <v>157</v>
      </c>
    </row>
    <row r="1526" spans="1:30" x14ac:dyDescent="0.2">
      <c r="A1526" s="105" t="s">
        <v>4409</v>
      </c>
      <c r="B1526" s="105" t="s">
        <v>4410</v>
      </c>
      <c r="C1526" s="105" t="s">
        <v>4411</v>
      </c>
      <c r="D1526" s="106">
        <v>0</v>
      </c>
      <c r="E1526" s="107">
        <v>0</v>
      </c>
      <c r="F1526" s="108">
        <v>0</v>
      </c>
      <c r="G1526" s="108" t="s">
        <v>156</v>
      </c>
      <c r="H1526" s="109">
        <v>0</v>
      </c>
      <c r="I1526" s="107">
        <v>0</v>
      </c>
      <c r="J1526" s="108">
        <v>0</v>
      </c>
      <c r="K1526" s="108" t="s">
        <v>156</v>
      </c>
      <c r="L1526" s="110" t="s">
        <v>157</v>
      </c>
      <c r="M1526" s="106">
        <v>0</v>
      </c>
      <c r="N1526" s="111">
        <v>0</v>
      </c>
      <c r="O1526" s="112">
        <v>0</v>
      </c>
      <c r="P1526" s="112" t="s">
        <v>156</v>
      </c>
      <c r="Q1526" s="109">
        <v>0</v>
      </c>
      <c r="R1526" s="107">
        <v>0</v>
      </c>
      <c r="S1526" s="108">
        <v>0</v>
      </c>
      <c r="T1526" s="108" t="s">
        <v>156</v>
      </c>
      <c r="U1526" s="110" t="s">
        <v>157</v>
      </c>
      <c r="V1526" s="106">
        <v>0</v>
      </c>
      <c r="W1526" s="107">
        <v>0</v>
      </c>
      <c r="X1526" s="108">
        <v>0</v>
      </c>
      <c r="Y1526" s="108" t="s">
        <v>156</v>
      </c>
      <c r="Z1526" s="109">
        <v>0</v>
      </c>
      <c r="AA1526" s="107">
        <v>0</v>
      </c>
      <c r="AB1526" s="108">
        <v>0</v>
      </c>
      <c r="AC1526" s="108" t="s">
        <v>156</v>
      </c>
      <c r="AD1526" s="110" t="s">
        <v>157</v>
      </c>
    </row>
    <row r="1527" spans="1:30" x14ac:dyDescent="0.2">
      <c r="A1527" s="105" t="s">
        <v>4412</v>
      </c>
      <c r="B1527" s="105" t="s">
        <v>4413</v>
      </c>
      <c r="C1527" s="105" t="s">
        <v>4414</v>
      </c>
      <c r="D1527" s="106">
        <v>0</v>
      </c>
      <c r="E1527" s="107">
        <v>0</v>
      </c>
      <c r="F1527" s="108">
        <v>0</v>
      </c>
      <c r="G1527" s="108" t="s">
        <v>156</v>
      </c>
      <c r="H1527" s="109">
        <v>0</v>
      </c>
      <c r="I1527" s="107">
        <v>0</v>
      </c>
      <c r="J1527" s="108">
        <v>0</v>
      </c>
      <c r="K1527" s="108" t="s">
        <v>156</v>
      </c>
      <c r="L1527" s="110" t="s">
        <v>157</v>
      </c>
      <c r="M1527" s="106">
        <v>0</v>
      </c>
      <c r="N1527" s="111">
        <v>0</v>
      </c>
      <c r="O1527" s="112">
        <v>0</v>
      </c>
      <c r="P1527" s="112" t="s">
        <v>156</v>
      </c>
      <c r="Q1527" s="109">
        <v>0</v>
      </c>
      <c r="R1527" s="107">
        <v>0</v>
      </c>
      <c r="S1527" s="108">
        <v>0</v>
      </c>
      <c r="T1527" s="108" t="s">
        <v>156</v>
      </c>
      <c r="U1527" s="110" t="s">
        <v>157</v>
      </c>
      <c r="V1527" s="106">
        <v>0</v>
      </c>
      <c r="W1527" s="107">
        <v>0</v>
      </c>
      <c r="X1527" s="108">
        <v>0</v>
      </c>
      <c r="Y1527" s="108" t="s">
        <v>156</v>
      </c>
      <c r="Z1527" s="109">
        <v>0</v>
      </c>
      <c r="AA1527" s="107">
        <v>0</v>
      </c>
      <c r="AB1527" s="108">
        <v>0</v>
      </c>
      <c r="AC1527" s="108" t="s">
        <v>156</v>
      </c>
      <c r="AD1527" s="110" t="s">
        <v>157</v>
      </c>
    </row>
    <row r="1528" spans="1:30" x14ac:dyDescent="0.2">
      <c r="A1528" s="105" t="s">
        <v>4415</v>
      </c>
      <c r="B1528" s="105" t="s">
        <v>4416</v>
      </c>
      <c r="C1528" s="105" t="s">
        <v>4417</v>
      </c>
      <c r="D1528" s="106">
        <v>0</v>
      </c>
      <c r="E1528" s="107">
        <v>0</v>
      </c>
      <c r="F1528" s="108">
        <v>0</v>
      </c>
      <c r="G1528" s="108" t="s">
        <v>156</v>
      </c>
      <c r="H1528" s="109">
        <v>0</v>
      </c>
      <c r="I1528" s="107">
        <v>0</v>
      </c>
      <c r="J1528" s="108">
        <v>0</v>
      </c>
      <c r="K1528" s="108" t="s">
        <v>156</v>
      </c>
      <c r="L1528" s="110" t="s">
        <v>157</v>
      </c>
      <c r="M1528" s="106">
        <v>0</v>
      </c>
      <c r="N1528" s="111">
        <v>0</v>
      </c>
      <c r="O1528" s="112">
        <v>0</v>
      </c>
      <c r="P1528" s="112" t="s">
        <v>156</v>
      </c>
      <c r="Q1528" s="109">
        <v>0</v>
      </c>
      <c r="R1528" s="107">
        <v>0</v>
      </c>
      <c r="S1528" s="108">
        <v>0</v>
      </c>
      <c r="T1528" s="108" t="s">
        <v>156</v>
      </c>
      <c r="U1528" s="110" t="s">
        <v>157</v>
      </c>
      <c r="V1528" s="106">
        <v>0</v>
      </c>
      <c r="W1528" s="107">
        <v>0</v>
      </c>
      <c r="X1528" s="108">
        <v>0</v>
      </c>
      <c r="Y1528" s="108" t="s">
        <v>156</v>
      </c>
      <c r="Z1528" s="109">
        <v>0</v>
      </c>
      <c r="AA1528" s="107">
        <v>0</v>
      </c>
      <c r="AB1528" s="108">
        <v>0</v>
      </c>
      <c r="AC1528" s="108" t="s">
        <v>156</v>
      </c>
      <c r="AD1528" s="110" t="s">
        <v>157</v>
      </c>
    </row>
    <row r="1529" spans="1:30" x14ac:dyDescent="0.2">
      <c r="A1529" s="105" t="s">
        <v>4418</v>
      </c>
      <c r="B1529" s="105" t="s">
        <v>4419</v>
      </c>
      <c r="C1529" s="105" t="s">
        <v>4420</v>
      </c>
      <c r="D1529" s="106">
        <v>0</v>
      </c>
      <c r="E1529" s="107">
        <v>0</v>
      </c>
      <c r="F1529" s="108">
        <v>0</v>
      </c>
      <c r="G1529" s="108" t="s">
        <v>156</v>
      </c>
      <c r="H1529" s="109">
        <v>0</v>
      </c>
      <c r="I1529" s="107">
        <v>0</v>
      </c>
      <c r="J1529" s="108">
        <v>0</v>
      </c>
      <c r="K1529" s="108" t="s">
        <v>156</v>
      </c>
      <c r="L1529" s="110" t="s">
        <v>157</v>
      </c>
      <c r="M1529" s="106">
        <v>0</v>
      </c>
      <c r="N1529" s="111">
        <v>0</v>
      </c>
      <c r="O1529" s="112">
        <v>0</v>
      </c>
      <c r="P1529" s="112" t="s">
        <v>156</v>
      </c>
      <c r="Q1529" s="109">
        <v>0</v>
      </c>
      <c r="R1529" s="107">
        <v>0</v>
      </c>
      <c r="S1529" s="108">
        <v>0</v>
      </c>
      <c r="T1529" s="108" t="s">
        <v>156</v>
      </c>
      <c r="U1529" s="110" t="s">
        <v>157</v>
      </c>
      <c r="V1529" s="106">
        <v>0</v>
      </c>
      <c r="W1529" s="107">
        <v>0</v>
      </c>
      <c r="X1529" s="108">
        <v>0</v>
      </c>
      <c r="Y1529" s="108" t="s">
        <v>156</v>
      </c>
      <c r="Z1529" s="109">
        <v>0</v>
      </c>
      <c r="AA1529" s="107">
        <v>0</v>
      </c>
      <c r="AB1529" s="108">
        <v>0</v>
      </c>
      <c r="AC1529" s="108" t="s">
        <v>156</v>
      </c>
      <c r="AD1529" s="110" t="s">
        <v>157</v>
      </c>
    </row>
    <row r="1530" spans="1:30" x14ac:dyDescent="0.2">
      <c r="A1530" s="105" t="s">
        <v>4421</v>
      </c>
      <c r="B1530" s="105" t="s">
        <v>4422</v>
      </c>
      <c r="C1530" s="105" t="s">
        <v>4423</v>
      </c>
      <c r="D1530" s="106">
        <v>0</v>
      </c>
      <c r="E1530" s="107">
        <v>0</v>
      </c>
      <c r="F1530" s="108">
        <v>0</v>
      </c>
      <c r="G1530" s="108" t="s">
        <v>156</v>
      </c>
      <c r="H1530" s="109">
        <v>0</v>
      </c>
      <c r="I1530" s="107">
        <v>0</v>
      </c>
      <c r="J1530" s="108">
        <v>0</v>
      </c>
      <c r="K1530" s="108" t="s">
        <v>156</v>
      </c>
      <c r="L1530" s="110" t="s">
        <v>157</v>
      </c>
      <c r="M1530" s="106">
        <v>0</v>
      </c>
      <c r="N1530" s="111">
        <v>0</v>
      </c>
      <c r="O1530" s="112">
        <v>0</v>
      </c>
      <c r="P1530" s="112" t="s">
        <v>156</v>
      </c>
      <c r="Q1530" s="109">
        <v>0</v>
      </c>
      <c r="R1530" s="107">
        <v>0</v>
      </c>
      <c r="S1530" s="108">
        <v>0</v>
      </c>
      <c r="T1530" s="108" t="s">
        <v>156</v>
      </c>
      <c r="U1530" s="110" t="s">
        <v>157</v>
      </c>
      <c r="V1530" s="106">
        <v>0</v>
      </c>
      <c r="W1530" s="107">
        <v>0</v>
      </c>
      <c r="X1530" s="108">
        <v>0</v>
      </c>
      <c r="Y1530" s="108" t="s">
        <v>156</v>
      </c>
      <c r="Z1530" s="109">
        <v>0</v>
      </c>
      <c r="AA1530" s="107">
        <v>0</v>
      </c>
      <c r="AB1530" s="108">
        <v>0</v>
      </c>
      <c r="AC1530" s="108" t="s">
        <v>156</v>
      </c>
      <c r="AD1530" s="110" t="s">
        <v>157</v>
      </c>
    </row>
    <row r="1531" spans="1:30" x14ac:dyDescent="0.2">
      <c r="A1531" s="105" t="s">
        <v>4424</v>
      </c>
      <c r="B1531" s="105" t="s">
        <v>4425</v>
      </c>
      <c r="C1531" s="105" t="s">
        <v>4426</v>
      </c>
      <c r="D1531" s="106">
        <v>0</v>
      </c>
      <c r="E1531" s="107">
        <v>0</v>
      </c>
      <c r="F1531" s="108">
        <v>0</v>
      </c>
      <c r="G1531" s="108" t="s">
        <v>156</v>
      </c>
      <c r="H1531" s="109">
        <v>0</v>
      </c>
      <c r="I1531" s="107">
        <v>0</v>
      </c>
      <c r="J1531" s="108">
        <v>0</v>
      </c>
      <c r="K1531" s="108" t="s">
        <v>156</v>
      </c>
      <c r="L1531" s="110" t="s">
        <v>157</v>
      </c>
      <c r="M1531" s="106">
        <v>0</v>
      </c>
      <c r="N1531" s="111">
        <v>0</v>
      </c>
      <c r="O1531" s="112">
        <v>0</v>
      </c>
      <c r="P1531" s="112" t="s">
        <v>156</v>
      </c>
      <c r="Q1531" s="109">
        <v>0</v>
      </c>
      <c r="R1531" s="107">
        <v>0</v>
      </c>
      <c r="S1531" s="108">
        <v>0</v>
      </c>
      <c r="T1531" s="108" t="s">
        <v>156</v>
      </c>
      <c r="U1531" s="110" t="s">
        <v>157</v>
      </c>
      <c r="V1531" s="106">
        <v>0</v>
      </c>
      <c r="W1531" s="107">
        <v>0</v>
      </c>
      <c r="X1531" s="108">
        <v>0</v>
      </c>
      <c r="Y1531" s="108" t="s">
        <v>156</v>
      </c>
      <c r="Z1531" s="109">
        <v>0</v>
      </c>
      <c r="AA1531" s="107">
        <v>0</v>
      </c>
      <c r="AB1531" s="108">
        <v>0</v>
      </c>
      <c r="AC1531" s="108" t="s">
        <v>156</v>
      </c>
      <c r="AD1531" s="110" t="s">
        <v>157</v>
      </c>
    </row>
    <row r="1532" spans="1:30" x14ac:dyDescent="0.2">
      <c r="A1532" s="105" t="s">
        <v>4427</v>
      </c>
      <c r="B1532" s="105" t="s">
        <v>4428</v>
      </c>
      <c r="C1532" s="105" t="s">
        <v>4429</v>
      </c>
      <c r="D1532" s="106">
        <v>0</v>
      </c>
      <c r="E1532" s="107">
        <v>0</v>
      </c>
      <c r="F1532" s="108">
        <v>0</v>
      </c>
      <c r="G1532" s="108" t="s">
        <v>156</v>
      </c>
      <c r="H1532" s="109">
        <v>0</v>
      </c>
      <c r="I1532" s="107">
        <v>0</v>
      </c>
      <c r="J1532" s="108">
        <v>0</v>
      </c>
      <c r="K1532" s="108" t="s">
        <v>156</v>
      </c>
      <c r="L1532" s="110" t="s">
        <v>157</v>
      </c>
      <c r="M1532" s="106">
        <v>0</v>
      </c>
      <c r="N1532" s="111">
        <v>0</v>
      </c>
      <c r="O1532" s="112">
        <v>0</v>
      </c>
      <c r="P1532" s="112" t="s">
        <v>156</v>
      </c>
      <c r="Q1532" s="109">
        <v>0</v>
      </c>
      <c r="R1532" s="107">
        <v>0</v>
      </c>
      <c r="S1532" s="108">
        <v>0</v>
      </c>
      <c r="T1532" s="108" t="s">
        <v>156</v>
      </c>
      <c r="U1532" s="110" t="s">
        <v>157</v>
      </c>
      <c r="V1532" s="106">
        <v>0</v>
      </c>
      <c r="W1532" s="107">
        <v>0</v>
      </c>
      <c r="X1532" s="108">
        <v>0</v>
      </c>
      <c r="Y1532" s="108" t="s">
        <v>156</v>
      </c>
      <c r="Z1532" s="109">
        <v>0</v>
      </c>
      <c r="AA1532" s="107">
        <v>0</v>
      </c>
      <c r="AB1532" s="108">
        <v>0</v>
      </c>
      <c r="AC1532" s="108" t="s">
        <v>156</v>
      </c>
      <c r="AD1532" s="110" t="s">
        <v>157</v>
      </c>
    </row>
    <row r="1533" spans="1:30" x14ac:dyDescent="0.2">
      <c r="A1533" s="105" t="s">
        <v>4430</v>
      </c>
      <c r="B1533" s="105" t="s">
        <v>4431</v>
      </c>
      <c r="C1533" s="105" t="s">
        <v>4432</v>
      </c>
      <c r="D1533" s="106">
        <v>0</v>
      </c>
      <c r="E1533" s="107">
        <v>0</v>
      </c>
      <c r="F1533" s="108">
        <v>0</v>
      </c>
      <c r="G1533" s="108" t="s">
        <v>156</v>
      </c>
      <c r="H1533" s="109">
        <v>0</v>
      </c>
      <c r="I1533" s="107">
        <v>0</v>
      </c>
      <c r="J1533" s="108">
        <v>0</v>
      </c>
      <c r="K1533" s="108" t="s">
        <v>156</v>
      </c>
      <c r="L1533" s="110" t="s">
        <v>157</v>
      </c>
      <c r="M1533" s="106">
        <v>0</v>
      </c>
      <c r="N1533" s="111">
        <v>0</v>
      </c>
      <c r="O1533" s="112">
        <v>0</v>
      </c>
      <c r="P1533" s="112" t="s">
        <v>156</v>
      </c>
      <c r="Q1533" s="109">
        <v>0</v>
      </c>
      <c r="R1533" s="107">
        <v>0</v>
      </c>
      <c r="S1533" s="108">
        <v>0</v>
      </c>
      <c r="T1533" s="108" t="s">
        <v>156</v>
      </c>
      <c r="U1533" s="110" t="s">
        <v>157</v>
      </c>
      <c r="V1533" s="106">
        <v>0</v>
      </c>
      <c r="W1533" s="107">
        <v>0</v>
      </c>
      <c r="X1533" s="108">
        <v>0</v>
      </c>
      <c r="Y1533" s="108" t="s">
        <v>156</v>
      </c>
      <c r="Z1533" s="109">
        <v>0</v>
      </c>
      <c r="AA1533" s="107">
        <v>0</v>
      </c>
      <c r="AB1533" s="108">
        <v>0</v>
      </c>
      <c r="AC1533" s="108" t="s">
        <v>156</v>
      </c>
      <c r="AD1533" s="110" t="s">
        <v>157</v>
      </c>
    </row>
    <row r="1534" spans="1:30" x14ac:dyDescent="0.2">
      <c r="A1534" s="105" t="s">
        <v>4433</v>
      </c>
      <c r="B1534" s="105" t="s">
        <v>4434</v>
      </c>
      <c r="C1534" s="105" t="s">
        <v>4435</v>
      </c>
      <c r="D1534" s="106">
        <v>0</v>
      </c>
      <c r="E1534" s="107">
        <v>0</v>
      </c>
      <c r="F1534" s="108">
        <v>0</v>
      </c>
      <c r="G1534" s="108" t="s">
        <v>156</v>
      </c>
      <c r="H1534" s="109">
        <v>0</v>
      </c>
      <c r="I1534" s="107">
        <v>0</v>
      </c>
      <c r="J1534" s="108">
        <v>0</v>
      </c>
      <c r="K1534" s="108" t="s">
        <v>156</v>
      </c>
      <c r="L1534" s="110" t="s">
        <v>157</v>
      </c>
      <c r="M1534" s="106">
        <v>0</v>
      </c>
      <c r="N1534" s="111">
        <v>0</v>
      </c>
      <c r="O1534" s="112">
        <v>0</v>
      </c>
      <c r="P1534" s="112" t="s">
        <v>156</v>
      </c>
      <c r="Q1534" s="109">
        <v>0</v>
      </c>
      <c r="R1534" s="107">
        <v>0</v>
      </c>
      <c r="S1534" s="108">
        <v>0</v>
      </c>
      <c r="T1534" s="108" t="s">
        <v>156</v>
      </c>
      <c r="U1534" s="110" t="s">
        <v>157</v>
      </c>
      <c r="V1534" s="106">
        <v>0</v>
      </c>
      <c r="W1534" s="107">
        <v>0</v>
      </c>
      <c r="X1534" s="108">
        <v>0</v>
      </c>
      <c r="Y1534" s="108" t="s">
        <v>156</v>
      </c>
      <c r="Z1534" s="109">
        <v>0</v>
      </c>
      <c r="AA1534" s="107">
        <v>0</v>
      </c>
      <c r="AB1534" s="108">
        <v>0</v>
      </c>
      <c r="AC1534" s="108" t="s">
        <v>156</v>
      </c>
      <c r="AD1534" s="110" t="s">
        <v>157</v>
      </c>
    </row>
    <row r="1535" spans="1:30" x14ac:dyDescent="0.2">
      <c r="A1535" s="105" t="s">
        <v>4436</v>
      </c>
      <c r="B1535" s="105" t="s">
        <v>4437</v>
      </c>
      <c r="C1535" s="105" t="s">
        <v>4438</v>
      </c>
      <c r="D1535" s="106">
        <v>0</v>
      </c>
      <c r="E1535" s="107">
        <v>0</v>
      </c>
      <c r="F1535" s="108">
        <v>0</v>
      </c>
      <c r="G1535" s="108" t="s">
        <v>156</v>
      </c>
      <c r="H1535" s="109">
        <v>0</v>
      </c>
      <c r="I1535" s="107">
        <v>0</v>
      </c>
      <c r="J1535" s="108">
        <v>0</v>
      </c>
      <c r="K1535" s="108" t="s">
        <v>156</v>
      </c>
      <c r="L1535" s="110" t="s">
        <v>157</v>
      </c>
      <c r="M1535" s="106">
        <v>0</v>
      </c>
      <c r="N1535" s="111">
        <v>0</v>
      </c>
      <c r="O1535" s="112">
        <v>0</v>
      </c>
      <c r="P1535" s="112" t="s">
        <v>156</v>
      </c>
      <c r="Q1535" s="109">
        <v>0</v>
      </c>
      <c r="R1535" s="107">
        <v>0</v>
      </c>
      <c r="S1535" s="108">
        <v>0</v>
      </c>
      <c r="T1535" s="108" t="s">
        <v>156</v>
      </c>
      <c r="U1535" s="110" t="s">
        <v>157</v>
      </c>
      <c r="V1535" s="106">
        <v>0</v>
      </c>
      <c r="W1535" s="107">
        <v>0</v>
      </c>
      <c r="X1535" s="108">
        <v>0</v>
      </c>
      <c r="Y1535" s="108" t="s">
        <v>156</v>
      </c>
      <c r="Z1535" s="109">
        <v>0</v>
      </c>
      <c r="AA1535" s="107">
        <v>0</v>
      </c>
      <c r="AB1535" s="108">
        <v>0</v>
      </c>
      <c r="AC1535" s="108" t="s">
        <v>156</v>
      </c>
      <c r="AD1535" s="110" t="s">
        <v>157</v>
      </c>
    </row>
    <row r="1536" spans="1:30" x14ac:dyDescent="0.2">
      <c r="A1536" s="105" t="s">
        <v>4439</v>
      </c>
      <c r="B1536" s="105" t="s">
        <v>4440</v>
      </c>
      <c r="C1536" s="105" t="s">
        <v>4441</v>
      </c>
      <c r="D1536" s="106">
        <v>0</v>
      </c>
      <c r="E1536" s="107">
        <v>0</v>
      </c>
      <c r="F1536" s="108">
        <v>2.5431463995931399E-3</v>
      </c>
      <c r="G1536" s="108" t="s">
        <v>156</v>
      </c>
      <c r="H1536" s="113">
        <v>0</v>
      </c>
      <c r="I1536" s="107">
        <v>0</v>
      </c>
      <c r="J1536" s="114">
        <v>1.57757788912638E-5</v>
      </c>
      <c r="K1536" s="108" t="s">
        <v>156</v>
      </c>
      <c r="L1536" s="110" t="s">
        <v>157</v>
      </c>
      <c r="M1536" s="116">
        <v>0</v>
      </c>
      <c r="N1536" s="111">
        <v>0</v>
      </c>
      <c r="O1536" s="112">
        <v>1.3027381459369001E-3</v>
      </c>
      <c r="P1536" s="112" t="s">
        <v>156</v>
      </c>
      <c r="Q1536" s="113">
        <v>0</v>
      </c>
      <c r="R1536" s="107">
        <v>0</v>
      </c>
      <c r="S1536" s="114">
        <v>3.9614710137075097E-5</v>
      </c>
      <c r="T1536" s="108" t="s">
        <v>156</v>
      </c>
      <c r="U1536" s="110" t="s">
        <v>157</v>
      </c>
      <c r="V1536" s="116">
        <v>0</v>
      </c>
      <c r="W1536" s="107">
        <v>0</v>
      </c>
      <c r="X1536" s="108">
        <v>1.02149208792066E-3</v>
      </c>
      <c r="Y1536" s="108" t="s">
        <v>156</v>
      </c>
      <c r="Z1536" s="113">
        <v>0</v>
      </c>
      <c r="AA1536" s="107">
        <v>0</v>
      </c>
      <c r="AB1536" s="114">
        <v>3.0460538160197401E-5</v>
      </c>
      <c r="AC1536" s="108" t="s">
        <v>156</v>
      </c>
      <c r="AD1536" s="110" t="s">
        <v>157</v>
      </c>
    </row>
    <row r="1537" spans="1:30" x14ac:dyDescent="0.2">
      <c r="A1537" s="105" t="s">
        <v>4442</v>
      </c>
      <c r="B1537" s="105" t="s">
        <v>4443</v>
      </c>
      <c r="C1537" s="105" t="s">
        <v>4444</v>
      </c>
      <c r="D1537" s="106">
        <v>0</v>
      </c>
      <c r="E1537" s="107">
        <v>0</v>
      </c>
      <c r="F1537" s="108">
        <v>3.0055852977778699E-3</v>
      </c>
      <c r="G1537" s="108" t="s">
        <v>156</v>
      </c>
      <c r="H1537" s="109">
        <v>1.40359439552234E-4</v>
      </c>
      <c r="I1537" s="107">
        <v>-3.4579807724127617E-4</v>
      </c>
      <c r="J1537" s="108">
        <v>1.4542375075755201E-4</v>
      </c>
      <c r="K1537" s="108">
        <v>103.60810161502062</v>
      </c>
      <c r="L1537" s="110" t="s">
        <v>157</v>
      </c>
      <c r="M1537" s="106">
        <v>0</v>
      </c>
      <c r="N1537" s="111">
        <v>0</v>
      </c>
      <c r="O1537" s="112">
        <v>1.74905005225871E-3</v>
      </c>
      <c r="P1537" s="112" t="s">
        <v>156</v>
      </c>
      <c r="Q1537" s="113">
        <v>0</v>
      </c>
      <c r="R1537" s="107">
        <v>0</v>
      </c>
      <c r="S1537" s="114">
        <v>6.6582287016137603E-5</v>
      </c>
      <c r="T1537" s="108" t="s">
        <v>156</v>
      </c>
      <c r="U1537" s="110" t="s">
        <v>157</v>
      </c>
      <c r="V1537" s="116">
        <v>0</v>
      </c>
      <c r="W1537" s="107">
        <v>0</v>
      </c>
      <c r="X1537" s="108">
        <v>1.72250992079969E-4</v>
      </c>
      <c r="Y1537" s="108" t="s">
        <v>156</v>
      </c>
      <c r="Z1537" s="113">
        <v>1.9909348148148099E-5</v>
      </c>
      <c r="AA1537" s="107">
        <v>-1.0205243415658719E-5</v>
      </c>
      <c r="AB1537" s="114">
        <v>1.03236238694154E-4</v>
      </c>
      <c r="AC1537" s="108">
        <v>518.53148544070586</v>
      </c>
      <c r="AD1537" s="110" t="s">
        <v>157</v>
      </c>
    </row>
    <row r="1538" spans="1:30" x14ac:dyDescent="0.2">
      <c r="A1538" s="105" t="s">
        <v>4445</v>
      </c>
      <c r="B1538" s="105" t="s">
        <v>4446</v>
      </c>
      <c r="C1538" s="105" t="s">
        <v>4447</v>
      </c>
      <c r="D1538" s="106">
        <v>0</v>
      </c>
      <c r="E1538" s="107">
        <v>0</v>
      </c>
      <c r="F1538" s="108">
        <v>1.9403207400482999E-3</v>
      </c>
      <c r="G1538" s="108" t="s">
        <v>156</v>
      </c>
      <c r="H1538" s="109">
        <v>2.73149630496746E-4</v>
      </c>
      <c r="I1538" s="107">
        <v>-6.7294809188653856E-4</v>
      </c>
      <c r="J1538" s="108">
        <v>2.6456756042097298E-4</v>
      </c>
      <c r="K1538" s="108">
        <v>96.858106650129528</v>
      </c>
      <c r="L1538" s="110" t="s">
        <v>157</v>
      </c>
      <c r="M1538" s="106">
        <v>0</v>
      </c>
      <c r="N1538" s="111">
        <v>0</v>
      </c>
      <c r="O1538" s="112">
        <v>1.9358616611126699E-3</v>
      </c>
      <c r="P1538" s="112" t="s">
        <v>156</v>
      </c>
      <c r="Q1538" s="109">
        <v>0</v>
      </c>
      <c r="R1538" s="107">
        <v>0</v>
      </c>
      <c r="S1538" s="108">
        <v>1.79530258627467E-4</v>
      </c>
      <c r="T1538" s="108" t="s">
        <v>156</v>
      </c>
      <c r="U1538" s="110" t="s">
        <v>157</v>
      </c>
      <c r="V1538" s="116">
        <v>2.2862359343553901E-5</v>
      </c>
      <c r="W1538" s="107">
        <v>-3.7857856174124695E-6</v>
      </c>
      <c r="X1538" s="108">
        <v>3.1117339498973199E-4</v>
      </c>
      <c r="Y1538" s="108">
        <v>1361.0729772623756</v>
      </c>
      <c r="Z1538" s="109">
        <v>4.6590913381568301E-4</v>
      </c>
      <c r="AA1538" s="107">
        <v>-2.3881827193875373E-4</v>
      </c>
      <c r="AB1538" s="108">
        <v>1.05208652470107E-4</v>
      </c>
      <c r="AC1538" s="108">
        <v>22.581367231089377</v>
      </c>
      <c r="AD1538" s="110">
        <v>5.9791766949192038</v>
      </c>
    </row>
    <row r="1539" spans="1:30" x14ac:dyDescent="0.2">
      <c r="A1539" s="105" t="s">
        <v>4448</v>
      </c>
      <c r="B1539" s="105" t="s">
        <v>4449</v>
      </c>
      <c r="C1539" s="105" t="s">
        <v>4450</v>
      </c>
      <c r="D1539" s="116">
        <v>0</v>
      </c>
      <c r="E1539" s="107">
        <v>0</v>
      </c>
      <c r="F1539" s="114">
        <v>5.56612993504594E-5</v>
      </c>
      <c r="G1539" s="108" t="s">
        <v>156</v>
      </c>
      <c r="H1539" s="113">
        <v>0</v>
      </c>
      <c r="I1539" s="107">
        <v>0</v>
      </c>
      <c r="J1539" s="114">
        <v>3.4796953139082699E-5</v>
      </c>
      <c r="K1539" s="108" t="s">
        <v>156</v>
      </c>
      <c r="L1539" s="110" t="s">
        <v>157</v>
      </c>
      <c r="M1539" s="116">
        <v>0</v>
      </c>
      <c r="N1539" s="111">
        <v>0</v>
      </c>
      <c r="O1539" s="115">
        <v>3.25749744480996E-5</v>
      </c>
      <c r="P1539" s="112" t="s">
        <v>156</v>
      </c>
      <c r="Q1539" s="113">
        <v>0</v>
      </c>
      <c r="R1539" s="107">
        <v>0</v>
      </c>
      <c r="S1539" s="114">
        <v>1.2440052143546801E-5</v>
      </c>
      <c r="T1539" s="108" t="s">
        <v>156</v>
      </c>
      <c r="U1539" s="110" t="s">
        <v>157</v>
      </c>
      <c r="V1539" s="116">
        <v>0</v>
      </c>
      <c r="W1539" s="107">
        <v>0</v>
      </c>
      <c r="X1539" s="114">
        <v>3.5137462482027297E-5</v>
      </c>
      <c r="Y1539" s="108" t="s">
        <v>156</v>
      </c>
      <c r="Z1539" s="113">
        <v>0</v>
      </c>
      <c r="AA1539" s="107">
        <v>0</v>
      </c>
      <c r="AB1539" s="114">
        <v>5.8072173786268097E-6</v>
      </c>
      <c r="AC1539" s="108" t="s">
        <v>156</v>
      </c>
      <c r="AD1539" s="110" t="s">
        <v>157</v>
      </c>
    </row>
    <row r="1540" spans="1:30" x14ac:dyDescent="0.2">
      <c r="A1540" s="105" t="s">
        <v>4451</v>
      </c>
      <c r="B1540" s="105" t="s">
        <v>4452</v>
      </c>
      <c r="C1540" s="105" t="s">
        <v>4453</v>
      </c>
      <c r="D1540" s="116">
        <v>0</v>
      </c>
      <c r="E1540" s="107">
        <v>0</v>
      </c>
      <c r="F1540" s="114">
        <v>3.9370456945767598E-5</v>
      </c>
      <c r="G1540" s="108" t="s">
        <v>156</v>
      </c>
      <c r="H1540" s="113">
        <v>0</v>
      </c>
      <c r="I1540" s="107">
        <v>0</v>
      </c>
      <c r="J1540" s="114">
        <v>4.25649507787968E-5</v>
      </c>
      <c r="K1540" s="108" t="s">
        <v>156</v>
      </c>
      <c r="L1540" s="110" t="s">
        <v>157</v>
      </c>
      <c r="M1540" s="116">
        <v>0</v>
      </c>
      <c r="N1540" s="111">
        <v>0</v>
      </c>
      <c r="O1540" s="115">
        <v>2.6357112410066598E-5</v>
      </c>
      <c r="P1540" s="112" t="s">
        <v>156</v>
      </c>
      <c r="Q1540" s="113">
        <v>0</v>
      </c>
      <c r="R1540" s="107">
        <v>0</v>
      </c>
      <c r="S1540" s="114">
        <v>1.24400212991116E-5</v>
      </c>
      <c r="T1540" s="108" t="s">
        <v>156</v>
      </c>
      <c r="U1540" s="110" t="s">
        <v>157</v>
      </c>
      <c r="V1540" s="116">
        <v>0</v>
      </c>
      <c r="W1540" s="107">
        <v>0</v>
      </c>
      <c r="X1540" s="114">
        <v>5.6783956570335402E-5</v>
      </c>
      <c r="Y1540" s="108" t="s">
        <v>156</v>
      </c>
      <c r="Z1540" s="113">
        <v>0</v>
      </c>
      <c r="AA1540" s="107">
        <v>0</v>
      </c>
      <c r="AB1540" s="114">
        <v>8.2062263543960497E-6</v>
      </c>
      <c r="AC1540" s="108" t="s">
        <v>156</v>
      </c>
      <c r="AD1540" s="110" t="s">
        <v>157</v>
      </c>
    </row>
    <row r="1541" spans="1:30" x14ac:dyDescent="0.2">
      <c r="A1541" s="105" t="s">
        <v>4454</v>
      </c>
      <c r="B1541" s="105" t="s">
        <v>4455</v>
      </c>
      <c r="C1541" s="105" t="s">
        <v>4456</v>
      </c>
      <c r="D1541" s="116">
        <v>0</v>
      </c>
      <c r="E1541" s="107">
        <v>0</v>
      </c>
      <c r="F1541" s="114">
        <v>5.5689783733863698E-5</v>
      </c>
      <c r="G1541" s="108" t="s">
        <v>156</v>
      </c>
      <c r="H1541" s="113">
        <v>0</v>
      </c>
      <c r="I1541" s="107">
        <v>0</v>
      </c>
      <c r="J1541" s="114">
        <v>3.4825220916459198E-5</v>
      </c>
      <c r="K1541" s="108" t="s">
        <v>156</v>
      </c>
      <c r="L1541" s="110" t="s">
        <v>157</v>
      </c>
      <c r="M1541" s="116">
        <v>0</v>
      </c>
      <c r="N1541" s="111">
        <v>0</v>
      </c>
      <c r="O1541" s="115">
        <v>2.6618443754795999E-5</v>
      </c>
      <c r="P1541" s="112" t="s">
        <v>156</v>
      </c>
      <c r="Q1541" s="113">
        <v>0</v>
      </c>
      <c r="R1541" s="107">
        <v>0</v>
      </c>
      <c r="S1541" s="114">
        <v>1.7568060680892699E-5</v>
      </c>
      <c r="T1541" s="108" t="s">
        <v>156</v>
      </c>
      <c r="U1541" s="110" t="s">
        <v>157</v>
      </c>
      <c r="V1541" s="116">
        <v>0</v>
      </c>
      <c r="W1541" s="107">
        <v>0</v>
      </c>
      <c r="X1541" s="114">
        <v>7.0794561929444206E-5</v>
      </c>
      <c r="Y1541" s="108" t="s">
        <v>156</v>
      </c>
      <c r="Z1541" s="109">
        <v>0</v>
      </c>
      <c r="AA1541" s="107">
        <v>0</v>
      </c>
      <c r="AB1541" s="108">
        <v>0</v>
      </c>
      <c r="AC1541" s="108" t="s">
        <v>156</v>
      </c>
      <c r="AD1541" s="110" t="s">
        <v>157</v>
      </c>
    </row>
    <row r="1542" spans="1:30" x14ac:dyDescent="0.2">
      <c r="A1542" s="105" t="s">
        <v>4457</v>
      </c>
      <c r="B1542" s="105" t="s">
        <v>4458</v>
      </c>
      <c r="C1542" s="105" t="s">
        <v>4459</v>
      </c>
      <c r="D1542" s="116">
        <v>0</v>
      </c>
      <c r="E1542" s="107">
        <v>0</v>
      </c>
      <c r="F1542" s="114">
        <v>5.5565887901475597E-5</v>
      </c>
      <c r="G1542" s="108" t="s">
        <v>156</v>
      </c>
      <c r="H1542" s="113">
        <v>0</v>
      </c>
      <c r="I1542" s="107">
        <v>0</v>
      </c>
      <c r="J1542" s="114">
        <v>2.3792509562376901E-5</v>
      </c>
      <c r="K1542" s="108" t="s">
        <v>156</v>
      </c>
      <c r="L1542" s="110" t="s">
        <v>157</v>
      </c>
      <c r="M1542" s="116">
        <v>0</v>
      </c>
      <c r="N1542" s="111">
        <v>0</v>
      </c>
      <c r="O1542" s="115">
        <v>3.2355875161303999E-5</v>
      </c>
      <c r="P1542" s="112" t="s">
        <v>156</v>
      </c>
      <c r="Q1542" s="109">
        <v>0</v>
      </c>
      <c r="R1542" s="107">
        <v>0</v>
      </c>
      <c r="S1542" s="108">
        <v>0</v>
      </c>
      <c r="T1542" s="108" t="s">
        <v>156</v>
      </c>
      <c r="U1542" s="110" t="s">
        <v>157</v>
      </c>
      <c r="V1542" s="106">
        <v>0</v>
      </c>
      <c r="W1542" s="107">
        <v>0</v>
      </c>
      <c r="X1542" s="108">
        <v>0</v>
      </c>
      <c r="Y1542" s="108" t="s">
        <v>156</v>
      </c>
      <c r="Z1542" s="113">
        <v>0</v>
      </c>
      <c r="AA1542" s="107">
        <v>0</v>
      </c>
      <c r="AB1542" s="114">
        <v>9.1977972965148696E-6</v>
      </c>
      <c r="AC1542" s="108" t="s">
        <v>156</v>
      </c>
      <c r="AD1542" s="110" t="s">
        <v>157</v>
      </c>
    </row>
    <row r="1543" spans="1:30" x14ac:dyDescent="0.2">
      <c r="A1543" s="105" t="s">
        <v>4460</v>
      </c>
      <c r="B1543" s="105" t="s">
        <v>4461</v>
      </c>
      <c r="C1543" s="105" t="s">
        <v>4462</v>
      </c>
      <c r="D1543" s="116">
        <v>0</v>
      </c>
      <c r="E1543" s="107">
        <v>0</v>
      </c>
      <c r="F1543" s="108">
        <v>5.7093811159261796E-4</v>
      </c>
      <c r="G1543" s="108" t="s">
        <v>156</v>
      </c>
      <c r="H1543" s="113">
        <v>0</v>
      </c>
      <c r="I1543" s="107">
        <v>0</v>
      </c>
      <c r="J1543" s="108">
        <v>2.5264243358727201E-4</v>
      </c>
      <c r="K1543" s="108" t="s">
        <v>156</v>
      </c>
      <c r="L1543" s="110" t="s">
        <v>157</v>
      </c>
      <c r="M1543" s="116">
        <v>0</v>
      </c>
      <c r="N1543" s="111">
        <v>0</v>
      </c>
      <c r="O1543" s="115">
        <v>4.7053720714611102E-6</v>
      </c>
      <c r="P1543" s="112" t="s">
        <v>156</v>
      </c>
      <c r="Q1543" s="113">
        <v>0</v>
      </c>
      <c r="R1543" s="107">
        <v>0</v>
      </c>
      <c r="S1543" s="108">
        <v>1.7370555307326299E-4</v>
      </c>
      <c r="T1543" s="108" t="s">
        <v>156</v>
      </c>
      <c r="U1543" s="110" t="s">
        <v>157</v>
      </c>
      <c r="V1543" s="116">
        <v>0</v>
      </c>
      <c r="W1543" s="107">
        <v>0</v>
      </c>
      <c r="X1543" s="108">
        <v>3.5991074297700898E-4</v>
      </c>
      <c r="Y1543" s="108" t="s">
        <v>156</v>
      </c>
      <c r="Z1543" s="113">
        <v>0</v>
      </c>
      <c r="AA1543" s="107">
        <v>0</v>
      </c>
      <c r="AB1543" s="114">
        <v>2.17290230993559E-6</v>
      </c>
      <c r="AC1543" s="108" t="s">
        <v>156</v>
      </c>
      <c r="AD1543" s="110" t="s">
        <v>157</v>
      </c>
    </row>
    <row r="1544" spans="1:30" x14ac:dyDescent="0.2">
      <c r="A1544" s="105" t="s">
        <v>4463</v>
      </c>
      <c r="B1544" s="105" t="s">
        <v>4464</v>
      </c>
      <c r="C1544" s="105" t="s">
        <v>4465</v>
      </c>
      <c r="D1544" s="116">
        <v>0</v>
      </c>
      <c r="E1544" s="107">
        <v>0</v>
      </c>
      <c r="F1544" s="108">
        <v>6.9931860701533599E-4</v>
      </c>
      <c r="G1544" s="108" t="s">
        <v>156</v>
      </c>
      <c r="H1544" s="113">
        <v>0</v>
      </c>
      <c r="I1544" s="107">
        <v>0</v>
      </c>
      <c r="J1544" s="108">
        <v>3.1278883188927902E-4</v>
      </c>
      <c r="K1544" s="108" t="s">
        <v>156</v>
      </c>
      <c r="L1544" s="110" t="s">
        <v>157</v>
      </c>
      <c r="M1544" s="116">
        <v>0</v>
      </c>
      <c r="N1544" s="111">
        <v>0</v>
      </c>
      <c r="O1544" s="112">
        <v>1.93129634170942E-4</v>
      </c>
      <c r="P1544" s="112" t="s">
        <v>156</v>
      </c>
      <c r="Q1544" s="113">
        <v>0</v>
      </c>
      <c r="R1544" s="107">
        <v>0</v>
      </c>
      <c r="S1544" s="108">
        <v>1.7015842785050701E-4</v>
      </c>
      <c r="T1544" s="108" t="s">
        <v>156</v>
      </c>
      <c r="U1544" s="110" t="s">
        <v>157</v>
      </c>
      <c r="V1544" s="116">
        <v>0</v>
      </c>
      <c r="W1544" s="107">
        <v>0</v>
      </c>
      <c r="X1544" s="108">
        <v>5.1118587161027098E-4</v>
      </c>
      <c r="Y1544" s="108" t="s">
        <v>156</v>
      </c>
      <c r="Z1544" s="113">
        <v>0</v>
      </c>
      <c r="AA1544" s="107">
        <v>0</v>
      </c>
      <c r="AB1544" s="114">
        <v>3.0721753336533099E-6</v>
      </c>
      <c r="AC1544" s="108" t="s">
        <v>156</v>
      </c>
      <c r="AD1544" s="110" t="s">
        <v>157</v>
      </c>
    </row>
    <row r="1545" spans="1:30" x14ac:dyDescent="0.2">
      <c r="A1545" s="105" t="s">
        <v>4466</v>
      </c>
      <c r="B1545" s="105" t="s">
        <v>4467</v>
      </c>
      <c r="C1545" s="105" t="s">
        <v>4468</v>
      </c>
      <c r="D1545" s="116">
        <v>0</v>
      </c>
      <c r="E1545" s="107">
        <v>0</v>
      </c>
      <c r="F1545" s="108">
        <v>2.5158557412915201E-4</v>
      </c>
      <c r="G1545" s="108" t="s">
        <v>156</v>
      </c>
      <c r="H1545" s="113">
        <v>0</v>
      </c>
      <c r="I1545" s="107">
        <v>0</v>
      </c>
      <c r="J1545" s="108">
        <v>1.19249917505814E-4</v>
      </c>
      <c r="K1545" s="108" t="s">
        <v>156</v>
      </c>
      <c r="L1545" s="110" t="s">
        <v>157</v>
      </c>
      <c r="M1545" s="116">
        <v>0</v>
      </c>
      <c r="N1545" s="111">
        <v>0</v>
      </c>
      <c r="O1545" s="112">
        <v>1.6259859654837601E-4</v>
      </c>
      <c r="P1545" s="112" t="s">
        <v>156</v>
      </c>
      <c r="Q1545" s="113">
        <v>0</v>
      </c>
      <c r="R1545" s="107">
        <v>0</v>
      </c>
      <c r="S1545" s="108">
        <v>1.1203035573120701E-4</v>
      </c>
      <c r="T1545" s="108" t="s">
        <v>156</v>
      </c>
      <c r="U1545" s="110" t="s">
        <v>157</v>
      </c>
      <c r="V1545" s="116">
        <v>0</v>
      </c>
      <c r="W1545" s="107">
        <v>0</v>
      </c>
      <c r="X1545" s="114">
        <v>9.5148414629401103E-5</v>
      </c>
      <c r="Y1545" s="108" t="s">
        <v>156</v>
      </c>
      <c r="Z1545" s="113">
        <v>0</v>
      </c>
      <c r="AA1545" s="107">
        <v>0</v>
      </c>
      <c r="AB1545" s="114">
        <v>6.2870048171642903E-5</v>
      </c>
      <c r="AC1545" s="108" t="s">
        <v>156</v>
      </c>
      <c r="AD1545" s="110" t="s">
        <v>157</v>
      </c>
    </row>
    <row r="1546" spans="1:30" x14ac:dyDescent="0.2">
      <c r="A1546" s="105" t="s">
        <v>4469</v>
      </c>
      <c r="B1546" s="105" t="s">
        <v>4470</v>
      </c>
      <c r="C1546" s="105" t="s">
        <v>4471</v>
      </c>
      <c r="D1546" s="116">
        <v>0</v>
      </c>
      <c r="E1546" s="107">
        <v>0</v>
      </c>
      <c r="F1546" s="108">
        <v>2.5161210751201298E-4</v>
      </c>
      <c r="G1546" s="108" t="s">
        <v>156</v>
      </c>
      <c r="H1546" s="113">
        <v>0</v>
      </c>
      <c r="I1546" s="107">
        <v>0</v>
      </c>
      <c r="J1546" s="114">
        <v>6.92624268959511E-5</v>
      </c>
      <c r="K1546" s="108" t="s">
        <v>156</v>
      </c>
      <c r="L1546" s="110" t="s">
        <v>157</v>
      </c>
      <c r="M1546" s="116">
        <v>0</v>
      </c>
      <c r="N1546" s="111">
        <v>0</v>
      </c>
      <c r="O1546" s="112">
        <v>1.20296577409424E-4</v>
      </c>
      <c r="P1546" s="112" t="s">
        <v>156</v>
      </c>
      <c r="Q1546" s="113">
        <v>0</v>
      </c>
      <c r="R1546" s="107">
        <v>0</v>
      </c>
      <c r="S1546" s="108">
        <v>1.12377659679364E-4</v>
      </c>
      <c r="T1546" s="108" t="s">
        <v>156</v>
      </c>
      <c r="U1546" s="110" t="s">
        <v>157</v>
      </c>
      <c r="V1546" s="116">
        <v>0</v>
      </c>
      <c r="W1546" s="107">
        <v>0</v>
      </c>
      <c r="X1546" s="114">
        <v>5.5929461701422102E-5</v>
      </c>
      <c r="Y1546" s="108" t="s">
        <v>156</v>
      </c>
      <c r="Z1546" s="113">
        <v>0</v>
      </c>
      <c r="AA1546" s="107">
        <v>0</v>
      </c>
      <c r="AB1546" s="114">
        <v>3.7026132855542398E-5</v>
      </c>
      <c r="AC1546" s="108" t="s">
        <v>156</v>
      </c>
      <c r="AD1546" s="110" t="s">
        <v>157</v>
      </c>
    </row>
    <row r="1547" spans="1:30" x14ac:dyDescent="0.2">
      <c r="A1547" s="105" t="s">
        <v>4472</v>
      </c>
      <c r="B1547" s="105" t="s">
        <v>4473</v>
      </c>
      <c r="C1547" s="105" t="s">
        <v>4474</v>
      </c>
      <c r="D1547" s="116">
        <v>0</v>
      </c>
      <c r="E1547" s="107">
        <v>0</v>
      </c>
      <c r="F1547" s="114">
        <v>5.56612993504594E-5</v>
      </c>
      <c r="G1547" s="108" t="s">
        <v>156</v>
      </c>
      <c r="H1547" s="113">
        <v>0</v>
      </c>
      <c r="I1547" s="107">
        <v>0</v>
      </c>
      <c r="J1547" s="114">
        <v>3.4796953139082699E-5</v>
      </c>
      <c r="K1547" s="108" t="s">
        <v>156</v>
      </c>
      <c r="L1547" s="110" t="s">
        <v>157</v>
      </c>
      <c r="M1547" s="116">
        <v>0</v>
      </c>
      <c r="N1547" s="111">
        <v>0</v>
      </c>
      <c r="O1547" s="115">
        <v>3.25749744480996E-5</v>
      </c>
      <c r="P1547" s="112" t="s">
        <v>156</v>
      </c>
      <c r="Q1547" s="113">
        <v>0</v>
      </c>
      <c r="R1547" s="107">
        <v>0</v>
      </c>
      <c r="S1547" s="114">
        <v>1.2440052143546801E-5</v>
      </c>
      <c r="T1547" s="108" t="s">
        <v>156</v>
      </c>
      <c r="U1547" s="110" t="s">
        <v>157</v>
      </c>
      <c r="V1547" s="116">
        <v>0</v>
      </c>
      <c r="W1547" s="107">
        <v>0</v>
      </c>
      <c r="X1547" s="114">
        <v>3.5137462482027297E-5</v>
      </c>
      <c r="Y1547" s="108" t="s">
        <v>156</v>
      </c>
      <c r="Z1547" s="113">
        <v>0</v>
      </c>
      <c r="AA1547" s="107">
        <v>0</v>
      </c>
      <c r="AB1547" s="114">
        <v>5.8072173786268097E-6</v>
      </c>
      <c r="AC1547" s="108" t="s">
        <v>156</v>
      </c>
      <c r="AD1547" s="110" t="s">
        <v>157</v>
      </c>
    </row>
    <row r="1548" spans="1:30" x14ac:dyDescent="0.2">
      <c r="A1548" s="105" t="s">
        <v>4475</v>
      </c>
      <c r="B1548" s="105" t="s">
        <v>4476</v>
      </c>
      <c r="C1548" s="105" t="s">
        <v>4477</v>
      </c>
      <c r="D1548" s="116">
        <v>0</v>
      </c>
      <c r="E1548" s="107">
        <v>0</v>
      </c>
      <c r="F1548" s="114">
        <v>3.9370456945767598E-5</v>
      </c>
      <c r="G1548" s="108" t="s">
        <v>156</v>
      </c>
      <c r="H1548" s="113">
        <v>0</v>
      </c>
      <c r="I1548" s="107">
        <v>0</v>
      </c>
      <c r="J1548" s="114">
        <v>4.25649507787968E-5</v>
      </c>
      <c r="K1548" s="108" t="s">
        <v>156</v>
      </c>
      <c r="L1548" s="110" t="s">
        <v>157</v>
      </c>
      <c r="M1548" s="116">
        <v>0</v>
      </c>
      <c r="N1548" s="111">
        <v>0</v>
      </c>
      <c r="O1548" s="115">
        <v>2.6357112410066598E-5</v>
      </c>
      <c r="P1548" s="112" t="s">
        <v>156</v>
      </c>
      <c r="Q1548" s="113">
        <v>0</v>
      </c>
      <c r="R1548" s="107">
        <v>0</v>
      </c>
      <c r="S1548" s="114">
        <v>1.24400212991116E-5</v>
      </c>
      <c r="T1548" s="108" t="s">
        <v>156</v>
      </c>
      <c r="U1548" s="110" t="s">
        <v>157</v>
      </c>
      <c r="V1548" s="116">
        <v>0</v>
      </c>
      <c r="W1548" s="107">
        <v>0</v>
      </c>
      <c r="X1548" s="114">
        <v>5.6783956570335402E-5</v>
      </c>
      <c r="Y1548" s="108" t="s">
        <v>156</v>
      </c>
      <c r="Z1548" s="113">
        <v>0</v>
      </c>
      <c r="AA1548" s="107">
        <v>0</v>
      </c>
      <c r="AB1548" s="114">
        <v>8.2062263543960497E-6</v>
      </c>
      <c r="AC1548" s="108" t="s">
        <v>156</v>
      </c>
      <c r="AD1548" s="110" t="s">
        <v>157</v>
      </c>
    </row>
    <row r="1549" spans="1:30" x14ac:dyDescent="0.2">
      <c r="A1549" s="105" t="s">
        <v>4478</v>
      </c>
      <c r="B1549" s="105" t="s">
        <v>4479</v>
      </c>
      <c r="C1549" s="105" t="s">
        <v>4480</v>
      </c>
      <c r="D1549" s="116">
        <v>0</v>
      </c>
      <c r="E1549" s="107">
        <v>0</v>
      </c>
      <c r="F1549" s="108">
        <v>5.5437875654403002E-4</v>
      </c>
      <c r="G1549" s="108" t="s">
        <v>156</v>
      </c>
      <c r="H1549" s="113">
        <v>0</v>
      </c>
      <c r="I1549" s="107">
        <v>0</v>
      </c>
      <c r="J1549" s="114">
        <v>1.22358013663224E-5</v>
      </c>
      <c r="K1549" s="108" t="s">
        <v>156</v>
      </c>
      <c r="L1549" s="110" t="s">
        <v>157</v>
      </c>
      <c r="M1549" s="116">
        <v>0</v>
      </c>
      <c r="N1549" s="111">
        <v>0</v>
      </c>
      <c r="O1549" s="112">
        <v>2.5975589745271601E-4</v>
      </c>
      <c r="P1549" s="112" t="s">
        <v>156</v>
      </c>
      <c r="Q1549" s="113">
        <v>0</v>
      </c>
      <c r="R1549" s="107">
        <v>0</v>
      </c>
      <c r="S1549" s="114">
        <v>1.12855937465487E-5</v>
      </c>
      <c r="T1549" s="108" t="s">
        <v>156</v>
      </c>
      <c r="U1549" s="110" t="s">
        <v>157</v>
      </c>
      <c r="V1549" s="116">
        <v>0</v>
      </c>
      <c r="W1549" s="107">
        <v>0</v>
      </c>
      <c r="X1549" s="114">
        <v>1.4919987144744901E-5</v>
      </c>
      <c r="Y1549" s="108" t="s">
        <v>156</v>
      </c>
      <c r="Z1549" s="113">
        <v>0</v>
      </c>
      <c r="AA1549" s="107">
        <v>0</v>
      </c>
      <c r="AB1549" s="114">
        <v>3.9531417607870903E-6</v>
      </c>
      <c r="AC1549" s="108" t="s">
        <v>156</v>
      </c>
      <c r="AD1549" s="110" t="s">
        <v>157</v>
      </c>
    </row>
    <row r="1550" spans="1:30" x14ac:dyDescent="0.2">
      <c r="A1550" s="105" t="s">
        <v>4481</v>
      </c>
      <c r="B1550" s="105" t="s">
        <v>4482</v>
      </c>
      <c r="C1550" s="105" t="s">
        <v>4483</v>
      </c>
      <c r="D1550" s="116">
        <v>0</v>
      </c>
      <c r="E1550" s="107">
        <v>0</v>
      </c>
      <c r="F1550" s="108">
        <v>3.1442089647368401E-4</v>
      </c>
      <c r="G1550" s="108" t="s">
        <v>156</v>
      </c>
      <c r="H1550" s="113">
        <v>0</v>
      </c>
      <c r="I1550" s="107">
        <v>0</v>
      </c>
      <c r="J1550" s="114">
        <v>1.11742273163135E-5</v>
      </c>
      <c r="K1550" s="108" t="s">
        <v>156</v>
      </c>
      <c r="L1550" s="110" t="s">
        <v>157</v>
      </c>
      <c r="M1550" s="116">
        <v>0</v>
      </c>
      <c r="N1550" s="111">
        <v>0</v>
      </c>
      <c r="O1550" s="112">
        <v>3.1399793384454699E-4</v>
      </c>
      <c r="P1550" s="112" t="s">
        <v>156</v>
      </c>
      <c r="Q1550" s="113">
        <v>0</v>
      </c>
      <c r="R1550" s="107">
        <v>0</v>
      </c>
      <c r="S1550" s="114">
        <v>1.5122986640978501E-5</v>
      </c>
      <c r="T1550" s="108" t="s">
        <v>156</v>
      </c>
      <c r="U1550" s="110" t="s">
        <v>157</v>
      </c>
      <c r="V1550" s="116">
        <v>0</v>
      </c>
      <c r="W1550" s="107">
        <v>0</v>
      </c>
      <c r="X1550" s="114">
        <v>1.1599170028499999E-5</v>
      </c>
      <c r="Y1550" s="108" t="s">
        <v>156</v>
      </c>
      <c r="Z1550" s="113">
        <v>0</v>
      </c>
      <c r="AA1550" s="107">
        <v>0</v>
      </c>
      <c r="AB1550" s="114">
        <v>3.9893598215033096E-6</v>
      </c>
      <c r="AC1550" s="108" t="s">
        <v>156</v>
      </c>
      <c r="AD1550" s="110" t="s">
        <v>157</v>
      </c>
    </row>
    <row r="1551" spans="1:30" x14ac:dyDescent="0.2">
      <c r="A1551" s="105" t="s">
        <v>4484</v>
      </c>
      <c r="B1551" s="105" t="s">
        <v>4485</v>
      </c>
      <c r="C1551" s="105" t="s">
        <v>4486</v>
      </c>
      <c r="D1551" s="106">
        <v>0</v>
      </c>
      <c r="E1551" s="107">
        <v>0</v>
      </c>
      <c r="F1551" s="108">
        <v>4.4849345434543497E-2</v>
      </c>
      <c r="G1551" s="108" t="s">
        <v>156</v>
      </c>
      <c r="H1551" s="109">
        <v>0</v>
      </c>
      <c r="I1551" s="107">
        <v>0</v>
      </c>
      <c r="J1551" s="108">
        <v>0</v>
      </c>
      <c r="K1551" s="108" t="s">
        <v>156</v>
      </c>
      <c r="L1551" s="110" t="s">
        <v>157</v>
      </c>
      <c r="M1551" s="106">
        <v>0</v>
      </c>
      <c r="N1551" s="111">
        <v>0</v>
      </c>
      <c r="O1551" s="112">
        <v>3.4297477026304299E-2</v>
      </c>
      <c r="P1551" s="112" t="s">
        <v>156</v>
      </c>
      <c r="Q1551" s="109">
        <v>0</v>
      </c>
      <c r="R1551" s="107">
        <v>0</v>
      </c>
      <c r="S1551" s="108">
        <v>4.7134470570850597E-3</v>
      </c>
      <c r="T1551" s="108" t="s">
        <v>156</v>
      </c>
      <c r="U1551" s="110" t="s">
        <v>157</v>
      </c>
      <c r="V1551" s="106">
        <v>0</v>
      </c>
      <c r="W1551" s="107">
        <v>0</v>
      </c>
      <c r="X1551" s="108">
        <v>4.5590226811128001E-3</v>
      </c>
      <c r="Y1551" s="108" t="s">
        <v>156</v>
      </c>
      <c r="Z1551" s="109">
        <v>0</v>
      </c>
      <c r="AA1551" s="107">
        <v>0</v>
      </c>
      <c r="AB1551" s="108">
        <v>1.0149454496727901E-2</v>
      </c>
      <c r="AC1551" s="108" t="s">
        <v>156</v>
      </c>
      <c r="AD1551" s="110" t="s">
        <v>157</v>
      </c>
    </row>
    <row r="1552" spans="1:30" x14ac:dyDescent="0.2">
      <c r="A1552" s="105" t="s">
        <v>4487</v>
      </c>
      <c r="B1552" s="105" t="s">
        <v>4488</v>
      </c>
      <c r="C1552" s="105" t="s">
        <v>4489</v>
      </c>
      <c r="D1552" s="106">
        <v>0</v>
      </c>
      <c r="E1552" s="107">
        <v>0</v>
      </c>
      <c r="F1552" s="108">
        <v>0.100185493395463</v>
      </c>
      <c r="G1552" s="108" t="s">
        <v>156</v>
      </c>
      <c r="H1552" s="109">
        <v>0</v>
      </c>
      <c r="I1552" s="107">
        <v>0</v>
      </c>
      <c r="J1552" s="108">
        <v>8.2156981183424994E-3</v>
      </c>
      <c r="K1552" s="108" t="s">
        <v>156</v>
      </c>
      <c r="L1552" s="110" t="s">
        <v>157</v>
      </c>
      <c r="M1552" s="106">
        <v>0</v>
      </c>
      <c r="N1552" s="111">
        <v>0</v>
      </c>
      <c r="O1552" s="112">
        <v>3.4689850186598502E-2</v>
      </c>
      <c r="P1552" s="112" t="s">
        <v>156</v>
      </c>
      <c r="Q1552" s="109">
        <v>0</v>
      </c>
      <c r="R1552" s="107">
        <v>0</v>
      </c>
      <c r="S1552" s="108">
        <v>0</v>
      </c>
      <c r="T1552" s="108" t="s">
        <v>156</v>
      </c>
      <c r="U1552" s="110" t="s">
        <v>157</v>
      </c>
      <c r="V1552" s="106">
        <v>0</v>
      </c>
      <c r="W1552" s="107">
        <v>0</v>
      </c>
      <c r="X1552" s="108">
        <v>4.4887773002711302E-3</v>
      </c>
      <c r="Y1552" s="108" t="s">
        <v>156</v>
      </c>
      <c r="Z1552" s="109">
        <v>0</v>
      </c>
      <c r="AA1552" s="107">
        <v>0</v>
      </c>
      <c r="AB1552" s="108">
        <v>1.0149454497318799E-2</v>
      </c>
      <c r="AC1552" s="108" t="s">
        <v>156</v>
      </c>
      <c r="AD1552" s="110" t="s">
        <v>157</v>
      </c>
    </row>
    <row r="1553" spans="1:30" x14ac:dyDescent="0.2">
      <c r="A1553" s="105" t="s">
        <v>4490</v>
      </c>
      <c r="B1553" s="105" t="s">
        <v>4491</v>
      </c>
      <c r="C1553" s="105" t="s">
        <v>4492</v>
      </c>
      <c r="D1553" s="106">
        <v>0</v>
      </c>
      <c r="E1553" s="107">
        <v>0</v>
      </c>
      <c r="F1553" s="108">
        <v>0</v>
      </c>
      <c r="G1553" s="108" t="s">
        <v>156</v>
      </c>
      <c r="H1553" s="109">
        <v>0</v>
      </c>
      <c r="I1553" s="107">
        <v>0</v>
      </c>
      <c r="J1553" s="108">
        <v>1.5688380591295601E-2</v>
      </c>
      <c r="K1553" s="108" t="s">
        <v>156</v>
      </c>
      <c r="L1553" s="110" t="s">
        <v>157</v>
      </c>
      <c r="M1553" s="106">
        <v>0</v>
      </c>
      <c r="N1553" s="111">
        <v>0</v>
      </c>
      <c r="O1553" s="112">
        <v>0</v>
      </c>
      <c r="P1553" s="112" t="s">
        <v>156</v>
      </c>
      <c r="Q1553" s="113">
        <v>0</v>
      </c>
      <c r="R1553" s="107">
        <v>0</v>
      </c>
      <c r="S1553" s="108">
        <v>2.7287458416566002E-3</v>
      </c>
      <c r="T1553" s="108" t="s">
        <v>156</v>
      </c>
      <c r="U1553" s="110" t="s">
        <v>157</v>
      </c>
      <c r="V1553" s="106">
        <v>0</v>
      </c>
      <c r="W1553" s="107">
        <v>0</v>
      </c>
      <c r="X1553" s="108">
        <v>0</v>
      </c>
      <c r="Y1553" s="108" t="s">
        <v>156</v>
      </c>
      <c r="Z1553" s="109">
        <v>0</v>
      </c>
      <c r="AA1553" s="107">
        <v>0</v>
      </c>
      <c r="AB1553" s="108">
        <v>1.7383639878939702E-2</v>
      </c>
      <c r="AC1553" s="108" t="s">
        <v>156</v>
      </c>
      <c r="AD1553" s="110" t="s">
        <v>157</v>
      </c>
    </row>
    <row r="1554" spans="1:30" x14ac:dyDescent="0.2">
      <c r="A1554" s="105" t="s">
        <v>4493</v>
      </c>
      <c r="B1554" s="105" t="s">
        <v>4494</v>
      </c>
      <c r="C1554" s="105" t="s">
        <v>4495</v>
      </c>
      <c r="D1554" s="106">
        <v>0</v>
      </c>
      <c r="E1554" s="107">
        <v>0</v>
      </c>
      <c r="F1554" s="108">
        <v>4.5171909436958299E-2</v>
      </c>
      <c r="G1554" s="108" t="s">
        <v>156</v>
      </c>
      <c r="H1554" s="109">
        <v>0</v>
      </c>
      <c r="I1554" s="107">
        <v>0</v>
      </c>
      <c r="J1554" s="108">
        <v>9.1301857921252793E-3</v>
      </c>
      <c r="K1554" s="108" t="s">
        <v>156</v>
      </c>
      <c r="L1554" s="110" t="s">
        <v>157</v>
      </c>
      <c r="M1554" s="106">
        <v>0</v>
      </c>
      <c r="N1554" s="111">
        <v>0</v>
      </c>
      <c r="O1554" s="112">
        <v>2.4552490769214001E-2</v>
      </c>
      <c r="P1554" s="112" t="s">
        <v>156</v>
      </c>
      <c r="Q1554" s="109">
        <v>0</v>
      </c>
      <c r="R1554" s="107">
        <v>0</v>
      </c>
      <c r="S1554" s="108">
        <v>0</v>
      </c>
      <c r="T1554" s="108" t="s">
        <v>156</v>
      </c>
      <c r="U1554" s="110" t="s">
        <v>157</v>
      </c>
      <c r="V1554" s="106">
        <v>0</v>
      </c>
      <c r="W1554" s="107">
        <v>0</v>
      </c>
      <c r="X1554" s="108">
        <v>0</v>
      </c>
      <c r="Y1554" s="108" t="s">
        <v>156</v>
      </c>
      <c r="Z1554" s="109">
        <v>0</v>
      </c>
      <c r="AA1554" s="107">
        <v>0</v>
      </c>
      <c r="AB1554" s="108">
        <v>1.22951808247188E-2</v>
      </c>
      <c r="AC1554" s="108" t="s">
        <v>156</v>
      </c>
      <c r="AD1554" s="110" t="s">
        <v>157</v>
      </c>
    </row>
    <row r="1555" spans="1:30" x14ac:dyDescent="0.2">
      <c r="A1555" s="105" t="s">
        <v>4496</v>
      </c>
      <c r="B1555" s="105" t="s">
        <v>4497</v>
      </c>
      <c r="C1555" s="105" t="s">
        <v>4498</v>
      </c>
      <c r="D1555" s="116">
        <v>0</v>
      </c>
      <c r="E1555" s="107">
        <v>0</v>
      </c>
      <c r="F1555" s="114">
        <v>1.88993858328574E-5</v>
      </c>
      <c r="G1555" s="108" t="s">
        <v>156</v>
      </c>
      <c r="H1555" s="113">
        <v>0</v>
      </c>
      <c r="I1555" s="107">
        <v>0</v>
      </c>
      <c r="J1555" s="114">
        <v>5.9106874441174201E-5</v>
      </c>
      <c r="K1555" s="108" t="s">
        <v>156</v>
      </c>
      <c r="L1555" s="110" t="s">
        <v>157</v>
      </c>
      <c r="M1555" s="116">
        <v>0</v>
      </c>
      <c r="N1555" s="111">
        <v>0</v>
      </c>
      <c r="O1555" s="112">
        <v>1.0026982731664299E-4</v>
      </c>
      <c r="P1555" s="112" t="s">
        <v>156</v>
      </c>
      <c r="Q1555" s="109">
        <v>1.77338974886536E-4</v>
      </c>
      <c r="R1555" s="107">
        <v>-4.0909095719139415E-4</v>
      </c>
      <c r="S1555" s="108">
        <v>3.2564698727792903E-4</v>
      </c>
      <c r="T1555" s="108">
        <v>183.62967728119699</v>
      </c>
      <c r="U1555" s="110" t="s">
        <v>157</v>
      </c>
      <c r="V1555" s="116">
        <v>0</v>
      </c>
      <c r="W1555" s="107">
        <v>0</v>
      </c>
      <c r="X1555" s="114">
        <v>1.1500724304187901E-5</v>
      </c>
      <c r="Y1555" s="108" t="s">
        <v>156</v>
      </c>
      <c r="Z1555" s="113">
        <v>0</v>
      </c>
      <c r="AA1555" s="107">
        <v>0</v>
      </c>
      <c r="AB1555" s="114">
        <v>1.95038378524191E-5</v>
      </c>
      <c r="AC1555" s="108" t="s">
        <v>156</v>
      </c>
      <c r="AD1555" s="110" t="s">
        <v>157</v>
      </c>
    </row>
    <row r="1556" spans="1:30" x14ac:dyDescent="0.2">
      <c r="A1556" s="105" t="s">
        <v>4499</v>
      </c>
      <c r="B1556" s="105" t="s">
        <v>4500</v>
      </c>
      <c r="C1556" s="105" t="s">
        <v>4501</v>
      </c>
      <c r="D1556" s="116">
        <v>0</v>
      </c>
      <c r="E1556" s="107">
        <v>0</v>
      </c>
      <c r="F1556" s="114">
        <v>3.4968743441018302E-5</v>
      </c>
      <c r="G1556" s="108" t="s">
        <v>156</v>
      </c>
      <c r="H1556" s="109">
        <v>3.7782299698795198E-4</v>
      </c>
      <c r="I1556" s="107">
        <v>-9.308277826754176E-4</v>
      </c>
      <c r="J1556" s="108">
        <v>1.8952074449237201E-4</v>
      </c>
      <c r="K1556" s="108">
        <v>50.161251698084286</v>
      </c>
      <c r="L1556" s="110" t="s">
        <v>157</v>
      </c>
      <c r="M1556" s="116">
        <v>0</v>
      </c>
      <c r="N1556" s="111">
        <v>0</v>
      </c>
      <c r="O1556" s="112">
        <v>1.03490172304049E-4</v>
      </c>
      <c r="P1556" s="112" t="s">
        <v>156</v>
      </c>
      <c r="Q1556" s="113">
        <v>0</v>
      </c>
      <c r="R1556" s="107">
        <v>0</v>
      </c>
      <c r="S1556" s="108">
        <v>3.2977927609786E-4</v>
      </c>
      <c r="T1556" s="108" t="s">
        <v>156</v>
      </c>
      <c r="U1556" s="110" t="s">
        <v>157</v>
      </c>
      <c r="V1556" s="116">
        <v>0</v>
      </c>
      <c r="W1556" s="107">
        <v>0</v>
      </c>
      <c r="X1556" s="114">
        <v>7.8924433662564902E-5</v>
      </c>
      <c r="Y1556" s="108" t="s">
        <v>156</v>
      </c>
      <c r="Z1556" s="113">
        <v>0</v>
      </c>
      <c r="AA1556" s="107">
        <v>0</v>
      </c>
      <c r="AB1556" s="114">
        <v>2.8791691325291598E-5</v>
      </c>
      <c r="AC1556" s="108" t="s">
        <v>156</v>
      </c>
      <c r="AD1556" s="110" t="s">
        <v>157</v>
      </c>
    </row>
    <row r="1557" spans="1:30" x14ac:dyDescent="0.2">
      <c r="A1557" s="105" t="s">
        <v>4502</v>
      </c>
      <c r="B1557" s="105" t="s">
        <v>4503</v>
      </c>
      <c r="C1557" s="105" t="s">
        <v>4504</v>
      </c>
      <c r="D1557" s="116">
        <v>0</v>
      </c>
      <c r="E1557" s="107">
        <v>0</v>
      </c>
      <c r="F1557" s="108">
        <v>1.3757302932064701E-3</v>
      </c>
      <c r="G1557" s="108" t="s">
        <v>156</v>
      </c>
      <c r="H1557" s="113">
        <v>0</v>
      </c>
      <c r="I1557" s="107">
        <v>0</v>
      </c>
      <c r="J1557" s="114">
        <v>1.1425413127342901E-5</v>
      </c>
      <c r="K1557" s="108" t="s">
        <v>156</v>
      </c>
      <c r="L1557" s="110" t="s">
        <v>157</v>
      </c>
      <c r="M1557" s="116">
        <v>0</v>
      </c>
      <c r="N1557" s="111">
        <v>0</v>
      </c>
      <c r="O1557" s="115">
        <v>1.2452823833041699E-5</v>
      </c>
      <c r="P1557" s="112" t="s">
        <v>156</v>
      </c>
      <c r="Q1557" s="113">
        <v>0</v>
      </c>
      <c r="R1557" s="107">
        <v>0</v>
      </c>
      <c r="S1557" s="114">
        <v>3.1954876842472497E-5</v>
      </c>
      <c r="T1557" s="108" t="s">
        <v>156</v>
      </c>
      <c r="U1557" s="110" t="s">
        <v>157</v>
      </c>
      <c r="V1557" s="106">
        <v>0</v>
      </c>
      <c r="W1557" s="107">
        <v>0</v>
      </c>
      <c r="X1557" s="108">
        <v>0</v>
      </c>
      <c r="Y1557" s="108" t="s">
        <v>156</v>
      </c>
      <c r="Z1557" s="113">
        <v>0</v>
      </c>
      <c r="AA1557" s="107">
        <v>0</v>
      </c>
      <c r="AB1557" s="114">
        <v>4.7896873678493399E-6</v>
      </c>
      <c r="AC1557" s="108" t="s">
        <v>156</v>
      </c>
      <c r="AD1557" s="110" t="s">
        <v>157</v>
      </c>
    </row>
    <row r="1558" spans="1:30" x14ac:dyDescent="0.2">
      <c r="A1558" s="105" t="s">
        <v>4505</v>
      </c>
      <c r="B1558" s="105" t="s">
        <v>4506</v>
      </c>
      <c r="C1558" s="105" t="s">
        <v>4507</v>
      </c>
      <c r="D1558" s="106">
        <v>0</v>
      </c>
      <c r="E1558" s="107">
        <v>0</v>
      </c>
      <c r="F1558" s="108">
        <v>3.9777944858606598E-2</v>
      </c>
      <c r="G1558" s="108" t="s">
        <v>156</v>
      </c>
      <c r="H1558" s="109">
        <v>0</v>
      </c>
      <c r="I1558" s="107">
        <v>0</v>
      </c>
      <c r="J1558" s="108">
        <v>4.88742724273578E-3</v>
      </c>
      <c r="K1558" s="108" t="s">
        <v>156</v>
      </c>
      <c r="L1558" s="110" t="s">
        <v>157</v>
      </c>
      <c r="M1558" s="106">
        <v>1.29152430975418E-3</v>
      </c>
      <c r="N1558" s="111">
        <v>-7.0138172572726187E-4</v>
      </c>
      <c r="O1558" s="112">
        <v>1.6548428150891799E-2</v>
      </c>
      <c r="P1558" s="112">
        <v>1281.3098465054456</v>
      </c>
      <c r="Q1558" s="109">
        <v>6.3581954800000001E-4</v>
      </c>
      <c r="R1558" s="107">
        <v>-1.4667279297105467E-3</v>
      </c>
      <c r="S1558" s="108">
        <v>2.05394467147071E-3</v>
      </c>
      <c r="T1558" s="108">
        <v>323.03893108217397</v>
      </c>
      <c r="U1558" s="110">
        <v>1.0643295362701581</v>
      </c>
      <c r="V1558" s="106">
        <v>0</v>
      </c>
      <c r="W1558" s="107">
        <v>0</v>
      </c>
      <c r="X1558" s="108">
        <v>3.7877633424912602E-3</v>
      </c>
      <c r="Y1558" s="108" t="s">
        <v>156</v>
      </c>
      <c r="Z1558" s="109">
        <v>0</v>
      </c>
      <c r="AA1558" s="107">
        <v>0</v>
      </c>
      <c r="AB1558" s="108">
        <v>8.1232354113098103E-3</v>
      </c>
      <c r="AC1558" s="108" t="s">
        <v>156</v>
      </c>
      <c r="AD1558" s="110" t="s">
        <v>157</v>
      </c>
    </row>
    <row r="1559" spans="1:30" x14ac:dyDescent="0.2">
      <c r="A1559" s="105" t="s">
        <v>4508</v>
      </c>
      <c r="B1559" s="105" t="s">
        <v>4509</v>
      </c>
      <c r="C1559" s="105" t="s">
        <v>4510</v>
      </c>
      <c r="D1559" s="116">
        <v>0</v>
      </c>
      <c r="E1559" s="107">
        <v>0</v>
      </c>
      <c r="F1559" s="108">
        <v>1.37341558214463E-3</v>
      </c>
      <c r="G1559" s="108" t="s">
        <v>156</v>
      </c>
      <c r="H1559" s="113">
        <v>0</v>
      </c>
      <c r="I1559" s="107">
        <v>0</v>
      </c>
      <c r="J1559" s="114">
        <v>7.9771449538541702E-6</v>
      </c>
      <c r="K1559" s="108" t="s">
        <v>156</v>
      </c>
      <c r="L1559" s="110" t="s">
        <v>157</v>
      </c>
      <c r="M1559" s="106">
        <v>0</v>
      </c>
      <c r="N1559" s="111">
        <v>0</v>
      </c>
      <c r="O1559" s="112">
        <v>0</v>
      </c>
      <c r="P1559" s="112" t="s">
        <v>156</v>
      </c>
      <c r="Q1559" s="113">
        <v>0</v>
      </c>
      <c r="R1559" s="107">
        <v>0</v>
      </c>
      <c r="S1559" s="114">
        <v>2.9531184470004399E-5</v>
      </c>
      <c r="T1559" s="108" t="s">
        <v>156</v>
      </c>
      <c r="U1559" s="110" t="s">
        <v>157</v>
      </c>
      <c r="V1559" s="116">
        <v>0</v>
      </c>
      <c r="W1559" s="107">
        <v>0</v>
      </c>
      <c r="X1559" s="114">
        <v>8.1019970484456894E-5</v>
      </c>
      <c r="Y1559" s="108" t="s">
        <v>156</v>
      </c>
      <c r="Z1559" s="113">
        <v>0</v>
      </c>
      <c r="AA1559" s="107">
        <v>0</v>
      </c>
      <c r="AB1559" s="114">
        <v>2.1843170641125301E-6</v>
      </c>
      <c r="AC1559" s="108" t="s">
        <v>156</v>
      </c>
      <c r="AD1559" s="110" t="s">
        <v>157</v>
      </c>
    </row>
    <row r="1560" spans="1:30" x14ac:dyDescent="0.2">
      <c r="A1560" s="105" t="s">
        <v>4511</v>
      </c>
      <c r="B1560" s="105" t="s">
        <v>4512</v>
      </c>
      <c r="C1560" s="105" t="s">
        <v>4513</v>
      </c>
      <c r="D1560" s="106">
        <v>0</v>
      </c>
      <c r="E1560" s="107">
        <v>0</v>
      </c>
      <c r="F1560" s="108">
        <v>4.7251168253448099E-2</v>
      </c>
      <c r="G1560" s="108" t="s">
        <v>156</v>
      </c>
      <c r="H1560" s="109">
        <v>0</v>
      </c>
      <c r="I1560" s="107">
        <v>0</v>
      </c>
      <c r="J1560" s="108">
        <v>9.2210524280842594E-3</v>
      </c>
      <c r="K1560" s="108" t="s">
        <v>156</v>
      </c>
      <c r="L1560" s="110" t="s">
        <v>157</v>
      </c>
      <c r="M1560" s="106">
        <v>0</v>
      </c>
      <c r="N1560" s="111">
        <v>0</v>
      </c>
      <c r="O1560" s="112">
        <v>2.9143363511393999E-2</v>
      </c>
      <c r="P1560" s="112" t="s">
        <v>156</v>
      </c>
      <c r="Q1560" s="109">
        <v>0</v>
      </c>
      <c r="R1560" s="107">
        <v>0</v>
      </c>
      <c r="S1560" s="108">
        <v>3.4741062572937E-3</v>
      </c>
      <c r="T1560" s="108" t="s">
        <v>156</v>
      </c>
      <c r="U1560" s="110" t="s">
        <v>157</v>
      </c>
      <c r="V1560" s="106">
        <v>0</v>
      </c>
      <c r="W1560" s="107">
        <v>0</v>
      </c>
      <c r="X1560" s="108">
        <v>5.6230509575279398E-3</v>
      </c>
      <c r="Y1560" s="108" t="s">
        <v>156</v>
      </c>
      <c r="Z1560" s="109">
        <v>0</v>
      </c>
      <c r="AA1560" s="107">
        <v>0</v>
      </c>
      <c r="AB1560" s="108">
        <v>1.26818642209347E-2</v>
      </c>
      <c r="AC1560" s="108" t="s">
        <v>156</v>
      </c>
      <c r="AD1560" s="110" t="s">
        <v>157</v>
      </c>
    </row>
    <row r="1561" spans="1:30" x14ac:dyDescent="0.2">
      <c r="A1561" s="105" t="s">
        <v>4514</v>
      </c>
      <c r="B1561" s="105" t="s">
        <v>4515</v>
      </c>
      <c r="C1561" s="105" t="s">
        <v>4516</v>
      </c>
      <c r="D1561" s="116">
        <v>0</v>
      </c>
      <c r="E1561" s="107">
        <v>0</v>
      </c>
      <c r="F1561" s="114">
        <v>3.9665342847280101E-13</v>
      </c>
      <c r="G1561" s="108" t="s">
        <v>156</v>
      </c>
      <c r="H1561" s="113">
        <v>0</v>
      </c>
      <c r="I1561" s="107">
        <v>0</v>
      </c>
      <c r="J1561" s="114">
        <v>5.3105917084904003E-6</v>
      </c>
      <c r="K1561" s="108" t="s">
        <v>156</v>
      </c>
      <c r="L1561" s="110" t="s">
        <v>157</v>
      </c>
      <c r="M1561" s="116">
        <v>0</v>
      </c>
      <c r="N1561" s="111">
        <v>0</v>
      </c>
      <c r="O1561" s="115">
        <v>8.7710873563317507E-6</v>
      </c>
      <c r="P1561" s="112" t="s">
        <v>156</v>
      </c>
      <c r="Q1561" s="113">
        <v>0</v>
      </c>
      <c r="R1561" s="107">
        <v>0</v>
      </c>
      <c r="S1561" s="114">
        <v>2.4626849493277399E-5</v>
      </c>
      <c r="T1561" s="108" t="s">
        <v>156</v>
      </c>
      <c r="U1561" s="110" t="s">
        <v>157</v>
      </c>
      <c r="V1561" s="116">
        <v>0</v>
      </c>
      <c r="W1561" s="107">
        <v>0</v>
      </c>
      <c r="X1561" s="114">
        <v>5.6321899712565902E-5</v>
      </c>
      <c r="Y1561" s="108" t="s">
        <v>156</v>
      </c>
      <c r="Z1561" s="113">
        <v>0</v>
      </c>
      <c r="AA1561" s="107">
        <v>0</v>
      </c>
      <c r="AB1561" s="114">
        <v>3.78556143566743E-6</v>
      </c>
      <c r="AC1561" s="108" t="s">
        <v>156</v>
      </c>
      <c r="AD1561" s="110" t="s">
        <v>157</v>
      </c>
    </row>
    <row r="1562" spans="1:30" x14ac:dyDescent="0.2">
      <c r="A1562" s="105" t="s">
        <v>4517</v>
      </c>
      <c r="B1562" s="105" t="s">
        <v>4518</v>
      </c>
      <c r="C1562" s="105" t="s">
        <v>4519</v>
      </c>
      <c r="D1562" s="106">
        <v>0</v>
      </c>
      <c r="E1562" s="107">
        <v>0</v>
      </c>
      <c r="F1562" s="108">
        <v>2.3206560750105702E-3</v>
      </c>
      <c r="G1562" s="108" t="s">
        <v>156</v>
      </c>
      <c r="H1562" s="109">
        <v>0</v>
      </c>
      <c r="I1562" s="107">
        <v>0</v>
      </c>
      <c r="J1562" s="108">
        <v>1.2646220518928801E-2</v>
      </c>
      <c r="K1562" s="108" t="s">
        <v>156</v>
      </c>
      <c r="L1562" s="110" t="s">
        <v>157</v>
      </c>
      <c r="M1562" s="106">
        <v>0</v>
      </c>
      <c r="N1562" s="111">
        <v>0</v>
      </c>
      <c r="O1562" s="112">
        <v>2.56302233941057E-2</v>
      </c>
      <c r="P1562" s="112" t="s">
        <v>156</v>
      </c>
      <c r="Q1562" s="109">
        <v>0</v>
      </c>
      <c r="R1562" s="107">
        <v>0</v>
      </c>
      <c r="S1562" s="108">
        <v>2.9821136797402799E-3</v>
      </c>
      <c r="T1562" s="108" t="s">
        <v>156</v>
      </c>
      <c r="U1562" s="110" t="s">
        <v>157</v>
      </c>
      <c r="V1562" s="106">
        <v>0</v>
      </c>
      <c r="W1562" s="107">
        <v>0</v>
      </c>
      <c r="X1562" s="108">
        <v>5.4144015692556696E-3</v>
      </c>
      <c r="Y1562" s="108" t="s">
        <v>156</v>
      </c>
      <c r="Z1562" s="109">
        <v>0</v>
      </c>
      <c r="AA1562" s="107">
        <v>0</v>
      </c>
      <c r="AB1562" s="108">
        <v>1.43583469771101E-2</v>
      </c>
      <c r="AC1562" s="108" t="s">
        <v>156</v>
      </c>
      <c r="AD1562" s="110" t="s">
        <v>157</v>
      </c>
    </row>
    <row r="1563" spans="1:30" x14ac:dyDescent="0.2">
      <c r="A1563" s="105" t="s">
        <v>4520</v>
      </c>
      <c r="B1563" s="105" t="s">
        <v>4521</v>
      </c>
      <c r="C1563" s="105" t="s">
        <v>4522</v>
      </c>
      <c r="D1563" s="106">
        <v>0</v>
      </c>
      <c r="E1563" s="107">
        <v>0</v>
      </c>
      <c r="F1563" s="108">
        <v>0</v>
      </c>
      <c r="G1563" s="108" t="s">
        <v>156</v>
      </c>
      <c r="H1563" s="113">
        <v>0</v>
      </c>
      <c r="I1563" s="107">
        <v>0</v>
      </c>
      <c r="J1563" s="114">
        <v>8.62156081284503E-6</v>
      </c>
      <c r="K1563" s="108" t="s">
        <v>156</v>
      </c>
      <c r="L1563" s="110" t="s">
        <v>157</v>
      </c>
      <c r="M1563" s="116">
        <v>0</v>
      </c>
      <c r="N1563" s="111">
        <v>0</v>
      </c>
      <c r="O1563" s="115">
        <v>1.6661752451271301E-12</v>
      </c>
      <c r="P1563" s="112" t="s">
        <v>156</v>
      </c>
      <c r="Q1563" s="113">
        <v>0</v>
      </c>
      <c r="R1563" s="107">
        <v>0</v>
      </c>
      <c r="S1563" s="114">
        <v>2.4981706519101799E-5</v>
      </c>
      <c r="T1563" s="108" t="s">
        <v>156</v>
      </c>
      <c r="U1563" s="110" t="s">
        <v>157</v>
      </c>
      <c r="V1563" s="116">
        <v>0</v>
      </c>
      <c r="W1563" s="107">
        <v>0</v>
      </c>
      <c r="X1563" s="114">
        <v>5.7304141485894499E-5</v>
      </c>
      <c r="Y1563" s="108" t="s">
        <v>156</v>
      </c>
      <c r="Z1563" s="113">
        <v>0</v>
      </c>
      <c r="AA1563" s="107">
        <v>0</v>
      </c>
      <c r="AB1563" s="114">
        <v>2.1866945843921E-6</v>
      </c>
      <c r="AC1563" s="108" t="s">
        <v>156</v>
      </c>
      <c r="AD1563" s="110" t="s">
        <v>157</v>
      </c>
    </row>
    <row r="1564" spans="1:30" x14ac:dyDescent="0.2">
      <c r="A1564" s="105" t="s">
        <v>4523</v>
      </c>
      <c r="B1564" s="105" t="s">
        <v>4524</v>
      </c>
      <c r="C1564" s="105" t="s">
        <v>4525</v>
      </c>
      <c r="D1564" s="106">
        <v>0</v>
      </c>
      <c r="E1564" s="107">
        <v>0</v>
      </c>
      <c r="F1564" s="108">
        <v>4.7470469237459803E-2</v>
      </c>
      <c r="G1564" s="108" t="s">
        <v>156</v>
      </c>
      <c r="H1564" s="109">
        <v>0</v>
      </c>
      <c r="I1564" s="107">
        <v>0</v>
      </c>
      <c r="J1564" s="108">
        <v>7.9039645738970699E-3</v>
      </c>
      <c r="K1564" s="108" t="s">
        <v>156</v>
      </c>
      <c r="L1564" s="110" t="s">
        <v>157</v>
      </c>
      <c r="M1564" s="106">
        <v>0</v>
      </c>
      <c r="N1564" s="111">
        <v>0</v>
      </c>
      <c r="O1564" s="112">
        <v>1.6824874497855899E-2</v>
      </c>
      <c r="P1564" s="112" t="s">
        <v>156</v>
      </c>
      <c r="Q1564" s="109">
        <v>0</v>
      </c>
      <c r="R1564" s="107">
        <v>0</v>
      </c>
      <c r="S1564" s="108">
        <v>3.8275590283457302E-3</v>
      </c>
      <c r="T1564" s="108" t="s">
        <v>156</v>
      </c>
      <c r="U1564" s="110" t="s">
        <v>157</v>
      </c>
      <c r="V1564" s="106">
        <v>0</v>
      </c>
      <c r="W1564" s="107">
        <v>0</v>
      </c>
      <c r="X1564" s="108">
        <v>5.3011894339932298E-3</v>
      </c>
      <c r="Y1564" s="108" t="s">
        <v>156</v>
      </c>
      <c r="Z1564" s="109">
        <v>0</v>
      </c>
      <c r="AA1564" s="107">
        <v>0</v>
      </c>
      <c r="AB1564" s="108">
        <v>1.18754457346194E-2</v>
      </c>
      <c r="AC1564" s="108" t="s">
        <v>156</v>
      </c>
      <c r="AD1564" s="110" t="s">
        <v>157</v>
      </c>
    </row>
    <row r="1565" spans="1:30" x14ac:dyDescent="0.2">
      <c r="A1565" s="105" t="s">
        <v>4526</v>
      </c>
      <c r="B1565" s="105" t="s">
        <v>4527</v>
      </c>
      <c r="C1565" s="105" t="s">
        <v>4528</v>
      </c>
      <c r="D1565" s="116">
        <v>0</v>
      </c>
      <c r="E1565" s="107">
        <v>0</v>
      </c>
      <c r="F1565" s="108">
        <v>1.38557749581104E-3</v>
      </c>
      <c r="G1565" s="108" t="s">
        <v>156</v>
      </c>
      <c r="H1565" s="113">
        <v>0</v>
      </c>
      <c r="I1565" s="107">
        <v>0</v>
      </c>
      <c r="J1565" s="114">
        <v>1.2734615587812599E-5</v>
      </c>
      <c r="K1565" s="108" t="s">
        <v>156</v>
      </c>
      <c r="L1565" s="110" t="s">
        <v>157</v>
      </c>
      <c r="M1565" s="116">
        <v>0</v>
      </c>
      <c r="N1565" s="111">
        <v>0</v>
      </c>
      <c r="O1565" s="115">
        <v>1.23434092738697E-5</v>
      </c>
      <c r="P1565" s="112" t="s">
        <v>156</v>
      </c>
      <c r="Q1565" s="113">
        <v>0</v>
      </c>
      <c r="R1565" s="107">
        <v>0</v>
      </c>
      <c r="S1565" s="114">
        <v>2.3553955177029902E-5</v>
      </c>
      <c r="T1565" s="108" t="s">
        <v>156</v>
      </c>
      <c r="U1565" s="110" t="s">
        <v>157</v>
      </c>
      <c r="V1565" s="116">
        <v>0</v>
      </c>
      <c r="W1565" s="107">
        <v>0</v>
      </c>
      <c r="X1565" s="114">
        <v>3.75071793494469E-5</v>
      </c>
      <c r="Y1565" s="108" t="s">
        <v>156</v>
      </c>
      <c r="Z1565" s="113">
        <v>0</v>
      </c>
      <c r="AA1565" s="107">
        <v>0</v>
      </c>
      <c r="AB1565" s="114">
        <v>3.7855951384786102E-6</v>
      </c>
      <c r="AC1565" s="108" t="s">
        <v>156</v>
      </c>
      <c r="AD1565" s="110" t="s">
        <v>157</v>
      </c>
    </row>
    <row r="1566" spans="1:30" x14ac:dyDescent="0.2">
      <c r="A1566" s="105" t="s">
        <v>4529</v>
      </c>
      <c r="B1566" s="105" t="s">
        <v>4530</v>
      </c>
      <c r="C1566" s="105" t="s">
        <v>4531</v>
      </c>
      <c r="D1566" s="106">
        <v>0</v>
      </c>
      <c r="E1566" s="107">
        <v>0</v>
      </c>
      <c r="F1566" s="108">
        <v>6.6757354411333097E-2</v>
      </c>
      <c r="G1566" s="108" t="s">
        <v>156</v>
      </c>
      <c r="H1566" s="109">
        <v>8.4611961505816208E-3</v>
      </c>
      <c r="I1566" s="107">
        <v>-2.084551897162262E-2</v>
      </c>
      <c r="J1566" s="108">
        <v>1.2620657058659199E-2</v>
      </c>
      <c r="K1566" s="108">
        <v>149.15925401152245</v>
      </c>
      <c r="L1566" s="110" t="s">
        <v>157</v>
      </c>
      <c r="M1566" s="106">
        <v>0</v>
      </c>
      <c r="N1566" s="111">
        <v>0</v>
      </c>
      <c r="O1566" s="112">
        <v>2.1920069124766E-2</v>
      </c>
      <c r="P1566" s="112" t="s">
        <v>156</v>
      </c>
      <c r="Q1566" s="109">
        <v>0</v>
      </c>
      <c r="R1566" s="107">
        <v>0</v>
      </c>
      <c r="S1566" s="108">
        <v>4.1351391336229898E-3</v>
      </c>
      <c r="T1566" s="108" t="s">
        <v>156</v>
      </c>
      <c r="U1566" s="110" t="s">
        <v>157</v>
      </c>
      <c r="V1566" s="106">
        <v>0</v>
      </c>
      <c r="W1566" s="107">
        <v>0</v>
      </c>
      <c r="X1566" s="108">
        <v>4.8313269443376397E-3</v>
      </c>
      <c r="Y1566" s="108" t="s">
        <v>156</v>
      </c>
      <c r="Z1566" s="109">
        <v>0</v>
      </c>
      <c r="AA1566" s="107">
        <v>0</v>
      </c>
      <c r="AB1566" s="108">
        <v>1.00458045024E-2</v>
      </c>
      <c r="AC1566" s="108" t="s">
        <v>156</v>
      </c>
      <c r="AD1566" s="110" t="s">
        <v>157</v>
      </c>
    </row>
    <row r="1567" spans="1:30" x14ac:dyDescent="0.2">
      <c r="A1567" s="105" t="s">
        <v>4532</v>
      </c>
      <c r="B1567" s="105" t="s">
        <v>4533</v>
      </c>
      <c r="C1567" s="105" t="s">
        <v>4534</v>
      </c>
      <c r="D1567" s="116">
        <v>0</v>
      </c>
      <c r="E1567" s="107">
        <v>0</v>
      </c>
      <c r="F1567" s="108">
        <v>9.8000359347565308E-4</v>
      </c>
      <c r="G1567" s="108" t="s">
        <v>156</v>
      </c>
      <c r="H1567" s="109">
        <v>0</v>
      </c>
      <c r="I1567" s="107">
        <v>0</v>
      </c>
      <c r="J1567" s="108">
        <v>0</v>
      </c>
      <c r="K1567" s="108" t="s">
        <v>156</v>
      </c>
      <c r="L1567" s="110" t="s">
        <v>157</v>
      </c>
      <c r="M1567" s="116">
        <v>0</v>
      </c>
      <c r="N1567" s="111">
        <v>0</v>
      </c>
      <c r="O1567" s="115">
        <v>8.8092623187752507E-6</v>
      </c>
      <c r="P1567" s="112" t="s">
        <v>156</v>
      </c>
      <c r="Q1567" s="113">
        <v>0</v>
      </c>
      <c r="R1567" s="107">
        <v>0</v>
      </c>
      <c r="S1567" s="114">
        <v>2.09338209873708E-5</v>
      </c>
      <c r="T1567" s="108" t="s">
        <v>156</v>
      </c>
      <c r="U1567" s="110" t="s">
        <v>157</v>
      </c>
      <c r="V1567" s="116">
        <v>0</v>
      </c>
      <c r="W1567" s="107">
        <v>0</v>
      </c>
      <c r="X1567" s="114">
        <v>8.1015405848184997E-5</v>
      </c>
      <c r="Y1567" s="108" t="s">
        <v>156</v>
      </c>
      <c r="Z1567" s="113">
        <v>0</v>
      </c>
      <c r="AA1567" s="107">
        <v>0</v>
      </c>
      <c r="AB1567" s="114">
        <v>3.0890317027100902E-6</v>
      </c>
      <c r="AC1567" s="108" t="s">
        <v>156</v>
      </c>
      <c r="AD1567" s="110" t="s">
        <v>157</v>
      </c>
    </row>
    <row r="1568" spans="1:30" x14ac:dyDescent="0.2">
      <c r="A1568" s="105" t="s">
        <v>4535</v>
      </c>
      <c r="B1568" s="105" t="s">
        <v>4536</v>
      </c>
      <c r="C1568" s="105" t="s">
        <v>4537</v>
      </c>
      <c r="D1568" s="116">
        <v>0</v>
      </c>
      <c r="E1568" s="107">
        <v>0</v>
      </c>
      <c r="F1568" s="114">
        <v>6.3252858282584601E-7</v>
      </c>
      <c r="G1568" s="108" t="s">
        <v>156</v>
      </c>
      <c r="H1568" s="109">
        <v>0</v>
      </c>
      <c r="I1568" s="107">
        <v>0</v>
      </c>
      <c r="J1568" s="108">
        <v>8.9915033605695999E-3</v>
      </c>
      <c r="K1568" s="108" t="s">
        <v>156</v>
      </c>
      <c r="L1568" s="110" t="s">
        <v>157</v>
      </c>
      <c r="M1568" s="106">
        <v>0</v>
      </c>
      <c r="N1568" s="111">
        <v>0</v>
      </c>
      <c r="O1568" s="112">
        <v>1.49806023358916E-2</v>
      </c>
      <c r="P1568" s="112" t="s">
        <v>156</v>
      </c>
      <c r="Q1568" s="113">
        <v>0</v>
      </c>
      <c r="R1568" s="107">
        <v>0</v>
      </c>
      <c r="S1568" s="114">
        <v>1.07696435284365E-5</v>
      </c>
      <c r="T1568" s="108" t="s">
        <v>156</v>
      </c>
      <c r="U1568" s="110" t="s">
        <v>157</v>
      </c>
      <c r="V1568" s="116">
        <v>0</v>
      </c>
      <c r="W1568" s="107">
        <v>0</v>
      </c>
      <c r="X1568" s="114">
        <v>1.10521816970059E-6</v>
      </c>
      <c r="Y1568" s="108" t="s">
        <v>156</v>
      </c>
      <c r="Z1568" s="109">
        <v>0</v>
      </c>
      <c r="AA1568" s="107">
        <v>0</v>
      </c>
      <c r="AB1568" s="108">
        <v>5.7707418692800501E-3</v>
      </c>
      <c r="AC1568" s="108" t="s">
        <v>156</v>
      </c>
      <c r="AD1568" s="110" t="s">
        <v>157</v>
      </c>
    </row>
    <row r="1569" spans="1:30" x14ac:dyDescent="0.2">
      <c r="A1569" s="105" t="s">
        <v>4538</v>
      </c>
      <c r="B1569" s="105" t="s">
        <v>4539</v>
      </c>
      <c r="C1569" s="105" t="s">
        <v>4540</v>
      </c>
      <c r="D1569" s="106">
        <v>0</v>
      </c>
      <c r="E1569" s="107">
        <v>0</v>
      </c>
      <c r="F1569" s="108">
        <v>7.5958324210224498E-2</v>
      </c>
      <c r="G1569" s="108" t="s">
        <v>156</v>
      </c>
      <c r="H1569" s="109">
        <v>0</v>
      </c>
      <c r="I1569" s="107">
        <v>0</v>
      </c>
      <c r="J1569" s="108">
        <v>9.0060566971974596E-3</v>
      </c>
      <c r="K1569" s="108" t="s">
        <v>156</v>
      </c>
      <c r="L1569" s="110" t="s">
        <v>157</v>
      </c>
      <c r="M1569" s="106">
        <v>0</v>
      </c>
      <c r="N1569" s="111">
        <v>0</v>
      </c>
      <c r="O1569" s="112">
        <v>2.6764197760784699E-2</v>
      </c>
      <c r="P1569" s="112" t="s">
        <v>156</v>
      </c>
      <c r="Q1569" s="109">
        <v>0</v>
      </c>
      <c r="R1569" s="107">
        <v>0</v>
      </c>
      <c r="S1569" s="108">
        <v>3.0397496246169602E-3</v>
      </c>
      <c r="T1569" s="108" t="s">
        <v>156</v>
      </c>
      <c r="U1569" s="110" t="s">
        <v>157</v>
      </c>
      <c r="V1569" s="106">
        <v>0</v>
      </c>
      <c r="W1569" s="107">
        <v>0</v>
      </c>
      <c r="X1569" s="108">
        <v>2.8732421741917702E-3</v>
      </c>
      <c r="Y1569" s="108" t="s">
        <v>156</v>
      </c>
      <c r="Z1569" s="109">
        <v>0</v>
      </c>
      <c r="AA1569" s="107">
        <v>0</v>
      </c>
      <c r="AB1569" s="108">
        <v>1.3642796078022301E-2</v>
      </c>
      <c r="AC1569" s="108" t="s">
        <v>156</v>
      </c>
      <c r="AD1569" s="110" t="s">
        <v>157</v>
      </c>
    </row>
    <row r="1570" spans="1:30" x14ac:dyDescent="0.2">
      <c r="A1570" s="105" t="s">
        <v>4541</v>
      </c>
      <c r="B1570" s="105" t="s">
        <v>4542</v>
      </c>
      <c r="C1570" s="105" t="s">
        <v>4543</v>
      </c>
      <c r="D1570" s="106">
        <v>0</v>
      </c>
      <c r="E1570" s="107">
        <v>0</v>
      </c>
      <c r="F1570" s="108">
        <v>5.3271136152621801E-2</v>
      </c>
      <c r="G1570" s="108" t="s">
        <v>156</v>
      </c>
      <c r="H1570" s="109">
        <v>0</v>
      </c>
      <c r="I1570" s="107">
        <v>0</v>
      </c>
      <c r="J1570" s="108">
        <v>1.0948353513436501E-2</v>
      </c>
      <c r="K1570" s="108" t="s">
        <v>156</v>
      </c>
      <c r="L1570" s="110" t="s">
        <v>157</v>
      </c>
      <c r="M1570" s="106">
        <v>0</v>
      </c>
      <c r="N1570" s="111">
        <v>0</v>
      </c>
      <c r="O1570" s="112">
        <v>3.37706933308086E-2</v>
      </c>
      <c r="P1570" s="112" t="s">
        <v>156</v>
      </c>
      <c r="Q1570" s="109">
        <v>0</v>
      </c>
      <c r="R1570" s="107">
        <v>0</v>
      </c>
      <c r="S1570" s="108">
        <v>3.9158983152643096E-3</v>
      </c>
      <c r="T1570" s="108" t="s">
        <v>156</v>
      </c>
      <c r="U1570" s="110" t="s">
        <v>157</v>
      </c>
      <c r="V1570" s="106">
        <v>0</v>
      </c>
      <c r="W1570" s="107">
        <v>0</v>
      </c>
      <c r="X1570" s="108">
        <v>3.5805998663660499E-3</v>
      </c>
      <c r="Y1570" s="108" t="s">
        <v>156</v>
      </c>
      <c r="Z1570" s="109">
        <v>0</v>
      </c>
      <c r="AA1570" s="107">
        <v>0</v>
      </c>
      <c r="AB1570" s="108">
        <v>1.30635875233376E-2</v>
      </c>
      <c r="AC1570" s="108" t="s">
        <v>156</v>
      </c>
      <c r="AD1570" s="110" t="s">
        <v>157</v>
      </c>
    </row>
    <row r="1571" spans="1:30" x14ac:dyDescent="0.2">
      <c r="A1571" s="105" t="s">
        <v>4544</v>
      </c>
      <c r="B1571" s="105" t="s">
        <v>4545</v>
      </c>
      <c r="C1571" s="105" t="s">
        <v>4546</v>
      </c>
      <c r="D1571" s="106">
        <v>0</v>
      </c>
      <c r="E1571" s="107">
        <v>0</v>
      </c>
      <c r="F1571" s="108">
        <v>4.73126786421251E-2</v>
      </c>
      <c r="G1571" s="108" t="s">
        <v>156</v>
      </c>
      <c r="H1571" s="109">
        <v>0</v>
      </c>
      <c r="I1571" s="107">
        <v>0</v>
      </c>
      <c r="J1571" s="108">
        <v>1.1588960671273499E-2</v>
      </c>
      <c r="K1571" s="108" t="s">
        <v>156</v>
      </c>
      <c r="L1571" s="110" t="s">
        <v>157</v>
      </c>
      <c r="M1571" s="106">
        <v>0</v>
      </c>
      <c r="N1571" s="111">
        <v>0</v>
      </c>
      <c r="O1571" s="112">
        <v>1.7848664260913701E-2</v>
      </c>
      <c r="P1571" s="112" t="s">
        <v>156</v>
      </c>
      <c r="Q1571" s="109">
        <v>0</v>
      </c>
      <c r="R1571" s="107">
        <v>0</v>
      </c>
      <c r="S1571" s="108">
        <v>3.0161258999459799E-3</v>
      </c>
      <c r="T1571" s="108" t="s">
        <v>156</v>
      </c>
      <c r="U1571" s="110" t="s">
        <v>157</v>
      </c>
      <c r="V1571" s="106">
        <v>0</v>
      </c>
      <c r="W1571" s="107">
        <v>0</v>
      </c>
      <c r="X1571" s="108">
        <v>3.29647476181867E-3</v>
      </c>
      <c r="Y1571" s="108" t="s">
        <v>156</v>
      </c>
      <c r="Z1571" s="109">
        <v>0</v>
      </c>
      <c r="AA1571" s="107">
        <v>0</v>
      </c>
      <c r="AB1571" s="108">
        <v>8.1430687596507501E-3</v>
      </c>
      <c r="AC1571" s="108" t="s">
        <v>156</v>
      </c>
      <c r="AD1571" s="110" t="s">
        <v>157</v>
      </c>
    </row>
    <row r="1572" spans="1:30" x14ac:dyDescent="0.2">
      <c r="A1572" s="105" t="s">
        <v>4547</v>
      </c>
      <c r="B1572" s="105" t="s">
        <v>4548</v>
      </c>
      <c r="C1572" s="105" t="s">
        <v>4549</v>
      </c>
      <c r="D1572" s="106">
        <v>0</v>
      </c>
      <c r="E1572" s="107">
        <v>0</v>
      </c>
      <c r="F1572" s="108">
        <v>5.9985452253647903E-2</v>
      </c>
      <c r="G1572" s="108" t="s">
        <v>156</v>
      </c>
      <c r="H1572" s="109">
        <v>0</v>
      </c>
      <c r="I1572" s="107">
        <v>0</v>
      </c>
      <c r="J1572" s="108">
        <v>1.21520343407191E-2</v>
      </c>
      <c r="K1572" s="108" t="s">
        <v>156</v>
      </c>
      <c r="L1572" s="110" t="s">
        <v>157</v>
      </c>
      <c r="M1572" s="106">
        <v>1.5446007566034299E-4</v>
      </c>
      <c r="N1572" s="111">
        <v>-8.3881870131608007E-5</v>
      </c>
      <c r="O1572" s="112">
        <v>2.2988465478376099E-2</v>
      </c>
      <c r="P1572" s="112">
        <v>14883.11162615745</v>
      </c>
      <c r="Q1572" s="109">
        <v>0</v>
      </c>
      <c r="R1572" s="107">
        <v>0</v>
      </c>
      <c r="S1572" s="108">
        <v>2.9873409015112001E-3</v>
      </c>
      <c r="T1572" s="108" t="s">
        <v>156</v>
      </c>
      <c r="U1572" s="110" t="s">
        <v>157</v>
      </c>
      <c r="V1572" s="106">
        <v>0</v>
      </c>
      <c r="W1572" s="107">
        <v>0</v>
      </c>
      <c r="X1572" s="108">
        <v>2.3539885490674699E-3</v>
      </c>
      <c r="Y1572" s="108" t="s">
        <v>156</v>
      </c>
      <c r="Z1572" s="109">
        <v>0</v>
      </c>
      <c r="AA1572" s="107">
        <v>0</v>
      </c>
      <c r="AB1572" s="108">
        <v>1.2041699521967399E-2</v>
      </c>
      <c r="AC1572" s="108" t="s">
        <v>156</v>
      </c>
      <c r="AD1572" s="110" t="s">
        <v>157</v>
      </c>
    </row>
    <row r="1573" spans="1:30" x14ac:dyDescent="0.2">
      <c r="A1573" s="105" t="s">
        <v>4550</v>
      </c>
      <c r="B1573" s="105" t="s">
        <v>4551</v>
      </c>
      <c r="C1573" s="105" t="s">
        <v>4552</v>
      </c>
      <c r="D1573" s="106">
        <v>0</v>
      </c>
      <c r="E1573" s="107">
        <v>0</v>
      </c>
      <c r="F1573" s="108">
        <v>7.5625289192392295E-2</v>
      </c>
      <c r="G1573" s="108" t="s">
        <v>156</v>
      </c>
      <c r="H1573" s="109">
        <v>0</v>
      </c>
      <c r="I1573" s="107">
        <v>0</v>
      </c>
      <c r="J1573" s="108">
        <v>7.1771228603962301E-3</v>
      </c>
      <c r="K1573" s="108" t="s">
        <v>156</v>
      </c>
      <c r="L1573" s="110" t="s">
        <v>157</v>
      </c>
      <c r="M1573" s="106">
        <v>0</v>
      </c>
      <c r="N1573" s="111">
        <v>0</v>
      </c>
      <c r="O1573" s="112">
        <v>3.4878570535371203E-2</v>
      </c>
      <c r="P1573" s="112" t="s">
        <v>156</v>
      </c>
      <c r="Q1573" s="109">
        <v>0</v>
      </c>
      <c r="R1573" s="107">
        <v>0</v>
      </c>
      <c r="S1573" s="108">
        <v>4.2894955499631097E-3</v>
      </c>
      <c r="T1573" s="108" t="s">
        <v>156</v>
      </c>
      <c r="U1573" s="110" t="s">
        <v>157</v>
      </c>
      <c r="V1573" s="116">
        <v>5.00758815797475E-5</v>
      </c>
      <c r="W1573" s="107">
        <v>-8.2920817320330351E-6</v>
      </c>
      <c r="X1573" s="108">
        <v>3.1059447146323002E-3</v>
      </c>
      <c r="Y1573" s="108">
        <v>6202.4763551810474</v>
      </c>
      <c r="Z1573" s="109">
        <v>0</v>
      </c>
      <c r="AA1573" s="107">
        <v>0</v>
      </c>
      <c r="AB1573" s="108">
        <v>1.51067186195209E-2</v>
      </c>
      <c r="AC1573" s="108" t="s">
        <v>156</v>
      </c>
      <c r="AD1573" s="110" t="s">
        <v>157</v>
      </c>
    </row>
    <row r="1574" spans="1:30" x14ac:dyDescent="0.2">
      <c r="A1574" s="105" t="s">
        <v>4553</v>
      </c>
      <c r="B1574" s="105" t="s">
        <v>4554</v>
      </c>
      <c r="C1574" s="105" t="s">
        <v>4555</v>
      </c>
      <c r="D1574" s="116">
        <v>0</v>
      </c>
      <c r="E1574" s="107">
        <v>0</v>
      </c>
      <c r="F1574" s="108">
        <v>5.38990396713638E-4</v>
      </c>
      <c r="G1574" s="108" t="s">
        <v>156</v>
      </c>
      <c r="H1574" s="113">
        <v>0</v>
      </c>
      <c r="I1574" s="107">
        <v>0</v>
      </c>
      <c r="J1574" s="108">
        <v>1.6600425528724E-4</v>
      </c>
      <c r="K1574" s="108" t="s">
        <v>156</v>
      </c>
      <c r="L1574" s="110" t="s">
        <v>157</v>
      </c>
      <c r="M1574" s="106">
        <v>0</v>
      </c>
      <c r="N1574" s="111">
        <v>0</v>
      </c>
      <c r="O1574" s="112">
        <v>3.00432382125147E-2</v>
      </c>
      <c r="P1574" s="112" t="s">
        <v>156</v>
      </c>
      <c r="Q1574" s="109">
        <v>0</v>
      </c>
      <c r="R1574" s="107">
        <v>0</v>
      </c>
      <c r="S1574" s="108">
        <v>3.47699225627083E-3</v>
      </c>
      <c r="T1574" s="108" t="s">
        <v>156</v>
      </c>
      <c r="U1574" s="110" t="s">
        <v>157</v>
      </c>
      <c r="V1574" s="106">
        <v>0</v>
      </c>
      <c r="W1574" s="107">
        <v>0</v>
      </c>
      <c r="X1574" s="108">
        <v>2.4428244192118199E-3</v>
      </c>
      <c r="Y1574" s="108" t="s">
        <v>156</v>
      </c>
      <c r="Z1574" s="109">
        <v>0</v>
      </c>
      <c r="AA1574" s="107">
        <v>0</v>
      </c>
      <c r="AB1574" s="108">
        <v>9.9606140780564307E-3</v>
      </c>
      <c r="AC1574" s="108" t="s">
        <v>156</v>
      </c>
      <c r="AD1574" s="110" t="s">
        <v>157</v>
      </c>
    </row>
    <row r="1575" spans="1:30" x14ac:dyDescent="0.2">
      <c r="A1575" s="105" t="s">
        <v>4556</v>
      </c>
      <c r="B1575" s="105" t="s">
        <v>4557</v>
      </c>
      <c r="C1575" s="105" t="s">
        <v>4558</v>
      </c>
      <c r="D1575" s="116">
        <v>0</v>
      </c>
      <c r="E1575" s="107">
        <v>0</v>
      </c>
      <c r="F1575" s="114">
        <v>9.2642251351751802E-5</v>
      </c>
      <c r="G1575" s="108" t="s">
        <v>156</v>
      </c>
      <c r="H1575" s="113">
        <v>0</v>
      </c>
      <c r="I1575" s="107">
        <v>0</v>
      </c>
      <c r="J1575" s="114">
        <v>9.5884254833823496E-6</v>
      </c>
      <c r="K1575" s="108" t="s">
        <v>156</v>
      </c>
      <c r="L1575" s="110" t="s">
        <v>157</v>
      </c>
      <c r="M1575" s="116">
        <v>0</v>
      </c>
      <c r="N1575" s="111">
        <v>0</v>
      </c>
      <c r="O1575" s="115">
        <v>3.3338609877541499E-5</v>
      </c>
      <c r="P1575" s="112" t="s">
        <v>156</v>
      </c>
      <c r="Q1575" s="113">
        <v>0</v>
      </c>
      <c r="R1575" s="107">
        <v>0</v>
      </c>
      <c r="S1575" s="114">
        <v>1.5694918953305299E-5</v>
      </c>
      <c r="T1575" s="108" t="s">
        <v>156</v>
      </c>
      <c r="U1575" s="110" t="s">
        <v>157</v>
      </c>
      <c r="V1575" s="116">
        <v>0</v>
      </c>
      <c r="W1575" s="107">
        <v>0</v>
      </c>
      <c r="X1575" s="114">
        <v>2.4468027331065701E-5</v>
      </c>
      <c r="Y1575" s="108" t="s">
        <v>156</v>
      </c>
      <c r="Z1575" s="113">
        <v>0</v>
      </c>
      <c r="AA1575" s="107">
        <v>0</v>
      </c>
      <c r="AB1575" s="114">
        <v>3.76228433333229E-6</v>
      </c>
      <c r="AC1575" s="108" t="s">
        <v>156</v>
      </c>
      <c r="AD1575" s="110" t="s">
        <v>157</v>
      </c>
    </row>
    <row r="1576" spans="1:30" x14ac:dyDescent="0.2">
      <c r="A1576" s="105" t="s">
        <v>4559</v>
      </c>
      <c r="B1576" s="105" t="s">
        <v>4560</v>
      </c>
      <c r="C1576" s="105" t="s">
        <v>4561</v>
      </c>
      <c r="D1576" s="106">
        <v>0</v>
      </c>
      <c r="E1576" s="107">
        <v>0</v>
      </c>
      <c r="F1576" s="108">
        <v>2.0031085920170101E-4</v>
      </c>
      <c r="G1576" s="108" t="s">
        <v>156</v>
      </c>
      <c r="H1576" s="109">
        <v>0</v>
      </c>
      <c r="I1576" s="107">
        <v>0</v>
      </c>
      <c r="J1576" s="108">
        <v>0</v>
      </c>
      <c r="K1576" s="108" t="s">
        <v>156</v>
      </c>
      <c r="L1576" s="110" t="s">
        <v>157</v>
      </c>
      <c r="M1576" s="106">
        <v>1.5446007566034299E-4</v>
      </c>
      <c r="N1576" s="111">
        <v>-8.3881870131608007E-5</v>
      </c>
      <c r="O1576" s="115">
        <v>7.9457400734073198E-5</v>
      </c>
      <c r="P1576" s="112">
        <v>51.442031472779846</v>
      </c>
      <c r="Q1576" s="109">
        <v>0</v>
      </c>
      <c r="R1576" s="107">
        <v>0</v>
      </c>
      <c r="S1576" s="108">
        <v>0</v>
      </c>
      <c r="T1576" s="108" t="s">
        <v>156</v>
      </c>
      <c r="U1576" s="110" t="s">
        <v>157</v>
      </c>
      <c r="V1576" s="116">
        <v>7.2938234804045902E-5</v>
      </c>
      <c r="W1576" s="107">
        <v>-1.2077866336155971E-5</v>
      </c>
      <c r="X1576" s="114">
        <v>3.6698173833234503E-5</v>
      </c>
      <c r="Y1576" s="108">
        <v>50.314041643353349</v>
      </c>
      <c r="Z1576" s="113">
        <v>0</v>
      </c>
      <c r="AA1576" s="107">
        <v>0</v>
      </c>
      <c r="AB1576" s="114">
        <v>8.5843627006327397E-6</v>
      </c>
      <c r="AC1576" s="108" t="s">
        <v>156</v>
      </c>
      <c r="AD1576" s="110" t="s">
        <v>157</v>
      </c>
    </row>
    <row r="1577" spans="1:30" x14ac:dyDescent="0.2">
      <c r="A1577" s="105" t="s">
        <v>4562</v>
      </c>
      <c r="B1577" s="105" t="s">
        <v>4563</v>
      </c>
      <c r="C1577" s="105" t="s">
        <v>4564</v>
      </c>
      <c r="D1577" s="106">
        <v>0</v>
      </c>
      <c r="E1577" s="107">
        <v>0</v>
      </c>
      <c r="F1577" s="108">
        <v>3.7072907094556101E-2</v>
      </c>
      <c r="G1577" s="108" t="s">
        <v>156</v>
      </c>
      <c r="H1577" s="109">
        <v>8.7864646129066405E-4</v>
      </c>
      <c r="I1577" s="107">
        <v>-2.1646870196862875E-3</v>
      </c>
      <c r="J1577" s="108">
        <v>4.6613584837141703E-3</v>
      </c>
      <c r="K1577" s="108">
        <v>530.51582053457457</v>
      </c>
      <c r="L1577" s="110" t="s">
        <v>157</v>
      </c>
      <c r="M1577" s="106">
        <v>0</v>
      </c>
      <c r="N1577" s="111">
        <v>0</v>
      </c>
      <c r="O1577" s="112">
        <v>2.2324154830116499E-2</v>
      </c>
      <c r="P1577" s="112" t="s">
        <v>156</v>
      </c>
      <c r="Q1577" s="109">
        <v>0</v>
      </c>
      <c r="R1577" s="107">
        <v>0</v>
      </c>
      <c r="S1577" s="108">
        <v>2.9498038394241699E-3</v>
      </c>
      <c r="T1577" s="108" t="s">
        <v>156</v>
      </c>
      <c r="U1577" s="110" t="s">
        <v>157</v>
      </c>
      <c r="V1577" s="116">
        <v>0</v>
      </c>
      <c r="W1577" s="107">
        <v>0</v>
      </c>
      <c r="X1577" s="108">
        <v>3.80040607323385E-4</v>
      </c>
      <c r="Y1577" s="108" t="s">
        <v>156</v>
      </c>
      <c r="Z1577" s="109">
        <v>1.11444538782361E-4</v>
      </c>
      <c r="AA1577" s="107">
        <v>-5.7124855980058885E-5</v>
      </c>
      <c r="AB1577" s="108">
        <v>6.5328205037879202E-3</v>
      </c>
      <c r="AC1577" s="108">
        <v>5861.9476334733672</v>
      </c>
      <c r="AD1577" s="110" t="s">
        <v>157</v>
      </c>
    </row>
    <row r="1578" spans="1:30" x14ac:dyDescent="0.2">
      <c r="A1578" s="105" t="s">
        <v>4565</v>
      </c>
      <c r="B1578" s="105" t="s">
        <v>4566</v>
      </c>
      <c r="C1578" s="105" t="s">
        <v>4567</v>
      </c>
      <c r="D1578" s="106">
        <v>0</v>
      </c>
      <c r="E1578" s="107">
        <v>0</v>
      </c>
      <c r="F1578" s="108">
        <v>3.89852522030101E-2</v>
      </c>
      <c r="G1578" s="108" t="s">
        <v>156</v>
      </c>
      <c r="H1578" s="109">
        <v>2.7315308531366601E-4</v>
      </c>
      <c r="I1578" s="107">
        <v>-6.7295660338424735E-4</v>
      </c>
      <c r="J1578" s="108">
        <v>9.7905537038126302E-3</v>
      </c>
      <c r="K1578" s="108">
        <v>3584.2735192135879</v>
      </c>
      <c r="L1578" s="110" t="s">
        <v>157</v>
      </c>
      <c r="M1578" s="106">
        <v>0</v>
      </c>
      <c r="N1578" s="111">
        <v>0</v>
      </c>
      <c r="O1578" s="112">
        <v>1.50358051883661E-2</v>
      </c>
      <c r="P1578" s="112" t="s">
        <v>156</v>
      </c>
      <c r="Q1578" s="113">
        <v>0</v>
      </c>
      <c r="R1578" s="107">
        <v>0</v>
      </c>
      <c r="S1578" s="108">
        <v>1.7672614201370701E-3</v>
      </c>
      <c r="T1578" s="108" t="s">
        <v>156</v>
      </c>
      <c r="U1578" s="110" t="s">
        <v>157</v>
      </c>
      <c r="V1578" s="106">
        <v>0</v>
      </c>
      <c r="W1578" s="107">
        <v>0</v>
      </c>
      <c r="X1578" s="108">
        <v>2.5097322524634401E-3</v>
      </c>
      <c r="Y1578" s="108" t="s">
        <v>156</v>
      </c>
      <c r="Z1578" s="109">
        <v>6.5570809751931203E-4</v>
      </c>
      <c r="AA1578" s="107">
        <v>-3.3610647094066209E-4</v>
      </c>
      <c r="AB1578" s="108">
        <v>8.7182790888737996E-3</v>
      </c>
      <c r="AC1578" s="108">
        <v>1329.5975940905666</v>
      </c>
      <c r="AD1578" s="110" t="s">
        <v>157</v>
      </c>
    </row>
    <row r="1579" spans="1:30" x14ac:dyDescent="0.2">
      <c r="A1579" s="105" t="s">
        <v>4568</v>
      </c>
      <c r="B1579" s="105" t="s">
        <v>4569</v>
      </c>
      <c r="C1579" s="105" t="s">
        <v>4570</v>
      </c>
      <c r="D1579" s="106">
        <v>0</v>
      </c>
      <c r="E1579" s="107">
        <v>0</v>
      </c>
      <c r="F1579" s="108">
        <v>3.7072871664540798E-2</v>
      </c>
      <c r="G1579" s="108" t="s">
        <v>156</v>
      </c>
      <c r="H1579" s="109">
        <v>0</v>
      </c>
      <c r="I1579" s="107">
        <v>0</v>
      </c>
      <c r="J1579" s="108">
        <v>4.6552766730892699E-3</v>
      </c>
      <c r="K1579" s="108" t="s">
        <v>156</v>
      </c>
      <c r="L1579" s="110" t="s">
        <v>157</v>
      </c>
      <c r="M1579" s="106">
        <v>0</v>
      </c>
      <c r="N1579" s="111">
        <v>0</v>
      </c>
      <c r="O1579" s="112">
        <v>2.2324143437350299E-2</v>
      </c>
      <c r="P1579" s="112" t="s">
        <v>156</v>
      </c>
      <c r="Q1579" s="109">
        <v>0</v>
      </c>
      <c r="R1579" s="107">
        <v>0</v>
      </c>
      <c r="S1579" s="108">
        <v>2.95107419124434E-3</v>
      </c>
      <c r="T1579" s="108" t="s">
        <v>156</v>
      </c>
      <c r="U1579" s="110" t="s">
        <v>157</v>
      </c>
      <c r="V1579" s="116">
        <v>0</v>
      </c>
      <c r="W1579" s="107">
        <v>0</v>
      </c>
      <c r="X1579" s="108">
        <v>3.78032636548083E-4</v>
      </c>
      <c r="Y1579" s="108" t="s">
        <v>156</v>
      </c>
      <c r="Z1579" s="109">
        <v>0</v>
      </c>
      <c r="AA1579" s="107">
        <v>0</v>
      </c>
      <c r="AB1579" s="108">
        <v>6.5322493783397098E-3</v>
      </c>
      <c r="AC1579" s="108" t="s">
        <v>156</v>
      </c>
      <c r="AD1579" s="110" t="s">
        <v>157</v>
      </c>
    </row>
    <row r="1580" spans="1:30" x14ac:dyDescent="0.2">
      <c r="A1580" s="105" t="s">
        <v>4571</v>
      </c>
      <c r="B1580" s="105" t="s">
        <v>4572</v>
      </c>
      <c r="C1580" s="105" t="s">
        <v>4573</v>
      </c>
      <c r="D1580" s="106">
        <v>0</v>
      </c>
      <c r="E1580" s="107">
        <v>0</v>
      </c>
      <c r="F1580" s="108">
        <v>3.8985170655122303E-2</v>
      </c>
      <c r="G1580" s="108" t="s">
        <v>156</v>
      </c>
      <c r="H1580" s="109">
        <v>0</v>
      </c>
      <c r="I1580" s="107">
        <v>0</v>
      </c>
      <c r="J1580" s="108">
        <v>9.7864441700296501E-3</v>
      </c>
      <c r="K1580" s="108" t="s">
        <v>156</v>
      </c>
      <c r="L1580" s="110" t="s">
        <v>157</v>
      </c>
      <c r="M1580" s="106">
        <v>0</v>
      </c>
      <c r="N1580" s="111">
        <v>0</v>
      </c>
      <c r="O1580" s="112">
        <v>1.5035853599771999E-2</v>
      </c>
      <c r="P1580" s="112" t="s">
        <v>156</v>
      </c>
      <c r="Q1580" s="113">
        <v>0</v>
      </c>
      <c r="R1580" s="107">
        <v>0</v>
      </c>
      <c r="S1580" s="108">
        <v>1.7602634468986101E-3</v>
      </c>
      <c r="T1580" s="108" t="s">
        <v>156</v>
      </c>
      <c r="U1580" s="110" t="s">
        <v>157</v>
      </c>
      <c r="V1580" s="106">
        <v>0</v>
      </c>
      <c r="W1580" s="107">
        <v>0</v>
      </c>
      <c r="X1580" s="108">
        <v>2.50942896773721E-3</v>
      </c>
      <c r="Y1580" s="108" t="s">
        <v>156</v>
      </c>
      <c r="Z1580" s="109">
        <v>0</v>
      </c>
      <c r="AA1580" s="107">
        <v>0</v>
      </c>
      <c r="AB1580" s="108">
        <v>8.7135616920196602E-3</v>
      </c>
      <c r="AC1580" s="108" t="s">
        <v>156</v>
      </c>
      <c r="AD1580" s="110" t="s">
        <v>157</v>
      </c>
    </row>
    <row r="1581" spans="1:30" x14ac:dyDescent="0.2">
      <c r="A1581" s="105" t="s">
        <v>4574</v>
      </c>
      <c r="B1581" s="105" t="s">
        <v>4575</v>
      </c>
      <c r="C1581" s="105" t="s">
        <v>4576</v>
      </c>
      <c r="D1581" s="106">
        <v>0</v>
      </c>
      <c r="E1581" s="107">
        <v>0</v>
      </c>
      <c r="F1581" s="108">
        <v>0</v>
      </c>
      <c r="G1581" s="108" t="s">
        <v>156</v>
      </c>
      <c r="H1581" s="109">
        <v>0</v>
      </c>
      <c r="I1581" s="107">
        <v>0</v>
      </c>
      <c r="J1581" s="108">
        <v>1.5688380591295601E-2</v>
      </c>
      <c r="K1581" s="108" t="s">
        <v>156</v>
      </c>
      <c r="L1581" s="110" t="s">
        <v>157</v>
      </c>
      <c r="M1581" s="106">
        <v>0</v>
      </c>
      <c r="N1581" s="111">
        <v>0</v>
      </c>
      <c r="O1581" s="112">
        <v>0</v>
      </c>
      <c r="P1581" s="112" t="s">
        <v>156</v>
      </c>
      <c r="Q1581" s="113">
        <v>0</v>
      </c>
      <c r="R1581" s="107">
        <v>0</v>
      </c>
      <c r="S1581" s="108">
        <v>2.7287458416566002E-3</v>
      </c>
      <c r="T1581" s="108" t="s">
        <v>156</v>
      </c>
      <c r="U1581" s="110" t="s">
        <v>157</v>
      </c>
      <c r="V1581" s="106">
        <v>0</v>
      </c>
      <c r="W1581" s="107">
        <v>0</v>
      </c>
      <c r="X1581" s="108">
        <v>0</v>
      </c>
      <c r="Y1581" s="108" t="s">
        <v>156</v>
      </c>
      <c r="Z1581" s="109">
        <v>0</v>
      </c>
      <c r="AA1581" s="107">
        <v>0</v>
      </c>
      <c r="AB1581" s="108">
        <v>1.7383639878939702E-2</v>
      </c>
      <c r="AC1581" s="108" t="s">
        <v>156</v>
      </c>
      <c r="AD1581" s="110" t="s">
        <v>157</v>
      </c>
    </row>
    <row r="1582" spans="1:30" x14ac:dyDescent="0.2">
      <c r="A1582" s="105" t="s">
        <v>4577</v>
      </c>
      <c r="B1582" s="105" t="s">
        <v>4578</v>
      </c>
      <c r="C1582" s="105" t="s">
        <v>4579</v>
      </c>
      <c r="D1582" s="106">
        <v>0</v>
      </c>
      <c r="E1582" s="107">
        <v>0</v>
      </c>
      <c r="F1582" s="108">
        <v>4.5171909436958299E-2</v>
      </c>
      <c r="G1582" s="108" t="s">
        <v>156</v>
      </c>
      <c r="H1582" s="109">
        <v>0</v>
      </c>
      <c r="I1582" s="107">
        <v>0</v>
      </c>
      <c r="J1582" s="108">
        <v>9.1301857921252897E-3</v>
      </c>
      <c r="K1582" s="108" t="s">
        <v>156</v>
      </c>
      <c r="L1582" s="110" t="s">
        <v>157</v>
      </c>
      <c r="M1582" s="106">
        <v>0</v>
      </c>
      <c r="N1582" s="111">
        <v>0</v>
      </c>
      <c r="O1582" s="112">
        <v>2.4552490769214001E-2</v>
      </c>
      <c r="P1582" s="112" t="s">
        <v>156</v>
      </c>
      <c r="Q1582" s="109">
        <v>0</v>
      </c>
      <c r="R1582" s="107">
        <v>0</v>
      </c>
      <c r="S1582" s="108">
        <v>0</v>
      </c>
      <c r="T1582" s="108" t="s">
        <v>156</v>
      </c>
      <c r="U1582" s="110" t="s">
        <v>157</v>
      </c>
      <c r="V1582" s="106">
        <v>0</v>
      </c>
      <c r="W1582" s="107">
        <v>0</v>
      </c>
      <c r="X1582" s="108">
        <v>0</v>
      </c>
      <c r="Y1582" s="108" t="s">
        <v>156</v>
      </c>
      <c r="Z1582" s="109">
        <v>0</v>
      </c>
      <c r="AA1582" s="107">
        <v>0</v>
      </c>
      <c r="AB1582" s="108">
        <v>1.22951808247188E-2</v>
      </c>
      <c r="AC1582" s="108" t="s">
        <v>156</v>
      </c>
      <c r="AD1582" s="110" t="s">
        <v>157</v>
      </c>
    </row>
    <row r="1583" spans="1:30" x14ac:dyDescent="0.2">
      <c r="A1583" s="105" t="s">
        <v>4580</v>
      </c>
      <c r="B1583" s="105" t="s">
        <v>4581</v>
      </c>
      <c r="C1583" s="105" t="s">
        <v>4582</v>
      </c>
      <c r="D1583" s="116">
        <v>0</v>
      </c>
      <c r="E1583" s="107">
        <v>0</v>
      </c>
      <c r="F1583" s="108">
        <v>1.8388195420249601E-3</v>
      </c>
      <c r="G1583" s="108" t="s">
        <v>156</v>
      </c>
      <c r="H1583" s="113">
        <v>0</v>
      </c>
      <c r="I1583" s="107">
        <v>0</v>
      </c>
      <c r="J1583" s="114">
        <v>1.40645421904398E-5</v>
      </c>
      <c r="K1583" s="108" t="s">
        <v>156</v>
      </c>
      <c r="L1583" s="110" t="s">
        <v>157</v>
      </c>
      <c r="M1583" s="116">
        <v>0</v>
      </c>
      <c r="N1583" s="111">
        <v>0</v>
      </c>
      <c r="O1583" s="112">
        <v>5.9010092967346699E-4</v>
      </c>
      <c r="P1583" s="112" t="s">
        <v>156</v>
      </c>
      <c r="Q1583" s="113">
        <v>0</v>
      </c>
      <c r="R1583" s="107">
        <v>0</v>
      </c>
      <c r="S1583" s="114">
        <v>2.66637063959185E-5</v>
      </c>
      <c r="T1583" s="108" t="s">
        <v>156</v>
      </c>
      <c r="U1583" s="110" t="s">
        <v>157</v>
      </c>
      <c r="V1583" s="116">
        <v>0</v>
      </c>
      <c r="W1583" s="107">
        <v>0</v>
      </c>
      <c r="X1583" s="108">
        <v>8.9930062106198202E-4</v>
      </c>
      <c r="Y1583" s="108" t="s">
        <v>156</v>
      </c>
      <c r="Z1583" s="113">
        <v>0</v>
      </c>
      <c r="AA1583" s="107">
        <v>0</v>
      </c>
      <c r="AB1583" s="114">
        <v>3.4085850639331803E-5</v>
      </c>
      <c r="AC1583" s="108" t="s">
        <v>156</v>
      </c>
      <c r="AD1583" s="110" t="s">
        <v>157</v>
      </c>
    </row>
    <row r="1584" spans="1:30" x14ac:dyDescent="0.2">
      <c r="A1584" s="105" t="s">
        <v>4583</v>
      </c>
      <c r="B1584" s="105" t="s">
        <v>4584</v>
      </c>
      <c r="C1584" s="105" t="s">
        <v>4585</v>
      </c>
      <c r="D1584" s="116">
        <v>0</v>
      </c>
      <c r="E1584" s="107">
        <v>0</v>
      </c>
      <c r="F1584" s="108">
        <v>2.2657295758138699E-3</v>
      </c>
      <c r="G1584" s="108" t="s">
        <v>156</v>
      </c>
      <c r="H1584" s="109">
        <v>0</v>
      </c>
      <c r="I1584" s="107">
        <v>0</v>
      </c>
      <c r="J1584" s="108">
        <v>0</v>
      </c>
      <c r="K1584" s="108" t="s">
        <v>156</v>
      </c>
      <c r="L1584" s="110" t="s">
        <v>157</v>
      </c>
      <c r="M1584" s="116">
        <v>0</v>
      </c>
      <c r="N1584" s="111">
        <v>0</v>
      </c>
      <c r="O1584" s="112">
        <v>1.3156407616027E-3</v>
      </c>
      <c r="P1584" s="112" t="s">
        <v>156</v>
      </c>
      <c r="Q1584" s="113">
        <v>0</v>
      </c>
      <c r="R1584" s="107">
        <v>0</v>
      </c>
      <c r="S1584" s="114">
        <v>2.1625791490782502E-5</v>
      </c>
      <c r="T1584" s="108" t="s">
        <v>156</v>
      </c>
      <c r="U1584" s="110" t="s">
        <v>157</v>
      </c>
      <c r="V1584" s="116">
        <v>0</v>
      </c>
      <c r="W1584" s="107">
        <v>0</v>
      </c>
      <c r="X1584" s="108">
        <v>5.7991193165089002E-4</v>
      </c>
      <c r="Y1584" s="108" t="s">
        <v>156</v>
      </c>
      <c r="Z1584" s="113">
        <v>0</v>
      </c>
      <c r="AA1584" s="107">
        <v>0</v>
      </c>
      <c r="AB1584" s="114">
        <v>3.0496850207565399E-5</v>
      </c>
      <c r="AC1584" s="108" t="s">
        <v>156</v>
      </c>
      <c r="AD1584" s="110" t="s">
        <v>157</v>
      </c>
    </row>
    <row r="1585" spans="1:30" x14ac:dyDescent="0.2">
      <c r="A1585" s="105" t="s">
        <v>4586</v>
      </c>
      <c r="B1585" s="105" t="s">
        <v>4587</v>
      </c>
      <c r="C1585" s="105" t="s">
        <v>4588</v>
      </c>
      <c r="D1585" s="116">
        <v>0</v>
      </c>
      <c r="E1585" s="107">
        <v>0</v>
      </c>
      <c r="F1585" s="108">
        <v>1.56145421253854E-3</v>
      </c>
      <c r="G1585" s="108" t="s">
        <v>156</v>
      </c>
      <c r="H1585" s="113">
        <v>0</v>
      </c>
      <c r="I1585" s="107">
        <v>0</v>
      </c>
      <c r="J1585" s="114">
        <v>4.99497926739571E-6</v>
      </c>
      <c r="K1585" s="108" t="s">
        <v>156</v>
      </c>
      <c r="L1585" s="110" t="s">
        <v>157</v>
      </c>
      <c r="M1585" s="116">
        <v>0</v>
      </c>
      <c r="N1585" s="111">
        <v>0</v>
      </c>
      <c r="O1585" s="112">
        <v>3.5076704878082799E-4</v>
      </c>
      <c r="P1585" s="112" t="s">
        <v>156</v>
      </c>
      <c r="Q1585" s="113">
        <v>0</v>
      </c>
      <c r="R1585" s="107">
        <v>0</v>
      </c>
      <c r="S1585" s="114">
        <v>3.9809247385013697E-5</v>
      </c>
      <c r="T1585" s="108" t="s">
        <v>156</v>
      </c>
      <c r="U1585" s="110" t="s">
        <v>157</v>
      </c>
      <c r="V1585" s="116">
        <v>0</v>
      </c>
      <c r="W1585" s="107">
        <v>0</v>
      </c>
      <c r="X1585" s="108">
        <v>4.1835390561298998E-4</v>
      </c>
      <c r="Y1585" s="108" t="s">
        <v>156</v>
      </c>
      <c r="Z1585" s="109">
        <v>0</v>
      </c>
      <c r="AA1585" s="107">
        <v>0</v>
      </c>
      <c r="AB1585" s="108">
        <v>0</v>
      </c>
      <c r="AC1585" s="108" t="s">
        <v>156</v>
      </c>
      <c r="AD1585" s="110" t="s">
        <v>157</v>
      </c>
    </row>
    <row r="1586" spans="1:30" x14ac:dyDescent="0.2">
      <c r="A1586" s="105" t="s">
        <v>4589</v>
      </c>
      <c r="B1586" s="105" t="s">
        <v>4590</v>
      </c>
      <c r="C1586" s="105" t="s">
        <v>4591</v>
      </c>
      <c r="D1586" s="116">
        <v>0</v>
      </c>
      <c r="E1586" s="107">
        <v>0</v>
      </c>
      <c r="F1586" s="108">
        <v>6.6652630055811797E-4</v>
      </c>
      <c r="G1586" s="108" t="s">
        <v>156</v>
      </c>
      <c r="H1586" s="113">
        <v>0</v>
      </c>
      <c r="I1586" s="107">
        <v>0</v>
      </c>
      <c r="J1586" s="114">
        <v>9.9652635146153107E-6</v>
      </c>
      <c r="K1586" s="108" t="s">
        <v>156</v>
      </c>
      <c r="L1586" s="110" t="s">
        <v>157</v>
      </c>
      <c r="M1586" s="116">
        <v>0</v>
      </c>
      <c r="N1586" s="111">
        <v>0</v>
      </c>
      <c r="O1586" s="112">
        <v>8.3540216706992903E-4</v>
      </c>
      <c r="P1586" s="112" t="s">
        <v>156</v>
      </c>
      <c r="Q1586" s="113">
        <v>0</v>
      </c>
      <c r="R1586" s="107">
        <v>0</v>
      </c>
      <c r="S1586" s="114">
        <v>2.1739981190018801E-5</v>
      </c>
      <c r="T1586" s="108" t="s">
        <v>156</v>
      </c>
      <c r="U1586" s="110" t="s">
        <v>157</v>
      </c>
      <c r="V1586" s="116">
        <v>0</v>
      </c>
      <c r="W1586" s="107">
        <v>0</v>
      </c>
      <c r="X1586" s="108">
        <v>5.1993704477921402E-4</v>
      </c>
      <c r="Y1586" s="108" t="s">
        <v>156</v>
      </c>
      <c r="Z1586" s="113">
        <v>0</v>
      </c>
      <c r="AA1586" s="107">
        <v>0</v>
      </c>
      <c r="AB1586" s="114">
        <v>2.0357252353577201E-5</v>
      </c>
      <c r="AC1586" s="108" t="s">
        <v>156</v>
      </c>
      <c r="AD1586" s="110" t="s">
        <v>157</v>
      </c>
    </row>
    <row r="1587" spans="1:30" x14ac:dyDescent="0.2">
      <c r="A1587" s="105" t="s">
        <v>4592</v>
      </c>
      <c r="B1587" s="105" t="s">
        <v>4593</v>
      </c>
      <c r="C1587" s="105" t="s">
        <v>4594</v>
      </c>
      <c r="D1587" s="106">
        <v>1.1001975010654799E-3</v>
      </c>
      <c r="E1587" s="107">
        <v>-4.4648879354634331E-4</v>
      </c>
      <c r="F1587" s="108">
        <v>0.138896381141762</v>
      </c>
      <c r="G1587" s="108">
        <v>12624.677024556828</v>
      </c>
      <c r="H1587" s="109">
        <v>0</v>
      </c>
      <c r="I1587" s="107">
        <v>0</v>
      </c>
      <c r="J1587" s="108">
        <v>2.3931418455405602E-2</v>
      </c>
      <c r="K1587" s="108" t="s">
        <v>156</v>
      </c>
      <c r="L1587" s="110" t="s">
        <v>157</v>
      </c>
      <c r="M1587" s="106">
        <v>0</v>
      </c>
      <c r="N1587" s="111">
        <v>0</v>
      </c>
      <c r="O1587" s="112">
        <v>6.8901396598758102E-2</v>
      </c>
      <c r="P1587" s="112" t="s">
        <v>156</v>
      </c>
      <c r="Q1587" s="109">
        <v>0</v>
      </c>
      <c r="R1587" s="107">
        <v>0</v>
      </c>
      <c r="S1587" s="108">
        <v>6.6411806233296596E-3</v>
      </c>
      <c r="T1587" s="108" t="s">
        <v>156</v>
      </c>
      <c r="U1587" s="110" t="s">
        <v>157</v>
      </c>
      <c r="V1587" s="106">
        <v>0</v>
      </c>
      <c r="W1587" s="107">
        <v>0</v>
      </c>
      <c r="X1587" s="108">
        <v>4.1423986304296402E-3</v>
      </c>
      <c r="Y1587" s="108" t="s">
        <v>156</v>
      </c>
      <c r="Z1587" s="109">
        <v>0</v>
      </c>
      <c r="AA1587" s="107">
        <v>0</v>
      </c>
      <c r="AB1587" s="108">
        <v>2.7765168385366901E-2</v>
      </c>
      <c r="AC1587" s="108" t="s">
        <v>156</v>
      </c>
      <c r="AD1587" s="110" t="s">
        <v>157</v>
      </c>
    </row>
    <row r="1588" spans="1:30" x14ac:dyDescent="0.2">
      <c r="A1588" s="105" t="s">
        <v>4595</v>
      </c>
      <c r="B1588" s="105" t="s">
        <v>4596</v>
      </c>
      <c r="C1588" s="105" t="s">
        <v>4597</v>
      </c>
      <c r="D1588" s="106">
        <v>0</v>
      </c>
      <c r="E1588" s="107">
        <v>0</v>
      </c>
      <c r="F1588" s="108">
        <v>0</v>
      </c>
      <c r="G1588" s="108" t="s">
        <v>156</v>
      </c>
      <c r="H1588" s="109">
        <v>0</v>
      </c>
      <c r="I1588" s="107">
        <v>0</v>
      </c>
      <c r="J1588" s="108">
        <v>0</v>
      </c>
      <c r="K1588" s="108" t="s">
        <v>156</v>
      </c>
      <c r="L1588" s="110" t="s">
        <v>157</v>
      </c>
      <c r="M1588" s="106">
        <v>0</v>
      </c>
      <c r="N1588" s="111">
        <v>0</v>
      </c>
      <c r="O1588" s="112">
        <v>0</v>
      </c>
      <c r="P1588" s="112" t="s">
        <v>156</v>
      </c>
      <c r="Q1588" s="109">
        <v>0</v>
      </c>
      <c r="R1588" s="107">
        <v>0</v>
      </c>
      <c r="S1588" s="108">
        <v>0</v>
      </c>
      <c r="T1588" s="108" t="s">
        <v>156</v>
      </c>
      <c r="U1588" s="110" t="s">
        <v>157</v>
      </c>
      <c r="V1588" s="106">
        <v>0</v>
      </c>
      <c r="W1588" s="107">
        <v>0</v>
      </c>
      <c r="X1588" s="108">
        <v>0</v>
      </c>
      <c r="Y1588" s="108" t="s">
        <v>156</v>
      </c>
      <c r="Z1588" s="109">
        <v>0</v>
      </c>
      <c r="AA1588" s="107">
        <v>0</v>
      </c>
      <c r="AB1588" s="108">
        <v>0</v>
      </c>
      <c r="AC1588" s="108" t="s">
        <v>156</v>
      </c>
      <c r="AD1588" s="110" t="s">
        <v>157</v>
      </c>
    </row>
    <row r="1589" spans="1:30" x14ac:dyDescent="0.2">
      <c r="A1589" s="105" t="s">
        <v>4598</v>
      </c>
      <c r="B1589" s="105" t="s">
        <v>4599</v>
      </c>
      <c r="C1589" s="105" t="s">
        <v>4600</v>
      </c>
      <c r="D1589" s="106">
        <v>0</v>
      </c>
      <c r="E1589" s="107">
        <v>0</v>
      </c>
      <c r="F1589" s="108">
        <v>0.14789703716642</v>
      </c>
      <c r="G1589" s="108" t="s">
        <v>156</v>
      </c>
      <c r="H1589" s="109">
        <v>0</v>
      </c>
      <c r="I1589" s="107">
        <v>0</v>
      </c>
      <c r="J1589" s="108">
        <v>2.16441252766577E-2</v>
      </c>
      <c r="K1589" s="108" t="s">
        <v>156</v>
      </c>
      <c r="L1589" s="110" t="s">
        <v>157</v>
      </c>
      <c r="M1589" s="106">
        <v>0</v>
      </c>
      <c r="N1589" s="111">
        <v>0</v>
      </c>
      <c r="O1589" s="112">
        <v>6.6921335042967003E-2</v>
      </c>
      <c r="P1589" s="112" t="s">
        <v>156</v>
      </c>
      <c r="Q1589" s="109">
        <v>0</v>
      </c>
      <c r="R1589" s="107">
        <v>0</v>
      </c>
      <c r="S1589" s="108">
        <v>8.8013435685689798E-3</v>
      </c>
      <c r="T1589" s="108" t="s">
        <v>156</v>
      </c>
      <c r="U1589" s="110" t="s">
        <v>157</v>
      </c>
      <c r="V1589" s="116">
        <v>-1.87683458566011E-5</v>
      </c>
      <c r="W1589" s="107">
        <v>3.1078565750291604E-6</v>
      </c>
      <c r="X1589" s="108">
        <v>5.3684062905072598E-3</v>
      </c>
      <c r="Y1589" s="108">
        <v>28603.513231929901</v>
      </c>
      <c r="Z1589" s="109">
        <v>0</v>
      </c>
      <c r="AA1589" s="107">
        <v>0</v>
      </c>
      <c r="AB1589" s="108">
        <v>2.6825482495362301E-2</v>
      </c>
      <c r="AC1589" s="108" t="s">
        <v>156</v>
      </c>
      <c r="AD1589" s="110" t="s">
        <v>157</v>
      </c>
    </row>
    <row r="1590" spans="1:30" x14ac:dyDescent="0.2">
      <c r="A1590" s="105" t="s">
        <v>4601</v>
      </c>
      <c r="B1590" s="105" t="s">
        <v>4602</v>
      </c>
      <c r="C1590" s="105" t="s">
        <v>4603</v>
      </c>
      <c r="D1590" s="106">
        <v>0</v>
      </c>
      <c r="E1590" s="107">
        <v>0</v>
      </c>
      <c r="F1590" s="108">
        <v>0.140352214591833</v>
      </c>
      <c r="G1590" s="108" t="s">
        <v>156</v>
      </c>
      <c r="H1590" s="113">
        <v>-3.3586598553401003E-5</v>
      </c>
      <c r="I1590" s="107">
        <v>8.2745992986945065E-5</v>
      </c>
      <c r="J1590" s="108">
        <v>2.8489619307415601E-2</v>
      </c>
      <c r="K1590" s="108">
        <v>84824.366070051794</v>
      </c>
      <c r="L1590" s="110" t="s">
        <v>157</v>
      </c>
      <c r="M1590" s="106">
        <v>0</v>
      </c>
      <c r="N1590" s="111">
        <v>0</v>
      </c>
      <c r="O1590" s="112">
        <v>8.70868897284931E-2</v>
      </c>
      <c r="P1590" s="112" t="s">
        <v>156</v>
      </c>
      <c r="Q1590" s="109">
        <v>0</v>
      </c>
      <c r="R1590" s="107">
        <v>0</v>
      </c>
      <c r="S1590" s="108">
        <v>9.17861018938264E-3</v>
      </c>
      <c r="T1590" s="108" t="s">
        <v>156</v>
      </c>
      <c r="U1590" s="110" t="s">
        <v>157</v>
      </c>
      <c r="V1590" s="106">
        <v>0</v>
      </c>
      <c r="W1590" s="107">
        <v>0</v>
      </c>
      <c r="X1590" s="108">
        <v>7.1579924185283103E-3</v>
      </c>
      <c r="Y1590" s="108" t="s">
        <v>156</v>
      </c>
      <c r="Z1590" s="109">
        <v>0</v>
      </c>
      <c r="AA1590" s="107">
        <v>0</v>
      </c>
      <c r="AB1590" s="108">
        <v>3.6804587328482199E-2</v>
      </c>
      <c r="AC1590" s="108" t="s">
        <v>156</v>
      </c>
      <c r="AD1590" s="110" t="s">
        <v>157</v>
      </c>
    </row>
    <row r="1591" spans="1:30" x14ac:dyDescent="0.2">
      <c r="A1591" s="105" t="s">
        <v>4604</v>
      </c>
      <c r="B1591" s="105" t="s">
        <v>4605</v>
      </c>
      <c r="C1591" s="105" t="s">
        <v>4606</v>
      </c>
      <c r="D1591" s="106">
        <v>0</v>
      </c>
      <c r="E1591" s="107">
        <v>0</v>
      </c>
      <c r="F1591" s="108">
        <v>1.1143073603109E-2</v>
      </c>
      <c r="G1591" s="108" t="s">
        <v>156</v>
      </c>
      <c r="H1591" s="109">
        <v>0</v>
      </c>
      <c r="I1591" s="107">
        <v>0</v>
      </c>
      <c r="J1591" s="108">
        <v>4.2927424180764801E-3</v>
      </c>
      <c r="K1591" s="108" t="s">
        <v>156</v>
      </c>
      <c r="L1591" s="110" t="s">
        <v>157</v>
      </c>
      <c r="M1591" s="106">
        <v>0</v>
      </c>
      <c r="N1591" s="111">
        <v>0</v>
      </c>
      <c r="O1591" s="112">
        <v>1.0587054514985201E-2</v>
      </c>
      <c r="P1591" s="112" t="s">
        <v>156</v>
      </c>
      <c r="Q1591" s="109">
        <v>0</v>
      </c>
      <c r="R1591" s="107">
        <v>0</v>
      </c>
      <c r="S1591" s="108">
        <v>1.5198653787670501E-3</v>
      </c>
      <c r="T1591" s="108" t="s">
        <v>156</v>
      </c>
      <c r="U1591" s="110" t="s">
        <v>157</v>
      </c>
      <c r="V1591" s="106">
        <v>0.226546992297633</v>
      </c>
      <c r="W1591" s="107">
        <v>-3.7513991107407357E-2</v>
      </c>
      <c r="X1591" s="108">
        <v>2.4361328773941301E-2</v>
      </c>
      <c r="Y1591" s="108">
        <v>10.753322534485854</v>
      </c>
      <c r="Z1591" s="109">
        <v>0</v>
      </c>
      <c r="AA1591" s="107">
        <v>0</v>
      </c>
      <c r="AB1591" s="108">
        <v>1.26773145535792E-2</v>
      </c>
      <c r="AC1591" s="108" t="s">
        <v>156</v>
      </c>
      <c r="AD1591" s="110" t="s">
        <v>157</v>
      </c>
    </row>
    <row r="1592" spans="1:30" x14ac:dyDescent="0.2">
      <c r="A1592" s="105" t="s">
        <v>4607</v>
      </c>
      <c r="B1592" s="105" t="s">
        <v>4608</v>
      </c>
      <c r="C1592" s="105" t="s">
        <v>4609</v>
      </c>
      <c r="D1592" s="106">
        <v>0</v>
      </c>
      <c r="E1592" s="107">
        <v>0</v>
      </c>
      <c r="F1592" s="108">
        <v>0</v>
      </c>
      <c r="G1592" s="108" t="s">
        <v>156</v>
      </c>
      <c r="H1592" s="109">
        <v>0</v>
      </c>
      <c r="I1592" s="107">
        <v>0</v>
      </c>
      <c r="J1592" s="108">
        <v>0</v>
      </c>
      <c r="K1592" s="108" t="s">
        <v>156</v>
      </c>
      <c r="L1592" s="110" t="s">
        <v>157</v>
      </c>
      <c r="M1592" s="116">
        <v>0</v>
      </c>
      <c r="N1592" s="111">
        <v>0</v>
      </c>
      <c r="O1592" s="115">
        <v>1.1114610210275599E-11</v>
      </c>
      <c r="P1592" s="112" t="s">
        <v>156</v>
      </c>
      <c r="Q1592" s="109">
        <v>0</v>
      </c>
      <c r="R1592" s="107">
        <v>0</v>
      </c>
      <c r="S1592" s="108">
        <v>0</v>
      </c>
      <c r="T1592" s="108" t="s">
        <v>156</v>
      </c>
      <c r="U1592" s="110" t="s">
        <v>157</v>
      </c>
      <c r="V1592" s="106">
        <v>0</v>
      </c>
      <c r="W1592" s="107">
        <v>0</v>
      </c>
      <c r="X1592" s="108">
        <v>0</v>
      </c>
      <c r="Y1592" s="108" t="s">
        <v>156</v>
      </c>
      <c r="Z1592" s="109">
        <v>0</v>
      </c>
      <c r="AA1592" s="107">
        <v>0</v>
      </c>
      <c r="AB1592" s="108">
        <v>0</v>
      </c>
      <c r="AC1592" s="108" t="s">
        <v>156</v>
      </c>
      <c r="AD1592" s="110" t="s">
        <v>157</v>
      </c>
    </row>
    <row r="1593" spans="1:30" x14ac:dyDescent="0.2">
      <c r="A1593" s="105" t="s">
        <v>4610</v>
      </c>
      <c r="B1593" s="105" t="s">
        <v>4611</v>
      </c>
      <c r="C1593" s="105" t="s">
        <v>4612</v>
      </c>
      <c r="D1593" s="116">
        <v>0</v>
      </c>
      <c r="E1593" s="107">
        <v>0</v>
      </c>
      <c r="F1593" s="114">
        <v>1.18996028541835E-12</v>
      </c>
      <c r="G1593" s="108" t="s">
        <v>156</v>
      </c>
      <c r="H1593" s="109">
        <v>0</v>
      </c>
      <c r="I1593" s="107">
        <v>0</v>
      </c>
      <c r="J1593" s="108">
        <v>0</v>
      </c>
      <c r="K1593" s="108" t="s">
        <v>156</v>
      </c>
      <c r="L1593" s="110" t="s">
        <v>157</v>
      </c>
      <c r="M1593" s="116">
        <v>0</v>
      </c>
      <c r="N1593" s="111">
        <v>0</v>
      </c>
      <c r="O1593" s="115">
        <v>2.80826912595872E-11</v>
      </c>
      <c r="P1593" s="112" t="s">
        <v>156</v>
      </c>
      <c r="Q1593" s="109">
        <v>0</v>
      </c>
      <c r="R1593" s="107">
        <v>0</v>
      </c>
      <c r="S1593" s="108">
        <v>0</v>
      </c>
      <c r="T1593" s="108" t="s">
        <v>156</v>
      </c>
      <c r="U1593" s="110" t="s">
        <v>157</v>
      </c>
      <c r="V1593" s="106">
        <v>0</v>
      </c>
      <c r="W1593" s="107">
        <v>0</v>
      </c>
      <c r="X1593" s="108">
        <v>0</v>
      </c>
      <c r="Y1593" s="108" t="s">
        <v>156</v>
      </c>
      <c r="Z1593" s="109">
        <v>0</v>
      </c>
      <c r="AA1593" s="107">
        <v>0</v>
      </c>
      <c r="AB1593" s="108">
        <v>0</v>
      </c>
      <c r="AC1593" s="108" t="s">
        <v>156</v>
      </c>
      <c r="AD1593" s="110" t="s">
        <v>157</v>
      </c>
    </row>
    <row r="1594" spans="1:30" x14ac:dyDescent="0.2">
      <c r="A1594" s="105" t="s">
        <v>4613</v>
      </c>
      <c r="B1594" s="105" t="s">
        <v>4614</v>
      </c>
      <c r="C1594" s="105" t="s">
        <v>4615</v>
      </c>
      <c r="D1594" s="106">
        <v>5.55747437797364E-3</v>
      </c>
      <c r="E1594" s="107">
        <v>-2.2553678114912244E-3</v>
      </c>
      <c r="F1594" s="108">
        <v>9.4660697022217206E-3</v>
      </c>
      <c r="G1594" s="108">
        <v>170.33042454931172</v>
      </c>
      <c r="H1594" s="109">
        <v>6.83202092843077E-3</v>
      </c>
      <c r="I1594" s="107">
        <v>-1.6831783514241857E-2</v>
      </c>
      <c r="J1594" s="108">
        <v>8.5065395563142694E-3</v>
      </c>
      <c r="K1594" s="108">
        <v>124.50985799699703</v>
      </c>
      <c r="L1594" s="110">
        <v>2.8997534179213549</v>
      </c>
      <c r="M1594" s="106">
        <v>9.4692083066843392E-3</v>
      </c>
      <c r="N1594" s="111">
        <v>-5.1423961695907135E-3</v>
      </c>
      <c r="O1594" s="112">
        <v>7.4943197387427503E-3</v>
      </c>
      <c r="P1594" s="112">
        <v>79.144100499431303</v>
      </c>
      <c r="Q1594" s="109">
        <v>4.1915366352078603E-3</v>
      </c>
      <c r="R1594" s="107">
        <v>-9.6691645775954273E-3</v>
      </c>
      <c r="S1594" s="108">
        <v>3.3644776523039099E-3</v>
      </c>
      <c r="T1594" s="108">
        <v>80.268358483214456</v>
      </c>
      <c r="U1594" s="110">
        <v>0.91095048574480764</v>
      </c>
      <c r="V1594" s="106">
        <v>5.9441956129882498E-3</v>
      </c>
      <c r="W1594" s="107">
        <v>-9.8430131031433188E-4</v>
      </c>
      <c r="X1594" s="108">
        <v>9.6515558991168808E-3</v>
      </c>
      <c r="Y1594" s="108">
        <v>162.36941930423581</v>
      </c>
      <c r="Z1594" s="109">
        <v>2.1602100316922999E-3</v>
      </c>
      <c r="AA1594" s="107">
        <v>-1.1072923652911434E-3</v>
      </c>
      <c r="AB1594" s="108">
        <v>9.0112812231930798E-3</v>
      </c>
      <c r="AC1594" s="108">
        <v>417.14838330482513</v>
      </c>
      <c r="AD1594" s="110">
        <v>0.16986427593785455</v>
      </c>
    </row>
    <row r="1595" spans="1:30" x14ac:dyDescent="0.2">
      <c r="A1595" s="105" t="s">
        <v>4616</v>
      </c>
      <c r="B1595" s="105" t="s">
        <v>4617</v>
      </c>
      <c r="C1595" s="105" t="s">
        <v>4618</v>
      </c>
      <c r="D1595" s="106">
        <v>0</v>
      </c>
      <c r="E1595" s="107">
        <v>0</v>
      </c>
      <c r="F1595" s="108">
        <v>2.1526558495104601E-3</v>
      </c>
      <c r="G1595" s="108" t="s">
        <v>156</v>
      </c>
      <c r="H1595" s="113">
        <v>0</v>
      </c>
      <c r="I1595" s="107">
        <v>0</v>
      </c>
      <c r="J1595" s="114">
        <v>4.2124272367656801E-5</v>
      </c>
      <c r="K1595" s="108" t="s">
        <v>156</v>
      </c>
      <c r="L1595" s="110" t="s">
        <v>157</v>
      </c>
      <c r="M1595" s="116">
        <v>0</v>
      </c>
      <c r="N1595" s="111">
        <v>0</v>
      </c>
      <c r="O1595" s="115">
        <v>4.5291184652531598E-5</v>
      </c>
      <c r="P1595" s="112" t="s">
        <v>156</v>
      </c>
      <c r="Q1595" s="113">
        <v>0</v>
      </c>
      <c r="R1595" s="107">
        <v>0</v>
      </c>
      <c r="S1595" s="108">
        <v>3.7336453358659402E-4</v>
      </c>
      <c r="T1595" s="108" t="s">
        <v>156</v>
      </c>
      <c r="U1595" s="110" t="s">
        <v>157</v>
      </c>
      <c r="V1595" s="116">
        <v>0</v>
      </c>
      <c r="W1595" s="107">
        <v>0</v>
      </c>
      <c r="X1595" s="108">
        <v>2.6989430437994802E-4</v>
      </c>
      <c r="Y1595" s="108" t="s">
        <v>156</v>
      </c>
      <c r="Z1595" s="113">
        <v>0</v>
      </c>
      <c r="AA1595" s="107">
        <v>0</v>
      </c>
      <c r="AB1595" s="114">
        <v>1.8882095901661198E-5</v>
      </c>
      <c r="AC1595" s="108" t="s">
        <v>156</v>
      </c>
      <c r="AD1595" s="110" t="s">
        <v>157</v>
      </c>
    </row>
    <row r="1596" spans="1:30" x14ac:dyDescent="0.2">
      <c r="A1596" s="105" t="s">
        <v>4619</v>
      </c>
      <c r="B1596" s="105" t="s">
        <v>4620</v>
      </c>
      <c r="C1596" s="105" t="s">
        <v>4621</v>
      </c>
      <c r="D1596" s="106">
        <v>2.41779403718606E-2</v>
      </c>
      <c r="E1596" s="107">
        <v>-9.8120377628679728E-3</v>
      </c>
      <c r="F1596" s="108">
        <v>2.8582946296096898E-2</v>
      </c>
      <c r="G1596" s="108">
        <v>118.21911153922377</v>
      </c>
      <c r="H1596" s="109">
        <v>2.1205430045523901E-2</v>
      </c>
      <c r="I1596" s="107">
        <v>-5.2242990996609763E-2</v>
      </c>
      <c r="J1596" s="108">
        <v>1.08779825999428E-2</v>
      </c>
      <c r="K1596" s="108">
        <v>51.298099480132699</v>
      </c>
      <c r="L1596" s="110">
        <v>2.4126128044844481</v>
      </c>
      <c r="M1596" s="106">
        <v>2.3071792029974201E-2</v>
      </c>
      <c r="N1596" s="111">
        <v>-1.2529484104471708E-2</v>
      </c>
      <c r="O1596" s="112">
        <v>1.03158597346946E-2</v>
      </c>
      <c r="P1596" s="112">
        <v>44.71200035650692</v>
      </c>
      <c r="Q1596" s="109">
        <v>9.0803767125893792E-3</v>
      </c>
      <c r="R1596" s="107">
        <v>-2.0946890007615935E-2</v>
      </c>
      <c r="S1596" s="108">
        <v>3.37094340713216E-3</v>
      </c>
      <c r="T1596" s="108">
        <v>37.12338720990018</v>
      </c>
      <c r="U1596" s="110">
        <v>0.74140904876329172</v>
      </c>
      <c r="V1596" s="106">
        <v>9.1397000454682298E-2</v>
      </c>
      <c r="W1596" s="107">
        <v>-1.5134459422865095E-2</v>
      </c>
      <c r="X1596" s="108">
        <v>9.5366114186849395E-3</v>
      </c>
      <c r="Y1596" s="108">
        <v>10.434271771767294</v>
      </c>
      <c r="Z1596" s="109">
        <v>9.3512317389371907E-3</v>
      </c>
      <c r="AA1596" s="107">
        <v>-4.7933059094636566E-3</v>
      </c>
      <c r="AB1596" s="108">
        <v>4.7538176003941498E-3</v>
      </c>
      <c r="AC1596" s="108">
        <v>50.836271981154454</v>
      </c>
      <c r="AD1596" s="110">
        <v>-1.6587442244639756</v>
      </c>
    </row>
    <row r="1597" spans="1:30" x14ac:dyDescent="0.2">
      <c r="A1597" s="105" t="s">
        <v>4622</v>
      </c>
      <c r="B1597" s="105" t="s">
        <v>4623</v>
      </c>
      <c r="C1597" s="105" t="s">
        <v>4624</v>
      </c>
      <c r="D1597" s="116">
        <v>-4.7719702317903597E-5</v>
      </c>
      <c r="E1597" s="107">
        <v>1.9365897755337059E-5</v>
      </c>
      <c r="F1597" s="108">
        <v>4.6220474695120098E-2</v>
      </c>
      <c r="G1597" s="108">
        <v>96858.262834927606</v>
      </c>
      <c r="H1597" s="109">
        <v>-2.5208605949250599E-3</v>
      </c>
      <c r="I1597" s="107">
        <v>6.2105459347747225E-3</v>
      </c>
      <c r="J1597" s="108">
        <v>1.2538388385027899E-3</v>
      </c>
      <c r="K1597" s="108">
        <v>49.738523464049898</v>
      </c>
      <c r="L1597" s="110">
        <v>8.3250579004373844</v>
      </c>
      <c r="M1597" s="106">
        <v>-2.0654046275711701E-4</v>
      </c>
      <c r="N1597" s="111">
        <v>1.1216490863316879E-4</v>
      </c>
      <c r="O1597" s="112">
        <v>2.3244864648866999E-2</v>
      </c>
      <c r="P1597" s="112">
        <v>11254.387803034</v>
      </c>
      <c r="Q1597" s="113">
        <v>-2.1036910288065899E-5</v>
      </c>
      <c r="R1597" s="107">
        <v>4.8528586406911473E-5</v>
      </c>
      <c r="S1597" s="108">
        <v>3.7953119530897499E-3</v>
      </c>
      <c r="T1597" s="108">
        <v>18041.204250620402</v>
      </c>
      <c r="U1597" s="110">
        <v>-1.208714650547642</v>
      </c>
      <c r="V1597" s="106">
        <v>-2.67165271086265E-3</v>
      </c>
      <c r="W1597" s="107">
        <v>4.4239985276745323E-4</v>
      </c>
      <c r="X1597" s="108">
        <v>2.1009529437131698E-3</v>
      </c>
      <c r="Y1597" s="108">
        <v>78.638699377764297</v>
      </c>
      <c r="Z1597" s="109">
        <v>-8.2328245445591295E-4</v>
      </c>
      <c r="AA1597" s="107">
        <v>4.2200265850216002E-4</v>
      </c>
      <c r="AB1597" s="108">
        <v>4.0311061262499302E-3</v>
      </c>
      <c r="AC1597" s="108">
        <v>489.638289317606</v>
      </c>
      <c r="AD1597" s="110">
        <v>-6.809881788956966E-2</v>
      </c>
    </row>
    <row r="1598" spans="1:30" x14ac:dyDescent="0.2">
      <c r="A1598" s="105" t="s">
        <v>4625</v>
      </c>
      <c r="B1598" s="105" t="s">
        <v>4626</v>
      </c>
      <c r="C1598" s="105" t="s">
        <v>4627</v>
      </c>
      <c r="D1598" s="116">
        <v>0</v>
      </c>
      <c r="E1598" s="107">
        <v>0</v>
      </c>
      <c r="F1598" s="108">
        <v>1.3805726076841301E-3</v>
      </c>
      <c r="G1598" s="108" t="s">
        <v>156</v>
      </c>
      <c r="H1598" s="113">
        <v>0</v>
      </c>
      <c r="I1598" s="107">
        <v>0</v>
      </c>
      <c r="J1598" s="108">
        <v>7.8282686433440898E-4</v>
      </c>
      <c r="K1598" s="108" t="s">
        <v>156</v>
      </c>
      <c r="L1598" s="110" t="s">
        <v>157</v>
      </c>
      <c r="M1598" s="106">
        <v>0</v>
      </c>
      <c r="N1598" s="111">
        <v>0</v>
      </c>
      <c r="O1598" s="112">
        <v>1.6730340906290599E-3</v>
      </c>
      <c r="P1598" s="112" t="s">
        <v>156</v>
      </c>
      <c r="Q1598" s="113">
        <v>0</v>
      </c>
      <c r="R1598" s="107">
        <v>0</v>
      </c>
      <c r="S1598" s="108">
        <v>2.0546270137544899E-4</v>
      </c>
      <c r="T1598" s="108" t="s">
        <v>156</v>
      </c>
      <c r="U1598" s="110" t="s">
        <v>157</v>
      </c>
      <c r="V1598" s="106">
        <v>0</v>
      </c>
      <c r="W1598" s="107">
        <v>0</v>
      </c>
      <c r="X1598" s="108">
        <v>2.92908578026578E-3</v>
      </c>
      <c r="Y1598" s="108" t="s">
        <v>156</v>
      </c>
      <c r="Z1598" s="113">
        <v>0</v>
      </c>
      <c r="AA1598" s="107">
        <v>0</v>
      </c>
      <c r="AB1598" s="114">
        <v>1.2099355628749E-3</v>
      </c>
      <c r="AC1598" s="108" t="s">
        <v>156</v>
      </c>
      <c r="AD1598" s="110" t="s">
        <v>157</v>
      </c>
    </row>
    <row r="1599" spans="1:30" x14ac:dyDescent="0.2">
      <c r="A1599" s="105" t="s">
        <v>4628</v>
      </c>
      <c r="B1599" s="105" t="s">
        <v>4629</v>
      </c>
      <c r="C1599" s="105" t="s">
        <v>4630</v>
      </c>
      <c r="D1599" s="116">
        <v>0</v>
      </c>
      <c r="E1599" s="107">
        <v>0</v>
      </c>
      <c r="F1599" s="108">
        <v>1.2754337528332301E-3</v>
      </c>
      <c r="G1599" s="108" t="s">
        <v>156</v>
      </c>
      <c r="H1599" s="113">
        <v>0</v>
      </c>
      <c r="I1599" s="107">
        <v>0</v>
      </c>
      <c r="J1599" s="108">
        <v>5.7641188833176002E-4</v>
      </c>
      <c r="K1599" s="108" t="s">
        <v>156</v>
      </c>
      <c r="L1599" s="110" t="s">
        <v>157</v>
      </c>
      <c r="M1599" s="106">
        <v>0</v>
      </c>
      <c r="N1599" s="111">
        <v>0</v>
      </c>
      <c r="O1599" s="112">
        <v>1.9199657552640701E-3</v>
      </c>
      <c r="P1599" s="112" t="s">
        <v>156</v>
      </c>
      <c r="Q1599" s="113">
        <v>0</v>
      </c>
      <c r="R1599" s="107">
        <v>0</v>
      </c>
      <c r="S1599" s="108">
        <v>2.1924954393901501E-4</v>
      </c>
      <c r="T1599" s="108" t="s">
        <v>156</v>
      </c>
      <c r="U1599" s="110" t="s">
        <v>157</v>
      </c>
      <c r="V1599" s="106">
        <v>0</v>
      </c>
      <c r="W1599" s="107">
        <v>0</v>
      </c>
      <c r="X1599" s="108">
        <v>3.5641554690271399E-3</v>
      </c>
      <c r="Y1599" s="108" t="s">
        <v>156</v>
      </c>
      <c r="Z1599" s="113">
        <v>0</v>
      </c>
      <c r="AA1599" s="107">
        <v>0</v>
      </c>
      <c r="AB1599" s="114">
        <v>1.26079687662092E-3</v>
      </c>
      <c r="AC1599" s="108" t="s">
        <v>156</v>
      </c>
      <c r="AD1599" s="110" t="s">
        <v>157</v>
      </c>
    </row>
    <row r="1600" spans="1:30" x14ac:dyDescent="0.2">
      <c r="A1600" s="105" t="s">
        <v>4631</v>
      </c>
      <c r="B1600" s="105" t="s">
        <v>4632</v>
      </c>
      <c r="C1600" s="105" t="s">
        <v>4633</v>
      </c>
      <c r="D1600" s="106">
        <v>0</v>
      </c>
      <c r="E1600" s="107">
        <v>0</v>
      </c>
      <c r="F1600" s="108">
        <v>1.39229387459222E-3</v>
      </c>
      <c r="G1600" s="108" t="s">
        <v>156</v>
      </c>
      <c r="H1600" s="113">
        <v>0</v>
      </c>
      <c r="I1600" s="107">
        <v>0</v>
      </c>
      <c r="J1600" s="108">
        <v>6.6279296608842198E-4</v>
      </c>
      <c r="K1600" s="108" t="s">
        <v>156</v>
      </c>
      <c r="L1600" s="110" t="s">
        <v>157</v>
      </c>
      <c r="M1600" s="116">
        <v>0</v>
      </c>
      <c r="N1600" s="111">
        <v>0</v>
      </c>
      <c r="O1600" s="112">
        <v>1.30307321042661E-3</v>
      </c>
      <c r="P1600" s="112" t="s">
        <v>156</v>
      </c>
      <c r="Q1600" s="113">
        <v>0</v>
      </c>
      <c r="R1600" s="107">
        <v>0</v>
      </c>
      <c r="S1600" s="108">
        <v>1.5543323383113399E-4</v>
      </c>
      <c r="T1600" s="108" t="s">
        <v>156</v>
      </c>
      <c r="U1600" s="110" t="s">
        <v>157</v>
      </c>
      <c r="V1600" s="106">
        <v>0</v>
      </c>
      <c r="W1600" s="107">
        <v>0</v>
      </c>
      <c r="X1600" s="108">
        <v>4.1512287960065002E-3</v>
      </c>
      <c r="Y1600" s="108" t="s">
        <v>156</v>
      </c>
      <c r="Z1600" s="109">
        <v>0</v>
      </c>
      <c r="AA1600" s="107">
        <v>0</v>
      </c>
      <c r="AB1600" s="108">
        <v>1.71995343791209E-3</v>
      </c>
      <c r="AC1600" s="108" t="s">
        <v>156</v>
      </c>
      <c r="AD1600" s="110" t="s">
        <v>157</v>
      </c>
    </row>
    <row r="1601" spans="1:30" x14ac:dyDescent="0.2">
      <c r="A1601" s="105" t="s">
        <v>4634</v>
      </c>
      <c r="B1601" s="105" t="s">
        <v>4635</v>
      </c>
      <c r="C1601" s="105" t="s">
        <v>4636</v>
      </c>
      <c r="D1601" s="106">
        <v>0</v>
      </c>
      <c r="E1601" s="107">
        <v>0</v>
      </c>
      <c r="F1601" s="108">
        <v>2.19868849606643E-3</v>
      </c>
      <c r="G1601" s="108" t="s">
        <v>156</v>
      </c>
      <c r="H1601" s="113">
        <v>0</v>
      </c>
      <c r="I1601" s="107">
        <v>0</v>
      </c>
      <c r="J1601" s="108">
        <v>6.8718248580953295E-4</v>
      </c>
      <c r="K1601" s="108" t="s">
        <v>156</v>
      </c>
      <c r="L1601" s="110" t="s">
        <v>157</v>
      </c>
      <c r="M1601" s="106">
        <v>0</v>
      </c>
      <c r="N1601" s="111">
        <v>0</v>
      </c>
      <c r="O1601" s="112">
        <v>1.8852910898529899E-3</v>
      </c>
      <c r="P1601" s="112" t="s">
        <v>156</v>
      </c>
      <c r="Q1601" s="113">
        <v>0</v>
      </c>
      <c r="R1601" s="107">
        <v>0</v>
      </c>
      <c r="S1601" s="108">
        <v>2.5601602510357902E-4</v>
      </c>
      <c r="T1601" s="108" t="s">
        <v>156</v>
      </c>
      <c r="U1601" s="110" t="s">
        <v>157</v>
      </c>
      <c r="V1601" s="106">
        <v>-5.6620295394800103E-2</v>
      </c>
      <c r="W1601" s="107">
        <v>9.3757733722139597E-3</v>
      </c>
      <c r="X1601" s="108">
        <v>7.6839428650273796E-3</v>
      </c>
      <c r="Y1601" s="108">
        <v>13.571004551369899</v>
      </c>
      <c r="Z1601" s="109">
        <v>0</v>
      </c>
      <c r="AA1601" s="107">
        <v>0</v>
      </c>
      <c r="AB1601" s="108">
        <v>2.72060092888204E-3</v>
      </c>
      <c r="AC1601" s="108" t="s">
        <v>156</v>
      </c>
      <c r="AD1601" s="110" t="s">
        <v>157</v>
      </c>
    </row>
    <row r="1602" spans="1:30" x14ac:dyDescent="0.2">
      <c r="A1602" s="105" t="s">
        <v>4637</v>
      </c>
      <c r="B1602" s="105" t="s">
        <v>4638</v>
      </c>
      <c r="C1602" s="105" t="s">
        <v>4639</v>
      </c>
      <c r="D1602" s="106">
        <v>2.2307506478214702E-2</v>
      </c>
      <c r="E1602" s="107">
        <v>-9.052966985327239E-3</v>
      </c>
      <c r="F1602" s="108">
        <v>5.4489551825075699E-2</v>
      </c>
      <c r="G1602" s="108">
        <v>244.26554298343328</v>
      </c>
      <c r="H1602" s="109">
        <v>2.4413211116497201E-2</v>
      </c>
      <c r="I1602" s="107">
        <v>-6.0145876118495201E-2</v>
      </c>
      <c r="J1602" s="108">
        <v>3.0345787274062602E-2</v>
      </c>
      <c r="K1602" s="108">
        <v>124.30067937091842</v>
      </c>
      <c r="L1602" s="110">
        <v>2.7320032246494197</v>
      </c>
      <c r="M1602" s="106">
        <v>3.10616411140913E-2</v>
      </c>
      <c r="N1602" s="111">
        <v>-1.6868491970289619E-2</v>
      </c>
      <c r="O1602" s="112">
        <v>3.9830826220963698E-2</v>
      </c>
      <c r="P1602" s="112">
        <v>128.23155761365811</v>
      </c>
      <c r="Q1602" s="109">
        <v>1.2840727798918899E-2</v>
      </c>
      <c r="R1602" s="107">
        <v>-2.9621382607262936E-2</v>
      </c>
      <c r="S1602" s="108">
        <v>8.94158595628077E-3</v>
      </c>
      <c r="T1602" s="108">
        <v>69.634572870811809</v>
      </c>
      <c r="U1602" s="110">
        <v>0.81230797780719366</v>
      </c>
      <c r="V1602" s="106">
        <v>0.71415995130996202</v>
      </c>
      <c r="W1602" s="107">
        <v>-0.11825798167080014</v>
      </c>
      <c r="X1602" s="108">
        <v>7.3067949426007806E-2</v>
      </c>
      <c r="Y1602" s="108">
        <v>10.231314328391205</v>
      </c>
      <c r="Z1602" s="109">
        <v>9.6391366238042803E-3</v>
      </c>
      <c r="AA1602" s="107">
        <v>-4.9408817823030264E-3</v>
      </c>
      <c r="AB1602" s="108">
        <v>3.8633509805597599E-2</v>
      </c>
      <c r="AC1602" s="108">
        <v>400.7984460993157</v>
      </c>
      <c r="AD1602" s="110">
        <v>-4.5810252118307346</v>
      </c>
    </row>
    <row r="1603" spans="1:30" x14ac:dyDescent="0.2">
      <c r="A1603" s="105" t="s">
        <v>4640</v>
      </c>
      <c r="B1603" s="105" t="s">
        <v>4641</v>
      </c>
      <c r="C1603" s="105" t="s">
        <v>4642</v>
      </c>
      <c r="D1603" s="106">
        <v>-7.2767662723468296E-2</v>
      </c>
      <c r="E1603" s="107">
        <v>2.9531012301994758E-2</v>
      </c>
      <c r="F1603" s="108">
        <v>3.6170460586086403E-2</v>
      </c>
      <c r="G1603" s="108">
        <v>49.706778027956503</v>
      </c>
      <c r="H1603" s="109">
        <v>-4.4318949082068002E-2</v>
      </c>
      <c r="I1603" s="107">
        <v>0.10918686642539542</v>
      </c>
      <c r="J1603" s="108">
        <v>2.41832378508955E-2</v>
      </c>
      <c r="K1603" s="108">
        <v>54.566361233236798</v>
      </c>
      <c r="L1603" s="110">
        <v>1.8864966147059858</v>
      </c>
      <c r="M1603" s="106">
        <v>-5.2482723344389699E-2</v>
      </c>
      <c r="N1603" s="111">
        <v>2.8501533259688117E-2</v>
      </c>
      <c r="O1603" s="112">
        <v>2.16077603060679E-2</v>
      </c>
      <c r="P1603" s="112">
        <v>41.171187257716397</v>
      </c>
      <c r="Q1603" s="109">
        <v>-1.9028314718743899E-2</v>
      </c>
      <c r="R1603" s="107">
        <v>4.3895096873152385E-2</v>
      </c>
      <c r="S1603" s="108">
        <v>6.4492773675326499E-3</v>
      </c>
      <c r="T1603" s="108">
        <v>33.893056021297397</v>
      </c>
      <c r="U1603" s="110">
        <v>0.62302026611852945</v>
      </c>
      <c r="V1603" s="106">
        <v>-0.30495928275649098</v>
      </c>
      <c r="W1603" s="107">
        <v>5.0498308123280509E-2</v>
      </c>
      <c r="X1603" s="108">
        <v>2.6137117244912099E-2</v>
      </c>
      <c r="Y1603" s="108">
        <v>8.5706908176927001</v>
      </c>
      <c r="Z1603" s="109">
        <v>-1.8216975637383399E-2</v>
      </c>
      <c r="AA1603" s="107">
        <v>9.3377577856015755E-3</v>
      </c>
      <c r="AB1603" s="108">
        <v>1.3772899516546699E-2</v>
      </c>
      <c r="AC1603" s="108">
        <v>75.604753449211799</v>
      </c>
      <c r="AD1603" s="110">
        <v>-2.4350869813945537</v>
      </c>
    </row>
    <row r="1604" spans="1:30" x14ac:dyDescent="0.2">
      <c r="A1604" s="105" t="s">
        <v>4643</v>
      </c>
      <c r="B1604" s="105" t="s">
        <v>4644</v>
      </c>
      <c r="C1604" s="105" t="s">
        <v>4645</v>
      </c>
      <c r="D1604" s="106">
        <v>0</v>
      </c>
      <c r="E1604" s="107">
        <v>0</v>
      </c>
      <c r="F1604" s="108">
        <v>1.1143073603109E-2</v>
      </c>
      <c r="G1604" s="108" t="s">
        <v>156</v>
      </c>
      <c r="H1604" s="109">
        <v>0</v>
      </c>
      <c r="I1604" s="107">
        <v>0</v>
      </c>
      <c r="J1604" s="108">
        <v>4.2927424180764801E-3</v>
      </c>
      <c r="K1604" s="108" t="s">
        <v>156</v>
      </c>
      <c r="L1604" s="110" t="s">
        <v>157</v>
      </c>
      <c r="M1604" s="106">
        <v>0</v>
      </c>
      <c r="N1604" s="111">
        <v>0</v>
      </c>
      <c r="O1604" s="112">
        <v>1.0587054514985201E-2</v>
      </c>
      <c r="P1604" s="112" t="s">
        <v>156</v>
      </c>
      <c r="Q1604" s="109">
        <v>0</v>
      </c>
      <c r="R1604" s="107">
        <v>0</v>
      </c>
      <c r="S1604" s="108">
        <v>1.5198653787670501E-3</v>
      </c>
      <c r="T1604" s="108" t="s">
        <v>156</v>
      </c>
      <c r="U1604" s="110" t="s">
        <v>157</v>
      </c>
      <c r="V1604" s="106">
        <v>-0.226546992297633</v>
      </c>
      <c r="W1604" s="107">
        <v>3.7513991107407357E-2</v>
      </c>
      <c r="X1604" s="108">
        <v>2.4361328773941301E-2</v>
      </c>
      <c r="Y1604" s="108">
        <v>10.7533225344859</v>
      </c>
      <c r="Z1604" s="109">
        <v>0</v>
      </c>
      <c r="AA1604" s="107">
        <v>0</v>
      </c>
      <c r="AB1604" s="108">
        <v>1.26773145535792E-2</v>
      </c>
      <c r="AC1604" s="108" t="s">
        <v>156</v>
      </c>
      <c r="AD1604" s="110" t="s">
        <v>157</v>
      </c>
    </row>
    <row r="1605" spans="1:30" x14ac:dyDescent="0.2">
      <c r="A1605" s="105" t="s">
        <v>4646</v>
      </c>
      <c r="B1605" s="105" t="s">
        <v>4647</v>
      </c>
      <c r="C1605" s="105" t="s">
        <v>4648</v>
      </c>
      <c r="D1605" s="106">
        <v>-2.9687695047516401E-2</v>
      </c>
      <c r="E1605" s="107">
        <v>1.2048039676603886E-2</v>
      </c>
      <c r="F1605" s="108">
        <v>5.5870281999692899E-2</v>
      </c>
      <c r="G1605" s="108">
        <v>188.19339766953999</v>
      </c>
      <c r="H1605" s="109">
        <v>-2.5505736332567398E-2</v>
      </c>
      <c r="I1605" s="107">
        <v>6.2837487885113077E-2</v>
      </c>
      <c r="J1605" s="108">
        <v>1.39976937523011E-2</v>
      </c>
      <c r="K1605" s="108">
        <v>54.8805710597264</v>
      </c>
      <c r="L1605" s="110">
        <v>2.3828270795596493</v>
      </c>
      <c r="M1605" s="106">
        <v>-3.2334459873901301E-2</v>
      </c>
      <c r="N1605" s="111">
        <v>1.7559715365429187E-2</v>
      </c>
      <c r="O1605" s="112">
        <v>2.8047796354294802E-2</v>
      </c>
      <c r="P1605" s="112">
        <v>86.742739676729599</v>
      </c>
      <c r="Q1605" s="109">
        <v>-1.3250876437509201E-2</v>
      </c>
      <c r="R1605" s="107">
        <v>3.0567525998804513E-2</v>
      </c>
      <c r="S1605" s="108">
        <v>5.9699073215832401E-3</v>
      </c>
      <c r="T1605" s="108">
        <v>45.052924232877501</v>
      </c>
      <c r="U1605" s="110">
        <v>0.79973033188700848</v>
      </c>
      <c r="V1605" s="106">
        <v>-0.267280135169013</v>
      </c>
      <c r="W1605" s="107">
        <v>4.4259005658058126E-2</v>
      </c>
      <c r="X1605" s="108">
        <v>2.55402011307822E-2</v>
      </c>
      <c r="Y1605" s="108">
        <v>9.5555927172185893</v>
      </c>
      <c r="Z1605" s="109">
        <v>-1.0644379318346499E-2</v>
      </c>
      <c r="AA1605" s="107">
        <v>5.4561546236476712E-3</v>
      </c>
      <c r="AB1605" s="108">
        <v>1.6020300945333299E-2</v>
      </c>
      <c r="AC1605" s="108">
        <v>150.50479193014999</v>
      </c>
      <c r="AD1605" s="110">
        <v>-3.0200146042594347</v>
      </c>
    </row>
    <row r="1606" spans="1:30" x14ac:dyDescent="0.2">
      <c r="A1606" s="105" t="s">
        <v>4649</v>
      </c>
      <c r="B1606" s="105" t="s">
        <v>4650</v>
      </c>
      <c r="C1606" s="105" t="s">
        <v>4651</v>
      </c>
      <c r="D1606" s="106">
        <v>4.6714989259484399E-3</v>
      </c>
      <c r="E1606" s="107">
        <v>-1.8958159034898768E-3</v>
      </c>
      <c r="F1606" s="108">
        <v>2.2286234170965501E-2</v>
      </c>
      <c r="G1606" s="108">
        <v>477.06816429248767</v>
      </c>
      <c r="H1606" s="109">
        <v>2.13628595712527E-3</v>
      </c>
      <c r="I1606" s="107">
        <v>-5.2630843979435083E-3</v>
      </c>
      <c r="J1606" s="108">
        <v>8.5856320060259898E-3</v>
      </c>
      <c r="K1606" s="108">
        <v>401.89526020099828</v>
      </c>
      <c r="L1606" s="110">
        <v>1.4730896542137706</v>
      </c>
      <c r="M1606" s="106">
        <v>3.6336484490365698E-3</v>
      </c>
      <c r="N1606" s="111">
        <v>-1.9733075100665633E-3</v>
      </c>
      <c r="O1606" s="112">
        <v>2.1175392334269599E-2</v>
      </c>
      <c r="P1606" s="112">
        <v>582.75842121942401</v>
      </c>
      <c r="Q1606" s="109">
        <v>3.0123849240575799E-3</v>
      </c>
      <c r="R1606" s="107">
        <v>-6.949061438976451E-3</v>
      </c>
      <c r="S1606" s="108">
        <v>3.10944500782856E-3</v>
      </c>
      <c r="T1606" s="108">
        <v>103.22203457452719</v>
      </c>
      <c r="U1606" s="110">
        <v>1.8162023405498238</v>
      </c>
      <c r="V1606" s="106">
        <v>0.45508179072972499</v>
      </c>
      <c r="W1606" s="107">
        <v>-7.5357143687651104E-2</v>
      </c>
      <c r="X1606" s="108">
        <v>4.8722452218509599E-2</v>
      </c>
      <c r="Y1606" s="108">
        <v>10.706306692777797</v>
      </c>
      <c r="Z1606" s="109">
        <v>1.4500320518751101E-3</v>
      </c>
      <c r="AA1606" s="107">
        <v>-7.4326542183999241E-4</v>
      </c>
      <c r="AB1606" s="108">
        <v>2.53546541069368E-2</v>
      </c>
      <c r="AC1606" s="108">
        <v>1748.5581835345922</v>
      </c>
      <c r="AD1606" s="110">
        <v>-6.663722979739533</v>
      </c>
    </row>
    <row r="1607" spans="1:30" x14ac:dyDescent="0.2">
      <c r="A1607" s="105" t="s">
        <v>4652</v>
      </c>
      <c r="B1607" s="105" t="s">
        <v>4653</v>
      </c>
      <c r="C1607" s="105" t="s">
        <v>4654</v>
      </c>
      <c r="D1607" s="106">
        <v>-4.6714989259484399E-3</v>
      </c>
      <c r="E1607" s="107">
        <v>1.8958159034898768E-3</v>
      </c>
      <c r="F1607" s="108">
        <v>2.2286234170965601E-2</v>
      </c>
      <c r="G1607" s="108">
        <v>477.06816429249</v>
      </c>
      <c r="H1607" s="109">
        <v>-2.13628595712527E-3</v>
      </c>
      <c r="I1607" s="107">
        <v>5.2630843979435083E-3</v>
      </c>
      <c r="J1607" s="108">
        <v>8.5856320060260002E-3</v>
      </c>
      <c r="K1607" s="108">
        <v>401.89526020099902</v>
      </c>
      <c r="L1607" s="110">
        <v>1.4730896542137706</v>
      </c>
      <c r="M1607" s="106">
        <v>-3.6336484490365698E-3</v>
      </c>
      <c r="N1607" s="111">
        <v>1.9733075100665633E-3</v>
      </c>
      <c r="O1607" s="112">
        <v>2.1175392334269599E-2</v>
      </c>
      <c r="P1607" s="112">
        <v>582.75842121942401</v>
      </c>
      <c r="Q1607" s="109">
        <v>-3.0123849240575799E-3</v>
      </c>
      <c r="R1607" s="107">
        <v>6.949061438976451E-3</v>
      </c>
      <c r="S1607" s="108">
        <v>3.10944500782857E-3</v>
      </c>
      <c r="T1607" s="108">
        <v>103.222034574528</v>
      </c>
      <c r="U1607" s="110">
        <v>1.8162023405498238</v>
      </c>
      <c r="V1607" s="106">
        <v>-0.45508179072972499</v>
      </c>
      <c r="W1607" s="107">
        <v>7.5357143687651104E-2</v>
      </c>
      <c r="X1607" s="108">
        <v>4.8722452218509599E-2</v>
      </c>
      <c r="Y1607" s="108">
        <v>10.706306692777799</v>
      </c>
      <c r="Z1607" s="109">
        <v>-1.4500320518751101E-3</v>
      </c>
      <c r="AA1607" s="107">
        <v>7.4326542183999241E-4</v>
      </c>
      <c r="AB1607" s="108">
        <v>2.5354654106936901E-2</v>
      </c>
      <c r="AC1607" s="108">
        <v>1748.5581835345999</v>
      </c>
      <c r="AD1607" s="110">
        <v>-6.663722979739533</v>
      </c>
    </row>
    <row r="1608" spans="1:30" x14ac:dyDescent="0.2">
      <c r="A1608" s="105" t="s">
        <v>4655</v>
      </c>
      <c r="B1608" s="105" t="s">
        <v>4656</v>
      </c>
      <c r="C1608" s="105" t="s">
        <v>4657</v>
      </c>
      <c r="D1608" s="106">
        <v>3.91753832656885E-2</v>
      </c>
      <c r="E1608" s="107">
        <v>-1.5898390601754183E-2</v>
      </c>
      <c r="F1608" s="108">
        <v>4.0320033599992996E-3</v>
      </c>
      <c r="G1608" s="108">
        <v>10.292186122734638</v>
      </c>
      <c r="H1608" s="109">
        <v>2.4439044681408399E-2</v>
      </c>
      <c r="I1608" s="107">
        <v>-6.0209521264864251E-2</v>
      </c>
      <c r="J1608" s="114">
        <v>8.0719585180979002E-5</v>
      </c>
      <c r="K1608" s="108">
        <v>0.33028944557061635</v>
      </c>
      <c r="L1608" s="110">
        <v>1.9211109178735768</v>
      </c>
      <c r="M1608" s="106">
        <v>2.88151492704854E-2</v>
      </c>
      <c r="N1608" s="111">
        <v>-1.5648500744262734E-2</v>
      </c>
      <c r="O1608" s="115">
        <v>9.0604896193713995E-5</v>
      </c>
      <c r="P1608" s="112">
        <v>0.31443493609286355</v>
      </c>
      <c r="Q1608" s="109">
        <v>1.06521385928406E-2</v>
      </c>
      <c r="R1608" s="107">
        <v>-2.4572678261327866E-2</v>
      </c>
      <c r="S1608" s="108">
        <v>4.3339551014033199E-4</v>
      </c>
      <c r="T1608" s="108">
        <v>4.0686244021610936</v>
      </c>
      <c r="U1608" s="110">
        <v>0.65103066893304185</v>
      </c>
      <c r="V1608" s="106">
        <v>4.2602481529788502E-2</v>
      </c>
      <c r="W1608" s="107">
        <v>-7.0545589550899991E-3</v>
      </c>
      <c r="X1608" s="108">
        <v>1.0964141499413E-3</v>
      </c>
      <c r="Y1608" s="108">
        <v>2.5735922194453988</v>
      </c>
      <c r="Z1608" s="109">
        <v>1.01120315920251E-2</v>
      </c>
      <c r="AA1608" s="107">
        <v>-5.1832808917476299E-3</v>
      </c>
      <c r="AB1608" s="114">
        <v>3.3888686052830198E-5</v>
      </c>
      <c r="AC1608" s="108">
        <v>0.335132319795724</v>
      </c>
      <c r="AD1608" s="110">
        <v>-0.44469031139782594</v>
      </c>
    </row>
    <row r="1609" spans="1:30" x14ac:dyDescent="0.2">
      <c r="A1609" s="105" t="s">
        <v>4658</v>
      </c>
      <c r="B1609" s="105" t="s">
        <v>4659</v>
      </c>
      <c r="C1609" s="105" t="s">
        <v>4660</v>
      </c>
      <c r="D1609" s="106">
        <v>3.91753832656885E-2</v>
      </c>
      <c r="E1609" s="107">
        <v>-1.5898390601754183E-2</v>
      </c>
      <c r="F1609" s="108">
        <v>4.0320033599992996E-3</v>
      </c>
      <c r="G1609" s="108">
        <v>10.292186122734638</v>
      </c>
      <c r="H1609" s="109">
        <v>2.4439044681408399E-2</v>
      </c>
      <c r="I1609" s="107">
        <v>-6.0209521264864251E-2</v>
      </c>
      <c r="J1609" s="114">
        <v>8.0719585180979395E-5</v>
      </c>
      <c r="K1609" s="108">
        <v>0.33028944557061796</v>
      </c>
      <c r="L1609" s="110">
        <v>1.9211109178735768</v>
      </c>
      <c r="M1609" s="106">
        <v>2.88151492704854E-2</v>
      </c>
      <c r="N1609" s="111">
        <v>-1.5648500744262734E-2</v>
      </c>
      <c r="O1609" s="115">
        <v>9.0604896193713805E-5</v>
      </c>
      <c r="P1609" s="112">
        <v>0.31443493609286283</v>
      </c>
      <c r="Q1609" s="109">
        <v>1.06521385928406E-2</v>
      </c>
      <c r="R1609" s="107">
        <v>-2.4572678261327866E-2</v>
      </c>
      <c r="S1609" s="108">
        <v>4.3339551014033199E-4</v>
      </c>
      <c r="T1609" s="108">
        <v>4.0686244021610936</v>
      </c>
      <c r="U1609" s="110">
        <v>0.65103066893304185</v>
      </c>
      <c r="V1609" s="106">
        <v>4.2602481529788502E-2</v>
      </c>
      <c r="W1609" s="107">
        <v>-7.0545589550899991E-3</v>
      </c>
      <c r="X1609" s="108">
        <v>1.0964141499413E-3</v>
      </c>
      <c r="Y1609" s="108">
        <v>2.5735922194453988</v>
      </c>
      <c r="Z1609" s="109">
        <v>1.01120315920251E-2</v>
      </c>
      <c r="AA1609" s="107">
        <v>-5.1832808917476299E-3</v>
      </c>
      <c r="AB1609" s="114">
        <v>3.3888686052827901E-5</v>
      </c>
      <c r="AC1609" s="108">
        <v>0.33513231979570129</v>
      </c>
      <c r="AD1609" s="110">
        <v>-0.44469031139782594</v>
      </c>
    </row>
    <row r="1610" spans="1:30" x14ac:dyDescent="0.2">
      <c r="A1610" s="105" t="s">
        <v>4661</v>
      </c>
      <c r="B1610" s="105" t="s">
        <v>4662</v>
      </c>
      <c r="C1610" s="105" t="s">
        <v>4663</v>
      </c>
      <c r="D1610" s="106">
        <v>-3.91753832656885E-2</v>
      </c>
      <c r="E1610" s="107">
        <v>1.5898390601754183E-2</v>
      </c>
      <c r="F1610" s="108">
        <v>4.0320033599992996E-3</v>
      </c>
      <c r="G1610" s="108">
        <v>10.2921861227346</v>
      </c>
      <c r="H1610" s="109">
        <v>-2.4439044681408399E-2</v>
      </c>
      <c r="I1610" s="107">
        <v>6.0209521264864251E-2</v>
      </c>
      <c r="J1610" s="114">
        <v>8.0719585180979395E-5</v>
      </c>
      <c r="K1610" s="108">
        <v>0.33028944557061801</v>
      </c>
      <c r="L1610" s="110">
        <v>1.9211109178735768</v>
      </c>
      <c r="M1610" s="106">
        <v>-2.88151492704854E-2</v>
      </c>
      <c r="N1610" s="111">
        <v>1.5648500744262734E-2</v>
      </c>
      <c r="O1610" s="115">
        <v>9.0604896193713697E-5</v>
      </c>
      <c r="P1610" s="112">
        <v>0.31443493609286199</v>
      </c>
      <c r="Q1610" s="109">
        <v>-1.06521385928406E-2</v>
      </c>
      <c r="R1610" s="107">
        <v>2.4572678261327866E-2</v>
      </c>
      <c r="S1610" s="108">
        <v>4.3339551014033199E-4</v>
      </c>
      <c r="T1610" s="108">
        <v>4.06862440216109</v>
      </c>
      <c r="U1610" s="110">
        <v>0.65103066893304185</v>
      </c>
      <c r="V1610" s="106">
        <v>-4.2602481529788502E-2</v>
      </c>
      <c r="W1610" s="107">
        <v>7.0545589550899991E-3</v>
      </c>
      <c r="X1610" s="108">
        <v>1.0964141499413E-3</v>
      </c>
      <c r="Y1610" s="108">
        <v>2.5735922194454002</v>
      </c>
      <c r="Z1610" s="109">
        <v>-1.01120315920251E-2</v>
      </c>
      <c r="AA1610" s="107">
        <v>5.1832808917476299E-3</v>
      </c>
      <c r="AB1610" s="114">
        <v>3.3888686052828301E-5</v>
      </c>
      <c r="AC1610" s="108">
        <v>0.33513231979570501</v>
      </c>
      <c r="AD1610" s="110">
        <v>-0.44469031139782594</v>
      </c>
    </row>
    <row r="1611" spans="1:30" x14ac:dyDescent="0.2">
      <c r="A1611" s="105" t="s">
        <v>4664</v>
      </c>
      <c r="B1611" s="105" t="s">
        <v>4665</v>
      </c>
      <c r="C1611" s="105" t="s">
        <v>4666</v>
      </c>
      <c r="D1611" s="106">
        <v>8.4957296262069895E-3</v>
      </c>
      <c r="E1611" s="107">
        <v>-3.4477882993076566E-3</v>
      </c>
      <c r="F1611" s="114">
        <v>7.0524747095409996E-5</v>
      </c>
      <c r="G1611" s="108">
        <v>0.83011995671167016</v>
      </c>
      <c r="H1611" s="109">
        <v>2.3178127105408001E-3</v>
      </c>
      <c r="I1611" s="107">
        <v>-5.7103047808346888E-3</v>
      </c>
      <c r="J1611" s="108">
        <v>2.14373671077834E-4</v>
      </c>
      <c r="K1611" s="108">
        <v>9.2489643405146218</v>
      </c>
      <c r="L1611" s="110">
        <v>0.72789655684750099</v>
      </c>
      <c r="M1611" s="106">
        <v>3.6417377084050398E-3</v>
      </c>
      <c r="N1611" s="111">
        <v>-1.9777005041843381E-3</v>
      </c>
      <c r="O1611" s="112">
        <v>1.4817272578673401E-4</v>
      </c>
      <c r="P1611" s="112">
        <v>4.0687368957065484</v>
      </c>
      <c r="Q1611" s="113">
        <v>0</v>
      </c>
      <c r="R1611" s="107">
        <v>0</v>
      </c>
      <c r="S1611" s="114">
        <v>7.3520937075598596E-6</v>
      </c>
      <c r="T1611" s="108" t="s">
        <v>156</v>
      </c>
      <c r="U1611" s="110" t="s">
        <v>157</v>
      </c>
      <c r="V1611" s="106">
        <v>8.9402078689766306E-3</v>
      </c>
      <c r="W1611" s="107">
        <v>-1.4804119670436548E-3</v>
      </c>
      <c r="X1611" s="108">
        <v>1.04547039872672E-4</v>
      </c>
      <c r="Y1611" s="108">
        <v>1.1694027857613931</v>
      </c>
      <c r="Z1611" s="109">
        <v>4.0353710984900699E-4</v>
      </c>
      <c r="AA1611" s="107">
        <v>-2.0684727609445055E-4</v>
      </c>
      <c r="AB1611" s="114">
        <v>3.86855201609584E-5</v>
      </c>
      <c r="AC1611" s="108">
        <v>9.586607827823693</v>
      </c>
      <c r="AD1611" s="110">
        <v>-2.839360838531674</v>
      </c>
    </row>
    <row r="1612" spans="1:30" x14ac:dyDescent="0.2">
      <c r="A1612" s="105" t="s">
        <v>4667</v>
      </c>
      <c r="B1612" s="105" t="s">
        <v>4668</v>
      </c>
      <c r="C1612" s="105" t="s">
        <v>4669</v>
      </c>
      <c r="D1612" s="106">
        <v>4.6714989259484399E-3</v>
      </c>
      <c r="E1612" s="107">
        <v>-1.8958159034898768E-3</v>
      </c>
      <c r="F1612" s="114">
        <v>1.4070518537057299E-5</v>
      </c>
      <c r="G1612" s="108">
        <v>0.30119922449089731</v>
      </c>
      <c r="H1612" s="109">
        <v>2.13628595712527E-3</v>
      </c>
      <c r="I1612" s="107">
        <v>-5.2630843979435083E-3</v>
      </c>
      <c r="J1612" s="114">
        <v>1.7009152401470502E-5</v>
      </c>
      <c r="K1612" s="108">
        <v>0.7962020414326535</v>
      </c>
      <c r="L1612" s="110">
        <v>1.4730896542137706</v>
      </c>
      <c r="M1612" s="106">
        <v>3.6336484490365698E-3</v>
      </c>
      <c r="N1612" s="111">
        <v>-1.9733075100665633E-3</v>
      </c>
      <c r="O1612" s="115">
        <v>3.4302231274889998E-5</v>
      </c>
      <c r="P1612" s="112">
        <v>0.94401623481173402</v>
      </c>
      <c r="Q1612" s="109">
        <v>3.0123791046018601E-3</v>
      </c>
      <c r="R1612" s="107">
        <v>-6.9490480144784672E-3</v>
      </c>
      <c r="S1612" s="108">
        <v>4.7947214300102199E-4</v>
      </c>
      <c r="T1612" s="108">
        <v>15.916726492643523</v>
      </c>
      <c r="U1612" s="110">
        <v>1.8161995534863413</v>
      </c>
      <c r="V1612" s="106">
        <v>1.98780613445896E-3</v>
      </c>
      <c r="W1612" s="107">
        <v>-3.2916147283639012E-4</v>
      </c>
      <c r="X1612" s="114">
        <v>9.7535132881002792E-6</v>
      </c>
      <c r="Y1612" s="108">
        <v>0.49066722951607072</v>
      </c>
      <c r="Z1612" s="109">
        <v>1.4500320518751101E-3</v>
      </c>
      <c r="AA1612" s="107">
        <v>-7.4326542183999241E-4</v>
      </c>
      <c r="AB1612" s="114">
        <v>3.4706469222322501E-6</v>
      </c>
      <c r="AC1612" s="108">
        <v>0.23934966939138902</v>
      </c>
      <c r="AD1612" s="110">
        <v>1.1750820091964607</v>
      </c>
    </row>
    <row r="1613" spans="1:30" x14ac:dyDescent="0.2">
      <c r="A1613" s="105" t="s">
        <v>4670</v>
      </c>
      <c r="B1613" s="105" t="s">
        <v>4671</v>
      </c>
      <c r="C1613" s="105" t="s">
        <v>4672</v>
      </c>
      <c r="D1613" s="106">
        <v>-1.4727529229147E-2</v>
      </c>
      <c r="E1613" s="107">
        <v>5.9768148455819755E-3</v>
      </c>
      <c r="F1613" s="108">
        <v>0.242436653477101</v>
      </c>
      <c r="G1613" s="108">
        <v>1646.14613697251</v>
      </c>
      <c r="H1613" s="109">
        <v>-2.3824183528144E-3</v>
      </c>
      <c r="I1613" s="107">
        <v>5.8694711821000245E-3</v>
      </c>
      <c r="J1613" s="108">
        <v>4.24318197478483E-2</v>
      </c>
      <c r="K1613" s="108">
        <v>1781.0398286146001</v>
      </c>
      <c r="L1613" s="110">
        <v>-2.6146322886489173E-2</v>
      </c>
      <c r="M1613" s="106">
        <v>-2.1733236734610899E-3</v>
      </c>
      <c r="N1613" s="111">
        <v>1.180256149376067E-3</v>
      </c>
      <c r="O1613" s="112">
        <v>0.12812574370559901</v>
      </c>
      <c r="P1613" s="112">
        <v>5895.3825088351696</v>
      </c>
      <c r="Q1613" s="109">
        <v>-1.32364827890191E-3</v>
      </c>
      <c r="R1613" s="107">
        <v>3.0534322291373255E-3</v>
      </c>
      <c r="S1613" s="108">
        <v>1.41013064161077E-2</v>
      </c>
      <c r="T1613" s="108">
        <v>1065.3363616961799</v>
      </c>
      <c r="U1613" s="110">
        <v>1.3713318252532083</v>
      </c>
      <c r="V1613" s="106">
        <v>-4.9868327636064099E-3</v>
      </c>
      <c r="W1613" s="107">
        <v>8.2577128061043386E-4</v>
      </c>
      <c r="X1613" s="108">
        <v>9.9416813294188697E-3</v>
      </c>
      <c r="Y1613" s="108">
        <v>199.35862702219799</v>
      </c>
      <c r="Z1613" s="109">
        <v>-1.27967259047544E-3</v>
      </c>
      <c r="AA1613" s="107">
        <v>6.5594163008110128E-4</v>
      </c>
      <c r="AB1613" s="108">
        <v>5.2518002103819503E-2</v>
      </c>
      <c r="AC1613" s="108">
        <v>4104.0186759261096</v>
      </c>
      <c r="AD1613" s="110">
        <v>-0.33217480384666992</v>
      </c>
    </row>
    <row r="1614" spans="1:30" x14ac:dyDescent="0.2">
      <c r="A1614" s="105" t="s">
        <v>4673</v>
      </c>
      <c r="B1614" s="105" t="s">
        <v>4674</v>
      </c>
      <c r="C1614" s="105" t="s">
        <v>4675</v>
      </c>
      <c r="D1614" s="106">
        <v>-4.9258163516914697E-3</v>
      </c>
      <c r="E1614" s="107">
        <v>1.999024536928737E-3</v>
      </c>
      <c r="F1614" s="108">
        <v>3.2901949744292697E-2</v>
      </c>
      <c r="G1614" s="108">
        <v>667.94917624150798</v>
      </c>
      <c r="H1614" s="109">
        <v>-4.5707584494251398E-3</v>
      </c>
      <c r="I1614" s="107">
        <v>1.126079933339527E-2</v>
      </c>
      <c r="J1614" s="108">
        <v>2.3724324891909301E-2</v>
      </c>
      <c r="K1614" s="108">
        <v>519.04569349739097</v>
      </c>
      <c r="L1614" s="110">
        <v>2.4939411533162867</v>
      </c>
      <c r="M1614" s="106">
        <v>-5.1318499017557204E-3</v>
      </c>
      <c r="N1614" s="111">
        <v>2.7869283706721628E-3</v>
      </c>
      <c r="O1614" s="112">
        <v>1.8672463094399201E-2</v>
      </c>
      <c r="P1614" s="112">
        <v>363.85442777683198</v>
      </c>
      <c r="Q1614" s="109">
        <v>-1.9637303737016902E-3</v>
      </c>
      <c r="R1614" s="107">
        <v>4.5299931318393471E-3</v>
      </c>
      <c r="S1614" s="108">
        <v>6.1668707964589297E-3</v>
      </c>
      <c r="T1614" s="108">
        <v>314.03857062281901</v>
      </c>
      <c r="U1614" s="110">
        <v>0.70083293999914975</v>
      </c>
      <c r="V1614" s="106">
        <v>-6.3600030507356903E-3</v>
      </c>
      <c r="W1614" s="107">
        <v>1.0531550009497748E-3</v>
      </c>
      <c r="X1614" s="108">
        <v>7.1936908172238797E-3</v>
      </c>
      <c r="Y1614" s="108">
        <v>113.108291927498</v>
      </c>
      <c r="Z1614" s="109">
        <v>-1.9852086606349999E-3</v>
      </c>
      <c r="AA1614" s="107">
        <v>1.0175891978933761E-3</v>
      </c>
      <c r="AB1614" s="108">
        <v>5.1458076366248202E-3</v>
      </c>
      <c r="AC1614" s="108">
        <v>259.20739409724598</v>
      </c>
      <c r="AD1614" s="110">
        <v>-4.956252350933589E-2</v>
      </c>
    </row>
    <row r="1615" spans="1:30" x14ac:dyDescent="0.2">
      <c r="A1615" s="105" t="s">
        <v>4676</v>
      </c>
      <c r="B1615" s="105" t="s">
        <v>4677</v>
      </c>
      <c r="C1615" s="105" t="s">
        <v>4678</v>
      </c>
      <c r="D1615" s="106">
        <v>8.5907376063475999E-3</v>
      </c>
      <c r="E1615" s="107">
        <v>-3.4863450115244859E-3</v>
      </c>
      <c r="F1615" s="108">
        <v>3.9611777915434299E-2</v>
      </c>
      <c r="G1615" s="108">
        <v>461.09868244800765</v>
      </c>
      <c r="H1615" s="109">
        <v>2.3196750726697099E-3</v>
      </c>
      <c r="I1615" s="107">
        <v>-5.7148930097800192E-3</v>
      </c>
      <c r="J1615" s="108">
        <v>2.71745343264033E-2</v>
      </c>
      <c r="K1615" s="108">
        <v>1171.4802062828644</v>
      </c>
      <c r="L1615" s="110">
        <v>0.71301114277006927</v>
      </c>
      <c r="M1615" s="106">
        <v>2.1733236734610899E-3</v>
      </c>
      <c r="N1615" s="111">
        <v>-1.180256149376067E-3</v>
      </c>
      <c r="O1615" s="112">
        <v>2.1218391648493699E-2</v>
      </c>
      <c r="P1615" s="112">
        <v>976.3107036285445</v>
      </c>
      <c r="Q1615" s="109">
        <v>9.0336708971193902E-4</v>
      </c>
      <c r="R1615" s="107">
        <v>-2.0839147607676794E-3</v>
      </c>
      <c r="S1615" s="108">
        <v>7.5048376604415802E-3</v>
      </c>
      <c r="T1615" s="108">
        <v>830.76279243631552</v>
      </c>
      <c r="U1615" s="110">
        <v>0.82019626796999601</v>
      </c>
      <c r="V1615" s="106">
        <v>4.9868327636064099E-3</v>
      </c>
      <c r="W1615" s="107">
        <v>-8.2577128061043386E-4</v>
      </c>
      <c r="X1615" s="108">
        <v>9.4146328355530599E-3</v>
      </c>
      <c r="Y1615" s="108">
        <v>188.78982476132856</v>
      </c>
      <c r="Z1615" s="109">
        <v>1.27964323836749E-3</v>
      </c>
      <c r="AA1615" s="107">
        <v>-6.5592658461581716E-4</v>
      </c>
      <c r="AB1615" s="108">
        <v>5.8943550579803701E-3</v>
      </c>
      <c r="AC1615" s="108">
        <v>460.62487428137524</v>
      </c>
      <c r="AD1615" s="110">
        <v>-0.33220789561291747</v>
      </c>
    </row>
    <row r="1616" spans="1:30" x14ac:dyDescent="0.2">
      <c r="A1616" s="105" t="s">
        <v>4679</v>
      </c>
      <c r="B1616" s="105" t="s">
        <v>4680</v>
      </c>
      <c r="C1616" s="105" t="s">
        <v>4681</v>
      </c>
      <c r="D1616" s="106">
        <v>0</v>
      </c>
      <c r="E1616" s="107">
        <v>0</v>
      </c>
      <c r="F1616" s="108">
        <v>3.7910451314662301E-2</v>
      </c>
      <c r="G1616" s="108" t="s">
        <v>156</v>
      </c>
      <c r="H1616" s="109">
        <v>0</v>
      </c>
      <c r="I1616" s="107">
        <v>0</v>
      </c>
      <c r="J1616" s="108">
        <v>2.7147417440821501E-2</v>
      </c>
      <c r="K1616" s="108" t="s">
        <v>156</v>
      </c>
      <c r="L1616" s="110" t="s">
        <v>157</v>
      </c>
      <c r="M1616" s="106">
        <v>0</v>
      </c>
      <c r="N1616" s="111">
        <v>0</v>
      </c>
      <c r="O1616" s="112">
        <v>2.0273579995479501E-2</v>
      </c>
      <c r="P1616" s="112" t="s">
        <v>156</v>
      </c>
      <c r="Q1616" s="109">
        <v>0</v>
      </c>
      <c r="R1616" s="107">
        <v>0</v>
      </c>
      <c r="S1616" s="108">
        <v>7.5027723963188896E-3</v>
      </c>
      <c r="T1616" s="108" t="s">
        <v>156</v>
      </c>
      <c r="U1616" s="110" t="s">
        <v>157</v>
      </c>
      <c r="V1616" s="106">
        <v>0</v>
      </c>
      <c r="W1616" s="107">
        <v>0</v>
      </c>
      <c r="X1616" s="108">
        <v>8.3867783674987408E-3</v>
      </c>
      <c r="Y1616" s="108" t="s">
        <v>156</v>
      </c>
      <c r="Z1616" s="109">
        <v>0</v>
      </c>
      <c r="AA1616" s="107">
        <v>0</v>
      </c>
      <c r="AB1616" s="108">
        <v>5.8830915381781904E-3</v>
      </c>
      <c r="AC1616" s="108" t="s">
        <v>156</v>
      </c>
      <c r="AD1616" s="110" t="s">
        <v>157</v>
      </c>
    </row>
    <row r="1617" spans="1:30" x14ac:dyDescent="0.2">
      <c r="A1617" s="105" t="s">
        <v>4682</v>
      </c>
      <c r="B1617" s="105" t="s">
        <v>4683</v>
      </c>
      <c r="C1617" s="105" t="s">
        <v>4684</v>
      </c>
      <c r="D1617" s="106">
        <v>-8.5907376063475999E-3</v>
      </c>
      <c r="E1617" s="107">
        <v>3.4863450115244859E-3</v>
      </c>
      <c r="F1617" s="108">
        <v>8.3962340098969399E-3</v>
      </c>
      <c r="G1617" s="108">
        <v>97.735891778292199</v>
      </c>
      <c r="H1617" s="109">
        <v>-2.3196750726697099E-3</v>
      </c>
      <c r="I1617" s="107">
        <v>5.7148930097800192E-3</v>
      </c>
      <c r="J1617" s="108">
        <v>1.9538736093460899E-4</v>
      </c>
      <c r="K1617" s="108">
        <v>8.4230486949078607</v>
      </c>
      <c r="L1617" s="110">
        <v>0.71301114277006927</v>
      </c>
      <c r="M1617" s="106">
        <v>-2.1733236734610899E-3</v>
      </c>
      <c r="N1617" s="111">
        <v>1.180256149376067E-3</v>
      </c>
      <c r="O1617" s="112">
        <v>5.0787039211829497E-3</v>
      </c>
      <c r="P1617" s="112">
        <v>233.68373442023699</v>
      </c>
      <c r="Q1617" s="109">
        <v>-9.0336708971193403E-4</v>
      </c>
      <c r="R1617" s="107">
        <v>2.0839147607676677E-3</v>
      </c>
      <c r="S1617" s="108">
        <v>2.4360929447538E-4</v>
      </c>
      <c r="T1617" s="108">
        <v>26.966810862355199</v>
      </c>
      <c r="U1617" s="110">
        <v>0.82019626796998779</v>
      </c>
      <c r="V1617" s="106">
        <v>-4.9868327636064099E-3</v>
      </c>
      <c r="W1617" s="107">
        <v>8.2577128061043386E-4</v>
      </c>
      <c r="X1617" s="108">
        <v>2.7161501134953499E-3</v>
      </c>
      <c r="Y1617" s="108">
        <v>54.466436759573</v>
      </c>
      <c r="Z1617" s="109">
        <v>-1.2794786909100301E-3</v>
      </c>
      <c r="AA1617" s="107">
        <v>6.5584223997307398E-4</v>
      </c>
      <c r="AB1617" s="108">
        <v>1.4333008124124401E-4</v>
      </c>
      <c r="AC1617" s="108">
        <v>11.202224957674</v>
      </c>
      <c r="AD1617" s="110">
        <v>-0.33239342159233998</v>
      </c>
    </row>
    <row r="1618" spans="1:30" x14ac:dyDescent="0.2">
      <c r="A1618" s="105" t="s">
        <v>4685</v>
      </c>
      <c r="B1618" s="105" t="s">
        <v>4686</v>
      </c>
      <c r="C1618" s="105" t="s">
        <v>4687</v>
      </c>
      <c r="D1618" s="106">
        <v>0</v>
      </c>
      <c r="E1618" s="107">
        <v>0</v>
      </c>
      <c r="F1618" s="108">
        <v>0</v>
      </c>
      <c r="G1618" s="108" t="s">
        <v>156</v>
      </c>
      <c r="H1618" s="109">
        <v>0</v>
      </c>
      <c r="I1618" s="107">
        <v>0</v>
      </c>
      <c r="J1618" s="108">
        <v>0</v>
      </c>
      <c r="K1618" s="108" t="s">
        <v>156</v>
      </c>
      <c r="L1618" s="110" t="s">
        <v>157</v>
      </c>
      <c r="M1618" s="106">
        <v>0</v>
      </c>
      <c r="N1618" s="111">
        <v>0</v>
      </c>
      <c r="O1618" s="112">
        <v>0</v>
      </c>
      <c r="P1618" s="112" t="s">
        <v>156</v>
      </c>
      <c r="Q1618" s="113">
        <v>0</v>
      </c>
      <c r="R1618" s="107">
        <v>0</v>
      </c>
      <c r="S1618" s="114">
        <v>6.5686175886144997E-11</v>
      </c>
      <c r="T1618" s="108" t="s">
        <v>156</v>
      </c>
      <c r="U1618" s="110" t="s">
        <v>157</v>
      </c>
      <c r="V1618" s="106">
        <v>0</v>
      </c>
      <c r="W1618" s="107">
        <v>0</v>
      </c>
      <c r="X1618" s="108">
        <v>0</v>
      </c>
      <c r="Y1618" s="108" t="s">
        <v>156</v>
      </c>
      <c r="Z1618" s="109">
        <v>0</v>
      </c>
      <c r="AA1618" s="107">
        <v>0</v>
      </c>
      <c r="AB1618" s="108">
        <v>0</v>
      </c>
      <c r="AC1618" s="108" t="s">
        <v>156</v>
      </c>
      <c r="AD1618" s="110" t="s">
        <v>157</v>
      </c>
    </row>
    <row r="1619" spans="1:30" x14ac:dyDescent="0.2">
      <c r="A1619" s="105" t="s">
        <v>4688</v>
      </c>
      <c r="B1619" s="105" t="s">
        <v>4689</v>
      </c>
      <c r="C1619" s="105" t="s">
        <v>4690</v>
      </c>
      <c r="D1619" s="116">
        <v>0</v>
      </c>
      <c r="E1619" s="107">
        <v>0</v>
      </c>
      <c r="F1619" s="114">
        <v>1.61754383807408E-7</v>
      </c>
      <c r="G1619" s="108" t="s">
        <v>156</v>
      </c>
      <c r="H1619" s="113">
        <v>0</v>
      </c>
      <c r="I1619" s="107">
        <v>0</v>
      </c>
      <c r="J1619" s="114">
        <v>8.51745075583342E-8</v>
      </c>
      <c r="K1619" s="108" t="s">
        <v>156</v>
      </c>
      <c r="L1619" s="110" t="s">
        <v>157</v>
      </c>
      <c r="M1619" s="116">
        <v>0</v>
      </c>
      <c r="N1619" s="111">
        <v>0</v>
      </c>
      <c r="O1619" s="115">
        <v>8.02271980204976E-8</v>
      </c>
      <c r="P1619" s="112" t="s">
        <v>156</v>
      </c>
      <c r="Q1619" s="113">
        <v>0</v>
      </c>
      <c r="R1619" s="107">
        <v>0</v>
      </c>
      <c r="S1619" s="114">
        <v>7.2565955438742299E-8</v>
      </c>
      <c r="T1619" s="108" t="s">
        <v>156</v>
      </c>
      <c r="U1619" s="110" t="s">
        <v>157</v>
      </c>
      <c r="V1619" s="116">
        <v>0</v>
      </c>
      <c r="W1619" s="107">
        <v>0</v>
      </c>
      <c r="X1619" s="114">
        <v>2.54211639690318E-7</v>
      </c>
      <c r="Y1619" s="108" t="s">
        <v>156</v>
      </c>
      <c r="Z1619" s="113">
        <v>0</v>
      </c>
      <c r="AA1619" s="107">
        <v>0</v>
      </c>
      <c r="AB1619" s="114">
        <v>2.7570102507970401E-8</v>
      </c>
      <c r="AC1619" s="108" t="s">
        <v>156</v>
      </c>
      <c r="AD1619" s="110" t="s">
        <v>157</v>
      </c>
    </row>
    <row r="1620" spans="1:30" x14ac:dyDescent="0.2">
      <c r="A1620" s="105" t="s">
        <v>4691</v>
      </c>
      <c r="B1620" s="105" t="s">
        <v>4692</v>
      </c>
      <c r="C1620" s="105" t="s">
        <v>4693</v>
      </c>
      <c r="D1620" s="106">
        <v>6.1366475375113803E-3</v>
      </c>
      <c r="E1620" s="107">
        <v>-2.4904113604958303E-3</v>
      </c>
      <c r="F1620" s="108">
        <v>0.24264948192271499</v>
      </c>
      <c r="G1620" s="108">
        <v>3954.1049154196271</v>
      </c>
      <c r="H1620" s="109">
        <v>0</v>
      </c>
      <c r="I1620" s="107">
        <v>0</v>
      </c>
      <c r="J1620" s="108">
        <v>4.2444073722335399E-2</v>
      </c>
      <c r="K1620" s="108" t="s">
        <v>156</v>
      </c>
      <c r="L1620" s="110" t="s">
        <v>157</v>
      </c>
      <c r="M1620" s="106">
        <v>0</v>
      </c>
      <c r="N1620" s="111">
        <v>0</v>
      </c>
      <c r="O1620" s="112">
        <v>0.128145782684675</v>
      </c>
      <c r="P1620" s="112" t="s">
        <v>156</v>
      </c>
      <c r="Q1620" s="109">
        <v>3.1548407535780001E-4</v>
      </c>
      <c r="R1620" s="107">
        <v>-7.2776828922880502E-4</v>
      </c>
      <c r="S1620" s="108">
        <v>1.4123538632157999E-2</v>
      </c>
      <c r="T1620" s="108">
        <v>4476.7833736584225</v>
      </c>
      <c r="U1620" s="110" t="s">
        <v>157</v>
      </c>
      <c r="V1620" s="106">
        <v>0</v>
      </c>
      <c r="W1620" s="107">
        <v>0</v>
      </c>
      <c r="X1620" s="108">
        <v>9.6512492612519894E-3</v>
      </c>
      <c r="Y1620" s="108" t="s">
        <v>156</v>
      </c>
      <c r="Z1620" s="109">
        <v>0</v>
      </c>
      <c r="AA1620" s="107">
        <v>0</v>
      </c>
      <c r="AB1620" s="108">
        <v>5.2520641310290002E-2</v>
      </c>
      <c r="AC1620" s="108" t="s">
        <v>156</v>
      </c>
      <c r="AD1620" s="110" t="s">
        <v>157</v>
      </c>
    </row>
    <row r="1621" spans="1:30" x14ac:dyDescent="0.2">
      <c r="A1621" s="105" t="s">
        <v>4694</v>
      </c>
      <c r="B1621" s="105" t="s">
        <v>4695</v>
      </c>
      <c r="C1621" s="105" t="s">
        <v>4696</v>
      </c>
      <c r="D1621" s="106">
        <v>-6.1366475375113803E-3</v>
      </c>
      <c r="E1621" s="107">
        <v>2.4904113604958303E-3</v>
      </c>
      <c r="F1621" s="108">
        <v>0.24264948192271499</v>
      </c>
      <c r="G1621" s="108">
        <v>3954.1049154196298</v>
      </c>
      <c r="H1621" s="109">
        <v>0</v>
      </c>
      <c r="I1621" s="107">
        <v>0</v>
      </c>
      <c r="J1621" s="108">
        <v>4.2444073722335399E-2</v>
      </c>
      <c r="K1621" s="108" t="s">
        <v>156</v>
      </c>
      <c r="L1621" s="110" t="s">
        <v>157</v>
      </c>
      <c r="M1621" s="106">
        <v>0</v>
      </c>
      <c r="N1621" s="111">
        <v>0</v>
      </c>
      <c r="O1621" s="112">
        <v>0.128145782684675</v>
      </c>
      <c r="P1621" s="112" t="s">
        <v>156</v>
      </c>
      <c r="Q1621" s="109">
        <v>-3.1548407535780001E-4</v>
      </c>
      <c r="R1621" s="107">
        <v>7.2776828922880502E-4</v>
      </c>
      <c r="S1621" s="108">
        <v>1.4123538632157999E-2</v>
      </c>
      <c r="T1621" s="108">
        <v>4476.7833736584198</v>
      </c>
      <c r="U1621" s="110" t="s">
        <v>157</v>
      </c>
      <c r="V1621" s="106">
        <v>0</v>
      </c>
      <c r="W1621" s="107">
        <v>0</v>
      </c>
      <c r="X1621" s="108">
        <v>9.6512492612519894E-3</v>
      </c>
      <c r="Y1621" s="108" t="s">
        <v>156</v>
      </c>
      <c r="Z1621" s="109">
        <v>0</v>
      </c>
      <c r="AA1621" s="107">
        <v>0</v>
      </c>
      <c r="AB1621" s="108">
        <v>5.2520641310290002E-2</v>
      </c>
      <c r="AC1621" s="108" t="s">
        <v>156</v>
      </c>
      <c r="AD1621" s="110" t="s">
        <v>157</v>
      </c>
    </row>
    <row r="1622" spans="1:30" x14ac:dyDescent="0.2">
      <c r="A1622" s="105" t="s">
        <v>4697</v>
      </c>
      <c r="B1622" s="105" t="s">
        <v>4698</v>
      </c>
      <c r="C1622" s="105" t="s">
        <v>4699</v>
      </c>
      <c r="D1622" s="106">
        <v>8.3617021646468104E-3</v>
      </c>
      <c r="E1622" s="107">
        <v>-3.3933964655176964E-3</v>
      </c>
      <c r="F1622" s="108">
        <v>5.8688910434835902E-3</v>
      </c>
      <c r="G1622" s="108">
        <v>70.187755171395608</v>
      </c>
      <c r="H1622" s="109">
        <v>2.0616815243222901E-3</v>
      </c>
      <c r="I1622" s="107">
        <v>-5.0792843664013059E-3</v>
      </c>
      <c r="J1622" s="108">
        <v>1.9513486709640899E-4</v>
      </c>
      <c r="K1622" s="108">
        <v>9.4648404612615007</v>
      </c>
      <c r="L1622" s="110">
        <v>0.58189524991612152</v>
      </c>
      <c r="M1622" s="106">
        <v>1.8779678328734201E-3</v>
      </c>
      <c r="N1622" s="111">
        <v>-1.0198587123240036E-3</v>
      </c>
      <c r="O1622" s="112">
        <v>3.8552598635923602E-3</v>
      </c>
      <c r="P1622" s="112">
        <v>205.28891901697523</v>
      </c>
      <c r="Q1622" s="109">
        <v>7.57087879237639E-4</v>
      </c>
      <c r="R1622" s="107">
        <v>-1.7464734156351712E-3</v>
      </c>
      <c r="S1622" s="108">
        <v>2.4058496907389401E-4</v>
      </c>
      <c r="T1622" s="108">
        <v>31.777680725275204</v>
      </c>
      <c r="U1622" s="110">
        <v>0.77607538247987606</v>
      </c>
      <c r="V1622" s="106">
        <v>4.6993319690287298E-3</v>
      </c>
      <c r="W1622" s="107">
        <v>-7.7816392929768666E-4</v>
      </c>
      <c r="X1622" s="108">
        <v>7.5336655891453596E-4</v>
      </c>
      <c r="Y1622" s="108">
        <v>16.031354326096771</v>
      </c>
      <c r="Z1622" s="109">
        <v>1.1836518997904099E-3</v>
      </c>
      <c r="AA1622" s="107">
        <v>-6.0672281517622684E-4</v>
      </c>
      <c r="AB1622" s="108">
        <v>1.2883915026160601E-4</v>
      </c>
      <c r="AC1622" s="108">
        <v>10.884885183255284</v>
      </c>
      <c r="AD1622" s="110">
        <v>-0.35903654431921495</v>
      </c>
    </row>
    <row r="1623" spans="1:30" x14ac:dyDescent="0.2">
      <c r="A1623" s="105" t="s">
        <v>4700</v>
      </c>
      <c r="B1623" s="105" t="s">
        <v>4701</v>
      </c>
      <c r="C1623" s="105" t="s">
        <v>4702</v>
      </c>
      <c r="D1623" s="106">
        <v>2.29035441700779E-4</v>
      </c>
      <c r="E1623" s="107">
        <v>-9.294854600678501E-5</v>
      </c>
      <c r="F1623" s="108">
        <v>5.5917587692887799E-3</v>
      </c>
      <c r="G1623" s="108">
        <v>2441.4382017758089</v>
      </c>
      <c r="H1623" s="109">
        <v>2.3403830318235799E-4</v>
      </c>
      <c r="I1623" s="107">
        <v>-5.7659104011421034E-4</v>
      </c>
      <c r="J1623" s="114">
        <v>3.7102846765972598E-5</v>
      </c>
      <c r="K1623" s="108">
        <v>15.853322409820583</v>
      </c>
      <c r="L1623" s="110">
        <v>2.6330442160050178</v>
      </c>
      <c r="M1623" s="106">
        <v>2.4996559355605402E-4</v>
      </c>
      <c r="N1623" s="111">
        <v>-1.357475798610047E-4</v>
      </c>
      <c r="O1623" s="112">
        <v>3.3614723458173699E-3</v>
      </c>
      <c r="P1623" s="112">
        <v>1344.7740138938641</v>
      </c>
      <c r="Q1623" s="109">
        <v>1.01254118098988E-4</v>
      </c>
      <c r="R1623" s="107">
        <v>-2.3357608850049994E-4</v>
      </c>
      <c r="S1623" s="108">
        <v>1.0326902659614499E-4</v>
      </c>
      <c r="T1623" s="108">
        <v>101.98995214711877</v>
      </c>
      <c r="U1623" s="110">
        <v>0.78296611357737433</v>
      </c>
      <c r="V1623" s="106">
        <v>2.87500794577685E-4</v>
      </c>
      <c r="W1623" s="107">
        <v>-4.7607351312747976E-5</v>
      </c>
      <c r="X1623" s="108">
        <v>2.6248968774620399E-3</v>
      </c>
      <c r="Y1623" s="108">
        <v>913.00508623560415</v>
      </c>
      <c r="Z1623" s="113">
        <v>9.5826789911527803E-5</v>
      </c>
      <c r="AA1623" s="107">
        <v>-4.9119424177596431E-5</v>
      </c>
      <c r="AB1623" s="114">
        <v>8.5845069433894197E-5</v>
      </c>
      <c r="AC1623" s="108">
        <v>89.583580450885151</v>
      </c>
      <c r="AD1623" s="110">
        <v>4.5109283023876977E-2</v>
      </c>
    </row>
    <row r="1624" spans="1:30" x14ac:dyDescent="0.2">
      <c r="A1624" s="105" t="s">
        <v>4703</v>
      </c>
      <c r="B1624" s="105" t="s">
        <v>4704</v>
      </c>
      <c r="C1624" s="105" t="s">
        <v>4705</v>
      </c>
      <c r="D1624" s="106">
        <v>2.1169627609641702E-2</v>
      </c>
      <c r="E1624" s="107">
        <v>-8.5911861116759001E-3</v>
      </c>
      <c r="F1624" s="108">
        <v>1.76080476559018E-2</v>
      </c>
      <c r="G1624" s="108">
        <v>83.175991475080167</v>
      </c>
      <c r="H1624" s="109">
        <v>2.2015363461148699E-3</v>
      </c>
      <c r="I1624" s="107">
        <v>-5.4238392365480908E-3</v>
      </c>
      <c r="J1624" s="108">
        <v>5.9927440538933799E-4</v>
      </c>
      <c r="K1624" s="108">
        <v>27.220736393786961</v>
      </c>
      <c r="L1624" s="110">
        <v>-0.66354290829557649</v>
      </c>
      <c r="M1624" s="106">
        <v>1.2795682398963101E-3</v>
      </c>
      <c r="N1624" s="111">
        <v>-6.9488880194216909E-4</v>
      </c>
      <c r="O1624" s="112">
        <v>1.15644463267645E-2</v>
      </c>
      <c r="P1624" s="112">
        <v>903.77722470679839</v>
      </c>
      <c r="Q1624" s="109">
        <v>5.1697881814039795E-4</v>
      </c>
      <c r="R1624" s="107">
        <v>-1.1925825087014644E-3</v>
      </c>
      <c r="S1624" s="108">
        <v>7.2937029692505097E-4</v>
      </c>
      <c r="T1624" s="108">
        <v>141.08320715124017</v>
      </c>
      <c r="U1624" s="110">
        <v>0.77923504508966224</v>
      </c>
      <c r="V1624" s="106">
        <v>9.0465237036596695E-3</v>
      </c>
      <c r="W1624" s="107">
        <v>-1.4980168411425187E-3</v>
      </c>
      <c r="X1624" s="108">
        <v>2.2655927642545202E-3</v>
      </c>
      <c r="Y1624" s="108">
        <v>25.043794041439366</v>
      </c>
      <c r="Z1624" s="109">
        <v>1.9141453861517799E-3</v>
      </c>
      <c r="AA1624" s="107">
        <v>-9.811631929524515E-4</v>
      </c>
      <c r="AB1624" s="108">
        <v>3.8907210825733801E-4</v>
      </c>
      <c r="AC1624" s="108">
        <v>20.326152395327352</v>
      </c>
      <c r="AD1624" s="110">
        <v>-0.61048882387145653</v>
      </c>
    </row>
    <row r="1625" spans="1:30" x14ac:dyDescent="0.2">
      <c r="A1625" s="105" t="s">
        <v>4706</v>
      </c>
      <c r="B1625" s="105" t="s">
        <v>4707</v>
      </c>
      <c r="C1625" s="105" t="s">
        <v>4708</v>
      </c>
      <c r="D1625" s="106">
        <v>-2.1169627609641702E-2</v>
      </c>
      <c r="E1625" s="107">
        <v>8.5911861116759001E-3</v>
      </c>
      <c r="F1625" s="108">
        <v>1.76080476559018E-2</v>
      </c>
      <c r="G1625" s="108">
        <v>83.175991475080195</v>
      </c>
      <c r="H1625" s="109">
        <v>-2.2015363461148699E-3</v>
      </c>
      <c r="I1625" s="107">
        <v>5.4238392365480908E-3</v>
      </c>
      <c r="J1625" s="108">
        <v>5.9927440538933799E-4</v>
      </c>
      <c r="K1625" s="108">
        <v>27.220736393787</v>
      </c>
      <c r="L1625" s="110">
        <v>-0.66354290829557649</v>
      </c>
      <c r="M1625" s="106">
        <v>-1.2795682398963101E-3</v>
      </c>
      <c r="N1625" s="111">
        <v>6.9488880194216909E-4</v>
      </c>
      <c r="O1625" s="112">
        <v>1.15644463267645E-2</v>
      </c>
      <c r="P1625" s="112">
        <v>903.77722470679805</v>
      </c>
      <c r="Q1625" s="109">
        <v>-5.1697881814039795E-4</v>
      </c>
      <c r="R1625" s="107">
        <v>1.1925825087014644E-3</v>
      </c>
      <c r="S1625" s="108">
        <v>7.2937029692505097E-4</v>
      </c>
      <c r="T1625" s="108">
        <v>141.08320715124</v>
      </c>
      <c r="U1625" s="110">
        <v>0.77923504508966224</v>
      </c>
      <c r="V1625" s="106">
        <v>-9.0465237036596695E-3</v>
      </c>
      <c r="W1625" s="107">
        <v>1.4980168411425187E-3</v>
      </c>
      <c r="X1625" s="108">
        <v>2.2655927642545202E-3</v>
      </c>
      <c r="Y1625" s="108">
        <v>25.043794041439401</v>
      </c>
      <c r="Z1625" s="109">
        <v>-1.9141453861517799E-3</v>
      </c>
      <c r="AA1625" s="107">
        <v>9.811631929524515E-4</v>
      </c>
      <c r="AB1625" s="108">
        <v>3.8907210825733801E-4</v>
      </c>
      <c r="AC1625" s="108">
        <v>20.326152395327401</v>
      </c>
      <c r="AD1625" s="110">
        <v>-0.61048882387145653</v>
      </c>
    </row>
    <row r="1626" spans="1:30" x14ac:dyDescent="0.2">
      <c r="A1626" s="105" t="s">
        <v>4709</v>
      </c>
      <c r="B1626" s="105" t="s">
        <v>4710</v>
      </c>
      <c r="C1626" s="105" t="s">
        <v>4711</v>
      </c>
      <c r="D1626" s="106">
        <v>0</v>
      </c>
      <c r="E1626" s="107">
        <v>0</v>
      </c>
      <c r="F1626" s="108">
        <v>0</v>
      </c>
      <c r="G1626" s="108" t="s">
        <v>156</v>
      </c>
      <c r="H1626" s="109">
        <v>0</v>
      </c>
      <c r="I1626" s="107">
        <v>0</v>
      </c>
      <c r="J1626" s="108">
        <v>0</v>
      </c>
      <c r="K1626" s="108" t="s">
        <v>156</v>
      </c>
      <c r="L1626" s="110" t="s">
        <v>157</v>
      </c>
      <c r="M1626" s="106">
        <v>0</v>
      </c>
      <c r="N1626" s="111">
        <v>0</v>
      </c>
      <c r="O1626" s="112">
        <v>0</v>
      </c>
      <c r="P1626" s="112" t="s">
        <v>156</v>
      </c>
      <c r="Q1626" s="109">
        <v>0</v>
      </c>
      <c r="R1626" s="107">
        <v>0</v>
      </c>
      <c r="S1626" s="108">
        <v>0</v>
      </c>
      <c r="T1626" s="108" t="s">
        <v>156</v>
      </c>
      <c r="U1626" s="110" t="s">
        <v>157</v>
      </c>
      <c r="V1626" s="106">
        <v>0</v>
      </c>
      <c r="W1626" s="107">
        <v>0</v>
      </c>
      <c r="X1626" s="108">
        <v>0</v>
      </c>
      <c r="Y1626" s="108" t="s">
        <v>156</v>
      </c>
      <c r="Z1626" s="109">
        <v>0</v>
      </c>
      <c r="AA1626" s="107">
        <v>0</v>
      </c>
      <c r="AB1626" s="108">
        <v>0</v>
      </c>
      <c r="AC1626" s="108" t="s">
        <v>156</v>
      </c>
      <c r="AD1626" s="110" t="s">
        <v>157</v>
      </c>
    </row>
    <row r="1627" spans="1:30" x14ac:dyDescent="0.2">
      <c r="A1627" s="105" t="s">
        <v>4712</v>
      </c>
      <c r="B1627" s="105" t="s">
        <v>4713</v>
      </c>
      <c r="C1627" s="105" t="s">
        <v>4714</v>
      </c>
      <c r="D1627" s="106">
        <v>0</v>
      </c>
      <c r="E1627" s="107">
        <v>0</v>
      </c>
      <c r="F1627" s="108">
        <v>0</v>
      </c>
      <c r="G1627" s="108" t="s">
        <v>156</v>
      </c>
      <c r="H1627" s="109">
        <v>0</v>
      </c>
      <c r="I1627" s="107">
        <v>0</v>
      </c>
      <c r="J1627" s="108">
        <v>0</v>
      </c>
      <c r="K1627" s="108" t="s">
        <v>156</v>
      </c>
      <c r="L1627" s="110" t="s">
        <v>157</v>
      </c>
      <c r="M1627" s="106">
        <v>0</v>
      </c>
      <c r="N1627" s="111">
        <v>0</v>
      </c>
      <c r="O1627" s="112">
        <v>0</v>
      </c>
      <c r="P1627" s="112" t="s">
        <v>156</v>
      </c>
      <c r="Q1627" s="109">
        <v>0</v>
      </c>
      <c r="R1627" s="107">
        <v>0</v>
      </c>
      <c r="S1627" s="108">
        <v>0</v>
      </c>
      <c r="T1627" s="108" t="s">
        <v>156</v>
      </c>
      <c r="U1627" s="110" t="s">
        <v>157</v>
      </c>
      <c r="V1627" s="106">
        <v>0</v>
      </c>
      <c r="W1627" s="107">
        <v>0</v>
      </c>
      <c r="X1627" s="108">
        <v>0</v>
      </c>
      <c r="Y1627" s="108" t="s">
        <v>156</v>
      </c>
      <c r="Z1627" s="109">
        <v>0</v>
      </c>
      <c r="AA1627" s="107">
        <v>0</v>
      </c>
      <c r="AB1627" s="108">
        <v>0</v>
      </c>
      <c r="AC1627" s="108" t="s">
        <v>156</v>
      </c>
      <c r="AD1627" s="110" t="s">
        <v>157</v>
      </c>
    </row>
    <row r="1628" spans="1:30" x14ac:dyDescent="0.2">
      <c r="A1628" s="105" t="s">
        <v>4715</v>
      </c>
      <c r="B1628" s="105" t="s">
        <v>4716</v>
      </c>
      <c r="C1628" s="105" t="s">
        <v>4717</v>
      </c>
      <c r="D1628" s="106">
        <v>0</v>
      </c>
      <c r="E1628" s="107">
        <v>0</v>
      </c>
      <c r="F1628" s="108">
        <v>0</v>
      </c>
      <c r="G1628" s="108" t="s">
        <v>156</v>
      </c>
      <c r="H1628" s="109">
        <v>0</v>
      </c>
      <c r="I1628" s="107">
        <v>0</v>
      </c>
      <c r="J1628" s="108">
        <v>0</v>
      </c>
      <c r="K1628" s="108" t="s">
        <v>156</v>
      </c>
      <c r="L1628" s="110" t="s">
        <v>157</v>
      </c>
      <c r="M1628" s="106">
        <v>0</v>
      </c>
      <c r="N1628" s="111">
        <v>0</v>
      </c>
      <c r="O1628" s="112">
        <v>0</v>
      </c>
      <c r="P1628" s="112" t="s">
        <v>156</v>
      </c>
      <c r="Q1628" s="109">
        <v>0</v>
      </c>
      <c r="R1628" s="107">
        <v>0</v>
      </c>
      <c r="S1628" s="108">
        <v>0</v>
      </c>
      <c r="T1628" s="108" t="s">
        <v>156</v>
      </c>
      <c r="U1628" s="110" t="s">
        <v>157</v>
      </c>
      <c r="V1628" s="106">
        <v>0</v>
      </c>
      <c r="W1628" s="107">
        <v>0</v>
      </c>
      <c r="X1628" s="108">
        <v>0</v>
      </c>
      <c r="Y1628" s="108" t="s">
        <v>156</v>
      </c>
      <c r="Z1628" s="109">
        <v>0</v>
      </c>
      <c r="AA1628" s="107">
        <v>0</v>
      </c>
      <c r="AB1628" s="108">
        <v>0</v>
      </c>
      <c r="AC1628" s="108" t="s">
        <v>156</v>
      </c>
      <c r="AD1628" s="110" t="s">
        <v>157</v>
      </c>
    </row>
    <row r="1629" spans="1:30" x14ac:dyDescent="0.2">
      <c r="A1629" s="105" t="s">
        <v>4718</v>
      </c>
      <c r="B1629" s="105" t="s">
        <v>4719</v>
      </c>
      <c r="C1629" s="105" t="s">
        <v>4720</v>
      </c>
      <c r="D1629" s="106">
        <v>0</v>
      </c>
      <c r="E1629" s="107">
        <v>0</v>
      </c>
      <c r="F1629" s="108">
        <v>3.9757356746957899E-2</v>
      </c>
      <c r="G1629" s="108" t="s">
        <v>156</v>
      </c>
      <c r="H1629" s="109">
        <v>0</v>
      </c>
      <c r="I1629" s="107">
        <v>0</v>
      </c>
      <c r="J1629" s="108">
        <v>4.8152903782352104E-3</v>
      </c>
      <c r="K1629" s="108" t="s">
        <v>156</v>
      </c>
      <c r="L1629" s="110" t="s">
        <v>157</v>
      </c>
      <c r="M1629" s="106">
        <v>0</v>
      </c>
      <c r="N1629" s="111">
        <v>0</v>
      </c>
      <c r="O1629" s="112">
        <v>1.6506487735555301E-2</v>
      </c>
      <c r="P1629" s="112" t="s">
        <v>156</v>
      </c>
      <c r="Q1629" s="113">
        <v>0</v>
      </c>
      <c r="R1629" s="107">
        <v>0</v>
      </c>
      <c r="S1629" s="108">
        <v>2.01976676705632E-3</v>
      </c>
      <c r="T1629" s="108" t="s">
        <v>156</v>
      </c>
      <c r="U1629" s="110" t="s">
        <v>157</v>
      </c>
      <c r="V1629" s="106">
        <v>0</v>
      </c>
      <c r="W1629" s="107">
        <v>0</v>
      </c>
      <c r="X1629" s="108">
        <v>3.6151763626898199E-3</v>
      </c>
      <c r="Y1629" s="108" t="s">
        <v>156</v>
      </c>
      <c r="Z1629" s="109">
        <v>0</v>
      </c>
      <c r="AA1629" s="107">
        <v>0</v>
      </c>
      <c r="AB1629" s="108">
        <v>8.1064924697693292E-3</v>
      </c>
      <c r="AC1629" s="108" t="s">
        <v>156</v>
      </c>
      <c r="AD1629" s="110" t="s">
        <v>157</v>
      </c>
    </row>
    <row r="1630" spans="1:30" x14ac:dyDescent="0.2">
      <c r="A1630" s="105" t="s">
        <v>4721</v>
      </c>
      <c r="B1630" s="105" t="s">
        <v>4722</v>
      </c>
      <c r="C1630" s="105" t="s">
        <v>4723</v>
      </c>
      <c r="D1630" s="116">
        <v>0</v>
      </c>
      <c r="E1630" s="107">
        <v>0</v>
      </c>
      <c r="F1630" s="108">
        <v>9.8000308493228399E-4</v>
      </c>
      <c r="G1630" s="108" t="s">
        <v>156</v>
      </c>
      <c r="H1630" s="109">
        <v>0</v>
      </c>
      <c r="I1630" s="107">
        <v>0</v>
      </c>
      <c r="J1630" s="108">
        <v>8.9915033605695999E-3</v>
      </c>
      <c r="K1630" s="108" t="s">
        <v>156</v>
      </c>
      <c r="L1630" s="110" t="s">
        <v>157</v>
      </c>
      <c r="M1630" s="106">
        <v>0</v>
      </c>
      <c r="N1630" s="111">
        <v>0</v>
      </c>
      <c r="O1630" s="112">
        <v>1.49805986663109E-2</v>
      </c>
      <c r="P1630" s="112" t="s">
        <v>156</v>
      </c>
      <c r="Q1630" s="113">
        <v>0</v>
      </c>
      <c r="R1630" s="107">
        <v>0</v>
      </c>
      <c r="S1630" s="114">
        <v>2.35137469694973E-5</v>
      </c>
      <c r="T1630" s="108" t="s">
        <v>156</v>
      </c>
      <c r="U1630" s="110" t="s">
        <v>157</v>
      </c>
      <c r="V1630" s="116">
        <v>0</v>
      </c>
      <c r="W1630" s="107">
        <v>0</v>
      </c>
      <c r="X1630" s="114">
        <v>8.10208668653189E-5</v>
      </c>
      <c r="Y1630" s="108" t="s">
        <v>156</v>
      </c>
      <c r="Z1630" s="109">
        <v>0</v>
      </c>
      <c r="AA1630" s="107">
        <v>0</v>
      </c>
      <c r="AB1630" s="108">
        <v>5.7707404988687899E-3</v>
      </c>
      <c r="AC1630" s="108" t="s">
        <v>156</v>
      </c>
      <c r="AD1630" s="110" t="s">
        <v>157</v>
      </c>
    </row>
    <row r="1631" spans="1:30" x14ac:dyDescent="0.2">
      <c r="A1631" s="105" t="s">
        <v>4724</v>
      </c>
      <c r="B1631" s="105" t="s">
        <v>4725</v>
      </c>
      <c r="C1631" s="105" t="s">
        <v>4726</v>
      </c>
      <c r="D1631" s="106">
        <v>0</v>
      </c>
      <c r="E1631" s="107">
        <v>0</v>
      </c>
      <c r="F1631" s="108">
        <v>2.5596950397830998E-3</v>
      </c>
      <c r="G1631" s="108" t="s">
        <v>156</v>
      </c>
      <c r="H1631" s="113">
        <v>0</v>
      </c>
      <c r="I1631" s="107">
        <v>0</v>
      </c>
      <c r="J1631" s="114">
        <v>1.44435411661909E-5</v>
      </c>
      <c r="K1631" s="108" t="s">
        <v>156</v>
      </c>
      <c r="L1631" s="110" t="s">
        <v>157</v>
      </c>
      <c r="M1631" s="116">
        <v>0</v>
      </c>
      <c r="N1631" s="111">
        <v>0</v>
      </c>
      <c r="O1631" s="115">
        <v>9.9438870821925392E-6</v>
      </c>
      <c r="P1631" s="112" t="s">
        <v>156</v>
      </c>
      <c r="Q1631" s="113">
        <v>0</v>
      </c>
      <c r="R1631" s="107">
        <v>0</v>
      </c>
      <c r="S1631" s="114">
        <v>5.2963990613706998E-5</v>
      </c>
      <c r="T1631" s="108" t="s">
        <v>156</v>
      </c>
      <c r="U1631" s="110" t="s">
        <v>157</v>
      </c>
      <c r="V1631" s="116">
        <v>4.0205579048798601E-5</v>
      </c>
      <c r="W1631" s="107">
        <v>-6.6576550834241768E-6</v>
      </c>
      <c r="X1631" s="108">
        <v>1.16107096309043E-3</v>
      </c>
      <c r="Y1631" s="108">
        <v>2887.8354461235508</v>
      </c>
      <c r="Z1631" s="113">
        <v>0</v>
      </c>
      <c r="AA1631" s="107">
        <v>0</v>
      </c>
      <c r="AB1631" s="114">
        <v>7.9731413050384504E-6</v>
      </c>
      <c r="AC1631" s="108" t="s">
        <v>156</v>
      </c>
      <c r="AD1631" s="110" t="s">
        <v>157</v>
      </c>
    </row>
    <row r="1632" spans="1:30" x14ac:dyDescent="0.2">
      <c r="A1632" s="105" t="s">
        <v>4727</v>
      </c>
      <c r="B1632" s="105" t="s">
        <v>4728</v>
      </c>
      <c r="C1632" s="105" t="s">
        <v>4729</v>
      </c>
      <c r="D1632" s="116">
        <v>-1.97510208822643E-10</v>
      </c>
      <c r="E1632" s="107">
        <v>8.0154785631584223E-11</v>
      </c>
      <c r="F1632" s="108">
        <v>0.13868967579222299</v>
      </c>
      <c r="G1632" s="108">
        <v>70218991017.705505</v>
      </c>
      <c r="H1632" s="109">
        <v>-3.9381655102748202E-3</v>
      </c>
      <c r="I1632" s="107">
        <v>9.7023047801794039E-3</v>
      </c>
      <c r="J1632" s="108">
        <v>2.39475557206534E-2</v>
      </c>
      <c r="K1632" s="108">
        <v>608.08911301907801</v>
      </c>
      <c r="L1632" s="110">
        <v>26.850963600091827</v>
      </c>
      <c r="M1632" s="106">
        <v>-4.5464684042412903E-3</v>
      </c>
      <c r="N1632" s="111">
        <v>2.4690281330733629E-3</v>
      </c>
      <c r="O1632" s="112">
        <v>6.8982555899293696E-2</v>
      </c>
      <c r="P1632" s="112">
        <v>1517.2778025893999</v>
      </c>
      <c r="Q1632" s="109">
        <v>-2.2945021206206601E-3</v>
      </c>
      <c r="R1632" s="107">
        <v>5.2930274881929232E-3</v>
      </c>
      <c r="S1632" s="108">
        <v>6.6623724762670897E-3</v>
      </c>
      <c r="T1632" s="108">
        <v>290.36244579564499</v>
      </c>
      <c r="U1632" s="110">
        <v>1.1001498711101876</v>
      </c>
      <c r="V1632" s="106">
        <v>0</v>
      </c>
      <c r="W1632" s="107">
        <v>0</v>
      </c>
      <c r="X1632" s="108">
        <v>7.5730293042473602E-3</v>
      </c>
      <c r="Y1632" s="108" t="s">
        <v>156</v>
      </c>
      <c r="Z1632" s="109">
        <v>-1.71289292401623E-3</v>
      </c>
      <c r="AA1632" s="107">
        <v>8.7800409659173184E-4</v>
      </c>
      <c r="AB1632" s="108">
        <v>2.81294304493175E-2</v>
      </c>
      <c r="AC1632" s="108">
        <v>1642.21768068037</v>
      </c>
      <c r="AD1632" s="110" t="s">
        <v>157</v>
      </c>
    </row>
    <row r="1633" spans="1:30" x14ac:dyDescent="0.2">
      <c r="A1633" s="105" t="s">
        <v>4730</v>
      </c>
      <c r="B1633" s="105" t="s">
        <v>4731</v>
      </c>
      <c r="C1633" s="105" t="s">
        <v>4732</v>
      </c>
      <c r="D1633" s="106">
        <v>0</v>
      </c>
      <c r="E1633" s="107">
        <v>0</v>
      </c>
      <c r="F1633" s="108">
        <v>2.3848032807422198E-3</v>
      </c>
      <c r="G1633" s="108" t="s">
        <v>156</v>
      </c>
      <c r="H1633" s="113">
        <v>0</v>
      </c>
      <c r="I1633" s="107">
        <v>0</v>
      </c>
      <c r="J1633" s="114">
        <v>2.1346016496405501E-5</v>
      </c>
      <c r="K1633" s="108" t="s">
        <v>156</v>
      </c>
      <c r="L1633" s="110" t="s">
        <v>157</v>
      </c>
      <c r="M1633" s="116">
        <v>0</v>
      </c>
      <c r="N1633" s="111">
        <v>0</v>
      </c>
      <c r="O1633" s="115">
        <v>1.9573642978216101E-5</v>
      </c>
      <c r="P1633" s="112" t="s">
        <v>156</v>
      </c>
      <c r="Q1633" s="113">
        <v>0</v>
      </c>
      <c r="R1633" s="107">
        <v>0</v>
      </c>
      <c r="S1633" s="114">
        <v>6.04961441641469E-5</v>
      </c>
      <c r="T1633" s="108" t="s">
        <v>156</v>
      </c>
      <c r="U1633" s="110" t="s">
        <v>157</v>
      </c>
      <c r="V1633" s="116">
        <v>0</v>
      </c>
      <c r="W1633" s="107">
        <v>0</v>
      </c>
      <c r="X1633" s="108">
        <v>1.20008583419125E-4</v>
      </c>
      <c r="Y1633" s="108" t="s">
        <v>156</v>
      </c>
      <c r="Z1633" s="113">
        <v>0</v>
      </c>
      <c r="AA1633" s="107">
        <v>0</v>
      </c>
      <c r="AB1633" s="114">
        <v>7.8013490788920202E-6</v>
      </c>
      <c r="AC1633" s="108" t="s">
        <v>156</v>
      </c>
      <c r="AD1633" s="110" t="s">
        <v>157</v>
      </c>
    </row>
    <row r="1634" spans="1:30" x14ac:dyDescent="0.2">
      <c r="A1634" s="105" t="s">
        <v>4733</v>
      </c>
      <c r="B1634" s="105" t="s">
        <v>4734</v>
      </c>
      <c r="C1634" s="105" t="s">
        <v>4735</v>
      </c>
      <c r="D1634" s="106">
        <v>0</v>
      </c>
      <c r="E1634" s="107">
        <v>0</v>
      </c>
      <c r="F1634" s="108">
        <v>0.147718062023494</v>
      </c>
      <c r="G1634" s="108" t="s">
        <v>156</v>
      </c>
      <c r="H1634" s="109">
        <v>0</v>
      </c>
      <c r="I1634" s="107">
        <v>0</v>
      </c>
      <c r="J1634" s="108">
        <v>2.16902636528945E-2</v>
      </c>
      <c r="K1634" s="108" t="s">
        <v>156</v>
      </c>
      <c r="L1634" s="110" t="s">
        <v>157</v>
      </c>
      <c r="M1634" s="106">
        <v>0</v>
      </c>
      <c r="N1634" s="111">
        <v>0</v>
      </c>
      <c r="O1634" s="112">
        <v>6.7070997887939104E-2</v>
      </c>
      <c r="P1634" s="112" t="s">
        <v>156</v>
      </c>
      <c r="Q1634" s="109">
        <v>0</v>
      </c>
      <c r="R1634" s="107">
        <v>0</v>
      </c>
      <c r="S1634" s="108">
        <v>8.84456365071443E-3</v>
      </c>
      <c r="T1634" s="108" t="s">
        <v>156</v>
      </c>
      <c r="U1634" s="110" t="s">
        <v>157</v>
      </c>
      <c r="V1634" s="106">
        <v>-4.22901010397033E-4</v>
      </c>
      <c r="W1634" s="107">
        <v>7.0028317667996862E-5</v>
      </c>
      <c r="X1634" s="108">
        <v>7.3207840058587296E-3</v>
      </c>
      <c r="Y1634" s="108">
        <v>1731.0869035251901</v>
      </c>
      <c r="Z1634" s="109">
        <v>0</v>
      </c>
      <c r="AA1634" s="107">
        <v>0</v>
      </c>
      <c r="AB1634" s="108">
        <v>2.7162896035836E-2</v>
      </c>
      <c r="AC1634" s="108" t="s">
        <v>156</v>
      </c>
      <c r="AD1634" s="110" t="s">
        <v>157</v>
      </c>
    </row>
    <row r="1635" spans="1:30" x14ac:dyDescent="0.2">
      <c r="A1635" s="105" t="s">
        <v>4736</v>
      </c>
      <c r="B1635" s="105" t="s">
        <v>4737</v>
      </c>
      <c r="C1635" s="105" t="s">
        <v>4738</v>
      </c>
      <c r="D1635" s="106">
        <v>-6.4619771439552902E-3</v>
      </c>
      <c r="E1635" s="107">
        <v>2.6224385859216067E-3</v>
      </c>
      <c r="F1635" s="108">
        <v>0.14035902634158801</v>
      </c>
      <c r="G1635" s="108">
        <v>2172.0755616240999</v>
      </c>
      <c r="H1635" s="109">
        <v>-9.9477193634445599E-3</v>
      </c>
      <c r="I1635" s="107">
        <v>2.450780823711397E-2</v>
      </c>
      <c r="J1635" s="108">
        <v>2.7459492505452501E-2</v>
      </c>
      <c r="K1635" s="108">
        <v>276.03806965402998</v>
      </c>
      <c r="L1635" s="110">
        <v>3.2242605757323117</v>
      </c>
      <c r="M1635" s="106">
        <v>-1.0270287727108101E-2</v>
      </c>
      <c r="N1635" s="111">
        <v>5.5774344124623117E-3</v>
      </c>
      <c r="O1635" s="112">
        <v>8.6146608425725496E-2</v>
      </c>
      <c r="P1635" s="112">
        <v>838.79449840868904</v>
      </c>
      <c r="Q1635" s="109">
        <v>-3.7746328111078198E-3</v>
      </c>
      <c r="R1635" s="107">
        <v>8.7074381180455209E-3</v>
      </c>
      <c r="S1635" s="108">
        <v>9.2614353307972699E-3</v>
      </c>
      <c r="T1635" s="108">
        <v>245.35990106224699</v>
      </c>
      <c r="U1635" s="110">
        <v>0.64264667163934763</v>
      </c>
      <c r="V1635" s="106">
        <v>-1.18008432989664E-2</v>
      </c>
      <c r="W1635" s="107">
        <v>1.9541055305458523E-3</v>
      </c>
      <c r="X1635" s="108">
        <v>7.7595432516793404E-3</v>
      </c>
      <c r="Y1635" s="108">
        <v>65.754141929492206</v>
      </c>
      <c r="Z1635" s="109">
        <v>-3.9666828651357703E-3</v>
      </c>
      <c r="AA1635" s="107">
        <v>2.0332641676768549E-3</v>
      </c>
      <c r="AB1635" s="108">
        <v>3.6485216346797598E-2</v>
      </c>
      <c r="AC1635" s="108">
        <v>919.79161398245003</v>
      </c>
      <c r="AD1635" s="110">
        <v>5.7289285080134929E-2</v>
      </c>
    </row>
    <row r="1636" spans="1:30" x14ac:dyDescent="0.2">
      <c r="A1636" s="105" t="s">
        <v>4739</v>
      </c>
      <c r="B1636" s="105" t="s">
        <v>4740</v>
      </c>
      <c r="C1636" s="105" t="s">
        <v>4741</v>
      </c>
      <c r="D1636" s="106">
        <v>0</v>
      </c>
      <c r="E1636" s="107">
        <v>0</v>
      </c>
      <c r="F1636" s="108">
        <v>0</v>
      </c>
      <c r="G1636" s="108" t="s">
        <v>156</v>
      </c>
      <c r="H1636" s="109">
        <v>0</v>
      </c>
      <c r="I1636" s="107">
        <v>0</v>
      </c>
      <c r="J1636" s="108">
        <v>0</v>
      </c>
      <c r="K1636" s="108" t="s">
        <v>156</v>
      </c>
      <c r="L1636" s="110" t="s">
        <v>157</v>
      </c>
      <c r="M1636" s="106">
        <v>0</v>
      </c>
      <c r="N1636" s="111">
        <v>0</v>
      </c>
      <c r="O1636" s="112">
        <v>0</v>
      </c>
      <c r="P1636" s="112" t="s">
        <v>156</v>
      </c>
      <c r="Q1636" s="109">
        <v>0</v>
      </c>
      <c r="R1636" s="107">
        <v>0</v>
      </c>
      <c r="S1636" s="108">
        <v>0</v>
      </c>
      <c r="T1636" s="108" t="s">
        <v>156</v>
      </c>
      <c r="U1636" s="110" t="s">
        <v>157</v>
      </c>
      <c r="V1636" s="106">
        <v>0</v>
      </c>
      <c r="W1636" s="107">
        <v>0</v>
      </c>
      <c r="X1636" s="108">
        <v>0</v>
      </c>
      <c r="Y1636" s="108" t="s">
        <v>156</v>
      </c>
      <c r="Z1636" s="109">
        <v>0</v>
      </c>
      <c r="AA1636" s="107">
        <v>0</v>
      </c>
      <c r="AB1636" s="108">
        <v>0</v>
      </c>
      <c r="AC1636" s="108" t="s">
        <v>156</v>
      </c>
      <c r="AD1636" s="110" t="s">
        <v>157</v>
      </c>
    </row>
    <row r="1637" spans="1:30" x14ac:dyDescent="0.2">
      <c r="A1637" s="105" t="s">
        <v>4742</v>
      </c>
      <c r="B1637" s="105" t="s">
        <v>4743</v>
      </c>
      <c r="C1637" s="105" t="s">
        <v>4744</v>
      </c>
      <c r="D1637" s="106">
        <v>0</v>
      </c>
      <c r="E1637" s="107">
        <v>0</v>
      </c>
      <c r="F1637" s="108">
        <v>0</v>
      </c>
      <c r="G1637" s="108" t="s">
        <v>156</v>
      </c>
      <c r="H1637" s="109">
        <v>0</v>
      </c>
      <c r="I1637" s="107">
        <v>0</v>
      </c>
      <c r="J1637" s="108">
        <v>0</v>
      </c>
      <c r="K1637" s="108" t="s">
        <v>156</v>
      </c>
      <c r="L1637" s="110" t="s">
        <v>157</v>
      </c>
      <c r="M1637" s="106">
        <v>0</v>
      </c>
      <c r="N1637" s="111">
        <v>0</v>
      </c>
      <c r="O1637" s="112">
        <v>0</v>
      </c>
      <c r="P1637" s="112" t="s">
        <v>156</v>
      </c>
      <c r="Q1637" s="109">
        <v>0</v>
      </c>
      <c r="R1637" s="107">
        <v>0</v>
      </c>
      <c r="S1637" s="108">
        <v>0</v>
      </c>
      <c r="T1637" s="108" t="s">
        <v>156</v>
      </c>
      <c r="U1637" s="110" t="s">
        <v>157</v>
      </c>
      <c r="V1637" s="106">
        <v>0</v>
      </c>
      <c r="W1637" s="107">
        <v>0</v>
      </c>
      <c r="X1637" s="108">
        <v>0</v>
      </c>
      <c r="Y1637" s="108" t="s">
        <v>156</v>
      </c>
      <c r="Z1637" s="109">
        <v>0</v>
      </c>
      <c r="AA1637" s="107">
        <v>0</v>
      </c>
      <c r="AB1637" s="108">
        <v>0</v>
      </c>
      <c r="AC1637" s="108" t="s">
        <v>156</v>
      </c>
      <c r="AD1637" s="110" t="s">
        <v>157</v>
      </c>
    </row>
    <row r="1638" spans="1:30" x14ac:dyDescent="0.2">
      <c r="A1638" s="105" t="s">
        <v>4745</v>
      </c>
      <c r="B1638" s="105" t="s">
        <v>4746</v>
      </c>
      <c r="C1638" s="105" t="s">
        <v>4747</v>
      </c>
      <c r="D1638" s="106">
        <v>0</v>
      </c>
      <c r="E1638" s="107">
        <v>0</v>
      </c>
      <c r="F1638" s="108">
        <v>8.0213035993181494E-3</v>
      </c>
      <c r="G1638" s="108" t="s">
        <v>156</v>
      </c>
      <c r="H1638" s="109">
        <v>1.01005297770571E-3</v>
      </c>
      <c r="I1638" s="107">
        <v>-2.48842812935627E-3</v>
      </c>
      <c r="J1638" s="108">
        <v>8.3370877283751692E-3</v>
      </c>
      <c r="K1638" s="108">
        <v>825.41093510881876</v>
      </c>
      <c r="L1638" s="110" t="s">
        <v>157</v>
      </c>
      <c r="M1638" s="116">
        <v>0</v>
      </c>
      <c r="N1638" s="111">
        <v>0</v>
      </c>
      <c r="O1638" s="112">
        <v>6.7152728944466899E-3</v>
      </c>
      <c r="P1638" s="112" t="s">
        <v>156</v>
      </c>
      <c r="Q1638" s="109">
        <v>0</v>
      </c>
      <c r="R1638" s="107">
        <v>0</v>
      </c>
      <c r="S1638" s="108">
        <v>3.26628066282708E-3</v>
      </c>
      <c r="T1638" s="108" t="s">
        <v>156</v>
      </c>
      <c r="U1638" s="110" t="s">
        <v>157</v>
      </c>
      <c r="V1638" s="106">
        <v>4.0794669993491001E-4</v>
      </c>
      <c r="W1638" s="107">
        <v>-6.7552028470758404E-5</v>
      </c>
      <c r="X1638" s="108">
        <v>2.1991029124180301E-3</v>
      </c>
      <c r="Y1638" s="108">
        <v>539.06623408619521</v>
      </c>
      <c r="Z1638" s="113">
        <v>4.1191336189333997E-4</v>
      </c>
      <c r="AA1638" s="107">
        <v>-2.1114082153788981E-4</v>
      </c>
      <c r="AB1638" s="114">
        <v>8.7698545551937197E-3</v>
      </c>
      <c r="AC1638" s="108">
        <v>2129.0531860592005</v>
      </c>
      <c r="AD1638" s="110">
        <v>1.6441345364285009</v>
      </c>
    </row>
    <row r="1639" spans="1:30" x14ac:dyDescent="0.2">
      <c r="A1639" s="105" t="s">
        <v>4748</v>
      </c>
      <c r="B1639" s="105" t="s">
        <v>4749</v>
      </c>
      <c r="C1639" s="105" t="s">
        <v>4750</v>
      </c>
      <c r="D1639" s="106">
        <v>0</v>
      </c>
      <c r="E1639" s="107">
        <v>0</v>
      </c>
      <c r="F1639" s="108">
        <v>0</v>
      </c>
      <c r="G1639" s="108" t="s">
        <v>156</v>
      </c>
      <c r="H1639" s="109">
        <v>0</v>
      </c>
      <c r="I1639" s="107">
        <v>0</v>
      </c>
      <c r="J1639" s="108">
        <v>0</v>
      </c>
      <c r="K1639" s="108" t="s">
        <v>156</v>
      </c>
      <c r="L1639" s="110" t="s">
        <v>157</v>
      </c>
      <c r="M1639" s="106">
        <v>0</v>
      </c>
      <c r="N1639" s="111">
        <v>0</v>
      </c>
      <c r="O1639" s="112">
        <v>0</v>
      </c>
      <c r="P1639" s="112" t="s">
        <v>156</v>
      </c>
      <c r="Q1639" s="109">
        <v>0</v>
      </c>
      <c r="R1639" s="107">
        <v>0</v>
      </c>
      <c r="S1639" s="108">
        <v>0</v>
      </c>
      <c r="T1639" s="108" t="s">
        <v>156</v>
      </c>
      <c r="U1639" s="110" t="s">
        <v>157</v>
      </c>
      <c r="V1639" s="106">
        <v>0</v>
      </c>
      <c r="W1639" s="107">
        <v>0</v>
      </c>
      <c r="X1639" s="108">
        <v>0</v>
      </c>
      <c r="Y1639" s="108" t="s">
        <v>156</v>
      </c>
      <c r="Z1639" s="109">
        <v>0</v>
      </c>
      <c r="AA1639" s="107">
        <v>0</v>
      </c>
      <c r="AB1639" s="108">
        <v>0</v>
      </c>
      <c r="AC1639" s="108" t="s">
        <v>156</v>
      </c>
      <c r="AD1639" s="110" t="s">
        <v>157</v>
      </c>
    </row>
    <row r="1640" spans="1:30" x14ac:dyDescent="0.2">
      <c r="A1640" s="105" t="s">
        <v>4751</v>
      </c>
      <c r="B1640" s="105" t="s">
        <v>4752</v>
      </c>
      <c r="C1640" s="105" t="s">
        <v>4753</v>
      </c>
      <c r="D1640" s="106">
        <v>0</v>
      </c>
      <c r="E1640" s="107">
        <v>0</v>
      </c>
      <c r="F1640" s="108">
        <v>2.8162262909329001E-2</v>
      </c>
      <c r="G1640" s="108" t="s">
        <v>156</v>
      </c>
      <c r="H1640" s="109">
        <v>1.46218268758973E-3</v>
      </c>
      <c r="I1640" s="107">
        <v>-3.6023224626502339E-3</v>
      </c>
      <c r="J1640" s="108">
        <v>1.06902371054453E-2</v>
      </c>
      <c r="K1640" s="108">
        <v>731.1150101952818</v>
      </c>
      <c r="L1640" s="110" t="s">
        <v>157</v>
      </c>
      <c r="M1640" s="106">
        <v>1.5446007566034299E-4</v>
      </c>
      <c r="N1640" s="111">
        <v>-8.3881870131608007E-5</v>
      </c>
      <c r="O1640" s="112">
        <v>9.4825532263383E-3</v>
      </c>
      <c r="P1640" s="112">
        <v>6139.1613242443254</v>
      </c>
      <c r="Q1640" s="109">
        <v>0</v>
      </c>
      <c r="R1640" s="107">
        <v>0</v>
      </c>
      <c r="S1640" s="108">
        <v>3.26899898720005E-3</v>
      </c>
      <c r="T1640" s="108" t="s">
        <v>156</v>
      </c>
      <c r="U1640" s="110" t="s">
        <v>157</v>
      </c>
      <c r="V1640" s="116">
        <v>5.0075875460492001E-5</v>
      </c>
      <c r="W1640" s="107">
        <v>-8.2920807187435005E-6</v>
      </c>
      <c r="X1640" s="108">
        <v>2.13641764788494E-3</v>
      </c>
      <c r="Y1640" s="108">
        <v>4266.361053578571</v>
      </c>
      <c r="Z1640" s="109">
        <v>5.3712011347922502E-4</v>
      </c>
      <c r="AA1640" s="107">
        <v>-2.7531998841517018E-4</v>
      </c>
      <c r="AB1640" s="108">
        <v>2.59569613628293E-3</v>
      </c>
      <c r="AC1640" s="108">
        <v>483.26176420189626</v>
      </c>
      <c r="AD1640" s="110">
        <v>5.0532313837939649</v>
      </c>
    </row>
    <row r="1641" spans="1:30" x14ac:dyDescent="0.2">
      <c r="A1641" s="105" t="s">
        <v>4754</v>
      </c>
      <c r="B1641" s="105" t="s">
        <v>4755</v>
      </c>
      <c r="C1641" s="105" t="s">
        <v>4756</v>
      </c>
      <c r="D1641" s="106">
        <v>0</v>
      </c>
      <c r="E1641" s="107">
        <v>0</v>
      </c>
      <c r="F1641" s="108">
        <v>4.6176802766897798E-2</v>
      </c>
      <c r="G1641" s="108" t="s">
        <v>156</v>
      </c>
      <c r="H1641" s="109">
        <v>2.47223566529543E-3</v>
      </c>
      <c r="I1641" s="107">
        <v>-6.0907505920064801E-3</v>
      </c>
      <c r="J1641" s="108">
        <v>1.25346883962585E-3</v>
      </c>
      <c r="K1641" s="108">
        <v>50.701834668179238</v>
      </c>
      <c r="L1641" s="110" t="s">
        <v>157</v>
      </c>
      <c r="M1641" s="106">
        <v>1.5446007470149901E-4</v>
      </c>
      <c r="N1641" s="111">
        <v>-8.3881869610893351E-5</v>
      </c>
      <c r="O1641" s="112">
        <v>2.3244697154245E-2</v>
      </c>
      <c r="P1641" s="112">
        <v>15049.00033174684</v>
      </c>
      <c r="Q1641" s="109">
        <v>0</v>
      </c>
      <c r="R1641" s="107">
        <v>0</v>
      </c>
      <c r="S1641" s="108">
        <v>3.78912477731371E-3</v>
      </c>
      <c r="T1641" s="108" t="s">
        <v>156</v>
      </c>
      <c r="U1641" s="110" t="s">
        <v>157</v>
      </c>
      <c r="V1641" s="116">
        <v>5.0075875460492001E-5</v>
      </c>
      <c r="W1641" s="107">
        <v>-8.2920807187435005E-6</v>
      </c>
      <c r="X1641" s="108">
        <v>1.7676032133739799E-3</v>
      </c>
      <c r="Y1641" s="108">
        <v>3529.8498470956397</v>
      </c>
      <c r="Z1641" s="109">
        <v>8.0337310630776502E-4</v>
      </c>
      <c r="AA1641" s="107">
        <v>-4.117974150865014E-4</v>
      </c>
      <c r="AB1641" s="108">
        <v>4.0310482223114901E-3</v>
      </c>
      <c r="AC1641" s="108">
        <v>501.76539277470306</v>
      </c>
      <c r="AD1641" s="110">
        <v>5.6340568034216627</v>
      </c>
    </row>
    <row r="1642" spans="1:30" x14ac:dyDescent="0.2">
      <c r="A1642" s="105" t="s">
        <v>4757</v>
      </c>
      <c r="B1642" s="105" t="s">
        <v>4758</v>
      </c>
      <c r="C1642" s="105" t="s">
        <v>4759</v>
      </c>
      <c r="D1642" s="116">
        <v>0</v>
      </c>
      <c r="E1642" s="107">
        <v>0</v>
      </c>
      <c r="F1642" s="108">
        <v>1.09551374229747E-4</v>
      </c>
      <c r="G1642" s="108" t="s">
        <v>156</v>
      </c>
      <c r="H1642" s="109">
        <v>2.4969529258811098E-3</v>
      </c>
      <c r="I1642" s="107">
        <v>-6.1516455429443456E-3</v>
      </c>
      <c r="J1642" s="108">
        <v>2.6065813460433097E-4</v>
      </c>
      <c r="K1642" s="108">
        <v>10.439048806350703</v>
      </c>
      <c r="L1642" s="110" t="s">
        <v>157</v>
      </c>
      <c r="M1642" s="106">
        <v>1.5446007566034299E-4</v>
      </c>
      <c r="N1642" s="111">
        <v>-8.3881870131608007E-5</v>
      </c>
      <c r="O1642" s="112">
        <v>1.13428804262498E-4</v>
      </c>
      <c r="P1642" s="112">
        <v>73.435678299114286</v>
      </c>
      <c r="Q1642" s="113">
        <v>0</v>
      </c>
      <c r="R1642" s="107">
        <v>0</v>
      </c>
      <c r="S1642" s="114">
        <v>3.1707280498426298E-5</v>
      </c>
      <c r="T1642" s="108" t="s">
        <v>156</v>
      </c>
      <c r="U1642" s="110" t="s">
        <v>157</v>
      </c>
      <c r="V1642" s="106">
        <v>4.5802257539540199E-4</v>
      </c>
      <c r="W1642" s="107">
        <v>-7.584410918950191E-5</v>
      </c>
      <c r="X1642" s="108">
        <v>1.2686644104709099E-4</v>
      </c>
      <c r="Y1642" s="108">
        <v>27.698730993241906</v>
      </c>
      <c r="Z1642" s="109">
        <v>9.5807220269330704E-4</v>
      </c>
      <c r="AA1642" s="107">
        <v>-4.910939306252964E-4</v>
      </c>
      <c r="AB1642" s="114">
        <v>5.8645615842073597E-5</v>
      </c>
      <c r="AC1642" s="108">
        <v>6.1212104554552988</v>
      </c>
      <c r="AD1642" s="110">
        <v>2.694889956697172</v>
      </c>
    </row>
    <row r="1643" spans="1:30" x14ac:dyDescent="0.2">
      <c r="A1643" s="105" t="s">
        <v>4760</v>
      </c>
      <c r="B1643" s="105" t="s">
        <v>4761</v>
      </c>
      <c r="C1643" s="105" t="s">
        <v>4762</v>
      </c>
      <c r="D1643" s="116">
        <v>0</v>
      </c>
      <c r="E1643" s="107">
        <v>0</v>
      </c>
      <c r="F1643" s="114">
        <v>3.4513610431776199E-5</v>
      </c>
      <c r="G1643" s="108" t="s">
        <v>156</v>
      </c>
      <c r="H1643" s="113">
        <v>0</v>
      </c>
      <c r="I1643" s="107">
        <v>0</v>
      </c>
      <c r="J1643" s="108">
        <v>1.6728515725851801E-4</v>
      </c>
      <c r="K1643" s="108" t="s">
        <v>156</v>
      </c>
      <c r="L1643" s="110" t="s">
        <v>157</v>
      </c>
      <c r="M1643" s="116">
        <v>0</v>
      </c>
      <c r="N1643" s="111">
        <v>0</v>
      </c>
      <c r="O1643" s="115">
        <v>2.9886386359003101E-5</v>
      </c>
      <c r="P1643" s="112" t="s">
        <v>156</v>
      </c>
      <c r="Q1643" s="113">
        <v>0</v>
      </c>
      <c r="R1643" s="107">
        <v>0</v>
      </c>
      <c r="S1643" s="114">
        <v>8.0790954101681305E-6</v>
      </c>
      <c r="T1643" s="108" t="s">
        <v>156</v>
      </c>
      <c r="U1643" s="110" t="s">
        <v>157</v>
      </c>
      <c r="V1643" s="116">
        <v>0</v>
      </c>
      <c r="W1643" s="107">
        <v>0</v>
      </c>
      <c r="X1643" s="114">
        <v>3.0584564979080302E-5</v>
      </c>
      <c r="Y1643" s="108" t="s">
        <v>156</v>
      </c>
      <c r="Z1643" s="113">
        <v>0</v>
      </c>
      <c r="AA1643" s="107">
        <v>0</v>
      </c>
      <c r="AB1643" s="114">
        <v>4.4080334344658897E-5</v>
      </c>
      <c r="AC1643" s="108" t="s">
        <v>156</v>
      </c>
      <c r="AD1643" s="110" t="s">
        <v>157</v>
      </c>
    </row>
    <row r="1644" spans="1:30" x14ac:dyDescent="0.2">
      <c r="A1644" s="105" t="s">
        <v>4763</v>
      </c>
      <c r="B1644" s="105" t="s">
        <v>4764</v>
      </c>
      <c r="C1644" s="105" t="s">
        <v>4765</v>
      </c>
      <c r="D1644" s="116">
        <v>0</v>
      </c>
      <c r="E1644" s="107">
        <v>0</v>
      </c>
      <c r="F1644" s="114">
        <v>3.4513610424083703E-5</v>
      </c>
      <c r="G1644" s="108" t="s">
        <v>156</v>
      </c>
      <c r="H1644" s="113">
        <v>0</v>
      </c>
      <c r="I1644" s="107">
        <v>0</v>
      </c>
      <c r="J1644" s="108">
        <v>1.6728515725851801E-4</v>
      </c>
      <c r="K1644" s="108" t="s">
        <v>156</v>
      </c>
      <c r="L1644" s="110" t="s">
        <v>157</v>
      </c>
      <c r="M1644" s="116">
        <v>0</v>
      </c>
      <c r="N1644" s="111">
        <v>0</v>
      </c>
      <c r="O1644" s="115">
        <v>2.9886386359003101E-5</v>
      </c>
      <c r="P1644" s="112" t="s">
        <v>156</v>
      </c>
      <c r="Q1644" s="113">
        <v>0</v>
      </c>
      <c r="R1644" s="107">
        <v>0</v>
      </c>
      <c r="S1644" s="114">
        <v>8.0790954101681305E-6</v>
      </c>
      <c r="T1644" s="108" t="s">
        <v>156</v>
      </c>
      <c r="U1644" s="110" t="s">
        <v>157</v>
      </c>
      <c r="V1644" s="116">
        <v>0</v>
      </c>
      <c r="W1644" s="107">
        <v>0</v>
      </c>
      <c r="X1644" s="114">
        <v>3.0584564979078303E-5</v>
      </c>
      <c r="Y1644" s="108" t="s">
        <v>156</v>
      </c>
      <c r="Z1644" s="113">
        <v>0</v>
      </c>
      <c r="AA1644" s="107">
        <v>0</v>
      </c>
      <c r="AB1644" s="114">
        <v>4.4080334344658897E-5</v>
      </c>
      <c r="AC1644" s="108" t="s">
        <v>156</v>
      </c>
      <c r="AD1644" s="110" t="s">
        <v>157</v>
      </c>
    </row>
    <row r="1645" spans="1:30" x14ac:dyDescent="0.2">
      <c r="A1645" s="105" t="s">
        <v>4766</v>
      </c>
      <c r="B1645" s="105" t="s">
        <v>4767</v>
      </c>
      <c r="C1645" s="105" t="s">
        <v>4768</v>
      </c>
      <c r="D1645" s="116">
        <v>0</v>
      </c>
      <c r="E1645" s="107">
        <v>0</v>
      </c>
      <c r="F1645" s="114">
        <v>3.4513610431776199E-5</v>
      </c>
      <c r="G1645" s="108" t="s">
        <v>156</v>
      </c>
      <c r="H1645" s="113">
        <v>0</v>
      </c>
      <c r="I1645" s="107">
        <v>0</v>
      </c>
      <c r="J1645" s="108">
        <v>1.6728515725851801E-4</v>
      </c>
      <c r="K1645" s="108" t="s">
        <v>156</v>
      </c>
      <c r="L1645" s="110" t="s">
        <v>157</v>
      </c>
      <c r="M1645" s="116">
        <v>0</v>
      </c>
      <c r="N1645" s="111">
        <v>0</v>
      </c>
      <c r="O1645" s="115">
        <v>2.98863863590251E-5</v>
      </c>
      <c r="P1645" s="112" t="s">
        <v>156</v>
      </c>
      <c r="Q1645" s="113">
        <v>0</v>
      </c>
      <c r="R1645" s="107">
        <v>0</v>
      </c>
      <c r="S1645" s="114">
        <v>8.0790954101681305E-6</v>
      </c>
      <c r="T1645" s="108" t="s">
        <v>156</v>
      </c>
      <c r="U1645" s="110" t="s">
        <v>157</v>
      </c>
      <c r="V1645" s="116">
        <v>0</v>
      </c>
      <c r="W1645" s="107">
        <v>0</v>
      </c>
      <c r="X1645" s="114">
        <v>3.0584564979085797E-5</v>
      </c>
      <c r="Y1645" s="108" t="s">
        <v>156</v>
      </c>
      <c r="Z1645" s="113">
        <v>0</v>
      </c>
      <c r="AA1645" s="107">
        <v>0</v>
      </c>
      <c r="AB1645" s="114">
        <v>4.4080334344658897E-5</v>
      </c>
      <c r="AC1645" s="108" t="s">
        <v>156</v>
      </c>
      <c r="AD1645" s="110" t="s">
        <v>157</v>
      </c>
    </row>
    <row r="1646" spans="1:30" x14ac:dyDescent="0.2">
      <c r="A1646" s="105" t="s">
        <v>4769</v>
      </c>
      <c r="B1646" s="105" t="s">
        <v>4770</v>
      </c>
      <c r="C1646" s="105" t="s">
        <v>4771</v>
      </c>
      <c r="D1646" s="106">
        <v>5.3257941698939498E-4</v>
      </c>
      <c r="E1646" s="107">
        <v>-2.1613459504218359E-4</v>
      </c>
      <c r="F1646" s="108">
        <v>0.13067477476675901</v>
      </c>
      <c r="G1646" s="108">
        <v>24536.204479220622</v>
      </c>
      <c r="H1646" s="109">
        <v>1.36779918888943E-3</v>
      </c>
      <c r="I1646" s="107">
        <v>-3.3697935178355013E-3</v>
      </c>
      <c r="J1646" s="108">
        <v>2.5349379328429299E-2</v>
      </c>
      <c r="K1646" s="108">
        <v>1853.2968533934763</v>
      </c>
      <c r="L1646" s="110">
        <v>3.9626582766460738</v>
      </c>
      <c r="M1646" s="116">
        <v>6.5235517423700194E-5</v>
      </c>
      <c r="N1646" s="111">
        <v>-3.542713013125893E-5</v>
      </c>
      <c r="O1646" s="112">
        <v>6.3135259016868298E-2</v>
      </c>
      <c r="P1646" s="112">
        <v>96780.498584550398</v>
      </c>
      <c r="Q1646" s="109">
        <v>0</v>
      </c>
      <c r="R1646" s="107">
        <v>0</v>
      </c>
      <c r="S1646" s="108">
        <v>1.01930019580917E-2</v>
      </c>
      <c r="T1646" s="108" t="s">
        <v>156</v>
      </c>
      <c r="U1646" s="110" t="s">
        <v>157</v>
      </c>
      <c r="V1646" s="106">
        <v>4.0794669993491001E-4</v>
      </c>
      <c r="W1646" s="107">
        <v>-6.7552028470758404E-5</v>
      </c>
      <c r="X1646" s="108">
        <v>5.8189807531580104E-3</v>
      </c>
      <c r="Y1646" s="108">
        <v>1426.4071149702788</v>
      </c>
      <c r="Z1646" s="109">
        <v>9.2185173268719098E-4</v>
      </c>
      <c r="AA1646" s="107">
        <v>-4.7252784245950373E-4</v>
      </c>
      <c r="AB1646" s="108">
        <v>2.19852003965255E-2</v>
      </c>
      <c r="AC1646" s="108">
        <v>2384.8954899112468</v>
      </c>
      <c r="AD1646" s="110">
        <v>2.8063283418918572</v>
      </c>
    </row>
    <row r="1647" spans="1:30" x14ac:dyDescent="0.2">
      <c r="A1647" s="105" t="s">
        <v>4772</v>
      </c>
      <c r="B1647" s="105" t="s">
        <v>4773</v>
      </c>
      <c r="C1647" s="105" t="s">
        <v>4774</v>
      </c>
      <c r="D1647" s="106">
        <v>-5.3257941698939498E-4</v>
      </c>
      <c r="E1647" s="107">
        <v>2.1613459504218359E-4</v>
      </c>
      <c r="F1647" s="108">
        <v>0.13067477476675901</v>
      </c>
      <c r="G1647" s="108">
        <v>24536.2044792206</v>
      </c>
      <c r="H1647" s="109">
        <v>-1.36779918888943E-3</v>
      </c>
      <c r="I1647" s="107">
        <v>3.3697935178355013E-3</v>
      </c>
      <c r="J1647" s="108">
        <v>2.5349379328429299E-2</v>
      </c>
      <c r="K1647" s="108">
        <v>1853.29685339348</v>
      </c>
      <c r="L1647" s="110">
        <v>3.9626582766460738</v>
      </c>
      <c r="M1647" s="116">
        <v>-6.5235517423700194E-5</v>
      </c>
      <c r="N1647" s="111">
        <v>3.542713013125893E-5</v>
      </c>
      <c r="O1647" s="112">
        <v>6.3135259016868298E-2</v>
      </c>
      <c r="P1647" s="112">
        <v>96780.498584550398</v>
      </c>
      <c r="Q1647" s="109">
        <v>0</v>
      </c>
      <c r="R1647" s="107">
        <v>0</v>
      </c>
      <c r="S1647" s="108">
        <v>1.01930019580917E-2</v>
      </c>
      <c r="T1647" s="108" t="s">
        <v>156</v>
      </c>
      <c r="U1647" s="110" t="s">
        <v>157</v>
      </c>
      <c r="V1647" s="106">
        <v>-4.0794669993491001E-4</v>
      </c>
      <c r="W1647" s="107">
        <v>6.7552028470758404E-5</v>
      </c>
      <c r="X1647" s="108">
        <v>5.81898075315802E-3</v>
      </c>
      <c r="Y1647" s="108">
        <v>1426.40711497028</v>
      </c>
      <c r="Z1647" s="109">
        <v>-9.2185173268719098E-4</v>
      </c>
      <c r="AA1647" s="107">
        <v>4.7252784245950373E-4</v>
      </c>
      <c r="AB1647" s="108">
        <v>2.19852003965255E-2</v>
      </c>
      <c r="AC1647" s="108">
        <v>2384.89548991125</v>
      </c>
      <c r="AD1647" s="110">
        <v>2.8063283418918572</v>
      </c>
    </row>
    <row r="1648" spans="1:30" x14ac:dyDescent="0.2">
      <c r="A1648" s="105" t="s">
        <v>4775</v>
      </c>
      <c r="B1648" s="105" t="s">
        <v>4776</v>
      </c>
      <c r="C1648" s="105" t="s">
        <v>4777</v>
      </c>
      <c r="D1648" s="106">
        <v>-5.3257941698939498E-4</v>
      </c>
      <c r="E1648" s="107">
        <v>2.1613459504218359E-4</v>
      </c>
      <c r="F1648" s="108">
        <v>0.13067477476675901</v>
      </c>
      <c r="G1648" s="108">
        <v>24536.2044792206</v>
      </c>
      <c r="H1648" s="109">
        <v>-1.36779918888943E-3</v>
      </c>
      <c r="I1648" s="107">
        <v>3.3697935178355013E-3</v>
      </c>
      <c r="J1648" s="108">
        <v>2.5349379328429299E-2</v>
      </c>
      <c r="K1648" s="108">
        <v>1853.29685339348</v>
      </c>
      <c r="L1648" s="110">
        <v>3.9626582766460738</v>
      </c>
      <c r="M1648" s="116">
        <v>-6.5235517423700194E-5</v>
      </c>
      <c r="N1648" s="111">
        <v>3.542713013125893E-5</v>
      </c>
      <c r="O1648" s="112">
        <v>6.3135259016868298E-2</v>
      </c>
      <c r="P1648" s="112">
        <v>96780.498584550398</v>
      </c>
      <c r="Q1648" s="109">
        <v>0</v>
      </c>
      <c r="R1648" s="107">
        <v>0</v>
      </c>
      <c r="S1648" s="108">
        <v>1.01930019580917E-2</v>
      </c>
      <c r="T1648" s="108" t="s">
        <v>156</v>
      </c>
      <c r="U1648" s="110" t="s">
        <v>157</v>
      </c>
      <c r="V1648" s="106">
        <v>-4.0794669993491001E-4</v>
      </c>
      <c r="W1648" s="107">
        <v>6.7552028470758404E-5</v>
      </c>
      <c r="X1648" s="108">
        <v>5.81898075315802E-3</v>
      </c>
      <c r="Y1648" s="108">
        <v>1426.40711497028</v>
      </c>
      <c r="Z1648" s="109">
        <v>-9.2185173268719098E-4</v>
      </c>
      <c r="AA1648" s="107">
        <v>4.7252784245950373E-4</v>
      </c>
      <c r="AB1648" s="108">
        <v>2.19852003965255E-2</v>
      </c>
      <c r="AC1648" s="108">
        <v>2384.89548991125</v>
      </c>
      <c r="AD1648" s="110">
        <v>2.8063283418918572</v>
      </c>
    </row>
    <row r="1649" spans="1:30" x14ac:dyDescent="0.2">
      <c r="A1649" s="105" t="s">
        <v>4778</v>
      </c>
      <c r="B1649" s="105" t="s">
        <v>4779</v>
      </c>
      <c r="C1649" s="105" t="s">
        <v>4780</v>
      </c>
      <c r="D1649" s="106">
        <v>7.8344468080273101E-3</v>
      </c>
      <c r="E1649" s="107">
        <v>-3.1794225128047491E-3</v>
      </c>
      <c r="F1649" s="108">
        <v>0.27244863480956999</v>
      </c>
      <c r="G1649" s="108">
        <v>3477.573356301486</v>
      </c>
      <c r="H1649" s="109">
        <v>1.5236879667890099E-2</v>
      </c>
      <c r="I1649" s="107">
        <v>-3.7538506203227642E-2</v>
      </c>
      <c r="J1649" s="108">
        <v>4.8691429545414999E-2</v>
      </c>
      <c r="K1649" s="108">
        <v>319.56299850570036</v>
      </c>
      <c r="L1649" s="110">
        <v>3.5615345873336715</v>
      </c>
      <c r="M1649" s="106">
        <v>1.4999053569495E-2</v>
      </c>
      <c r="N1649" s="111">
        <v>-8.1454619145731513E-3</v>
      </c>
      <c r="O1649" s="112">
        <v>0.14083690946590199</v>
      </c>
      <c r="P1649" s="112">
        <v>938.97197455401715</v>
      </c>
      <c r="Q1649" s="109">
        <v>6.06907921347486E-3</v>
      </c>
      <c r="R1649" s="107">
        <v>-1.4000337073671246E-2</v>
      </c>
      <c r="S1649" s="108">
        <v>1.7175227040228998E-2</v>
      </c>
      <c r="T1649" s="108">
        <v>282.99559844425391</v>
      </c>
      <c r="U1649" s="110">
        <v>0.7813931432364486</v>
      </c>
      <c r="V1649" s="106">
        <v>1.2631691009298399E-2</v>
      </c>
      <c r="W1649" s="107">
        <v>-2.0916858766846166E-3</v>
      </c>
      <c r="X1649" s="108">
        <v>1.4068085155593E-2</v>
      </c>
      <c r="Y1649" s="108">
        <v>111.37135277641961</v>
      </c>
      <c r="Z1649" s="109">
        <v>6.6014275218463699E-3</v>
      </c>
      <c r="AA1649" s="107">
        <v>-3.3837961067317702E-3</v>
      </c>
      <c r="AB1649" s="108">
        <v>5.6684344955484502E-2</v>
      </c>
      <c r="AC1649" s="108">
        <v>858.6679891265444</v>
      </c>
      <c r="AD1649" s="110">
        <v>0.69397643226715733</v>
      </c>
    </row>
    <row r="1650" spans="1:30" x14ac:dyDescent="0.2">
      <c r="A1650" s="105" t="s">
        <v>4781</v>
      </c>
      <c r="B1650" s="105" t="s">
        <v>4782</v>
      </c>
      <c r="C1650" s="105" t="s">
        <v>4783</v>
      </c>
      <c r="D1650" s="106">
        <v>0</v>
      </c>
      <c r="E1650" s="107">
        <v>0</v>
      </c>
      <c r="F1650" s="108">
        <v>5.0496554597993998E-4</v>
      </c>
      <c r="G1650" s="108" t="s">
        <v>156</v>
      </c>
      <c r="H1650" s="113">
        <v>0</v>
      </c>
      <c r="I1650" s="107">
        <v>0</v>
      </c>
      <c r="J1650" s="114">
        <v>5.5783355417007299E-5</v>
      </c>
      <c r="K1650" s="108" t="s">
        <v>156</v>
      </c>
      <c r="L1650" s="110" t="s">
        <v>157</v>
      </c>
      <c r="M1650" s="116">
        <v>0</v>
      </c>
      <c r="N1650" s="111">
        <v>0</v>
      </c>
      <c r="O1650" s="115">
        <v>2.5801066020166099E-5</v>
      </c>
      <c r="P1650" s="112" t="s">
        <v>156</v>
      </c>
      <c r="Q1650" s="113">
        <v>0</v>
      </c>
      <c r="R1650" s="107">
        <v>0</v>
      </c>
      <c r="S1650" s="108">
        <v>4.5608100891107099E-4</v>
      </c>
      <c r="T1650" s="108" t="s">
        <v>156</v>
      </c>
      <c r="U1650" s="110" t="s">
        <v>157</v>
      </c>
      <c r="V1650" s="116">
        <v>0</v>
      </c>
      <c r="W1650" s="107">
        <v>0</v>
      </c>
      <c r="X1650" s="114">
        <v>6.5758880723406303E-5</v>
      </c>
      <c r="Y1650" s="108" t="s">
        <v>156</v>
      </c>
      <c r="Z1650" s="113">
        <v>0</v>
      </c>
      <c r="AA1650" s="107">
        <v>0</v>
      </c>
      <c r="AB1650" s="114">
        <v>9.2149749176511001E-6</v>
      </c>
      <c r="AC1650" s="108" t="s">
        <v>156</v>
      </c>
      <c r="AD1650" s="110" t="s">
        <v>157</v>
      </c>
    </row>
    <row r="1651" spans="1:30" x14ac:dyDescent="0.2">
      <c r="A1651" s="105" t="s">
        <v>4784</v>
      </c>
      <c r="B1651" s="105" t="s">
        <v>4785</v>
      </c>
      <c r="C1651" s="105" t="s">
        <v>4786</v>
      </c>
      <c r="D1651" s="106">
        <v>0</v>
      </c>
      <c r="E1651" s="107">
        <v>0</v>
      </c>
      <c r="F1651" s="108">
        <v>0</v>
      </c>
      <c r="G1651" s="108" t="s">
        <v>156</v>
      </c>
      <c r="H1651" s="109">
        <v>0</v>
      </c>
      <c r="I1651" s="107">
        <v>0</v>
      </c>
      <c r="J1651" s="108">
        <v>0</v>
      </c>
      <c r="K1651" s="108" t="s">
        <v>156</v>
      </c>
      <c r="L1651" s="110" t="s">
        <v>157</v>
      </c>
      <c r="M1651" s="106">
        <v>0</v>
      </c>
      <c r="N1651" s="111">
        <v>0</v>
      </c>
      <c r="O1651" s="112">
        <v>0</v>
      </c>
      <c r="P1651" s="112" t="s">
        <v>156</v>
      </c>
      <c r="Q1651" s="109">
        <v>0</v>
      </c>
      <c r="R1651" s="107">
        <v>0</v>
      </c>
      <c r="S1651" s="108">
        <v>0</v>
      </c>
      <c r="T1651" s="108" t="s">
        <v>156</v>
      </c>
      <c r="U1651" s="110" t="s">
        <v>157</v>
      </c>
      <c r="V1651" s="106">
        <v>0</v>
      </c>
      <c r="W1651" s="107">
        <v>0</v>
      </c>
      <c r="X1651" s="108">
        <v>0</v>
      </c>
      <c r="Y1651" s="108" t="s">
        <v>156</v>
      </c>
      <c r="Z1651" s="109">
        <v>0</v>
      </c>
      <c r="AA1651" s="107">
        <v>0</v>
      </c>
      <c r="AB1651" s="108">
        <v>0</v>
      </c>
      <c r="AC1651" s="108" t="s">
        <v>156</v>
      </c>
      <c r="AD1651" s="110" t="s">
        <v>157</v>
      </c>
    </row>
    <row r="1652" spans="1:30" x14ac:dyDescent="0.2">
      <c r="A1652" s="105" t="s">
        <v>4787</v>
      </c>
      <c r="B1652" s="105" t="s">
        <v>4788</v>
      </c>
      <c r="C1652" s="105" t="s">
        <v>4789</v>
      </c>
      <c r="D1652" s="106">
        <v>0</v>
      </c>
      <c r="E1652" s="107">
        <v>0</v>
      </c>
      <c r="F1652" s="108">
        <v>0</v>
      </c>
      <c r="G1652" s="108" t="s">
        <v>156</v>
      </c>
      <c r="H1652" s="109">
        <v>0</v>
      </c>
      <c r="I1652" s="107">
        <v>0</v>
      </c>
      <c r="J1652" s="108">
        <v>0</v>
      </c>
      <c r="K1652" s="108" t="s">
        <v>156</v>
      </c>
      <c r="L1652" s="110" t="s">
        <v>157</v>
      </c>
      <c r="M1652" s="106">
        <v>0</v>
      </c>
      <c r="N1652" s="111">
        <v>0</v>
      </c>
      <c r="O1652" s="112">
        <v>0</v>
      </c>
      <c r="P1652" s="112" t="s">
        <v>156</v>
      </c>
      <c r="Q1652" s="109">
        <v>0</v>
      </c>
      <c r="R1652" s="107">
        <v>0</v>
      </c>
      <c r="S1652" s="108">
        <v>0</v>
      </c>
      <c r="T1652" s="108" t="s">
        <v>156</v>
      </c>
      <c r="U1652" s="110" t="s">
        <v>157</v>
      </c>
      <c r="V1652" s="106">
        <v>0</v>
      </c>
      <c r="W1652" s="107">
        <v>0</v>
      </c>
      <c r="X1652" s="108">
        <v>0</v>
      </c>
      <c r="Y1652" s="108" t="s">
        <v>156</v>
      </c>
      <c r="Z1652" s="109">
        <v>0</v>
      </c>
      <c r="AA1652" s="107">
        <v>0</v>
      </c>
      <c r="AB1652" s="108">
        <v>0</v>
      </c>
      <c r="AC1652" s="108" t="s">
        <v>156</v>
      </c>
      <c r="AD1652" s="110" t="s">
        <v>157</v>
      </c>
    </row>
    <row r="1653" spans="1:30" x14ac:dyDescent="0.2">
      <c r="A1653" s="105" t="s">
        <v>4790</v>
      </c>
      <c r="B1653" s="105" t="s">
        <v>4791</v>
      </c>
      <c r="C1653" s="105" t="s">
        <v>4792</v>
      </c>
      <c r="D1653" s="106">
        <v>0</v>
      </c>
      <c r="E1653" s="107">
        <v>0</v>
      </c>
      <c r="F1653" s="108">
        <v>0</v>
      </c>
      <c r="G1653" s="108" t="s">
        <v>156</v>
      </c>
      <c r="H1653" s="109">
        <v>0</v>
      </c>
      <c r="I1653" s="107">
        <v>0</v>
      </c>
      <c r="J1653" s="108">
        <v>0</v>
      </c>
      <c r="K1653" s="108" t="s">
        <v>156</v>
      </c>
      <c r="L1653" s="110" t="s">
        <v>157</v>
      </c>
      <c r="M1653" s="106">
        <v>0</v>
      </c>
      <c r="N1653" s="111">
        <v>0</v>
      </c>
      <c r="O1653" s="112">
        <v>0</v>
      </c>
      <c r="P1653" s="112" t="s">
        <v>156</v>
      </c>
      <c r="Q1653" s="109">
        <v>0</v>
      </c>
      <c r="R1653" s="107">
        <v>0</v>
      </c>
      <c r="S1653" s="108">
        <v>0</v>
      </c>
      <c r="T1653" s="108" t="s">
        <v>156</v>
      </c>
      <c r="U1653" s="110" t="s">
        <v>157</v>
      </c>
      <c r="V1653" s="106">
        <v>0</v>
      </c>
      <c r="W1653" s="107">
        <v>0</v>
      </c>
      <c r="X1653" s="108">
        <v>0</v>
      </c>
      <c r="Y1653" s="108" t="s">
        <v>156</v>
      </c>
      <c r="Z1653" s="109">
        <v>0</v>
      </c>
      <c r="AA1653" s="107">
        <v>0</v>
      </c>
      <c r="AB1653" s="108">
        <v>0</v>
      </c>
      <c r="AC1653" s="108" t="s">
        <v>156</v>
      </c>
      <c r="AD1653" s="110" t="s">
        <v>157</v>
      </c>
    </row>
    <row r="1654" spans="1:30" x14ac:dyDescent="0.2">
      <c r="A1654" s="105" t="s">
        <v>4793</v>
      </c>
      <c r="B1654" s="105" t="s">
        <v>4794</v>
      </c>
      <c r="C1654" s="105" t="s">
        <v>4795</v>
      </c>
      <c r="D1654" s="106">
        <v>0</v>
      </c>
      <c r="E1654" s="107">
        <v>0</v>
      </c>
      <c r="F1654" s="108">
        <v>1.89256290756275E-3</v>
      </c>
      <c r="G1654" s="108" t="s">
        <v>156</v>
      </c>
      <c r="H1654" s="109">
        <v>0</v>
      </c>
      <c r="I1654" s="107">
        <v>0</v>
      </c>
      <c r="J1654" s="108">
        <v>1.07771159629099E-3</v>
      </c>
      <c r="K1654" s="108" t="s">
        <v>156</v>
      </c>
      <c r="L1654" s="110" t="s">
        <v>157</v>
      </c>
      <c r="M1654" s="106">
        <v>0</v>
      </c>
      <c r="N1654" s="111">
        <v>0</v>
      </c>
      <c r="O1654" s="112">
        <v>1.26193704369729E-3</v>
      </c>
      <c r="P1654" s="112" t="s">
        <v>156</v>
      </c>
      <c r="Q1654" s="113">
        <v>0</v>
      </c>
      <c r="R1654" s="107">
        <v>0</v>
      </c>
      <c r="S1654" s="108">
        <v>6.0975843489523502E-4</v>
      </c>
      <c r="T1654" s="108" t="s">
        <v>156</v>
      </c>
      <c r="U1654" s="110" t="s">
        <v>157</v>
      </c>
      <c r="V1654" s="106">
        <v>0</v>
      </c>
      <c r="W1654" s="107">
        <v>0</v>
      </c>
      <c r="X1654" s="108">
        <v>1.81979746722422E-3</v>
      </c>
      <c r="Y1654" s="108" t="s">
        <v>156</v>
      </c>
      <c r="Z1654" s="113">
        <v>0</v>
      </c>
      <c r="AA1654" s="107">
        <v>0</v>
      </c>
      <c r="AB1654" s="114">
        <v>2.3693806048843399E-4</v>
      </c>
      <c r="AC1654" s="108" t="s">
        <v>156</v>
      </c>
      <c r="AD1654" s="110" t="s">
        <v>157</v>
      </c>
    </row>
    <row r="1655" spans="1:30" x14ac:dyDescent="0.2">
      <c r="A1655" s="105" t="s">
        <v>4796</v>
      </c>
      <c r="B1655" s="105" t="s">
        <v>4797</v>
      </c>
      <c r="C1655" s="105" t="s">
        <v>4798</v>
      </c>
      <c r="D1655" s="106">
        <v>0</v>
      </c>
      <c r="E1655" s="107">
        <v>0</v>
      </c>
      <c r="F1655" s="108">
        <v>1.89256290756275E-3</v>
      </c>
      <c r="G1655" s="108" t="s">
        <v>156</v>
      </c>
      <c r="H1655" s="109">
        <v>0</v>
      </c>
      <c r="I1655" s="107">
        <v>0</v>
      </c>
      <c r="J1655" s="108">
        <v>1.07771159629099E-3</v>
      </c>
      <c r="K1655" s="108" t="s">
        <v>156</v>
      </c>
      <c r="L1655" s="110" t="s">
        <v>157</v>
      </c>
      <c r="M1655" s="106">
        <v>0</v>
      </c>
      <c r="N1655" s="111">
        <v>0</v>
      </c>
      <c r="O1655" s="112">
        <v>1.26193704369721E-3</v>
      </c>
      <c r="P1655" s="112" t="s">
        <v>156</v>
      </c>
      <c r="Q1655" s="113">
        <v>0</v>
      </c>
      <c r="R1655" s="107">
        <v>0</v>
      </c>
      <c r="S1655" s="108">
        <v>6.0975843489523697E-4</v>
      </c>
      <c r="T1655" s="108" t="s">
        <v>156</v>
      </c>
      <c r="U1655" s="110" t="s">
        <v>157</v>
      </c>
      <c r="V1655" s="106">
        <v>0</v>
      </c>
      <c r="W1655" s="107">
        <v>0</v>
      </c>
      <c r="X1655" s="108">
        <v>1.81979746722422E-3</v>
      </c>
      <c r="Y1655" s="108" t="s">
        <v>156</v>
      </c>
      <c r="Z1655" s="113">
        <v>0</v>
      </c>
      <c r="AA1655" s="107">
        <v>0</v>
      </c>
      <c r="AB1655" s="114">
        <v>2.3693806048843399E-4</v>
      </c>
      <c r="AC1655" s="108" t="s">
        <v>156</v>
      </c>
      <c r="AD1655" s="110" t="s">
        <v>157</v>
      </c>
    </row>
    <row r="1656" spans="1:30" x14ac:dyDescent="0.2">
      <c r="A1656" s="105" t="s">
        <v>4799</v>
      </c>
      <c r="B1656" s="105" t="s">
        <v>4800</v>
      </c>
      <c r="C1656" s="105" t="s">
        <v>4801</v>
      </c>
      <c r="D1656" s="106">
        <v>-1.2965573814053799E-2</v>
      </c>
      <c r="E1656" s="107">
        <v>5.2617674592667536E-3</v>
      </c>
      <c r="F1656" s="108">
        <v>8.6999680282907402E-3</v>
      </c>
      <c r="G1656" s="108">
        <v>67.100524458551703</v>
      </c>
      <c r="H1656" s="109">
        <v>-3.3627511190778098E-4</v>
      </c>
      <c r="I1656" s="107">
        <v>8.2846787856068237E-4</v>
      </c>
      <c r="J1656" s="108">
        <v>9.0566693444732206E-3</v>
      </c>
      <c r="K1656" s="108">
        <v>2693.23212565219</v>
      </c>
      <c r="L1656" s="110">
        <v>-2.6670298235221792</v>
      </c>
      <c r="M1656" s="106">
        <v>0</v>
      </c>
      <c r="N1656" s="111">
        <v>0</v>
      </c>
      <c r="O1656" s="112">
        <v>1.54913218198386E-2</v>
      </c>
      <c r="P1656" s="112" t="s">
        <v>156</v>
      </c>
      <c r="Q1656" s="109">
        <v>0</v>
      </c>
      <c r="R1656" s="107">
        <v>0</v>
      </c>
      <c r="S1656" s="108">
        <v>6.9301160149330796E-4</v>
      </c>
      <c r="T1656" s="108" t="s">
        <v>156</v>
      </c>
      <c r="U1656" s="110" t="s">
        <v>157</v>
      </c>
      <c r="V1656" s="106">
        <v>-4.9474448572443402E-3</v>
      </c>
      <c r="W1656" s="107">
        <v>8.1924902421664852E-4</v>
      </c>
      <c r="X1656" s="108">
        <v>3.2028665030272899E-3</v>
      </c>
      <c r="Y1656" s="108">
        <v>64.737790828279003</v>
      </c>
      <c r="Z1656" s="109">
        <v>-4.7323964818609402E-4</v>
      </c>
      <c r="AA1656" s="107">
        <v>2.4257578740110639E-4</v>
      </c>
      <c r="AB1656" s="108">
        <v>5.77676884198233E-3</v>
      </c>
      <c r="AC1656" s="108">
        <v>1220.6857274373399</v>
      </c>
      <c r="AD1656" s="110">
        <v>-1.7558664937638357</v>
      </c>
    </row>
    <row r="1657" spans="1:30" x14ac:dyDescent="0.2">
      <c r="A1657" s="105" t="s">
        <v>4802</v>
      </c>
      <c r="B1657" s="105" t="s">
        <v>4803</v>
      </c>
      <c r="C1657" s="105" t="s">
        <v>4804</v>
      </c>
      <c r="D1657" s="106">
        <v>1.2965573814053799E-2</v>
      </c>
      <c r="E1657" s="107">
        <v>-5.2617674592667536E-3</v>
      </c>
      <c r="F1657" s="108">
        <v>8.7139877505978906E-3</v>
      </c>
      <c r="G1657" s="108">
        <v>67.208654823687951</v>
      </c>
      <c r="H1657" s="109">
        <v>3.4534234852207898E-4</v>
      </c>
      <c r="I1657" s="107">
        <v>-8.5080647578733429E-4</v>
      </c>
      <c r="J1657" s="108">
        <v>9.0290224635081202E-3</v>
      </c>
      <c r="K1657" s="108">
        <v>2614.513540591985</v>
      </c>
      <c r="L1657" s="110">
        <v>-2.628644571537313</v>
      </c>
      <c r="M1657" s="106">
        <v>0</v>
      </c>
      <c r="N1657" s="111">
        <v>0</v>
      </c>
      <c r="O1657" s="112">
        <v>1.54795025703409E-2</v>
      </c>
      <c r="P1657" s="112" t="s">
        <v>156</v>
      </c>
      <c r="Q1657" s="109">
        <v>0</v>
      </c>
      <c r="R1657" s="107">
        <v>0</v>
      </c>
      <c r="S1657" s="108">
        <v>5.7063525808962996E-4</v>
      </c>
      <c r="T1657" s="108" t="s">
        <v>156</v>
      </c>
      <c r="U1657" s="110" t="s">
        <v>157</v>
      </c>
      <c r="V1657" s="106">
        <v>4.9481748491143999E-3</v>
      </c>
      <c r="W1657" s="107">
        <v>-8.1936990381096207E-4</v>
      </c>
      <c r="X1657" s="108">
        <v>2.8166420767718001E-3</v>
      </c>
      <c r="Y1657" s="108">
        <v>56.922848578722082</v>
      </c>
      <c r="Z1657" s="109">
        <v>4.7323964818609402E-4</v>
      </c>
      <c r="AA1657" s="107">
        <v>-2.4257578740110639E-4</v>
      </c>
      <c r="AB1657" s="108">
        <v>5.7734317928477396E-3</v>
      </c>
      <c r="AC1657" s="108">
        <v>1219.9805774890249</v>
      </c>
      <c r="AD1657" s="110">
        <v>-1.7560793466591544</v>
      </c>
    </row>
    <row r="1658" spans="1:30" x14ac:dyDescent="0.2">
      <c r="A1658" s="105" t="s">
        <v>4805</v>
      </c>
      <c r="B1658" s="105" t="s">
        <v>4806</v>
      </c>
      <c r="C1658" s="105" t="s">
        <v>4807</v>
      </c>
      <c r="D1658" s="106">
        <v>0</v>
      </c>
      <c r="E1658" s="107">
        <v>0</v>
      </c>
      <c r="F1658" s="108">
        <v>1.8402815687703401E-3</v>
      </c>
      <c r="G1658" s="108" t="s">
        <v>156</v>
      </c>
      <c r="H1658" s="113">
        <v>0</v>
      </c>
      <c r="I1658" s="107">
        <v>0</v>
      </c>
      <c r="J1658" s="108">
        <v>8.08298497930963E-4</v>
      </c>
      <c r="K1658" s="108" t="s">
        <v>156</v>
      </c>
      <c r="L1658" s="110" t="s">
        <v>157</v>
      </c>
      <c r="M1658" s="106">
        <v>0</v>
      </c>
      <c r="N1658" s="111">
        <v>0</v>
      </c>
      <c r="O1658" s="112">
        <v>1.0997811365054701E-3</v>
      </c>
      <c r="P1658" s="112" t="s">
        <v>156</v>
      </c>
      <c r="Q1658" s="113">
        <v>0</v>
      </c>
      <c r="R1658" s="107">
        <v>0</v>
      </c>
      <c r="S1658" s="108">
        <v>4.73249516998501E-4</v>
      </c>
      <c r="T1658" s="108" t="s">
        <v>156</v>
      </c>
      <c r="U1658" s="110" t="s">
        <v>157</v>
      </c>
      <c r="V1658" s="106">
        <v>0</v>
      </c>
      <c r="W1658" s="107">
        <v>0</v>
      </c>
      <c r="X1658" s="108">
        <v>1.1456847487069199E-3</v>
      </c>
      <c r="Y1658" s="108" t="s">
        <v>156</v>
      </c>
      <c r="Z1658" s="113">
        <v>0</v>
      </c>
      <c r="AA1658" s="107">
        <v>0</v>
      </c>
      <c r="AB1658" s="114">
        <v>1.2471751932035499E-4</v>
      </c>
      <c r="AC1658" s="108" t="s">
        <v>156</v>
      </c>
      <c r="AD1658" s="110" t="s">
        <v>157</v>
      </c>
    </row>
    <row r="1659" spans="1:30" x14ac:dyDescent="0.2">
      <c r="A1659" s="105" t="s">
        <v>4808</v>
      </c>
      <c r="B1659" s="105" t="s">
        <v>4809</v>
      </c>
      <c r="C1659" s="105" t="s">
        <v>4810</v>
      </c>
      <c r="D1659" s="106">
        <v>6.1362216351012501E-3</v>
      </c>
      <c r="E1659" s="107">
        <v>-2.4902385182078929E-3</v>
      </c>
      <c r="F1659" s="108">
        <v>2.9497118192962101E-3</v>
      </c>
      <c r="G1659" s="108">
        <v>48.070490192578234</v>
      </c>
      <c r="H1659" s="113">
        <v>0</v>
      </c>
      <c r="I1659" s="107">
        <v>0</v>
      </c>
      <c r="J1659" s="114">
        <v>2.1836556295220899E-5</v>
      </c>
      <c r="K1659" s="108" t="s">
        <v>156</v>
      </c>
      <c r="L1659" s="110" t="s">
        <v>157</v>
      </c>
      <c r="M1659" s="116">
        <v>0</v>
      </c>
      <c r="N1659" s="111">
        <v>0</v>
      </c>
      <c r="O1659" s="115">
        <v>3.2510733635282202E-5</v>
      </c>
      <c r="P1659" s="112" t="s">
        <v>156</v>
      </c>
      <c r="Q1659" s="113">
        <v>0</v>
      </c>
      <c r="R1659" s="107">
        <v>0</v>
      </c>
      <c r="S1659" s="114">
        <v>8.3343337411262902E-5</v>
      </c>
      <c r="T1659" s="108" t="s">
        <v>156</v>
      </c>
      <c r="U1659" s="110" t="s">
        <v>157</v>
      </c>
      <c r="V1659" s="106">
        <v>2.4541274055033999E-3</v>
      </c>
      <c r="W1659" s="107">
        <v>-4.0637976577304188E-4</v>
      </c>
      <c r="X1659" s="108">
        <v>1.1676659326185601E-3</v>
      </c>
      <c r="Y1659" s="108">
        <v>47.579678626303597</v>
      </c>
      <c r="Z1659" s="113">
        <v>0</v>
      </c>
      <c r="AA1659" s="107">
        <v>0</v>
      </c>
      <c r="AB1659" s="114">
        <v>1.48093185495719E-5</v>
      </c>
      <c r="AC1659" s="108" t="s">
        <v>156</v>
      </c>
      <c r="AD1659" s="110" t="s">
        <v>157</v>
      </c>
    </row>
    <row r="1660" spans="1:30" x14ac:dyDescent="0.2">
      <c r="A1660" s="105" t="s">
        <v>4811</v>
      </c>
      <c r="B1660" s="105" t="s">
        <v>4812</v>
      </c>
      <c r="C1660" s="105" t="s">
        <v>4813</v>
      </c>
      <c r="D1660" s="106">
        <v>0</v>
      </c>
      <c r="E1660" s="107">
        <v>0</v>
      </c>
      <c r="F1660" s="108">
        <v>0</v>
      </c>
      <c r="G1660" s="108" t="s">
        <v>156</v>
      </c>
      <c r="H1660" s="109">
        <v>0</v>
      </c>
      <c r="I1660" s="107">
        <v>0</v>
      </c>
      <c r="J1660" s="108">
        <v>0</v>
      </c>
      <c r="K1660" s="108" t="s">
        <v>156</v>
      </c>
      <c r="L1660" s="110" t="s">
        <v>157</v>
      </c>
      <c r="M1660" s="106">
        <v>0</v>
      </c>
      <c r="N1660" s="111">
        <v>0</v>
      </c>
      <c r="O1660" s="112">
        <v>0</v>
      </c>
      <c r="P1660" s="112" t="s">
        <v>156</v>
      </c>
      <c r="Q1660" s="109">
        <v>0</v>
      </c>
      <c r="R1660" s="107">
        <v>0</v>
      </c>
      <c r="S1660" s="108">
        <v>0</v>
      </c>
      <c r="T1660" s="108" t="s">
        <v>156</v>
      </c>
      <c r="U1660" s="110" t="s">
        <v>157</v>
      </c>
      <c r="V1660" s="106">
        <v>0</v>
      </c>
      <c r="W1660" s="107">
        <v>0</v>
      </c>
      <c r="X1660" s="108">
        <v>0</v>
      </c>
      <c r="Y1660" s="108" t="s">
        <v>156</v>
      </c>
      <c r="Z1660" s="109">
        <v>0</v>
      </c>
      <c r="AA1660" s="107">
        <v>0</v>
      </c>
      <c r="AB1660" s="108">
        <v>0</v>
      </c>
      <c r="AC1660" s="108" t="s">
        <v>156</v>
      </c>
      <c r="AD1660" s="110" t="s">
        <v>157</v>
      </c>
    </row>
    <row r="1661" spans="1:30" x14ac:dyDescent="0.2">
      <c r="A1661" s="105" t="s">
        <v>4814</v>
      </c>
      <c r="B1661" s="105" t="s">
        <v>4815</v>
      </c>
      <c r="C1661" s="105" t="s">
        <v>4816</v>
      </c>
      <c r="D1661" s="106">
        <v>0</v>
      </c>
      <c r="E1661" s="107">
        <v>0</v>
      </c>
      <c r="F1661" s="108">
        <v>2.5252829692309401E-3</v>
      </c>
      <c r="G1661" s="108" t="s">
        <v>156</v>
      </c>
      <c r="H1661" s="113">
        <v>0</v>
      </c>
      <c r="I1661" s="107">
        <v>0</v>
      </c>
      <c r="J1661" s="114">
        <v>2.0968105618970699E-5</v>
      </c>
      <c r="K1661" s="108" t="s">
        <v>156</v>
      </c>
      <c r="L1661" s="110" t="s">
        <v>157</v>
      </c>
      <c r="M1661" s="116">
        <v>0</v>
      </c>
      <c r="N1661" s="111">
        <v>0</v>
      </c>
      <c r="O1661" s="115">
        <v>1.5679236231121199E-5</v>
      </c>
      <c r="P1661" s="112" t="s">
        <v>156</v>
      </c>
      <c r="Q1661" s="113">
        <v>0</v>
      </c>
      <c r="R1661" s="107">
        <v>0</v>
      </c>
      <c r="S1661" s="114">
        <v>6.2349654386620204E-5</v>
      </c>
      <c r="T1661" s="108" t="s">
        <v>156</v>
      </c>
      <c r="U1661" s="110" t="s">
        <v>157</v>
      </c>
      <c r="V1661" s="116">
        <v>0</v>
      </c>
      <c r="W1661" s="107">
        <v>0</v>
      </c>
      <c r="X1661" s="108">
        <v>4.0174971472081201E-4</v>
      </c>
      <c r="Y1661" s="108" t="s">
        <v>156</v>
      </c>
      <c r="Z1661" s="113">
        <v>0</v>
      </c>
      <c r="AA1661" s="107">
        <v>0</v>
      </c>
      <c r="AB1661" s="114">
        <v>1.24059778950628E-5</v>
      </c>
      <c r="AC1661" s="108" t="s">
        <v>156</v>
      </c>
      <c r="AD1661" s="110" t="s">
        <v>157</v>
      </c>
    </row>
    <row r="1662" spans="1:30" x14ac:dyDescent="0.2">
      <c r="A1662" s="105" t="s">
        <v>4817</v>
      </c>
      <c r="B1662" s="105" t="s">
        <v>4818</v>
      </c>
      <c r="C1662" s="105" t="s">
        <v>4819</v>
      </c>
      <c r="D1662" s="116">
        <v>0</v>
      </c>
      <c r="E1662" s="107">
        <v>0</v>
      </c>
      <c r="F1662" s="108">
        <v>9.8000359347565308E-4</v>
      </c>
      <c r="G1662" s="108" t="s">
        <v>156</v>
      </c>
      <c r="H1662" s="109">
        <v>0</v>
      </c>
      <c r="I1662" s="107">
        <v>0</v>
      </c>
      <c r="J1662" s="108">
        <v>0</v>
      </c>
      <c r="K1662" s="108" t="s">
        <v>156</v>
      </c>
      <c r="L1662" s="110" t="s">
        <v>157</v>
      </c>
      <c r="M1662" s="116">
        <v>0</v>
      </c>
      <c r="N1662" s="111">
        <v>0</v>
      </c>
      <c r="O1662" s="115">
        <v>8.8092623187752507E-6</v>
      </c>
      <c r="P1662" s="112" t="s">
        <v>156</v>
      </c>
      <c r="Q1662" s="113">
        <v>0</v>
      </c>
      <c r="R1662" s="107">
        <v>0</v>
      </c>
      <c r="S1662" s="114">
        <v>2.09338209873708E-5</v>
      </c>
      <c r="T1662" s="108" t="s">
        <v>156</v>
      </c>
      <c r="U1662" s="110" t="s">
        <v>157</v>
      </c>
      <c r="V1662" s="116">
        <v>0</v>
      </c>
      <c r="W1662" s="107">
        <v>0</v>
      </c>
      <c r="X1662" s="114">
        <v>8.1015405848184997E-5</v>
      </c>
      <c r="Y1662" s="108" t="s">
        <v>156</v>
      </c>
      <c r="Z1662" s="113">
        <v>0</v>
      </c>
      <c r="AA1662" s="107">
        <v>0</v>
      </c>
      <c r="AB1662" s="114">
        <v>3.0890317027100902E-6</v>
      </c>
      <c r="AC1662" s="108" t="s">
        <v>156</v>
      </c>
      <c r="AD1662" s="110" t="s">
        <v>157</v>
      </c>
    </row>
    <row r="1663" spans="1:30" x14ac:dyDescent="0.2">
      <c r="A1663" s="105" t="s">
        <v>4820</v>
      </c>
      <c r="B1663" s="105" t="s">
        <v>4821</v>
      </c>
      <c r="C1663" s="105" t="s">
        <v>4822</v>
      </c>
      <c r="D1663" s="106">
        <v>1.87454140013776E-4</v>
      </c>
      <c r="E1663" s="107">
        <v>-7.6073771062889239E-5</v>
      </c>
      <c r="F1663" s="108">
        <v>2.63607638559679E-3</v>
      </c>
      <c r="G1663" s="108">
        <v>1406.2513558799315</v>
      </c>
      <c r="H1663" s="113">
        <v>0</v>
      </c>
      <c r="I1663" s="107">
        <v>0</v>
      </c>
      <c r="J1663" s="114">
        <v>5.8115292755680404E-6</v>
      </c>
      <c r="K1663" s="108" t="s">
        <v>156</v>
      </c>
      <c r="L1663" s="110" t="s">
        <v>157</v>
      </c>
      <c r="M1663" s="116">
        <v>0</v>
      </c>
      <c r="N1663" s="111">
        <v>0</v>
      </c>
      <c r="O1663" s="115">
        <v>2.8246635815827499E-5</v>
      </c>
      <c r="P1663" s="112" t="s">
        <v>156</v>
      </c>
      <c r="Q1663" s="113">
        <v>0</v>
      </c>
      <c r="R1663" s="107">
        <v>0</v>
      </c>
      <c r="S1663" s="114">
        <v>5.5689810487989299E-5</v>
      </c>
      <c r="T1663" s="108" t="s">
        <v>156</v>
      </c>
      <c r="U1663" s="110" t="s">
        <v>157</v>
      </c>
      <c r="V1663" s="106">
        <v>2.4106892940327098E-3</v>
      </c>
      <c r="W1663" s="107">
        <v>-3.9918683458067724E-4</v>
      </c>
      <c r="X1663" s="108">
        <v>1.1686221145481299E-3</v>
      </c>
      <c r="Y1663" s="108">
        <v>48.476679157321271</v>
      </c>
      <c r="Z1663" s="113">
        <v>0</v>
      </c>
      <c r="AA1663" s="107">
        <v>0</v>
      </c>
      <c r="AB1663" s="114">
        <v>8.20861211684618E-6</v>
      </c>
      <c r="AC1663" s="108" t="s">
        <v>156</v>
      </c>
      <c r="AD1663" s="110" t="s">
        <v>157</v>
      </c>
    </row>
    <row r="1664" spans="1:30" x14ac:dyDescent="0.2">
      <c r="A1664" s="105" t="s">
        <v>4823</v>
      </c>
      <c r="B1664" s="105" t="s">
        <v>4824</v>
      </c>
      <c r="C1664" s="105" t="s">
        <v>4825</v>
      </c>
      <c r="D1664" s="116">
        <v>0</v>
      </c>
      <c r="E1664" s="107">
        <v>0</v>
      </c>
      <c r="F1664" s="114">
        <v>2.32983689504417E-5</v>
      </c>
      <c r="G1664" s="108" t="s">
        <v>156</v>
      </c>
      <c r="H1664" s="109">
        <v>0</v>
      </c>
      <c r="I1664" s="107">
        <v>0</v>
      </c>
      <c r="J1664" s="108">
        <v>8.9914975148918698E-3</v>
      </c>
      <c r="K1664" s="108" t="s">
        <v>156</v>
      </c>
      <c r="L1664" s="110" t="s">
        <v>157</v>
      </c>
      <c r="M1664" s="106">
        <v>0</v>
      </c>
      <c r="N1664" s="111">
        <v>0</v>
      </c>
      <c r="O1664" s="112">
        <v>1.49806023358916E-2</v>
      </c>
      <c r="P1664" s="112" t="s">
        <v>156</v>
      </c>
      <c r="Q1664" s="113">
        <v>0</v>
      </c>
      <c r="R1664" s="107">
        <v>0</v>
      </c>
      <c r="S1664" s="114">
        <v>2.49110392422119E-5</v>
      </c>
      <c r="T1664" s="108" t="s">
        <v>156</v>
      </c>
      <c r="U1664" s="110" t="s">
        <v>157</v>
      </c>
      <c r="V1664" s="116">
        <v>0</v>
      </c>
      <c r="W1664" s="107">
        <v>0</v>
      </c>
      <c r="X1664" s="114">
        <v>1.4692603975513101E-5</v>
      </c>
      <c r="Y1664" s="108" t="s">
        <v>156</v>
      </c>
      <c r="Z1664" s="109">
        <v>0</v>
      </c>
      <c r="AA1664" s="107">
        <v>0</v>
      </c>
      <c r="AB1664" s="108">
        <v>5.7707320719656398E-3</v>
      </c>
      <c r="AC1664" s="108" t="s">
        <v>156</v>
      </c>
      <c r="AD1664" s="110" t="s">
        <v>157</v>
      </c>
    </row>
    <row r="1665" spans="1:30" x14ac:dyDescent="0.2">
      <c r="A1665" s="105" t="s">
        <v>4826</v>
      </c>
      <c r="B1665" s="105" t="s">
        <v>4827</v>
      </c>
      <c r="C1665" s="105" t="s">
        <v>4828</v>
      </c>
      <c r="D1665" s="106">
        <v>0</v>
      </c>
      <c r="E1665" s="107">
        <v>0</v>
      </c>
      <c r="F1665" s="108">
        <v>0</v>
      </c>
      <c r="G1665" s="108" t="s">
        <v>156</v>
      </c>
      <c r="H1665" s="109">
        <v>0</v>
      </c>
      <c r="I1665" s="107">
        <v>0</v>
      </c>
      <c r="J1665" s="108">
        <v>0</v>
      </c>
      <c r="K1665" s="108" t="s">
        <v>156</v>
      </c>
      <c r="L1665" s="110" t="s">
        <v>157</v>
      </c>
      <c r="M1665" s="106">
        <v>0</v>
      </c>
      <c r="N1665" s="111">
        <v>0</v>
      </c>
      <c r="O1665" s="112">
        <v>0</v>
      </c>
      <c r="P1665" s="112" t="s">
        <v>156</v>
      </c>
      <c r="Q1665" s="109">
        <v>0</v>
      </c>
      <c r="R1665" s="107">
        <v>0</v>
      </c>
      <c r="S1665" s="108">
        <v>0</v>
      </c>
      <c r="T1665" s="108" t="s">
        <v>156</v>
      </c>
      <c r="U1665" s="110" t="s">
        <v>157</v>
      </c>
      <c r="V1665" s="106">
        <v>0</v>
      </c>
      <c r="W1665" s="107">
        <v>0</v>
      </c>
      <c r="X1665" s="108">
        <v>0</v>
      </c>
      <c r="Y1665" s="108" t="s">
        <v>156</v>
      </c>
      <c r="Z1665" s="109">
        <v>0</v>
      </c>
      <c r="AA1665" s="107">
        <v>0</v>
      </c>
      <c r="AB1665" s="108">
        <v>0</v>
      </c>
      <c r="AC1665" s="108" t="s">
        <v>156</v>
      </c>
      <c r="AD1665" s="110" t="s">
        <v>157</v>
      </c>
    </row>
    <row r="1666" spans="1:30" x14ac:dyDescent="0.2">
      <c r="A1666" s="105" t="s">
        <v>4829</v>
      </c>
      <c r="B1666" s="105" t="s">
        <v>4830</v>
      </c>
      <c r="C1666" s="105" t="s">
        <v>4831</v>
      </c>
      <c r="D1666" s="106">
        <v>0</v>
      </c>
      <c r="E1666" s="107">
        <v>0</v>
      </c>
      <c r="F1666" s="108">
        <v>0</v>
      </c>
      <c r="G1666" s="108" t="s">
        <v>156</v>
      </c>
      <c r="H1666" s="109">
        <v>0</v>
      </c>
      <c r="I1666" s="107">
        <v>0</v>
      </c>
      <c r="J1666" s="108">
        <v>0</v>
      </c>
      <c r="K1666" s="108" t="s">
        <v>156</v>
      </c>
      <c r="L1666" s="110" t="s">
        <v>157</v>
      </c>
      <c r="M1666" s="106">
        <v>0</v>
      </c>
      <c r="N1666" s="111">
        <v>0</v>
      </c>
      <c r="O1666" s="112">
        <v>0</v>
      </c>
      <c r="P1666" s="112" t="s">
        <v>156</v>
      </c>
      <c r="Q1666" s="109">
        <v>0</v>
      </c>
      <c r="R1666" s="107">
        <v>0</v>
      </c>
      <c r="S1666" s="108">
        <v>0</v>
      </c>
      <c r="T1666" s="108" t="s">
        <v>156</v>
      </c>
      <c r="U1666" s="110" t="s">
        <v>157</v>
      </c>
      <c r="V1666" s="106">
        <v>0</v>
      </c>
      <c r="W1666" s="107">
        <v>0</v>
      </c>
      <c r="X1666" s="108">
        <v>0</v>
      </c>
      <c r="Y1666" s="108" t="s">
        <v>156</v>
      </c>
      <c r="Z1666" s="109">
        <v>0</v>
      </c>
      <c r="AA1666" s="107">
        <v>0</v>
      </c>
      <c r="AB1666" s="108">
        <v>0</v>
      </c>
      <c r="AC1666" s="108" t="s">
        <v>156</v>
      </c>
      <c r="AD1666" s="110" t="s">
        <v>157</v>
      </c>
    </row>
    <row r="1667" spans="1:30" x14ac:dyDescent="0.2">
      <c r="A1667" s="105" t="s">
        <v>4832</v>
      </c>
      <c r="B1667" s="105" t="s">
        <v>4833</v>
      </c>
      <c r="C1667" s="105" t="s">
        <v>4834</v>
      </c>
      <c r="D1667" s="106">
        <v>0</v>
      </c>
      <c r="E1667" s="107">
        <v>0</v>
      </c>
      <c r="F1667" s="108">
        <v>0</v>
      </c>
      <c r="G1667" s="108" t="s">
        <v>156</v>
      </c>
      <c r="H1667" s="109">
        <v>0</v>
      </c>
      <c r="I1667" s="107">
        <v>0</v>
      </c>
      <c r="J1667" s="108">
        <v>0</v>
      </c>
      <c r="K1667" s="108" t="s">
        <v>156</v>
      </c>
      <c r="L1667" s="110" t="s">
        <v>157</v>
      </c>
      <c r="M1667" s="106">
        <v>0</v>
      </c>
      <c r="N1667" s="111">
        <v>0</v>
      </c>
      <c r="O1667" s="112">
        <v>0</v>
      </c>
      <c r="P1667" s="112" t="s">
        <v>156</v>
      </c>
      <c r="Q1667" s="109">
        <v>0</v>
      </c>
      <c r="R1667" s="107">
        <v>0</v>
      </c>
      <c r="S1667" s="108">
        <v>0</v>
      </c>
      <c r="T1667" s="108" t="s">
        <v>156</v>
      </c>
      <c r="U1667" s="110" t="s">
        <v>157</v>
      </c>
      <c r="V1667" s="106">
        <v>0</v>
      </c>
      <c r="W1667" s="107">
        <v>0</v>
      </c>
      <c r="X1667" s="108">
        <v>0</v>
      </c>
      <c r="Y1667" s="108" t="s">
        <v>156</v>
      </c>
      <c r="Z1667" s="109">
        <v>0</v>
      </c>
      <c r="AA1667" s="107">
        <v>0</v>
      </c>
      <c r="AB1667" s="108">
        <v>0</v>
      </c>
      <c r="AC1667" s="108" t="s">
        <v>156</v>
      </c>
      <c r="AD1667" s="110" t="s">
        <v>157</v>
      </c>
    </row>
    <row r="1668" spans="1:30" x14ac:dyDescent="0.2">
      <c r="A1668" s="105" t="s">
        <v>4835</v>
      </c>
      <c r="B1668" s="105" t="s">
        <v>4836</v>
      </c>
      <c r="C1668" s="105" t="s">
        <v>4837</v>
      </c>
      <c r="D1668" s="106">
        <v>0</v>
      </c>
      <c r="E1668" s="107">
        <v>0</v>
      </c>
      <c r="F1668" s="108">
        <v>0</v>
      </c>
      <c r="G1668" s="108" t="s">
        <v>156</v>
      </c>
      <c r="H1668" s="109">
        <v>0</v>
      </c>
      <c r="I1668" s="107">
        <v>0</v>
      </c>
      <c r="J1668" s="108">
        <v>0</v>
      </c>
      <c r="K1668" s="108" t="s">
        <v>156</v>
      </c>
      <c r="L1668" s="110" t="s">
        <v>157</v>
      </c>
      <c r="M1668" s="106">
        <v>0</v>
      </c>
      <c r="N1668" s="111">
        <v>0</v>
      </c>
      <c r="O1668" s="112">
        <v>0</v>
      </c>
      <c r="P1668" s="112" t="s">
        <v>156</v>
      </c>
      <c r="Q1668" s="109">
        <v>0</v>
      </c>
      <c r="R1668" s="107">
        <v>0</v>
      </c>
      <c r="S1668" s="108">
        <v>0</v>
      </c>
      <c r="T1668" s="108" t="s">
        <v>156</v>
      </c>
      <c r="U1668" s="110" t="s">
        <v>157</v>
      </c>
      <c r="V1668" s="106">
        <v>0</v>
      </c>
      <c r="W1668" s="107">
        <v>0</v>
      </c>
      <c r="X1668" s="108">
        <v>0</v>
      </c>
      <c r="Y1668" s="108" t="s">
        <v>156</v>
      </c>
      <c r="Z1668" s="109">
        <v>0</v>
      </c>
      <c r="AA1668" s="107">
        <v>0</v>
      </c>
      <c r="AB1668" s="108">
        <v>0</v>
      </c>
      <c r="AC1668" s="108" t="s">
        <v>156</v>
      </c>
      <c r="AD1668" s="110" t="s">
        <v>157</v>
      </c>
    </row>
    <row r="1669" spans="1:30" x14ac:dyDescent="0.2">
      <c r="A1669" s="105" t="s">
        <v>4838</v>
      </c>
      <c r="B1669" s="105" t="s">
        <v>4839</v>
      </c>
      <c r="C1669" s="105" t="s">
        <v>4840</v>
      </c>
      <c r="D1669" s="106">
        <v>0</v>
      </c>
      <c r="E1669" s="107">
        <v>0</v>
      </c>
      <c r="F1669" s="108">
        <v>0</v>
      </c>
      <c r="G1669" s="108" t="s">
        <v>156</v>
      </c>
      <c r="H1669" s="109">
        <v>0</v>
      </c>
      <c r="I1669" s="107">
        <v>0</v>
      </c>
      <c r="J1669" s="108">
        <v>0</v>
      </c>
      <c r="K1669" s="108" t="s">
        <v>156</v>
      </c>
      <c r="L1669" s="110" t="s">
        <v>157</v>
      </c>
      <c r="M1669" s="106">
        <v>0</v>
      </c>
      <c r="N1669" s="111">
        <v>0</v>
      </c>
      <c r="O1669" s="112">
        <v>0</v>
      </c>
      <c r="P1669" s="112" t="s">
        <v>156</v>
      </c>
      <c r="Q1669" s="109">
        <v>0</v>
      </c>
      <c r="R1669" s="107">
        <v>0</v>
      </c>
      <c r="S1669" s="108">
        <v>0</v>
      </c>
      <c r="T1669" s="108" t="s">
        <v>156</v>
      </c>
      <c r="U1669" s="110" t="s">
        <v>157</v>
      </c>
      <c r="V1669" s="106">
        <v>0</v>
      </c>
      <c r="W1669" s="107">
        <v>0</v>
      </c>
      <c r="X1669" s="108">
        <v>0</v>
      </c>
      <c r="Y1669" s="108" t="s">
        <v>156</v>
      </c>
      <c r="Z1669" s="109">
        <v>0</v>
      </c>
      <c r="AA1669" s="107">
        <v>0</v>
      </c>
      <c r="AB1669" s="108">
        <v>0</v>
      </c>
      <c r="AC1669" s="108" t="s">
        <v>156</v>
      </c>
      <c r="AD1669" s="110" t="s">
        <v>157</v>
      </c>
    </row>
    <row r="1670" spans="1:30" x14ac:dyDescent="0.2">
      <c r="A1670" s="105" t="s">
        <v>4841</v>
      </c>
      <c r="B1670" s="105" t="s">
        <v>4842</v>
      </c>
      <c r="C1670" s="105" t="s">
        <v>4843</v>
      </c>
      <c r="D1670" s="106">
        <v>0</v>
      </c>
      <c r="E1670" s="107">
        <v>0</v>
      </c>
      <c r="F1670" s="108">
        <v>0</v>
      </c>
      <c r="G1670" s="108" t="s">
        <v>156</v>
      </c>
      <c r="H1670" s="109">
        <v>0</v>
      </c>
      <c r="I1670" s="107">
        <v>0</v>
      </c>
      <c r="J1670" s="108">
        <v>0</v>
      </c>
      <c r="K1670" s="108" t="s">
        <v>156</v>
      </c>
      <c r="L1670" s="110" t="s">
        <v>157</v>
      </c>
      <c r="M1670" s="106">
        <v>0</v>
      </c>
      <c r="N1670" s="111">
        <v>0</v>
      </c>
      <c r="O1670" s="112">
        <v>0</v>
      </c>
      <c r="P1670" s="112" t="s">
        <v>156</v>
      </c>
      <c r="Q1670" s="109">
        <v>0</v>
      </c>
      <c r="R1670" s="107">
        <v>0</v>
      </c>
      <c r="S1670" s="108">
        <v>0</v>
      </c>
      <c r="T1670" s="108" t="s">
        <v>156</v>
      </c>
      <c r="U1670" s="110" t="s">
        <v>157</v>
      </c>
      <c r="V1670" s="106">
        <v>0</v>
      </c>
      <c r="W1670" s="107">
        <v>0</v>
      </c>
      <c r="X1670" s="108">
        <v>0</v>
      </c>
      <c r="Y1670" s="108" t="s">
        <v>156</v>
      </c>
      <c r="Z1670" s="109">
        <v>0</v>
      </c>
      <c r="AA1670" s="107">
        <v>0</v>
      </c>
      <c r="AB1670" s="108">
        <v>0</v>
      </c>
      <c r="AC1670" s="108" t="s">
        <v>156</v>
      </c>
      <c r="AD1670" s="110" t="s">
        <v>157</v>
      </c>
    </row>
    <row r="1671" spans="1:30" x14ac:dyDescent="0.2">
      <c r="A1671" s="105" t="s">
        <v>4844</v>
      </c>
      <c r="B1671" s="105" t="s">
        <v>4845</v>
      </c>
      <c r="C1671" s="105" t="s">
        <v>4846</v>
      </c>
      <c r="D1671" s="106">
        <v>0</v>
      </c>
      <c r="E1671" s="107">
        <v>0</v>
      </c>
      <c r="F1671" s="108">
        <v>0.19350311423724101</v>
      </c>
      <c r="G1671" s="108" t="s">
        <v>156</v>
      </c>
      <c r="H1671" s="109">
        <v>3.7782299698795198E-4</v>
      </c>
      <c r="I1671" s="107">
        <v>-9.308277826754176E-4</v>
      </c>
      <c r="J1671" s="108">
        <v>4.0568339024302499E-2</v>
      </c>
      <c r="K1671" s="108">
        <v>10737.392733559875</v>
      </c>
      <c r="L1671" s="110" t="s">
        <v>157</v>
      </c>
      <c r="M1671" s="106">
        <v>1.84374212411155E-4</v>
      </c>
      <c r="N1671" s="111">
        <v>-1.0012719257692789E-4</v>
      </c>
      <c r="O1671" s="112">
        <v>0.109245364762977</v>
      </c>
      <c r="P1671" s="112">
        <v>59251.976366065515</v>
      </c>
      <c r="Q1671" s="109">
        <v>1.77338974886536E-4</v>
      </c>
      <c r="R1671" s="107">
        <v>-4.0909095719139415E-4</v>
      </c>
      <c r="S1671" s="108">
        <v>9.6305064434977009E-3</v>
      </c>
      <c r="T1671" s="108">
        <v>5430.5639522611627</v>
      </c>
      <c r="U1671" s="110">
        <v>2.0305878123271577</v>
      </c>
      <c r="V1671" s="106">
        <v>0</v>
      </c>
      <c r="W1671" s="107">
        <v>0</v>
      </c>
      <c r="X1671" s="108">
        <v>1.10849423036243E-2</v>
      </c>
      <c r="Y1671" s="108" t="s">
        <v>156</v>
      </c>
      <c r="Z1671" s="109">
        <v>0</v>
      </c>
      <c r="AA1671" s="107">
        <v>0</v>
      </c>
      <c r="AB1671" s="108">
        <v>4.2746354225215902E-2</v>
      </c>
      <c r="AC1671" s="108" t="s">
        <v>156</v>
      </c>
      <c r="AD1671" s="110" t="s">
        <v>157</v>
      </c>
    </row>
    <row r="1672" spans="1:30" x14ac:dyDescent="0.2">
      <c r="A1672" s="105" t="s">
        <v>4847</v>
      </c>
      <c r="B1672" s="105" t="s">
        <v>4848</v>
      </c>
      <c r="C1672" s="105" t="s">
        <v>4849</v>
      </c>
      <c r="D1672" s="106">
        <v>0</v>
      </c>
      <c r="E1672" s="107">
        <v>0</v>
      </c>
      <c r="F1672" s="108">
        <v>0.19350311423724101</v>
      </c>
      <c r="G1672" s="108" t="s">
        <v>156</v>
      </c>
      <c r="H1672" s="109">
        <v>-3.7782299698795198E-4</v>
      </c>
      <c r="I1672" s="107">
        <v>9.308277826754176E-4</v>
      </c>
      <c r="J1672" s="108">
        <v>4.0568339024302499E-2</v>
      </c>
      <c r="K1672" s="108">
        <v>10737.3927335599</v>
      </c>
      <c r="L1672" s="110" t="s">
        <v>157</v>
      </c>
      <c r="M1672" s="106">
        <v>-1.84374212411155E-4</v>
      </c>
      <c r="N1672" s="111">
        <v>1.0012719257692789E-4</v>
      </c>
      <c r="O1672" s="112">
        <v>0.109245364762977</v>
      </c>
      <c r="P1672" s="112">
        <v>59251.976366065501</v>
      </c>
      <c r="Q1672" s="109">
        <v>-1.77338974886536E-4</v>
      </c>
      <c r="R1672" s="107">
        <v>4.0909095719139415E-4</v>
      </c>
      <c r="S1672" s="108">
        <v>9.6305064434977009E-3</v>
      </c>
      <c r="T1672" s="108">
        <v>5430.56395226116</v>
      </c>
      <c r="U1672" s="110">
        <v>2.0305878123271577</v>
      </c>
      <c r="V1672" s="106">
        <v>0</v>
      </c>
      <c r="W1672" s="107">
        <v>0</v>
      </c>
      <c r="X1672" s="108">
        <v>1.10849423036243E-2</v>
      </c>
      <c r="Y1672" s="108" t="s">
        <v>156</v>
      </c>
      <c r="Z1672" s="109">
        <v>0</v>
      </c>
      <c r="AA1672" s="107">
        <v>0</v>
      </c>
      <c r="AB1672" s="108">
        <v>4.2746354225215902E-2</v>
      </c>
      <c r="AC1672" s="108" t="s">
        <v>156</v>
      </c>
      <c r="AD1672" s="110" t="s">
        <v>157</v>
      </c>
    </row>
    <row r="1673" spans="1:30" x14ac:dyDescent="0.2">
      <c r="A1673" s="105" t="s">
        <v>4850</v>
      </c>
      <c r="B1673" s="105" t="s">
        <v>4851</v>
      </c>
      <c r="C1673" s="105" t="s">
        <v>4852</v>
      </c>
      <c r="D1673" s="106">
        <v>0</v>
      </c>
      <c r="E1673" s="107">
        <v>0</v>
      </c>
      <c r="F1673" s="108">
        <v>0.19282725373502499</v>
      </c>
      <c r="G1673" s="108" t="s">
        <v>156</v>
      </c>
      <c r="H1673" s="109">
        <v>0</v>
      </c>
      <c r="I1673" s="107">
        <v>0</v>
      </c>
      <c r="J1673" s="108">
        <v>3.8338835618405703E-2</v>
      </c>
      <c r="K1673" s="108" t="s">
        <v>156</v>
      </c>
      <c r="L1673" s="110" t="s">
        <v>157</v>
      </c>
      <c r="M1673" s="106">
        <v>0</v>
      </c>
      <c r="N1673" s="111">
        <v>0</v>
      </c>
      <c r="O1673" s="112">
        <v>0.10903029993523899</v>
      </c>
      <c r="P1673" s="112" t="s">
        <v>156</v>
      </c>
      <c r="Q1673" s="109">
        <v>0</v>
      </c>
      <c r="R1673" s="107">
        <v>0</v>
      </c>
      <c r="S1673" s="108">
        <v>8.6291048391111697E-3</v>
      </c>
      <c r="T1673" s="108" t="s">
        <v>156</v>
      </c>
      <c r="U1673" s="110" t="s">
        <v>157</v>
      </c>
      <c r="V1673" s="106">
        <v>0</v>
      </c>
      <c r="W1673" s="107">
        <v>0</v>
      </c>
      <c r="X1673" s="108">
        <v>1.04698604878719E-2</v>
      </c>
      <c r="Y1673" s="108" t="s">
        <v>156</v>
      </c>
      <c r="Z1673" s="109">
        <v>0</v>
      </c>
      <c r="AA1673" s="107">
        <v>0</v>
      </c>
      <c r="AB1673" s="108">
        <v>4.2662366754315E-2</v>
      </c>
      <c r="AC1673" s="108" t="s">
        <v>156</v>
      </c>
      <c r="AD1673" s="110" t="s">
        <v>157</v>
      </c>
    </row>
    <row r="1674" spans="1:30" x14ac:dyDescent="0.2">
      <c r="A1674" s="105" t="s">
        <v>4853</v>
      </c>
      <c r="B1674" s="105" t="s">
        <v>4854</v>
      </c>
      <c r="C1674" s="105" t="s">
        <v>4855</v>
      </c>
      <c r="D1674" s="106">
        <v>0</v>
      </c>
      <c r="E1674" s="107">
        <v>0</v>
      </c>
      <c r="F1674" s="108">
        <v>0.192775972649424</v>
      </c>
      <c r="G1674" s="108" t="s">
        <v>156</v>
      </c>
      <c r="H1674" s="109">
        <v>0</v>
      </c>
      <c r="I1674" s="107">
        <v>0</v>
      </c>
      <c r="J1674" s="108">
        <v>3.8337933044401799E-2</v>
      </c>
      <c r="K1674" s="108" t="s">
        <v>156</v>
      </c>
      <c r="L1674" s="110" t="s">
        <v>157</v>
      </c>
      <c r="M1674" s="106">
        <v>0</v>
      </c>
      <c r="N1674" s="111">
        <v>0</v>
      </c>
      <c r="O1674" s="112">
        <v>0.109009220200647</v>
      </c>
      <c r="P1674" s="112" t="s">
        <v>156</v>
      </c>
      <c r="Q1674" s="109">
        <v>0</v>
      </c>
      <c r="R1674" s="107">
        <v>0</v>
      </c>
      <c r="S1674" s="108">
        <v>8.6034257592197301E-3</v>
      </c>
      <c r="T1674" s="108" t="s">
        <v>156</v>
      </c>
      <c r="U1674" s="110" t="s">
        <v>157</v>
      </c>
      <c r="V1674" s="106">
        <v>0</v>
      </c>
      <c r="W1674" s="107">
        <v>0</v>
      </c>
      <c r="X1674" s="108">
        <v>1.0450143798707401E-2</v>
      </c>
      <c r="Y1674" s="108" t="s">
        <v>156</v>
      </c>
      <c r="Z1674" s="109">
        <v>0</v>
      </c>
      <c r="AA1674" s="107">
        <v>0</v>
      </c>
      <c r="AB1674" s="108">
        <v>4.2661223690211601E-2</v>
      </c>
      <c r="AC1674" s="108" t="s">
        <v>156</v>
      </c>
      <c r="AD1674" s="110" t="s">
        <v>157</v>
      </c>
    </row>
    <row r="1675" spans="1:30" x14ac:dyDescent="0.2">
      <c r="A1675" s="105" t="s">
        <v>4856</v>
      </c>
      <c r="B1675" s="105" t="s">
        <v>4857</v>
      </c>
      <c r="C1675" s="105" t="s">
        <v>4858</v>
      </c>
      <c r="D1675" s="106">
        <v>0</v>
      </c>
      <c r="E1675" s="107">
        <v>0</v>
      </c>
      <c r="F1675" s="108">
        <v>0.192775972649424</v>
      </c>
      <c r="G1675" s="108" t="s">
        <v>156</v>
      </c>
      <c r="H1675" s="109">
        <v>0</v>
      </c>
      <c r="I1675" s="107">
        <v>0</v>
      </c>
      <c r="J1675" s="108">
        <v>3.8337933044401799E-2</v>
      </c>
      <c r="K1675" s="108" t="s">
        <v>156</v>
      </c>
      <c r="L1675" s="110" t="s">
        <v>157</v>
      </c>
      <c r="M1675" s="106">
        <v>0</v>
      </c>
      <c r="N1675" s="111">
        <v>0</v>
      </c>
      <c r="O1675" s="112">
        <v>0.109009220200647</v>
      </c>
      <c r="P1675" s="112" t="s">
        <v>156</v>
      </c>
      <c r="Q1675" s="109">
        <v>0</v>
      </c>
      <c r="R1675" s="107">
        <v>0</v>
      </c>
      <c r="S1675" s="108">
        <v>8.6034257592197301E-3</v>
      </c>
      <c r="T1675" s="108" t="s">
        <v>156</v>
      </c>
      <c r="U1675" s="110" t="s">
        <v>157</v>
      </c>
      <c r="V1675" s="106">
        <v>0</v>
      </c>
      <c r="W1675" s="107">
        <v>0</v>
      </c>
      <c r="X1675" s="108">
        <v>1.0450143798707401E-2</v>
      </c>
      <c r="Y1675" s="108" t="s">
        <v>156</v>
      </c>
      <c r="Z1675" s="109">
        <v>0</v>
      </c>
      <c r="AA1675" s="107">
        <v>0</v>
      </c>
      <c r="AB1675" s="108">
        <v>4.2661223690211601E-2</v>
      </c>
      <c r="AC1675" s="108" t="s">
        <v>156</v>
      </c>
      <c r="AD1675" s="110" t="s">
        <v>157</v>
      </c>
    </row>
    <row r="1676" spans="1:30" x14ac:dyDescent="0.2">
      <c r="A1676" s="105" t="s">
        <v>4859</v>
      </c>
      <c r="B1676" s="105" t="s">
        <v>4860</v>
      </c>
      <c r="C1676" s="105" t="s">
        <v>4861</v>
      </c>
      <c r="D1676" s="106">
        <v>0</v>
      </c>
      <c r="E1676" s="107">
        <v>0</v>
      </c>
      <c r="F1676" s="108">
        <v>3.08058349934972E-3</v>
      </c>
      <c r="G1676" s="108" t="s">
        <v>156</v>
      </c>
      <c r="H1676" s="113">
        <v>0</v>
      </c>
      <c r="I1676" s="107">
        <v>0</v>
      </c>
      <c r="J1676" s="114">
        <v>9.84668080151337E-5</v>
      </c>
      <c r="K1676" s="108" t="s">
        <v>156</v>
      </c>
      <c r="L1676" s="110" t="s">
        <v>157</v>
      </c>
      <c r="M1676" s="106">
        <v>0</v>
      </c>
      <c r="N1676" s="111">
        <v>0</v>
      </c>
      <c r="O1676" s="112">
        <v>1.4507736502237501E-3</v>
      </c>
      <c r="P1676" s="112" t="s">
        <v>156</v>
      </c>
      <c r="Q1676" s="109">
        <v>0</v>
      </c>
      <c r="R1676" s="107">
        <v>0</v>
      </c>
      <c r="S1676" s="108">
        <v>3.6232295897589798E-4</v>
      </c>
      <c r="T1676" s="108" t="s">
        <v>156</v>
      </c>
      <c r="U1676" s="110" t="s">
        <v>157</v>
      </c>
      <c r="V1676" s="116">
        <v>0</v>
      </c>
      <c r="W1676" s="107">
        <v>0</v>
      </c>
      <c r="X1676" s="108">
        <v>5.5630160697736001E-4</v>
      </c>
      <c r="Y1676" s="108" t="s">
        <v>156</v>
      </c>
      <c r="Z1676" s="113">
        <v>0</v>
      </c>
      <c r="AA1676" s="107">
        <v>0</v>
      </c>
      <c r="AB1676" s="114">
        <v>1.14023619743468E-4</v>
      </c>
      <c r="AC1676" s="108" t="s">
        <v>156</v>
      </c>
      <c r="AD1676" s="110" t="s">
        <v>157</v>
      </c>
    </row>
    <row r="1677" spans="1:30" x14ac:dyDescent="0.2">
      <c r="A1677" s="105" t="s">
        <v>4862</v>
      </c>
      <c r="B1677" s="105" t="s">
        <v>4863</v>
      </c>
      <c r="C1677" s="105" t="s">
        <v>4864</v>
      </c>
      <c r="D1677" s="106">
        <v>0</v>
      </c>
      <c r="E1677" s="107">
        <v>0</v>
      </c>
      <c r="F1677" s="108">
        <v>0</v>
      </c>
      <c r="G1677" s="108" t="s">
        <v>156</v>
      </c>
      <c r="H1677" s="109">
        <v>0</v>
      </c>
      <c r="I1677" s="107">
        <v>0</v>
      </c>
      <c r="J1677" s="108">
        <v>0</v>
      </c>
      <c r="K1677" s="108" t="s">
        <v>156</v>
      </c>
      <c r="L1677" s="110" t="s">
        <v>157</v>
      </c>
      <c r="M1677" s="106">
        <v>0</v>
      </c>
      <c r="N1677" s="111">
        <v>0</v>
      </c>
      <c r="O1677" s="112">
        <v>0</v>
      </c>
      <c r="P1677" s="112" t="s">
        <v>156</v>
      </c>
      <c r="Q1677" s="109">
        <v>0</v>
      </c>
      <c r="R1677" s="107">
        <v>0</v>
      </c>
      <c r="S1677" s="108">
        <v>0</v>
      </c>
      <c r="T1677" s="108" t="s">
        <v>156</v>
      </c>
      <c r="U1677" s="110" t="s">
        <v>157</v>
      </c>
      <c r="V1677" s="106">
        <v>0</v>
      </c>
      <c r="W1677" s="107">
        <v>0</v>
      </c>
      <c r="X1677" s="108">
        <v>0</v>
      </c>
      <c r="Y1677" s="108" t="s">
        <v>156</v>
      </c>
      <c r="Z1677" s="109">
        <v>0</v>
      </c>
      <c r="AA1677" s="107">
        <v>0</v>
      </c>
      <c r="AB1677" s="108">
        <v>0</v>
      </c>
      <c r="AC1677" s="108" t="s">
        <v>156</v>
      </c>
      <c r="AD1677" s="110" t="s">
        <v>157</v>
      </c>
    </row>
    <row r="1678" spans="1:30" x14ac:dyDescent="0.2">
      <c r="A1678" s="105" t="s">
        <v>4865</v>
      </c>
      <c r="B1678" s="105" t="s">
        <v>4866</v>
      </c>
      <c r="C1678" s="105" t="s">
        <v>4867</v>
      </c>
      <c r="D1678" s="106">
        <v>0</v>
      </c>
      <c r="E1678" s="107">
        <v>0</v>
      </c>
      <c r="F1678" s="108">
        <v>0</v>
      </c>
      <c r="G1678" s="108" t="s">
        <v>156</v>
      </c>
      <c r="H1678" s="109">
        <v>0</v>
      </c>
      <c r="I1678" s="107">
        <v>0</v>
      </c>
      <c r="J1678" s="108">
        <v>0</v>
      </c>
      <c r="K1678" s="108" t="s">
        <v>156</v>
      </c>
      <c r="L1678" s="110" t="s">
        <v>157</v>
      </c>
      <c r="M1678" s="106">
        <v>0</v>
      </c>
      <c r="N1678" s="111">
        <v>0</v>
      </c>
      <c r="O1678" s="112">
        <v>0</v>
      </c>
      <c r="P1678" s="112" t="s">
        <v>156</v>
      </c>
      <c r="Q1678" s="109">
        <v>0</v>
      </c>
      <c r="R1678" s="107">
        <v>0</v>
      </c>
      <c r="S1678" s="108">
        <v>0</v>
      </c>
      <c r="T1678" s="108" t="s">
        <v>156</v>
      </c>
      <c r="U1678" s="110" t="s">
        <v>157</v>
      </c>
      <c r="V1678" s="106">
        <v>0</v>
      </c>
      <c r="W1678" s="107">
        <v>0</v>
      </c>
      <c r="X1678" s="108">
        <v>0</v>
      </c>
      <c r="Y1678" s="108" t="s">
        <v>156</v>
      </c>
      <c r="Z1678" s="109">
        <v>0</v>
      </c>
      <c r="AA1678" s="107">
        <v>0</v>
      </c>
      <c r="AB1678" s="108">
        <v>0</v>
      </c>
      <c r="AC1678" s="108" t="s">
        <v>156</v>
      </c>
      <c r="AD1678" s="110" t="s">
        <v>157</v>
      </c>
    </row>
    <row r="1679" spans="1:30" x14ac:dyDescent="0.2">
      <c r="A1679" s="105" t="s">
        <v>4868</v>
      </c>
      <c r="B1679" s="105" t="s">
        <v>4869</v>
      </c>
      <c r="C1679" s="105" t="s">
        <v>4870</v>
      </c>
      <c r="D1679" s="116">
        <v>0</v>
      </c>
      <c r="E1679" s="107">
        <v>0</v>
      </c>
      <c r="F1679" s="108">
        <v>8.1036365251131498E-4</v>
      </c>
      <c r="G1679" s="108" t="s">
        <v>156</v>
      </c>
      <c r="H1679" s="113">
        <v>0</v>
      </c>
      <c r="I1679" s="107">
        <v>0</v>
      </c>
      <c r="J1679" s="108">
        <v>6.1797459273441697E-4</v>
      </c>
      <c r="K1679" s="108" t="s">
        <v>156</v>
      </c>
      <c r="L1679" s="110" t="s">
        <v>157</v>
      </c>
      <c r="M1679" s="116">
        <v>0</v>
      </c>
      <c r="N1679" s="111">
        <v>0</v>
      </c>
      <c r="O1679" s="112">
        <v>5.1365100065237101E-4</v>
      </c>
      <c r="P1679" s="112" t="s">
        <v>156</v>
      </c>
      <c r="Q1679" s="113">
        <v>0</v>
      </c>
      <c r="R1679" s="107">
        <v>0</v>
      </c>
      <c r="S1679" s="108">
        <v>3.80771706205568E-4</v>
      </c>
      <c r="T1679" s="108" t="s">
        <v>156</v>
      </c>
      <c r="U1679" s="110" t="s">
        <v>157</v>
      </c>
      <c r="V1679" s="116">
        <v>0</v>
      </c>
      <c r="W1679" s="107">
        <v>0</v>
      </c>
      <c r="X1679" s="108">
        <v>8.8876018480351596E-4</v>
      </c>
      <c r="Y1679" s="108" t="s">
        <v>156</v>
      </c>
      <c r="Z1679" s="113">
        <v>0</v>
      </c>
      <c r="AA1679" s="107">
        <v>0</v>
      </c>
      <c r="AB1679" s="114">
        <v>1.54811598164263E-4</v>
      </c>
      <c r="AC1679" s="108" t="s">
        <v>156</v>
      </c>
      <c r="AD1679" s="110" t="s">
        <v>157</v>
      </c>
    </row>
    <row r="1680" spans="1:30" x14ac:dyDescent="0.2">
      <c r="A1680" s="105" t="s">
        <v>4871</v>
      </c>
      <c r="B1680" s="105" t="s">
        <v>4872</v>
      </c>
      <c r="C1680" s="105" t="s">
        <v>4873</v>
      </c>
      <c r="D1680" s="116">
        <v>0</v>
      </c>
      <c r="E1680" s="107">
        <v>0</v>
      </c>
      <c r="F1680" s="108">
        <v>8.1036365251131498E-4</v>
      </c>
      <c r="G1680" s="108" t="s">
        <v>156</v>
      </c>
      <c r="H1680" s="113">
        <v>0</v>
      </c>
      <c r="I1680" s="107">
        <v>0</v>
      </c>
      <c r="J1680" s="108">
        <v>6.1797459273441697E-4</v>
      </c>
      <c r="K1680" s="108" t="s">
        <v>156</v>
      </c>
      <c r="L1680" s="110" t="s">
        <v>157</v>
      </c>
      <c r="M1680" s="116">
        <v>0</v>
      </c>
      <c r="N1680" s="111">
        <v>0</v>
      </c>
      <c r="O1680" s="112">
        <v>5.1365100065237101E-4</v>
      </c>
      <c r="P1680" s="112" t="s">
        <v>156</v>
      </c>
      <c r="Q1680" s="113">
        <v>0</v>
      </c>
      <c r="R1680" s="107">
        <v>0</v>
      </c>
      <c r="S1680" s="108">
        <v>3.80771706205568E-4</v>
      </c>
      <c r="T1680" s="108" t="s">
        <v>156</v>
      </c>
      <c r="U1680" s="110" t="s">
        <v>157</v>
      </c>
      <c r="V1680" s="116">
        <v>0</v>
      </c>
      <c r="W1680" s="107">
        <v>0</v>
      </c>
      <c r="X1680" s="108">
        <v>8.8876018480351596E-4</v>
      </c>
      <c r="Y1680" s="108" t="s">
        <v>156</v>
      </c>
      <c r="Z1680" s="113">
        <v>0</v>
      </c>
      <c r="AA1680" s="107">
        <v>0</v>
      </c>
      <c r="AB1680" s="114">
        <v>1.54811598164263E-4</v>
      </c>
      <c r="AC1680" s="108" t="s">
        <v>156</v>
      </c>
      <c r="AD1680" s="110" t="s">
        <v>157</v>
      </c>
    </row>
    <row r="1681" spans="1:30" x14ac:dyDescent="0.2">
      <c r="A1681" s="105" t="s">
        <v>4874</v>
      </c>
      <c r="B1681" s="105" t="s">
        <v>4875</v>
      </c>
      <c r="C1681" s="105" t="s">
        <v>4876</v>
      </c>
      <c r="D1681" s="116">
        <v>0</v>
      </c>
      <c r="E1681" s="107">
        <v>0</v>
      </c>
      <c r="F1681" s="108">
        <v>7.9970018575852096E-4</v>
      </c>
      <c r="G1681" s="108" t="s">
        <v>156</v>
      </c>
      <c r="H1681" s="113">
        <v>0</v>
      </c>
      <c r="I1681" s="107">
        <v>0</v>
      </c>
      <c r="J1681" s="108">
        <v>6.1398546148885499E-4</v>
      </c>
      <c r="K1681" s="108" t="s">
        <v>156</v>
      </c>
      <c r="L1681" s="110" t="s">
        <v>157</v>
      </c>
      <c r="M1681" s="116">
        <v>0</v>
      </c>
      <c r="N1681" s="111">
        <v>0</v>
      </c>
      <c r="O1681" s="112">
        <v>5.0985852828706901E-4</v>
      </c>
      <c r="P1681" s="112" t="s">
        <v>156</v>
      </c>
      <c r="Q1681" s="113">
        <v>0</v>
      </c>
      <c r="R1681" s="107">
        <v>0</v>
      </c>
      <c r="S1681" s="108">
        <v>3.7838707634752199E-4</v>
      </c>
      <c r="T1681" s="108" t="s">
        <v>156</v>
      </c>
      <c r="U1681" s="110" t="s">
        <v>157</v>
      </c>
      <c r="V1681" s="116">
        <v>0</v>
      </c>
      <c r="W1681" s="107">
        <v>0</v>
      </c>
      <c r="X1681" s="108">
        <v>8.8182946898777103E-4</v>
      </c>
      <c r="Y1681" s="108" t="s">
        <v>156</v>
      </c>
      <c r="Z1681" s="113">
        <v>0</v>
      </c>
      <c r="AA1681" s="107">
        <v>0</v>
      </c>
      <c r="AB1681" s="114">
        <v>1.5418050365836099E-4</v>
      </c>
      <c r="AC1681" s="108" t="s">
        <v>156</v>
      </c>
      <c r="AD1681" s="110" t="s">
        <v>157</v>
      </c>
    </row>
    <row r="1682" spans="1:30" x14ac:dyDescent="0.2">
      <c r="A1682" s="105" t="s">
        <v>4877</v>
      </c>
      <c r="B1682" s="105" t="s">
        <v>4878</v>
      </c>
      <c r="C1682" s="105" t="s">
        <v>4879</v>
      </c>
      <c r="D1682" s="106">
        <v>0</v>
      </c>
      <c r="E1682" s="107">
        <v>0</v>
      </c>
      <c r="F1682" s="108">
        <v>0</v>
      </c>
      <c r="G1682" s="108" t="s">
        <v>156</v>
      </c>
      <c r="H1682" s="109">
        <v>0</v>
      </c>
      <c r="I1682" s="107">
        <v>0</v>
      </c>
      <c r="J1682" s="108">
        <v>0</v>
      </c>
      <c r="K1682" s="108" t="s">
        <v>156</v>
      </c>
      <c r="L1682" s="110" t="s">
        <v>157</v>
      </c>
      <c r="M1682" s="106">
        <v>0</v>
      </c>
      <c r="N1682" s="111">
        <v>0</v>
      </c>
      <c r="O1682" s="112">
        <v>0</v>
      </c>
      <c r="P1682" s="112" t="s">
        <v>156</v>
      </c>
      <c r="Q1682" s="109">
        <v>0</v>
      </c>
      <c r="R1682" s="107">
        <v>0</v>
      </c>
      <c r="S1682" s="108">
        <v>0</v>
      </c>
      <c r="T1682" s="108" t="s">
        <v>156</v>
      </c>
      <c r="U1682" s="110" t="s">
        <v>157</v>
      </c>
      <c r="V1682" s="106">
        <v>0</v>
      </c>
      <c r="W1682" s="107">
        <v>0</v>
      </c>
      <c r="X1682" s="108">
        <v>0</v>
      </c>
      <c r="Y1682" s="108" t="s">
        <v>156</v>
      </c>
      <c r="Z1682" s="109">
        <v>0</v>
      </c>
      <c r="AA1682" s="107">
        <v>0</v>
      </c>
      <c r="AB1682" s="108">
        <v>0</v>
      </c>
      <c r="AC1682" s="108" t="s">
        <v>156</v>
      </c>
      <c r="AD1682" s="110" t="s">
        <v>157</v>
      </c>
    </row>
    <row r="1683" spans="1:30" x14ac:dyDescent="0.2">
      <c r="A1683" s="105" t="s">
        <v>4880</v>
      </c>
      <c r="B1683" s="105" t="s">
        <v>4881</v>
      </c>
      <c r="C1683" s="105" t="s">
        <v>4882</v>
      </c>
      <c r="D1683" s="116">
        <v>0</v>
      </c>
      <c r="E1683" s="107">
        <v>0</v>
      </c>
      <c r="F1683" s="108">
        <v>7.9970018575852096E-4</v>
      </c>
      <c r="G1683" s="108" t="s">
        <v>156</v>
      </c>
      <c r="H1683" s="113">
        <v>0</v>
      </c>
      <c r="I1683" s="107">
        <v>0</v>
      </c>
      <c r="J1683" s="108">
        <v>6.1398546148885499E-4</v>
      </c>
      <c r="K1683" s="108" t="s">
        <v>156</v>
      </c>
      <c r="L1683" s="110" t="s">
        <v>157</v>
      </c>
      <c r="M1683" s="116">
        <v>0</v>
      </c>
      <c r="N1683" s="111">
        <v>0</v>
      </c>
      <c r="O1683" s="112">
        <v>5.0985852828706998E-4</v>
      </c>
      <c r="P1683" s="112" t="s">
        <v>156</v>
      </c>
      <c r="Q1683" s="113">
        <v>0</v>
      </c>
      <c r="R1683" s="107">
        <v>0</v>
      </c>
      <c r="S1683" s="108">
        <v>3.7838707634752199E-4</v>
      </c>
      <c r="T1683" s="108" t="s">
        <v>156</v>
      </c>
      <c r="U1683" s="110" t="s">
        <v>157</v>
      </c>
      <c r="V1683" s="116">
        <v>0</v>
      </c>
      <c r="W1683" s="107">
        <v>0</v>
      </c>
      <c r="X1683" s="108">
        <v>8.8182946898777103E-4</v>
      </c>
      <c r="Y1683" s="108" t="s">
        <v>156</v>
      </c>
      <c r="Z1683" s="113">
        <v>0</v>
      </c>
      <c r="AA1683" s="107">
        <v>0</v>
      </c>
      <c r="AB1683" s="114">
        <v>1.5418050365836099E-4</v>
      </c>
      <c r="AC1683" s="108" t="s">
        <v>156</v>
      </c>
      <c r="AD1683" s="110" t="s">
        <v>157</v>
      </c>
    </row>
    <row r="1684" spans="1:30" x14ac:dyDescent="0.2">
      <c r="A1684" s="105" t="s">
        <v>4883</v>
      </c>
      <c r="B1684" s="105" t="s">
        <v>4884</v>
      </c>
      <c r="C1684" s="105" t="s">
        <v>4885</v>
      </c>
      <c r="D1684" s="116">
        <v>0</v>
      </c>
      <c r="E1684" s="107">
        <v>0</v>
      </c>
      <c r="F1684" s="108">
        <v>7.9970018575852096E-4</v>
      </c>
      <c r="G1684" s="108" t="s">
        <v>156</v>
      </c>
      <c r="H1684" s="113">
        <v>0</v>
      </c>
      <c r="I1684" s="107">
        <v>0</v>
      </c>
      <c r="J1684" s="108">
        <v>6.1398546148885499E-4</v>
      </c>
      <c r="K1684" s="108" t="s">
        <v>156</v>
      </c>
      <c r="L1684" s="110" t="s">
        <v>157</v>
      </c>
      <c r="M1684" s="116">
        <v>0</v>
      </c>
      <c r="N1684" s="111">
        <v>0</v>
      </c>
      <c r="O1684" s="112">
        <v>5.0985852828706901E-4</v>
      </c>
      <c r="P1684" s="112" t="s">
        <v>156</v>
      </c>
      <c r="Q1684" s="113">
        <v>0</v>
      </c>
      <c r="R1684" s="107">
        <v>0</v>
      </c>
      <c r="S1684" s="108">
        <v>3.7838707634752199E-4</v>
      </c>
      <c r="T1684" s="108" t="s">
        <v>156</v>
      </c>
      <c r="U1684" s="110" t="s">
        <v>157</v>
      </c>
      <c r="V1684" s="116">
        <v>0</v>
      </c>
      <c r="W1684" s="107">
        <v>0</v>
      </c>
      <c r="X1684" s="108">
        <v>8.8182946898777103E-4</v>
      </c>
      <c r="Y1684" s="108" t="s">
        <v>156</v>
      </c>
      <c r="Z1684" s="113">
        <v>0</v>
      </c>
      <c r="AA1684" s="107">
        <v>0</v>
      </c>
      <c r="AB1684" s="114">
        <v>1.5418050365836099E-4</v>
      </c>
      <c r="AC1684" s="108" t="s">
        <v>156</v>
      </c>
      <c r="AD1684" s="110" t="s">
        <v>157</v>
      </c>
    </row>
    <row r="1685" spans="1:30" x14ac:dyDescent="0.2">
      <c r="A1685" s="105" t="s">
        <v>4886</v>
      </c>
      <c r="B1685" s="105" t="s">
        <v>4887</v>
      </c>
      <c r="C1685" s="105" t="s">
        <v>4888</v>
      </c>
      <c r="D1685" s="116">
        <v>7.1579553476855398E-5</v>
      </c>
      <c r="E1685" s="107">
        <v>-2.9048846633005588E-5</v>
      </c>
      <c r="F1685" s="108">
        <v>1.2220781064948699E-2</v>
      </c>
      <c r="G1685" s="108">
        <v>17073.00544826698</v>
      </c>
      <c r="H1685" s="113">
        <v>7.2937394444444402E-5</v>
      </c>
      <c r="I1685" s="107">
        <v>-1.7969301415236364E-4</v>
      </c>
      <c r="J1685" s="114">
        <v>8.8939216137205406E-5</v>
      </c>
      <c r="K1685" s="108">
        <v>121.93911890415747</v>
      </c>
      <c r="L1685" s="110">
        <v>2.6289815343664107</v>
      </c>
      <c r="M1685" s="116">
        <v>7.8120580645161297E-5</v>
      </c>
      <c r="N1685" s="111">
        <v>-4.2424557752341314E-5</v>
      </c>
      <c r="O1685" s="112">
        <v>5.5172306607021403E-3</v>
      </c>
      <c r="P1685" s="112">
        <v>7062.4547528166277</v>
      </c>
      <c r="Q1685" s="113">
        <v>3.1555365432098798E-5</v>
      </c>
      <c r="R1685" s="107">
        <v>-7.2792879610367092E-5</v>
      </c>
      <c r="S1685" s="108">
        <v>1.9755449740613699E-4</v>
      </c>
      <c r="T1685" s="108">
        <v>626.05675675421048</v>
      </c>
      <c r="U1685" s="110">
        <v>0.77889771634087968</v>
      </c>
      <c r="V1685" s="116">
        <v>9.3094685748675997E-5</v>
      </c>
      <c r="W1685" s="107">
        <v>-1.5415579690126844E-5</v>
      </c>
      <c r="X1685" s="108">
        <v>4.2171738181523899E-3</v>
      </c>
      <c r="Y1685" s="108">
        <v>4529.9834080081919</v>
      </c>
      <c r="Z1685" s="113">
        <v>2.9864022222222202E-5</v>
      </c>
      <c r="AA1685" s="107">
        <v>-1.5307865123488104E-5</v>
      </c>
      <c r="AB1685" s="114">
        <v>1.5993605029095701E-4</v>
      </c>
      <c r="AC1685" s="108">
        <v>535.5475866608034</v>
      </c>
      <c r="AD1685" s="110">
        <v>-1.0116047127624102E-2</v>
      </c>
    </row>
    <row r="1686" spans="1:30" x14ac:dyDescent="0.2">
      <c r="A1686" s="105" t="s">
        <v>4889</v>
      </c>
      <c r="B1686" s="105" t="s">
        <v>4890</v>
      </c>
      <c r="C1686" s="105" t="s">
        <v>4891</v>
      </c>
      <c r="D1686" s="106">
        <v>-7.3659537619010602E-3</v>
      </c>
      <c r="E1686" s="107">
        <v>2.9892958357788657E-3</v>
      </c>
      <c r="F1686" s="108">
        <v>5.3167847968436099E-3</v>
      </c>
      <c r="G1686" s="108">
        <v>72.180534506524197</v>
      </c>
      <c r="H1686" s="109">
        <v>-1.0605229567815901E-3</v>
      </c>
      <c r="I1686" s="107">
        <v>2.612769048488766E-3</v>
      </c>
      <c r="J1686" s="108">
        <v>2.15100243391401E-4</v>
      </c>
      <c r="K1686" s="108">
        <v>20.282469324772901</v>
      </c>
      <c r="L1686" s="110">
        <v>-0.19422607486273086</v>
      </c>
      <c r="M1686" s="106">
        <v>-7.8083572171604903E-4</v>
      </c>
      <c r="N1686" s="111">
        <v>4.2404459743458731E-4</v>
      </c>
      <c r="O1686" s="112">
        <v>3.6164015882002801E-3</v>
      </c>
      <c r="P1686" s="112">
        <v>463.14499806085797</v>
      </c>
      <c r="Q1686" s="109">
        <v>-3.1237687829255599E-4</v>
      </c>
      <c r="R1686" s="107">
        <v>7.206005122501897E-4</v>
      </c>
      <c r="S1686" s="108">
        <v>2.1488552521835099E-4</v>
      </c>
      <c r="T1686" s="108">
        <v>68.7904707905751</v>
      </c>
      <c r="U1686" s="110">
        <v>0.76498367406212764</v>
      </c>
      <c r="V1686" s="106">
        <v>-3.4348684540519798E-3</v>
      </c>
      <c r="W1686" s="107">
        <v>5.6878099918065571E-4</v>
      </c>
      <c r="X1686" s="108">
        <v>7.2834773212667901E-4</v>
      </c>
      <c r="Y1686" s="108">
        <v>21.204530591774901</v>
      </c>
      <c r="Z1686" s="109">
        <v>-7.6763094268304398E-4</v>
      </c>
      <c r="AA1686" s="107">
        <v>3.9347649984214621E-4</v>
      </c>
      <c r="AB1686" s="108">
        <v>1.4031640364855E-4</v>
      </c>
      <c r="AC1686" s="108">
        <v>18.279148982467099</v>
      </c>
      <c r="AD1686" s="110">
        <v>-0.53159579661074841</v>
      </c>
    </row>
    <row r="1687" spans="1:30" x14ac:dyDescent="0.2">
      <c r="A1687" s="105" t="s">
        <v>4892</v>
      </c>
      <c r="B1687" s="105" t="s">
        <v>4893</v>
      </c>
      <c r="C1687" s="105" t="s">
        <v>4894</v>
      </c>
      <c r="D1687" s="106">
        <v>0</v>
      </c>
      <c r="E1687" s="107">
        <v>0</v>
      </c>
      <c r="F1687" s="108">
        <v>0</v>
      </c>
      <c r="G1687" s="108" t="s">
        <v>156</v>
      </c>
      <c r="H1687" s="109">
        <v>0</v>
      </c>
      <c r="I1687" s="107">
        <v>0</v>
      </c>
      <c r="J1687" s="108">
        <v>0</v>
      </c>
      <c r="K1687" s="108" t="s">
        <v>156</v>
      </c>
      <c r="L1687" s="110" t="s">
        <v>157</v>
      </c>
      <c r="M1687" s="106">
        <v>0</v>
      </c>
      <c r="N1687" s="111">
        <v>0</v>
      </c>
      <c r="O1687" s="112">
        <v>0</v>
      </c>
      <c r="P1687" s="112" t="s">
        <v>156</v>
      </c>
      <c r="Q1687" s="109">
        <v>0</v>
      </c>
      <c r="R1687" s="107">
        <v>0</v>
      </c>
      <c r="S1687" s="108">
        <v>0</v>
      </c>
      <c r="T1687" s="108" t="s">
        <v>156</v>
      </c>
      <c r="U1687" s="110" t="s">
        <v>157</v>
      </c>
      <c r="V1687" s="106">
        <v>0</v>
      </c>
      <c r="W1687" s="107">
        <v>0</v>
      </c>
      <c r="X1687" s="108">
        <v>0</v>
      </c>
      <c r="Y1687" s="108" t="s">
        <v>156</v>
      </c>
      <c r="Z1687" s="109">
        <v>0</v>
      </c>
      <c r="AA1687" s="107">
        <v>0</v>
      </c>
      <c r="AB1687" s="108">
        <v>0</v>
      </c>
      <c r="AC1687" s="108" t="s">
        <v>156</v>
      </c>
      <c r="AD1687" s="110" t="s">
        <v>157</v>
      </c>
    </row>
    <row r="1688" spans="1:30" x14ac:dyDescent="0.2">
      <c r="A1688" s="105" t="s">
        <v>4895</v>
      </c>
      <c r="B1688" s="105" t="s">
        <v>4896</v>
      </c>
      <c r="C1688" s="105" t="s">
        <v>4897</v>
      </c>
      <c r="D1688" s="116">
        <v>4.7719702317903597E-5</v>
      </c>
      <c r="E1688" s="107">
        <v>-1.9365897755337059E-5</v>
      </c>
      <c r="F1688" s="114">
        <v>5.9867769003332201E-8</v>
      </c>
      <c r="G1688" s="108">
        <v>0.12545713006443224</v>
      </c>
      <c r="H1688" s="113">
        <v>4.8624929629629597E-5</v>
      </c>
      <c r="I1688" s="107">
        <v>-1.1979534276824242E-4</v>
      </c>
      <c r="J1688" s="114">
        <v>1.3161387811173001E-7</v>
      </c>
      <c r="K1688" s="108">
        <v>0.27067160634311976</v>
      </c>
      <c r="L1688" s="110">
        <v>2.6289815343664107</v>
      </c>
      <c r="M1688" s="116">
        <v>5.20803870967742E-5</v>
      </c>
      <c r="N1688" s="111">
        <v>-2.8283038501560877E-5</v>
      </c>
      <c r="O1688" s="115">
        <v>1.3366435123270401E-7</v>
      </c>
      <c r="P1688" s="112">
        <v>0.25665007248185956</v>
      </c>
      <c r="Q1688" s="113">
        <v>2.1036910288065899E-5</v>
      </c>
      <c r="R1688" s="107">
        <v>-4.8528586406911473E-5</v>
      </c>
      <c r="S1688" s="114">
        <v>5.4254604001215901E-8</v>
      </c>
      <c r="T1688" s="108">
        <v>0.25790196021320766</v>
      </c>
      <c r="U1688" s="110">
        <v>0.77889771634088201</v>
      </c>
      <c r="V1688" s="116">
        <v>6.2063123832450701E-5</v>
      </c>
      <c r="W1688" s="107">
        <v>-1.0277053126751235E-5</v>
      </c>
      <c r="X1688" s="114">
        <v>1.08825241962206E-7</v>
      </c>
      <c r="Y1688" s="108">
        <v>0.17534605937012951</v>
      </c>
      <c r="Z1688" s="113">
        <v>1.9909348148148099E-5</v>
      </c>
      <c r="AA1688" s="107">
        <v>-1.0205243415658719E-5</v>
      </c>
      <c r="AB1688" s="114">
        <v>4.9138374339798298E-8</v>
      </c>
      <c r="AC1688" s="108">
        <v>0.24681056343057112</v>
      </c>
      <c r="AD1688" s="110">
        <v>-1.0116047127627167E-2</v>
      </c>
    </row>
    <row r="1689" spans="1:30" x14ac:dyDescent="0.2">
      <c r="A1689" s="105" t="s">
        <v>4898</v>
      </c>
      <c r="B1689" s="105" t="s">
        <v>4899</v>
      </c>
      <c r="C1689" s="105" t="s">
        <v>4900</v>
      </c>
      <c r="D1689" s="116">
        <v>0</v>
      </c>
      <c r="E1689" s="107">
        <v>0</v>
      </c>
      <c r="F1689" s="114">
        <v>2.1195784823597999E-5</v>
      </c>
      <c r="G1689" s="108" t="s">
        <v>156</v>
      </c>
      <c r="H1689" s="113">
        <v>4.8624929629629597E-5</v>
      </c>
      <c r="I1689" s="107">
        <v>-1.1979534276824242E-4</v>
      </c>
      <c r="J1689" s="114">
        <v>6.8964190940660802E-6</v>
      </c>
      <c r="K1689" s="108">
        <v>14.18288755705211</v>
      </c>
      <c r="L1689" s="110" t="s">
        <v>157</v>
      </c>
      <c r="M1689" s="116">
        <v>5.20803870967742E-5</v>
      </c>
      <c r="N1689" s="111">
        <v>-2.8283038501560877E-5</v>
      </c>
      <c r="O1689" s="115">
        <v>1.47728154485057E-5</v>
      </c>
      <c r="P1689" s="112">
        <v>28.365410228336629</v>
      </c>
      <c r="Q1689" s="113">
        <v>2.1036910288065899E-5</v>
      </c>
      <c r="R1689" s="107">
        <v>-4.8528586406911473E-5</v>
      </c>
      <c r="S1689" s="114">
        <v>3.53143802387191E-6</v>
      </c>
      <c r="T1689" s="108">
        <v>16.786866395847451</v>
      </c>
      <c r="U1689" s="110">
        <v>0.77889771634088201</v>
      </c>
      <c r="V1689" s="116">
        <v>0</v>
      </c>
      <c r="W1689" s="107">
        <v>0</v>
      </c>
      <c r="X1689" s="114">
        <v>1.24139652949616E-5</v>
      </c>
      <c r="Y1689" s="108" t="s">
        <v>156</v>
      </c>
      <c r="Z1689" s="113">
        <v>1.9909348148148099E-5</v>
      </c>
      <c r="AA1689" s="107">
        <v>-1.0205243415658719E-5</v>
      </c>
      <c r="AB1689" s="114">
        <v>2.83653512499783E-6</v>
      </c>
      <c r="AC1689" s="108">
        <v>14.247252616664271</v>
      </c>
      <c r="AD1689" s="110" t="s">
        <v>157</v>
      </c>
    </row>
    <row r="1690" spans="1:30" x14ac:dyDescent="0.2">
      <c r="A1690" s="105" t="s">
        <v>4901</v>
      </c>
      <c r="B1690" s="105" t="s">
        <v>4902</v>
      </c>
      <c r="C1690" s="105" t="s">
        <v>4903</v>
      </c>
      <c r="D1690" s="116">
        <v>4.7719702317903597E-5</v>
      </c>
      <c r="E1690" s="107">
        <v>-1.9365897755337059E-5</v>
      </c>
      <c r="F1690" s="114">
        <v>2.1203518883436801E-5</v>
      </c>
      <c r="G1690" s="108">
        <v>44.43346847006967</v>
      </c>
      <c r="H1690" s="113">
        <v>0</v>
      </c>
      <c r="I1690" s="107">
        <v>0</v>
      </c>
      <c r="J1690" s="114">
        <v>6.91922297269601E-6</v>
      </c>
      <c r="K1690" s="108" t="s">
        <v>156</v>
      </c>
      <c r="L1690" s="110" t="s">
        <v>157</v>
      </c>
      <c r="M1690" s="116">
        <v>0</v>
      </c>
      <c r="N1690" s="111">
        <v>0</v>
      </c>
      <c r="O1690" s="115">
        <v>1.4767623052184801E-5</v>
      </c>
      <c r="P1690" s="112" t="s">
        <v>156</v>
      </c>
      <c r="Q1690" s="113">
        <v>0</v>
      </c>
      <c r="R1690" s="107">
        <v>0</v>
      </c>
      <c r="S1690" s="114">
        <v>3.5404097955232898E-6</v>
      </c>
      <c r="T1690" s="108" t="s">
        <v>156</v>
      </c>
      <c r="U1690" s="110" t="s">
        <v>157</v>
      </c>
      <c r="V1690" s="116">
        <v>6.2063123832450701E-5</v>
      </c>
      <c r="W1690" s="107">
        <v>-1.0277053126751235E-5</v>
      </c>
      <c r="X1690" s="114">
        <v>1.24075056809362E-5</v>
      </c>
      <c r="Y1690" s="108">
        <v>19.991751808098218</v>
      </c>
      <c r="Z1690" s="113">
        <v>0</v>
      </c>
      <c r="AA1690" s="107">
        <v>0</v>
      </c>
      <c r="AB1690" s="114">
        <v>2.8446071470318099E-6</v>
      </c>
      <c r="AC1690" s="108" t="s">
        <v>156</v>
      </c>
      <c r="AD1690" s="110" t="s">
        <v>157</v>
      </c>
    </row>
    <row r="1691" spans="1:30" x14ac:dyDescent="0.2">
      <c r="A1691" s="105" t="s">
        <v>4904</v>
      </c>
      <c r="B1691" s="105" t="s">
        <v>4905</v>
      </c>
      <c r="C1691" s="105" t="s">
        <v>4906</v>
      </c>
      <c r="D1691" s="116">
        <v>4.7719702317903597E-5</v>
      </c>
      <c r="E1691" s="107">
        <v>-1.9365897755337059E-5</v>
      </c>
      <c r="F1691" s="114">
        <v>5.9867769003332201E-8</v>
      </c>
      <c r="G1691" s="108">
        <v>0.12545713006443224</v>
      </c>
      <c r="H1691" s="113">
        <v>4.8624929629629597E-5</v>
      </c>
      <c r="I1691" s="107">
        <v>-1.1979534276824242E-4</v>
      </c>
      <c r="J1691" s="114">
        <v>1.3161387811173001E-7</v>
      </c>
      <c r="K1691" s="108">
        <v>0.27067160634311976</v>
      </c>
      <c r="L1691" s="110">
        <v>2.6289815343664107</v>
      </c>
      <c r="M1691" s="116">
        <v>5.20803870967742E-5</v>
      </c>
      <c r="N1691" s="111">
        <v>-2.8283038501560877E-5</v>
      </c>
      <c r="O1691" s="115">
        <v>1.3366435123270401E-7</v>
      </c>
      <c r="P1691" s="112">
        <v>0.25665007248185956</v>
      </c>
      <c r="Q1691" s="113">
        <v>2.1036910288065899E-5</v>
      </c>
      <c r="R1691" s="107">
        <v>-4.8528586406911473E-5</v>
      </c>
      <c r="S1691" s="114">
        <v>5.4254604001215901E-8</v>
      </c>
      <c r="T1691" s="108">
        <v>0.25790196021320766</v>
      </c>
      <c r="U1691" s="110">
        <v>0.77889771634088201</v>
      </c>
      <c r="V1691" s="116">
        <v>6.2063123832450701E-5</v>
      </c>
      <c r="W1691" s="107">
        <v>-1.0277053126751235E-5</v>
      </c>
      <c r="X1691" s="114">
        <v>1.08825241962206E-7</v>
      </c>
      <c r="Y1691" s="108">
        <v>0.17534605937012951</v>
      </c>
      <c r="Z1691" s="113">
        <v>1.9909348148148099E-5</v>
      </c>
      <c r="AA1691" s="107">
        <v>-1.0205243415658719E-5</v>
      </c>
      <c r="AB1691" s="114">
        <v>4.9138374339798298E-8</v>
      </c>
      <c r="AC1691" s="108">
        <v>0.24681056343057112</v>
      </c>
      <c r="AD1691" s="110">
        <v>-1.0116047127627167E-2</v>
      </c>
    </row>
    <row r="1692" spans="1:30" x14ac:dyDescent="0.2">
      <c r="A1692" s="105" t="s">
        <v>4907</v>
      </c>
      <c r="B1692" s="105" t="s">
        <v>4908</v>
      </c>
      <c r="C1692" s="105" t="s">
        <v>4909</v>
      </c>
      <c r="D1692" s="106">
        <v>0</v>
      </c>
      <c r="E1692" s="107">
        <v>0</v>
      </c>
      <c r="F1692" s="108">
        <v>0</v>
      </c>
      <c r="G1692" s="108" t="s">
        <v>156</v>
      </c>
      <c r="H1692" s="109">
        <v>0</v>
      </c>
      <c r="I1692" s="107">
        <v>0</v>
      </c>
      <c r="J1692" s="108">
        <v>0</v>
      </c>
      <c r="K1692" s="108" t="s">
        <v>156</v>
      </c>
      <c r="L1692" s="110" t="s">
        <v>157</v>
      </c>
      <c r="M1692" s="106">
        <v>0</v>
      </c>
      <c r="N1692" s="111">
        <v>0</v>
      </c>
      <c r="O1692" s="112">
        <v>0</v>
      </c>
      <c r="P1692" s="112" t="s">
        <v>156</v>
      </c>
      <c r="Q1692" s="109">
        <v>0</v>
      </c>
      <c r="R1692" s="107">
        <v>0</v>
      </c>
      <c r="S1692" s="108">
        <v>0</v>
      </c>
      <c r="T1692" s="108" t="s">
        <v>156</v>
      </c>
      <c r="U1692" s="110" t="s">
        <v>157</v>
      </c>
      <c r="V1692" s="106">
        <v>0</v>
      </c>
      <c r="W1692" s="107">
        <v>0</v>
      </c>
      <c r="X1692" s="108">
        <v>0</v>
      </c>
      <c r="Y1692" s="108" t="s">
        <v>156</v>
      </c>
      <c r="Z1692" s="109">
        <v>0</v>
      </c>
      <c r="AA1692" s="107">
        <v>0</v>
      </c>
      <c r="AB1692" s="108">
        <v>0</v>
      </c>
      <c r="AC1692" s="108" t="s">
        <v>156</v>
      </c>
      <c r="AD1692" s="110" t="s">
        <v>157</v>
      </c>
    </row>
    <row r="1693" spans="1:30" x14ac:dyDescent="0.2">
      <c r="A1693" s="105" t="s">
        <v>4910</v>
      </c>
      <c r="B1693" s="105" t="s">
        <v>4911</v>
      </c>
      <c r="C1693" s="105" t="s">
        <v>4912</v>
      </c>
      <c r="D1693" s="106">
        <v>0</v>
      </c>
      <c r="E1693" s="107">
        <v>0</v>
      </c>
      <c r="F1693" s="108">
        <v>7.5958324210224498E-2</v>
      </c>
      <c r="G1693" s="108" t="s">
        <v>156</v>
      </c>
      <c r="H1693" s="109">
        <v>0</v>
      </c>
      <c r="I1693" s="107">
        <v>0</v>
      </c>
      <c r="J1693" s="108">
        <v>9.0049522364733306E-3</v>
      </c>
      <c r="K1693" s="108" t="s">
        <v>156</v>
      </c>
      <c r="L1693" s="110" t="s">
        <v>157</v>
      </c>
      <c r="M1693" s="106">
        <v>0</v>
      </c>
      <c r="N1693" s="111">
        <v>0</v>
      </c>
      <c r="O1693" s="112">
        <v>2.6764073059591199E-2</v>
      </c>
      <c r="P1693" s="112" t="s">
        <v>156</v>
      </c>
      <c r="Q1693" s="109">
        <v>0</v>
      </c>
      <c r="R1693" s="107">
        <v>0</v>
      </c>
      <c r="S1693" s="108">
        <v>3.0388779880960899E-3</v>
      </c>
      <c r="T1693" s="108" t="s">
        <v>156</v>
      </c>
      <c r="U1693" s="110" t="s">
        <v>157</v>
      </c>
      <c r="V1693" s="106">
        <v>0</v>
      </c>
      <c r="W1693" s="107">
        <v>0</v>
      </c>
      <c r="X1693" s="108">
        <v>2.8627989575965101E-3</v>
      </c>
      <c r="Y1693" s="108" t="s">
        <v>156</v>
      </c>
      <c r="Z1693" s="109">
        <v>0</v>
      </c>
      <c r="AA1693" s="107">
        <v>0</v>
      </c>
      <c r="AB1693" s="108">
        <v>1.36428059631373E-2</v>
      </c>
      <c r="AC1693" s="108" t="s">
        <v>156</v>
      </c>
      <c r="AD1693" s="110" t="s">
        <v>157</v>
      </c>
    </row>
    <row r="1694" spans="1:30" x14ac:dyDescent="0.2">
      <c r="A1694" s="105" t="s">
        <v>4913</v>
      </c>
      <c r="B1694" s="105" t="s">
        <v>4914</v>
      </c>
      <c r="C1694" s="105" t="s">
        <v>4915</v>
      </c>
      <c r="D1694" s="106">
        <v>0</v>
      </c>
      <c r="E1694" s="107">
        <v>0</v>
      </c>
      <c r="F1694" s="108">
        <v>5.3270452158329103E-2</v>
      </c>
      <c r="G1694" s="108" t="s">
        <v>156</v>
      </c>
      <c r="H1694" s="109">
        <v>0</v>
      </c>
      <c r="I1694" s="107">
        <v>0</v>
      </c>
      <c r="J1694" s="108">
        <v>1.0947209237412501E-2</v>
      </c>
      <c r="K1694" s="108" t="s">
        <v>156</v>
      </c>
      <c r="L1694" s="110" t="s">
        <v>157</v>
      </c>
      <c r="M1694" s="106">
        <v>0</v>
      </c>
      <c r="N1694" s="111">
        <v>0</v>
      </c>
      <c r="O1694" s="112">
        <v>3.37706933308086E-2</v>
      </c>
      <c r="P1694" s="112" t="s">
        <v>156</v>
      </c>
      <c r="Q1694" s="109">
        <v>0</v>
      </c>
      <c r="R1694" s="107">
        <v>0</v>
      </c>
      <c r="S1694" s="108">
        <v>3.91337607164223E-3</v>
      </c>
      <c r="T1694" s="108" t="s">
        <v>156</v>
      </c>
      <c r="U1694" s="110" t="s">
        <v>157</v>
      </c>
      <c r="V1694" s="106">
        <v>0</v>
      </c>
      <c r="W1694" s="107">
        <v>0</v>
      </c>
      <c r="X1694" s="108">
        <v>3.5805998663660499E-3</v>
      </c>
      <c r="Y1694" s="108" t="s">
        <v>156</v>
      </c>
      <c r="Z1694" s="109">
        <v>0</v>
      </c>
      <c r="AA1694" s="107">
        <v>0</v>
      </c>
      <c r="AB1694" s="108">
        <v>1.30635751244336E-2</v>
      </c>
      <c r="AC1694" s="108" t="s">
        <v>156</v>
      </c>
      <c r="AD1694" s="110" t="s">
        <v>157</v>
      </c>
    </row>
    <row r="1695" spans="1:30" x14ac:dyDescent="0.2">
      <c r="A1695" s="105" t="s">
        <v>4916</v>
      </c>
      <c r="B1695" s="105" t="s">
        <v>4917</v>
      </c>
      <c r="C1695" s="105" t="s">
        <v>4918</v>
      </c>
      <c r="D1695" s="106">
        <v>0</v>
      </c>
      <c r="E1695" s="107">
        <v>0</v>
      </c>
      <c r="F1695" s="108">
        <v>4.7312191903386001E-2</v>
      </c>
      <c r="G1695" s="108" t="s">
        <v>156</v>
      </c>
      <c r="H1695" s="109">
        <v>0</v>
      </c>
      <c r="I1695" s="107">
        <v>0</v>
      </c>
      <c r="J1695" s="108">
        <v>1.1587956830388799E-2</v>
      </c>
      <c r="K1695" s="108" t="s">
        <v>156</v>
      </c>
      <c r="L1695" s="110" t="s">
        <v>157</v>
      </c>
      <c r="M1695" s="106">
        <v>0</v>
      </c>
      <c r="N1695" s="111">
        <v>0</v>
      </c>
      <c r="O1695" s="112">
        <v>1.78483002286405E-2</v>
      </c>
      <c r="P1695" s="112" t="s">
        <v>156</v>
      </c>
      <c r="Q1695" s="109">
        <v>0</v>
      </c>
      <c r="R1695" s="107">
        <v>0</v>
      </c>
      <c r="S1695" s="108">
        <v>3.0143796872263299E-3</v>
      </c>
      <c r="T1695" s="108" t="s">
        <v>156</v>
      </c>
      <c r="U1695" s="110" t="s">
        <v>157</v>
      </c>
      <c r="V1695" s="106">
        <v>0</v>
      </c>
      <c r="W1695" s="107">
        <v>0</v>
      </c>
      <c r="X1695" s="108">
        <v>3.2841823923576E-3</v>
      </c>
      <c r="Y1695" s="108" t="s">
        <v>156</v>
      </c>
      <c r="Z1695" s="109">
        <v>0</v>
      </c>
      <c r="AA1695" s="107">
        <v>0</v>
      </c>
      <c r="AB1695" s="108">
        <v>8.1430687596507501E-3</v>
      </c>
      <c r="AC1695" s="108" t="s">
        <v>156</v>
      </c>
      <c r="AD1695" s="110" t="s">
        <v>157</v>
      </c>
    </row>
    <row r="1696" spans="1:30" x14ac:dyDescent="0.2">
      <c r="A1696" s="105" t="s">
        <v>4919</v>
      </c>
      <c r="B1696" s="105" t="s">
        <v>4920</v>
      </c>
      <c r="C1696" s="105" t="s">
        <v>4921</v>
      </c>
      <c r="D1696" s="106">
        <v>0</v>
      </c>
      <c r="E1696" s="107">
        <v>0</v>
      </c>
      <c r="F1696" s="108">
        <v>5.9985236399316098E-2</v>
      </c>
      <c r="G1696" s="108" t="s">
        <v>156</v>
      </c>
      <c r="H1696" s="109">
        <v>0</v>
      </c>
      <c r="I1696" s="107">
        <v>0</v>
      </c>
      <c r="J1696" s="108">
        <v>1.21517949585228E-2</v>
      </c>
      <c r="K1696" s="108" t="s">
        <v>156</v>
      </c>
      <c r="L1696" s="110" t="s">
        <v>157</v>
      </c>
      <c r="M1696" s="106">
        <v>1.5446007566034299E-4</v>
      </c>
      <c r="N1696" s="111">
        <v>-8.3881870131608007E-5</v>
      </c>
      <c r="O1696" s="112">
        <v>2.2988163714896901E-2</v>
      </c>
      <c r="P1696" s="112">
        <v>14882.916259504993</v>
      </c>
      <c r="Q1696" s="109">
        <v>0</v>
      </c>
      <c r="R1696" s="107">
        <v>0</v>
      </c>
      <c r="S1696" s="108">
        <v>2.9873409015112001E-3</v>
      </c>
      <c r="T1696" s="108" t="s">
        <v>156</v>
      </c>
      <c r="U1696" s="110" t="s">
        <v>157</v>
      </c>
      <c r="V1696" s="106">
        <v>0</v>
      </c>
      <c r="W1696" s="107">
        <v>0</v>
      </c>
      <c r="X1696" s="108">
        <v>2.3539885490674699E-3</v>
      </c>
      <c r="Y1696" s="108" t="s">
        <v>156</v>
      </c>
      <c r="Z1696" s="109">
        <v>0</v>
      </c>
      <c r="AA1696" s="107">
        <v>0</v>
      </c>
      <c r="AB1696" s="108">
        <v>1.20417139185725E-2</v>
      </c>
      <c r="AC1696" s="108" t="s">
        <v>156</v>
      </c>
      <c r="AD1696" s="110" t="s">
        <v>157</v>
      </c>
    </row>
    <row r="1697" spans="1:30" x14ac:dyDescent="0.2">
      <c r="A1697" s="105" t="s">
        <v>4922</v>
      </c>
      <c r="B1697" s="105" t="s">
        <v>4923</v>
      </c>
      <c r="C1697" s="105" t="s">
        <v>4924</v>
      </c>
      <c r="D1697" s="106">
        <v>0</v>
      </c>
      <c r="E1697" s="107">
        <v>0</v>
      </c>
      <c r="F1697" s="108">
        <v>7.5625289192392295E-2</v>
      </c>
      <c r="G1697" s="108" t="s">
        <v>156</v>
      </c>
      <c r="H1697" s="109">
        <v>0</v>
      </c>
      <c r="I1697" s="107">
        <v>0</v>
      </c>
      <c r="J1697" s="108">
        <v>7.1752118985066102E-3</v>
      </c>
      <c r="K1697" s="108" t="s">
        <v>156</v>
      </c>
      <c r="L1697" s="110" t="s">
        <v>157</v>
      </c>
      <c r="M1697" s="106">
        <v>0</v>
      </c>
      <c r="N1697" s="111">
        <v>0</v>
      </c>
      <c r="O1697" s="112">
        <v>3.4878540093034302E-2</v>
      </c>
      <c r="P1697" s="112" t="s">
        <v>156</v>
      </c>
      <c r="Q1697" s="109">
        <v>0</v>
      </c>
      <c r="R1697" s="107">
        <v>0</v>
      </c>
      <c r="S1697" s="108">
        <v>4.2893686165726697E-3</v>
      </c>
      <c r="T1697" s="108" t="s">
        <v>156</v>
      </c>
      <c r="U1697" s="110" t="s">
        <v>157</v>
      </c>
      <c r="V1697" s="116">
        <v>5.0075875672347097E-5</v>
      </c>
      <c r="W1697" s="107">
        <v>-8.2920807538246558E-6</v>
      </c>
      <c r="X1697" s="108">
        <v>3.0958568319673098E-3</v>
      </c>
      <c r="Y1697" s="108">
        <v>6182.3318921548162</v>
      </c>
      <c r="Z1697" s="109">
        <v>0</v>
      </c>
      <c r="AA1697" s="107">
        <v>0</v>
      </c>
      <c r="AB1697" s="108">
        <v>1.51067186195209E-2</v>
      </c>
      <c r="AC1697" s="108" t="s">
        <v>156</v>
      </c>
      <c r="AD1697" s="110" t="s">
        <v>157</v>
      </c>
    </row>
    <row r="1698" spans="1:30" x14ac:dyDescent="0.2">
      <c r="A1698" s="105" t="s">
        <v>4925</v>
      </c>
      <c r="B1698" s="105" t="s">
        <v>4926</v>
      </c>
      <c r="C1698" s="105" t="s">
        <v>4927</v>
      </c>
      <c r="D1698" s="116">
        <v>0</v>
      </c>
      <c r="E1698" s="107">
        <v>0</v>
      </c>
      <c r="F1698" s="108">
        <v>3.8709959943516097E-4</v>
      </c>
      <c r="G1698" s="108" t="s">
        <v>156</v>
      </c>
      <c r="H1698" s="113">
        <v>0</v>
      </c>
      <c r="I1698" s="107">
        <v>0</v>
      </c>
      <c r="J1698" s="108">
        <v>1.658536899913E-4</v>
      </c>
      <c r="K1698" s="108" t="s">
        <v>156</v>
      </c>
      <c r="L1698" s="110" t="s">
        <v>157</v>
      </c>
      <c r="M1698" s="106">
        <v>0</v>
      </c>
      <c r="N1698" s="111">
        <v>0</v>
      </c>
      <c r="O1698" s="112">
        <v>3.00429434604596E-2</v>
      </c>
      <c r="P1698" s="112" t="s">
        <v>156</v>
      </c>
      <c r="Q1698" s="109">
        <v>0</v>
      </c>
      <c r="R1698" s="107">
        <v>0</v>
      </c>
      <c r="S1698" s="108">
        <v>3.47699225627083E-3</v>
      </c>
      <c r="T1698" s="108" t="s">
        <v>156</v>
      </c>
      <c r="U1698" s="110" t="s">
        <v>157</v>
      </c>
      <c r="V1698" s="106">
        <v>0</v>
      </c>
      <c r="W1698" s="107">
        <v>0</v>
      </c>
      <c r="X1698" s="108">
        <v>2.4428244192118199E-3</v>
      </c>
      <c r="Y1698" s="108" t="s">
        <v>156</v>
      </c>
      <c r="Z1698" s="109">
        <v>0</v>
      </c>
      <c r="AA1698" s="107">
        <v>0</v>
      </c>
      <c r="AB1698" s="108">
        <v>9.9605020442420002E-3</v>
      </c>
      <c r="AC1698" s="108" t="s">
        <v>156</v>
      </c>
      <c r="AD1698" s="110" t="s">
        <v>157</v>
      </c>
    </row>
    <row r="1699" spans="1:30" x14ac:dyDescent="0.2">
      <c r="A1699" s="105" t="s">
        <v>4928</v>
      </c>
      <c r="B1699" s="105" t="s">
        <v>4929</v>
      </c>
      <c r="C1699" s="105" t="s">
        <v>4930</v>
      </c>
      <c r="D1699" s="106">
        <v>0</v>
      </c>
      <c r="E1699" s="107">
        <v>0</v>
      </c>
      <c r="F1699" s="108">
        <v>4.7267855728382602E-2</v>
      </c>
      <c r="G1699" s="108" t="s">
        <v>156</v>
      </c>
      <c r="H1699" s="109">
        <v>0</v>
      </c>
      <c r="I1699" s="107">
        <v>0</v>
      </c>
      <c r="J1699" s="108">
        <v>9.2209989448547702E-3</v>
      </c>
      <c r="K1699" s="108" t="s">
        <v>156</v>
      </c>
      <c r="L1699" s="110" t="s">
        <v>157</v>
      </c>
      <c r="M1699" s="106">
        <v>0</v>
      </c>
      <c r="N1699" s="111">
        <v>0</v>
      </c>
      <c r="O1699" s="112">
        <v>2.9143363511393999E-2</v>
      </c>
      <c r="P1699" s="112" t="s">
        <v>156</v>
      </c>
      <c r="Q1699" s="109">
        <v>0</v>
      </c>
      <c r="R1699" s="107">
        <v>0</v>
      </c>
      <c r="S1699" s="108">
        <v>3.4741741950794301E-3</v>
      </c>
      <c r="T1699" s="108" t="s">
        <v>156</v>
      </c>
      <c r="U1699" s="110" t="s">
        <v>157</v>
      </c>
      <c r="V1699" s="106">
        <v>0</v>
      </c>
      <c r="W1699" s="107">
        <v>0</v>
      </c>
      <c r="X1699" s="108">
        <v>5.6223078607125204E-3</v>
      </c>
      <c r="Y1699" s="108" t="s">
        <v>156</v>
      </c>
      <c r="Z1699" s="109">
        <v>0</v>
      </c>
      <c r="AA1699" s="107">
        <v>0</v>
      </c>
      <c r="AB1699" s="108">
        <v>1.2681858064414299E-2</v>
      </c>
      <c r="AC1699" s="108" t="s">
        <v>156</v>
      </c>
      <c r="AD1699" s="110" t="s">
        <v>157</v>
      </c>
    </row>
    <row r="1700" spans="1:30" x14ac:dyDescent="0.2">
      <c r="A1700" s="105" t="s">
        <v>4931</v>
      </c>
      <c r="B1700" s="105" t="s">
        <v>4932</v>
      </c>
      <c r="C1700" s="105" t="s">
        <v>4933</v>
      </c>
      <c r="D1700" s="106">
        <v>0</v>
      </c>
      <c r="E1700" s="107">
        <v>0</v>
      </c>
      <c r="F1700" s="108">
        <v>2.3206560749984401E-3</v>
      </c>
      <c r="G1700" s="108" t="s">
        <v>156</v>
      </c>
      <c r="H1700" s="109">
        <v>0</v>
      </c>
      <c r="I1700" s="107">
        <v>0</v>
      </c>
      <c r="J1700" s="108">
        <v>1.26461968753119E-2</v>
      </c>
      <c r="K1700" s="108" t="s">
        <v>156</v>
      </c>
      <c r="L1700" s="110" t="s">
        <v>157</v>
      </c>
      <c r="M1700" s="106">
        <v>0</v>
      </c>
      <c r="N1700" s="111">
        <v>0</v>
      </c>
      <c r="O1700" s="112">
        <v>2.5630289099052701E-2</v>
      </c>
      <c r="P1700" s="112" t="s">
        <v>156</v>
      </c>
      <c r="Q1700" s="109">
        <v>0</v>
      </c>
      <c r="R1700" s="107">
        <v>0</v>
      </c>
      <c r="S1700" s="108">
        <v>2.9828709525781399E-3</v>
      </c>
      <c r="T1700" s="108" t="s">
        <v>156</v>
      </c>
      <c r="U1700" s="110" t="s">
        <v>157</v>
      </c>
      <c r="V1700" s="106">
        <v>0</v>
      </c>
      <c r="W1700" s="107">
        <v>0</v>
      </c>
      <c r="X1700" s="108">
        <v>5.4140057138895E-3</v>
      </c>
      <c r="Y1700" s="108" t="s">
        <v>156</v>
      </c>
      <c r="Z1700" s="109">
        <v>0</v>
      </c>
      <c r="AA1700" s="107">
        <v>0</v>
      </c>
      <c r="AB1700" s="108">
        <v>1.43583577103303E-2</v>
      </c>
      <c r="AC1700" s="108" t="s">
        <v>156</v>
      </c>
      <c r="AD1700" s="110" t="s">
        <v>157</v>
      </c>
    </row>
    <row r="1701" spans="1:30" x14ac:dyDescent="0.2">
      <c r="A1701" s="105" t="s">
        <v>4934</v>
      </c>
      <c r="B1701" s="105" t="s">
        <v>4935</v>
      </c>
      <c r="C1701" s="105" t="s">
        <v>4936</v>
      </c>
      <c r="D1701" s="106">
        <v>0</v>
      </c>
      <c r="E1701" s="107">
        <v>0</v>
      </c>
      <c r="F1701" s="108">
        <v>4.7470469237459803E-2</v>
      </c>
      <c r="G1701" s="108" t="s">
        <v>156</v>
      </c>
      <c r="H1701" s="109">
        <v>0</v>
      </c>
      <c r="I1701" s="107">
        <v>0</v>
      </c>
      <c r="J1701" s="108">
        <v>7.9039151080097306E-3</v>
      </c>
      <c r="K1701" s="108" t="s">
        <v>156</v>
      </c>
      <c r="L1701" s="110" t="s">
        <v>157</v>
      </c>
      <c r="M1701" s="106">
        <v>0</v>
      </c>
      <c r="N1701" s="111">
        <v>0</v>
      </c>
      <c r="O1701" s="112">
        <v>1.6824874497840502E-2</v>
      </c>
      <c r="P1701" s="112" t="s">
        <v>156</v>
      </c>
      <c r="Q1701" s="109">
        <v>0</v>
      </c>
      <c r="R1701" s="107">
        <v>0</v>
      </c>
      <c r="S1701" s="108">
        <v>3.8275093147478899E-3</v>
      </c>
      <c r="T1701" s="108" t="s">
        <v>156</v>
      </c>
      <c r="U1701" s="110" t="s">
        <v>157</v>
      </c>
      <c r="V1701" s="106">
        <v>0</v>
      </c>
      <c r="W1701" s="107">
        <v>0</v>
      </c>
      <c r="X1701" s="108">
        <v>5.3007060638290502E-3</v>
      </c>
      <c r="Y1701" s="108" t="s">
        <v>156</v>
      </c>
      <c r="Z1701" s="109">
        <v>0</v>
      </c>
      <c r="AA1701" s="107">
        <v>0</v>
      </c>
      <c r="AB1701" s="108">
        <v>1.18754407648852E-2</v>
      </c>
      <c r="AC1701" s="108" t="s">
        <v>156</v>
      </c>
      <c r="AD1701" s="110" t="s">
        <v>157</v>
      </c>
    </row>
    <row r="1702" spans="1:30" x14ac:dyDescent="0.2">
      <c r="A1702" s="105" t="s">
        <v>4937</v>
      </c>
      <c r="B1702" s="105" t="s">
        <v>4938</v>
      </c>
      <c r="C1702" s="105" t="s">
        <v>4939</v>
      </c>
      <c r="D1702" s="106">
        <v>0</v>
      </c>
      <c r="E1702" s="107">
        <v>0</v>
      </c>
      <c r="F1702" s="108">
        <v>6.6768080349430894E-2</v>
      </c>
      <c r="G1702" s="108" t="s">
        <v>156</v>
      </c>
      <c r="H1702" s="109">
        <v>-8.4611961505816208E-3</v>
      </c>
      <c r="I1702" s="107">
        <v>2.084551897162262E-2</v>
      </c>
      <c r="J1702" s="108">
        <v>1.2620429509979899E-2</v>
      </c>
      <c r="K1702" s="108">
        <v>149.15656469106199</v>
      </c>
      <c r="L1702" s="110" t="s">
        <v>157</v>
      </c>
      <c r="M1702" s="106">
        <v>0</v>
      </c>
      <c r="N1702" s="111">
        <v>0</v>
      </c>
      <c r="O1702" s="112">
        <v>2.1920075060304502E-2</v>
      </c>
      <c r="P1702" s="112" t="s">
        <v>156</v>
      </c>
      <c r="Q1702" s="109">
        <v>0</v>
      </c>
      <c r="R1702" s="107">
        <v>0</v>
      </c>
      <c r="S1702" s="108">
        <v>4.1349568765641602E-3</v>
      </c>
      <c r="T1702" s="108" t="s">
        <v>156</v>
      </c>
      <c r="U1702" s="110" t="s">
        <v>157</v>
      </c>
      <c r="V1702" s="106">
        <v>0</v>
      </c>
      <c r="W1702" s="107">
        <v>0</v>
      </c>
      <c r="X1702" s="108">
        <v>4.8311381878213102E-3</v>
      </c>
      <c r="Y1702" s="108" t="s">
        <v>156</v>
      </c>
      <c r="Z1702" s="109">
        <v>0</v>
      </c>
      <c r="AA1702" s="107">
        <v>0</v>
      </c>
      <c r="AB1702" s="108">
        <v>1.00458203328597E-2</v>
      </c>
      <c r="AC1702" s="108" t="s">
        <v>156</v>
      </c>
      <c r="AD1702" s="110" t="s">
        <v>157</v>
      </c>
    </row>
    <row r="1703" spans="1:30" x14ac:dyDescent="0.2">
      <c r="A1703" s="105" t="s">
        <v>4940</v>
      </c>
      <c r="B1703" s="105" t="s">
        <v>4941</v>
      </c>
      <c r="C1703" s="105" t="s">
        <v>4942</v>
      </c>
      <c r="D1703" s="116">
        <v>0</v>
      </c>
      <c r="E1703" s="107">
        <v>0</v>
      </c>
      <c r="F1703" s="108">
        <v>1.3757302932064701E-3</v>
      </c>
      <c r="G1703" s="108" t="s">
        <v>156</v>
      </c>
      <c r="H1703" s="113">
        <v>0</v>
      </c>
      <c r="I1703" s="107">
        <v>0</v>
      </c>
      <c r="J1703" s="114">
        <v>1.1425413127342901E-5</v>
      </c>
      <c r="K1703" s="108" t="s">
        <v>156</v>
      </c>
      <c r="L1703" s="110" t="s">
        <v>157</v>
      </c>
      <c r="M1703" s="116">
        <v>0</v>
      </c>
      <c r="N1703" s="111">
        <v>0</v>
      </c>
      <c r="O1703" s="115">
        <v>1.2452823833041699E-5</v>
      </c>
      <c r="P1703" s="112" t="s">
        <v>156</v>
      </c>
      <c r="Q1703" s="113">
        <v>0</v>
      </c>
      <c r="R1703" s="107">
        <v>0</v>
      </c>
      <c r="S1703" s="114">
        <v>3.1954876842472497E-5</v>
      </c>
      <c r="T1703" s="108" t="s">
        <v>156</v>
      </c>
      <c r="U1703" s="110" t="s">
        <v>157</v>
      </c>
      <c r="V1703" s="106">
        <v>0</v>
      </c>
      <c r="W1703" s="107">
        <v>0</v>
      </c>
      <c r="X1703" s="108">
        <v>0</v>
      </c>
      <c r="Y1703" s="108" t="s">
        <v>156</v>
      </c>
      <c r="Z1703" s="113">
        <v>0</v>
      </c>
      <c r="AA1703" s="107">
        <v>0</v>
      </c>
      <c r="AB1703" s="114">
        <v>4.7896873678493399E-6</v>
      </c>
      <c r="AC1703" s="108" t="s">
        <v>156</v>
      </c>
      <c r="AD1703" s="110" t="s">
        <v>157</v>
      </c>
    </row>
    <row r="1704" spans="1:30" x14ac:dyDescent="0.2">
      <c r="A1704" s="105" t="s">
        <v>4943</v>
      </c>
      <c r="B1704" s="105" t="s">
        <v>4944</v>
      </c>
      <c r="C1704" s="105" t="s">
        <v>4945</v>
      </c>
      <c r="D1704" s="106">
        <v>0</v>
      </c>
      <c r="E1704" s="107">
        <v>0</v>
      </c>
      <c r="F1704" s="108">
        <v>3.9777944858606598E-2</v>
      </c>
      <c r="G1704" s="108" t="s">
        <v>156</v>
      </c>
      <c r="H1704" s="109">
        <v>0</v>
      </c>
      <c r="I1704" s="107">
        <v>0</v>
      </c>
      <c r="J1704" s="108">
        <v>4.88742724273578E-3</v>
      </c>
      <c r="K1704" s="108" t="s">
        <v>156</v>
      </c>
      <c r="L1704" s="110" t="s">
        <v>157</v>
      </c>
      <c r="M1704" s="106">
        <v>1.29152430975418E-3</v>
      </c>
      <c r="N1704" s="111">
        <v>-7.0138172572726187E-4</v>
      </c>
      <c r="O1704" s="112">
        <v>1.6548428150891799E-2</v>
      </c>
      <c r="P1704" s="112">
        <v>1281.3098465054456</v>
      </c>
      <c r="Q1704" s="109">
        <v>6.3581954800000001E-4</v>
      </c>
      <c r="R1704" s="107">
        <v>-1.4667279297105467E-3</v>
      </c>
      <c r="S1704" s="108">
        <v>2.05394467147071E-3</v>
      </c>
      <c r="T1704" s="108">
        <v>323.03893108217397</v>
      </c>
      <c r="U1704" s="110">
        <v>1.0643295362701581</v>
      </c>
      <c r="V1704" s="106">
        <v>0</v>
      </c>
      <c r="W1704" s="107">
        <v>0</v>
      </c>
      <c r="X1704" s="108">
        <v>3.7877633424912602E-3</v>
      </c>
      <c r="Y1704" s="108" t="s">
        <v>156</v>
      </c>
      <c r="Z1704" s="109">
        <v>0</v>
      </c>
      <c r="AA1704" s="107">
        <v>0</v>
      </c>
      <c r="AB1704" s="108">
        <v>8.1232354113098103E-3</v>
      </c>
      <c r="AC1704" s="108" t="s">
        <v>156</v>
      </c>
      <c r="AD1704" s="110" t="s">
        <v>157</v>
      </c>
    </row>
    <row r="1705" spans="1:30" x14ac:dyDescent="0.2">
      <c r="A1705" s="105" t="s">
        <v>4946</v>
      </c>
      <c r="B1705" s="105" t="s">
        <v>4947</v>
      </c>
      <c r="C1705" s="105" t="s">
        <v>4948</v>
      </c>
      <c r="D1705" s="116">
        <v>0</v>
      </c>
      <c r="E1705" s="107">
        <v>0</v>
      </c>
      <c r="F1705" s="108">
        <v>1.37341558214463E-3</v>
      </c>
      <c r="G1705" s="108" t="s">
        <v>156</v>
      </c>
      <c r="H1705" s="113">
        <v>0</v>
      </c>
      <c r="I1705" s="107">
        <v>0</v>
      </c>
      <c r="J1705" s="114">
        <v>7.9771449538541702E-6</v>
      </c>
      <c r="K1705" s="108" t="s">
        <v>156</v>
      </c>
      <c r="L1705" s="110" t="s">
        <v>157</v>
      </c>
      <c r="M1705" s="106">
        <v>0</v>
      </c>
      <c r="N1705" s="111">
        <v>0</v>
      </c>
      <c r="O1705" s="112">
        <v>0</v>
      </c>
      <c r="P1705" s="112" t="s">
        <v>156</v>
      </c>
      <c r="Q1705" s="113">
        <v>0</v>
      </c>
      <c r="R1705" s="107">
        <v>0</v>
      </c>
      <c r="S1705" s="114">
        <v>2.9531184470004399E-5</v>
      </c>
      <c r="T1705" s="108" t="s">
        <v>156</v>
      </c>
      <c r="U1705" s="110" t="s">
        <v>157</v>
      </c>
      <c r="V1705" s="116">
        <v>0</v>
      </c>
      <c r="W1705" s="107">
        <v>0</v>
      </c>
      <c r="X1705" s="114">
        <v>8.1019970484456894E-5</v>
      </c>
      <c r="Y1705" s="108" t="s">
        <v>156</v>
      </c>
      <c r="Z1705" s="113">
        <v>0</v>
      </c>
      <c r="AA1705" s="107">
        <v>0</v>
      </c>
      <c r="AB1705" s="114">
        <v>2.1843170641125398E-6</v>
      </c>
      <c r="AC1705" s="108" t="s">
        <v>156</v>
      </c>
      <c r="AD1705" s="110" t="s">
        <v>157</v>
      </c>
    </row>
    <row r="1706" spans="1:30" x14ac:dyDescent="0.2">
      <c r="A1706" s="105" t="s">
        <v>4949</v>
      </c>
      <c r="B1706" s="105" t="s">
        <v>4950</v>
      </c>
      <c r="C1706" s="105" t="s">
        <v>4951</v>
      </c>
      <c r="D1706" s="106">
        <v>0</v>
      </c>
      <c r="E1706" s="107">
        <v>0</v>
      </c>
      <c r="F1706" s="108">
        <v>4.7251168253448099E-2</v>
      </c>
      <c r="G1706" s="108" t="s">
        <v>156</v>
      </c>
      <c r="H1706" s="109">
        <v>0</v>
      </c>
      <c r="I1706" s="107">
        <v>0</v>
      </c>
      <c r="J1706" s="108">
        <v>9.2210524280842594E-3</v>
      </c>
      <c r="K1706" s="108" t="s">
        <v>156</v>
      </c>
      <c r="L1706" s="110" t="s">
        <v>157</v>
      </c>
      <c r="M1706" s="106">
        <v>0</v>
      </c>
      <c r="N1706" s="111">
        <v>0</v>
      </c>
      <c r="O1706" s="112">
        <v>2.9143363511393999E-2</v>
      </c>
      <c r="P1706" s="112" t="s">
        <v>156</v>
      </c>
      <c r="Q1706" s="109">
        <v>0</v>
      </c>
      <c r="R1706" s="107">
        <v>0</v>
      </c>
      <c r="S1706" s="108">
        <v>3.4741062572937E-3</v>
      </c>
      <c r="T1706" s="108" t="s">
        <v>156</v>
      </c>
      <c r="U1706" s="110" t="s">
        <v>157</v>
      </c>
      <c r="V1706" s="106">
        <v>0</v>
      </c>
      <c r="W1706" s="107">
        <v>0</v>
      </c>
      <c r="X1706" s="108">
        <v>5.6230509575279398E-3</v>
      </c>
      <c r="Y1706" s="108" t="s">
        <v>156</v>
      </c>
      <c r="Z1706" s="109">
        <v>0</v>
      </c>
      <c r="AA1706" s="107">
        <v>0</v>
      </c>
      <c r="AB1706" s="108">
        <v>1.26818642209347E-2</v>
      </c>
      <c r="AC1706" s="108" t="s">
        <v>156</v>
      </c>
      <c r="AD1706" s="110" t="s">
        <v>157</v>
      </c>
    </row>
    <row r="1707" spans="1:30" x14ac:dyDescent="0.2">
      <c r="A1707" s="105" t="s">
        <v>4952</v>
      </c>
      <c r="B1707" s="105" t="s">
        <v>4953</v>
      </c>
      <c r="C1707" s="105" t="s">
        <v>4954</v>
      </c>
      <c r="D1707" s="116">
        <v>0</v>
      </c>
      <c r="E1707" s="107">
        <v>0</v>
      </c>
      <c r="F1707" s="114">
        <v>3.9665342847280101E-13</v>
      </c>
      <c r="G1707" s="108" t="s">
        <v>156</v>
      </c>
      <c r="H1707" s="113">
        <v>0</v>
      </c>
      <c r="I1707" s="107">
        <v>0</v>
      </c>
      <c r="J1707" s="114">
        <v>5.3105917084904003E-6</v>
      </c>
      <c r="K1707" s="108" t="s">
        <v>156</v>
      </c>
      <c r="L1707" s="110" t="s">
        <v>157</v>
      </c>
      <c r="M1707" s="116">
        <v>0</v>
      </c>
      <c r="N1707" s="111">
        <v>0</v>
      </c>
      <c r="O1707" s="115">
        <v>8.7710873563317507E-6</v>
      </c>
      <c r="P1707" s="112" t="s">
        <v>156</v>
      </c>
      <c r="Q1707" s="113">
        <v>0</v>
      </c>
      <c r="R1707" s="107">
        <v>0</v>
      </c>
      <c r="S1707" s="114">
        <v>2.4626849493277399E-5</v>
      </c>
      <c r="T1707" s="108" t="s">
        <v>156</v>
      </c>
      <c r="U1707" s="110" t="s">
        <v>157</v>
      </c>
      <c r="V1707" s="116">
        <v>0</v>
      </c>
      <c r="W1707" s="107">
        <v>0</v>
      </c>
      <c r="X1707" s="114">
        <v>5.6321899712565902E-5</v>
      </c>
      <c r="Y1707" s="108" t="s">
        <v>156</v>
      </c>
      <c r="Z1707" s="113">
        <v>0</v>
      </c>
      <c r="AA1707" s="107">
        <v>0</v>
      </c>
      <c r="AB1707" s="114">
        <v>3.78556143566743E-6</v>
      </c>
      <c r="AC1707" s="108" t="s">
        <v>156</v>
      </c>
      <c r="AD1707" s="110" t="s">
        <v>157</v>
      </c>
    </row>
    <row r="1708" spans="1:30" x14ac:dyDescent="0.2">
      <c r="A1708" s="105" t="s">
        <v>4955</v>
      </c>
      <c r="B1708" s="105" t="s">
        <v>4956</v>
      </c>
      <c r="C1708" s="105" t="s">
        <v>4957</v>
      </c>
      <c r="D1708" s="106">
        <v>0</v>
      </c>
      <c r="E1708" s="107">
        <v>0</v>
      </c>
      <c r="F1708" s="108">
        <v>2.3206560750105702E-3</v>
      </c>
      <c r="G1708" s="108" t="s">
        <v>156</v>
      </c>
      <c r="H1708" s="109">
        <v>0</v>
      </c>
      <c r="I1708" s="107">
        <v>0</v>
      </c>
      <c r="J1708" s="108">
        <v>1.2646220518928801E-2</v>
      </c>
      <c r="K1708" s="108" t="s">
        <v>156</v>
      </c>
      <c r="L1708" s="110" t="s">
        <v>157</v>
      </c>
      <c r="M1708" s="106">
        <v>0</v>
      </c>
      <c r="N1708" s="111">
        <v>0</v>
      </c>
      <c r="O1708" s="112">
        <v>2.56302233941057E-2</v>
      </c>
      <c r="P1708" s="112" t="s">
        <v>156</v>
      </c>
      <c r="Q1708" s="109">
        <v>0</v>
      </c>
      <c r="R1708" s="107">
        <v>0</v>
      </c>
      <c r="S1708" s="108">
        <v>2.9821136797402799E-3</v>
      </c>
      <c r="T1708" s="108" t="s">
        <v>156</v>
      </c>
      <c r="U1708" s="110" t="s">
        <v>157</v>
      </c>
      <c r="V1708" s="106">
        <v>0</v>
      </c>
      <c r="W1708" s="107">
        <v>0</v>
      </c>
      <c r="X1708" s="108">
        <v>5.4144015692556696E-3</v>
      </c>
      <c r="Y1708" s="108" t="s">
        <v>156</v>
      </c>
      <c r="Z1708" s="109">
        <v>0</v>
      </c>
      <c r="AA1708" s="107">
        <v>0</v>
      </c>
      <c r="AB1708" s="108">
        <v>1.43583469771101E-2</v>
      </c>
      <c r="AC1708" s="108" t="s">
        <v>156</v>
      </c>
      <c r="AD1708" s="110" t="s">
        <v>157</v>
      </c>
    </row>
    <row r="1709" spans="1:30" x14ac:dyDescent="0.2">
      <c r="A1709" s="105" t="s">
        <v>4958</v>
      </c>
      <c r="B1709" s="105" t="s">
        <v>4959</v>
      </c>
      <c r="C1709" s="105" t="s">
        <v>4960</v>
      </c>
      <c r="D1709" s="106">
        <v>0</v>
      </c>
      <c r="E1709" s="107">
        <v>0</v>
      </c>
      <c r="F1709" s="108">
        <v>0</v>
      </c>
      <c r="G1709" s="108" t="s">
        <v>156</v>
      </c>
      <c r="H1709" s="113">
        <v>0</v>
      </c>
      <c r="I1709" s="107">
        <v>0</v>
      </c>
      <c r="J1709" s="114">
        <v>8.62156081284503E-6</v>
      </c>
      <c r="K1709" s="108" t="s">
        <v>156</v>
      </c>
      <c r="L1709" s="110" t="s">
        <v>157</v>
      </c>
      <c r="M1709" s="116">
        <v>0</v>
      </c>
      <c r="N1709" s="111">
        <v>0</v>
      </c>
      <c r="O1709" s="115">
        <v>1.6661752451271301E-12</v>
      </c>
      <c r="P1709" s="112" t="s">
        <v>156</v>
      </c>
      <c r="Q1709" s="113">
        <v>0</v>
      </c>
      <c r="R1709" s="107">
        <v>0</v>
      </c>
      <c r="S1709" s="114">
        <v>2.4981706519101799E-5</v>
      </c>
      <c r="T1709" s="108" t="s">
        <v>156</v>
      </c>
      <c r="U1709" s="110" t="s">
        <v>157</v>
      </c>
      <c r="V1709" s="116">
        <v>0</v>
      </c>
      <c r="W1709" s="107">
        <v>0</v>
      </c>
      <c r="X1709" s="114">
        <v>5.7304141485894499E-5</v>
      </c>
      <c r="Y1709" s="108" t="s">
        <v>156</v>
      </c>
      <c r="Z1709" s="113">
        <v>0</v>
      </c>
      <c r="AA1709" s="107">
        <v>0</v>
      </c>
      <c r="AB1709" s="114">
        <v>2.1866945843921E-6</v>
      </c>
      <c r="AC1709" s="108" t="s">
        <v>156</v>
      </c>
      <c r="AD1709" s="110" t="s">
        <v>157</v>
      </c>
    </row>
    <row r="1710" spans="1:30" x14ac:dyDescent="0.2">
      <c r="A1710" s="105" t="s">
        <v>4961</v>
      </c>
      <c r="B1710" s="105" t="s">
        <v>4962</v>
      </c>
      <c r="C1710" s="105" t="s">
        <v>4963</v>
      </c>
      <c r="D1710" s="106">
        <v>0</v>
      </c>
      <c r="E1710" s="107">
        <v>0</v>
      </c>
      <c r="F1710" s="108">
        <v>4.7470469237459803E-2</v>
      </c>
      <c r="G1710" s="108" t="s">
        <v>156</v>
      </c>
      <c r="H1710" s="109">
        <v>0</v>
      </c>
      <c r="I1710" s="107">
        <v>0</v>
      </c>
      <c r="J1710" s="108">
        <v>7.9039645738970699E-3</v>
      </c>
      <c r="K1710" s="108" t="s">
        <v>156</v>
      </c>
      <c r="L1710" s="110" t="s">
        <v>157</v>
      </c>
      <c r="M1710" s="106">
        <v>0</v>
      </c>
      <c r="N1710" s="111">
        <v>0</v>
      </c>
      <c r="O1710" s="112">
        <v>1.6824874497855899E-2</v>
      </c>
      <c r="P1710" s="112" t="s">
        <v>156</v>
      </c>
      <c r="Q1710" s="109">
        <v>0</v>
      </c>
      <c r="R1710" s="107">
        <v>0</v>
      </c>
      <c r="S1710" s="108">
        <v>3.8275590283457302E-3</v>
      </c>
      <c r="T1710" s="108" t="s">
        <v>156</v>
      </c>
      <c r="U1710" s="110" t="s">
        <v>157</v>
      </c>
      <c r="V1710" s="106">
        <v>0</v>
      </c>
      <c r="W1710" s="107">
        <v>0</v>
      </c>
      <c r="X1710" s="108">
        <v>5.3011894339932298E-3</v>
      </c>
      <c r="Y1710" s="108" t="s">
        <v>156</v>
      </c>
      <c r="Z1710" s="109">
        <v>0</v>
      </c>
      <c r="AA1710" s="107">
        <v>0</v>
      </c>
      <c r="AB1710" s="108">
        <v>1.18754457346194E-2</v>
      </c>
      <c r="AC1710" s="108" t="s">
        <v>156</v>
      </c>
      <c r="AD1710" s="110" t="s">
        <v>157</v>
      </c>
    </row>
    <row r="1711" spans="1:30" x14ac:dyDescent="0.2">
      <c r="A1711" s="105" t="s">
        <v>4964</v>
      </c>
      <c r="B1711" s="105" t="s">
        <v>4965</v>
      </c>
      <c r="C1711" s="105" t="s">
        <v>4966</v>
      </c>
      <c r="D1711" s="116">
        <v>0</v>
      </c>
      <c r="E1711" s="107">
        <v>0</v>
      </c>
      <c r="F1711" s="108">
        <v>1.38557749581104E-3</v>
      </c>
      <c r="G1711" s="108" t="s">
        <v>156</v>
      </c>
      <c r="H1711" s="113">
        <v>0</v>
      </c>
      <c r="I1711" s="107">
        <v>0</v>
      </c>
      <c r="J1711" s="114">
        <v>1.2734615587812599E-5</v>
      </c>
      <c r="K1711" s="108" t="s">
        <v>156</v>
      </c>
      <c r="L1711" s="110" t="s">
        <v>157</v>
      </c>
      <c r="M1711" s="116">
        <v>0</v>
      </c>
      <c r="N1711" s="111">
        <v>0</v>
      </c>
      <c r="O1711" s="115">
        <v>1.23434092738697E-5</v>
      </c>
      <c r="P1711" s="112" t="s">
        <v>156</v>
      </c>
      <c r="Q1711" s="113">
        <v>0</v>
      </c>
      <c r="R1711" s="107">
        <v>0</v>
      </c>
      <c r="S1711" s="114">
        <v>2.3553955177029902E-5</v>
      </c>
      <c r="T1711" s="108" t="s">
        <v>156</v>
      </c>
      <c r="U1711" s="110" t="s">
        <v>157</v>
      </c>
      <c r="V1711" s="116">
        <v>0</v>
      </c>
      <c r="W1711" s="107">
        <v>0</v>
      </c>
      <c r="X1711" s="114">
        <v>3.75071793494469E-5</v>
      </c>
      <c r="Y1711" s="108" t="s">
        <v>156</v>
      </c>
      <c r="Z1711" s="113">
        <v>0</v>
      </c>
      <c r="AA1711" s="107">
        <v>0</v>
      </c>
      <c r="AB1711" s="114">
        <v>3.7855951384786102E-6</v>
      </c>
      <c r="AC1711" s="108" t="s">
        <v>156</v>
      </c>
      <c r="AD1711" s="110" t="s">
        <v>157</v>
      </c>
    </row>
    <row r="1712" spans="1:30" x14ac:dyDescent="0.2">
      <c r="A1712" s="105" t="s">
        <v>4967</v>
      </c>
      <c r="B1712" s="105" t="s">
        <v>4968</v>
      </c>
      <c r="C1712" s="105" t="s">
        <v>4969</v>
      </c>
      <c r="D1712" s="106">
        <v>0</v>
      </c>
      <c r="E1712" s="107">
        <v>0</v>
      </c>
      <c r="F1712" s="108">
        <v>6.6757354411333097E-2</v>
      </c>
      <c r="G1712" s="108" t="s">
        <v>156</v>
      </c>
      <c r="H1712" s="109">
        <v>8.4611961505816208E-3</v>
      </c>
      <c r="I1712" s="107">
        <v>-2.084551897162262E-2</v>
      </c>
      <c r="J1712" s="108">
        <v>1.2620657058659199E-2</v>
      </c>
      <c r="K1712" s="108">
        <v>149.15925401152245</v>
      </c>
      <c r="L1712" s="110" t="s">
        <v>157</v>
      </c>
      <c r="M1712" s="106">
        <v>0</v>
      </c>
      <c r="N1712" s="111">
        <v>0</v>
      </c>
      <c r="O1712" s="112">
        <v>2.1920069124766E-2</v>
      </c>
      <c r="P1712" s="112" t="s">
        <v>156</v>
      </c>
      <c r="Q1712" s="109">
        <v>0</v>
      </c>
      <c r="R1712" s="107">
        <v>0</v>
      </c>
      <c r="S1712" s="108">
        <v>4.1351391336229898E-3</v>
      </c>
      <c r="T1712" s="108" t="s">
        <v>156</v>
      </c>
      <c r="U1712" s="110" t="s">
        <v>157</v>
      </c>
      <c r="V1712" s="106">
        <v>0</v>
      </c>
      <c r="W1712" s="107">
        <v>0</v>
      </c>
      <c r="X1712" s="108">
        <v>4.8313269443376397E-3</v>
      </c>
      <c r="Y1712" s="108" t="s">
        <v>156</v>
      </c>
      <c r="Z1712" s="109">
        <v>0</v>
      </c>
      <c r="AA1712" s="107">
        <v>0</v>
      </c>
      <c r="AB1712" s="108">
        <v>1.00458045024E-2</v>
      </c>
      <c r="AC1712" s="108" t="s">
        <v>156</v>
      </c>
      <c r="AD1712" s="110" t="s">
        <v>157</v>
      </c>
    </row>
    <row r="1713" spans="1:30" x14ac:dyDescent="0.2">
      <c r="A1713" s="105" t="s">
        <v>4970</v>
      </c>
      <c r="B1713" s="105" t="s">
        <v>4971</v>
      </c>
      <c r="C1713" s="105" t="s">
        <v>4972</v>
      </c>
      <c r="D1713" s="106">
        <v>0</v>
      </c>
      <c r="E1713" s="107">
        <v>0</v>
      </c>
      <c r="F1713" s="108">
        <v>0</v>
      </c>
      <c r="G1713" s="108" t="s">
        <v>156</v>
      </c>
      <c r="H1713" s="109">
        <v>0</v>
      </c>
      <c r="I1713" s="107">
        <v>0</v>
      </c>
      <c r="J1713" s="108">
        <v>0</v>
      </c>
      <c r="K1713" s="108" t="s">
        <v>156</v>
      </c>
      <c r="L1713" s="110" t="s">
        <v>157</v>
      </c>
      <c r="M1713" s="106">
        <v>0</v>
      </c>
      <c r="N1713" s="111">
        <v>0</v>
      </c>
      <c r="O1713" s="112">
        <v>0</v>
      </c>
      <c r="P1713" s="112" t="s">
        <v>156</v>
      </c>
      <c r="Q1713" s="109">
        <v>0</v>
      </c>
      <c r="R1713" s="107">
        <v>0</v>
      </c>
      <c r="S1713" s="108">
        <v>0</v>
      </c>
      <c r="T1713" s="108" t="s">
        <v>156</v>
      </c>
      <c r="U1713" s="110" t="s">
        <v>157</v>
      </c>
      <c r="V1713" s="106">
        <v>0</v>
      </c>
      <c r="W1713" s="107">
        <v>0</v>
      </c>
      <c r="X1713" s="108">
        <v>0</v>
      </c>
      <c r="Y1713" s="108" t="s">
        <v>156</v>
      </c>
      <c r="Z1713" s="109">
        <v>0</v>
      </c>
      <c r="AA1713" s="107">
        <v>0</v>
      </c>
      <c r="AB1713" s="108">
        <v>0</v>
      </c>
      <c r="AC1713" s="108" t="s">
        <v>156</v>
      </c>
      <c r="AD1713" s="110" t="s">
        <v>157</v>
      </c>
    </row>
    <row r="1714" spans="1:30" x14ac:dyDescent="0.2">
      <c r="A1714" s="105" t="s">
        <v>4973</v>
      </c>
      <c r="B1714" s="105" t="s">
        <v>4974</v>
      </c>
      <c r="C1714" s="105" t="s">
        <v>4975</v>
      </c>
      <c r="D1714" s="106">
        <v>0</v>
      </c>
      <c r="E1714" s="107">
        <v>0</v>
      </c>
      <c r="F1714" s="108">
        <v>0</v>
      </c>
      <c r="G1714" s="108" t="s">
        <v>156</v>
      </c>
      <c r="H1714" s="109">
        <v>0</v>
      </c>
      <c r="I1714" s="107">
        <v>0</v>
      </c>
      <c r="J1714" s="108">
        <v>0</v>
      </c>
      <c r="K1714" s="108" t="s">
        <v>156</v>
      </c>
      <c r="L1714" s="110" t="s">
        <v>157</v>
      </c>
      <c r="M1714" s="106">
        <v>0</v>
      </c>
      <c r="N1714" s="111">
        <v>0</v>
      </c>
      <c r="O1714" s="112">
        <v>0</v>
      </c>
      <c r="P1714" s="112" t="s">
        <v>156</v>
      </c>
      <c r="Q1714" s="109">
        <v>0</v>
      </c>
      <c r="R1714" s="107">
        <v>0</v>
      </c>
      <c r="S1714" s="108">
        <v>0</v>
      </c>
      <c r="T1714" s="108" t="s">
        <v>156</v>
      </c>
      <c r="U1714" s="110" t="s">
        <v>157</v>
      </c>
      <c r="V1714" s="106">
        <v>0</v>
      </c>
      <c r="W1714" s="107">
        <v>0</v>
      </c>
      <c r="X1714" s="108">
        <v>0</v>
      </c>
      <c r="Y1714" s="108" t="s">
        <v>156</v>
      </c>
      <c r="Z1714" s="109">
        <v>0</v>
      </c>
      <c r="AA1714" s="107">
        <v>0</v>
      </c>
      <c r="AB1714" s="108">
        <v>0</v>
      </c>
      <c r="AC1714" s="108" t="s">
        <v>156</v>
      </c>
      <c r="AD1714" s="110" t="s">
        <v>157</v>
      </c>
    </row>
    <row r="1715" spans="1:30" x14ac:dyDescent="0.2">
      <c r="A1715" s="105" t="s">
        <v>4976</v>
      </c>
      <c r="B1715" s="105" t="s">
        <v>4977</v>
      </c>
      <c r="C1715" s="105" t="s">
        <v>4978</v>
      </c>
      <c r="D1715" s="116">
        <v>0</v>
      </c>
      <c r="E1715" s="107">
        <v>0</v>
      </c>
      <c r="F1715" s="108">
        <v>1.29368958845725E-4</v>
      </c>
      <c r="G1715" s="108" t="s">
        <v>156</v>
      </c>
      <c r="H1715" s="109">
        <v>-8.7335445225790497E-4</v>
      </c>
      <c r="I1715" s="107">
        <v>2.1516493034193273E-3</v>
      </c>
      <c r="J1715" s="108">
        <v>1.71416576310866E-4</v>
      </c>
      <c r="K1715" s="108">
        <v>19.627377620586699</v>
      </c>
      <c r="L1715" s="110" t="s">
        <v>157</v>
      </c>
      <c r="M1715" s="116">
        <v>0</v>
      </c>
      <c r="N1715" s="111">
        <v>0</v>
      </c>
      <c r="O1715" s="115">
        <v>5.4164802337768E-5</v>
      </c>
      <c r="P1715" s="112" t="s">
        <v>156</v>
      </c>
      <c r="Q1715" s="113">
        <v>0</v>
      </c>
      <c r="R1715" s="107">
        <v>0</v>
      </c>
      <c r="S1715" s="114">
        <v>7.2125493299179599E-5</v>
      </c>
      <c r="T1715" s="108" t="s">
        <v>156</v>
      </c>
      <c r="U1715" s="110" t="s">
        <v>157</v>
      </c>
      <c r="V1715" s="116">
        <v>0</v>
      </c>
      <c r="W1715" s="107">
        <v>0</v>
      </c>
      <c r="X1715" s="114">
        <v>4.02693608560108E-5</v>
      </c>
      <c r="Y1715" s="108" t="s">
        <v>156</v>
      </c>
      <c r="Z1715" s="109">
        <v>-1.11444538782361E-4</v>
      </c>
      <c r="AA1715" s="107">
        <v>5.7124855980058885E-5</v>
      </c>
      <c r="AB1715" s="108">
        <v>1.36199390805993E-4</v>
      </c>
      <c r="AC1715" s="108">
        <v>122.21270983226501</v>
      </c>
      <c r="AD1715" s="110" t="s">
        <v>157</v>
      </c>
    </row>
    <row r="1716" spans="1:30" x14ac:dyDescent="0.2">
      <c r="A1716" s="105" t="s">
        <v>4979</v>
      </c>
      <c r="B1716" s="105" t="s">
        <v>4980</v>
      </c>
      <c r="C1716" s="105" t="s">
        <v>4981</v>
      </c>
      <c r="D1716" s="116">
        <v>0</v>
      </c>
      <c r="E1716" s="107">
        <v>0</v>
      </c>
      <c r="F1716" s="108">
        <v>1.4898446341328299E-4</v>
      </c>
      <c r="G1716" s="108" t="s">
        <v>156</v>
      </c>
      <c r="H1716" s="109">
        <v>-2.7315308531366498E-4</v>
      </c>
      <c r="I1716" s="107">
        <v>6.7295660338424486E-4</v>
      </c>
      <c r="J1716" s="108">
        <v>2.8690254953584902E-4</v>
      </c>
      <c r="K1716" s="108">
        <v>105.033611173162</v>
      </c>
      <c r="L1716" s="110" t="s">
        <v>157</v>
      </c>
      <c r="M1716" s="116">
        <v>0</v>
      </c>
      <c r="N1716" s="111">
        <v>0</v>
      </c>
      <c r="O1716" s="115">
        <v>7.0534578236536099E-5</v>
      </c>
      <c r="P1716" s="112" t="s">
        <v>156</v>
      </c>
      <c r="Q1716" s="113">
        <v>0</v>
      </c>
      <c r="R1716" s="107">
        <v>0</v>
      </c>
      <c r="S1716" s="114">
        <v>6.22786593963143E-5</v>
      </c>
      <c r="T1716" s="108" t="s">
        <v>156</v>
      </c>
      <c r="U1716" s="110" t="s">
        <v>157</v>
      </c>
      <c r="V1716" s="116">
        <v>0</v>
      </c>
      <c r="W1716" s="107">
        <v>0</v>
      </c>
      <c r="X1716" s="114">
        <v>4.8342998612211998E-5</v>
      </c>
      <c r="Y1716" s="108" t="s">
        <v>156</v>
      </c>
      <c r="Z1716" s="109">
        <v>-6.5570809751931095E-4</v>
      </c>
      <c r="AA1716" s="107">
        <v>3.3610647094066155E-4</v>
      </c>
      <c r="AB1716" s="108">
        <v>1.4493357659949699E-4</v>
      </c>
      <c r="AC1716" s="108">
        <v>22.103368426867501</v>
      </c>
      <c r="AD1716" s="110" t="s">
        <v>157</v>
      </c>
    </row>
    <row r="1717" spans="1:30" x14ac:dyDescent="0.2">
      <c r="A1717" s="105" t="s">
        <v>4982</v>
      </c>
      <c r="B1717" s="105" t="s">
        <v>4983</v>
      </c>
      <c r="C1717" s="105" t="s">
        <v>4984</v>
      </c>
      <c r="D1717" s="106">
        <v>0</v>
      </c>
      <c r="E1717" s="107">
        <v>0</v>
      </c>
      <c r="F1717" s="108">
        <v>0</v>
      </c>
      <c r="G1717" s="108" t="s">
        <v>156</v>
      </c>
      <c r="H1717" s="109">
        <v>0</v>
      </c>
      <c r="I1717" s="107">
        <v>0</v>
      </c>
      <c r="J1717" s="108">
        <v>0</v>
      </c>
      <c r="K1717" s="108" t="s">
        <v>156</v>
      </c>
      <c r="L1717" s="110" t="s">
        <v>157</v>
      </c>
      <c r="M1717" s="106">
        <v>0</v>
      </c>
      <c r="N1717" s="111">
        <v>0</v>
      </c>
      <c r="O1717" s="112">
        <v>0</v>
      </c>
      <c r="P1717" s="112" t="s">
        <v>156</v>
      </c>
      <c r="Q1717" s="109">
        <v>0</v>
      </c>
      <c r="R1717" s="107">
        <v>0</v>
      </c>
      <c r="S1717" s="108">
        <v>0</v>
      </c>
      <c r="T1717" s="108" t="s">
        <v>156</v>
      </c>
      <c r="U1717" s="110" t="s">
        <v>157</v>
      </c>
      <c r="V1717" s="106">
        <v>0</v>
      </c>
      <c r="W1717" s="107">
        <v>0</v>
      </c>
      <c r="X1717" s="108">
        <v>0</v>
      </c>
      <c r="Y1717" s="108" t="s">
        <v>156</v>
      </c>
      <c r="Z1717" s="109">
        <v>0</v>
      </c>
      <c r="AA1717" s="107">
        <v>0</v>
      </c>
      <c r="AB1717" s="108">
        <v>0</v>
      </c>
      <c r="AC1717" s="108" t="s">
        <v>156</v>
      </c>
      <c r="AD1717" s="110" t="s">
        <v>157</v>
      </c>
    </row>
    <row r="1718" spans="1:30" x14ac:dyDescent="0.2">
      <c r="A1718" s="105" t="s">
        <v>4985</v>
      </c>
      <c r="B1718" s="105" t="s">
        <v>4986</v>
      </c>
      <c r="C1718" s="105" t="s">
        <v>4987</v>
      </c>
      <c r="D1718" s="106">
        <v>0</v>
      </c>
      <c r="E1718" s="107">
        <v>0</v>
      </c>
      <c r="F1718" s="108">
        <v>0</v>
      </c>
      <c r="G1718" s="108" t="s">
        <v>156</v>
      </c>
      <c r="H1718" s="109">
        <v>0</v>
      </c>
      <c r="I1718" s="107">
        <v>0</v>
      </c>
      <c r="J1718" s="108">
        <v>0</v>
      </c>
      <c r="K1718" s="108" t="s">
        <v>156</v>
      </c>
      <c r="L1718" s="110" t="s">
        <v>157</v>
      </c>
      <c r="M1718" s="106">
        <v>0</v>
      </c>
      <c r="N1718" s="111">
        <v>0</v>
      </c>
      <c r="O1718" s="112">
        <v>0</v>
      </c>
      <c r="P1718" s="112" t="s">
        <v>156</v>
      </c>
      <c r="Q1718" s="109">
        <v>0</v>
      </c>
      <c r="R1718" s="107">
        <v>0</v>
      </c>
      <c r="S1718" s="108">
        <v>0</v>
      </c>
      <c r="T1718" s="108" t="s">
        <v>156</v>
      </c>
      <c r="U1718" s="110" t="s">
        <v>157</v>
      </c>
      <c r="V1718" s="106">
        <v>0</v>
      </c>
      <c r="W1718" s="107">
        <v>0</v>
      </c>
      <c r="X1718" s="108">
        <v>0</v>
      </c>
      <c r="Y1718" s="108" t="s">
        <v>156</v>
      </c>
      <c r="Z1718" s="109">
        <v>0</v>
      </c>
      <c r="AA1718" s="107">
        <v>0</v>
      </c>
      <c r="AB1718" s="108">
        <v>0</v>
      </c>
      <c r="AC1718" s="108" t="s">
        <v>156</v>
      </c>
      <c r="AD1718" s="110" t="s">
        <v>157</v>
      </c>
    </row>
    <row r="1719" spans="1:30" x14ac:dyDescent="0.2">
      <c r="A1719" s="105" t="s">
        <v>4988</v>
      </c>
      <c r="B1719" s="105" t="s">
        <v>4989</v>
      </c>
      <c r="C1719" s="105" t="s">
        <v>4990</v>
      </c>
      <c r="D1719" s="106">
        <v>0</v>
      </c>
      <c r="E1719" s="107">
        <v>0</v>
      </c>
      <c r="F1719" s="108">
        <v>5.714570722419E-4</v>
      </c>
      <c r="G1719" s="108" t="s">
        <v>156</v>
      </c>
      <c r="H1719" s="113">
        <v>0</v>
      </c>
      <c r="I1719" s="107">
        <v>0</v>
      </c>
      <c r="J1719" s="114">
        <v>1.0302327213831299E-5</v>
      </c>
      <c r="K1719" s="108" t="s">
        <v>156</v>
      </c>
      <c r="L1719" s="110" t="s">
        <v>157</v>
      </c>
      <c r="M1719" s="116">
        <v>0</v>
      </c>
      <c r="N1719" s="111">
        <v>0</v>
      </c>
      <c r="O1719" s="115">
        <v>6.3353893815736799E-5</v>
      </c>
      <c r="P1719" s="112" t="s">
        <v>156</v>
      </c>
      <c r="Q1719" s="113">
        <v>0</v>
      </c>
      <c r="R1719" s="107">
        <v>0</v>
      </c>
      <c r="S1719" s="114">
        <v>7.3241065284174604E-5</v>
      </c>
      <c r="T1719" s="108" t="s">
        <v>156</v>
      </c>
      <c r="U1719" s="110" t="s">
        <v>157</v>
      </c>
      <c r="V1719" s="116">
        <v>0</v>
      </c>
      <c r="W1719" s="107">
        <v>0</v>
      </c>
      <c r="X1719" s="114">
        <v>1.9506276358462499E-6</v>
      </c>
      <c r="Y1719" s="108" t="s">
        <v>156</v>
      </c>
      <c r="Z1719" s="113">
        <v>0</v>
      </c>
      <c r="AA1719" s="107">
        <v>0</v>
      </c>
      <c r="AB1719" s="114">
        <v>1.33277530808723E-6</v>
      </c>
      <c r="AC1719" s="108" t="s">
        <v>156</v>
      </c>
      <c r="AD1719" s="110" t="s">
        <v>157</v>
      </c>
    </row>
    <row r="1720" spans="1:30" x14ac:dyDescent="0.2">
      <c r="A1720" s="105" t="s">
        <v>4991</v>
      </c>
      <c r="B1720" s="105" t="s">
        <v>4992</v>
      </c>
      <c r="C1720" s="105" t="s">
        <v>4993</v>
      </c>
      <c r="D1720" s="106">
        <v>0</v>
      </c>
      <c r="E1720" s="107">
        <v>0</v>
      </c>
      <c r="F1720" s="108">
        <v>4.6573908572163E-4</v>
      </c>
      <c r="G1720" s="108" t="s">
        <v>156</v>
      </c>
      <c r="H1720" s="113">
        <v>0</v>
      </c>
      <c r="I1720" s="107">
        <v>0</v>
      </c>
      <c r="J1720" s="114">
        <v>1.3268398977055299E-5</v>
      </c>
      <c r="K1720" s="108" t="s">
        <v>156</v>
      </c>
      <c r="L1720" s="110" t="s">
        <v>157</v>
      </c>
      <c r="M1720" s="116">
        <v>0</v>
      </c>
      <c r="N1720" s="111">
        <v>0</v>
      </c>
      <c r="O1720" s="115">
        <v>8.0062757698853401E-5</v>
      </c>
      <c r="P1720" s="112" t="s">
        <v>156</v>
      </c>
      <c r="Q1720" s="113">
        <v>0</v>
      </c>
      <c r="R1720" s="107">
        <v>0</v>
      </c>
      <c r="S1720" s="114">
        <v>6.0755062240774699E-5</v>
      </c>
      <c r="T1720" s="108" t="s">
        <v>156</v>
      </c>
      <c r="U1720" s="110" t="s">
        <v>157</v>
      </c>
      <c r="V1720" s="116">
        <v>0</v>
      </c>
      <c r="W1720" s="107">
        <v>0</v>
      </c>
      <c r="X1720" s="114">
        <v>1.7541392892315701E-6</v>
      </c>
      <c r="Y1720" s="108" t="s">
        <v>156</v>
      </c>
      <c r="Z1720" s="113">
        <v>0</v>
      </c>
      <c r="AA1720" s="107">
        <v>0</v>
      </c>
      <c r="AB1720" s="114">
        <v>2.0761766905200601E-6</v>
      </c>
      <c r="AC1720" s="108" t="s">
        <v>156</v>
      </c>
      <c r="AD1720" s="110" t="s">
        <v>157</v>
      </c>
    </row>
    <row r="1721" spans="1:30" x14ac:dyDescent="0.2">
      <c r="A1721" s="105" t="s">
        <v>4994</v>
      </c>
      <c r="B1721" s="105" t="s">
        <v>4995</v>
      </c>
      <c r="C1721" s="105" t="s">
        <v>4996</v>
      </c>
      <c r="D1721" s="106">
        <v>0</v>
      </c>
      <c r="E1721" s="107">
        <v>0</v>
      </c>
      <c r="F1721" s="108">
        <v>2.5431090605881799E-3</v>
      </c>
      <c r="G1721" s="108" t="s">
        <v>156</v>
      </c>
      <c r="H1721" s="113">
        <v>4.8624929629629597E-5</v>
      </c>
      <c r="I1721" s="107">
        <v>-1.1979534276824242E-4</v>
      </c>
      <c r="J1721" s="114">
        <v>1.8284513515076402E-5</v>
      </c>
      <c r="K1721" s="108">
        <v>37.603167046918948</v>
      </c>
      <c r="L1721" s="110" t="s">
        <v>157</v>
      </c>
      <c r="M1721" s="116">
        <v>0</v>
      </c>
      <c r="N1721" s="111">
        <v>0</v>
      </c>
      <c r="O1721" s="112">
        <v>1.3026359728011399E-3</v>
      </c>
      <c r="P1721" s="112" t="s">
        <v>156</v>
      </c>
      <c r="Q1721" s="113">
        <v>2.1036910288065899E-5</v>
      </c>
      <c r="R1721" s="107">
        <v>-4.8528586406911473E-5</v>
      </c>
      <c r="S1721" s="114">
        <v>3.9715573029272302E-5</v>
      </c>
      <c r="T1721" s="108">
        <v>188.78995292289994</v>
      </c>
      <c r="U1721" s="110" t="s">
        <v>157</v>
      </c>
      <c r="V1721" s="116">
        <v>0</v>
      </c>
      <c r="W1721" s="107">
        <v>0</v>
      </c>
      <c r="X1721" s="108">
        <v>1.02148251168513E-3</v>
      </c>
      <c r="Y1721" s="108" t="s">
        <v>156</v>
      </c>
      <c r="Z1721" s="113">
        <v>1.9909348148148099E-5</v>
      </c>
      <c r="AA1721" s="107">
        <v>-1.0205243415658719E-5</v>
      </c>
      <c r="AB1721" s="114">
        <v>3.0720139526278502E-5</v>
      </c>
      <c r="AC1721" s="108">
        <v>154.30007701751896</v>
      </c>
      <c r="AD1721" s="110" t="s">
        <v>157</v>
      </c>
    </row>
    <row r="1722" spans="1:30" x14ac:dyDescent="0.2">
      <c r="A1722" s="105" t="s">
        <v>4997</v>
      </c>
      <c r="B1722" s="105" t="s">
        <v>4998</v>
      </c>
      <c r="C1722" s="105" t="s">
        <v>4999</v>
      </c>
      <c r="D1722" s="106">
        <v>0</v>
      </c>
      <c r="E1722" s="107">
        <v>0</v>
      </c>
      <c r="F1722" s="108">
        <v>2.9066294972512302E-3</v>
      </c>
      <c r="G1722" s="108" t="s">
        <v>156</v>
      </c>
      <c r="H1722" s="113">
        <v>0</v>
      </c>
      <c r="I1722" s="107">
        <v>0</v>
      </c>
      <c r="J1722" s="114">
        <v>1.8998600803596299E-5</v>
      </c>
      <c r="K1722" s="108" t="s">
        <v>156</v>
      </c>
      <c r="L1722" s="110" t="s">
        <v>157</v>
      </c>
      <c r="M1722" s="106">
        <v>0</v>
      </c>
      <c r="N1722" s="111">
        <v>0</v>
      </c>
      <c r="O1722" s="112">
        <v>1.7522795648241901E-3</v>
      </c>
      <c r="P1722" s="112" t="s">
        <v>156</v>
      </c>
      <c r="Q1722" s="113">
        <v>0</v>
      </c>
      <c r="R1722" s="107">
        <v>0</v>
      </c>
      <c r="S1722" s="114">
        <v>4.3471139398135197E-5</v>
      </c>
      <c r="T1722" s="108" t="s">
        <v>156</v>
      </c>
      <c r="U1722" s="110" t="s">
        <v>157</v>
      </c>
      <c r="V1722" s="116">
        <v>0</v>
      </c>
      <c r="W1722" s="107">
        <v>0</v>
      </c>
      <c r="X1722" s="108">
        <v>1.71499979215836E-4</v>
      </c>
      <c r="Y1722" s="108" t="s">
        <v>156</v>
      </c>
      <c r="Z1722" s="113">
        <v>0</v>
      </c>
      <c r="AA1722" s="107">
        <v>0</v>
      </c>
      <c r="AB1722" s="114">
        <v>4.2852653346495702E-5</v>
      </c>
      <c r="AC1722" s="108" t="s">
        <v>156</v>
      </c>
      <c r="AD1722" s="110" t="s">
        <v>157</v>
      </c>
    </row>
    <row r="1723" spans="1:30" x14ac:dyDescent="0.2">
      <c r="A1723" s="105" t="s">
        <v>5000</v>
      </c>
      <c r="B1723" s="105" t="s">
        <v>5001</v>
      </c>
      <c r="C1723" s="105" t="s">
        <v>5002</v>
      </c>
      <c r="D1723" s="106">
        <v>0</v>
      </c>
      <c r="E1723" s="107">
        <v>0</v>
      </c>
      <c r="F1723" s="108">
        <v>1.7865045805729399E-3</v>
      </c>
      <c r="G1723" s="108" t="s">
        <v>156</v>
      </c>
      <c r="H1723" s="109">
        <v>0</v>
      </c>
      <c r="I1723" s="107">
        <v>0</v>
      </c>
      <c r="J1723" s="108">
        <v>0</v>
      </c>
      <c r="K1723" s="108" t="s">
        <v>156</v>
      </c>
      <c r="L1723" s="110" t="s">
        <v>157</v>
      </c>
      <c r="M1723" s="106">
        <v>0</v>
      </c>
      <c r="N1723" s="111">
        <v>0</v>
      </c>
      <c r="O1723" s="112">
        <v>1.7623879192046701E-3</v>
      </c>
      <c r="P1723" s="112" t="s">
        <v>156</v>
      </c>
      <c r="Q1723" s="113">
        <v>0</v>
      </c>
      <c r="R1723" s="107">
        <v>0</v>
      </c>
      <c r="S1723" s="114">
        <v>5.5029511386419699E-5</v>
      </c>
      <c r="T1723" s="108" t="s">
        <v>156</v>
      </c>
      <c r="U1723" s="110" t="s">
        <v>157</v>
      </c>
      <c r="V1723" s="116">
        <v>0</v>
      </c>
      <c r="W1723" s="107">
        <v>0</v>
      </c>
      <c r="X1723" s="108">
        <v>2.7898962284255601E-4</v>
      </c>
      <c r="Y1723" s="108" t="s">
        <v>156</v>
      </c>
      <c r="Z1723" s="113">
        <v>0</v>
      </c>
      <c r="AA1723" s="107">
        <v>0</v>
      </c>
      <c r="AB1723" s="114">
        <v>4.1703470001144697E-5</v>
      </c>
      <c r="AC1723" s="108" t="s">
        <v>156</v>
      </c>
      <c r="AD1723" s="110" t="s">
        <v>157</v>
      </c>
    </row>
    <row r="1724" spans="1:30" x14ac:dyDescent="0.2">
      <c r="A1724" s="105" t="s">
        <v>5003</v>
      </c>
      <c r="B1724" s="105" t="s">
        <v>5004</v>
      </c>
      <c r="C1724" s="105" t="s">
        <v>5005</v>
      </c>
      <c r="D1724" s="106">
        <v>0</v>
      </c>
      <c r="E1724" s="107">
        <v>0</v>
      </c>
      <c r="F1724" s="108">
        <v>0</v>
      </c>
      <c r="G1724" s="108" t="s">
        <v>156</v>
      </c>
      <c r="H1724" s="109">
        <v>0</v>
      </c>
      <c r="I1724" s="107">
        <v>0</v>
      </c>
      <c r="J1724" s="108">
        <v>0</v>
      </c>
      <c r="K1724" s="108" t="s">
        <v>156</v>
      </c>
      <c r="L1724" s="110" t="s">
        <v>157</v>
      </c>
      <c r="M1724" s="106">
        <v>0</v>
      </c>
      <c r="N1724" s="111">
        <v>0</v>
      </c>
      <c r="O1724" s="112">
        <v>0</v>
      </c>
      <c r="P1724" s="112" t="s">
        <v>156</v>
      </c>
      <c r="Q1724" s="109">
        <v>0</v>
      </c>
      <c r="R1724" s="107">
        <v>0</v>
      </c>
      <c r="S1724" s="108">
        <v>0</v>
      </c>
      <c r="T1724" s="108" t="s">
        <v>156</v>
      </c>
      <c r="U1724" s="110" t="s">
        <v>157</v>
      </c>
      <c r="V1724" s="106">
        <v>0</v>
      </c>
      <c r="W1724" s="107">
        <v>0</v>
      </c>
      <c r="X1724" s="108">
        <v>0</v>
      </c>
      <c r="Y1724" s="108" t="s">
        <v>156</v>
      </c>
      <c r="Z1724" s="109">
        <v>0</v>
      </c>
      <c r="AA1724" s="107">
        <v>0</v>
      </c>
      <c r="AB1724" s="108">
        <v>0</v>
      </c>
      <c r="AC1724" s="108" t="s">
        <v>156</v>
      </c>
      <c r="AD1724" s="110" t="s">
        <v>157</v>
      </c>
    </row>
    <row r="1725" spans="1:30" x14ac:dyDescent="0.2">
      <c r="A1725" s="105" t="s">
        <v>5006</v>
      </c>
      <c r="B1725" s="105" t="s">
        <v>5007</v>
      </c>
      <c r="C1725" s="105" t="s">
        <v>5008</v>
      </c>
      <c r="D1725" s="106">
        <v>0</v>
      </c>
      <c r="E1725" s="107">
        <v>0</v>
      </c>
      <c r="F1725" s="108">
        <v>0</v>
      </c>
      <c r="G1725" s="108" t="s">
        <v>156</v>
      </c>
      <c r="H1725" s="109">
        <v>0</v>
      </c>
      <c r="I1725" s="107">
        <v>0</v>
      </c>
      <c r="J1725" s="108">
        <v>0</v>
      </c>
      <c r="K1725" s="108" t="s">
        <v>156</v>
      </c>
      <c r="L1725" s="110" t="s">
        <v>157</v>
      </c>
      <c r="M1725" s="106">
        <v>0</v>
      </c>
      <c r="N1725" s="111">
        <v>0</v>
      </c>
      <c r="O1725" s="112">
        <v>0</v>
      </c>
      <c r="P1725" s="112" t="s">
        <v>156</v>
      </c>
      <c r="Q1725" s="109">
        <v>0</v>
      </c>
      <c r="R1725" s="107">
        <v>0</v>
      </c>
      <c r="S1725" s="108">
        <v>0</v>
      </c>
      <c r="T1725" s="108" t="s">
        <v>156</v>
      </c>
      <c r="U1725" s="110" t="s">
        <v>157</v>
      </c>
      <c r="V1725" s="106">
        <v>0</v>
      </c>
      <c r="W1725" s="107">
        <v>0</v>
      </c>
      <c r="X1725" s="108">
        <v>0</v>
      </c>
      <c r="Y1725" s="108" t="s">
        <v>156</v>
      </c>
      <c r="Z1725" s="109">
        <v>0</v>
      </c>
      <c r="AA1725" s="107">
        <v>0</v>
      </c>
      <c r="AB1725" s="108">
        <v>0</v>
      </c>
      <c r="AC1725" s="108" t="s">
        <v>156</v>
      </c>
      <c r="AD1725" s="110" t="s">
        <v>157</v>
      </c>
    </row>
    <row r="1726" spans="1:30" x14ac:dyDescent="0.2">
      <c r="A1726" s="105" t="s">
        <v>5009</v>
      </c>
      <c r="B1726" s="105" t="s">
        <v>5010</v>
      </c>
      <c r="C1726" s="105" t="s">
        <v>5011</v>
      </c>
      <c r="D1726" s="106">
        <v>0</v>
      </c>
      <c r="E1726" s="107">
        <v>0</v>
      </c>
      <c r="F1726" s="108">
        <v>2.4106221692942599E-3</v>
      </c>
      <c r="G1726" s="108" t="s">
        <v>156</v>
      </c>
      <c r="H1726" s="113">
        <v>0</v>
      </c>
      <c r="I1726" s="107">
        <v>0</v>
      </c>
      <c r="J1726" s="114">
        <v>1.4921377018005701E-5</v>
      </c>
      <c r="K1726" s="108" t="s">
        <v>156</v>
      </c>
      <c r="L1726" s="110" t="s">
        <v>157</v>
      </c>
      <c r="M1726" s="116">
        <v>0</v>
      </c>
      <c r="N1726" s="111">
        <v>0</v>
      </c>
      <c r="O1726" s="112">
        <v>6.8630589165081201E-4</v>
      </c>
      <c r="P1726" s="112" t="s">
        <v>156</v>
      </c>
      <c r="Q1726" s="113">
        <v>0</v>
      </c>
      <c r="R1726" s="107">
        <v>0</v>
      </c>
      <c r="S1726" s="114">
        <v>4.7881449804132002E-5</v>
      </c>
      <c r="T1726" s="108" t="s">
        <v>156</v>
      </c>
      <c r="U1726" s="110" t="s">
        <v>157</v>
      </c>
      <c r="V1726" s="116">
        <v>0</v>
      </c>
      <c r="W1726" s="107">
        <v>0</v>
      </c>
      <c r="X1726" s="108">
        <v>9.9151785970890099E-4</v>
      </c>
      <c r="Y1726" s="108" t="s">
        <v>156</v>
      </c>
      <c r="Z1726" s="113">
        <v>0</v>
      </c>
      <c r="AA1726" s="107">
        <v>0</v>
      </c>
      <c r="AB1726" s="114">
        <v>3.4085850639331803E-5</v>
      </c>
      <c r="AC1726" s="108" t="s">
        <v>156</v>
      </c>
      <c r="AD1726" s="110" t="s">
        <v>157</v>
      </c>
    </row>
    <row r="1727" spans="1:30" x14ac:dyDescent="0.2">
      <c r="A1727" s="105" t="s">
        <v>5012</v>
      </c>
      <c r="B1727" s="105" t="s">
        <v>5013</v>
      </c>
      <c r="C1727" s="105" t="s">
        <v>5014</v>
      </c>
      <c r="D1727" s="106">
        <v>0</v>
      </c>
      <c r="E1727" s="107">
        <v>0</v>
      </c>
      <c r="F1727" s="108">
        <v>2.3610939929036702E-3</v>
      </c>
      <c r="G1727" s="108" t="s">
        <v>156</v>
      </c>
      <c r="H1727" s="113">
        <v>0</v>
      </c>
      <c r="I1727" s="107">
        <v>0</v>
      </c>
      <c r="J1727" s="114">
        <v>9.9652635146153107E-6</v>
      </c>
      <c r="K1727" s="108" t="s">
        <v>156</v>
      </c>
      <c r="L1727" s="110" t="s">
        <v>157</v>
      </c>
      <c r="M1727" s="106">
        <v>0</v>
      </c>
      <c r="N1727" s="111">
        <v>0</v>
      </c>
      <c r="O1727" s="112">
        <v>1.5571374841114301E-3</v>
      </c>
      <c r="P1727" s="112" t="s">
        <v>156</v>
      </c>
      <c r="Q1727" s="113">
        <v>0</v>
      </c>
      <c r="R1727" s="107">
        <v>0</v>
      </c>
      <c r="S1727" s="114">
        <v>3.0511626437509501E-5</v>
      </c>
      <c r="T1727" s="108" t="s">
        <v>156</v>
      </c>
      <c r="U1727" s="110" t="s">
        <v>157</v>
      </c>
      <c r="V1727" s="116">
        <v>0</v>
      </c>
      <c r="W1727" s="107">
        <v>0</v>
      </c>
      <c r="X1727" s="108">
        <v>7.78588330406101E-4</v>
      </c>
      <c r="Y1727" s="108" t="s">
        <v>156</v>
      </c>
      <c r="Z1727" s="113">
        <v>0</v>
      </c>
      <c r="AA1727" s="107">
        <v>0</v>
      </c>
      <c r="AB1727" s="114">
        <v>3.6630086282622797E-5</v>
      </c>
      <c r="AC1727" s="108" t="s">
        <v>156</v>
      </c>
      <c r="AD1727" s="110" t="s">
        <v>157</v>
      </c>
    </row>
    <row r="1728" spans="1:30" x14ac:dyDescent="0.2">
      <c r="A1728" s="105" t="s">
        <v>5015</v>
      </c>
      <c r="B1728" s="105" t="s">
        <v>5016</v>
      </c>
      <c r="C1728" s="105" t="s">
        <v>5017</v>
      </c>
      <c r="D1728" s="106">
        <v>0</v>
      </c>
      <c r="E1728" s="107">
        <v>0</v>
      </c>
      <c r="F1728" s="108">
        <v>0</v>
      </c>
      <c r="G1728" s="108" t="s">
        <v>156</v>
      </c>
      <c r="H1728" s="109">
        <v>0</v>
      </c>
      <c r="I1728" s="107">
        <v>0</v>
      </c>
      <c r="J1728" s="108">
        <v>0</v>
      </c>
      <c r="K1728" s="108" t="s">
        <v>156</v>
      </c>
      <c r="L1728" s="110" t="s">
        <v>157</v>
      </c>
      <c r="M1728" s="106">
        <v>0</v>
      </c>
      <c r="N1728" s="111">
        <v>0</v>
      </c>
      <c r="O1728" s="112">
        <v>0</v>
      </c>
      <c r="P1728" s="112" t="s">
        <v>156</v>
      </c>
      <c r="Q1728" s="109">
        <v>0</v>
      </c>
      <c r="R1728" s="107">
        <v>0</v>
      </c>
      <c r="S1728" s="108">
        <v>0</v>
      </c>
      <c r="T1728" s="108" t="s">
        <v>156</v>
      </c>
      <c r="U1728" s="110" t="s">
        <v>157</v>
      </c>
      <c r="V1728" s="106">
        <v>0</v>
      </c>
      <c r="W1728" s="107">
        <v>0</v>
      </c>
      <c r="X1728" s="108">
        <v>0</v>
      </c>
      <c r="Y1728" s="108" t="s">
        <v>156</v>
      </c>
      <c r="Z1728" s="109">
        <v>0</v>
      </c>
      <c r="AA1728" s="107">
        <v>0</v>
      </c>
      <c r="AB1728" s="108">
        <v>0</v>
      </c>
      <c r="AC1728" s="108" t="s">
        <v>156</v>
      </c>
      <c r="AD1728" s="110" t="s">
        <v>157</v>
      </c>
    </row>
    <row r="1729" spans="1:30" x14ac:dyDescent="0.2">
      <c r="A1729" s="105" t="s">
        <v>5018</v>
      </c>
      <c r="B1729" s="105" t="s">
        <v>5019</v>
      </c>
      <c r="C1729" s="105" t="s">
        <v>5020</v>
      </c>
      <c r="D1729" s="106">
        <v>0</v>
      </c>
      <c r="E1729" s="107">
        <v>0</v>
      </c>
      <c r="F1729" s="108">
        <v>0</v>
      </c>
      <c r="G1729" s="108" t="s">
        <v>156</v>
      </c>
      <c r="H1729" s="109">
        <v>0</v>
      </c>
      <c r="I1729" s="107">
        <v>0</v>
      </c>
      <c r="J1729" s="108">
        <v>0</v>
      </c>
      <c r="K1729" s="108" t="s">
        <v>156</v>
      </c>
      <c r="L1729" s="110" t="s">
        <v>157</v>
      </c>
      <c r="M1729" s="106">
        <v>0</v>
      </c>
      <c r="N1729" s="111">
        <v>0</v>
      </c>
      <c r="O1729" s="112">
        <v>0</v>
      </c>
      <c r="P1729" s="112" t="s">
        <v>156</v>
      </c>
      <c r="Q1729" s="109">
        <v>0</v>
      </c>
      <c r="R1729" s="107">
        <v>0</v>
      </c>
      <c r="S1729" s="108">
        <v>0</v>
      </c>
      <c r="T1729" s="108" t="s">
        <v>156</v>
      </c>
      <c r="U1729" s="110" t="s">
        <v>157</v>
      </c>
      <c r="V1729" s="106">
        <v>0</v>
      </c>
      <c r="W1729" s="107">
        <v>0</v>
      </c>
      <c r="X1729" s="108">
        <v>0</v>
      </c>
      <c r="Y1729" s="108" t="s">
        <v>156</v>
      </c>
      <c r="Z1729" s="109">
        <v>0</v>
      </c>
      <c r="AA1729" s="107">
        <v>0</v>
      </c>
      <c r="AB1729" s="108">
        <v>0</v>
      </c>
      <c r="AC1729" s="108" t="s">
        <v>156</v>
      </c>
      <c r="AD1729" s="110" t="s">
        <v>157</v>
      </c>
    </row>
    <row r="1730" spans="1:30" x14ac:dyDescent="0.2">
      <c r="A1730" s="105" t="s">
        <v>5021</v>
      </c>
      <c r="B1730" s="105" t="s">
        <v>5022</v>
      </c>
      <c r="C1730" s="105" t="s">
        <v>5023</v>
      </c>
      <c r="D1730" s="106">
        <v>0</v>
      </c>
      <c r="E1730" s="107">
        <v>0</v>
      </c>
      <c r="F1730" s="108">
        <v>2.4113599476583E-3</v>
      </c>
      <c r="G1730" s="108" t="s">
        <v>156</v>
      </c>
      <c r="H1730" s="113">
        <v>0</v>
      </c>
      <c r="I1730" s="107">
        <v>0</v>
      </c>
      <c r="J1730" s="114">
        <v>3.7903944366120798E-5</v>
      </c>
      <c r="K1730" s="108" t="s">
        <v>156</v>
      </c>
      <c r="L1730" s="110" t="s">
        <v>157</v>
      </c>
      <c r="M1730" s="116">
        <v>0</v>
      </c>
      <c r="N1730" s="111">
        <v>0</v>
      </c>
      <c r="O1730" s="112">
        <v>6.86849528366472E-4</v>
      </c>
      <c r="P1730" s="112" t="s">
        <v>156</v>
      </c>
      <c r="Q1730" s="113">
        <v>0</v>
      </c>
      <c r="R1730" s="107">
        <v>0</v>
      </c>
      <c r="S1730" s="114">
        <v>5.10317909487411E-5</v>
      </c>
      <c r="T1730" s="108" t="s">
        <v>156</v>
      </c>
      <c r="U1730" s="110" t="s">
        <v>157</v>
      </c>
      <c r="V1730" s="116">
        <v>0</v>
      </c>
      <c r="W1730" s="107">
        <v>0</v>
      </c>
      <c r="X1730" s="108">
        <v>9.9416436196495006E-4</v>
      </c>
      <c r="Y1730" s="108" t="s">
        <v>156</v>
      </c>
      <c r="Z1730" s="113">
        <v>0</v>
      </c>
      <c r="AA1730" s="107">
        <v>0</v>
      </c>
      <c r="AB1730" s="114">
        <v>3.4085850639331803E-5</v>
      </c>
      <c r="AC1730" s="108" t="s">
        <v>156</v>
      </c>
      <c r="AD1730" s="110" t="s">
        <v>157</v>
      </c>
    </row>
    <row r="1731" spans="1:30" x14ac:dyDescent="0.2">
      <c r="A1731" s="105" t="s">
        <v>5024</v>
      </c>
      <c r="B1731" s="105" t="s">
        <v>5025</v>
      </c>
      <c r="C1731" s="105" t="s">
        <v>5026</v>
      </c>
      <c r="D1731" s="106">
        <v>0</v>
      </c>
      <c r="E1731" s="107">
        <v>0</v>
      </c>
      <c r="F1731" s="108">
        <v>2.3618335623498102E-3</v>
      </c>
      <c r="G1731" s="108" t="s">
        <v>156</v>
      </c>
      <c r="H1731" s="113">
        <v>0</v>
      </c>
      <c r="I1731" s="107">
        <v>0</v>
      </c>
      <c r="J1731" s="114">
        <v>2.5799782663803801E-5</v>
      </c>
      <c r="K1731" s="108" t="s">
        <v>156</v>
      </c>
      <c r="L1731" s="110" t="s">
        <v>157</v>
      </c>
      <c r="M1731" s="116">
        <v>0</v>
      </c>
      <c r="N1731" s="111">
        <v>0</v>
      </c>
      <c r="O1731" s="112">
        <v>1.55756033728363E-3</v>
      </c>
      <c r="P1731" s="112" t="s">
        <v>156</v>
      </c>
      <c r="Q1731" s="113">
        <v>0</v>
      </c>
      <c r="R1731" s="107">
        <v>0</v>
      </c>
      <c r="S1731" s="114">
        <v>3.0511626437509501E-5</v>
      </c>
      <c r="T1731" s="108" t="s">
        <v>156</v>
      </c>
      <c r="U1731" s="110" t="s">
        <v>157</v>
      </c>
      <c r="V1731" s="116">
        <v>0</v>
      </c>
      <c r="W1731" s="107">
        <v>0</v>
      </c>
      <c r="X1731" s="108">
        <v>7.78588330406101E-4</v>
      </c>
      <c r="Y1731" s="108" t="s">
        <v>156</v>
      </c>
      <c r="Z1731" s="113">
        <v>0</v>
      </c>
      <c r="AA1731" s="107">
        <v>0</v>
      </c>
      <c r="AB1731" s="114">
        <v>3.7790045568238801E-5</v>
      </c>
      <c r="AC1731" s="108" t="s">
        <v>156</v>
      </c>
      <c r="AD1731" s="110" t="s">
        <v>157</v>
      </c>
    </row>
    <row r="1732" spans="1:30" x14ac:dyDescent="0.2">
      <c r="A1732" s="105" t="s">
        <v>5027</v>
      </c>
      <c r="B1732" s="105" t="s">
        <v>5028</v>
      </c>
      <c r="C1732" s="105" t="s">
        <v>5029</v>
      </c>
      <c r="D1732" s="106">
        <v>0</v>
      </c>
      <c r="E1732" s="107">
        <v>0</v>
      </c>
      <c r="F1732" s="108">
        <v>0</v>
      </c>
      <c r="G1732" s="108" t="s">
        <v>156</v>
      </c>
      <c r="H1732" s="109">
        <v>0</v>
      </c>
      <c r="I1732" s="107">
        <v>0</v>
      </c>
      <c r="J1732" s="108">
        <v>7.7649922852208999E-3</v>
      </c>
      <c r="K1732" s="108" t="s">
        <v>156</v>
      </c>
      <c r="L1732" s="110" t="s">
        <v>157</v>
      </c>
      <c r="M1732" s="106">
        <v>0</v>
      </c>
      <c r="N1732" s="111">
        <v>0</v>
      </c>
      <c r="O1732" s="112">
        <v>0</v>
      </c>
      <c r="P1732" s="112" t="s">
        <v>156</v>
      </c>
      <c r="Q1732" s="109">
        <v>0</v>
      </c>
      <c r="R1732" s="107">
        <v>0</v>
      </c>
      <c r="S1732" s="108">
        <v>0</v>
      </c>
      <c r="T1732" s="108" t="s">
        <v>156</v>
      </c>
      <c r="U1732" s="110" t="s">
        <v>157</v>
      </c>
      <c r="V1732" s="116">
        <v>0</v>
      </c>
      <c r="W1732" s="107">
        <v>0</v>
      </c>
      <c r="X1732" s="108">
        <v>1.7986291633266299E-3</v>
      </c>
      <c r="Y1732" s="108" t="s">
        <v>156</v>
      </c>
      <c r="Z1732" s="113">
        <v>0</v>
      </c>
      <c r="AA1732" s="107">
        <v>0</v>
      </c>
      <c r="AB1732" s="114">
        <v>2.24442951842362E-3</v>
      </c>
      <c r="AC1732" s="108" t="s">
        <v>156</v>
      </c>
      <c r="AD1732" s="110" t="s">
        <v>157</v>
      </c>
    </row>
    <row r="1733" spans="1:30" x14ac:dyDescent="0.2">
      <c r="A1733" s="105" t="s">
        <v>5030</v>
      </c>
      <c r="B1733" s="105" t="s">
        <v>5031</v>
      </c>
      <c r="C1733" s="105" t="s">
        <v>5032</v>
      </c>
      <c r="D1733" s="106">
        <v>0</v>
      </c>
      <c r="E1733" s="107">
        <v>0</v>
      </c>
      <c r="F1733" s="108">
        <v>1.2394762432848001E-2</v>
      </c>
      <c r="G1733" s="108" t="s">
        <v>156</v>
      </c>
      <c r="H1733" s="109">
        <v>0</v>
      </c>
      <c r="I1733" s="107">
        <v>0</v>
      </c>
      <c r="J1733" s="108">
        <v>5.5151182495242904E-3</v>
      </c>
      <c r="K1733" s="108" t="s">
        <v>156</v>
      </c>
      <c r="L1733" s="110" t="s">
        <v>157</v>
      </c>
      <c r="M1733" s="106">
        <v>0</v>
      </c>
      <c r="N1733" s="111">
        <v>0</v>
      </c>
      <c r="O1733" s="112">
        <v>0</v>
      </c>
      <c r="P1733" s="112" t="s">
        <v>156</v>
      </c>
      <c r="Q1733" s="109">
        <v>0</v>
      </c>
      <c r="R1733" s="107">
        <v>0</v>
      </c>
      <c r="S1733" s="108">
        <v>0</v>
      </c>
      <c r="T1733" s="108" t="s">
        <v>156</v>
      </c>
      <c r="U1733" s="110" t="s">
        <v>157</v>
      </c>
      <c r="V1733" s="116">
        <v>0</v>
      </c>
      <c r="W1733" s="107">
        <v>0</v>
      </c>
      <c r="X1733" s="108">
        <v>1.84891422504103E-3</v>
      </c>
      <c r="Y1733" s="108" t="s">
        <v>156</v>
      </c>
      <c r="Z1733" s="113">
        <v>0</v>
      </c>
      <c r="AA1733" s="107">
        <v>0</v>
      </c>
      <c r="AB1733" s="114">
        <v>1.31333966114819E-3</v>
      </c>
      <c r="AC1733" s="108" t="s">
        <v>156</v>
      </c>
      <c r="AD1733" s="110" t="s">
        <v>157</v>
      </c>
    </row>
    <row r="1734" spans="1:30" x14ac:dyDescent="0.2">
      <c r="A1734" s="105" t="s">
        <v>5033</v>
      </c>
      <c r="B1734" s="105" t="s">
        <v>5034</v>
      </c>
      <c r="C1734" s="105" t="s">
        <v>5035</v>
      </c>
      <c r="D1734" s="116">
        <v>0</v>
      </c>
      <c r="E1734" s="107">
        <v>0</v>
      </c>
      <c r="F1734" s="114">
        <v>7.8697571935573102E-5</v>
      </c>
      <c r="G1734" s="108" t="s">
        <v>156</v>
      </c>
      <c r="H1734" s="113">
        <v>0</v>
      </c>
      <c r="I1734" s="107">
        <v>0</v>
      </c>
      <c r="J1734" s="114">
        <v>4.9205582825309303E-5</v>
      </c>
      <c r="K1734" s="108" t="s">
        <v>156</v>
      </c>
      <c r="L1734" s="110" t="s">
        <v>157</v>
      </c>
      <c r="M1734" s="116">
        <v>0</v>
      </c>
      <c r="N1734" s="111">
        <v>0</v>
      </c>
      <c r="O1734" s="115">
        <v>4.2042066531120201E-5</v>
      </c>
      <c r="P1734" s="112" t="s">
        <v>156</v>
      </c>
      <c r="Q1734" s="113">
        <v>0</v>
      </c>
      <c r="R1734" s="107">
        <v>0</v>
      </c>
      <c r="S1734" s="114">
        <v>2.1519304832005898E-5</v>
      </c>
      <c r="T1734" s="108" t="s">
        <v>156</v>
      </c>
      <c r="U1734" s="110" t="s">
        <v>157</v>
      </c>
      <c r="V1734" s="116">
        <v>0</v>
      </c>
      <c r="W1734" s="107">
        <v>0</v>
      </c>
      <c r="X1734" s="114">
        <v>7.9007516016998402E-5</v>
      </c>
      <c r="Y1734" s="108" t="s">
        <v>156</v>
      </c>
      <c r="Z1734" s="113">
        <v>0</v>
      </c>
      <c r="AA1734" s="107">
        <v>0</v>
      </c>
      <c r="AB1734" s="114">
        <v>5.8072173786268097E-6</v>
      </c>
      <c r="AC1734" s="108" t="s">
        <v>156</v>
      </c>
      <c r="AD1734" s="110" t="s">
        <v>157</v>
      </c>
    </row>
    <row r="1735" spans="1:30" x14ac:dyDescent="0.2">
      <c r="A1735" s="105" t="s">
        <v>5036</v>
      </c>
      <c r="B1735" s="105" t="s">
        <v>5037</v>
      </c>
      <c r="C1735" s="105" t="s">
        <v>5038</v>
      </c>
      <c r="D1735" s="116">
        <v>0</v>
      </c>
      <c r="E1735" s="107">
        <v>0</v>
      </c>
      <c r="F1735" s="114">
        <v>6.8077127792751498E-5</v>
      </c>
      <c r="G1735" s="108" t="s">
        <v>156</v>
      </c>
      <c r="H1735" s="113">
        <v>0</v>
      </c>
      <c r="I1735" s="107">
        <v>0</v>
      </c>
      <c r="J1735" s="114">
        <v>4.8745220529682902E-5</v>
      </c>
      <c r="K1735" s="108" t="s">
        <v>156</v>
      </c>
      <c r="L1735" s="110" t="s">
        <v>157</v>
      </c>
      <c r="M1735" s="116">
        <v>0</v>
      </c>
      <c r="N1735" s="111">
        <v>0</v>
      </c>
      <c r="O1735" s="115">
        <v>4.1705560257482898E-5</v>
      </c>
      <c r="P1735" s="112" t="s">
        <v>156</v>
      </c>
      <c r="Q1735" s="113">
        <v>0</v>
      </c>
      <c r="R1735" s="107">
        <v>0</v>
      </c>
      <c r="S1735" s="114">
        <v>1.24400212991116E-5</v>
      </c>
      <c r="T1735" s="108" t="s">
        <v>156</v>
      </c>
      <c r="U1735" s="110" t="s">
        <v>157</v>
      </c>
      <c r="V1735" s="116">
        <v>0</v>
      </c>
      <c r="W1735" s="107">
        <v>0</v>
      </c>
      <c r="X1735" s="114">
        <v>5.6783956570335402E-5</v>
      </c>
      <c r="Y1735" s="108" t="s">
        <v>156</v>
      </c>
      <c r="Z1735" s="113">
        <v>0</v>
      </c>
      <c r="AA1735" s="107">
        <v>0</v>
      </c>
      <c r="AB1735" s="114">
        <v>1.2318964893275999E-5</v>
      </c>
      <c r="AC1735" s="108" t="s">
        <v>156</v>
      </c>
      <c r="AD1735" s="110" t="s">
        <v>157</v>
      </c>
    </row>
    <row r="1736" spans="1:30" x14ac:dyDescent="0.2">
      <c r="A1736" s="105" t="s">
        <v>5039</v>
      </c>
      <c r="B1736" s="105" t="s">
        <v>5040</v>
      </c>
      <c r="C1736" s="105" t="s">
        <v>5041</v>
      </c>
      <c r="D1736" s="116">
        <v>0</v>
      </c>
      <c r="E1736" s="107">
        <v>0</v>
      </c>
      <c r="F1736" s="108">
        <v>6.6867345678238801E-4</v>
      </c>
      <c r="G1736" s="108" t="s">
        <v>156</v>
      </c>
      <c r="H1736" s="109">
        <v>0</v>
      </c>
      <c r="I1736" s="107">
        <v>0</v>
      </c>
      <c r="J1736" s="108">
        <v>0</v>
      </c>
      <c r="K1736" s="108" t="s">
        <v>156</v>
      </c>
      <c r="L1736" s="110" t="s">
        <v>157</v>
      </c>
      <c r="M1736" s="106">
        <v>0</v>
      </c>
      <c r="N1736" s="111">
        <v>0</v>
      </c>
      <c r="O1736" s="112">
        <v>0</v>
      </c>
      <c r="P1736" s="112" t="s">
        <v>156</v>
      </c>
      <c r="Q1736" s="109">
        <v>0</v>
      </c>
      <c r="R1736" s="107">
        <v>0</v>
      </c>
      <c r="S1736" s="108">
        <v>0</v>
      </c>
      <c r="T1736" s="108" t="s">
        <v>156</v>
      </c>
      <c r="U1736" s="110" t="s">
        <v>157</v>
      </c>
      <c r="V1736" s="106">
        <v>0</v>
      </c>
      <c r="W1736" s="107">
        <v>0</v>
      </c>
      <c r="X1736" s="108">
        <v>0</v>
      </c>
      <c r="Y1736" s="108" t="s">
        <v>156</v>
      </c>
      <c r="Z1736" s="113">
        <v>0</v>
      </c>
      <c r="AA1736" s="107">
        <v>0</v>
      </c>
      <c r="AB1736" s="114">
        <v>2.2492760863398399E-5</v>
      </c>
      <c r="AC1736" s="108" t="s">
        <v>156</v>
      </c>
      <c r="AD1736" s="110" t="s">
        <v>157</v>
      </c>
    </row>
    <row r="1737" spans="1:30" x14ac:dyDescent="0.2">
      <c r="A1737" s="105" t="s">
        <v>5042</v>
      </c>
      <c r="B1737" s="105" t="s">
        <v>5043</v>
      </c>
      <c r="C1737" s="105" t="s">
        <v>5044</v>
      </c>
      <c r="D1737" s="116">
        <v>0</v>
      </c>
      <c r="E1737" s="107">
        <v>0</v>
      </c>
      <c r="F1737" s="108">
        <v>7.1297419178715095E-4</v>
      </c>
      <c r="G1737" s="108" t="s">
        <v>156</v>
      </c>
      <c r="H1737" s="113">
        <v>0</v>
      </c>
      <c r="I1737" s="107">
        <v>0</v>
      </c>
      <c r="J1737" s="114">
        <v>9.9654860159219898E-6</v>
      </c>
      <c r="K1737" s="108" t="s">
        <v>156</v>
      </c>
      <c r="L1737" s="110" t="s">
        <v>157</v>
      </c>
      <c r="M1737" s="116">
        <v>0</v>
      </c>
      <c r="N1737" s="111">
        <v>0</v>
      </c>
      <c r="O1737" s="112">
        <v>8.2506737116696302E-4</v>
      </c>
      <c r="P1737" s="112" t="s">
        <v>156</v>
      </c>
      <c r="Q1737" s="113">
        <v>0</v>
      </c>
      <c r="R1737" s="107">
        <v>0</v>
      </c>
      <c r="S1737" s="114">
        <v>2.4005055545803401E-5</v>
      </c>
      <c r="T1737" s="108" t="s">
        <v>156</v>
      </c>
      <c r="U1737" s="110" t="s">
        <v>157</v>
      </c>
      <c r="V1737" s="116">
        <v>0</v>
      </c>
      <c r="W1737" s="107">
        <v>0</v>
      </c>
      <c r="X1737" s="108">
        <v>1.39361884854082E-4</v>
      </c>
      <c r="Y1737" s="108" t="s">
        <v>156</v>
      </c>
      <c r="Z1737" s="113">
        <v>0</v>
      </c>
      <c r="AA1737" s="107">
        <v>0</v>
      </c>
      <c r="AB1737" s="114">
        <v>1.1891701653284101E-5</v>
      </c>
      <c r="AC1737" s="108" t="s">
        <v>156</v>
      </c>
      <c r="AD1737" s="110" t="s">
        <v>157</v>
      </c>
    </row>
    <row r="1738" spans="1:30" x14ac:dyDescent="0.2">
      <c r="A1738" s="105" t="s">
        <v>5045</v>
      </c>
      <c r="B1738" s="105" t="s">
        <v>5046</v>
      </c>
      <c r="C1738" s="105" t="s">
        <v>5047</v>
      </c>
      <c r="D1738" s="116">
        <v>0</v>
      </c>
      <c r="E1738" s="107">
        <v>0</v>
      </c>
      <c r="F1738" s="108">
        <v>5.7991264772644098E-4</v>
      </c>
      <c r="G1738" s="108" t="s">
        <v>156</v>
      </c>
      <c r="H1738" s="113">
        <v>0</v>
      </c>
      <c r="I1738" s="107">
        <v>0</v>
      </c>
      <c r="J1738" s="108">
        <v>3.91167961382257E-4</v>
      </c>
      <c r="K1738" s="108" t="s">
        <v>156</v>
      </c>
      <c r="L1738" s="110" t="s">
        <v>157</v>
      </c>
      <c r="M1738" s="116">
        <v>0</v>
      </c>
      <c r="N1738" s="111">
        <v>0</v>
      </c>
      <c r="O1738" s="112">
        <v>3.4490379125938497E-4</v>
      </c>
      <c r="P1738" s="112" t="s">
        <v>156</v>
      </c>
      <c r="Q1738" s="113">
        <v>0</v>
      </c>
      <c r="R1738" s="107">
        <v>0</v>
      </c>
      <c r="S1738" s="108">
        <v>2.2387300405064901E-4</v>
      </c>
      <c r="T1738" s="108" t="s">
        <v>156</v>
      </c>
      <c r="U1738" s="110" t="s">
        <v>157</v>
      </c>
      <c r="V1738" s="116">
        <v>0</v>
      </c>
      <c r="W1738" s="107">
        <v>0</v>
      </c>
      <c r="X1738" s="108">
        <v>5.1238612106322301E-4</v>
      </c>
      <c r="Y1738" s="108" t="s">
        <v>156</v>
      </c>
      <c r="Z1738" s="113">
        <v>0</v>
      </c>
      <c r="AA1738" s="107">
        <v>0</v>
      </c>
      <c r="AB1738" s="114">
        <v>6.9802791674073499E-5</v>
      </c>
      <c r="AC1738" s="108" t="s">
        <v>156</v>
      </c>
      <c r="AD1738" s="110" t="s">
        <v>157</v>
      </c>
    </row>
    <row r="1739" spans="1:30" x14ac:dyDescent="0.2">
      <c r="A1739" s="105" t="s">
        <v>5048</v>
      </c>
      <c r="B1739" s="105" t="s">
        <v>5049</v>
      </c>
      <c r="C1739" s="105" t="s">
        <v>5050</v>
      </c>
      <c r="D1739" s="116">
        <v>0</v>
      </c>
      <c r="E1739" s="107">
        <v>0</v>
      </c>
      <c r="F1739" s="114">
        <v>3.9370456945767598E-5</v>
      </c>
      <c r="G1739" s="108" t="s">
        <v>156</v>
      </c>
      <c r="H1739" s="113">
        <v>0</v>
      </c>
      <c r="I1739" s="107">
        <v>0</v>
      </c>
      <c r="J1739" s="108">
        <v>1.8763716496272601E-4</v>
      </c>
      <c r="K1739" s="108" t="s">
        <v>156</v>
      </c>
      <c r="L1739" s="110" t="s">
        <v>157</v>
      </c>
      <c r="M1739" s="116">
        <v>0</v>
      </c>
      <c r="N1739" s="111">
        <v>0</v>
      </c>
      <c r="O1739" s="112">
        <v>3.0977420157413203E-4</v>
      </c>
      <c r="P1739" s="112" t="s">
        <v>156</v>
      </c>
      <c r="Q1739" s="113">
        <v>0</v>
      </c>
      <c r="R1739" s="107">
        <v>0</v>
      </c>
      <c r="S1739" s="108">
        <v>2.2907789693180601E-4</v>
      </c>
      <c r="T1739" s="108" t="s">
        <v>156</v>
      </c>
      <c r="U1739" s="110" t="s">
        <v>157</v>
      </c>
      <c r="V1739" s="116">
        <v>0</v>
      </c>
      <c r="W1739" s="107">
        <v>0</v>
      </c>
      <c r="X1739" s="108">
        <v>6.8683189756459204E-4</v>
      </c>
      <c r="Y1739" s="108" t="s">
        <v>156</v>
      </c>
      <c r="Z1739" s="113">
        <v>0</v>
      </c>
      <c r="AA1739" s="107">
        <v>0</v>
      </c>
      <c r="AB1739" s="114">
        <v>9.63625266606811E-5</v>
      </c>
      <c r="AC1739" s="108" t="s">
        <v>156</v>
      </c>
      <c r="AD1739" s="110" t="s">
        <v>157</v>
      </c>
    </row>
    <row r="1740" spans="1:30" x14ac:dyDescent="0.2">
      <c r="A1740" s="105" t="s">
        <v>5051</v>
      </c>
      <c r="B1740" s="105" t="s">
        <v>5052</v>
      </c>
      <c r="C1740" s="105" t="s">
        <v>5053</v>
      </c>
      <c r="D1740" s="106">
        <v>0</v>
      </c>
      <c r="E1740" s="107">
        <v>0</v>
      </c>
      <c r="F1740" s="108">
        <v>3.00556120712285E-3</v>
      </c>
      <c r="G1740" s="108" t="s">
        <v>156</v>
      </c>
      <c r="H1740" s="109">
        <v>1.4174656889862601E-4</v>
      </c>
      <c r="I1740" s="107">
        <v>-3.4921549371427942E-4</v>
      </c>
      <c r="J1740" s="108">
        <v>1.4538815842267299E-4</v>
      </c>
      <c r="K1740" s="108">
        <v>102.56908477738982</v>
      </c>
      <c r="L1740" s="110" t="s">
        <v>157</v>
      </c>
      <c r="M1740" s="106">
        <v>0</v>
      </c>
      <c r="N1740" s="111">
        <v>0</v>
      </c>
      <c r="O1740" s="112">
        <v>1.74905005225871E-3</v>
      </c>
      <c r="P1740" s="112" t="s">
        <v>156</v>
      </c>
      <c r="Q1740" s="113">
        <v>0</v>
      </c>
      <c r="R1740" s="107">
        <v>0</v>
      </c>
      <c r="S1740" s="114">
        <v>6.6582287016137603E-5</v>
      </c>
      <c r="T1740" s="108" t="s">
        <v>156</v>
      </c>
      <c r="U1740" s="110" t="s">
        <v>157</v>
      </c>
      <c r="V1740" s="116">
        <v>0</v>
      </c>
      <c r="W1740" s="107">
        <v>0</v>
      </c>
      <c r="X1740" s="108">
        <v>1.7285765211515799E-4</v>
      </c>
      <c r="Y1740" s="108" t="s">
        <v>156</v>
      </c>
      <c r="Z1740" s="113">
        <v>1.9909348148148099E-5</v>
      </c>
      <c r="AA1740" s="107">
        <v>-1.0205243415658719E-5</v>
      </c>
      <c r="AB1740" s="114">
        <v>1.0328968041210201E-4</v>
      </c>
      <c r="AC1740" s="108">
        <v>518.79991069275502</v>
      </c>
      <c r="AD1740" s="110" t="s">
        <v>157</v>
      </c>
    </row>
    <row r="1741" spans="1:30" x14ac:dyDescent="0.2">
      <c r="A1741" s="105" t="s">
        <v>5054</v>
      </c>
      <c r="B1741" s="105" t="s">
        <v>5055</v>
      </c>
      <c r="C1741" s="105" t="s">
        <v>5056</v>
      </c>
      <c r="D1741" s="116">
        <v>3.9429305211439999E-6</v>
      </c>
      <c r="E1741" s="107">
        <v>-1.6001438739114733E-6</v>
      </c>
      <c r="F1741" s="108">
        <v>1.94027421253305E-3</v>
      </c>
      <c r="G1741" s="108">
        <v>49208.937416683162</v>
      </c>
      <c r="H1741" s="109">
        <v>2.7314989162995502E-4</v>
      </c>
      <c r="I1741" s="107">
        <v>-6.7294873523024152E-4</v>
      </c>
      <c r="J1741" s="108">
        <v>2.6459507016843498E-4</v>
      </c>
      <c r="K1741" s="108">
        <v>96.868085353989613</v>
      </c>
      <c r="L1741" s="110">
        <v>8.7161511671428062</v>
      </c>
      <c r="M1741" s="106">
        <v>0</v>
      </c>
      <c r="N1741" s="111">
        <v>0</v>
      </c>
      <c r="O1741" s="112">
        <v>1.9358616611126699E-3</v>
      </c>
      <c r="P1741" s="112" t="s">
        <v>156</v>
      </c>
      <c r="Q1741" s="109">
        <v>0</v>
      </c>
      <c r="R1741" s="107">
        <v>0</v>
      </c>
      <c r="S1741" s="108">
        <v>1.8098936813297199E-4</v>
      </c>
      <c r="T1741" s="108" t="s">
        <v>156</v>
      </c>
      <c r="U1741" s="110" t="s">
        <v>157</v>
      </c>
      <c r="V1741" s="116">
        <v>2.2862359343553901E-5</v>
      </c>
      <c r="W1741" s="107">
        <v>-3.7857856174124695E-6</v>
      </c>
      <c r="X1741" s="108">
        <v>3.1117339498973199E-4</v>
      </c>
      <c r="Y1741" s="108">
        <v>1361.0729772623756</v>
      </c>
      <c r="Z1741" s="109">
        <v>4.6590913381568301E-4</v>
      </c>
      <c r="AA1741" s="107">
        <v>-2.3881827193875373E-4</v>
      </c>
      <c r="AB1741" s="108">
        <v>1.05530116408775E-4</v>
      </c>
      <c r="AC1741" s="108">
        <v>22.65036436279085</v>
      </c>
      <c r="AD1741" s="110">
        <v>5.9791766949192038</v>
      </c>
    </row>
    <row r="1742" spans="1:30" x14ac:dyDescent="0.2">
      <c r="A1742" s="105" t="s">
        <v>5057</v>
      </c>
      <c r="B1742" s="105" t="s">
        <v>5058</v>
      </c>
      <c r="C1742" s="105" t="s">
        <v>5059</v>
      </c>
      <c r="D1742" s="106">
        <v>0</v>
      </c>
      <c r="E1742" s="107">
        <v>0</v>
      </c>
      <c r="F1742" s="108">
        <v>0</v>
      </c>
      <c r="G1742" s="108" t="s">
        <v>156</v>
      </c>
      <c r="H1742" s="109">
        <v>0</v>
      </c>
      <c r="I1742" s="107">
        <v>0</v>
      </c>
      <c r="J1742" s="108">
        <v>0</v>
      </c>
      <c r="K1742" s="108" t="s">
        <v>156</v>
      </c>
      <c r="L1742" s="110" t="s">
        <v>157</v>
      </c>
      <c r="M1742" s="106">
        <v>0</v>
      </c>
      <c r="N1742" s="111">
        <v>0</v>
      </c>
      <c r="O1742" s="112">
        <v>0</v>
      </c>
      <c r="P1742" s="112" t="s">
        <v>156</v>
      </c>
      <c r="Q1742" s="109">
        <v>0</v>
      </c>
      <c r="R1742" s="107">
        <v>0</v>
      </c>
      <c r="S1742" s="108">
        <v>0</v>
      </c>
      <c r="T1742" s="108" t="s">
        <v>156</v>
      </c>
      <c r="U1742" s="110" t="s">
        <v>157</v>
      </c>
      <c r="V1742" s="106">
        <v>0</v>
      </c>
      <c r="W1742" s="107">
        <v>0</v>
      </c>
      <c r="X1742" s="108">
        <v>0</v>
      </c>
      <c r="Y1742" s="108" t="s">
        <v>156</v>
      </c>
      <c r="Z1742" s="109">
        <v>0</v>
      </c>
      <c r="AA1742" s="107">
        <v>0</v>
      </c>
      <c r="AB1742" s="108">
        <v>0</v>
      </c>
      <c r="AC1742" s="108" t="s">
        <v>156</v>
      </c>
      <c r="AD1742" s="110" t="s">
        <v>157</v>
      </c>
    </row>
    <row r="1743" spans="1:30" x14ac:dyDescent="0.2">
      <c r="A1743" s="105" t="s">
        <v>5060</v>
      </c>
      <c r="B1743" s="105" t="s">
        <v>5061</v>
      </c>
      <c r="C1743" s="105" t="s">
        <v>5062</v>
      </c>
      <c r="D1743" s="106">
        <v>0</v>
      </c>
      <c r="E1743" s="107">
        <v>0</v>
      </c>
      <c r="F1743" s="108">
        <v>0</v>
      </c>
      <c r="G1743" s="108" t="s">
        <v>156</v>
      </c>
      <c r="H1743" s="109">
        <v>0</v>
      </c>
      <c r="I1743" s="107">
        <v>0</v>
      </c>
      <c r="J1743" s="108">
        <v>0</v>
      </c>
      <c r="K1743" s="108" t="s">
        <v>156</v>
      </c>
      <c r="L1743" s="110" t="s">
        <v>157</v>
      </c>
      <c r="M1743" s="106">
        <v>0</v>
      </c>
      <c r="N1743" s="111">
        <v>0</v>
      </c>
      <c r="O1743" s="112">
        <v>0</v>
      </c>
      <c r="P1743" s="112" t="s">
        <v>156</v>
      </c>
      <c r="Q1743" s="109">
        <v>0</v>
      </c>
      <c r="R1743" s="107">
        <v>0</v>
      </c>
      <c r="S1743" s="108">
        <v>0</v>
      </c>
      <c r="T1743" s="108" t="s">
        <v>156</v>
      </c>
      <c r="U1743" s="110" t="s">
        <v>157</v>
      </c>
      <c r="V1743" s="106">
        <v>0</v>
      </c>
      <c r="W1743" s="107">
        <v>0</v>
      </c>
      <c r="X1743" s="108">
        <v>0</v>
      </c>
      <c r="Y1743" s="108" t="s">
        <v>156</v>
      </c>
      <c r="Z1743" s="109">
        <v>0</v>
      </c>
      <c r="AA1743" s="107">
        <v>0</v>
      </c>
      <c r="AB1743" s="108">
        <v>0</v>
      </c>
      <c r="AC1743" s="108" t="s">
        <v>156</v>
      </c>
      <c r="AD1743" s="110" t="s">
        <v>157</v>
      </c>
    </row>
    <row r="1744" spans="1:30" x14ac:dyDescent="0.2">
      <c r="A1744" s="105" t="s">
        <v>5063</v>
      </c>
      <c r="B1744" s="105" t="s">
        <v>5064</v>
      </c>
      <c r="C1744" s="105" t="s">
        <v>5065</v>
      </c>
      <c r="D1744" s="106">
        <v>0</v>
      </c>
      <c r="E1744" s="107">
        <v>0</v>
      </c>
      <c r="F1744" s="108">
        <v>0</v>
      </c>
      <c r="G1744" s="108" t="s">
        <v>156</v>
      </c>
      <c r="H1744" s="109">
        <v>0</v>
      </c>
      <c r="I1744" s="107">
        <v>0</v>
      </c>
      <c r="J1744" s="108">
        <v>0</v>
      </c>
      <c r="K1744" s="108" t="s">
        <v>156</v>
      </c>
      <c r="L1744" s="110" t="s">
        <v>157</v>
      </c>
      <c r="M1744" s="106">
        <v>0</v>
      </c>
      <c r="N1744" s="111">
        <v>0</v>
      </c>
      <c r="O1744" s="112">
        <v>0</v>
      </c>
      <c r="P1744" s="112" t="s">
        <v>156</v>
      </c>
      <c r="Q1744" s="109">
        <v>0</v>
      </c>
      <c r="R1744" s="107">
        <v>0</v>
      </c>
      <c r="S1744" s="108">
        <v>0</v>
      </c>
      <c r="T1744" s="108" t="s">
        <v>156</v>
      </c>
      <c r="U1744" s="110" t="s">
        <v>157</v>
      </c>
      <c r="V1744" s="106">
        <v>0</v>
      </c>
      <c r="W1744" s="107">
        <v>0</v>
      </c>
      <c r="X1744" s="108">
        <v>0</v>
      </c>
      <c r="Y1744" s="108" t="s">
        <v>156</v>
      </c>
      <c r="Z1744" s="109">
        <v>0</v>
      </c>
      <c r="AA1744" s="107">
        <v>0</v>
      </c>
      <c r="AB1744" s="108">
        <v>0</v>
      </c>
      <c r="AC1744" s="108" t="s">
        <v>156</v>
      </c>
      <c r="AD1744" s="110" t="s">
        <v>157</v>
      </c>
    </row>
    <row r="1745" spans="1:30" x14ac:dyDescent="0.2">
      <c r="A1745" s="105" t="s">
        <v>5066</v>
      </c>
      <c r="B1745" s="105" t="s">
        <v>5067</v>
      </c>
      <c r="C1745" s="105" t="s">
        <v>5068</v>
      </c>
      <c r="D1745" s="106">
        <v>0</v>
      </c>
      <c r="E1745" s="107">
        <v>0</v>
      </c>
      <c r="F1745" s="108">
        <v>0</v>
      </c>
      <c r="G1745" s="108" t="s">
        <v>156</v>
      </c>
      <c r="H1745" s="109">
        <v>0</v>
      </c>
      <c r="I1745" s="107">
        <v>0</v>
      </c>
      <c r="J1745" s="108">
        <v>0</v>
      </c>
      <c r="K1745" s="108" t="s">
        <v>156</v>
      </c>
      <c r="L1745" s="110" t="s">
        <v>157</v>
      </c>
      <c r="M1745" s="106">
        <v>0</v>
      </c>
      <c r="N1745" s="111">
        <v>0</v>
      </c>
      <c r="O1745" s="112">
        <v>0</v>
      </c>
      <c r="P1745" s="112" t="s">
        <v>156</v>
      </c>
      <c r="Q1745" s="109">
        <v>0</v>
      </c>
      <c r="R1745" s="107">
        <v>0</v>
      </c>
      <c r="S1745" s="108">
        <v>0</v>
      </c>
      <c r="T1745" s="108" t="s">
        <v>156</v>
      </c>
      <c r="U1745" s="110" t="s">
        <v>157</v>
      </c>
      <c r="V1745" s="106">
        <v>0</v>
      </c>
      <c r="W1745" s="107">
        <v>0</v>
      </c>
      <c r="X1745" s="108">
        <v>0</v>
      </c>
      <c r="Y1745" s="108" t="s">
        <v>156</v>
      </c>
      <c r="Z1745" s="109">
        <v>0</v>
      </c>
      <c r="AA1745" s="107">
        <v>0</v>
      </c>
      <c r="AB1745" s="108">
        <v>0</v>
      </c>
      <c r="AC1745" s="108" t="s">
        <v>156</v>
      </c>
      <c r="AD1745" s="110" t="s">
        <v>157</v>
      </c>
    </row>
    <row r="1746" spans="1:30" x14ac:dyDescent="0.2">
      <c r="A1746" s="105" t="s">
        <v>5069</v>
      </c>
      <c r="B1746" s="105" t="s">
        <v>5070</v>
      </c>
      <c r="C1746" s="105" t="s">
        <v>5071</v>
      </c>
      <c r="D1746" s="106">
        <v>0</v>
      </c>
      <c r="E1746" s="107">
        <v>0</v>
      </c>
      <c r="F1746" s="108">
        <v>0</v>
      </c>
      <c r="G1746" s="108" t="s">
        <v>156</v>
      </c>
      <c r="H1746" s="109">
        <v>0</v>
      </c>
      <c r="I1746" s="107">
        <v>0</v>
      </c>
      <c r="J1746" s="108">
        <v>0</v>
      </c>
      <c r="K1746" s="108" t="s">
        <v>156</v>
      </c>
      <c r="L1746" s="110" t="s">
        <v>157</v>
      </c>
      <c r="M1746" s="106">
        <v>0</v>
      </c>
      <c r="N1746" s="111">
        <v>0</v>
      </c>
      <c r="O1746" s="112">
        <v>0</v>
      </c>
      <c r="P1746" s="112" t="s">
        <v>156</v>
      </c>
      <c r="Q1746" s="109">
        <v>0</v>
      </c>
      <c r="R1746" s="107">
        <v>0</v>
      </c>
      <c r="S1746" s="108">
        <v>0</v>
      </c>
      <c r="T1746" s="108" t="s">
        <v>156</v>
      </c>
      <c r="U1746" s="110" t="s">
        <v>157</v>
      </c>
      <c r="V1746" s="106">
        <v>0</v>
      </c>
      <c r="W1746" s="107">
        <v>0</v>
      </c>
      <c r="X1746" s="108">
        <v>0</v>
      </c>
      <c r="Y1746" s="108" t="s">
        <v>156</v>
      </c>
      <c r="Z1746" s="109">
        <v>0</v>
      </c>
      <c r="AA1746" s="107">
        <v>0</v>
      </c>
      <c r="AB1746" s="108">
        <v>0</v>
      </c>
      <c r="AC1746" s="108" t="s">
        <v>156</v>
      </c>
      <c r="AD1746" s="110" t="s">
        <v>157</v>
      </c>
    </row>
    <row r="1747" spans="1:30" x14ac:dyDescent="0.2">
      <c r="A1747" s="105" t="s">
        <v>5072</v>
      </c>
      <c r="B1747" s="105" t="s">
        <v>5073</v>
      </c>
      <c r="C1747" s="105" t="s">
        <v>5074</v>
      </c>
      <c r="D1747" s="116">
        <v>0</v>
      </c>
      <c r="E1747" s="107">
        <v>0</v>
      </c>
      <c r="F1747" s="108">
        <v>9.8000359347565308E-4</v>
      </c>
      <c r="G1747" s="108" t="s">
        <v>156</v>
      </c>
      <c r="H1747" s="109">
        <v>0</v>
      </c>
      <c r="I1747" s="107">
        <v>0</v>
      </c>
      <c r="J1747" s="108">
        <v>0</v>
      </c>
      <c r="K1747" s="108" t="s">
        <v>156</v>
      </c>
      <c r="L1747" s="110" t="s">
        <v>157</v>
      </c>
      <c r="M1747" s="116">
        <v>0</v>
      </c>
      <c r="N1747" s="111">
        <v>0</v>
      </c>
      <c r="O1747" s="115">
        <v>8.8092623187752507E-6</v>
      </c>
      <c r="P1747" s="112" t="s">
        <v>156</v>
      </c>
      <c r="Q1747" s="113">
        <v>0</v>
      </c>
      <c r="R1747" s="107">
        <v>0</v>
      </c>
      <c r="S1747" s="114">
        <v>2.09338209873708E-5</v>
      </c>
      <c r="T1747" s="108" t="s">
        <v>156</v>
      </c>
      <c r="U1747" s="110" t="s">
        <v>157</v>
      </c>
      <c r="V1747" s="116">
        <v>0</v>
      </c>
      <c r="W1747" s="107">
        <v>0</v>
      </c>
      <c r="X1747" s="114">
        <v>8.1015405848184997E-5</v>
      </c>
      <c r="Y1747" s="108" t="s">
        <v>156</v>
      </c>
      <c r="Z1747" s="113">
        <v>0</v>
      </c>
      <c r="AA1747" s="107">
        <v>0</v>
      </c>
      <c r="AB1747" s="114">
        <v>3.0890317027100902E-6</v>
      </c>
      <c r="AC1747" s="108" t="s">
        <v>156</v>
      </c>
      <c r="AD1747" s="110" t="s">
        <v>157</v>
      </c>
    </row>
    <row r="1748" spans="1:30" x14ac:dyDescent="0.2">
      <c r="A1748" s="105" t="s">
        <v>5075</v>
      </c>
      <c r="B1748" s="105" t="s">
        <v>5076</v>
      </c>
      <c r="C1748" s="105" t="s">
        <v>5077</v>
      </c>
      <c r="D1748" s="116">
        <v>0</v>
      </c>
      <c r="E1748" s="107">
        <v>0</v>
      </c>
      <c r="F1748" s="114">
        <v>6.3252858282584601E-7</v>
      </c>
      <c r="G1748" s="108" t="s">
        <v>156</v>
      </c>
      <c r="H1748" s="109">
        <v>0</v>
      </c>
      <c r="I1748" s="107">
        <v>0</v>
      </c>
      <c r="J1748" s="108">
        <v>8.9915033605695999E-3</v>
      </c>
      <c r="K1748" s="108" t="s">
        <v>156</v>
      </c>
      <c r="L1748" s="110" t="s">
        <v>157</v>
      </c>
      <c r="M1748" s="106">
        <v>0</v>
      </c>
      <c r="N1748" s="111">
        <v>0</v>
      </c>
      <c r="O1748" s="112">
        <v>1.49806023358916E-2</v>
      </c>
      <c r="P1748" s="112" t="s">
        <v>156</v>
      </c>
      <c r="Q1748" s="113">
        <v>0</v>
      </c>
      <c r="R1748" s="107">
        <v>0</v>
      </c>
      <c r="S1748" s="114">
        <v>1.07696435284365E-5</v>
      </c>
      <c r="T1748" s="108" t="s">
        <v>156</v>
      </c>
      <c r="U1748" s="110" t="s">
        <v>157</v>
      </c>
      <c r="V1748" s="116">
        <v>0</v>
      </c>
      <c r="W1748" s="107">
        <v>0</v>
      </c>
      <c r="X1748" s="114">
        <v>1.10521816970059E-6</v>
      </c>
      <c r="Y1748" s="108" t="s">
        <v>156</v>
      </c>
      <c r="Z1748" s="109">
        <v>0</v>
      </c>
      <c r="AA1748" s="107">
        <v>0</v>
      </c>
      <c r="AB1748" s="108">
        <v>5.7707418692800501E-3</v>
      </c>
      <c r="AC1748" s="108" t="s">
        <v>156</v>
      </c>
      <c r="AD1748" s="110" t="s">
        <v>157</v>
      </c>
    </row>
    <row r="1749" spans="1:30" x14ac:dyDescent="0.2">
      <c r="A1749" s="105" t="s">
        <v>5078</v>
      </c>
      <c r="B1749" s="105" t="s">
        <v>5079</v>
      </c>
      <c r="C1749" s="105" t="s">
        <v>5080</v>
      </c>
      <c r="D1749" s="116">
        <v>0</v>
      </c>
      <c r="E1749" s="107">
        <v>0</v>
      </c>
      <c r="F1749" s="108">
        <v>2.7946450212630797E-4</v>
      </c>
      <c r="G1749" s="108" t="s">
        <v>156</v>
      </c>
      <c r="H1749" s="113">
        <v>0</v>
      </c>
      <c r="I1749" s="107">
        <v>0</v>
      </c>
      <c r="J1749" s="114">
        <v>8.6571961981744793E-6</v>
      </c>
      <c r="K1749" s="108" t="s">
        <v>156</v>
      </c>
      <c r="L1749" s="110" t="s">
        <v>157</v>
      </c>
      <c r="M1749" s="116">
        <v>0</v>
      </c>
      <c r="N1749" s="111">
        <v>0</v>
      </c>
      <c r="O1749" s="112">
        <v>1.2272524512694401E-4</v>
      </c>
      <c r="P1749" s="112" t="s">
        <v>156</v>
      </c>
      <c r="Q1749" s="113">
        <v>0</v>
      </c>
      <c r="R1749" s="107">
        <v>0</v>
      </c>
      <c r="S1749" s="114">
        <v>7.1430332764702499E-6</v>
      </c>
      <c r="T1749" s="108" t="s">
        <v>156</v>
      </c>
      <c r="U1749" s="110" t="s">
        <v>157</v>
      </c>
      <c r="V1749" s="116">
        <v>0</v>
      </c>
      <c r="W1749" s="107">
        <v>0</v>
      </c>
      <c r="X1749" s="114">
        <v>9.4378593690592798E-6</v>
      </c>
      <c r="Y1749" s="108" t="s">
        <v>156</v>
      </c>
      <c r="Z1749" s="113">
        <v>0</v>
      </c>
      <c r="AA1749" s="107">
        <v>0</v>
      </c>
      <c r="AB1749" s="114">
        <v>2.8090928047279499E-6</v>
      </c>
      <c r="AC1749" s="108" t="s">
        <v>156</v>
      </c>
      <c r="AD1749" s="110" t="s">
        <v>157</v>
      </c>
    </row>
    <row r="1750" spans="1:30" x14ac:dyDescent="0.2">
      <c r="A1750" s="105" t="s">
        <v>5081</v>
      </c>
      <c r="B1750" s="105" t="s">
        <v>5082</v>
      </c>
      <c r="C1750" s="105" t="s">
        <v>5083</v>
      </c>
      <c r="D1750" s="116">
        <v>0</v>
      </c>
      <c r="E1750" s="107">
        <v>0</v>
      </c>
      <c r="F1750" s="108">
        <v>3.1442089647368401E-4</v>
      </c>
      <c r="G1750" s="108" t="s">
        <v>156</v>
      </c>
      <c r="H1750" s="113">
        <v>0</v>
      </c>
      <c r="I1750" s="107">
        <v>0</v>
      </c>
      <c r="J1750" s="114">
        <v>5.0023078438378301E-6</v>
      </c>
      <c r="K1750" s="108" t="s">
        <v>156</v>
      </c>
      <c r="L1750" s="110" t="s">
        <v>157</v>
      </c>
      <c r="M1750" s="116">
        <v>0</v>
      </c>
      <c r="N1750" s="111">
        <v>0</v>
      </c>
      <c r="O1750" s="112">
        <v>1.40168439572354E-4</v>
      </c>
      <c r="P1750" s="112" t="s">
        <v>156</v>
      </c>
      <c r="Q1750" s="113">
        <v>0</v>
      </c>
      <c r="R1750" s="107">
        <v>0</v>
      </c>
      <c r="S1750" s="114">
        <v>1.00928589046635E-5</v>
      </c>
      <c r="T1750" s="108" t="s">
        <v>156</v>
      </c>
      <c r="U1750" s="110" t="s">
        <v>157</v>
      </c>
      <c r="V1750" s="116">
        <v>0</v>
      </c>
      <c r="W1750" s="107">
        <v>0</v>
      </c>
      <c r="X1750" s="114">
        <v>9.4730032289347797E-6</v>
      </c>
      <c r="Y1750" s="108" t="s">
        <v>156</v>
      </c>
      <c r="Z1750" s="113">
        <v>0</v>
      </c>
      <c r="AA1750" s="107">
        <v>0</v>
      </c>
      <c r="AB1750" s="114">
        <v>2.8216127759218599E-6</v>
      </c>
      <c r="AC1750" s="108" t="s">
        <v>156</v>
      </c>
      <c r="AD1750" s="110" t="s">
        <v>157</v>
      </c>
    </row>
    <row r="1751" spans="1:30" x14ac:dyDescent="0.2">
      <c r="A1751" s="105" t="s">
        <v>5084</v>
      </c>
      <c r="B1751" s="105" t="s">
        <v>5085</v>
      </c>
      <c r="C1751" s="105" t="s">
        <v>5086</v>
      </c>
      <c r="D1751" s="106">
        <v>0</v>
      </c>
      <c r="E1751" s="107">
        <v>0</v>
      </c>
      <c r="F1751" s="108">
        <v>0</v>
      </c>
      <c r="G1751" s="108" t="s">
        <v>156</v>
      </c>
      <c r="H1751" s="109">
        <v>0</v>
      </c>
      <c r="I1751" s="107">
        <v>0</v>
      </c>
      <c r="J1751" s="108">
        <v>0</v>
      </c>
      <c r="K1751" s="108" t="s">
        <v>156</v>
      </c>
      <c r="L1751" s="110" t="s">
        <v>157</v>
      </c>
      <c r="M1751" s="106">
        <v>0</v>
      </c>
      <c r="N1751" s="111">
        <v>0</v>
      </c>
      <c r="O1751" s="112">
        <v>0</v>
      </c>
      <c r="P1751" s="112" t="s">
        <v>156</v>
      </c>
      <c r="Q1751" s="109">
        <v>0</v>
      </c>
      <c r="R1751" s="107">
        <v>0</v>
      </c>
      <c r="S1751" s="108">
        <v>0</v>
      </c>
      <c r="T1751" s="108" t="s">
        <v>156</v>
      </c>
      <c r="U1751" s="110" t="s">
        <v>157</v>
      </c>
      <c r="V1751" s="106">
        <v>0</v>
      </c>
      <c r="W1751" s="107">
        <v>0</v>
      </c>
      <c r="X1751" s="108">
        <v>0</v>
      </c>
      <c r="Y1751" s="108" t="s">
        <v>156</v>
      </c>
      <c r="Z1751" s="109">
        <v>0</v>
      </c>
      <c r="AA1751" s="107">
        <v>0</v>
      </c>
      <c r="AB1751" s="108">
        <v>0</v>
      </c>
      <c r="AC1751" s="108" t="s">
        <v>156</v>
      </c>
      <c r="AD1751" s="110" t="s">
        <v>157</v>
      </c>
    </row>
    <row r="1752" spans="1:30" x14ac:dyDescent="0.2">
      <c r="A1752" s="105" t="s">
        <v>5087</v>
      </c>
      <c r="B1752" s="105" t="s">
        <v>5088</v>
      </c>
      <c r="C1752" s="105" t="s">
        <v>5089</v>
      </c>
      <c r="D1752" s="106">
        <v>0</v>
      </c>
      <c r="E1752" s="107">
        <v>0</v>
      </c>
      <c r="F1752" s="108">
        <v>7.0012229567249697E-4</v>
      </c>
      <c r="G1752" s="108" t="s">
        <v>156</v>
      </c>
      <c r="H1752" s="109">
        <v>0</v>
      </c>
      <c r="I1752" s="107">
        <v>0</v>
      </c>
      <c r="J1752" s="108">
        <v>7.0357396411871995E-4</v>
      </c>
      <c r="K1752" s="108" t="s">
        <v>156</v>
      </c>
      <c r="L1752" s="110" t="s">
        <v>157</v>
      </c>
      <c r="M1752" s="106">
        <v>1.5696444059999999E-3</v>
      </c>
      <c r="N1752" s="111">
        <v>-8.5241903225806448E-4</v>
      </c>
      <c r="O1752" s="112">
        <v>7.85660828844964E-4</v>
      </c>
      <c r="P1752" s="112">
        <v>50.053427759928191</v>
      </c>
      <c r="Q1752" s="109">
        <v>6.3581954800000001E-4</v>
      </c>
      <c r="R1752" s="107">
        <v>-1.4667279297105467E-3</v>
      </c>
      <c r="S1752" s="108">
        <v>3.1753018859563499E-4</v>
      </c>
      <c r="T1752" s="108">
        <v>49.940299821614637</v>
      </c>
      <c r="U1752" s="110">
        <v>0.78296657336319175</v>
      </c>
      <c r="V1752" s="106">
        <v>0</v>
      </c>
      <c r="W1752" s="107">
        <v>0</v>
      </c>
      <c r="X1752" s="108">
        <v>9.10596322334387E-4</v>
      </c>
      <c r="Y1752" s="108" t="s">
        <v>156</v>
      </c>
      <c r="Z1752" s="109">
        <v>0</v>
      </c>
      <c r="AA1752" s="107">
        <v>0</v>
      </c>
      <c r="AB1752" s="108">
        <v>2.9546053392084102E-4</v>
      </c>
      <c r="AC1752" s="108" t="s">
        <v>156</v>
      </c>
      <c r="AD1752" s="110" t="s">
        <v>157</v>
      </c>
    </row>
    <row r="1753" spans="1:30" x14ac:dyDescent="0.2">
      <c r="A1753" s="105" t="s">
        <v>5090</v>
      </c>
      <c r="B1753" s="105" t="s">
        <v>5091</v>
      </c>
      <c r="C1753" s="105" t="s">
        <v>5092</v>
      </c>
      <c r="D1753" s="116">
        <v>0</v>
      </c>
      <c r="E1753" s="107">
        <v>0</v>
      </c>
      <c r="F1753" s="114">
        <v>2.7725018879035599E-5</v>
      </c>
      <c r="G1753" s="108" t="s">
        <v>156</v>
      </c>
      <c r="H1753" s="113">
        <v>0</v>
      </c>
      <c r="I1753" s="107">
        <v>0</v>
      </c>
      <c r="J1753" s="114">
        <v>1.0401693702813801E-7</v>
      </c>
      <c r="K1753" s="108" t="s">
        <v>156</v>
      </c>
      <c r="L1753" s="110" t="s">
        <v>157</v>
      </c>
      <c r="M1753" s="116">
        <v>0</v>
      </c>
      <c r="N1753" s="111">
        <v>0</v>
      </c>
      <c r="O1753" s="115">
        <v>1.3800063339969199E-7</v>
      </c>
      <c r="P1753" s="112" t="s">
        <v>156</v>
      </c>
      <c r="Q1753" s="113">
        <v>0</v>
      </c>
      <c r="R1753" s="107">
        <v>0</v>
      </c>
      <c r="S1753" s="114">
        <v>7.5701117546849903E-6</v>
      </c>
      <c r="T1753" s="108" t="s">
        <v>156</v>
      </c>
      <c r="U1753" s="110" t="s">
        <v>157</v>
      </c>
      <c r="V1753" s="116">
        <v>0</v>
      </c>
      <c r="W1753" s="107">
        <v>0</v>
      </c>
      <c r="X1753" s="114">
        <v>1.7094466676373E-5</v>
      </c>
      <c r="Y1753" s="108" t="s">
        <v>156</v>
      </c>
      <c r="Z1753" s="113">
        <v>0</v>
      </c>
      <c r="AA1753" s="107">
        <v>0</v>
      </c>
      <c r="AB1753" s="114">
        <v>2.9743987593158701E-6</v>
      </c>
      <c r="AC1753" s="108" t="s">
        <v>156</v>
      </c>
      <c r="AD1753" s="110" t="s">
        <v>157</v>
      </c>
    </row>
    <row r="1754" spans="1:30" x14ac:dyDescent="0.2">
      <c r="A1754" s="105" t="s">
        <v>5093</v>
      </c>
      <c r="B1754" s="105" t="s">
        <v>5094</v>
      </c>
      <c r="C1754" s="105" t="s">
        <v>5095</v>
      </c>
      <c r="D1754" s="116">
        <v>0</v>
      </c>
      <c r="E1754" s="107">
        <v>0</v>
      </c>
      <c r="F1754" s="114">
        <v>5.5689783733863698E-5</v>
      </c>
      <c r="G1754" s="108" t="s">
        <v>156</v>
      </c>
      <c r="H1754" s="113">
        <v>0</v>
      </c>
      <c r="I1754" s="107">
        <v>0</v>
      </c>
      <c r="J1754" s="114">
        <v>3.4825220916459198E-5</v>
      </c>
      <c r="K1754" s="108" t="s">
        <v>156</v>
      </c>
      <c r="L1754" s="110" t="s">
        <v>157</v>
      </c>
      <c r="M1754" s="116">
        <v>0</v>
      </c>
      <c r="N1754" s="111">
        <v>0</v>
      </c>
      <c r="O1754" s="115">
        <v>2.6618443754795999E-5</v>
      </c>
      <c r="P1754" s="112" t="s">
        <v>156</v>
      </c>
      <c r="Q1754" s="113">
        <v>0</v>
      </c>
      <c r="R1754" s="107">
        <v>0</v>
      </c>
      <c r="S1754" s="114">
        <v>1.7568060680892699E-5</v>
      </c>
      <c r="T1754" s="108" t="s">
        <v>156</v>
      </c>
      <c r="U1754" s="110" t="s">
        <v>157</v>
      </c>
      <c r="V1754" s="116">
        <v>0</v>
      </c>
      <c r="W1754" s="107">
        <v>0</v>
      </c>
      <c r="X1754" s="114">
        <v>7.0794561929444206E-5</v>
      </c>
      <c r="Y1754" s="108" t="s">
        <v>156</v>
      </c>
      <c r="Z1754" s="109">
        <v>0</v>
      </c>
      <c r="AA1754" s="107">
        <v>0</v>
      </c>
      <c r="AB1754" s="108">
        <v>0</v>
      </c>
      <c r="AC1754" s="108" t="s">
        <v>156</v>
      </c>
      <c r="AD1754" s="110" t="s">
        <v>157</v>
      </c>
    </row>
    <row r="1755" spans="1:30" x14ac:dyDescent="0.2">
      <c r="A1755" s="105" t="s">
        <v>5096</v>
      </c>
      <c r="B1755" s="105" t="s">
        <v>5097</v>
      </c>
      <c r="C1755" s="105" t="s">
        <v>5098</v>
      </c>
      <c r="D1755" s="116">
        <v>0</v>
      </c>
      <c r="E1755" s="107">
        <v>0</v>
      </c>
      <c r="F1755" s="114">
        <v>5.5565887901475597E-5</v>
      </c>
      <c r="G1755" s="108" t="s">
        <v>156</v>
      </c>
      <c r="H1755" s="113">
        <v>0</v>
      </c>
      <c r="I1755" s="107">
        <v>0</v>
      </c>
      <c r="J1755" s="114">
        <v>2.3792509562376901E-5</v>
      </c>
      <c r="K1755" s="108" t="s">
        <v>156</v>
      </c>
      <c r="L1755" s="110" t="s">
        <v>157</v>
      </c>
      <c r="M1755" s="116">
        <v>0</v>
      </c>
      <c r="N1755" s="111">
        <v>0</v>
      </c>
      <c r="O1755" s="115">
        <v>3.2355875161303999E-5</v>
      </c>
      <c r="P1755" s="112" t="s">
        <v>156</v>
      </c>
      <c r="Q1755" s="109">
        <v>0</v>
      </c>
      <c r="R1755" s="107">
        <v>0</v>
      </c>
      <c r="S1755" s="108">
        <v>0</v>
      </c>
      <c r="T1755" s="108" t="s">
        <v>156</v>
      </c>
      <c r="U1755" s="110" t="s">
        <v>157</v>
      </c>
      <c r="V1755" s="106">
        <v>0</v>
      </c>
      <c r="W1755" s="107">
        <v>0</v>
      </c>
      <c r="X1755" s="108">
        <v>0</v>
      </c>
      <c r="Y1755" s="108" t="s">
        <v>156</v>
      </c>
      <c r="Z1755" s="113">
        <v>0</v>
      </c>
      <c r="AA1755" s="107">
        <v>0</v>
      </c>
      <c r="AB1755" s="114">
        <v>9.1977972965148696E-6</v>
      </c>
      <c r="AC1755" s="108" t="s">
        <v>156</v>
      </c>
      <c r="AD1755" s="110" t="s">
        <v>157</v>
      </c>
    </row>
    <row r="1756" spans="1:30" x14ac:dyDescent="0.2">
      <c r="A1756" s="105" t="s">
        <v>5099</v>
      </c>
      <c r="B1756" s="105" t="s">
        <v>5100</v>
      </c>
      <c r="C1756" s="105" t="s">
        <v>5101</v>
      </c>
      <c r="D1756" s="116">
        <v>0</v>
      </c>
      <c r="E1756" s="107">
        <v>0</v>
      </c>
      <c r="F1756" s="114">
        <v>5.56612993504594E-5</v>
      </c>
      <c r="G1756" s="108" t="s">
        <v>156</v>
      </c>
      <c r="H1756" s="113">
        <v>0</v>
      </c>
      <c r="I1756" s="107">
        <v>0</v>
      </c>
      <c r="J1756" s="114">
        <v>3.4796953139082699E-5</v>
      </c>
      <c r="K1756" s="108" t="s">
        <v>156</v>
      </c>
      <c r="L1756" s="110" t="s">
        <v>157</v>
      </c>
      <c r="M1756" s="116">
        <v>0</v>
      </c>
      <c r="N1756" s="111">
        <v>0</v>
      </c>
      <c r="O1756" s="115">
        <v>3.25749744480996E-5</v>
      </c>
      <c r="P1756" s="112" t="s">
        <v>156</v>
      </c>
      <c r="Q1756" s="113">
        <v>0</v>
      </c>
      <c r="R1756" s="107">
        <v>0</v>
      </c>
      <c r="S1756" s="114">
        <v>1.2440052143546801E-5</v>
      </c>
      <c r="T1756" s="108" t="s">
        <v>156</v>
      </c>
      <c r="U1756" s="110" t="s">
        <v>157</v>
      </c>
      <c r="V1756" s="116">
        <v>0</v>
      </c>
      <c r="W1756" s="107">
        <v>0</v>
      </c>
      <c r="X1756" s="114">
        <v>3.5137462482027297E-5</v>
      </c>
      <c r="Y1756" s="108" t="s">
        <v>156</v>
      </c>
      <c r="Z1756" s="113">
        <v>0</v>
      </c>
      <c r="AA1756" s="107">
        <v>0</v>
      </c>
      <c r="AB1756" s="114">
        <v>5.8072173786268097E-6</v>
      </c>
      <c r="AC1756" s="108" t="s">
        <v>156</v>
      </c>
      <c r="AD1756" s="110" t="s">
        <v>157</v>
      </c>
    </row>
    <row r="1757" spans="1:30" x14ac:dyDescent="0.2">
      <c r="A1757" s="105" t="s">
        <v>5102</v>
      </c>
      <c r="B1757" s="105" t="s">
        <v>5103</v>
      </c>
      <c r="C1757" s="105" t="s">
        <v>5104</v>
      </c>
      <c r="D1757" s="116">
        <v>0</v>
      </c>
      <c r="E1757" s="107">
        <v>0</v>
      </c>
      <c r="F1757" s="114">
        <v>3.9370456945767598E-5</v>
      </c>
      <c r="G1757" s="108" t="s">
        <v>156</v>
      </c>
      <c r="H1757" s="113">
        <v>0</v>
      </c>
      <c r="I1757" s="107">
        <v>0</v>
      </c>
      <c r="J1757" s="114">
        <v>4.25649507787968E-5</v>
      </c>
      <c r="K1757" s="108" t="s">
        <v>156</v>
      </c>
      <c r="L1757" s="110" t="s">
        <v>157</v>
      </c>
      <c r="M1757" s="116">
        <v>0</v>
      </c>
      <c r="N1757" s="111">
        <v>0</v>
      </c>
      <c r="O1757" s="115">
        <v>2.6357112410066598E-5</v>
      </c>
      <c r="P1757" s="112" t="s">
        <v>156</v>
      </c>
      <c r="Q1757" s="113">
        <v>0</v>
      </c>
      <c r="R1757" s="107">
        <v>0</v>
      </c>
      <c r="S1757" s="114">
        <v>1.24400212991116E-5</v>
      </c>
      <c r="T1757" s="108" t="s">
        <v>156</v>
      </c>
      <c r="U1757" s="110" t="s">
        <v>157</v>
      </c>
      <c r="V1757" s="116">
        <v>0</v>
      </c>
      <c r="W1757" s="107">
        <v>0</v>
      </c>
      <c r="X1757" s="114">
        <v>5.6783956570335402E-5</v>
      </c>
      <c r="Y1757" s="108" t="s">
        <v>156</v>
      </c>
      <c r="Z1757" s="113">
        <v>0</v>
      </c>
      <c r="AA1757" s="107">
        <v>0</v>
      </c>
      <c r="AB1757" s="114">
        <v>8.2062263543960497E-6</v>
      </c>
      <c r="AC1757" s="108" t="s">
        <v>156</v>
      </c>
      <c r="AD1757" s="110" t="s">
        <v>157</v>
      </c>
    </row>
    <row r="1758" spans="1:30" x14ac:dyDescent="0.2">
      <c r="A1758" s="105" t="s">
        <v>5105</v>
      </c>
      <c r="B1758" s="105" t="s">
        <v>5106</v>
      </c>
      <c r="C1758" s="105" t="s">
        <v>5107</v>
      </c>
      <c r="D1758" s="106">
        <v>7.1806636097077698E-3</v>
      </c>
      <c r="E1758" s="107">
        <v>-2.9141002673207651E-3</v>
      </c>
      <c r="F1758" s="108">
        <v>8.0844883214265893E-3</v>
      </c>
      <c r="G1758" s="108">
        <v>112.58692456358644</v>
      </c>
      <c r="H1758" s="109">
        <v>1.0105376713375801E-3</v>
      </c>
      <c r="I1758" s="107">
        <v>-2.4896222501541764E-3</v>
      </c>
      <c r="J1758" s="108">
        <v>2.23493419760539E-4</v>
      </c>
      <c r="K1758" s="108">
        <v>22.116287803968351</v>
      </c>
      <c r="L1758" s="110">
        <v>-0.22712365890011171</v>
      </c>
      <c r="M1758" s="106">
        <v>7.2394833595100202E-4</v>
      </c>
      <c r="N1758" s="111">
        <v>-3.9315104591669493E-4</v>
      </c>
      <c r="O1758" s="112">
        <v>4.5762260143591598E-3</v>
      </c>
      <c r="P1758" s="112">
        <v>632.12052395253875</v>
      </c>
      <c r="Q1758" s="109">
        <v>2.9133996800448998E-4</v>
      </c>
      <c r="R1758" s="107">
        <v>-6.7207192584327791E-4</v>
      </c>
      <c r="S1758" s="108">
        <v>2.3446635256226499E-4</v>
      </c>
      <c r="T1758" s="108">
        <v>80.478608605686233</v>
      </c>
      <c r="U1758" s="110">
        <v>0.77353194754842758</v>
      </c>
      <c r="V1758" s="106">
        <v>3.3728053302195301E-3</v>
      </c>
      <c r="W1758" s="107">
        <v>-5.5850394605390461E-4</v>
      </c>
      <c r="X1758" s="108">
        <v>2.2401684890106001E-3</v>
      </c>
      <c r="Y1758" s="108">
        <v>66.418552797554781</v>
      </c>
      <c r="Z1758" s="109">
        <v>7.4772159453489605E-4</v>
      </c>
      <c r="AA1758" s="107">
        <v>-3.832712564264876E-4</v>
      </c>
      <c r="AB1758" s="108">
        <v>1.6907692219082901E-4</v>
      </c>
      <c r="AC1758" s="108">
        <v>22.612282890665959</v>
      </c>
      <c r="AD1758" s="110">
        <v>-0.54320166722994623</v>
      </c>
    </row>
    <row r="1759" spans="1:30" x14ac:dyDescent="0.2">
      <c r="A1759" s="105" t="s">
        <v>5108</v>
      </c>
      <c r="B1759" s="105" t="s">
        <v>5109</v>
      </c>
      <c r="C1759" s="105" t="s">
        <v>5110</v>
      </c>
      <c r="D1759" s="116">
        <v>2.3859851158951798E-5</v>
      </c>
      <c r="E1759" s="107">
        <v>-9.6829488776685295E-6</v>
      </c>
      <c r="F1759" s="114">
        <v>2.9933884501613201E-8</v>
      </c>
      <c r="G1759" s="108">
        <v>0.12545713006421053</v>
      </c>
      <c r="H1759" s="113">
        <v>2.4312464814814798E-5</v>
      </c>
      <c r="I1759" s="107">
        <v>-5.989767138412121E-5</v>
      </c>
      <c r="J1759" s="114">
        <v>6.5806939055849798E-8</v>
      </c>
      <c r="K1759" s="108">
        <v>0.27067160634305715</v>
      </c>
      <c r="L1759" s="110">
        <v>2.6289815343664107</v>
      </c>
      <c r="M1759" s="116">
        <v>2.60401935483871E-5</v>
      </c>
      <c r="N1759" s="111">
        <v>-1.4141519250780439E-5</v>
      </c>
      <c r="O1759" s="115">
        <v>6.6832175603929501E-8</v>
      </c>
      <c r="P1759" s="112">
        <v>0.25665007243415444</v>
      </c>
      <c r="Q1759" s="113">
        <v>1.0518455144032901E-5</v>
      </c>
      <c r="R1759" s="107">
        <v>-2.4264293203455622E-5</v>
      </c>
      <c r="S1759" s="114">
        <v>2.7127302000605201E-8</v>
      </c>
      <c r="T1759" s="108">
        <v>0.25790196021318273</v>
      </c>
      <c r="U1759" s="110">
        <v>0.7788977163408749</v>
      </c>
      <c r="V1759" s="116">
        <v>3.1031561916225303E-5</v>
      </c>
      <c r="W1759" s="107">
        <v>-5.1385265633756091E-6</v>
      </c>
      <c r="X1759" s="114">
        <v>5.4412620981103503E-8</v>
      </c>
      <c r="Y1759" s="108">
        <v>0.1753460593701314</v>
      </c>
      <c r="Z1759" s="113">
        <v>9.95467407407407E-6</v>
      </c>
      <c r="AA1759" s="107">
        <v>-5.1026217078293699E-6</v>
      </c>
      <c r="AB1759" s="114">
        <v>2.4569187169871902E-8</v>
      </c>
      <c r="AC1759" s="108">
        <v>0.24681056343029689</v>
      </c>
      <c r="AD1759" s="110">
        <v>-1.0116047127622006E-2</v>
      </c>
    </row>
    <row r="1760" spans="1:30" x14ac:dyDescent="0.2">
      <c r="A1760" s="105" t="s">
        <v>5111</v>
      </c>
      <c r="B1760" s="105" t="s">
        <v>5112</v>
      </c>
      <c r="C1760" s="105" t="s">
        <v>5113</v>
      </c>
      <c r="D1760" s="116">
        <v>-4.7719702317903597E-5</v>
      </c>
      <c r="E1760" s="107">
        <v>1.9365897755337059E-5</v>
      </c>
      <c r="F1760" s="108">
        <v>6.1103901981373202E-3</v>
      </c>
      <c r="G1760" s="108">
        <v>12804.7533855734</v>
      </c>
      <c r="H1760" s="113">
        <v>-4.8624929629629597E-5</v>
      </c>
      <c r="I1760" s="107">
        <v>1.1979534276824242E-4</v>
      </c>
      <c r="J1760" s="114">
        <v>4.4470589635560802E-5</v>
      </c>
      <c r="K1760" s="108">
        <v>91.456357827740007</v>
      </c>
      <c r="L1760" s="110">
        <v>2.6289815343664107</v>
      </c>
      <c r="M1760" s="116">
        <v>-5.20803870967742E-5</v>
      </c>
      <c r="N1760" s="111">
        <v>2.8283038501560877E-5</v>
      </c>
      <c r="O1760" s="112">
        <v>2.7586149590875398E-3</v>
      </c>
      <c r="P1760" s="112">
        <v>5296.8403517461702</v>
      </c>
      <c r="Q1760" s="113">
        <v>-2.1036910288065899E-5</v>
      </c>
      <c r="R1760" s="107">
        <v>4.8528586406911473E-5</v>
      </c>
      <c r="S1760" s="114">
        <v>9.8778188575133002E-5</v>
      </c>
      <c r="T1760" s="108">
        <v>469.54703529429003</v>
      </c>
      <c r="U1760" s="110">
        <v>0.77889771634088201</v>
      </c>
      <c r="V1760" s="116">
        <v>-6.2063123832450701E-5</v>
      </c>
      <c r="W1760" s="107">
        <v>1.0277053126751235E-5</v>
      </c>
      <c r="X1760" s="108">
        <v>2.10858624711153E-3</v>
      </c>
      <c r="Y1760" s="108">
        <v>3397.4864894071302</v>
      </c>
      <c r="Z1760" s="113">
        <v>-1.9909348148148099E-5</v>
      </c>
      <c r="AA1760" s="107">
        <v>1.0205243415658719E-5</v>
      </c>
      <c r="AB1760" s="114">
        <v>7.9968542796029495E-5</v>
      </c>
      <c r="AC1760" s="108">
        <v>401.66329003327002</v>
      </c>
      <c r="AD1760" s="110">
        <v>-1.0116047127627167E-2</v>
      </c>
    </row>
    <row r="1761" spans="1:30" x14ac:dyDescent="0.2">
      <c r="A1761" s="105" t="s">
        <v>5114</v>
      </c>
      <c r="B1761" s="105" t="s">
        <v>5115</v>
      </c>
      <c r="C1761" s="105" t="s">
        <v>5116</v>
      </c>
      <c r="D1761" s="116">
        <v>4.7719702317903597E-5</v>
      </c>
      <c r="E1761" s="107">
        <v>-1.9365897755337059E-5</v>
      </c>
      <c r="F1761" s="108">
        <v>6.1103901981373202E-3</v>
      </c>
      <c r="G1761" s="108">
        <v>12804.753385573424</v>
      </c>
      <c r="H1761" s="113">
        <v>4.8624929629629597E-5</v>
      </c>
      <c r="I1761" s="107">
        <v>-1.1979534276824242E-4</v>
      </c>
      <c r="J1761" s="114">
        <v>4.4470589635560802E-5</v>
      </c>
      <c r="K1761" s="108">
        <v>91.456357827739978</v>
      </c>
      <c r="L1761" s="110">
        <v>2.6289815343664107</v>
      </c>
      <c r="M1761" s="116">
        <v>5.20803870967742E-5</v>
      </c>
      <c r="N1761" s="111">
        <v>-2.8283038501560877E-5</v>
      </c>
      <c r="O1761" s="112">
        <v>2.7586149590875398E-3</v>
      </c>
      <c r="P1761" s="112">
        <v>5296.8403517461666</v>
      </c>
      <c r="Q1761" s="113">
        <v>2.1036910288065899E-5</v>
      </c>
      <c r="R1761" s="107">
        <v>-4.8528586406911473E-5</v>
      </c>
      <c r="S1761" s="114">
        <v>9.8778188575133002E-5</v>
      </c>
      <c r="T1761" s="108">
        <v>469.54703529429042</v>
      </c>
      <c r="U1761" s="110">
        <v>0.77889771634088201</v>
      </c>
      <c r="V1761" s="116">
        <v>6.2063123832450701E-5</v>
      </c>
      <c r="W1761" s="107">
        <v>-1.0277053126751235E-5</v>
      </c>
      <c r="X1761" s="108">
        <v>2.10858624711153E-3</v>
      </c>
      <c r="Y1761" s="108">
        <v>3397.4864894071316</v>
      </c>
      <c r="Z1761" s="113">
        <v>1.9909348148148099E-5</v>
      </c>
      <c r="AA1761" s="107">
        <v>-1.0205243415658719E-5</v>
      </c>
      <c r="AB1761" s="114">
        <v>7.9968542796029495E-5</v>
      </c>
      <c r="AC1761" s="108">
        <v>401.66329003326962</v>
      </c>
      <c r="AD1761" s="110">
        <v>-1.0116047127627167E-2</v>
      </c>
    </row>
    <row r="1762" spans="1:30" x14ac:dyDescent="0.2">
      <c r="A1762" s="105" t="s">
        <v>5117</v>
      </c>
      <c r="B1762" s="105" t="s">
        <v>5118</v>
      </c>
      <c r="C1762" s="105" t="s">
        <v>5119</v>
      </c>
      <c r="D1762" s="116">
        <v>-2.3859851158951798E-5</v>
      </c>
      <c r="E1762" s="107">
        <v>9.6829488776685295E-6</v>
      </c>
      <c r="F1762" s="108">
        <v>6.1103908668481196E-3</v>
      </c>
      <c r="G1762" s="108">
        <v>25609.5095738081</v>
      </c>
      <c r="H1762" s="113">
        <v>-2.4312464814814798E-5</v>
      </c>
      <c r="I1762" s="107">
        <v>5.989767138412121E-5</v>
      </c>
      <c r="J1762" s="114">
        <v>4.4468650826087503E-5</v>
      </c>
      <c r="K1762" s="108">
        <v>182.90474110625999</v>
      </c>
      <c r="L1762" s="110">
        <v>2.6289815343664107</v>
      </c>
      <c r="M1762" s="116">
        <v>-2.60401935483871E-5</v>
      </c>
      <c r="N1762" s="111">
        <v>1.4141519250780439E-5</v>
      </c>
      <c r="O1762" s="112">
        <v>2.75861570201937E-3</v>
      </c>
      <c r="P1762" s="112">
        <v>10593.683556512</v>
      </c>
      <c r="Q1762" s="113">
        <v>-1.0518455144032901E-5</v>
      </c>
      <c r="R1762" s="107">
        <v>2.4264293203455622E-5</v>
      </c>
      <c r="S1762" s="114">
        <v>9.8776310684576906E-5</v>
      </c>
      <c r="T1762" s="108">
        <v>939.07621729615403</v>
      </c>
      <c r="U1762" s="110">
        <v>0.7788977163408749</v>
      </c>
      <c r="V1762" s="116">
        <v>-3.1031561916225303E-5</v>
      </c>
      <c r="W1762" s="107">
        <v>5.1385265633756091E-6</v>
      </c>
      <c r="X1762" s="108">
        <v>2.1085875713917298E-3</v>
      </c>
      <c r="Y1762" s="108">
        <v>6794.977246341</v>
      </c>
      <c r="Z1762" s="113">
        <v>-9.95467407407407E-6</v>
      </c>
      <c r="AA1762" s="107">
        <v>5.1026217078293699E-6</v>
      </c>
      <c r="AB1762" s="114">
        <v>7.9967509378732704E-5</v>
      </c>
      <c r="AC1762" s="108">
        <v>803.31619883969802</v>
      </c>
      <c r="AD1762" s="110">
        <v>-1.0116047127622006E-2</v>
      </c>
    </row>
    <row r="1763" spans="1:30" x14ac:dyDescent="0.2">
      <c r="A1763" s="105" t="s">
        <v>5120</v>
      </c>
      <c r="B1763" s="105" t="s">
        <v>5121</v>
      </c>
      <c r="C1763" s="105" t="s">
        <v>5122</v>
      </c>
      <c r="D1763" s="116">
        <v>-4.7719702317903597E-5</v>
      </c>
      <c r="E1763" s="107">
        <v>1.9365897755337059E-5</v>
      </c>
      <c r="F1763" s="108">
        <v>6.1103901981373202E-3</v>
      </c>
      <c r="G1763" s="108">
        <v>12804.7533855734</v>
      </c>
      <c r="H1763" s="113">
        <v>-4.8624929629629597E-5</v>
      </c>
      <c r="I1763" s="107">
        <v>1.1979534276824242E-4</v>
      </c>
      <c r="J1763" s="114">
        <v>4.4470589635560802E-5</v>
      </c>
      <c r="K1763" s="108">
        <v>91.456357827740007</v>
      </c>
      <c r="L1763" s="110">
        <v>2.6289815343664107</v>
      </c>
      <c r="M1763" s="116">
        <v>-5.20803870967742E-5</v>
      </c>
      <c r="N1763" s="111">
        <v>2.8283038501560877E-5</v>
      </c>
      <c r="O1763" s="112">
        <v>2.7586149590875398E-3</v>
      </c>
      <c r="P1763" s="112">
        <v>5296.8403517461702</v>
      </c>
      <c r="Q1763" s="113">
        <v>-2.1036910288065899E-5</v>
      </c>
      <c r="R1763" s="107">
        <v>4.8528586406911473E-5</v>
      </c>
      <c r="S1763" s="114">
        <v>9.8778188575133097E-5</v>
      </c>
      <c r="T1763" s="108">
        <v>469.54703529429099</v>
      </c>
      <c r="U1763" s="110">
        <v>0.77889771634088201</v>
      </c>
      <c r="V1763" s="116">
        <v>-6.2063123832450701E-5</v>
      </c>
      <c r="W1763" s="107">
        <v>1.0277053126751235E-5</v>
      </c>
      <c r="X1763" s="108">
        <v>2.10858624711153E-3</v>
      </c>
      <c r="Y1763" s="108">
        <v>3397.4864894071302</v>
      </c>
      <c r="Z1763" s="113">
        <v>-1.9909348148148099E-5</v>
      </c>
      <c r="AA1763" s="107">
        <v>1.0205243415658719E-5</v>
      </c>
      <c r="AB1763" s="114">
        <v>7.9968542796029997E-5</v>
      </c>
      <c r="AC1763" s="108">
        <v>401.66329003327201</v>
      </c>
      <c r="AD1763" s="110">
        <v>-1.0116047127627167E-2</v>
      </c>
    </row>
    <row r="1764" spans="1:30" x14ac:dyDescent="0.2">
      <c r="A1764" s="105" t="s">
        <v>5123</v>
      </c>
      <c r="B1764" s="105" t="s">
        <v>5124</v>
      </c>
      <c r="C1764" s="105" t="s">
        <v>5125</v>
      </c>
      <c r="D1764" s="106">
        <v>0</v>
      </c>
      <c r="E1764" s="107">
        <v>0</v>
      </c>
      <c r="F1764" s="108">
        <v>0</v>
      </c>
      <c r="G1764" s="108" t="s">
        <v>156</v>
      </c>
      <c r="H1764" s="109">
        <v>0</v>
      </c>
      <c r="I1764" s="107">
        <v>0</v>
      </c>
      <c r="J1764" s="108">
        <v>0</v>
      </c>
      <c r="K1764" s="108" t="s">
        <v>156</v>
      </c>
      <c r="L1764" s="110" t="s">
        <v>157</v>
      </c>
      <c r="M1764" s="106">
        <v>0</v>
      </c>
      <c r="N1764" s="111">
        <v>0</v>
      </c>
      <c r="O1764" s="112">
        <v>0</v>
      </c>
      <c r="P1764" s="112" t="s">
        <v>156</v>
      </c>
      <c r="Q1764" s="109">
        <v>0</v>
      </c>
      <c r="R1764" s="107">
        <v>0</v>
      </c>
      <c r="S1764" s="108">
        <v>0</v>
      </c>
      <c r="T1764" s="108" t="s">
        <v>156</v>
      </c>
      <c r="U1764" s="110" t="s">
        <v>157</v>
      </c>
      <c r="V1764" s="106">
        <v>0</v>
      </c>
      <c r="W1764" s="107">
        <v>0</v>
      </c>
      <c r="X1764" s="108">
        <v>0</v>
      </c>
      <c r="Y1764" s="108" t="s">
        <v>156</v>
      </c>
      <c r="Z1764" s="109">
        <v>0</v>
      </c>
      <c r="AA1764" s="107">
        <v>0</v>
      </c>
      <c r="AB1764" s="108">
        <v>0</v>
      </c>
      <c r="AC1764" s="108" t="s">
        <v>156</v>
      </c>
      <c r="AD1764" s="110" t="s">
        <v>157</v>
      </c>
    </row>
    <row r="1765" spans="1:30" x14ac:dyDescent="0.2">
      <c r="A1765" s="105" t="s">
        <v>5126</v>
      </c>
      <c r="B1765" s="105" t="s">
        <v>5127</v>
      </c>
      <c r="C1765" s="105" t="s">
        <v>5128</v>
      </c>
      <c r="D1765" s="106">
        <v>0</v>
      </c>
      <c r="E1765" s="107">
        <v>0</v>
      </c>
      <c r="F1765" s="108">
        <v>0</v>
      </c>
      <c r="G1765" s="108" t="s">
        <v>156</v>
      </c>
      <c r="H1765" s="109">
        <v>0</v>
      </c>
      <c r="I1765" s="107">
        <v>0</v>
      </c>
      <c r="J1765" s="108">
        <v>0</v>
      </c>
      <c r="K1765" s="108" t="s">
        <v>156</v>
      </c>
      <c r="L1765" s="110" t="s">
        <v>157</v>
      </c>
      <c r="M1765" s="106">
        <v>0</v>
      </c>
      <c r="N1765" s="111">
        <v>0</v>
      </c>
      <c r="O1765" s="112">
        <v>0</v>
      </c>
      <c r="P1765" s="112" t="s">
        <v>156</v>
      </c>
      <c r="Q1765" s="109">
        <v>0</v>
      </c>
      <c r="R1765" s="107">
        <v>0</v>
      </c>
      <c r="S1765" s="108">
        <v>0</v>
      </c>
      <c r="T1765" s="108" t="s">
        <v>156</v>
      </c>
      <c r="U1765" s="110" t="s">
        <v>157</v>
      </c>
      <c r="V1765" s="106">
        <v>0</v>
      </c>
      <c r="W1765" s="107">
        <v>0</v>
      </c>
      <c r="X1765" s="108">
        <v>0</v>
      </c>
      <c r="Y1765" s="108" t="s">
        <v>156</v>
      </c>
      <c r="Z1765" s="109">
        <v>0</v>
      </c>
      <c r="AA1765" s="107">
        <v>0</v>
      </c>
      <c r="AB1765" s="108">
        <v>0</v>
      </c>
      <c r="AC1765" s="108" t="s">
        <v>156</v>
      </c>
      <c r="AD1765" s="110" t="s">
        <v>157</v>
      </c>
    </row>
    <row r="1766" spans="1:30" x14ac:dyDescent="0.2">
      <c r="A1766" s="105" t="s">
        <v>5129</v>
      </c>
      <c r="B1766" s="105" t="s">
        <v>5130</v>
      </c>
      <c r="C1766" s="105" t="s">
        <v>5131</v>
      </c>
      <c r="D1766" s="106">
        <v>0</v>
      </c>
      <c r="E1766" s="107">
        <v>0</v>
      </c>
      <c r="F1766" s="108">
        <v>0</v>
      </c>
      <c r="G1766" s="108" t="s">
        <v>156</v>
      </c>
      <c r="H1766" s="109">
        <v>0</v>
      </c>
      <c r="I1766" s="107">
        <v>0</v>
      </c>
      <c r="J1766" s="108">
        <v>0</v>
      </c>
      <c r="K1766" s="108" t="s">
        <v>156</v>
      </c>
      <c r="L1766" s="110" t="s">
        <v>157</v>
      </c>
      <c r="M1766" s="106">
        <v>0</v>
      </c>
      <c r="N1766" s="111">
        <v>0</v>
      </c>
      <c r="O1766" s="112">
        <v>0</v>
      </c>
      <c r="P1766" s="112" t="s">
        <v>156</v>
      </c>
      <c r="Q1766" s="109">
        <v>0</v>
      </c>
      <c r="R1766" s="107">
        <v>0</v>
      </c>
      <c r="S1766" s="108">
        <v>0</v>
      </c>
      <c r="T1766" s="108" t="s">
        <v>156</v>
      </c>
      <c r="U1766" s="110" t="s">
        <v>157</v>
      </c>
      <c r="V1766" s="106">
        <v>0</v>
      </c>
      <c r="W1766" s="107">
        <v>0</v>
      </c>
      <c r="X1766" s="108">
        <v>0</v>
      </c>
      <c r="Y1766" s="108" t="s">
        <v>156</v>
      </c>
      <c r="Z1766" s="109">
        <v>0</v>
      </c>
      <c r="AA1766" s="107">
        <v>0</v>
      </c>
      <c r="AB1766" s="108">
        <v>0</v>
      </c>
      <c r="AC1766" s="108" t="s">
        <v>156</v>
      </c>
      <c r="AD1766" s="110" t="s">
        <v>157</v>
      </c>
    </row>
    <row r="1767" spans="1:30" x14ac:dyDescent="0.2">
      <c r="A1767" s="105" t="s">
        <v>5132</v>
      </c>
      <c r="B1767" s="105" t="s">
        <v>5133</v>
      </c>
      <c r="C1767" s="105" t="s">
        <v>5134</v>
      </c>
      <c r="D1767" s="106">
        <v>0</v>
      </c>
      <c r="E1767" s="107">
        <v>0</v>
      </c>
      <c r="F1767" s="108">
        <v>0</v>
      </c>
      <c r="G1767" s="108" t="s">
        <v>156</v>
      </c>
      <c r="H1767" s="109">
        <v>0</v>
      </c>
      <c r="I1767" s="107">
        <v>0</v>
      </c>
      <c r="J1767" s="108">
        <v>0</v>
      </c>
      <c r="K1767" s="108" t="s">
        <v>156</v>
      </c>
      <c r="L1767" s="110" t="s">
        <v>157</v>
      </c>
      <c r="M1767" s="106">
        <v>0</v>
      </c>
      <c r="N1767" s="111">
        <v>0</v>
      </c>
      <c r="O1767" s="112">
        <v>0</v>
      </c>
      <c r="P1767" s="112" t="s">
        <v>156</v>
      </c>
      <c r="Q1767" s="109">
        <v>0</v>
      </c>
      <c r="R1767" s="107">
        <v>0</v>
      </c>
      <c r="S1767" s="108">
        <v>0</v>
      </c>
      <c r="T1767" s="108" t="s">
        <v>156</v>
      </c>
      <c r="U1767" s="110" t="s">
        <v>157</v>
      </c>
      <c r="V1767" s="106">
        <v>0</v>
      </c>
      <c r="W1767" s="107">
        <v>0</v>
      </c>
      <c r="X1767" s="108">
        <v>0</v>
      </c>
      <c r="Y1767" s="108" t="s">
        <v>156</v>
      </c>
      <c r="Z1767" s="109">
        <v>0</v>
      </c>
      <c r="AA1767" s="107">
        <v>0</v>
      </c>
      <c r="AB1767" s="108">
        <v>0</v>
      </c>
      <c r="AC1767" s="108" t="s">
        <v>156</v>
      </c>
      <c r="AD1767" s="110" t="s">
        <v>157</v>
      </c>
    </row>
    <row r="1768" spans="1:30" x14ac:dyDescent="0.2">
      <c r="A1768" s="105" t="s">
        <v>5135</v>
      </c>
      <c r="B1768" s="105" t="s">
        <v>5136</v>
      </c>
      <c r="C1768" s="105" t="s">
        <v>5137</v>
      </c>
      <c r="D1768" s="106">
        <v>1.7009215114113E-3</v>
      </c>
      <c r="E1768" s="107">
        <v>-6.9027823896307394E-4</v>
      </c>
      <c r="F1768" s="108">
        <v>4.7656053467258703E-4</v>
      </c>
      <c r="G1768" s="108">
        <v>28.0177851520716</v>
      </c>
      <c r="H1768" s="113">
        <v>0</v>
      </c>
      <c r="I1768" s="107">
        <v>0</v>
      </c>
      <c r="J1768" s="108">
        <v>6.6735553321555896E-4</v>
      </c>
      <c r="K1768" s="108" t="s">
        <v>156</v>
      </c>
      <c r="L1768" s="110" t="s">
        <v>157</v>
      </c>
      <c r="M1768" s="106">
        <v>0</v>
      </c>
      <c r="N1768" s="111">
        <v>0</v>
      </c>
      <c r="O1768" s="112">
        <v>6.3646377653518705E-4</v>
      </c>
      <c r="P1768" s="112" t="s">
        <v>156</v>
      </c>
      <c r="Q1768" s="113">
        <v>0</v>
      </c>
      <c r="R1768" s="107">
        <v>0</v>
      </c>
      <c r="S1768" s="108">
        <v>3.8827250082036901E-4</v>
      </c>
      <c r="T1768" s="108" t="s">
        <v>156</v>
      </c>
      <c r="U1768" s="110" t="s">
        <v>157</v>
      </c>
      <c r="V1768" s="106">
        <v>6.7997090579710207E-2</v>
      </c>
      <c r="W1768" s="107">
        <v>-1.125966063581888E-2</v>
      </c>
      <c r="X1768" s="108">
        <v>2.3028455838323002E-3</v>
      </c>
      <c r="Y1768" s="108">
        <v>3.3866825245012042</v>
      </c>
      <c r="Z1768" s="109">
        <v>3.27125000019996E-2</v>
      </c>
      <c r="AA1768" s="107">
        <v>-1.6767953564878257E-2</v>
      </c>
      <c r="AB1768" s="108">
        <v>1.3672552402258099E-2</v>
      </c>
      <c r="AC1768" s="108">
        <v>41.796109748329677</v>
      </c>
      <c r="AD1768" s="110">
        <v>0.57454328127025811</v>
      </c>
    </row>
    <row r="1769" spans="1:30" x14ac:dyDescent="0.2">
      <c r="A1769" s="105" t="s">
        <v>5138</v>
      </c>
      <c r="B1769" s="105" t="s">
        <v>5139</v>
      </c>
      <c r="C1769" s="105" t="s">
        <v>5140</v>
      </c>
      <c r="D1769" s="116">
        <v>1.7819999999999999E-7</v>
      </c>
      <c r="E1769" s="107">
        <v>-7.2318200080353553E-8</v>
      </c>
      <c r="F1769" s="114">
        <v>1.9381364023107901E-10</v>
      </c>
      <c r="G1769" s="108">
        <v>0.10876186320487038</v>
      </c>
      <c r="H1769" s="113">
        <v>2.079E-8</v>
      </c>
      <c r="I1769" s="107">
        <v>-5.1219512195121955E-8</v>
      </c>
      <c r="J1769" s="114">
        <v>5.2560628063288097E-11</v>
      </c>
      <c r="K1769" s="108">
        <v>0.25281687380128953</v>
      </c>
      <c r="L1769" s="110">
        <v>-0.49766525807532447</v>
      </c>
      <c r="M1769" s="116">
        <v>5.3459999999999997E-8</v>
      </c>
      <c r="N1769" s="111">
        <v>-2.9032258064516128E-8</v>
      </c>
      <c r="O1769" s="115">
        <v>1.3047513914049101E-10</v>
      </c>
      <c r="P1769" s="112">
        <v>0.24406124044237001</v>
      </c>
      <c r="Q1769" s="113">
        <v>1.508E-8</v>
      </c>
      <c r="R1769" s="107">
        <v>-3.4787004032211737E-8</v>
      </c>
      <c r="S1769" s="114">
        <v>3.5364365480047897E-11</v>
      </c>
      <c r="T1769" s="108">
        <v>0.23451170742737332</v>
      </c>
      <c r="U1769" s="110">
        <v>0.2608916488646964</v>
      </c>
      <c r="V1769" s="116">
        <v>7.2269999999999998E-8</v>
      </c>
      <c r="W1769" s="107">
        <v>-1.1967213114754099E-8</v>
      </c>
      <c r="X1769" s="114">
        <v>1.20032635212619E-10</v>
      </c>
      <c r="Y1769" s="108">
        <v>0.16608915900459251</v>
      </c>
      <c r="Z1769" s="113">
        <v>1.188E-8</v>
      </c>
      <c r="AA1769" s="107">
        <v>-6.0895158834872629E-9</v>
      </c>
      <c r="AB1769" s="114">
        <v>2.70502147374582E-11</v>
      </c>
      <c r="AC1769" s="108">
        <v>0.22769541024796466</v>
      </c>
      <c r="AD1769" s="110">
        <v>-0.97468777776978144</v>
      </c>
    </row>
    <row r="1770" spans="1:30" x14ac:dyDescent="0.2">
      <c r="A1770" s="105" t="s">
        <v>5141</v>
      </c>
      <c r="B1770" s="105" t="s">
        <v>5142</v>
      </c>
      <c r="C1770" s="105" t="s">
        <v>5143</v>
      </c>
      <c r="D1770" s="106">
        <v>0.1782</v>
      </c>
      <c r="E1770" s="107">
        <v>-7.2318200080353556E-2</v>
      </c>
      <c r="F1770" s="108">
        <v>1.93813640231082E-4</v>
      </c>
      <c r="G1770" s="108">
        <v>0.10876186320487205</v>
      </c>
      <c r="H1770" s="109">
        <v>2.0789999999999999E-2</v>
      </c>
      <c r="I1770" s="107">
        <v>-5.1219512195121955E-2</v>
      </c>
      <c r="J1770" s="114">
        <v>5.2560628063289098E-5</v>
      </c>
      <c r="K1770" s="108">
        <v>0.25281687380129436</v>
      </c>
      <c r="L1770" s="110">
        <v>-0.49766525807532475</v>
      </c>
      <c r="M1770" s="106">
        <v>5.3460000000000001E-2</v>
      </c>
      <c r="N1770" s="111">
        <v>-2.903225806451613E-2</v>
      </c>
      <c r="O1770" s="112">
        <v>1.30475139140493E-4</v>
      </c>
      <c r="P1770" s="112">
        <v>0.24406124044237376</v>
      </c>
      <c r="Q1770" s="109">
        <v>1.508E-2</v>
      </c>
      <c r="R1770" s="107">
        <v>-3.4787004032211737E-2</v>
      </c>
      <c r="S1770" s="114">
        <v>3.5364365480048402E-5</v>
      </c>
      <c r="T1770" s="108">
        <v>0.23451170742737668</v>
      </c>
      <c r="U1770" s="110">
        <v>0.26089164886469612</v>
      </c>
      <c r="V1770" s="106">
        <v>7.2270000000000001E-2</v>
      </c>
      <c r="W1770" s="107">
        <v>-1.1967213114754099E-2</v>
      </c>
      <c r="X1770" s="108">
        <v>1.20032635212618E-4</v>
      </c>
      <c r="Y1770" s="108">
        <v>0.16608915900459112</v>
      </c>
      <c r="Z1770" s="109">
        <v>1.188E-2</v>
      </c>
      <c r="AA1770" s="107">
        <v>-6.0895158834872627E-3</v>
      </c>
      <c r="AB1770" s="114">
        <v>2.7050214737458101E-5</v>
      </c>
      <c r="AC1770" s="108">
        <v>0.22769541024796383</v>
      </c>
      <c r="AD1770" s="110">
        <v>-0.97468777776978144</v>
      </c>
    </row>
    <row r="1771" spans="1:30" x14ac:dyDescent="0.2">
      <c r="A1771" s="105" t="s">
        <v>5144</v>
      </c>
      <c r="B1771" s="105" t="s">
        <v>5145</v>
      </c>
      <c r="C1771" s="105" t="s">
        <v>5146</v>
      </c>
      <c r="D1771" s="106">
        <v>0</v>
      </c>
      <c r="E1771" s="107">
        <v>0</v>
      </c>
      <c r="F1771" s="108">
        <v>0</v>
      </c>
      <c r="G1771" s="108" t="s">
        <v>156</v>
      </c>
      <c r="H1771" s="109">
        <v>0</v>
      </c>
      <c r="I1771" s="107">
        <v>0</v>
      </c>
      <c r="J1771" s="108">
        <v>0</v>
      </c>
      <c r="K1771" s="108" t="s">
        <v>156</v>
      </c>
      <c r="L1771" s="110" t="s">
        <v>157</v>
      </c>
      <c r="M1771" s="106">
        <v>0</v>
      </c>
      <c r="N1771" s="111">
        <v>0</v>
      </c>
      <c r="O1771" s="112">
        <v>0</v>
      </c>
      <c r="P1771" s="112" t="s">
        <v>156</v>
      </c>
      <c r="Q1771" s="109">
        <v>0</v>
      </c>
      <c r="R1771" s="107">
        <v>0</v>
      </c>
      <c r="S1771" s="108">
        <v>0</v>
      </c>
      <c r="T1771" s="108" t="s">
        <v>156</v>
      </c>
      <c r="U1771" s="110" t="s">
        <v>157</v>
      </c>
      <c r="V1771" s="106">
        <v>0</v>
      </c>
      <c r="W1771" s="107">
        <v>0</v>
      </c>
      <c r="X1771" s="108">
        <v>0</v>
      </c>
      <c r="Y1771" s="108" t="s">
        <v>156</v>
      </c>
      <c r="Z1771" s="109">
        <v>0</v>
      </c>
      <c r="AA1771" s="107">
        <v>0</v>
      </c>
      <c r="AB1771" s="108">
        <v>0</v>
      </c>
      <c r="AC1771" s="108" t="s">
        <v>156</v>
      </c>
      <c r="AD1771" s="110" t="s">
        <v>157</v>
      </c>
    </row>
    <row r="1772" spans="1:30" x14ac:dyDescent="0.2">
      <c r="A1772" s="105" t="s">
        <v>5147</v>
      </c>
      <c r="B1772" s="105" t="s">
        <v>5148</v>
      </c>
      <c r="C1772" s="105" t="s">
        <v>5149</v>
      </c>
      <c r="D1772" s="106">
        <v>0</v>
      </c>
      <c r="E1772" s="107">
        <v>0</v>
      </c>
      <c r="F1772" s="108">
        <v>0</v>
      </c>
      <c r="G1772" s="108" t="s">
        <v>156</v>
      </c>
      <c r="H1772" s="109">
        <v>0</v>
      </c>
      <c r="I1772" s="107">
        <v>0</v>
      </c>
      <c r="J1772" s="108">
        <v>0</v>
      </c>
      <c r="K1772" s="108" t="s">
        <v>156</v>
      </c>
      <c r="L1772" s="110" t="s">
        <v>157</v>
      </c>
      <c r="M1772" s="106">
        <v>0</v>
      </c>
      <c r="N1772" s="111">
        <v>0</v>
      </c>
      <c r="O1772" s="112">
        <v>0</v>
      </c>
      <c r="P1772" s="112" t="s">
        <v>156</v>
      </c>
      <c r="Q1772" s="109">
        <v>0</v>
      </c>
      <c r="R1772" s="107">
        <v>0</v>
      </c>
      <c r="S1772" s="108">
        <v>0</v>
      </c>
      <c r="T1772" s="108" t="s">
        <v>156</v>
      </c>
      <c r="U1772" s="110" t="s">
        <v>157</v>
      </c>
      <c r="V1772" s="106">
        <v>0</v>
      </c>
      <c r="W1772" s="107">
        <v>0</v>
      </c>
      <c r="X1772" s="108">
        <v>0</v>
      </c>
      <c r="Y1772" s="108" t="s">
        <v>156</v>
      </c>
      <c r="Z1772" s="109">
        <v>0</v>
      </c>
      <c r="AA1772" s="107">
        <v>0</v>
      </c>
      <c r="AB1772" s="108">
        <v>0</v>
      </c>
      <c r="AC1772" s="108" t="s">
        <v>156</v>
      </c>
      <c r="AD1772" s="110" t="s">
        <v>157</v>
      </c>
    </row>
    <row r="1773" spans="1:30" x14ac:dyDescent="0.2">
      <c r="A1773" s="105" t="s">
        <v>5150</v>
      </c>
      <c r="B1773" s="105" t="s">
        <v>5151</v>
      </c>
      <c r="C1773" s="105" t="s">
        <v>5152</v>
      </c>
      <c r="D1773" s="106">
        <v>0</v>
      </c>
      <c r="E1773" s="107">
        <v>0</v>
      </c>
      <c r="F1773" s="108">
        <v>0</v>
      </c>
      <c r="G1773" s="108" t="s">
        <v>156</v>
      </c>
      <c r="H1773" s="109">
        <v>0</v>
      </c>
      <c r="I1773" s="107">
        <v>0</v>
      </c>
      <c r="J1773" s="108">
        <v>0</v>
      </c>
      <c r="K1773" s="108" t="s">
        <v>156</v>
      </c>
      <c r="L1773" s="110" t="s">
        <v>157</v>
      </c>
      <c r="M1773" s="106">
        <v>0</v>
      </c>
      <c r="N1773" s="111">
        <v>0</v>
      </c>
      <c r="O1773" s="112">
        <v>0</v>
      </c>
      <c r="P1773" s="112" t="s">
        <v>156</v>
      </c>
      <c r="Q1773" s="109">
        <v>0</v>
      </c>
      <c r="R1773" s="107">
        <v>0</v>
      </c>
      <c r="S1773" s="108">
        <v>0</v>
      </c>
      <c r="T1773" s="108" t="s">
        <v>156</v>
      </c>
      <c r="U1773" s="110" t="s">
        <v>157</v>
      </c>
      <c r="V1773" s="106">
        <v>0</v>
      </c>
      <c r="W1773" s="107">
        <v>0</v>
      </c>
      <c r="X1773" s="108">
        <v>0</v>
      </c>
      <c r="Y1773" s="108" t="s">
        <v>156</v>
      </c>
      <c r="Z1773" s="109">
        <v>0</v>
      </c>
      <c r="AA1773" s="107">
        <v>0</v>
      </c>
      <c r="AB1773" s="108">
        <v>0</v>
      </c>
      <c r="AC1773" s="108" t="s">
        <v>156</v>
      </c>
      <c r="AD1773" s="110" t="s">
        <v>157</v>
      </c>
    </row>
    <row r="1774" spans="1:30" x14ac:dyDescent="0.2">
      <c r="A1774" s="105" t="s">
        <v>5153</v>
      </c>
      <c r="B1774" s="105" t="s">
        <v>5154</v>
      </c>
      <c r="C1774" s="105" t="s">
        <v>5155</v>
      </c>
      <c r="D1774" s="116">
        <v>0</v>
      </c>
      <c r="E1774" s="107">
        <v>0</v>
      </c>
      <c r="F1774" s="108">
        <v>2.1124657604797999E-4</v>
      </c>
      <c r="G1774" s="108" t="s">
        <v>156</v>
      </c>
      <c r="H1774" s="113">
        <v>0</v>
      </c>
      <c r="I1774" s="107">
        <v>0</v>
      </c>
      <c r="J1774" s="114">
        <v>6.1277603766818798E-5</v>
      </c>
      <c r="K1774" s="108" t="s">
        <v>156</v>
      </c>
      <c r="L1774" s="110" t="s">
        <v>157</v>
      </c>
      <c r="M1774" s="116">
        <v>0</v>
      </c>
      <c r="N1774" s="111">
        <v>0</v>
      </c>
      <c r="O1774" s="112">
        <v>1.10044173218088E-4</v>
      </c>
      <c r="P1774" s="112" t="s">
        <v>156</v>
      </c>
      <c r="Q1774" s="113">
        <v>0</v>
      </c>
      <c r="R1774" s="107">
        <v>0</v>
      </c>
      <c r="S1774" s="114">
        <v>7.147398075486E-5</v>
      </c>
      <c r="T1774" s="108" t="s">
        <v>156</v>
      </c>
      <c r="U1774" s="110" t="s">
        <v>157</v>
      </c>
      <c r="V1774" s="116">
        <v>0</v>
      </c>
      <c r="W1774" s="107">
        <v>0</v>
      </c>
      <c r="X1774" s="108">
        <v>1.4648601980190001E-4</v>
      </c>
      <c r="Y1774" s="108" t="s">
        <v>156</v>
      </c>
      <c r="Z1774" s="113">
        <v>0</v>
      </c>
      <c r="AA1774" s="107">
        <v>0</v>
      </c>
      <c r="AB1774" s="114">
        <v>1.6373092083963201E-4</v>
      </c>
      <c r="AC1774" s="108" t="s">
        <v>156</v>
      </c>
      <c r="AD1774" s="110" t="s">
        <v>157</v>
      </c>
    </row>
    <row r="1775" spans="1:30" x14ac:dyDescent="0.2">
      <c r="A1775" s="105" t="s">
        <v>5156</v>
      </c>
      <c r="B1775" s="105" t="s">
        <v>5157</v>
      </c>
      <c r="C1775" s="105" t="s">
        <v>5158</v>
      </c>
      <c r="D1775" s="106">
        <v>0.05</v>
      </c>
      <c r="E1775" s="107">
        <v>-2.0291301930514469E-2</v>
      </c>
      <c r="F1775" s="114">
        <v>1.9369297866412502E-5</v>
      </c>
      <c r="G1775" s="108">
        <v>3.8738595732825003E-2</v>
      </c>
      <c r="H1775" s="109">
        <v>2.9</v>
      </c>
      <c r="I1775" s="107">
        <v>-7.1446169007144622</v>
      </c>
      <c r="J1775" s="114">
        <v>6.0411290309338904E-14</v>
      </c>
      <c r="K1775" s="114">
        <v>2083147941701.3401</v>
      </c>
      <c r="L1775" s="110">
        <v>8.4598514106031626</v>
      </c>
      <c r="M1775" s="106">
        <v>3.65</v>
      </c>
      <c r="N1775" s="111">
        <v>-1.9821874660584338</v>
      </c>
      <c r="O1775" s="115">
        <v>1.2259939872309999E-13</v>
      </c>
      <c r="P1775" s="115">
        <v>3358887636249.3101</v>
      </c>
      <c r="Q1775" s="109">
        <v>2.9</v>
      </c>
      <c r="R1775" s="107">
        <v>-6.6898084677330258</v>
      </c>
      <c r="S1775" s="114">
        <v>5.9522926557966403E-14</v>
      </c>
      <c r="T1775" s="114">
        <v>2052514708895.3899</v>
      </c>
      <c r="U1775" s="110">
        <v>1.754871494086665</v>
      </c>
      <c r="V1775" s="106">
        <v>3.6</v>
      </c>
      <c r="W1775" s="107">
        <v>-0.59612518628912081</v>
      </c>
      <c r="X1775" s="108">
        <v>8.0591118785948597E-4</v>
      </c>
      <c r="Y1775" s="108">
        <v>2.238642188498572E-2</v>
      </c>
      <c r="Z1775" s="109">
        <v>3.45</v>
      </c>
      <c r="AA1775" s="107">
        <v>-1.7684200166692809</v>
      </c>
      <c r="AB1775" s="108">
        <v>7.6209281786094804E-4</v>
      </c>
      <c r="AC1775" s="108">
        <v>2.2089646894520233E-2</v>
      </c>
      <c r="AD1775" s="110">
        <v>1.5687737357249365</v>
      </c>
    </row>
    <row r="1776" spans="1:30" x14ac:dyDescent="0.2">
      <c r="A1776" s="105" t="s">
        <v>5159</v>
      </c>
      <c r="B1776" s="105" t="s">
        <v>5160</v>
      </c>
      <c r="C1776" s="105" t="s">
        <v>5161</v>
      </c>
      <c r="D1776" s="106">
        <v>0.1782</v>
      </c>
      <c r="E1776" s="107">
        <v>-7.2318200080353556E-2</v>
      </c>
      <c r="F1776" s="108">
        <v>1.93813640231082E-4</v>
      </c>
      <c r="G1776" s="108">
        <v>0.10876186320487205</v>
      </c>
      <c r="H1776" s="109">
        <v>2.0789999999999999E-2</v>
      </c>
      <c r="I1776" s="107">
        <v>-5.1219512195121955E-2</v>
      </c>
      <c r="J1776" s="114">
        <v>5.25606280632892E-5</v>
      </c>
      <c r="K1776" s="108">
        <v>0.25281687380129486</v>
      </c>
      <c r="L1776" s="110">
        <v>-0.49766525807532475</v>
      </c>
      <c r="M1776" s="106">
        <v>5.3460000000000001E-2</v>
      </c>
      <c r="N1776" s="111">
        <v>-2.903225806451613E-2</v>
      </c>
      <c r="O1776" s="112">
        <v>1.3047513914049401E-4</v>
      </c>
      <c r="P1776" s="112">
        <v>0.24406124044237562</v>
      </c>
      <c r="Q1776" s="109">
        <v>1.508E-2</v>
      </c>
      <c r="R1776" s="107">
        <v>-3.4787004032211737E-2</v>
      </c>
      <c r="S1776" s="114">
        <v>3.5364365480048998E-5</v>
      </c>
      <c r="T1776" s="108">
        <v>0.23451170742738062</v>
      </c>
      <c r="U1776" s="110">
        <v>0.26089164886469612</v>
      </c>
      <c r="V1776" s="106">
        <v>7.2270000000000001E-2</v>
      </c>
      <c r="W1776" s="107">
        <v>-1.1967213114754099E-2</v>
      </c>
      <c r="X1776" s="108">
        <v>1.20032635212619E-4</v>
      </c>
      <c r="Y1776" s="108">
        <v>0.16608915900459251</v>
      </c>
      <c r="Z1776" s="109">
        <v>1.188E-2</v>
      </c>
      <c r="AA1776" s="107">
        <v>-6.0895158834872627E-3</v>
      </c>
      <c r="AB1776" s="114">
        <v>2.7050214737458101E-5</v>
      </c>
      <c r="AC1776" s="108">
        <v>0.22769541024796383</v>
      </c>
      <c r="AD1776" s="110">
        <v>-0.97468777776978144</v>
      </c>
    </row>
    <row r="1777" spans="1:30" x14ac:dyDescent="0.2">
      <c r="A1777" s="105" t="s">
        <v>5162</v>
      </c>
      <c r="B1777" s="105" t="s">
        <v>5163</v>
      </c>
      <c r="C1777" s="105" t="s">
        <v>5164</v>
      </c>
      <c r="D1777" s="106">
        <v>0.1782</v>
      </c>
      <c r="E1777" s="107">
        <v>-7.2318200080353556E-2</v>
      </c>
      <c r="F1777" s="108">
        <v>1.93813640231082E-4</v>
      </c>
      <c r="G1777" s="108">
        <v>0.10876186320487205</v>
      </c>
      <c r="H1777" s="109">
        <v>2.0789999999999999E-2</v>
      </c>
      <c r="I1777" s="107">
        <v>-5.1219512195121955E-2</v>
      </c>
      <c r="J1777" s="114">
        <v>5.2560628063289098E-5</v>
      </c>
      <c r="K1777" s="108">
        <v>0.25281687380129436</v>
      </c>
      <c r="L1777" s="110">
        <v>-0.49766525807532475</v>
      </c>
      <c r="M1777" s="106">
        <v>5.3460000000000001E-2</v>
      </c>
      <c r="N1777" s="111">
        <v>-2.903225806451613E-2</v>
      </c>
      <c r="O1777" s="112">
        <v>1.30475139140493E-4</v>
      </c>
      <c r="P1777" s="112">
        <v>0.24406124044237376</v>
      </c>
      <c r="Q1777" s="109">
        <v>1.508E-2</v>
      </c>
      <c r="R1777" s="107">
        <v>-3.4787004032211737E-2</v>
      </c>
      <c r="S1777" s="114">
        <v>3.5364365480048998E-5</v>
      </c>
      <c r="T1777" s="108">
        <v>0.23451170742738062</v>
      </c>
      <c r="U1777" s="110">
        <v>0.26089164886469612</v>
      </c>
      <c r="V1777" s="106">
        <v>7.2270000000000001E-2</v>
      </c>
      <c r="W1777" s="107">
        <v>-1.1967213114754099E-2</v>
      </c>
      <c r="X1777" s="108">
        <v>1.20032635212618E-4</v>
      </c>
      <c r="Y1777" s="108">
        <v>0.16608915900459112</v>
      </c>
      <c r="Z1777" s="109">
        <v>1.188E-2</v>
      </c>
      <c r="AA1777" s="107">
        <v>-6.0895158834872627E-3</v>
      </c>
      <c r="AB1777" s="114">
        <v>2.7050214737458101E-5</v>
      </c>
      <c r="AC1777" s="108">
        <v>0.22769541024796383</v>
      </c>
      <c r="AD1777" s="110">
        <v>-0.97468777776978144</v>
      </c>
    </row>
    <row r="1778" spans="1:30" x14ac:dyDescent="0.2">
      <c r="A1778" s="105" t="s">
        <v>5165</v>
      </c>
      <c r="B1778" s="105" t="s">
        <v>5166</v>
      </c>
      <c r="C1778" s="105" t="s">
        <v>5167</v>
      </c>
      <c r="D1778" s="106">
        <v>0.1782</v>
      </c>
      <c r="E1778" s="107">
        <v>-7.2318200080353556E-2</v>
      </c>
      <c r="F1778" s="108">
        <v>1.93813640231082E-4</v>
      </c>
      <c r="G1778" s="108">
        <v>0.10876186320487205</v>
      </c>
      <c r="H1778" s="109">
        <v>2.0789999999999999E-2</v>
      </c>
      <c r="I1778" s="107">
        <v>-5.1219512195121955E-2</v>
      </c>
      <c r="J1778" s="114">
        <v>5.2560628063289098E-5</v>
      </c>
      <c r="K1778" s="108">
        <v>0.25281687380129436</v>
      </c>
      <c r="L1778" s="110">
        <v>-0.49766525807532475</v>
      </c>
      <c r="M1778" s="106">
        <v>5.3460000000000001E-2</v>
      </c>
      <c r="N1778" s="111">
        <v>-2.903225806451613E-2</v>
      </c>
      <c r="O1778" s="112">
        <v>1.30475139140493E-4</v>
      </c>
      <c r="P1778" s="112">
        <v>0.24406124044237376</v>
      </c>
      <c r="Q1778" s="109">
        <v>1.508E-2</v>
      </c>
      <c r="R1778" s="107">
        <v>-3.4787004032211737E-2</v>
      </c>
      <c r="S1778" s="114">
        <v>3.5364365480048998E-5</v>
      </c>
      <c r="T1778" s="108">
        <v>0.23451170742738062</v>
      </c>
      <c r="U1778" s="110">
        <v>0.26089164886469612</v>
      </c>
      <c r="V1778" s="106">
        <v>7.2270000000000001E-2</v>
      </c>
      <c r="W1778" s="107">
        <v>-1.1967213114754099E-2</v>
      </c>
      <c r="X1778" s="108">
        <v>1.20032635212618E-4</v>
      </c>
      <c r="Y1778" s="108">
        <v>0.16608915900459112</v>
      </c>
      <c r="Z1778" s="109">
        <v>1.188E-2</v>
      </c>
      <c r="AA1778" s="107">
        <v>-6.0895158834872627E-3</v>
      </c>
      <c r="AB1778" s="114">
        <v>2.7050214737458101E-5</v>
      </c>
      <c r="AC1778" s="108">
        <v>0.22769541024796383</v>
      </c>
      <c r="AD1778" s="110">
        <v>-0.97468777776978144</v>
      </c>
    </row>
    <row r="1779" spans="1:30" x14ac:dyDescent="0.2">
      <c r="A1779" s="105" t="s">
        <v>5168</v>
      </c>
      <c r="B1779" s="105" t="s">
        <v>5169</v>
      </c>
      <c r="C1779" s="105" t="s">
        <v>5170</v>
      </c>
      <c r="D1779" s="106">
        <v>0.1782</v>
      </c>
      <c r="E1779" s="107">
        <v>-7.2318200080353556E-2</v>
      </c>
      <c r="F1779" s="108">
        <v>1.93813640231082E-4</v>
      </c>
      <c r="G1779" s="108">
        <v>0.10876186320487205</v>
      </c>
      <c r="H1779" s="109">
        <v>2.0789999999999999E-2</v>
      </c>
      <c r="I1779" s="107">
        <v>-5.1219512195121955E-2</v>
      </c>
      <c r="J1779" s="114">
        <v>5.2560628063289098E-5</v>
      </c>
      <c r="K1779" s="108">
        <v>0.25281687380129436</v>
      </c>
      <c r="L1779" s="110">
        <v>-0.49766525807532475</v>
      </c>
      <c r="M1779" s="106">
        <v>5.3460000000000001E-2</v>
      </c>
      <c r="N1779" s="111">
        <v>-2.903225806451613E-2</v>
      </c>
      <c r="O1779" s="112">
        <v>1.30475139140493E-4</v>
      </c>
      <c r="P1779" s="112">
        <v>0.24406124044237376</v>
      </c>
      <c r="Q1779" s="109">
        <v>1.508E-2</v>
      </c>
      <c r="R1779" s="107">
        <v>-3.4787004032211737E-2</v>
      </c>
      <c r="S1779" s="114">
        <v>3.5364365480048998E-5</v>
      </c>
      <c r="T1779" s="108">
        <v>0.23451170742738062</v>
      </c>
      <c r="U1779" s="110">
        <v>0.26089164886469612</v>
      </c>
      <c r="V1779" s="106">
        <v>7.2270000000000001E-2</v>
      </c>
      <c r="W1779" s="107">
        <v>-1.1967213114754099E-2</v>
      </c>
      <c r="X1779" s="108">
        <v>1.20032635212618E-4</v>
      </c>
      <c r="Y1779" s="108">
        <v>0.16608915900459112</v>
      </c>
      <c r="Z1779" s="109">
        <v>1.188E-2</v>
      </c>
      <c r="AA1779" s="107">
        <v>-6.0895158834872627E-3</v>
      </c>
      <c r="AB1779" s="114">
        <v>2.7050214737458101E-5</v>
      </c>
      <c r="AC1779" s="108">
        <v>0.22769541024796383</v>
      </c>
      <c r="AD1779" s="110">
        <v>-0.97468777776978144</v>
      </c>
    </row>
    <row r="1780" spans="1:30" x14ac:dyDescent="0.2">
      <c r="A1780" s="105" t="s">
        <v>5171</v>
      </c>
      <c r="B1780" s="105" t="s">
        <v>5172</v>
      </c>
      <c r="C1780" s="105" t="s">
        <v>5173</v>
      </c>
      <c r="D1780" s="106">
        <v>8.8573240799999997E-4</v>
      </c>
      <c r="E1780" s="107">
        <v>-3.5945327440739256E-4</v>
      </c>
      <c r="F1780" s="114">
        <v>9.6333906995016207E-7</v>
      </c>
      <c r="G1780" s="108">
        <v>0.10876186320487012</v>
      </c>
      <c r="H1780" s="109">
        <v>9.0507601800000003E-4</v>
      </c>
      <c r="I1780" s="107">
        <v>-2.2298004878048782E-3</v>
      </c>
      <c r="J1780" s="114">
        <v>2.2881848942328401E-6</v>
      </c>
      <c r="K1780" s="108">
        <v>0.25281687380129431</v>
      </c>
      <c r="L1780" s="110">
        <v>2.6330384792787167</v>
      </c>
      <c r="M1780" s="106">
        <v>9.6666906600000003E-4</v>
      </c>
      <c r="N1780" s="111">
        <v>-5.2496419354838711E-4</v>
      </c>
      <c r="O1780" s="115">
        <v>2.3592645134522401E-6</v>
      </c>
      <c r="P1780" s="112">
        <v>0.24406124044236666</v>
      </c>
      <c r="Q1780" s="109">
        <v>3.91570296E-4</v>
      </c>
      <c r="R1780" s="107">
        <v>-9.0328630410121643E-4</v>
      </c>
      <c r="S1780" s="114">
        <v>9.18278186928054E-7</v>
      </c>
      <c r="T1780" s="108">
        <v>0.23451170742738209</v>
      </c>
      <c r="U1780" s="110">
        <v>0.78296431074082762</v>
      </c>
      <c r="V1780" s="106">
        <v>1.151962119E-3</v>
      </c>
      <c r="W1780" s="107">
        <v>-1.9075378688524592E-4</v>
      </c>
      <c r="X1780" s="114">
        <v>1.9132841954986601E-6</v>
      </c>
      <c r="Y1780" s="108">
        <v>0.16608915900459917</v>
      </c>
      <c r="Z1780" s="109">
        <v>3.7058234399999998E-4</v>
      </c>
      <c r="AA1780" s="107">
        <v>-1.8995514056632497E-4</v>
      </c>
      <c r="AB1780" s="114">
        <v>8.4379898847730699E-7</v>
      </c>
      <c r="AC1780" s="108">
        <v>0.22769541024796019</v>
      </c>
      <c r="AD1780" s="110">
        <v>-6.0529432898760597E-3</v>
      </c>
    </row>
    <row r="1781" spans="1:30" x14ac:dyDescent="0.2">
      <c r="A1781" s="105" t="s">
        <v>5174</v>
      </c>
      <c r="B1781" s="105" t="s">
        <v>5175</v>
      </c>
      <c r="C1781" s="105" t="s">
        <v>5176</v>
      </c>
      <c r="D1781" s="106">
        <v>0</v>
      </c>
      <c r="E1781" s="107">
        <v>0</v>
      </c>
      <c r="F1781" s="108">
        <v>0</v>
      </c>
      <c r="G1781" s="108" t="s">
        <v>156</v>
      </c>
      <c r="H1781" s="109">
        <v>0</v>
      </c>
      <c r="I1781" s="107">
        <v>0</v>
      </c>
      <c r="J1781" s="108">
        <v>0</v>
      </c>
      <c r="K1781" s="108" t="s">
        <v>156</v>
      </c>
      <c r="L1781" s="110" t="s">
        <v>157</v>
      </c>
      <c r="M1781" s="106">
        <v>0</v>
      </c>
      <c r="N1781" s="111">
        <v>0</v>
      </c>
      <c r="O1781" s="112">
        <v>0</v>
      </c>
      <c r="P1781" s="112" t="s">
        <v>156</v>
      </c>
      <c r="Q1781" s="109">
        <v>0</v>
      </c>
      <c r="R1781" s="107">
        <v>0</v>
      </c>
      <c r="S1781" s="108">
        <v>0</v>
      </c>
      <c r="T1781" s="108" t="s">
        <v>156</v>
      </c>
      <c r="U1781" s="110" t="s">
        <v>157</v>
      </c>
      <c r="V1781" s="106">
        <v>0</v>
      </c>
      <c r="W1781" s="107">
        <v>0</v>
      </c>
      <c r="X1781" s="108">
        <v>0</v>
      </c>
      <c r="Y1781" s="108" t="s">
        <v>156</v>
      </c>
      <c r="Z1781" s="109">
        <v>0</v>
      </c>
      <c r="AA1781" s="107">
        <v>0</v>
      </c>
      <c r="AB1781" s="108">
        <v>0</v>
      </c>
      <c r="AC1781" s="108" t="s">
        <v>156</v>
      </c>
      <c r="AD1781" s="110" t="s">
        <v>157</v>
      </c>
    </row>
    <row r="1782" spans="1:30" x14ac:dyDescent="0.2">
      <c r="A1782" s="105" t="s">
        <v>5177</v>
      </c>
      <c r="B1782" s="105" t="s">
        <v>5178</v>
      </c>
      <c r="C1782" s="105" t="s">
        <v>5179</v>
      </c>
      <c r="D1782" s="106">
        <v>0</v>
      </c>
      <c r="E1782" s="107">
        <v>0</v>
      </c>
      <c r="F1782" s="108">
        <v>0</v>
      </c>
      <c r="G1782" s="108" t="s">
        <v>156</v>
      </c>
      <c r="H1782" s="109">
        <v>0</v>
      </c>
      <c r="I1782" s="107">
        <v>0</v>
      </c>
      <c r="J1782" s="108">
        <v>0</v>
      </c>
      <c r="K1782" s="108" t="s">
        <v>156</v>
      </c>
      <c r="L1782" s="110" t="s">
        <v>157</v>
      </c>
      <c r="M1782" s="106">
        <v>0</v>
      </c>
      <c r="N1782" s="111">
        <v>0</v>
      </c>
      <c r="O1782" s="112">
        <v>0</v>
      </c>
      <c r="P1782" s="112" t="s">
        <v>156</v>
      </c>
      <c r="Q1782" s="109">
        <v>0</v>
      </c>
      <c r="R1782" s="107">
        <v>0</v>
      </c>
      <c r="S1782" s="108">
        <v>0</v>
      </c>
      <c r="T1782" s="108" t="s">
        <v>156</v>
      </c>
      <c r="U1782" s="110" t="s">
        <v>157</v>
      </c>
      <c r="V1782" s="106">
        <v>0</v>
      </c>
      <c r="W1782" s="107">
        <v>0</v>
      </c>
      <c r="X1782" s="108">
        <v>0</v>
      </c>
      <c r="Y1782" s="108" t="s">
        <v>156</v>
      </c>
      <c r="Z1782" s="109">
        <v>0</v>
      </c>
      <c r="AA1782" s="107">
        <v>0</v>
      </c>
      <c r="AB1782" s="108">
        <v>0</v>
      </c>
      <c r="AC1782" s="108" t="s">
        <v>156</v>
      </c>
      <c r="AD1782" s="110" t="s">
        <v>157</v>
      </c>
    </row>
    <row r="1783" spans="1:30" x14ac:dyDescent="0.2">
      <c r="A1783" s="105" t="s">
        <v>5180</v>
      </c>
      <c r="B1783" s="105" t="s">
        <v>5181</v>
      </c>
      <c r="C1783" s="105" t="s">
        <v>5182</v>
      </c>
      <c r="D1783" s="106">
        <v>0</v>
      </c>
      <c r="E1783" s="107">
        <v>0</v>
      </c>
      <c r="F1783" s="108">
        <v>0</v>
      </c>
      <c r="G1783" s="108" t="s">
        <v>156</v>
      </c>
      <c r="H1783" s="109">
        <v>0</v>
      </c>
      <c r="I1783" s="107">
        <v>0</v>
      </c>
      <c r="J1783" s="108">
        <v>0</v>
      </c>
      <c r="K1783" s="108" t="s">
        <v>156</v>
      </c>
      <c r="L1783" s="110" t="s">
        <v>157</v>
      </c>
      <c r="M1783" s="106">
        <v>0</v>
      </c>
      <c r="N1783" s="111">
        <v>0</v>
      </c>
      <c r="O1783" s="112">
        <v>0</v>
      </c>
      <c r="P1783" s="112" t="s">
        <v>156</v>
      </c>
      <c r="Q1783" s="109">
        <v>0</v>
      </c>
      <c r="R1783" s="107">
        <v>0</v>
      </c>
      <c r="S1783" s="108">
        <v>0</v>
      </c>
      <c r="T1783" s="108" t="s">
        <v>156</v>
      </c>
      <c r="U1783" s="110" t="s">
        <v>157</v>
      </c>
      <c r="V1783" s="106">
        <v>0</v>
      </c>
      <c r="W1783" s="107">
        <v>0</v>
      </c>
      <c r="X1783" s="108">
        <v>0</v>
      </c>
      <c r="Y1783" s="108" t="s">
        <v>156</v>
      </c>
      <c r="Z1783" s="109">
        <v>0</v>
      </c>
      <c r="AA1783" s="107">
        <v>0</v>
      </c>
      <c r="AB1783" s="108">
        <v>0</v>
      </c>
      <c r="AC1783" s="108" t="s">
        <v>156</v>
      </c>
      <c r="AD1783" s="110" t="s">
        <v>157</v>
      </c>
    </row>
    <row r="1784" spans="1:30" x14ac:dyDescent="0.2">
      <c r="A1784" s="105" t="s">
        <v>5183</v>
      </c>
      <c r="B1784" s="105" t="s">
        <v>5184</v>
      </c>
      <c r="C1784" s="105" t="s">
        <v>5185</v>
      </c>
      <c r="D1784" s="106">
        <v>0.1782</v>
      </c>
      <c r="E1784" s="107">
        <v>-7.2318200080353556E-2</v>
      </c>
      <c r="F1784" s="108">
        <v>1.9381364023107999E-4</v>
      </c>
      <c r="G1784" s="108">
        <v>0.10876186320487093</v>
      </c>
      <c r="H1784" s="109">
        <v>2.0789999999999999E-2</v>
      </c>
      <c r="I1784" s="107">
        <v>-5.1219512195121955E-2</v>
      </c>
      <c r="J1784" s="114">
        <v>5.2560628063289098E-5</v>
      </c>
      <c r="K1784" s="108">
        <v>0.25281687380129436</v>
      </c>
      <c r="L1784" s="110">
        <v>-0.49766525807532475</v>
      </c>
      <c r="M1784" s="106">
        <v>5.3460000000000001E-2</v>
      </c>
      <c r="N1784" s="111">
        <v>-2.903225806451613E-2</v>
      </c>
      <c r="O1784" s="112">
        <v>1.3047513914049401E-4</v>
      </c>
      <c r="P1784" s="112">
        <v>0.24406124044237562</v>
      </c>
      <c r="Q1784" s="109">
        <v>1.508E-2</v>
      </c>
      <c r="R1784" s="107">
        <v>-3.4787004032211737E-2</v>
      </c>
      <c r="S1784" s="114">
        <v>3.5364365480048998E-5</v>
      </c>
      <c r="T1784" s="108">
        <v>0.23451170742738062</v>
      </c>
      <c r="U1784" s="110">
        <v>0.26089164886469612</v>
      </c>
      <c r="V1784" s="106">
        <v>7.2270000000000001E-2</v>
      </c>
      <c r="W1784" s="107">
        <v>-1.1967213114754099E-2</v>
      </c>
      <c r="X1784" s="108">
        <v>1.20032635212619E-4</v>
      </c>
      <c r="Y1784" s="108">
        <v>0.16608915900459251</v>
      </c>
      <c r="Z1784" s="109">
        <v>1.188E-2</v>
      </c>
      <c r="AA1784" s="107">
        <v>-6.0895158834872627E-3</v>
      </c>
      <c r="AB1784" s="114">
        <v>2.7050214737458101E-5</v>
      </c>
      <c r="AC1784" s="108">
        <v>0.22769541024796383</v>
      </c>
      <c r="AD1784" s="110">
        <v>-0.97468777776978144</v>
      </c>
    </row>
    <row r="1785" spans="1:30" x14ac:dyDescent="0.2">
      <c r="A1785" s="105" t="s">
        <v>5186</v>
      </c>
      <c r="B1785" s="105" t="s">
        <v>5187</v>
      </c>
      <c r="C1785" s="105" t="s">
        <v>5188</v>
      </c>
      <c r="D1785" s="106">
        <v>0</v>
      </c>
      <c r="E1785" s="107">
        <v>0</v>
      </c>
      <c r="F1785" s="108">
        <v>0</v>
      </c>
      <c r="G1785" s="108" t="s">
        <v>156</v>
      </c>
      <c r="H1785" s="109">
        <v>0</v>
      </c>
      <c r="I1785" s="107">
        <v>0</v>
      </c>
      <c r="J1785" s="108">
        <v>0</v>
      </c>
      <c r="K1785" s="108" t="s">
        <v>156</v>
      </c>
      <c r="L1785" s="110" t="s">
        <v>157</v>
      </c>
      <c r="M1785" s="106">
        <v>0</v>
      </c>
      <c r="N1785" s="111">
        <v>0</v>
      </c>
      <c r="O1785" s="112">
        <v>0</v>
      </c>
      <c r="P1785" s="112" t="s">
        <v>156</v>
      </c>
      <c r="Q1785" s="109">
        <v>0</v>
      </c>
      <c r="R1785" s="107">
        <v>0</v>
      </c>
      <c r="S1785" s="108">
        <v>0</v>
      </c>
      <c r="T1785" s="108" t="s">
        <v>156</v>
      </c>
      <c r="U1785" s="110" t="s">
        <v>157</v>
      </c>
      <c r="V1785" s="106">
        <v>0</v>
      </c>
      <c r="W1785" s="107">
        <v>0</v>
      </c>
      <c r="X1785" s="108">
        <v>0</v>
      </c>
      <c r="Y1785" s="108" t="s">
        <v>156</v>
      </c>
      <c r="Z1785" s="109">
        <v>0</v>
      </c>
      <c r="AA1785" s="107">
        <v>0</v>
      </c>
      <c r="AB1785" s="108">
        <v>0</v>
      </c>
      <c r="AC1785" s="108" t="s">
        <v>156</v>
      </c>
      <c r="AD1785" s="110" t="s">
        <v>157</v>
      </c>
    </row>
    <row r="1786" spans="1:30" x14ac:dyDescent="0.2">
      <c r="A1786" s="105" t="s">
        <v>5189</v>
      </c>
      <c r="B1786" s="105" t="s">
        <v>5190</v>
      </c>
      <c r="C1786" s="105" t="s">
        <v>5191</v>
      </c>
      <c r="D1786" s="106">
        <v>0.1782</v>
      </c>
      <c r="E1786" s="107">
        <v>-7.2318200080353556E-2</v>
      </c>
      <c r="F1786" s="108">
        <v>1.9381364023107999E-4</v>
      </c>
      <c r="G1786" s="108">
        <v>0.10876186320487093</v>
      </c>
      <c r="H1786" s="109">
        <v>2.0789999999999999E-2</v>
      </c>
      <c r="I1786" s="107">
        <v>-5.1219512195121955E-2</v>
      </c>
      <c r="J1786" s="114">
        <v>5.2560628063289098E-5</v>
      </c>
      <c r="K1786" s="108">
        <v>0.25281687380129436</v>
      </c>
      <c r="L1786" s="110">
        <v>-0.49766525807532475</v>
      </c>
      <c r="M1786" s="106">
        <v>5.3460000000000001E-2</v>
      </c>
      <c r="N1786" s="111">
        <v>-2.903225806451613E-2</v>
      </c>
      <c r="O1786" s="112">
        <v>1.30475139140493E-4</v>
      </c>
      <c r="P1786" s="112">
        <v>0.24406124044237376</v>
      </c>
      <c r="Q1786" s="109">
        <v>1.508E-2</v>
      </c>
      <c r="R1786" s="107">
        <v>-3.4787004032211737E-2</v>
      </c>
      <c r="S1786" s="114">
        <v>3.5364365480048998E-5</v>
      </c>
      <c r="T1786" s="108">
        <v>0.23451170742738062</v>
      </c>
      <c r="U1786" s="110">
        <v>0.26089164886469612</v>
      </c>
      <c r="V1786" s="106">
        <v>7.2270000000000001E-2</v>
      </c>
      <c r="W1786" s="107">
        <v>-1.1967213114754099E-2</v>
      </c>
      <c r="X1786" s="108">
        <v>1.20032635212618E-4</v>
      </c>
      <c r="Y1786" s="108">
        <v>0.16608915900459112</v>
      </c>
      <c r="Z1786" s="109">
        <v>1.188E-2</v>
      </c>
      <c r="AA1786" s="107">
        <v>-6.0895158834872627E-3</v>
      </c>
      <c r="AB1786" s="114">
        <v>2.7050214737458101E-5</v>
      </c>
      <c r="AC1786" s="108">
        <v>0.22769541024796383</v>
      </c>
      <c r="AD1786" s="110">
        <v>-0.97468777776978144</v>
      </c>
    </row>
    <row r="1787" spans="1:30" x14ac:dyDescent="0.2">
      <c r="A1787" s="105" t="s">
        <v>5192</v>
      </c>
      <c r="B1787" s="105" t="s">
        <v>5193</v>
      </c>
      <c r="C1787" s="105" t="s">
        <v>5194</v>
      </c>
      <c r="D1787" s="106">
        <v>0</v>
      </c>
      <c r="E1787" s="107">
        <v>0</v>
      </c>
      <c r="F1787" s="108">
        <v>0</v>
      </c>
      <c r="G1787" s="108" t="s">
        <v>156</v>
      </c>
      <c r="H1787" s="113">
        <v>0</v>
      </c>
      <c r="I1787" s="107">
        <v>0</v>
      </c>
      <c r="J1787" s="114">
        <v>6.8930249651208205E-17</v>
      </c>
      <c r="K1787" s="108" t="s">
        <v>156</v>
      </c>
      <c r="L1787" s="110" t="s">
        <v>157</v>
      </c>
      <c r="M1787" s="106">
        <v>0</v>
      </c>
      <c r="N1787" s="111">
        <v>0</v>
      </c>
      <c r="O1787" s="112">
        <v>0</v>
      </c>
      <c r="P1787" s="112" t="s">
        <v>156</v>
      </c>
      <c r="Q1787" s="113">
        <v>0</v>
      </c>
      <c r="R1787" s="107">
        <v>0</v>
      </c>
      <c r="S1787" s="114">
        <v>1.59360988055913E-16</v>
      </c>
      <c r="T1787" s="108" t="s">
        <v>156</v>
      </c>
      <c r="U1787" s="110" t="s">
        <v>157</v>
      </c>
      <c r="V1787" s="106">
        <v>0</v>
      </c>
      <c r="W1787" s="107">
        <v>0</v>
      </c>
      <c r="X1787" s="108">
        <v>0</v>
      </c>
      <c r="Y1787" s="108" t="s">
        <v>156</v>
      </c>
      <c r="Z1787" s="109">
        <v>0</v>
      </c>
      <c r="AA1787" s="107">
        <v>0</v>
      </c>
      <c r="AB1787" s="114">
        <v>1.12656904641638E-16</v>
      </c>
      <c r="AC1787" s="108" t="s">
        <v>156</v>
      </c>
      <c r="AD1787" s="110" t="s">
        <v>157</v>
      </c>
    </row>
    <row r="1788" spans="1:30" x14ac:dyDescent="0.2">
      <c r="A1788" s="105" t="s">
        <v>5195</v>
      </c>
      <c r="B1788" s="105" t="s">
        <v>5196</v>
      </c>
      <c r="C1788" s="105" t="s">
        <v>5197</v>
      </c>
      <c r="D1788" s="106">
        <v>0</v>
      </c>
      <c r="E1788" s="107">
        <v>0</v>
      </c>
      <c r="F1788" s="108">
        <v>0</v>
      </c>
      <c r="G1788" s="108" t="s">
        <v>156</v>
      </c>
      <c r="H1788" s="113">
        <v>0</v>
      </c>
      <c r="I1788" s="107">
        <v>0</v>
      </c>
      <c r="J1788" s="114">
        <v>4.9737800510419801E-18</v>
      </c>
      <c r="K1788" s="108" t="s">
        <v>156</v>
      </c>
      <c r="L1788" s="110" t="s">
        <v>157</v>
      </c>
      <c r="M1788" s="116">
        <v>0</v>
      </c>
      <c r="N1788" s="111">
        <v>0</v>
      </c>
      <c r="O1788" s="115">
        <v>4.9750283331675697E-18</v>
      </c>
      <c r="P1788" s="112" t="s">
        <v>156</v>
      </c>
      <c r="Q1788" s="109">
        <v>0</v>
      </c>
      <c r="R1788" s="107">
        <v>0</v>
      </c>
      <c r="S1788" s="108">
        <v>0</v>
      </c>
      <c r="T1788" s="108" t="s">
        <v>156</v>
      </c>
      <c r="U1788" s="110" t="s">
        <v>157</v>
      </c>
      <c r="V1788" s="106">
        <v>0</v>
      </c>
      <c r="W1788" s="107">
        <v>0</v>
      </c>
      <c r="X1788" s="108">
        <v>0</v>
      </c>
      <c r="Y1788" s="108" t="s">
        <v>156</v>
      </c>
      <c r="Z1788" s="109">
        <v>0</v>
      </c>
      <c r="AA1788" s="107">
        <v>0</v>
      </c>
      <c r="AB1788" s="108">
        <v>0</v>
      </c>
      <c r="AC1788" s="108" t="s">
        <v>156</v>
      </c>
      <c r="AD1788" s="110" t="s">
        <v>157</v>
      </c>
    </row>
    <row r="1789" spans="1:30" x14ac:dyDescent="0.2">
      <c r="A1789" s="105" t="s">
        <v>5198</v>
      </c>
      <c r="B1789" s="105" t="s">
        <v>5199</v>
      </c>
      <c r="C1789" s="105" t="s">
        <v>5200</v>
      </c>
      <c r="D1789" s="106">
        <v>0</v>
      </c>
      <c r="E1789" s="107">
        <v>0</v>
      </c>
      <c r="F1789" s="114">
        <v>1.40679744088886E-17</v>
      </c>
      <c r="G1789" s="108" t="s">
        <v>156</v>
      </c>
      <c r="H1789" s="113">
        <v>0</v>
      </c>
      <c r="I1789" s="107">
        <v>0</v>
      </c>
      <c r="J1789" s="114">
        <v>4.9737800510419801E-18</v>
      </c>
      <c r="K1789" s="108" t="s">
        <v>156</v>
      </c>
      <c r="L1789" s="110" t="s">
        <v>157</v>
      </c>
      <c r="M1789" s="106">
        <v>0</v>
      </c>
      <c r="N1789" s="111">
        <v>0</v>
      </c>
      <c r="O1789" s="112">
        <v>0</v>
      </c>
      <c r="P1789" s="112" t="s">
        <v>156</v>
      </c>
      <c r="Q1789" s="109">
        <v>0</v>
      </c>
      <c r="R1789" s="107">
        <v>0</v>
      </c>
      <c r="S1789" s="108">
        <v>0</v>
      </c>
      <c r="T1789" s="108" t="s">
        <v>156</v>
      </c>
      <c r="U1789" s="110" t="s">
        <v>157</v>
      </c>
      <c r="V1789" s="106">
        <v>0</v>
      </c>
      <c r="W1789" s="107">
        <v>0</v>
      </c>
      <c r="X1789" s="108">
        <v>0</v>
      </c>
      <c r="Y1789" s="108" t="s">
        <v>156</v>
      </c>
      <c r="Z1789" s="109">
        <v>0</v>
      </c>
      <c r="AA1789" s="107">
        <v>0</v>
      </c>
      <c r="AB1789" s="108">
        <v>0</v>
      </c>
      <c r="AC1789" s="108" t="s">
        <v>156</v>
      </c>
      <c r="AD1789" s="110" t="s">
        <v>157</v>
      </c>
    </row>
    <row r="1790" spans="1:30" x14ac:dyDescent="0.2">
      <c r="A1790" s="105" t="s">
        <v>5201</v>
      </c>
      <c r="B1790" s="105" t="s">
        <v>5202</v>
      </c>
      <c r="C1790" s="105" t="s">
        <v>5203</v>
      </c>
      <c r="D1790" s="106">
        <v>0</v>
      </c>
      <c r="E1790" s="107">
        <v>0</v>
      </c>
      <c r="F1790" s="108">
        <v>0</v>
      </c>
      <c r="G1790" s="108" t="s">
        <v>156</v>
      </c>
      <c r="H1790" s="109">
        <v>0</v>
      </c>
      <c r="I1790" s="107">
        <v>0</v>
      </c>
      <c r="J1790" s="108">
        <v>0</v>
      </c>
      <c r="K1790" s="108" t="s">
        <v>156</v>
      </c>
      <c r="L1790" s="110" t="s">
        <v>157</v>
      </c>
      <c r="M1790" s="106">
        <v>0</v>
      </c>
      <c r="N1790" s="111">
        <v>0</v>
      </c>
      <c r="O1790" s="112">
        <v>0</v>
      </c>
      <c r="P1790" s="112" t="s">
        <v>156</v>
      </c>
      <c r="Q1790" s="109">
        <v>0</v>
      </c>
      <c r="R1790" s="107">
        <v>0</v>
      </c>
      <c r="S1790" s="108">
        <v>0</v>
      </c>
      <c r="T1790" s="108" t="s">
        <v>156</v>
      </c>
      <c r="U1790" s="110" t="s">
        <v>157</v>
      </c>
      <c r="V1790" s="106">
        <v>0</v>
      </c>
      <c r="W1790" s="107">
        <v>0</v>
      </c>
      <c r="X1790" s="108">
        <v>0</v>
      </c>
      <c r="Y1790" s="108" t="s">
        <v>156</v>
      </c>
      <c r="Z1790" s="109">
        <v>0</v>
      </c>
      <c r="AA1790" s="107">
        <v>0</v>
      </c>
      <c r="AB1790" s="108">
        <v>0</v>
      </c>
      <c r="AC1790" s="108" t="s">
        <v>156</v>
      </c>
      <c r="AD1790" s="110" t="s">
        <v>157</v>
      </c>
    </row>
    <row r="1791" spans="1:30" x14ac:dyDescent="0.2">
      <c r="A1791" s="105" t="s">
        <v>5204</v>
      </c>
      <c r="B1791" s="105" t="s">
        <v>5205</v>
      </c>
      <c r="C1791" s="105" t="s">
        <v>5206</v>
      </c>
      <c r="D1791" s="116">
        <v>0</v>
      </c>
      <c r="E1791" s="107">
        <v>0</v>
      </c>
      <c r="F1791" s="114">
        <v>3.9780261664502703E-17</v>
      </c>
      <c r="G1791" s="108" t="s">
        <v>156</v>
      </c>
      <c r="H1791" s="109">
        <v>0</v>
      </c>
      <c r="I1791" s="107">
        <v>0</v>
      </c>
      <c r="J1791" s="114">
        <v>3.9800226665340397E-17</v>
      </c>
      <c r="K1791" s="108" t="s">
        <v>156</v>
      </c>
      <c r="L1791" s="110" t="s">
        <v>157</v>
      </c>
      <c r="M1791" s="116">
        <v>0</v>
      </c>
      <c r="N1791" s="111">
        <v>0</v>
      </c>
      <c r="O1791" s="115">
        <v>1.9900113332670199E-17</v>
      </c>
      <c r="P1791" s="112" t="s">
        <v>156</v>
      </c>
      <c r="Q1791" s="109">
        <v>0</v>
      </c>
      <c r="R1791" s="107">
        <v>0</v>
      </c>
      <c r="S1791" s="108">
        <v>0</v>
      </c>
      <c r="T1791" s="108" t="s">
        <v>156</v>
      </c>
      <c r="U1791" s="110" t="s">
        <v>157</v>
      </c>
      <c r="V1791" s="106">
        <v>0</v>
      </c>
      <c r="W1791" s="107">
        <v>0</v>
      </c>
      <c r="X1791" s="108">
        <v>0</v>
      </c>
      <c r="Y1791" s="108" t="s">
        <v>156</v>
      </c>
      <c r="Z1791" s="109">
        <v>0</v>
      </c>
      <c r="AA1791" s="107">
        <v>0</v>
      </c>
      <c r="AB1791" s="108">
        <v>0</v>
      </c>
      <c r="AC1791" s="108" t="s">
        <v>156</v>
      </c>
      <c r="AD1791" s="110" t="s">
        <v>157</v>
      </c>
    </row>
    <row r="1792" spans="1:30" x14ac:dyDescent="0.2">
      <c r="A1792" s="105" t="s">
        <v>5207</v>
      </c>
      <c r="B1792" s="105" t="s">
        <v>5208</v>
      </c>
      <c r="C1792" s="105" t="s">
        <v>5209</v>
      </c>
      <c r="D1792" s="106">
        <v>0</v>
      </c>
      <c r="E1792" s="107">
        <v>0</v>
      </c>
      <c r="F1792" s="108">
        <v>0</v>
      </c>
      <c r="G1792" s="108" t="s">
        <v>156</v>
      </c>
      <c r="H1792" s="109">
        <v>0</v>
      </c>
      <c r="I1792" s="107">
        <v>0</v>
      </c>
      <c r="J1792" s="108">
        <v>0</v>
      </c>
      <c r="K1792" s="108" t="s">
        <v>156</v>
      </c>
      <c r="L1792" s="110" t="s">
        <v>157</v>
      </c>
      <c r="M1792" s="116">
        <v>0</v>
      </c>
      <c r="N1792" s="111">
        <v>0</v>
      </c>
      <c r="O1792" s="115">
        <v>5.3865277377091199E-19</v>
      </c>
      <c r="P1792" s="112" t="s">
        <v>156</v>
      </c>
      <c r="Q1792" s="109">
        <v>0</v>
      </c>
      <c r="R1792" s="107">
        <v>0</v>
      </c>
      <c r="S1792" s="108">
        <v>0</v>
      </c>
      <c r="T1792" s="108" t="s">
        <v>156</v>
      </c>
      <c r="U1792" s="110" t="s">
        <v>157</v>
      </c>
      <c r="V1792" s="116">
        <v>0</v>
      </c>
      <c r="W1792" s="107">
        <v>0</v>
      </c>
      <c r="X1792" s="114">
        <v>7.61133286140049E-19</v>
      </c>
      <c r="Y1792" s="108" t="s">
        <v>156</v>
      </c>
      <c r="Z1792" s="109">
        <v>0</v>
      </c>
      <c r="AA1792" s="107">
        <v>0</v>
      </c>
      <c r="AB1792" s="108">
        <v>0</v>
      </c>
      <c r="AC1792" s="108" t="s">
        <v>156</v>
      </c>
      <c r="AD1792" s="110" t="s">
        <v>157</v>
      </c>
    </row>
    <row r="1793" spans="1:30" x14ac:dyDescent="0.2">
      <c r="A1793" s="105" t="s">
        <v>5210</v>
      </c>
      <c r="B1793" s="105" t="s">
        <v>5211</v>
      </c>
      <c r="C1793" s="105" t="s">
        <v>5212</v>
      </c>
      <c r="D1793" s="106">
        <v>0</v>
      </c>
      <c r="E1793" s="107">
        <v>0</v>
      </c>
      <c r="F1793" s="108">
        <v>0</v>
      </c>
      <c r="G1793" s="108" t="s">
        <v>156</v>
      </c>
      <c r="H1793" s="109">
        <v>0</v>
      </c>
      <c r="I1793" s="107">
        <v>0</v>
      </c>
      <c r="J1793" s="108">
        <v>0</v>
      </c>
      <c r="K1793" s="108" t="s">
        <v>156</v>
      </c>
      <c r="L1793" s="110" t="s">
        <v>157</v>
      </c>
      <c r="M1793" s="116">
        <v>0</v>
      </c>
      <c r="N1793" s="111">
        <v>0</v>
      </c>
      <c r="O1793" s="115">
        <v>3.8867408852871699E-20</v>
      </c>
      <c r="P1793" s="112" t="s">
        <v>156</v>
      </c>
      <c r="Q1793" s="113">
        <v>0</v>
      </c>
      <c r="R1793" s="107">
        <v>0</v>
      </c>
      <c r="S1793" s="114">
        <v>3.89064912245884E-20</v>
      </c>
      <c r="T1793" s="108" t="s">
        <v>156</v>
      </c>
      <c r="U1793" s="110" t="s">
        <v>157</v>
      </c>
      <c r="V1793" s="116">
        <v>0</v>
      </c>
      <c r="W1793" s="107">
        <v>0</v>
      </c>
      <c r="X1793" s="114">
        <v>7.7676348485205096E-20</v>
      </c>
      <c r="Y1793" s="108" t="s">
        <v>156</v>
      </c>
      <c r="Z1793" s="109">
        <v>0</v>
      </c>
      <c r="AA1793" s="107">
        <v>0</v>
      </c>
      <c r="AB1793" s="108">
        <v>0</v>
      </c>
      <c r="AC1793" s="108" t="s">
        <v>156</v>
      </c>
      <c r="AD1793" s="110" t="s">
        <v>157</v>
      </c>
    </row>
    <row r="1794" spans="1:30" x14ac:dyDescent="0.2">
      <c r="A1794" s="105" t="s">
        <v>5213</v>
      </c>
      <c r="B1794" s="105" t="s">
        <v>5214</v>
      </c>
      <c r="C1794" s="105" t="s">
        <v>5215</v>
      </c>
      <c r="D1794" s="106">
        <v>0</v>
      </c>
      <c r="E1794" s="107">
        <v>0</v>
      </c>
      <c r="F1794" s="108">
        <v>0</v>
      </c>
      <c r="G1794" s="108" t="s">
        <v>156</v>
      </c>
      <c r="H1794" s="109">
        <v>0</v>
      </c>
      <c r="I1794" s="107">
        <v>0</v>
      </c>
      <c r="J1794" s="108">
        <v>0</v>
      </c>
      <c r="K1794" s="108" t="s">
        <v>156</v>
      </c>
      <c r="L1794" s="110" t="s">
        <v>157</v>
      </c>
      <c r="M1794" s="106">
        <v>0</v>
      </c>
      <c r="N1794" s="111">
        <v>0</v>
      </c>
      <c r="O1794" s="112">
        <v>0</v>
      </c>
      <c r="P1794" s="112" t="s">
        <v>156</v>
      </c>
      <c r="Q1794" s="109">
        <v>0</v>
      </c>
      <c r="R1794" s="107">
        <v>0</v>
      </c>
      <c r="S1794" s="108">
        <v>0</v>
      </c>
      <c r="T1794" s="108" t="s">
        <v>156</v>
      </c>
      <c r="U1794" s="110" t="s">
        <v>157</v>
      </c>
      <c r="V1794" s="106">
        <v>0</v>
      </c>
      <c r="W1794" s="107">
        <v>0</v>
      </c>
      <c r="X1794" s="108">
        <v>0</v>
      </c>
      <c r="Y1794" s="108" t="s">
        <v>156</v>
      </c>
      <c r="Z1794" s="109">
        <v>0</v>
      </c>
      <c r="AA1794" s="107">
        <v>0</v>
      </c>
      <c r="AB1794" s="108">
        <v>0</v>
      </c>
      <c r="AC1794" s="108" t="s">
        <v>156</v>
      </c>
      <c r="AD1794" s="110" t="s">
        <v>157</v>
      </c>
    </row>
    <row r="1795" spans="1:30" x14ac:dyDescent="0.2">
      <c r="A1795" s="105" t="s">
        <v>5216</v>
      </c>
      <c r="B1795" s="105" t="s">
        <v>5214</v>
      </c>
      <c r="C1795" s="105" t="s">
        <v>5217</v>
      </c>
      <c r="D1795" s="106">
        <v>0</v>
      </c>
      <c r="E1795" s="107">
        <v>0</v>
      </c>
      <c r="F1795" s="108">
        <v>0</v>
      </c>
      <c r="G1795" s="108" t="s">
        <v>156</v>
      </c>
      <c r="H1795" s="109">
        <v>0</v>
      </c>
      <c r="I1795" s="107">
        <v>0</v>
      </c>
      <c r="J1795" s="108">
        <v>0</v>
      </c>
      <c r="K1795" s="108" t="s">
        <v>156</v>
      </c>
      <c r="L1795" s="110" t="s">
        <v>157</v>
      </c>
      <c r="M1795" s="106">
        <v>0</v>
      </c>
      <c r="N1795" s="111">
        <v>0</v>
      </c>
      <c r="O1795" s="112">
        <v>0</v>
      </c>
      <c r="P1795" s="112" t="s">
        <v>156</v>
      </c>
      <c r="Q1795" s="109">
        <v>0</v>
      </c>
      <c r="R1795" s="107">
        <v>0</v>
      </c>
      <c r="S1795" s="108">
        <v>0</v>
      </c>
      <c r="T1795" s="108" t="s">
        <v>156</v>
      </c>
      <c r="U1795" s="110" t="s">
        <v>157</v>
      </c>
      <c r="V1795" s="106">
        <v>0</v>
      </c>
      <c r="W1795" s="107">
        <v>0</v>
      </c>
      <c r="X1795" s="108">
        <v>0</v>
      </c>
      <c r="Y1795" s="108" t="s">
        <v>156</v>
      </c>
      <c r="Z1795" s="109">
        <v>0</v>
      </c>
      <c r="AA1795" s="107">
        <v>0</v>
      </c>
      <c r="AB1795" s="108">
        <v>0</v>
      </c>
      <c r="AC1795" s="108" t="s">
        <v>156</v>
      </c>
      <c r="AD1795" s="110" t="s">
        <v>157</v>
      </c>
    </row>
    <row r="1796" spans="1:30" x14ac:dyDescent="0.2">
      <c r="A1796" s="105" t="s">
        <v>5218</v>
      </c>
      <c r="B1796" s="105" t="s">
        <v>5214</v>
      </c>
      <c r="C1796" s="105" t="s">
        <v>5219</v>
      </c>
      <c r="D1796" s="106">
        <v>0</v>
      </c>
      <c r="E1796" s="107">
        <v>0</v>
      </c>
      <c r="F1796" s="108">
        <v>0</v>
      </c>
      <c r="G1796" s="108" t="s">
        <v>156</v>
      </c>
      <c r="H1796" s="109">
        <v>0</v>
      </c>
      <c r="I1796" s="107">
        <v>0</v>
      </c>
      <c r="J1796" s="108">
        <v>0</v>
      </c>
      <c r="K1796" s="108" t="s">
        <v>156</v>
      </c>
      <c r="L1796" s="110" t="s">
        <v>157</v>
      </c>
      <c r="M1796" s="106">
        <v>0</v>
      </c>
      <c r="N1796" s="111">
        <v>0</v>
      </c>
      <c r="O1796" s="112">
        <v>0</v>
      </c>
      <c r="P1796" s="112" t="s">
        <v>156</v>
      </c>
      <c r="Q1796" s="109">
        <v>0</v>
      </c>
      <c r="R1796" s="107">
        <v>0</v>
      </c>
      <c r="S1796" s="108">
        <v>0</v>
      </c>
      <c r="T1796" s="108" t="s">
        <v>156</v>
      </c>
      <c r="U1796" s="110" t="s">
        <v>157</v>
      </c>
      <c r="V1796" s="106">
        <v>0</v>
      </c>
      <c r="W1796" s="107">
        <v>0</v>
      </c>
      <c r="X1796" s="108">
        <v>0</v>
      </c>
      <c r="Y1796" s="108" t="s">
        <v>156</v>
      </c>
      <c r="Z1796" s="109">
        <v>0</v>
      </c>
      <c r="AA1796" s="107">
        <v>0</v>
      </c>
      <c r="AB1796" s="108">
        <v>0</v>
      </c>
      <c r="AC1796" s="108" t="s">
        <v>156</v>
      </c>
      <c r="AD1796" s="110" t="s">
        <v>157</v>
      </c>
    </row>
    <row r="1797" spans="1:30" x14ac:dyDescent="0.2">
      <c r="A1797" s="105" t="s">
        <v>5220</v>
      </c>
      <c r="B1797" s="105" t="s">
        <v>5221</v>
      </c>
      <c r="C1797" s="105" t="s">
        <v>5222</v>
      </c>
      <c r="D1797" s="106">
        <v>0</v>
      </c>
      <c r="E1797" s="107">
        <v>0</v>
      </c>
      <c r="F1797" s="108">
        <v>0</v>
      </c>
      <c r="G1797" s="108" t="s">
        <v>156</v>
      </c>
      <c r="H1797" s="109">
        <v>0</v>
      </c>
      <c r="I1797" s="107">
        <v>0</v>
      </c>
      <c r="J1797" s="108">
        <v>0</v>
      </c>
      <c r="K1797" s="108" t="s">
        <v>156</v>
      </c>
      <c r="L1797" s="110" t="s">
        <v>157</v>
      </c>
      <c r="M1797" s="106">
        <v>0</v>
      </c>
      <c r="N1797" s="111">
        <v>0</v>
      </c>
      <c r="O1797" s="112">
        <v>0</v>
      </c>
      <c r="P1797" s="112" t="s">
        <v>156</v>
      </c>
      <c r="Q1797" s="109">
        <v>0</v>
      </c>
      <c r="R1797" s="107">
        <v>0</v>
      </c>
      <c r="S1797" s="108">
        <v>0</v>
      </c>
      <c r="T1797" s="108" t="s">
        <v>156</v>
      </c>
      <c r="U1797" s="110" t="s">
        <v>157</v>
      </c>
      <c r="V1797" s="106">
        <v>0</v>
      </c>
      <c r="W1797" s="107">
        <v>0</v>
      </c>
      <c r="X1797" s="108">
        <v>0</v>
      </c>
      <c r="Y1797" s="108" t="s">
        <v>156</v>
      </c>
      <c r="Z1797" s="113">
        <v>0</v>
      </c>
      <c r="AA1797" s="107">
        <v>0</v>
      </c>
      <c r="AB1797" s="114">
        <v>2.1992241972777299E-19</v>
      </c>
      <c r="AC1797" s="108" t="s">
        <v>156</v>
      </c>
      <c r="AD1797" s="110" t="s">
        <v>157</v>
      </c>
    </row>
    <row r="1798" spans="1:30" x14ac:dyDescent="0.2">
      <c r="A1798" s="105" t="s">
        <v>5223</v>
      </c>
      <c r="B1798" s="105" t="s">
        <v>5221</v>
      </c>
      <c r="C1798" s="105" t="s">
        <v>5224</v>
      </c>
      <c r="D1798" s="116">
        <v>0</v>
      </c>
      <c r="E1798" s="107">
        <v>0</v>
      </c>
      <c r="F1798" s="114">
        <v>1.24313317701571E-18</v>
      </c>
      <c r="G1798" s="108" t="s">
        <v>156</v>
      </c>
      <c r="H1798" s="109">
        <v>0</v>
      </c>
      <c r="I1798" s="107">
        <v>0</v>
      </c>
      <c r="J1798" s="108">
        <v>0</v>
      </c>
      <c r="K1798" s="108" t="s">
        <v>156</v>
      </c>
      <c r="L1798" s="110" t="s">
        <v>157</v>
      </c>
      <c r="M1798" s="106">
        <v>0</v>
      </c>
      <c r="N1798" s="111">
        <v>0</v>
      </c>
      <c r="O1798" s="112">
        <v>0</v>
      </c>
      <c r="P1798" s="112" t="s">
        <v>156</v>
      </c>
      <c r="Q1798" s="109">
        <v>0</v>
      </c>
      <c r="R1798" s="107">
        <v>0</v>
      </c>
      <c r="S1798" s="108">
        <v>0</v>
      </c>
      <c r="T1798" s="108" t="s">
        <v>156</v>
      </c>
      <c r="U1798" s="110" t="s">
        <v>157</v>
      </c>
      <c r="V1798" s="106">
        <v>0</v>
      </c>
      <c r="W1798" s="107">
        <v>0</v>
      </c>
      <c r="X1798" s="108">
        <v>0</v>
      </c>
      <c r="Y1798" s="108" t="s">
        <v>156</v>
      </c>
      <c r="Z1798" s="109">
        <v>0</v>
      </c>
      <c r="AA1798" s="107">
        <v>0</v>
      </c>
      <c r="AB1798" s="108">
        <v>0</v>
      </c>
      <c r="AC1798" s="108" t="s">
        <v>156</v>
      </c>
      <c r="AD1798" s="110" t="s">
        <v>157</v>
      </c>
    </row>
    <row r="1799" spans="1:30" x14ac:dyDescent="0.2">
      <c r="A1799" s="105" t="s">
        <v>5225</v>
      </c>
      <c r="B1799" s="105" t="s">
        <v>5226</v>
      </c>
      <c r="C1799" s="105" t="s">
        <v>5227</v>
      </c>
      <c r="D1799" s="106">
        <v>0</v>
      </c>
      <c r="E1799" s="107">
        <v>0</v>
      </c>
      <c r="F1799" s="108">
        <v>0</v>
      </c>
      <c r="G1799" s="108" t="s">
        <v>156</v>
      </c>
      <c r="H1799" s="109">
        <v>0</v>
      </c>
      <c r="I1799" s="107">
        <v>0</v>
      </c>
      <c r="J1799" s="108">
        <v>0</v>
      </c>
      <c r="K1799" s="108" t="s">
        <v>156</v>
      </c>
      <c r="L1799" s="110" t="s">
        <v>157</v>
      </c>
      <c r="M1799" s="106">
        <v>0</v>
      </c>
      <c r="N1799" s="111">
        <v>0</v>
      </c>
      <c r="O1799" s="112">
        <v>0</v>
      </c>
      <c r="P1799" s="112" t="s">
        <v>156</v>
      </c>
      <c r="Q1799" s="109">
        <v>0</v>
      </c>
      <c r="R1799" s="107">
        <v>0</v>
      </c>
      <c r="S1799" s="108">
        <v>0</v>
      </c>
      <c r="T1799" s="108" t="s">
        <v>156</v>
      </c>
      <c r="U1799" s="110" t="s">
        <v>157</v>
      </c>
      <c r="V1799" s="106">
        <v>0</v>
      </c>
      <c r="W1799" s="107">
        <v>0</v>
      </c>
      <c r="X1799" s="108">
        <v>0</v>
      </c>
      <c r="Y1799" s="108" t="s">
        <v>156</v>
      </c>
      <c r="Z1799" s="109">
        <v>0</v>
      </c>
      <c r="AA1799" s="107">
        <v>0</v>
      </c>
      <c r="AB1799" s="108">
        <v>0</v>
      </c>
      <c r="AC1799" s="108" t="s">
        <v>156</v>
      </c>
      <c r="AD1799" s="110" t="s">
        <v>157</v>
      </c>
    </row>
    <row r="1800" spans="1:30" x14ac:dyDescent="0.2">
      <c r="A1800" s="105" t="s">
        <v>5228</v>
      </c>
      <c r="B1800" s="105" t="s">
        <v>5226</v>
      </c>
      <c r="C1800" s="105" t="s">
        <v>5229</v>
      </c>
      <c r="D1800" s="106">
        <v>0</v>
      </c>
      <c r="E1800" s="107">
        <v>0</v>
      </c>
      <c r="F1800" s="108">
        <v>0</v>
      </c>
      <c r="G1800" s="108" t="s">
        <v>156</v>
      </c>
      <c r="H1800" s="109">
        <v>0</v>
      </c>
      <c r="I1800" s="107">
        <v>0</v>
      </c>
      <c r="J1800" s="108">
        <v>0</v>
      </c>
      <c r="K1800" s="108" t="s">
        <v>156</v>
      </c>
      <c r="L1800" s="110" t="s">
        <v>157</v>
      </c>
      <c r="M1800" s="106">
        <v>0</v>
      </c>
      <c r="N1800" s="111">
        <v>0</v>
      </c>
      <c r="O1800" s="112">
        <v>0</v>
      </c>
      <c r="P1800" s="112" t="s">
        <v>156</v>
      </c>
      <c r="Q1800" s="109">
        <v>0</v>
      </c>
      <c r="R1800" s="107">
        <v>0</v>
      </c>
      <c r="S1800" s="108">
        <v>0</v>
      </c>
      <c r="T1800" s="108" t="s">
        <v>156</v>
      </c>
      <c r="U1800" s="110" t="s">
        <v>157</v>
      </c>
      <c r="V1800" s="106">
        <v>0</v>
      </c>
      <c r="W1800" s="107">
        <v>0</v>
      </c>
      <c r="X1800" s="108">
        <v>0</v>
      </c>
      <c r="Y1800" s="108" t="s">
        <v>156</v>
      </c>
      <c r="Z1800" s="109">
        <v>0</v>
      </c>
      <c r="AA1800" s="107">
        <v>0</v>
      </c>
      <c r="AB1800" s="108">
        <v>0</v>
      </c>
      <c r="AC1800" s="108" t="s">
        <v>156</v>
      </c>
      <c r="AD1800" s="110" t="s">
        <v>157</v>
      </c>
    </row>
    <row r="1801" spans="1:30" x14ac:dyDescent="0.2">
      <c r="A1801" s="105" t="s">
        <v>5230</v>
      </c>
      <c r="B1801" s="105" t="s">
        <v>5231</v>
      </c>
      <c r="C1801" s="105" t="s">
        <v>5232</v>
      </c>
      <c r="D1801" s="106">
        <v>0</v>
      </c>
      <c r="E1801" s="107">
        <v>0</v>
      </c>
      <c r="F1801" s="108">
        <v>0</v>
      </c>
      <c r="G1801" s="108" t="s">
        <v>156</v>
      </c>
      <c r="H1801" s="113">
        <v>0</v>
      </c>
      <c r="I1801" s="107">
        <v>0</v>
      </c>
      <c r="J1801" s="114">
        <v>2.05482637018127E-19</v>
      </c>
      <c r="K1801" s="108" t="s">
        <v>156</v>
      </c>
      <c r="L1801" s="110" t="s">
        <v>157</v>
      </c>
      <c r="M1801" s="116">
        <v>0</v>
      </c>
      <c r="N1801" s="111">
        <v>0</v>
      </c>
      <c r="O1801" s="115">
        <v>3.88674088528715E-20</v>
      </c>
      <c r="P1801" s="112" t="s">
        <v>156</v>
      </c>
      <c r="Q1801" s="113">
        <v>0</v>
      </c>
      <c r="R1801" s="107">
        <v>0</v>
      </c>
      <c r="S1801" s="114">
        <v>3.8906491224588298E-20</v>
      </c>
      <c r="T1801" s="108" t="s">
        <v>156</v>
      </c>
      <c r="U1801" s="110" t="s">
        <v>157</v>
      </c>
      <c r="V1801" s="106">
        <v>0</v>
      </c>
      <c r="W1801" s="107">
        <v>0</v>
      </c>
      <c r="X1801" s="108">
        <v>0</v>
      </c>
      <c r="Y1801" s="108" t="s">
        <v>156</v>
      </c>
      <c r="Z1801" s="109">
        <v>0</v>
      </c>
      <c r="AA1801" s="107">
        <v>0</v>
      </c>
      <c r="AB1801" s="108">
        <v>0</v>
      </c>
      <c r="AC1801" s="108" t="s">
        <v>156</v>
      </c>
      <c r="AD1801" s="110" t="s">
        <v>157</v>
      </c>
    </row>
    <row r="1802" spans="1:30" x14ac:dyDescent="0.2">
      <c r="A1802" s="105" t="s">
        <v>5233</v>
      </c>
      <c r="B1802" s="105" t="s">
        <v>5234</v>
      </c>
      <c r="C1802" s="105" t="s">
        <v>5235</v>
      </c>
      <c r="D1802" s="116">
        <v>0</v>
      </c>
      <c r="E1802" s="107">
        <v>0</v>
      </c>
      <c r="F1802" s="114">
        <v>4.8559889727176301E-20</v>
      </c>
      <c r="G1802" s="108" t="s">
        <v>156</v>
      </c>
      <c r="H1802" s="113">
        <v>0</v>
      </c>
      <c r="I1802" s="107">
        <v>0</v>
      </c>
      <c r="J1802" s="114">
        <v>7.8929615067801303E-19</v>
      </c>
      <c r="K1802" s="108" t="s">
        <v>156</v>
      </c>
      <c r="L1802" s="110" t="s">
        <v>157</v>
      </c>
      <c r="M1802" s="116">
        <v>0</v>
      </c>
      <c r="N1802" s="111">
        <v>0</v>
      </c>
      <c r="O1802" s="115">
        <v>2.00341712077752E-20</v>
      </c>
      <c r="P1802" s="112" t="s">
        <v>156</v>
      </c>
      <c r="Q1802" s="113">
        <v>0</v>
      </c>
      <c r="R1802" s="107">
        <v>0</v>
      </c>
      <c r="S1802" s="114">
        <v>2.4316557015367599E-21</v>
      </c>
      <c r="T1802" s="108" t="s">
        <v>156</v>
      </c>
      <c r="U1802" s="110" t="s">
        <v>157</v>
      </c>
      <c r="V1802" s="116">
        <v>0</v>
      </c>
      <c r="W1802" s="107">
        <v>0</v>
      </c>
      <c r="X1802" s="114">
        <v>1.68632694195427E-19</v>
      </c>
      <c r="Y1802" s="108" t="s">
        <v>156</v>
      </c>
      <c r="Z1802" s="109">
        <v>0</v>
      </c>
      <c r="AA1802" s="107">
        <v>0</v>
      </c>
      <c r="AB1802" s="108">
        <v>0</v>
      </c>
      <c r="AC1802" s="108" t="s">
        <v>156</v>
      </c>
      <c r="AD1802" s="110" t="s">
        <v>157</v>
      </c>
    </row>
    <row r="1803" spans="1:30" x14ac:dyDescent="0.2">
      <c r="A1803" s="105" t="s">
        <v>5236</v>
      </c>
      <c r="B1803" s="105" t="s">
        <v>5237</v>
      </c>
      <c r="C1803" s="105" t="s">
        <v>5238</v>
      </c>
      <c r="D1803" s="106">
        <v>0</v>
      </c>
      <c r="E1803" s="107">
        <v>0</v>
      </c>
      <c r="F1803" s="108">
        <v>0</v>
      </c>
      <c r="G1803" s="108" t="s">
        <v>156</v>
      </c>
      <c r="H1803" s="109">
        <v>0</v>
      </c>
      <c r="I1803" s="107">
        <v>0</v>
      </c>
      <c r="J1803" s="108">
        <v>0</v>
      </c>
      <c r="K1803" s="108" t="s">
        <v>156</v>
      </c>
      <c r="L1803" s="110" t="s">
        <v>157</v>
      </c>
      <c r="M1803" s="106">
        <v>0</v>
      </c>
      <c r="N1803" s="111">
        <v>0</v>
      </c>
      <c r="O1803" s="112">
        <v>0</v>
      </c>
      <c r="P1803" s="112" t="s">
        <v>156</v>
      </c>
      <c r="Q1803" s="109">
        <v>0</v>
      </c>
      <c r="R1803" s="107">
        <v>0</v>
      </c>
      <c r="S1803" s="108">
        <v>0</v>
      </c>
      <c r="T1803" s="108" t="s">
        <v>156</v>
      </c>
      <c r="U1803" s="110" t="s">
        <v>157</v>
      </c>
      <c r="V1803" s="106">
        <v>0</v>
      </c>
      <c r="W1803" s="107">
        <v>0</v>
      </c>
      <c r="X1803" s="108">
        <v>0</v>
      </c>
      <c r="Y1803" s="108" t="s">
        <v>156</v>
      </c>
      <c r="Z1803" s="109">
        <v>0</v>
      </c>
      <c r="AA1803" s="107">
        <v>0</v>
      </c>
      <c r="AB1803" s="108">
        <v>0</v>
      </c>
      <c r="AC1803" s="108" t="s">
        <v>156</v>
      </c>
      <c r="AD1803" s="110" t="s">
        <v>157</v>
      </c>
    </row>
    <row r="1804" spans="1:30" x14ac:dyDescent="0.2">
      <c r="A1804" s="105" t="s">
        <v>5239</v>
      </c>
      <c r="B1804" s="105" t="s">
        <v>5240</v>
      </c>
      <c r="C1804" s="105" t="s">
        <v>5241</v>
      </c>
      <c r="D1804" s="116">
        <v>0</v>
      </c>
      <c r="E1804" s="107">
        <v>0</v>
      </c>
      <c r="F1804" s="114">
        <v>1.7576146857803902E-18</v>
      </c>
      <c r="G1804" s="108" t="s">
        <v>156</v>
      </c>
      <c r="H1804" s="113">
        <v>0</v>
      </c>
      <c r="I1804" s="107">
        <v>0</v>
      </c>
      <c r="J1804" s="114">
        <v>1.55430626595062E-19</v>
      </c>
      <c r="K1804" s="108" t="s">
        <v>156</v>
      </c>
      <c r="L1804" s="110" t="s">
        <v>157</v>
      </c>
      <c r="M1804" s="116">
        <v>0</v>
      </c>
      <c r="N1804" s="111">
        <v>0</v>
      </c>
      <c r="O1804" s="115">
        <v>2.4875141665837798E-18</v>
      </c>
      <c r="P1804" s="112" t="s">
        <v>156</v>
      </c>
      <c r="Q1804" s="113">
        <v>0</v>
      </c>
      <c r="R1804" s="107">
        <v>0</v>
      </c>
      <c r="S1804" s="114">
        <v>6.2250385959341401E-19</v>
      </c>
      <c r="T1804" s="108" t="s">
        <v>156</v>
      </c>
      <c r="U1804" s="110" t="s">
        <v>157</v>
      </c>
      <c r="V1804" s="116">
        <v>0</v>
      </c>
      <c r="W1804" s="107">
        <v>0</v>
      </c>
      <c r="X1804" s="114">
        <v>3.1070539394082202E-19</v>
      </c>
      <c r="Y1804" s="108" t="s">
        <v>156</v>
      </c>
      <c r="Z1804" s="109">
        <v>0</v>
      </c>
      <c r="AA1804" s="107">
        <v>0</v>
      </c>
      <c r="AB1804" s="108">
        <v>0</v>
      </c>
      <c r="AC1804" s="108" t="s">
        <v>156</v>
      </c>
      <c r="AD1804" s="110" t="s">
        <v>157</v>
      </c>
    </row>
    <row r="1805" spans="1:30" x14ac:dyDescent="0.2">
      <c r="A1805" s="105" t="s">
        <v>5242</v>
      </c>
      <c r="B1805" s="105" t="s">
        <v>5240</v>
      </c>
      <c r="C1805" s="105" t="s">
        <v>5243</v>
      </c>
      <c r="D1805" s="116">
        <v>0</v>
      </c>
      <c r="E1805" s="107">
        <v>0</v>
      </c>
      <c r="F1805" s="114">
        <v>1.6783617184006599E-16</v>
      </c>
      <c r="G1805" s="108" t="s">
        <v>156</v>
      </c>
      <c r="H1805" s="109">
        <v>0</v>
      </c>
      <c r="I1805" s="107">
        <v>0</v>
      </c>
      <c r="J1805" s="108">
        <v>0</v>
      </c>
      <c r="K1805" s="108" t="s">
        <v>156</v>
      </c>
      <c r="L1805" s="110" t="s">
        <v>157</v>
      </c>
      <c r="M1805" s="106">
        <v>0</v>
      </c>
      <c r="N1805" s="111">
        <v>0</v>
      </c>
      <c r="O1805" s="115">
        <v>3.5187596046443803E-18</v>
      </c>
      <c r="P1805" s="112" t="s">
        <v>156</v>
      </c>
      <c r="Q1805" s="113">
        <v>0</v>
      </c>
      <c r="R1805" s="107">
        <v>0</v>
      </c>
      <c r="S1805" s="114">
        <v>6.2250385959341498E-19</v>
      </c>
      <c r="T1805" s="108" t="s">
        <v>156</v>
      </c>
      <c r="U1805" s="110" t="s">
        <v>157</v>
      </c>
      <c r="V1805" s="106">
        <v>0</v>
      </c>
      <c r="W1805" s="107">
        <v>0</v>
      </c>
      <c r="X1805" s="108">
        <v>0</v>
      </c>
      <c r="Y1805" s="108" t="s">
        <v>156</v>
      </c>
      <c r="Z1805" s="113">
        <v>0</v>
      </c>
      <c r="AA1805" s="107">
        <v>0</v>
      </c>
      <c r="AB1805" s="114">
        <v>3.1109548247353499E-19</v>
      </c>
      <c r="AC1805" s="108" t="s">
        <v>156</v>
      </c>
      <c r="AD1805" s="110" t="s">
        <v>157</v>
      </c>
    </row>
    <row r="1806" spans="1:30" x14ac:dyDescent="0.2">
      <c r="A1806" s="105" t="s">
        <v>5244</v>
      </c>
      <c r="B1806" s="105" t="s">
        <v>5240</v>
      </c>
      <c r="C1806" s="105" t="s">
        <v>5245</v>
      </c>
      <c r="D1806" s="116">
        <v>0</v>
      </c>
      <c r="E1806" s="107">
        <v>0</v>
      </c>
      <c r="F1806" s="114">
        <v>1.2431331770157E-18</v>
      </c>
      <c r="G1806" s="108" t="s">
        <v>156</v>
      </c>
      <c r="H1806" s="113">
        <v>0</v>
      </c>
      <c r="I1806" s="107">
        <v>0</v>
      </c>
      <c r="J1806" s="114">
        <v>7.0099401001800094E-17</v>
      </c>
      <c r="K1806" s="108" t="s">
        <v>156</v>
      </c>
      <c r="L1806" s="110" t="s">
        <v>157</v>
      </c>
      <c r="M1806" s="116">
        <v>0</v>
      </c>
      <c r="N1806" s="111">
        <v>0</v>
      </c>
      <c r="O1806" s="115">
        <v>2.4875141665837798E-18</v>
      </c>
      <c r="P1806" s="112" t="s">
        <v>156</v>
      </c>
      <c r="Q1806" s="113">
        <v>0</v>
      </c>
      <c r="R1806" s="107">
        <v>0</v>
      </c>
      <c r="S1806" s="114">
        <v>9.0885563500642602E-17</v>
      </c>
      <c r="T1806" s="108" t="s">
        <v>156</v>
      </c>
      <c r="U1806" s="110" t="s">
        <v>157</v>
      </c>
      <c r="V1806" s="116">
        <v>0</v>
      </c>
      <c r="W1806" s="107">
        <v>0</v>
      </c>
      <c r="X1806" s="114">
        <v>3.1070539394081798E-19</v>
      </c>
      <c r="Y1806" s="108" t="s">
        <v>156</v>
      </c>
      <c r="Z1806" s="113">
        <v>0</v>
      </c>
      <c r="AA1806" s="107">
        <v>0</v>
      </c>
      <c r="AB1806" s="114">
        <v>7.5752332816594494E-18</v>
      </c>
      <c r="AC1806" s="108" t="s">
        <v>156</v>
      </c>
      <c r="AD1806" s="110" t="s">
        <v>157</v>
      </c>
    </row>
    <row r="1807" spans="1:30" x14ac:dyDescent="0.2">
      <c r="A1807" s="105" t="s">
        <v>5246</v>
      </c>
      <c r="B1807" s="105" t="s">
        <v>5240</v>
      </c>
      <c r="C1807" s="105" t="s">
        <v>5247</v>
      </c>
      <c r="D1807" s="116">
        <v>0</v>
      </c>
      <c r="E1807" s="107">
        <v>0</v>
      </c>
      <c r="F1807" s="114">
        <v>5.09191708225399E-15</v>
      </c>
      <c r="G1807" s="108" t="s">
        <v>156</v>
      </c>
      <c r="H1807" s="113">
        <v>0</v>
      </c>
      <c r="I1807" s="107">
        <v>0</v>
      </c>
      <c r="J1807" s="114">
        <v>1.7580553559425699E-18</v>
      </c>
      <c r="K1807" s="108" t="s">
        <v>156</v>
      </c>
      <c r="L1807" s="110" t="s">
        <v>157</v>
      </c>
      <c r="M1807" s="106">
        <v>0</v>
      </c>
      <c r="N1807" s="111">
        <v>0</v>
      </c>
      <c r="O1807" s="112">
        <v>0</v>
      </c>
      <c r="P1807" s="112" t="s">
        <v>156</v>
      </c>
      <c r="Q1807" s="113">
        <v>0</v>
      </c>
      <c r="R1807" s="107">
        <v>0</v>
      </c>
      <c r="S1807" s="114">
        <v>6.8848929557447904E-14</v>
      </c>
      <c r="T1807" s="108" t="s">
        <v>156</v>
      </c>
      <c r="U1807" s="110" t="s">
        <v>157</v>
      </c>
      <c r="V1807" s="106">
        <v>0</v>
      </c>
      <c r="W1807" s="107">
        <v>0</v>
      </c>
      <c r="X1807" s="108">
        <v>0</v>
      </c>
      <c r="Y1807" s="108" t="s">
        <v>156</v>
      </c>
      <c r="Z1807" s="113">
        <v>0</v>
      </c>
      <c r="AA1807" s="107">
        <v>0</v>
      </c>
      <c r="AB1807" s="114">
        <v>4.3113878102087603E-18</v>
      </c>
      <c r="AC1807" s="108" t="s">
        <v>156</v>
      </c>
      <c r="AD1807" s="110" t="s">
        <v>157</v>
      </c>
    </row>
    <row r="1808" spans="1:30" x14ac:dyDescent="0.2">
      <c r="A1808" s="105" t="s">
        <v>5248</v>
      </c>
      <c r="B1808" s="105" t="s">
        <v>5240</v>
      </c>
      <c r="C1808" s="105" t="s">
        <v>5249</v>
      </c>
      <c r="D1808" s="106">
        <v>0</v>
      </c>
      <c r="E1808" s="107">
        <v>0</v>
      </c>
      <c r="F1808" s="108">
        <v>0</v>
      </c>
      <c r="G1808" s="108" t="s">
        <v>156</v>
      </c>
      <c r="H1808" s="109">
        <v>0</v>
      </c>
      <c r="I1808" s="107">
        <v>0</v>
      </c>
      <c r="J1808" s="108">
        <v>0</v>
      </c>
      <c r="K1808" s="108" t="s">
        <v>156</v>
      </c>
      <c r="L1808" s="110" t="s">
        <v>157</v>
      </c>
      <c r="M1808" s="116">
        <v>0</v>
      </c>
      <c r="N1808" s="111">
        <v>0</v>
      </c>
      <c r="O1808" s="115">
        <v>4.3063363889463402E-18</v>
      </c>
      <c r="P1808" s="112" t="s">
        <v>156</v>
      </c>
      <c r="Q1808" s="109">
        <v>0</v>
      </c>
      <c r="R1808" s="107">
        <v>0</v>
      </c>
      <c r="S1808" s="108">
        <v>0</v>
      </c>
      <c r="T1808" s="108" t="s">
        <v>156</v>
      </c>
      <c r="U1808" s="110" t="s">
        <v>157</v>
      </c>
      <c r="V1808" s="116">
        <v>0</v>
      </c>
      <c r="W1808" s="107">
        <v>0</v>
      </c>
      <c r="X1808" s="114">
        <v>2.1968646505664299E-18</v>
      </c>
      <c r="Y1808" s="108" t="s">
        <v>156</v>
      </c>
      <c r="Z1808" s="113">
        <v>0</v>
      </c>
      <c r="AA1808" s="107">
        <v>0</v>
      </c>
      <c r="AB1808" s="114">
        <v>8.2325861150290495E-19</v>
      </c>
      <c r="AC1808" s="108" t="s">
        <v>156</v>
      </c>
      <c r="AD1808" s="110" t="s">
        <v>157</v>
      </c>
    </row>
    <row r="1809" spans="1:30" x14ac:dyDescent="0.2">
      <c r="A1809" s="105" t="s">
        <v>5250</v>
      </c>
      <c r="B1809" s="105" t="s">
        <v>5251</v>
      </c>
      <c r="C1809" s="105" t="s">
        <v>5252</v>
      </c>
      <c r="D1809" s="116">
        <v>0</v>
      </c>
      <c r="E1809" s="107">
        <v>0</v>
      </c>
      <c r="F1809" s="114">
        <v>5.2112422562442398E-15</v>
      </c>
      <c r="G1809" s="108" t="s">
        <v>156</v>
      </c>
      <c r="H1809" s="113">
        <v>0</v>
      </c>
      <c r="I1809" s="107">
        <v>0</v>
      </c>
      <c r="J1809" s="114">
        <v>2.4868900255209901E-18</v>
      </c>
      <c r="K1809" s="108" t="s">
        <v>156</v>
      </c>
      <c r="L1809" s="110" t="s">
        <v>157</v>
      </c>
      <c r="M1809" s="106">
        <v>0</v>
      </c>
      <c r="N1809" s="111">
        <v>0</v>
      </c>
      <c r="O1809" s="115">
        <v>2.8150076837154999E-17</v>
      </c>
      <c r="P1809" s="112" t="s">
        <v>156</v>
      </c>
      <c r="Q1809" s="113">
        <v>0</v>
      </c>
      <c r="R1809" s="107">
        <v>0</v>
      </c>
      <c r="S1809" s="114">
        <v>8.6213243587988099E-18</v>
      </c>
      <c r="T1809" s="108" t="s">
        <v>156</v>
      </c>
      <c r="U1809" s="110" t="s">
        <v>157</v>
      </c>
      <c r="V1809" s="106">
        <v>0</v>
      </c>
      <c r="W1809" s="107">
        <v>0</v>
      </c>
      <c r="X1809" s="114">
        <v>7.0322231950863E-18</v>
      </c>
      <c r="Y1809" s="108" t="s">
        <v>156</v>
      </c>
      <c r="Z1809" s="113">
        <v>0</v>
      </c>
      <c r="AA1809" s="107">
        <v>0</v>
      </c>
      <c r="AB1809" s="114">
        <v>4.9775277195765398E-18</v>
      </c>
      <c r="AC1809" s="108" t="s">
        <v>156</v>
      </c>
      <c r="AD1809" s="110" t="s">
        <v>157</v>
      </c>
    </row>
    <row r="1810" spans="1:30" x14ac:dyDescent="0.2">
      <c r="A1810" s="105" t="s">
        <v>5253</v>
      </c>
      <c r="B1810" s="105" t="s">
        <v>5254</v>
      </c>
      <c r="C1810" s="105" t="s">
        <v>5255</v>
      </c>
      <c r="D1810" s="116">
        <v>0</v>
      </c>
      <c r="E1810" s="107">
        <v>0</v>
      </c>
      <c r="F1810" s="114">
        <v>4.97253270806277E-18</v>
      </c>
      <c r="G1810" s="108" t="s">
        <v>156</v>
      </c>
      <c r="H1810" s="113">
        <v>0</v>
      </c>
      <c r="I1810" s="107">
        <v>0</v>
      </c>
      <c r="J1810" s="114">
        <v>1.2434450127605E-18</v>
      </c>
      <c r="K1810" s="108" t="s">
        <v>156</v>
      </c>
      <c r="L1810" s="110" t="s">
        <v>157</v>
      </c>
      <c r="M1810" s="106">
        <v>0</v>
      </c>
      <c r="N1810" s="111">
        <v>0</v>
      </c>
      <c r="O1810" s="112">
        <v>0</v>
      </c>
      <c r="P1810" s="112" t="s">
        <v>156</v>
      </c>
      <c r="Q1810" s="113">
        <v>0</v>
      </c>
      <c r="R1810" s="107">
        <v>0</v>
      </c>
      <c r="S1810" s="114">
        <v>5.4780339644219097E-17</v>
      </c>
      <c r="T1810" s="108" t="s">
        <v>156</v>
      </c>
      <c r="U1810" s="110" t="s">
        <v>157</v>
      </c>
      <c r="V1810" s="106">
        <v>0</v>
      </c>
      <c r="W1810" s="107">
        <v>0</v>
      </c>
      <c r="X1810" s="108">
        <v>0</v>
      </c>
      <c r="Y1810" s="108" t="s">
        <v>156</v>
      </c>
      <c r="Z1810" s="109">
        <v>0</v>
      </c>
      <c r="AA1810" s="107">
        <v>0</v>
      </c>
      <c r="AB1810" s="108">
        <v>0</v>
      </c>
      <c r="AC1810" s="108" t="s">
        <v>156</v>
      </c>
      <c r="AD1810" s="110" t="s">
        <v>157</v>
      </c>
    </row>
    <row r="1811" spans="1:30" x14ac:dyDescent="0.2">
      <c r="A1811" s="105" t="s">
        <v>5256</v>
      </c>
      <c r="B1811" s="105" t="s">
        <v>5257</v>
      </c>
      <c r="C1811" s="105" t="s">
        <v>5258</v>
      </c>
      <c r="D1811" s="106">
        <v>0</v>
      </c>
      <c r="E1811" s="107">
        <v>0</v>
      </c>
      <c r="F1811" s="108">
        <v>0</v>
      </c>
      <c r="G1811" s="108" t="s">
        <v>156</v>
      </c>
      <c r="H1811" s="109">
        <v>0</v>
      </c>
      <c r="I1811" s="107">
        <v>0</v>
      </c>
      <c r="J1811" s="108">
        <v>0</v>
      </c>
      <c r="K1811" s="108" t="s">
        <v>156</v>
      </c>
      <c r="L1811" s="110" t="s">
        <v>157</v>
      </c>
      <c r="M1811" s="106">
        <v>0</v>
      </c>
      <c r="N1811" s="111">
        <v>0</v>
      </c>
      <c r="O1811" s="112">
        <v>0</v>
      </c>
      <c r="P1811" s="112" t="s">
        <v>156</v>
      </c>
      <c r="Q1811" s="109">
        <v>0</v>
      </c>
      <c r="R1811" s="107">
        <v>0</v>
      </c>
      <c r="S1811" s="108">
        <v>0</v>
      </c>
      <c r="T1811" s="108" t="s">
        <v>156</v>
      </c>
      <c r="U1811" s="110" t="s">
        <v>157</v>
      </c>
      <c r="V1811" s="106">
        <v>0</v>
      </c>
      <c r="W1811" s="107">
        <v>0</v>
      </c>
      <c r="X1811" s="108">
        <v>0</v>
      </c>
      <c r="Y1811" s="108" t="s">
        <v>156</v>
      </c>
      <c r="Z1811" s="109">
        <v>0</v>
      </c>
      <c r="AA1811" s="107">
        <v>0</v>
      </c>
      <c r="AB1811" s="108">
        <v>0</v>
      </c>
      <c r="AC1811" s="108" t="s">
        <v>156</v>
      </c>
      <c r="AD1811" s="110" t="s">
        <v>157</v>
      </c>
    </row>
    <row r="1812" spans="1:30" x14ac:dyDescent="0.2">
      <c r="A1812" s="105" t="s">
        <v>5259</v>
      </c>
      <c r="B1812" s="105" t="s">
        <v>5260</v>
      </c>
      <c r="C1812" s="105" t="s">
        <v>5261</v>
      </c>
      <c r="D1812" s="106">
        <v>0</v>
      </c>
      <c r="E1812" s="107">
        <v>0</v>
      </c>
      <c r="F1812" s="108">
        <v>0.10341696482233</v>
      </c>
      <c r="G1812" s="108" t="s">
        <v>156</v>
      </c>
      <c r="H1812" s="109">
        <v>0</v>
      </c>
      <c r="I1812" s="107">
        <v>0</v>
      </c>
      <c r="J1812" s="108">
        <v>1.16820840963133E-2</v>
      </c>
      <c r="K1812" s="108" t="s">
        <v>156</v>
      </c>
      <c r="L1812" s="110" t="s">
        <v>157</v>
      </c>
      <c r="M1812" s="106">
        <v>0</v>
      </c>
      <c r="N1812" s="111">
        <v>0</v>
      </c>
      <c r="O1812" s="112">
        <v>4.2504815768311999E-2</v>
      </c>
      <c r="P1812" s="112" t="s">
        <v>156</v>
      </c>
      <c r="Q1812" s="109">
        <v>0</v>
      </c>
      <c r="R1812" s="107">
        <v>0</v>
      </c>
      <c r="S1812" s="108">
        <v>3.85805855035226E-3</v>
      </c>
      <c r="T1812" s="108" t="s">
        <v>156</v>
      </c>
      <c r="U1812" s="110" t="s">
        <v>157</v>
      </c>
      <c r="V1812" s="106">
        <v>0.57251133673131605</v>
      </c>
      <c r="W1812" s="107">
        <v>-9.4802340905997026E-2</v>
      </c>
      <c r="X1812" s="108">
        <v>0.33739088359414898</v>
      </c>
      <c r="Y1812" s="108">
        <v>58.931738456122332</v>
      </c>
      <c r="Z1812" s="109">
        <v>0</v>
      </c>
      <c r="AA1812" s="107">
        <v>0</v>
      </c>
      <c r="AB1812" s="108">
        <v>9.5560669637955897E-2</v>
      </c>
      <c r="AC1812" s="108" t="s">
        <v>156</v>
      </c>
      <c r="AD1812" s="110" t="s">
        <v>157</v>
      </c>
    </row>
    <row r="1813" spans="1:30" x14ac:dyDescent="0.2">
      <c r="A1813" s="105" t="s">
        <v>5262</v>
      </c>
      <c r="B1813" s="105" t="s">
        <v>5263</v>
      </c>
      <c r="C1813" s="105" t="s">
        <v>5264</v>
      </c>
      <c r="D1813" s="116">
        <v>0</v>
      </c>
      <c r="E1813" s="107">
        <v>0</v>
      </c>
      <c r="F1813" s="114">
        <v>1.03079859398224E-18</v>
      </c>
      <c r="G1813" s="108" t="s">
        <v>156</v>
      </c>
      <c r="H1813" s="113">
        <v>0</v>
      </c>
      <c r="I1813" s="107">
        <v>0</v>
      </c>
      <c r="J1813" s="114">
        <v>6.9524645939020201E-19</v>
      </c>
      <c r="K1813" s="108" t="s">
        <v>156</v>
      </c>
      <c r="L1813" s="110" t="s">
        <v>157</v>
      </c>
      <c r="M1813" s="106">
        <v>0</v>
      </c>
      <c r="N1813" s="111">
        <v>0</v>
      </c>
      <c r="O1813" s="112">
        <v>0</v>
      </c>
      <c r="P1813" s="112" t="s">
        <v>156</v>
      </c>
      <c r="Q1813" s="113">
        <v>0</v>
      </c>
      <c r="R1813" s="107">
        <v>0</v>
      </c>
      <c r="S1813" s="114">
        <v>1.55625964898353E-19</v>
      </c>
      <c r="T1813" s="108" t="s">
        <v>156</v>
      </c>
      <c r="U1813" s="110" t="s">
        <v>157</v>
      </c>
      <c r="V1813" s="116">
        <v>0</v>
      </c>
      <c r="W1813" s="107">
        <v>0</v>
      </c>
      <c r="X1813" s="114">
        <v>4.3929358670601902E-19</v>
      </c>
      <c r="Y1813" s="108" t="s">
        <v>156</v>
      </c>
      <c r="Z1813" s="109">
        <v>0</v>
      </c>
      <c r="AA1813" s="107">
        <v>0</v>
      </c>
      <c r="AB1813" s="108">
        <v>0</v>
      </c>
      <c r="AC1813" s="108" t="s">
        <v>156</v>
      </c>
      <c r="AD1813" s="110" t="s">
        <v>157</v>
      </c>
    </row>
    <row r="1814" spans="1:30" x14ac:dyDescent="0.2">
      <c r="A1814" s="105" t="s">
        <v>5265</v>
      </c>
      <c r="B1814" s="105" t="s">
        <v>5266</v>
      </c>
      <c r="C1814" s="105" t="s">
        <v>5267</v>
      </c>
      <c r="D1814" s="116">
        <v>0</v>
      </c>
      <c r="E1814" s="107">
        <v>0</v>
      </c>
      <c r="F1814" s="114">
        <v>4.9785377228491098E-5</v>
      </c>
      <c r="G1814" s="108" t="s">
        <v>156</v>
      </c>
      <c r="H1814" s="113">
        <v>0</v>
      </c>
      <c r="I1814" s="107">
        <v>0</v>
      </c>
      <c r="J1814" s="114">
        <v>5.2414575935029102E-5</v>
      </c>
      <c r="K1814" s="108" t="s">
        <v>156</v>
      </c>
      <c r="L1814" s="110" t="s">
        <v>157</v>
      </c>
      <c r="M1814" s="116">
        <v>0</v>
      </c>
      <c r="N1814" s="111">
        <v>0</v>
      </c>
      <c r="O1814" s="115">
        <v>3.2312750004919903E-5</v>
      </c>
      <c r="P1814" s="112" t="s">
        <v>156</v>
      </c>
      <c r="Q1814" s="113">
        <v>0</v>
      </c>
      <c r="R1814" s="107">
        <v>0</v>
      </c>
      <c r="S1814" s="114">
        <v>1.2377937239074501E-5</v>
      </c>
      <c r="T1814" s="108" t="s">
        <v>156</v>
      </c>
      <c r="U1814" s="110" t="s">
        <v>157</v>
      </c>
      <c r="V1814" s="116">
        <v>0</v>
      </c>
      <c r="W1814" s="107">
        <v>0</v>
      </c>
      <c r="X1814" s="114">
        <v>8.0611932292116694E-5</v>
      </c>
      <c r="Y1814" s="108" t="s">
        <v>156</v>
      </c>
      <c r="Z1814" s="113">
        <v>0</v>
      </c>
      <c r="AA1814" s="107">
        <v>0</v>
      </c>
      <c r="AB1814" s="114">
        <v>1.17356866406232E-5</v>
      </c>
      <c r="AC1814" s="108" t="s">
        <v>156</v>
      </c>
      <c r="AD1814" s="110" t="s">
        <v>157</v>
      </c>
    </row>
    <row r="1815" spans="1:30" x14ac:dyDescent="0.2">
      <c r="A1815" s="105" t="s">
        <v>5268</v>
      </c>
      <c r="B1815" s="105" t="s">
        <v>5269</v>
      </c>
      <c r="C1815" s="105" t="s">
        <v>5270</v>
      </c>
      <c r="D1815" s="106">
        <v>0</v>
      </c>
      <c r="E1815" s="107">
        <v>0</v>
      </c>
      <c r="F1815" s="108">
        <v>0</v>
      </c>
      <c r="G1815" s="108" t="s">
        <v>156</v>
      </c>
      <c r="H1815" s="109">
        <v>0</v>
      </c>
      <c r="I1815" s="107">
        <v>0</v>
      </c>
      <c r="J1815" s="108">
        <v>0</v>
      </c>
      <c r="K1815" s="108" t="s">
        <v>156</v>
      </c>
      <c r="L1815" s="110" t="s">
        <v>157</v>
      </c>
      <c r="M1815" s="116">
        <v>0</v>
      </c>
      <c r="N1815" s="111">
        <v>0</v>
      </c>
      <c r="O1815" s="115">
        <v>5.0944290131635803E-15</v>
      </c>
      <c r="P1815" s="112" t="s">
        <v>156</v>
      </c>
      <c r="Q1815" s="113">
        <v>0</v>
      </c>
      <c r="R1815" s="107">
        <v>0</v>
      </c>
      <c r="S1815" s="114">
        <v>2.5497758088946199E-15</v>
      </c>
      <c r="T1815" s="108" t="s">
        <v>156</v>
      </c>
      <c r="U1815" s="110" t="s">
        <v>157</v>
      </c>
      <c r="V1815" s="106">
        <v>0</v>
      </c>
      <c r="W1815" s="107">
        <v>0</v>
      </c>
      <c r="X1815" s="108">
        <v>0</v>
      </c>
      <c r="Y1815" s="108" t="s">
        <v>156</v>
      </c>
      <c r="Z1815" s="109">
        <v>0</v>
      </c>
      <c r="AA1815" s="107">
        <v>0</v>
      </c>
      <c r="AB1815" s="108">
        <v>0</v>
      </c>
      <c r="AC1815" s="108" t="s">
        <v>156</v>
      </c>
      <c r="AD1815" s="110" t="s">
        <v>157</v>
      </c>
    </row>
    <row r="1816" spans="1:30" x14ac:dyDescent="0.2">
      <c r="A1816" s="105" t="s">
        <v>5271</v>
      </c>
      <c r="B1816" s="105" t="s">
        <v>5272</v>
      </c>
      <c r="C1816" s="105" t="s">
        <v>5273</v>
      </c>
      <c r="D1816" s="116">
        <v>0</v>
      </c>
      <c r="E1816" s="107">
        <v>0</v>
      </c>
      <c r="F1816" s="114">
        <v>9.7119779454352196E-21</v>
      </c>
      <c r="G1816" s="108" t="s">
        <v>156</v>
      </c>
      <c r="H1816" s="113">
        <v>0</v>
      </c>
      <c r="I1816" s="107">
        <v>0</v>
      </c>
      <c r="J1816" s="114">
        <v>9.7144141621914306E-21</v>
      </c>
      <c r="K1816" s="108" t="s">
        <v>156</v>
      </c>
      <c r="L1816" s="110" t="s">
        <v>157</v>
      </c>
      <c r="M1816" s="116">
        <v>0</v>
      </c>
      <c r="N1816" s="111">
        <v>0</v>
      </c>
      <c r="O1816" s="115">
        <v>6.1224368220424497E-19</v>
      </c>
      <c r="P1816" s="112" t="s">
        <v>156</v>
      </c>
      <c r="Q1816" s="113">
        <v>0</v>
      </c>
      <c r="R1816" s="107">
        <v>0</v>
      </c>
      <c r="S1816" s="114">
        <v>4.8633114030735199E-21</v>
      </c>
      <c r="T1816" s="108" t="s">
        <v>156</v>
      </c>
      <c r="U1816" s="110" t="s">
        <v>157</v>
      </c>
      <c r="V1816" s="116">
        <v>0</v>
      </c>
      <c r="W1816" s="107">
        <v>0</v>
      </c>
      <c r="X1816" s="114">
        <v>1.94190871213011E-20</v>
      </c>
      <c r="Y1816" s="108" t="s">
        <v>156</v>
      </c>
      <c r="Z1816" s="109">
        <v>0</v>
      </c>
      <c r="AA1816" s="107">
        <v>0</v>
      </c>
      <c r="AB1816" s="108">
        <v>0</v>
      </c>
      <c r="AC1816" s="108" t="s">
        <v>156</v>
      </c>
      <c r="AD1816" s="110" t="s">
        <v>157</v>
      </c>
    </row>
    <row r="1817" spans="1:30" x14ac:dyDescent="0.2">
      <c r="A1817" s="105" t="s">
        <v>5274</v>
      </c>
      <c r="B1817" s="105" t="s">
        <v>5275</v>
      </c>
      <c r="C1817" s="105" t="s">
        <v>5276</v>
      </c>
      <c r="D1817" s="106">
        <v>0</v>
      </c>
      <c r="E1817" s="107">
        <v>0</v>
      </c>
      <c r="F1817" s="108">
        <v>0</v>
      </c>
      <c r="G1817" s="108" t="s">
        <v>156</v>
      </c>
      <c r="H1817" s="109">
        <v>0</v>
      </c>
      <c r="I1817" s="107">
        <v>0</v>
      </c>
      <c r="J1817" s="108">
        <v>0</v>
      </c>
      <c r="K1817" s="108" t="s">
        <v>156</v>
      </c>
      <c r="L1817" s="110" t="s">
        <v>157</v>
      </c>
      <c r="M1817" s="106">
        <v>0</v>
      </c>
      <c r="N1817" s="111">
        <v>0</v>
      </c>
      <c r="O1817" s="112">
        <v>0</v>
      </c>
      <c r="P1817" s="112" t="s">
        <v>156</v>
      </c>
      <c r="Q1817" s="109">
        <v>0</v>
      </c>
      <c r="R1817" s="107">
        <v>0</v>
      </c>
      <c r="S1817" s="108">
        <v>0</v>
      </c>
      <c r="T1817" s="108" t="s">
        <v>156</v>
      </c>
      <c r="U1817" s="110" t="s">
        <v>157</v>
      </c>
      <c r="V1817" s="106">
        <v>0</v>
      </c>
      <c r="W1817" s="107">
        <v>0</v>
      </c>
      <c r="X1817" s="108">
        <v>0</v>
      </c>
      <c r="Y1817" s="108" t="s">
        <v>156</v>
      </c>
      <c r="Z1817" s="109">
        <v>0</v>
      </c>
      <c r="AA1817" s="107">
        <v>0</v>
      </c>
      <c r="AB1817" s="108">
        <v>0</v>
      </c>
      <c r="AC1817" s="108" t="s">
        <v>156</v>
      </c>
      <c r="AD1817" s="110" t="s">
        <v>157</v>
      </c>
    </row>
    <row r="1818" spans="1:30" x14ac:dyDescent="0.2">
      <c r="A1818" s="105" t="s">
        <v>5277</v>
      </c>
      <c r="B1818" s="105" t="s">
        <v>5278</v>
      </c>
      <c r="C1818" s="105" t="s">
        <v>5279</v>
      </c>
      <c r="D1818" s="106">
        <v>0</v>
      </c>
      <c r="E1818" s="107">
        <v>0</v>
      </c>
      <c r="F1818" s="108">
        <v>0</v>
      </c>
      <c r="G1818" s="108" t="s">
        <v>156</v>
      </c>
      <c r="H1818" s="113">
        <v>0</v>
      </c>
      <c r="I1818" s="107">
        <v>0</v>
      </c>
      <c r="J1818" s="114">
        <v>1.7221027898516101E-17</v>
      </c>
      <c r="K1818" s="108" t="s">
        <v>156</v>
      </c>
      <c r="L1818" s="110" t="s">
        <v>157</v>
      </c>
      <c r="M1818" s="116">
        <v>0</v>
      </c>
      <c r="N1818" s="111">
        <v>0</v>
      </c>
      <c r="O1818" s="115">
        <v>1.99001133326703E-17</v>
      </c>
      <c r="P1818" s="112" t="s">
        <v>156</v>
      </c>
      <c r="Q1818" s="109">
        <v>0</v>
      </c>
      <c r="R1818" s="107">
        <v>0</v>
      </c>
      <c r="S1818" s="108">
        <v>0</v>
      </c>
      <c r="T1818" s="108" t="s">
        <v>156</v>
      </c>
      <c r="U1818" s="110" t="s">
        <v>157</v>
      </c>
      <c r="V1818" s="106">
        <v>0</v>
      </c>
      <c r="W1818" s="107">
        <v>0</v>
      </c>
      <c r="X1818" s="108">
        <v>0</v>
      </c>
      <c r="Y1818" s="108" t="s">
        <v>156</v>
      </c>
      <c r="Z1818" s="113">
        <v>0</v>
      </c>
      <c r="AA1818" s="107">
        <v>0</v>
      </c>
      <c r="AB1818" s="114">
        <v>1.9910110878306E-16</v>
      </c>
      <c r="AC1818" s="108" t="s">
        <v>156</v>
      </c>
      <c r="AD1818" s="110" t="s">
        <v>157</v>
      </c>
    </row>
    <row r="1819" spans="1:30" x14ac:dyDescent="0.2">
      <c r="A1819" s="105" t="s">
        <v>5280</v>
      </c>
      <c r="B1819" s="105" t="s">
        <v>5281</v>
      </c>
      <c r="C1819" s="105" t="s">
        <v>5282</v>
      </c>
      <c r="D1819" s="106">
        <v>0</v>
      </c>
      <c r="E1819" s="107">
        <v>0</v>
      </c>
      <c r="F1819" s="108">
        <v>0</v>
      </c>
      <c r="G1819" s="108" t="s">
        <v>156</v>
      </c>
      <c r="H1819" s="113">
        <v>0</v>
      </c>
      <c r="I1819" s="107">
        <v>0</v>
      </c>
      <c r="J1819" s="114">
        <v>9.9475601020840404E-18</v>
      </c>
      <c r="K1819" s="108" t="s">
        <v>156</v>
      </c>
      <c r="L1819" s="110" t="s">
        <v>157</v>
      </c>
      <c r="M1819" s="106">
        <v>0</v>
      </c>
      <c r="N1819" s="111">
        <v>0</v>
      </c>
      <c r="O1819" s="115">
        <v>2.8150076837154999E-17</v>
      </c>
      <c r="P1819" s="112" t="s">
        <v>156</v>
      </c>
      <c r="Q1819" s="113">
        <v>0</v>
      </c>
      <c r="R1819" s="107">
        <v>0</v>
      </c>
      <c r="S1819" s="114">
        <v>9.9600617534945795E-18</v>
      </c>
      <c r="T1819" s="108" t="s">
        <v>156</v>
      </c>
      <c r="U1819" s="110" t="s">
        <v>157</v>
      </c>
      <c r="V1819" s="116">
        <v>0</v>
      </c>
      <c r="W1819" s="107">
        <v>0</v>
      </c>
      <c r="X1819" s="114">
        <v>1.9885145212212301E-17</v>
      </c>
      <c r="Y1819" s="108" t="s">
        <v>156</v>
      </c>
      <c r="Z1819" s="109">
        <v>0</v>
      </c>
      <c r="AA1819" s="107">
        <v>0</v>
      </c>
      <c r="AB1819" s="108">
        <v>0</v>
      </c>
      <c r="AC1819" s="108" t="s">
        <v>156</v>
      </c>
      <c r="AD1819" s="110" t="s">
        <v>157</v>
      </c>
    </row>
    <row r="1820" spans="1:30" x14ac:dyDescent="0.2">
      <c r="A1820" s="105" t="s">
        <v>5283</v>
      </c>
      <c r="B1820" s="105" t="s">
        <v>5284</v>
      </c>
      <c r="C1820" s="105" t="s">
        <v>5285</v>
      </c>
      <c r="D1820" s="106">
        <v>0</v>
      </c>
      <c r="E1820" s="107">
        <v>0</v>
      </c>
      <c r="F1820" s="114">
        <v>5.49530250347212E-20</v>
      </c>
      <c r="G1820" s="108" t="s">
        <v>156</v>
      </c>
      <c r="H1820" s="113">
        <v>0</v>
      </c>
      <c r="I1820" s="107">
        <v>0</v>
      </c>
      <c r="J1820" s="114">
        <v>1.0850135070521801E-20</v>
      </c>
      <c r="K1820" s="108" t="s">
        <v>156</v>
      </c>
      <c r="L1820" s="110" t="s">
        <v>157</v>
      </c>
      <c r="M1820" s="116">
        <v>0</v>
      </c>
      <c r="N1820" s="111">
        <v>0</v>
      </c>
      <c r="O1820" s="115">
        <v>1.94337044264359E-20</v>
      </c>
      <c r="P1820" s="112" t="s">
        <v>156</v>
      </c>
      <c r="Q1820" s="113">
        <v>0</v>
      </c>
      <c r="R1820" s="107">
        <v>0</v>
      </c>
      <c r="S1820" s="114">
        <v>7.2949671046103107E-21</v>
      </c>
      <c r="T1820" s="108" t="s">
        <v>156</v>
      </c>
      <c r="U1820" s="110" t="s">
        <v>157</v>
      </c>
      <c r="V1820" s="116">
        <v>0</v>
      </c>
      <c r="W1820" s="107">
        <v>0</v>
      </c>
      <c r="X1820" s="114">
        <v>6.5723565556612498E-20</v>
      </c>
      <c r="Y1820" s="108" t="s">
        <v>156</v>
      </c>
      <c r="Z1820" s="109">
        <v>0</v>
      </c>
      <c r="AA1820" s="107">
        <v>0</v>
      </c>
      <c r="AB1820" s="108">
        <v>0</v>
      </c>
      <c r="AC1820" s="108" t="s">
        <v>156</v>
      </c>
      <c r="AD1820" s="110" t="s">
        <v>157</v>
      </c>
    </row>
    <row r="1821" spans="1:30" x14ac:dyDescent="0.2">
      <c r="A1821" s="105" t="s">
        <v>5286</v>
      </c>
      <c r="B1821" s="105" t="s">
        <v>5287</v>
      </c>
      <c r="C1821" s="105" t="s">
        <v>5288</v>
      </c>
      <c r="D1821" s="106">
        <v>0</v>
      </c>
      <c r="E1821" s="107">
        <v>0</v>
      </c>
      <c r="F1821" s="108">
        <v>0</v>
      </c>
      <c r="G1821" s="108" t="s">
        <v>156</v>
      </c>
      <c r="H1821" s="109">
        <v>0</v>
      </c>
      <c r="I1821" s="107">
        <v>0</v>
      </c>
      <c r="J1821" s="108">
        <v>0</v>
      </c>
      <c r="K1821" s="108" t="s">
        <v>156</v>
      </c>
      <c r="L1821" s="110" t="s">
        <v>157</v>
      </c>
      <c r="M1821" s="106">
        <v>0</v>
      </c>
      <c r="N1821" s="111">
        <v>0</v>
      </c>
      <c r="O1821" s="112">
        <v>0</v>
      </c>
      <c r="P1821" s="112" t="s">
        <v>156</v>
      </c>
      <c r="Q1821" s="109">
        <v>0</v>
      </c>
      <c r="R1821" s="107">
        <v>0</v>
      </c>
      <c r="S1821" s="108">
        <v>0</v>
      </c>
      <c r="T1821" s="108" t="s">
        <v>156</v>
      </c>
      <c r="U1821" s="110" t="s">
        <v>157</v>
      </c>
      <c r="V1821" s="106">
        <v>0</v>
      </c>
      <c r="W1821" s="107">
        <v>0</v>
      </c>
      <c r="X1821" s="108">
        <v>0</v>
      </c>
      <c r="Y1821" s="108" t="s">
        <v>156</v>
      </c>
      <c r="Z1821" s="113">
        <v>0</v>
      </c>
      <c r="AA1821" s="107">
        <v>0</v>
      </c>
      <c r="AB1821" s="114">
        <v>1.2443819298941299E-18</v>
      </c>
      <c r="AC1821" s="108" t="s">
        <v>156</v>
      </c>
      <c r="AD1821" s="110" t="s">
        <v>157</v>
      </c>
    </row>
    <row r="1822" spans="1:30" x14ac:dyDescent="0.2">
      <c r="A1822" s="105" t="s">
        <v>5289</v>
      </c>
      <c r="B1822" s="105" t="s">
        <v>5287</v>
      </c>
      <c r="C1822" s="105" t="s">
        <v>5290</v>
      </c>
      <c r="D1822" s="106">
        <v>0</v>
      </c>
      <c r="E1822" s="107">
        <v>0</v>
      </c>
      <c r="F1822" s="114">
        <v>9.0035036216887096E-16</v>
      </c>
      <c r="G1822" s="108" t="s">
        <v>156</v>
      </c>
      <c r="H1822" s="109">
        <v>0</v>
      </c>
      <c r="I1822" s="107">
        <v>0</v>
      </c>
      <c r="J1822" s="108">
        <v>0</v>
      </c>
      <c r="K1822" s="108" t="s">
        <v>156</v>
      </c>
      <c r="L1822" s="110" t="s">
        <v>157</v>
      </c>
      <c r="M1822" s="106">
        <v>0</v>
      </c>
      <c r="N1822" s="111">
        <v>0</v>
      </c>
      <c r="O1822" s="115">
        <v>1.80160491757792E-15</v>
      </c>
      <c r="P1822" s="112" t="s">
        <v>156</v>
      </c>
      <c r="Q1822" s="113">
        <v>0</v>
      </c>
      <c r="R1822" s="107">
        <v>0</v>
      </c>
      <c r="S1822" s="114">
        <v>6.3744395222365605E-16</v>
      </c>
      <c r="T1822" s="108" t="s">
        <v>156</v>
      </c>
      <c r="U1822" s="110" t="s">
        <v>157</v>
      </c>
      <c r="V1822" s="106">
        <v>0</v>
      </c>
      <c r="W1822" s="107">
        <v>0</v>
      </c>
      <c r="X1822" s="108">
        <v>0</v>
      </c>
      <c r="Y1822" s="108" t="s">
        <v>156</v>
      </c>
      <c r="Z1822" s="113">
        <v>0</v>
      </c>
      <c r="AA1822" s="107">
        <v>0</v>
      </c>
      <c r="AB1822" s="114">
        <v>3.1856177405289899E-16</v>
      </c>
      <c r="AC1822" s="108" t="s">
        <v>156</v>
      </c>
      <c r="AD1822" s="110" t="s">
        <v>157</v>
      </c>
    </row>
    <row r="1823" spans="1:30" x14ac:dyDescent="0.2">
      <c r="A1823" s="105" t="s">
        <v>5291</v>
      </c>
      <c r="B1823" s="105" t="s">
        <v>5292</v>
      </c>
      <c r="C1823" s="105" t="s">
        <v>5293</v>
      </c>
      <c r="D1823" s="116">
        <v>0</v>
      </c>
      <c r="E1823" s="107">
        <v>0</v>
      </c>
      <c r="F1823" s="114">
        <v>1.09850917861276E-19</v>
      </c>
      <c r="G1823" s="108" t="s">
        <v>156</v>
      </c>
      <c r="H1823" s="113">
        <v>0</v>
      </c>
      <c r="I1823" s="107">
        <v>0</v>
      </c>
      <c r="J1823" s="114">
        <v>3.1086125319012501E-19</v>
      </c>
      <c r="K1823" s="108" t="s">
        <v>156</v>
      </c>
      <c r="L1823" s="110" t="s">
        <v>157</v>
      </c>
      <c r="M1823" s="106">
        <v>0</v>
      </c>
      <c r="N1823" s="111">
        <v>0</v>
      </c>
      <c r="O1823" s="112">
        <v>0</v>
      </c>
      <c r="P1823" s="112" t="s">
        <v>156</v>
      </c>
      <c r="Q1823" s="113">
        <v>0</v>
      </c>
      <c r="R1823" s="107">
        <v>0</v>
      </c>
      <c r="S1823" s="114">
        <v>1.9453245612294101E-20</v>
      </c>
      <c r="T1823" s="108" t="s">
        <v>156</v>
      </c>
      <c r="U1823" s="110" t="s">
        <v>157</v>
      </c>
      <c r="V1823" s="106">
        <v>0</v>
      </c>
      <c r="W1823" s="107">
        <v>0</v>
      </c>
      <c r="X1823" s="108">
        <v>0</v>
      </c>
      <c r="Y1823" s="108" t="s">
        <v>156</v>
      </c>
      <c r="Z1823" s="109">
        <v>0</v>
      </c>
      <c r="AA1823" s="107">
        <v>0</v>
      </c>
      <c r="AB1823" s="108">
        <v>0</v>
      </c>
      <c r="AC1823" s="108" t="s">
        <v>156</v>
      </c>
      <c r="AD1823" s="110" t="s">
        <v>157</v>
      </c>
    </row>
    <row r="1824" spans="1:30" x14ac:dyDescent="0.2">
      <c r="A1824" s="105" t="s">
        <v>5294</v>
      </c>
      <c r="B1824" s="105" t="s">
        <v>5295</v>
      </c>
      <c r="C1824" s="105" t="s">
        <v>5296</v>
      </c>
      <c r="D1824" s="116">
        <v>0</v>
      </c>
      <c r="E1824" s="107">
        <v>0</v>
      </c>
      <c r="F1824" s="114">
        <v>6.3648418663203999E-16</v>
      </c>
      <c r="G1824" s="108" t="s">
        <v>156</v>
      </c>
      <c r="H1824" s="109">
        <v>0</v>
      </c>
      <c r="I1824" s="107">
        <v>0</v>
      </c>
      <c r="J1824" s="108">
        <v>0</v>
      </c>
      <c r="K1824" s="108" t="s">
        <v>156</v>
      </c>
      <c r="L1824" s="110" t="s">
        <v>157</v>
      </c>
      <c r="M1824" s="106">
        <v>0</v>
      </c>
      <c r="N1824" s="111">
        <v>0</v>
      </c>
      <c r="O1824" s="112">
        <v>0</v>
      </c>
      <c r="P1824" s="112" t="s">
        <v>156</v>
      </c>
      <c r="Q1824" s="109">
        <v>0</v>
      </c>
      <c r="R1824" s="107">
        <v>0</v>
      </c>
      <c r="S1824" s="108">
        <v>0</v>
      </c>
      <c r="T1824" s="108" t="s">
        <v>156</v>
      </c>
      <c r="U1824" s="110" t="s">
        <v>157</v>
      </c>
      <c r="V1824" s="106">
        <v>0</v>
      </c>
      <c r="W1824" s="107">
        <v>0</v>
      </c>
      <c r="X1824" s="108">
        <v>0</v>
      </c>
      <c r="Y1824" s="108" t="s">
        <v>156</v>
      </c>
      <c r="Z1824" s="109">
        <v>0</v>
      </c>
      <c r="AA1824" s="107">
        <v>0</v>
      </c>
      <c r="AB1824" s="108">
        <v>0</v>
      </c>
      <c r="AC1824" s="108" t="s">
        <v>156</v>
      </c>
      <c r="AD1824" s="110" t="s">
        <v>157</v>
      </c>
    </row>
    <row r="1825" spans="1:30" x14ac:dyDescent="0.2">
      <c r="A1825" s="105" t="s">
        <v>5297</v>
      </c>
      <c r="B1825" s="105" t="s">
        <v>5295</v>
      </c>
      <c r="C1825" s="105" t="s">
        <v>5298</v>
      </c>
      <c r="D1825" s="106">
        <v>0</v>
      </c>
      <c r="E1825" s="107">
        <v>0</v>
      </c>
      <c r="F1825" s="108">
        <v>0</v>
      </c>
      <c r="G1825" s="108" t="s">
        <v>156</v>
      </c>
      <c r="H1825" s="113">
        <v>0</v>
      </c>
      <c r="I1825" s="107">
        <v>0</v>
      </c>
      <c r="J1825" s="114">
        <v>7.9580480816672002E-17</v>
      </c>
      <c r="K1825" s="108" t="s">
        <v>156</v>
      </c>
      <c r="L1825" s="110" t="s">
        <v>157</v>
      </c>
      <c r="M1825" s="106">
        <v>0</v>
      </c>
      <c r="N1825" s="111">
        <v>0</v>
      </c>
      <c r="O1825" s="112">
        <v>0</v>
      </c>
      <c r="P1825" s="112" t="s">
        <v>156</v>
      </c>
      <c r="Q1825" s="113">
        <v>0</v>
      </c>
      <c r="R1825" s="107">
        <v>0</v>
      </c>
      <c r="S1825" s="114">
        <v>7.9680494027957203E-17</v>
      </c>
      <c r="T1825" s="108" t="s">
        <v>156</v>
      </c>
      <c r="U1825" s="110" t="s">
        <v>157</v>
      </c>
      <c r="V1825" s="106">
        <v>0</v>
      </c>
      <c r="W1825" s="107">
        <v>0</v>
      </c>
      <c r="X1825" s="108">
        <v>0</v>
      </c>
      <c r="Y1825" s="108" t="s">
        <v>156</v>
      </c>
      <c r="Z1825" s="109">
        <v>0</v>
      </c>
      <c r="AA1825" s="107">
        <v>0</v>
      </c>
      <c r="AB1825" s="108">
        <v>0</v>
      </c>
      <c r="AC1825" s="108" t="s">
        <v>156</v>
      </c>
      <c r="AD1825" s="110" t="s">
        <v>157</v>
      </c>
    </row>
    <row r="1826" spans="1:30" x14ac:dyDescent="0.2">
      <c r="A1826" s="105" t="s">
        <v>5299</v>
      </c>
      <c r="B1826" s="105" t="s">
        <v>5300</v>
      </c>
      <c r="C1826" s="105" t="s">
        <v>5301</v>
      </c>
      <c r="D1826" s="116">
        <v>0</v>
      </c>
      <c r="E1826" s="107">
        <v>0</v>
      </c>
      <c r="F1826" s="114">
        <v>4.9785377228491098E-5</v>
      </c>
      <c r="G1826" s="108" t="s">
        <v>156</v>
      </c>
      <c r="H1826" s="113">
        <v>0</v>
      </c>
      <c r="I1826" s="107">
        <v>0</v>
      </c>
      <c r="J1826" s="114">
        <v>5.2414575935029102E-5</v>
      </c>
      <c r="K1826" s="108" t="s">
        <v>156</v>
      </c>
      <c r="L1826" s="110" t="s">
        <v>157</v>
      </c>
      <c r="M1826" s="116">
        <v>0</v>
      </c>
      <c r="N1826" s="111">
        <v>0</v>
      </c>
      <c r="O1826" s="115">
        <v>3.2312750004919903E-5</v>
      </c>
      <c r="P1826" s="112" t="s">
        <v>156</v>
      </c>
      <c r="Q1826" s="113">
        <v>0</v>
      </c>
      <c r="R1826" s="107">
        <v>0</v>
      </c>
      <c r="S1826" s="114">
        <v>1.2377937239074501E-5</v>
      </c>
      <c r="T1826" s="108" t="s">
        <v>156</v>
      </c>
      <c r="U1826" s="110" t="s">
        <v>157</v>
      </c>
      <c r="V1826" s="116">
        <v>0</v>
      </c>
      <c r="W1826" s="107">
        <v>0</v>
      </c>
      <c r="X1826" s="114">
        <v>8.0611932292116694E-5</v>
      </c>
      <c r="Y1826" s="108" t="s">
        <v>156</v>
      </c>
      <c r="Z1826" s="113">
        <v>0</v>
      </c>
      <c r="AA1826" s="107">
        <v>0</v>
      </c>
      <c r="AB1826" s="114">
        <v>1.17356866406232E-5</v>
      </c>
      <c r="AC1826" s="108" t="s">
        <v>156</v>
      </c>
      <c r="AD1826" s="110" t="s">
        <v>157</v>
      </c>
    </row>
    <row r="1827" spans="1:30" x14ac:dyDescent="0.2">
      <c r="A1827" s="105" t="s">
        <v>5302</v>
      </c>
      <c r="B1827" s="105" t="s">
        <v>5303</v>
      </c>
      <c r="C1827" s="105" t="s">
        <v>5304</v>
      </c>
      <c r="D1827" s="106">
        <v>0</v>
      </c>
      <c r="E1827" s="107">
        <v>0</v>
      </c>
      <c r="F1827" s="108">
        <v>0</v>
      </c>
      <c r="G1827" s="108" t="s">
        <v>156</v>
      </c>
      <c r="H1827" s="109">
        <v>0</v>
      </c>
      <c r="I1827" s="107">
        <v>0</v>
      </c>
      <c r="J1827" s="108">
        <v>0</v>
      </c>
      <c r="K1827" s="108" t="s">
        <v>156</v>
      </c>
      <c r="L1827" s="110" t="s">
        <v>157</v>
      </c>
      <c r="M1827" s="106">
        <v>0</v>
      </c>
      <c r="N1827" s="111">
        <v>0</v>
      </c>
      <c r="O1827" s="112">
        <v>0</v>
      </c>
      <c r="P1827" s="112" t="s">
        <v>156</v>
      </c>
      <c r="Q1827" s="113">
        <v>0</v>
      </c>
      <c r="R1827" s="107">
        <v>0</v>
      </c>
      <c r="S1827" s="114">
        <v>5.1045316486660303E-17</v>
      </c>
      <c r="T1827" s="108" t="s">
        <v>156</v>
      </c>
      <c r="U1827" s="110" t="s">
        <v>157</v>
      </c>
      <c r="V1827" s="116">
        <v>0</v>
      </c>
      <c r="W1827" s="107">
        <v>0</v>
      </c>
      <c r="X1827" s="114">
        <v>4.3929358670601797E-19</v>
      </c>
      <c r="Y1827" s="108" t="s">
        <v>156</v>
      </c>
      <c r="Z1827" s="109">
        <v>0</v>
      </c>
      <c r="AA1827" s="107">
        <v>0</v>
      </c>
      <c r="AB1827" s="108">
        <v>0</v>
      </c>
      <c r="AC1827" s="108" t="s">
        <v>156</v>
      </c>
      <c r="AD1827" s="110" t="s">
        <v>157</v>
      </c>
    </row>
    <row r="1828" spans="1:30" x14ac:dyDescent="0.2">
      <c r="A1828" s="105" t="s">
        <v>5305</v>
      </c>
      <c r="B1828" s="105" t="s">
        <v>5306</v>
      </c>
      <c r="C1828" s="105" t="s">
        <v>5307</v>
      </c>
      <c r="D1828" s="106">
        <v>0</v>
      </c>
      <c r="E1828" s="107">
        <v>0</v>
      </c>
      <c r="F1828" s="108">
        <v>0</v>
      </c>
      <c r="G1828" s="108" t="s">
        <v>156</v>
      </c>
      <c r="H1828" s="109">
        <v>0</v>
      </c>
      <c r="I1828" s="107">
        <v>0</v>
      </c>
      <c r="J1828" s="108">
        <v>0</v>
      </c>
      <c r="K1828" s="108" t="s">
        <v>156</v>
      </c>
      <c r="L1828" s="110" t="s">
        <v>157</v>
      </c>
      <c r="M1828" s="106">
        <v>0</v>
      </c>
      <c r="N1828" s="111">
        <v>0</v>
      </c>
      <c r="O1828" s="112">
        <v>0</v>
      </c>
      <c r="P1828" s="112" t="s">
        <v>156</v>
      </c>
      <c r="Q1828" s="109">
        <v>0</v>
      </c>
      <c r="R1828" s="107">
        <v>0</v>
      </c>
      <c r="S1828" s="108">
        <v>0</v>
      </c>
      <c r="T1828" s="108" t="s">
        <v>156</v>
      </c>
      <c r="U1828" s="110" t="s">
        <v>157</v>
      </c>
      <c r="V1828" s="106">
        <v>0</v>
      </c>
      <c r="W1828" s="107">
        <v>0</v>
      </c>
      <c r="X1828" s="108">
        <v>0</v>
      </c>
      <c r="Y1828" s="108" t="s">
        <v>156</v>
      </c>
      <c r="Z1828" s="109">
        <v>0</v>
      </c>
      <c r="AA1828" s="107">
        <v>0</v>
      </c>
      <c r="AB1828" s="108">
        <v>0</v>
      </c>
      <c r="AC1828" s="108" t="s">
        <v>156</v>
      </c>
      <c r="AD1828" s="110" t="s">
        <v>157</v>
      </c>
    </row>
    <row r="1829" spans="1:30" x14ac:dyDescent="0.2">
      <c r="A1829" s="105" t="s">
        <v>5308</v>
      </c>
      <c r="B1829" s="105" t="s">
        <v>5309</v>
      </c>
      <c r="C1829" s="105" t="s">
        <v>5310</v>
      </c>
      <c r="D1829" s="116">
        <v>0</v>
      </c>
      <c r="E1829" s="107">
        <v>0</v>
      </c>
      <c r="F1829" s="114">
        <v>6.3648418663203101E-16</v>
      </c>
      <c r="G1829" s="108" t="s">
        <v>156</v>
      </c>
      <c r="H1829" s="113">
        <v>0</v>
      </c>
      <c r="I1829" s="107">
        <v>0</v>
      </c>
      <c r="J1829" s="114">
        <v>6.3664384653337898E-16</v>
      </c>
      <c r="K1829" s="108" t="s">
        <v>156</v>
      </c>
      <c r="L1829" s="110" t="s">
        <v>157</v>
      </c>
      <c r="M1829" s="116">
        <v>0</v>
      </c>
      <c r="N1829" s="111">
        <v>0</v>
      </c>
      <c r="O1829" s="115">
        <v>6.3680362664544804E-16</v>
      </c>
      <c r="P1829" s="112" t="s">
        <v>156</v>
      </c>
      <c r="Q1829" s="109">
        <v>0</v>
      </c>
      <c r="R1829" s="107">
        <v>0</v>
      </c>
      <c r="S1829" s="108">
        <v>0</v>
      </c>
      <c r="T1829" s="108" t="s">
        <v>156</v>
      </c>
      <c r="U1829" s="110" t="s">
        <v>157</v>
      </c>
      <c r="V1829" s="106">
        <v>0</v>
      </c>
      <c r="W1829" s="107">
        <v>0</v>
      </c>
      <c r="X1829" s="108">
        <v>0</v>
      </c>
      <c r="Y1829" s="108" t="s">
        <v>156</v>
      </c>
      <c r="Z1829" s="109">
        <v>0</v>
      </c>
      <c r="AA1829" s="107">
        <v>0</v>
      </c>
      <c r="AB1829" s="108">
        <v>0</v>
      </c>
      <c r="AC1829" s="108" t="s">
        <v>156</v>
      </c>
      <c r="AD1829" s="110" t="s">
        <v>157</v>
      </c>
    </row>
    <row r="1830" spans="1:30" x14ac:dyDescent="0.2">
      <c r="A1830" s="105" t="s">
        <v>5311</v>
      </c>
      <c r="B1830" s="105" t="s">
        <v>5306</v>
      </c>
      <c r="C1830" s="105" t="s">
        <v>5312</v>
      </c>
      <c r="D1830" s="116">
        <v>0</v>
      </c>
      <c r="E1830" s="107">
        <v>0</v>
      </c>
      <c r="F1830" s="114">
        <v>6.3648418663203496E-16</v>
      </c>
      <c r="G1830" s="108" t="s">
        <v>156</v>
      </c>
      <c r="H1830" s="109">
        <v>0</v>
      </c>
      <c r="I1830" s="107">
        <v>0</v>
      </c>
      <c r="J1830" s="108">
        <v>0</v>
      </c>
      <c r="K1830" s="108" t="s">
        <v>156</v>
      </c>
      <c r="L1830" s="110" t="s">
        <v>157</v>
      </c>
      <c r="M1830" s="106">
        <v>0</v>
      </c>
      <c r="N1830" s="111">
        <v>0</v>
      </c>
      <c r="O1830" s="112">
        <v>0</v>
      </c>
      <c r="P1830" s="112" t="s">
        <v>156</v>
      </c>
      <c r="Q1830" s="109">
        <v>0</v>
      </c>
      <c r="R1830" s="107">
        <v>0</v>
      </c>
      <c r="S1830" s="108">
        <v>0</v>
      </c>
      <c r="T1830" s="108" t="s">
        <v>156</v>
      </c>
      <c r="U1830" s="110" t="s">
        <v>157</v>
      </c>
      <c r="V1830" s="106">
        <v>0</v>
      </c>
      <c r="W1830" s="107">
        <v>0</v>
      </c>
      <c r="X1830" s="108">
        <v>0</v>
      </c>
      <c r="Y1830" s="108" t="s">
        <v>156</v>
      </c>
      <c r="Z1830" s="109">
        <v>0</v>
      </c>
      <c r="AA1830" s="107">
        <v>0</v>
      </c>
      <c r="AB1830" s="108">
        <v>0</v>
      </c>
      <c r="AC1830" s="108" t="s">
        <v>156</v>
      </c>
      <c r="AD1830" s="110" t="s">
        <v>157</v>
      </c>
    </row>
    <row r="1831" spans="1:30" x14ac:dyDescent="0.2">
      <c r="A1831" s="105" t="s">
        <v>5313</v>
      </c>
      <c r="B1831" s="105" t="s">
        <v>5314</v>
      </c>
      <c r="C1831" s="105" t="s">
        <v>5315</v>
      </c>
      <c r="D1831" s="106">
        <v>0</v>
      </c>
      <c r="E1831" s="107">
        <v>0</v>
      </c>
      <c r="F1831" s="114">
        <v>2.3795357847435401E-20</v>
      </c>
      <c r="G1831" s="108" t="s">
        <v>156</v>
      </c>
      <c r="H1831" s="113">
        <v>0</v>
      </c>
      <c r="I1831" s="107">
        <v>0</v>
      </c>
      <c r="J1831" s="114">
        <v>4.85720708109571E-21</v>
      </c>
      <c r="K1831" s="108" t="s">
        <v>156</v>
      </c>
      <c r="L1831" s="110" t="s">
        <v>157</v>
      </c>
      <c r="M1831" s="116">
        <v>0</v>
      </c>
      <c r="N1831" s="111">
        <v>0</v>
      </c>
      <c r="O1831" s="115">
        <v>9.71685221321789E-21</v>
      </c>
      <c r="P1831" s="112" t="s">
        <v>156</v>
      </c>
      <c r="Q1831" s="113">
        <v>0</v>
      </c>
      <c r="R1831" s="107">
        <v>0</v>
      </c>
      <c r="S1831" s="114">
        <v>2.4316557015367799E-21</v>
      </c>
      <c r="T1831" s="108" t="s">
        <v>156</v>
      </c>
      <c r="U1831" s="110" t="s">
        <v>157</v>
      </c>
      <c r="V1831" s="116">
        <v>0</v>
      </c>
      <c r="W1831" s="107">
        <v>0</v>
      </c>
      <c r="X1831" s="114">
        <v>9.7095435606506897E-21</v>
      </c>
      <c r="Y1831" s="108" t="s">
        <v>156</v>
      </c>
      <c r="Z1831" s="113">
        <v>0</v>
      </c>
      <c r="AA1831" s="107">
        <v>0</v>
      </c>
      <c r="AB1831" s="114">
        <v>2.4304334568244801E-21</v>
      </c>
      <c r="AC1831" s="108" t="s">
        <v>156</v>
      </c>
      <c r="AD1831" s="110" t="s">
        <v>157</v>
      </c>
    </row>
    <row r="1832" spans="1:30" x14ac:dyDescent="0.2">
      <c r="A1832" s="105" t="s">
        <v>5316</v>
      </c>
      <c r="B1832" s="105" t="s">
        <v>5317</v>
      </c>
      <c r="C1832" s="105" t="s">
        <v>5318</v>
      </c>
      <c r="D1832" s="106">
        <v>0</v>
      </c>
      <c r="E1832" s="107">
        <v>0</v>
      </c>
      <c r="F1832" s="108">
        <v>0</v>
      </c>
      <c r="G1832" s="108" t="s">
        <v>156</v>
      </c>
      <c r="H1832" s="113">
        <v>0</v>
      </c>
      <c r="I1832" s="107">
        <v>0</v>
      </c>
      <c r="J1832" s="114">
        <v>3.1832192326668998E-16</v>
      </c>
      <c r="K1832" s="108" t="s">
        <v>156</v>
      </c>
      <c r="L1832" s="110" t="s">
        <v>157</v>
      </c>
      <c r="M1832" s="116">
        <v>0</v>
      </c>
      <c r="N1832" s="111">
        <v>0</v>
      </c>
      <c r="O1832" s="115">
        <v>1.5920090666136201E-16</v>
      </c>
      <c r="P1832" s="112" t="s">
        <v>156</v>
      </c>
      <c r="Q1832" s="109">
        <v>0</v>
      </c>
      <c r="R1832" s="107">
        <v>0</v>
      </c>
      <c r="S1832" s="108">
        <v>0</v>
      </c>
      <c r="T1832" s="108" t="s">
        <v>156</v>
      </c>
      <c r="U1832" s="110" t="s">
        <v>157</v>
      </c>
      <c r="V1832" s="106">
        <v>0</v>
      </c>
      <c r="W1832" s="107">
        <v>0</v>
      </c>
      <c r="X1832" s="114">
        <v>4.5006228448552301E-16</v>
      </c>
      <c r="Y1832" s="108" t="s">
        <v>156</v>
      </c>
      <c r="Z1832" s="109">
        <v>0</v>
      </c>
      <c r="AA1832" s="107">
        <v>0</v>
      </c>
      <c r="AB1832" s="108">
        <v>0</v>
      </c>
      <c r="AC1832" s="108" t="s">
        <v>156</v>
      </c>
      <c r="AD1832" s="110" t="s">
        <v>157</v>
      </c>
    </row>
    <row r="1833" spans="1:30" x14ac:dyDescent="0.2">
      <c r="A1833" s="105" t="s">
        <v>5319</v>
      </c>
      <c r="B1833" s="105" t="s">
        <v>5320</v>
      </c>
      <c r="C1833" s="105" t="s">
        <v>5321</v>
      </c>
      <c r="D1833" s="106">
        <v>0</v>
      </c>
      <c r="E1833" s="107">
        <v>0</v>
      </c>
      <c r="F1833" s="108">
        <v>3.7563606687668499E-3</v>
      </c>
      <c r="G1833" s="108" t="s">
        <v>156</v>
      </c>
      <c r="H1833" s="113">
        <v>0</v>
      </c>
      <c r="I1833" s="107">
        <v>0</v>
      </c>
      <c r="J1833" s="114">
        <v>5.0331732393568999E-5</v>
      </c>
      <c r="K1833" s="108" t="s">
        <v>156</v>
      </c>
      <c r="L1833" s="110" t="s">
        <v>157</v>
      </c>
      <c r="M1833" s="106">
        <v>0</v>
      </c>
      <c r="N1833" s="111">
        <v>0</v>
      </c>
      <c r="O1833" s="112">
        <v>3.1223852550923401E-3</v>
      </c>
      <c r="P1833" s="112" t="s">
        <v>156</v>
      </c>
      <c r="Q1833" s="113">
        <v>0</v>
      </c>
      <c r="R1833" s="107">
        <v>0</v>
      </c>
      <c r="S1833" s="114">
        <v>9.3367605220989104E-5</v>
      </c>
      <c r="T1833" s="108" t="s">
        <v>156</v>
      </c>
      <c r="U1833" s="110" t="s">
        <v>157</v>
      </c>
      <c r="V1833" s="116">
        <v>0</v>
      </c>
      <c r="W1833" s="107">
        <v>0</v>
      </c>
      <c r="X1833" s="108">
        <v>1.75328932055893E-3</v>
      </c>
      <c r="Y1833" s="108" t="s">
        <v>156</v>
      </c>
      <c r="Z1833" s="113">
        <v>0</v>
      </c>
      <c r="AA1833" s="107">
        <v>0</v>
      </c>
      <c r="AB1833" s="114">
        <v>7.6456152876863595E-4</v>
      </c>
      <c r="AC1833" s="108" t="s">
        <v>156</v>
      </c>
      <c r="AD1833" s="110" t="s">
        <v>157</v>
      </c>
    </row>
    <row r="1834" spans="1:30" x14ac:dyDescent="0.2">
      <c r="A1834" s="105" t="s">
        <v>5322</v>
      </c>
      <c r="B1834" s="105" t="s">
        <v>5323</v>
      </c>
      <c r="C1834" s="105" t="s">
        <v>5324</v>
      </c>
      <c r="D1834" s="116">
        <v>0</v>
      </c>
      <c r="E1834" s="107">
        <v>0</v>
      </c>
      <c r="F1834" s="114">
        <v>1.59121046658008E-16</v>
      </c>
      <c r="G1834" s="108" t="s">
        <v>156</v>
      </c>
      <c r="H1834" s="109">
        <v>0</v>
      </c>
      <c r="I1834" s="107">
        <v>0</v>
      </c>
      <c r="J1834" s="108">
        <v>0</v>
      </c>
      <c r="K1834" s="108" t="s">
        <v>156</v>
      </c>
      <c r="L1834" s="110" t="s">
        <v>157</v>
      </c>
      <c r="M1834" s="116">
        <v>0</v>
      </c>
      <c r="N1834" s="111">
        <v>0</v>
      </c>
      <c r="O1834" s="115">
        <v>1.5920090666136201E-16</v>
      </c>
      <c r="P1834" s="112" t="s">
        <v>156</v>
      </c>
      <c r="Q1834" s="109">
        <v>0</v>
      </c>
      <c r="R1834" s="107">
        <v>0</v>
      </c>
      <c r="S1834" s="108">
        <v>0</v>
      </c>
      <c r="T1834" s="108" t="s">
        <v>156</v>
      </c>
      <c r="U1834" s="110" t="s">
        <v>157</v>
      </c>
      <c r="V1834" s="106">
        <v>0</v>
      </c>
      <c r="W1834" s="107">
        <v>0</v>
      </c>
      <c r="X1834" s="108">
        <v>0</v>
      </c>
      <c r="Y1834" s="108" t="s">
        <v>156</v>
      </c>
      <c r="Z1834" s="113">
        <v>0</v>
      </c>
      <c r="AA1834" s="107">
        <v>0</v>
      </c>
      <c r="AB1834" s="114">
        <v>1.12600278900618E-16</v>
      </c>
      <c r="AC1834" s="108" t="s">
        <v>156</v>
      </c>
      <c r="AD1834" s="110" t="s">
        <v>157</v>
      </c>
    </row>
    <row r="1835" spans="1:30" x14ac:dyDescent="0.2">
      <c r="A1835" s="105" t="s">
        <v>5325</v>
      </c>
      <c r="B1835" s="105" t="s">
        <v>5326</v>
      </c>
      <c r="C1835" s="105" t="s">
        <v>5327</v>
      </c>
      <c r="D1835" s="116">
        <v>0</v>
      </c>
      <c r="E1835" s="107">
        <v>0</v>
      </c>
      <c r="F1835" s="114">
        <v>1.5912104665801101E-16</v>
      </c>
      <c r="G1835" s="108" t="s">
        <v>156</v>
      </c>
      <c r="H1835" s="113">
        <v>0</v>
      </c>
      <c r="I1835" s="107">
        <v>0</v>
      </c>
      <c r="J1835" s="114">
        <v>3.9790240408336198E-17</v>
      </c>
      <c r="K1835" s="108" t="s">
        <v>156</v>
      </c>
      <c r="L1835" s="110" t="s">
        <v>157</v>
      </c>
      <c r="M1835" s="116">
        <v>0</v>
      </c>
      <c r="N1835" s="111">
        <v>0</v>
      </c>
      <c r="O1835" s="115">
        <v>1.3780276444628E-16</v>
      </c>
      <c r="P1835" s="112" t="s">
        <v>156</v>
      </c>
      <c r="Q1835" s="113">
        <v>0</v>
      </c>
      <c r="R1835" s="107">
        <v>0</v>
      </c>
      <c r="S1835" s="114">
        <v>1.9920123506989199E-17</v>
      </c>
      <c r="T1835" s="108" t="s">
        <v>156</v>
      </c>
      <c r="U1835" s="110" t="s">
        <v>157</v>
      </c>
      <c r="V1835" s="106">
        <v>0</v>
      </c>
      <c r="W1835" s="107">
        <v>0</v>
      </c>
      <c r="X1835" s="108">
        <v>0</v>
      </c>
      <c r="Y1835" s="108" t="s">
        <v>156</v>
      </c>
      <c r="Z1835" s="109">
        <v>0</v>
      </c>
      <c r="AA1835" s="107">
        <v>0</v>
      </c>
      <c r="AB1835" s="108">
        <v>0</v>
      </c>
      <c r="AC1835" s="108" t="s">
        <v>156</v>
      </c>
      <c r="AD1835" s="110" t="s">
        <v>157</v>
      </c>
    </row>
    <row r="1836" spans="1:30" x14ac:dyDescent="0.2">
      <c r="A1836" s="105" t="s">
        <v>5328</v>
      </c>
      <c r="B1836" s="105" t="s">
        <v>5326</v>
      </c>
      <c r="C1836" s="105" t="s">
        <v>5329</v>
      </c>
      <c r="D1836" s="116">
        <v>0</v>
      </c>
      <c r="E1836" s="107">
        <v>0</v>
      </c>
      <c r="F1836" s="114">
        <v>5.7358621561357099E-16</v>
      </c>
      <c r="G1836" s="108" t="s">
        <v>156</v>
      </c>
      <c r="H1836" s="109">
        <v>0</v>
      </c>
      <c r="I1836" s="107">
        <v>0</v>
      </c>
      <c r="J1836" s="108">
        <v>0</v>
      </c>
      <c r="K1836" s="108" t="s">
        <v>156</v>
      </c>
      <c r="L1836" s="110" t="s">
        <v>157</v>
      </c>
      <c r="M1836" s="116">
        <v>0</v>
      </c>
      <c r="N1836" s="111">
        <v>0</v>
      </c>
      <c r="O1836" s="115">
        <v>7.9600453330681202E-17</v>
      </c>
      <c r="P1836" s="112" t="s">
        <v>156</v>
      </c>
      <c r="Q1836" s="113">
        <v>0</v>
      </c>
      <c r="R1836" s="107">
        <v>0</v>
      </c>
      <c r="S1836" s="114">
        <v>1.9920123506989199E-17</v>
      </c>
      <c r="T1836" s="108" t="s">
        <v>156</v>
      </c>
      <c r="U1836" s="110" t="s">
        <v>157</v>
      </c>
      <c r="V1836" s="106">
        <v>0</v>
      </c>
      <c r="W1836" s="107">
        <v>0</v>
      </c>
      <c r="X1836" s="108">
        <v>0</v>
      </c>
      <c r="Y1836" s="108" t="s">
        <v>156</v>
      </c>
      <c r="Z1836" s="109">
        <v>0</v>
      </c>
      <c r="AA1836" s="107">
        <v>0</v>
      </c>
      <c r="AB1836" s="108">
        <v>0</v>
      </c>
      <c r="AC1836" s="108" t="s">
        <v>156</v>
      </c>
      <c r="AD1836" s="110" t="s">
        <v>157</v>
      </c>
    </row>
    <row r="1837" spans="1:30" x14ac:dyDescent="0.2">
      <c r="A1837" s="105" t="s">
        <v>5330</v>
      </c>
      <c r="B1837" s="105" t="s">
        <v>5331</v>
      </c>
      <c r="C1837" s="105" t="s">
        <v>5332</v>
      </c>
      <c r="D1837" s="106">
        <v>0</v>
      </c>
      <c r="E1837" s="107">
        <v>0</v>
      </c>
      <c r="F1837" s="108">
        <v>0</v>
      </c>
      <c r="G1837" s="108" t="s">
        <v>156</v>
      </c>
      <c r="H1837" s="109">
        <v>0</v>
      </c>
      <c r="I1837" s="107">
        <v>0</v>
      </c>
      <c r="J1837" s="108">
        <v>0</v>
      </c>
      <c r="K1837" s="108" t="s">
        <v>156</v>
      </c>
      <c r="L1837" s="110" t="s">
        <v>157</v>
      </c>
      <c r="M1837" s="106">
        <v>0</v>
      </c>
      <c r="N1837" s="111">
        <v>0</v>
      </c>
      <c r="O1837" s="112">
        <v>0</v>
      </c>
      <c r="P1837" s="112" t="s">
        <v>156</v>
      </c>
      <c r="Q1837" s="109">
        <v>0</v>
      </c>
      <c r="R1837" s="107">
        <v>0</v>
      </c>
      <c r="S1837" s="108">
        <v>0</v>
      </c>
      <c r="T1837" s="108" t="s">
        <v>156</v>
      </c>
      <c r="U1837" s="110" t="s">
        <v>157</v>
      </c>
      <c r="V1837" s="116">
        <v>0</v>
      </c>
      <c r="W1837" s="107">
        <v>0</v>
      </c>
      <c r="X1837" s="114">
        <v>1.5535269697040899E-19</v>
      </c>
      <c r="Y1837" s="108" t="s">
        <v>156</v>
      </c>
      <c r="Z1837" s="109">
        <v>0</v>
      </c>
      <c r="AA1837" s="107">
        <v>0</v>
      </c>
      <c r="AB1837" s="108">
        <v>0</v>
      </c>
      <c r="AC1837" s="108" t="s">
        <v>156</v>
      </c>
      <c r="AD1837" s="110" t="s">
        <v>157</v>
      </c>
    </row>
    <row r="1838" spans="1:30" x14ac:dyDescent="0.2">
      <c r="A1838" s="105" t="s">
        <v>5333</v>
      </c>
      <c r="B1838" s="105" t="s">
        <v>5334</v>
      </c>
      <c r="C1838" s="105" t="s">
        <v>5335</v>
      </c>
      <c r="D1838" s="106">
        <v>0</v>
      </c>
      <c r="E1838" s="107">
        <v>0</v>
      </c>
      <c r="F1838" s="108">
        <v>0</v>
      </c>
      <c r="G1838" s="108" t="s">
        <v>156</v>
      </c>
      <c r="H1838" s="113">
        <v>0</v>
      </c>
      <c r="I1838" s="107">
        <v>0</v>
      </c>
      <c r="J1838" s="114">
        <v>1.24344501276049E-18</v>
      </c>
      <c r="K1838" s="108" t="s">
        <v>156</v>
      </c>
      <c r="L1838" s="110" t="s">
        <v>157</v>
      </c>
      <c r="M1838" s="106">
        <v>0</v>
      </c>
      <c r="N1838" s="111">
        <v>0</v>
      </c>
      <c r="O1838" s="112">
        <v>0</v>
      </c>
      <c r="P1838" s="112" t="s">
        <v>156</v>
      </c>
      <c r="Q1838" s="113">
        <v>0</v>
      </c>
      <c r="R1838" s="107">
        <v>0</v>
      </c>
      <c r="S1838" s="114">
        <v>1.9920123506989199E-17</v>
      </c>
      <c r="T1838" s="108" t="s">
        <v>156</v>
      </c>
      <c r="U1838" s="110" t="s">
        <v>157</v>
      </c>
      <c r="V1838" s="106">
        <v>0</v>
      </c>
      <c r="W1838" s="107">
        <v>0</v>
      </c>
      <c r="X1838" s="108">
        <v>0</v>
      </c>
      <c r="Y1838" s="108" t="s">
        <v>156</v>
      </c>
      <c r="Z1838" s="109">
        <v>0</v>
      </c>
      <c r="AA1838" s="107">
        <v>0</v>
      </c>
      <c r="AB1838" s="108">
        <v>0</v>
      </c>
      <c r="AC1838" s="108" t="s">
        <v>156</v>
      </c>
      <c r="AD1838" s="110" t="s">
        <v>157</v>
      </c>
    </row>
    <row r="1839" spans="1:30" x14ac:dyDescent="0.2">
      <c r="A1839" s="105" t="s">
        <v>5336</v>
      </c>
      <c r="B1839" s="105" t="s">
        <v>5337</v>
      </c>
      <c r="C1839" s="105" t="s">
        <v>5338</v>
      </c>
      <c r="D1839" s="106">
        <v>0</v>
      </c>
      <c r="E1839" s="107">
        <v>0</v>
      </c>
      <c r="F1839" s="108">
        <v>0</v>
      </c>
      <c r="G1839" s="108" t="s">
        <v>156</v>
      </c>
      <c r="H1839" s="109">
        <v>0</v>
      </c>
      <c r="I1839" s="107">
        <v>0</v>
      </c>
      <c r="J1839" s="108">
        <v>0</v>
      </c>
      <c r="K1839" s="108" t="s">
        <v>156</v>
      </c>
      <c r="L1839" s="110" t="s">
        <v>157</v>
      </c>
      <c r="M1839" s="106">
        <v>0</v>
      </c>
      <c r="N1839" s="111">
        <v>0</v>
      </c>
      <c r="O1839" s="112">
        <v>0</v>
      </c>
      <c r="P1839" s="112" t="s">
        <v>156</v>
      </c>
      <c r="Q1839" s="109">
        <v>0</v>
      </c>
      <c r="R1839" s="107">
        <v>0</v>
      </c>
      <c r="S1839" s="108">
        <v>0</v>
      </c>
      <c r="T1839" s="108" t="s">
        <v>156</v>
      </c>
      <c r="U1839" s="110" t="s">
        <v>157</v>
      </c>
      <c r="V1839" s="106">
        <v>0</v>
      </c>
      <c r="W1839" s="107">
        <v>0</v>
      </c>
      <c r="X1839" s="108">
        <v>0</v>
      </c>
      <c r="Y1839" s="108" t="s">
        <v>156</v>
      </c>
      <c r="Z1839" s="109">
        <v>0</v>
      </c>
      <c r="AA1839" s="107">
        <v>0</v>
      </c>
      <c r="AB1839" s="108">
        <v>0</v>
      </c>
      <c r="AC1839" s="108" t="s">
        <v>156</v>
      </c>
      <c r="AD1839" s="110" t="s">
        <v>157</v>
      </c>
    </row>
    <row r="1840" spans="1:30" x14ac:dyDescent="0.2">
      <c r="A1840" s="105" t="s">
        <v>5339</v>
      </c>
      <c r="B1840" s="105" t="s">
        <v>5340</v>
      </c>
      <c r="C1840" s="105" t="s">
        <v>5341</v>
      </c>
      <c r="D1840" s="106">
        <v>0</v>
      </c>
      <c r="E1840" s="107">
        <v>0</v>
      </c>
      <c r="F1840" s="108">
        <v>0</v>
      </c>
      <c r="G1840" s="108" t="s">
        <v>156</v>
      </c>
      <c r="H1840" s="109">
        <v>0</v>
      </c>
      <c r="I1840" s="107">
        <v>0</v>
      </c>
      <c r="J1840" s="108">
        <v>0</v>
      </c>
      <c r="K1840" s="108" t="s">
        <v>156</v>
      </c>
      <c r="L1840" s="110" t="s">
        <v>157</v>
      </c>
      <c r="M1840" s="106">
        <v>0</v>
      </c>
      <c r="N1840" s="111">
        <v>0</v>
      </c>
      <c r="O1840" s="115">
        <v>1.40750384185775E-17</v>
      </c>
      <c r="P1840" s="112" t="s">
        <v>156</v>
      </c>
      <c r="Q1840" s="109">
        <v>0</v>
      </c>
      <c r="R1840" s="107">
        <v>0</v>
      </c>
      <c r="S1840" s="108">
        <v>0</v>
      </c>
      <c r="T1840" s="108" t="s">
        <v>156</v>
      </c>
      <c r="U1840" s="110" t="s">
        <v>157</v>
      </c>
      <c r="V1840" s="106">
        <v>0</v>
      </c>
      <c r="W1840" s="107">
        <v>0</v>
      </c>
      <c r="X1840" s="108">
        <v>0</v>
      </c>
      <c r="Y1840" s="108" t="s">
        <v>156</v>
      </c>
      <c r="Z1840" s="109">
        <v>0</v>
      </c>
      <c r="AA1840" s="107">
        <v>0</v>
      </c>
      <c r="AB1840" s="108">
        <v>0</v>
      </c>
      <c r="AC1840" s="108" t="s">
        <v>156</v>
      </c>
      <c r="AD1840" s="110" t="s">
        <v>157</v>
      </c>
    </row>
    <row r="1841" spans="1:30" x14ac:dyDescent="0.2">
      <c r="A1841" s="105" t="s">
        <v>5342</v>
      </c>
      <c r="B1841" s="105" t="s">
        <v>5343</v>
      </c>
      <c r="C1841" s="105" t="s">
        <v>5344</v>
      </c>
      <c r="D1841" s="106">
        <v>0</v>
      </c>
      <c r="E1841" s="107">
        <v>0</v>
      </c>
      <c r="F1841" s="108">
        <v>5.8125097451761101E-2</v>
      </c>
      <c r="G1841" s="108" t="s">
        <v>156</v>
      </c>
      <c r="H1841" s="109">
        <v>0</v>
      </c>
      <c r="I1841" s="107">
        <v>0</v>
      </c>
      <c r="J1841" s="108">
        <v>1.30744617526225E-2</v>
      </c>
      <c r="K1841" s="108" t="s">
        <v>156</v>
      </c>
      <c r="L1841" s="110" t="s">
        <v>157</v>
      </c>
      <c r="M1841" s="106">
        <v>0</v>
      </c>
      <c r="N1841" s="111">
        <v>0</v>
      </c>
      <c r="O1841" s="112">
        <v>5.90001430280876E-2</v>
      </c>
      <c r="P1841" s="112" t="s">
        <v>156</v>
      </c>
      <c r="Q1841" s="109">
        <v>0</v>
      </c>
      <c r="R1841" s="107">
        <v>0</v>
      </c>
      <c r="S1841" s="108">
        <v>0</v>
      </c>
      <c r="T1841" s="108" t="s">
        <v>156</v>
      </c>
      <c r="U1841" s="110" t="s">
        <v>157</v>
      </c>
      <c r="V1841" s="116">
        <v>0</v>
      </c>
      <c r="W1841" s="107">
        <v>0</v>
      </c>
      <c r="X1841" s="108">
        <v>2.7124519574698197E-4</v>
      </c>
      <c r="Y1841" s="108" t="s">
        <v>156</v>
      </c>
      <c r="Z1841" s="113">
        <v>0</v>
      </c>
      <c r="AA1841" s="107">
        <v>0</v>
      </c>
      <c r="AB1841" s="114">
        <v>9.3503203286914201E-5</v>
      </c>
      <c r="AC1841" s="108" t="s">
        <v>156</v>
      </c>
      <c r="AD1841" s="110" t="s">
        <v>157</v>
      </c>
    </row>
    <row r="1842" spans="1:30" x14ac:dyDescent="0.2">
      <c r="A1842" s="105" t="s">
        <v>5345</v>
      </c>
      <c r="B1842" s="105" t="s">
        <v>5346</v>
      </c>
      <c r="C1842" s="105" t="s">
        <v>5347</v>
      </c>
      <c r="D1842" s="116">
        <v>0</v>
      </c>
      <c r="E1842" s="107">
        <v>0</v>
      </c>
      <c r="F1842" s="114">
        <v>5.2629997548084799E-17</v>
      </c>
      <c r="G1842" s="108" t="s">
        <v>156</v>
      </c>
      <c r="H1842" s="113">
        <v>0</v>
      </c>
      <c r="I1842" s="107">
        <v>0</v>
      </c>
      <c r="J1842" s="114">
        <v>1.5543062659506301E-19</v>
      </c>
      <c r="K1842" s="108" t="s">
        <v>156</v>
      </c>
      <c r="L1842" s="110" t="s">
        <v>157</v>
      </c>
      <c r="M1842" s="116">
        <v>0</v>
      </c>
      <c r="N1842" s="111">
        <v>0</v>
      </c>
      <c r="O1842" s="115">
        <v>2.48751416658366E-17</v>
      </c>
      <c r="P1842" s="112" t="s">
        <v>156</v>
      </c>
      <c r="Q1842" s="109">
        <v>0</v>
      </c>
      <c r="R1842" s="107">
        <v>0</v>
      </c>
      <c r="S1842" s="108">
        <v>0</v>
      </c>
      <c r="T1842" s="108" t="s">
        <v>156</v>
      </c>
      <c r="U1842" s="110" t="s">
        <v>157</v>
      </c>
      <c r="V1842" s="116">
        <v>0</v>
      </c>
      <c r="W1842" s="107">
        <v>0</v>
      </c>
      <c r="X1842" s="114">
        <v>1.98851452122126E-17</v>
      </c>
      <c r="Y1842" s="108" t="s">
        <v>156</v>
      </c>
      <c r="Z1842" s="109">
        <v>0</v>
      </c>
      <c r="AA1842" s="107">
        <v>0</v>
      </c>
      <c r="AB1842" s="114">
        <v>3.5205282700511798E-18</v>
      </c>
      <c r="AC1842" s="108" t="s">
        <v>156</v>
      </c>
      <c r="AD1842" s="110" t="s">
        <v>157</v>
      </c>
    </row>
    <row r="1843" spans="1:30" x14ac:dyDescent="0.2">
      <c r="A1843" s="105" t="s">
        <v>5348</v>
      </c>
      <c r="B1843" s="105" t="s">
        <v>5349</v>
      </c>
      <c r="C1843" s="105" t="s">
        <v>5350</v>
      </c>
      <c r="D1843" s="106">
        <v>-0.32308007474603001</v>
      </c>
      <c r="E1843" s="107">
        <v>0.13111430688809755</v>
      </c>
      <c r="F1843" s="108">
        <v>2.9804232382338699E-2</v>
      </c>
      <c r="G1843" s="108">
        <v>9.2250295552170805</v>
      </c>
      <c r="H1843" s="109">
        <v>-2.6291046390050699E-2</v>
      </c>
      <c r="I1843" s="107">
        <v>6.4772225646835921E-2</v>
      </c>
      <c r="J1843" s="108">
        <v>1.0989071838644299E-2</v>
      </c>
      <c r="K1843" s="108">
        <v>41.797772806802001</v>
      </c>
      <c r="L1843" s="110">
        <v>-1.017377894998108</v>
      </c>
      <c r="M1843" s="106">
        <v>-0.102068149459317</v>
      </c>
      <c r="N1843" s="111">
        <v>5.5429645627955361E-2</v>
      </c>
      <c r="O1843" s="112">
        <v>3.3460564181607803E-2</v>
      </c>
      <c r="P1843" s="112">
        <v>32.782571604224799</v>
      </c>
      <c r="Q1843" s="109">
        <v>-1.33331050544421E-2</v>
      </c>
      <c r="R1843" s="107">
        <v>3.0757213480820954E-2</v>
      </c>
      <c r="S1843" s="108">
        <v>9.8964085655094697E-3</v>
      </c>
      <c r="T1843" s="108">
        <v>74.224335029988794</v>
      </c>
      <c r="U1843" s="110">
        <v>-0.84973297922987689</v>
      </c>
      <c r="V1843" s="106">
        <v>-0.157106054930261</v>
      </c>
      <c r="W1843" s="107">
        <v>2.6015243406236298E-2</v>
      </c>
      <c r="X1843" s="108">
        <v>2.6966234078449499E-2</v>
      </c>
      <c r="Y1843" s="108">
        <v>17.1643505977028</v>
      </c>
      <c r="Z1843" s="109">
        <v>-1.25890490437481E-2</v>
      </c>
      <c r="AA1843" s="107">
        <v>6.4529641506653364E-3</v>
      </c>
      <c r="AB1843" s="108">
        <v>2.0094969170256601E-2</v>
      </c>
      <c r="AC1843" s="108">
        <v>159.62261407056801</v>
      </c>
      <c r="AD1843" s="110">
        <v>-2.0113232899062679</v>
      </c>
    </row>
    <row r="1844" spans="1:30" x14ac:dyDescent="0.2">
      <c r="A1844" s="105" t="s">
        <v>5351</v>
      </c>
      <c r="B1844" s="105" t="s">
        <v>5352</v>
      </c>
      <c r="C1844" s="105" t="s">
        <v>5353</v>
      </c>
      <c r="D1844" s="106">
        <v>0</v>
      </c>
      <c r="E1844" s="107">
        <v>0</v>
      </c>
      <c r="F1844" s="108">
        <v>0</v>
      </c>
      <c r="G1844" s="108" t="s">
        <v>156</v>
      </c>
      <c r="H1844" s="109">
        <v>0</v>
      </c>
      <c r="I1844" s="107">
        <v>0</v>
      </c>
      <c r="J1844" s="108">
        <v>0</v>
      </c>
      <c r="K1844" s="108" t="s">
        <v>156</v>
      </c>
      <c r="L1844" s="110" t="s">
        <v>157</v>
      </c>
      <c r="M1844" s="106">
        <v>0</v>
      </c>
      <c r="N1844" s="111">
        <v>0</v>
      </c>
      <c r="O1844" s="112">
        <v>0</v>
      </c>
      <c r="P1844" s="112" t="s">
        <v>156</v>
      </c>
      <c r="Q1844" s="109">
        <v>0</v>
      </c>
      <c r="R1844" s="107">
        <v>0</v>
      </c>
      <c r="S1844" s="108">
        <v>0</v>
      </c>
      <c r="T1844" s="108" t="s">
        <v>156</v>
      </c>
      <c r="U1844" s="110" t="s">
        <v>157</v>
      </c>
      <c r="V1844" s="106">
        <v>0</v>
      </c>
      <c r="W1844" s="107">
        <v>0</v>
      </c>
      <c r="X1844" s="108">
        <v>0</v>
      </c>
      <c r="Y1844" s="108" t="s">
        <v>156</v>
      </c>
      <c r="Z1844" s="109">
        <v>0</v>
      </c>
      <c r="AA1844" s="107">
        <v>0</v>
      </c>
      <c r="AB1844" s="108">
        <v>0</v>
      </c>
      <c r="AC1844" s="108" t="s">
        <v>156</v>
      </c>
      <c r="AD1844" s="110" t="s">
        <v>157</v>
      </c>
    </row>
    <row r="1845" spans="1:30" x14ac:dyDescent="0.2">
      <c r="A1845" s="105" t="s">
        <v>5354</v>
      </c>
      <c r="B1845" s="105" t="s">
        <v>5355</v>
      </c>
      <c r="C1845" s="105" t="s">
        <v>5356</v>
      </c>
      <c r="D1845" s="116">
        <v>0</v>
      </c>
      <c r="E1845" s="107">
        <v>0</v>
      </c>
      <c r="F1845" s="114">
        <v>3.8847911781739897E-20</v>
      </c>
      <c r="G1845" s="108" t="s">
        <v>156</v>
      </c>
      <c r="H1845" s="109">
        <v>0</v>
      </c>
      <c r="I1845" s="107">
        <v>0</v>
      </c>
      <c r="J1845" s="108">
        <v>0</v>
      </c>
      <c r="K1845" s="108" t="s">
        <v>156</v>
      </c>
      <c r="L1845" s="110" t="s">
        <v>157</v>
      </c>
      <c r="M1845" s="116">
        <v>0</v>
      </c>
      <c r="N1845" s="111">
        <v>0</v>
      </c>
      <c r="O1845" s="115">
        <v>1.9433704426435801E-20</v>
      </c>
      <c r="P1845" s="112" t="s">
        <v>156</v>
      </c>
      <c r="Q1845" s="113">
        <v>0</v>
      </c>
      <c r="R1845" s="107">
        <v>0</v>
      </c>
      <c r="S1845" s="114">
        <v>9.7266228061471105E-21</v>
      </c>
      <c r="T1845" s="108" t="s">
        <v>156</v>
      </c>
      <c r="U1845" s="110" t="s">
        <v>157</v>
      </c>
      <c r="V1845" s="106">
        <v>0</v>
      </c>
      <c r="W1845" s="107">
        <v>0</v>
      </c>
      <c r="X1845" s="108">
        <v>0</v>
      </c>
      <c r="Y1845" s="108" t="s">
        <v>156</v>
      </c>
      <c r="Z1845" s="113">
        <v>0</v>
      </c>
      <c r="AA1845" s="107">
        <v>0</v>
      </c>
      <c r="AB1845" s="114">
        <v>4.8608669136489902E-21</v>
      </c>
      <c r="AC1845" s="108" t="s">
        <v>156</v>
      </c>
      <c r="AD1845" s="110" t="s">
        <v>157</v>
      </c>
    </row>
    <row r="1846" spans="1:30" x14ac:dyDescent="0.2">
      <c r="A1846" s="105" t="s">
        <v>5357</v>
      </c>
      <c r="B1846" s="105" t="s">
        <v>5358</v>
      </c>
      <c r="C1846" s="105" t="s">
        <v>5359</v>
      </c>
      <c r="D1846" s="106">
        <v>0</v>
      </c>
      <c r="E1846" s="107">
        <v>0</v>
      </c>
      <c r="F1846" s="108">
        <v>2.1975427609852E-3</v>
      </c>
      <c r="G1846" s="108" t="s">
        <v>156</v>
      </c>
      <c r="H1846" s="109">
        <v>0</v>
      </c>
      <c r="I1846" s="107">
        <v>0</v>
      </c>
      <c r="J1846" s="108">
        <v>3.90581697819233E-3</v>
      </c>
      <c r="K1846" s="108" t="s">
        <v>156</v>
      </c>
      <c r="L1846" s="110" t="s">
        <v>157</v>
      </c>
      <c r="M1846" s="116">
        <v>0</v>
      </c>
      <c r="N1846" s="111">
        <v>0</v>
      </c>
      <c r="O1846" s="112">
        <v>1.7041004196229499E-3</v>
      </c>
      <c r="P1846" s="112" t="s">
        <v>156</v>
      </c>
      <c r="Q1846" s="109">
        <v>0</v>
      </c>
      <c r="R1846" s="107">
        <v>0</v>
      </c>
      <c r="S1846" s="108">
        <v>2.8669041271726101E-3</v>
      </c>
      <c r="T1846" s="108" t="s">
        <v>156</v>
      </c>
      <c r="U1846" s="110" t="s">
        <v>157</v>
      </c>
      <c r="V1846" s="106">
        <v>0</v>
      </c>
      <c r="W1846" s="107">
        <v>0</v>
      </c>
      <c r="X1846" s="108">
        <v>2.8862622950364598E-3</v>
      </c>
      <c r="Y1846" s="108" t="s">
        <v>156</v>
      </c>
      <c r="Z1846" s="109">
        <v>0</v>
      </c>
      <c r="AA1846" s="107">
        <v>0</v>
      </c>
      <c r="AB1846" s="108">
        <v>2.68362363195144E-3</v>
      </c>
      <c r="AC1846" s="108" t="s">
        <v>156</v>
      </c>
      <c r="AD1846" s="110" t="s">
        <v>157</v>
      </c>
    </row>
    <row r="1847" spans="1:30" x14ac:dyDescent="0.2">
      <c r="A1847" s="105" t="s">
        <v>5360</v>
      </c>
      <c r="B1847" s="105" t="s">
        <v>5361</v>
      </c>
      <c r="C1847" s="105" t="s">
        <v>5362</v>
      </c>
      <c r="D1847" s="106">
        <v>0</v>
      </c>
      <c r="E1847" s="107">
        <v>0</v>
      </c>
      <c r="F1847" s="108">
        <v>0</v>
      </c>
      <c r="G1847" s="108" t="s">
        <v>156</v>
      </c>
      <c r="H1847" s="109">
        <v>0</v>
      </c>
      <c r="I1847" s="107">
        <v>0</v>
      </c>
      <c r="J1847" s="108">
        <v>0</v>
      </c>
      <c r="K1847" s="108" t="s">
        <v>156</v>
      </c>
      <c r="L1847" s="110" t="s">
        <v>157</v>
      </c>
      <c r="M1847" s="106">
        <v>0</v>
      </c>
      <c r="N1847" s="111">
        <v>0</v>
      </c>
      <c r="O1847" s="112">
        <v>0</v>
      </c>
      <c r="P1847" s="112" t="s">
        <v>156</v>
      </c>
      <c r="Q1847" s="109">
        <v>0</v>
      </c>
      <c r="R1847" s="107">
        <v>0</v>
      </c>
      <c r="S1847" s="108">
        <v>0</v>
      </c>
      <c r="T1847" s="108" t="s">
        <v>156</v>
      </c>
      <c r="U1847" s="110" t="s">
        <v>157</v>
      </c>
      <c r="V1847" s="106">
        <v>0</v>
      </c>
      <c r="W1847" s="107">
        <v>0</v>
      </c>
      <c r="X1847" s="108">
        <v>0</v>
      </c>
      <c r="Y1847" s="108" t="s">
        <v>156</v>
      </c>
      <c r="Z1847" s="109">
        <v>0</v>
      </c>
      <c r="AA1847" s="107">
        <v>0</v>
      </c>
      <c r="AB1847" s="108">
        <v>0</v>
      </c>
      <c r="AC1847" s="108" t="s">
        <v>156</v>
      </c>
      <c r="AD1847" s="110" t="s">
        <v>157</v>
      </c>
    </row>
    <row r="1848" spans="1:30" x14ac:dyDescent="0.2">
      <c r="A1848" s="105" t="s">
        <v>5363</v>
      </c>
      <c r="B1848" s="105" t="s">
        <v>5361</v>
      </c>
      <c r="C1848" s="105" t="s">
        <v>5364</v>
      </c>
      <c r="D1848" s="106">
        <v>0</v>
      </c>
      <c r="E1848" s="107">
        <v>0</v>
      </c>
      <c r="F1848" s="108">
        <v>0</v>
      </c>
      <c r="G1848" s="108" t="s">
        <v>156</v>
      </c>
      <c r="H1848" s="109">
        <v>0</v>
      </c>
      <c r="I1848" s="107">
        <v>0</v>
      </c>
      <c r="J1848" s="108">
        <v>0</v>
      </c>
      <c r="K1848" s="108" t="s">
        <v>156</v>
      </c>
      <c r="L1848" s="110" t="s">
        <v>157</v>
      </c>
      <c r="M1848" s="106">
        <v>0</v>
      </c>
      <c r="N1848" s="111">
        <v>0</v>
      </c>
      <c r="O1848" s="112">
        <v>0</v>
      </c>
      <c r="P1848" s="112" t="s">
        <v>156</v>
      </c>
      <c r="Q1848" s="109">
        <v>0</v>
      </c>
      <c r="R1848" s="107">
        <v>0</v>
      </c>
      <c r="S1848" s="108">
        <v>0</v>
      </c>
      <c r="T1848" s="108" t="s">
        <v>156</v>
      </c>
      <c r="U1848" s="110" t="s">
        <v>157</v>
      </c>
      <c r="V1848" s="106">
        <v>0</v>
      </c>
      <c r="W1848" s="107">
        <v>0</v>
      </c>
      <c r="X1848" s="108">
        <v>0</v>
      </c>
      <c r="Y1848" s="108" t="s">
        <v>156</v>
      </c>
      <c r="Z1848" s="109">
        <v>0</v>
      </c>
      <c r="AA1848" s="107">
        <v>0</v>
      </c>
      <c r="AB1848" s="108">
        <v>0</v>
      </c>
      <c r="AC1848" s="108" t="s">
        <v>156</v>
      </c>
      <c r="AD1848" s="110" t="s">
        <v>157</v>
      </c>
    </row>
    <row r="1849" spans="1:30" x14ac:dyDescent="0.2">
      <c r="A1849" s="105" t="s">
        <v>5365</v>
      </c>
      <c r="B1849" s="105" t="s">
        <v>5366</v>
      </c>
      <c r="C1849" s="105" t="s">
        <v>5367</v>
      </c>
      <c r="D1849" s="106">
        <v>0</v>
      </c>
      <c r="E1849" s="107">
        <v>0</v>
      </c>
      <c r="F1849" s="108">
        <v>0</v>
      </c>
      <c r="G1849" s="108" t="s">
        <v>156</v>
      </c>
      <c r="H1849" s="113">
        <v>0</v>
      </c>
      <c r="I1849" s="107">
        <v>0</v>
      </c>
      <c r="J1849" s="114">
        <v>1.6404618163401001E-20</v>
      </c>
      <c r="K1849" s="108" t="s">
        <v>156</v>
      </c>
      <c r="L1849" s="110" t="s">
        <v>157</v>
      </c>
      <c r="M1849" s="106">
        <v>0</v>
      </c>
      <c r="N1849" s="111">
        <v>0</v>
      </c>
      <c r="O1849" s="112">
        <v>0</v>
      </c>
      <c r="P1849" s="112" t="s">
        <v>156</v>
      </c>
      <c r="Q1849" s="113">
        <v>0</v>
      </c>
      <c r="R1849" s="107">
        <v>0</v>
      </c>
      <c r="S1849" s="114">
        <v>2.4316557015367701E-21</v>
      </c>
      <c r="T1849" s="108" t="s">
        <v>156</v>
      </c>
      <c r="U1849" s="110" t="s">
        <v>157</v>
      </c>
      <c r="V1849" s="106">
        <v>0</v>
      </c>
      <c r="W1849" s="107">
        <v>0</v>
      </c>
      <c r="X1849" s="108">
        <v>0</v>
      </c>
      <c r="Y1849" s="108" t="s">
        <v>156</v>
      </c>
      <c r="Z1849" s="109">
        <v>0</v>
      </c>
      <c r="AA1849" s="107">
        <v>0</v>
      </c>
      <c r="AB1849" s="108">
        <v>0</v>
      </c>
      <c r="AC1849" s="108" t="s">
        <v>156</v>
      </c>
      <c r="AD1849" s="110" t="s">
        <v>157</v>
      </c>
    </row>
    <row r="1850" spans="1:30" x14ac:dyDescent="0.2">
      <c r="A1850" s="105" t="s">
        <v>5368</v>
      </c>
      <c r="B1850" s="105" t="s">
        <v>5369</v>
      </c>
      <c r="C1850" s="105" t="s">
        <v>5370</v>
      </c>
      <c r="D1850" s="106">
        <v>0</v>
      </c>
      <c r="E1850" s="107">
        <v>0</v>
      </c>
      <c r="F1850" s="108">
        <v>0</v>
      </c>
      <c r="G1850" s="108" t="s">
        <v>156</v>
      </c>
      <c r="H1850" s="113">
        <v>0</v>
      </c>
      <c r="I1850" s="107">
        <v>0</v>
      </c>
      <c r="J1850" s="114">
        <v>1.0730318334610499E-22</v>
      </c>
      <c r="K1850" s="108" t="s">
        <v>156</v>
      </c>
      <c r="L1850" s="110" t="s">
        <v>157</v>
      </c>
      <c r="M1850" s="106">
        <v>0</v>
      </c>
      <c r="N1850" s="111">
        <v>0</v>
      </c>
      <c r="O1850" s="112">
        <v>0</v>
      </c>
      <c r="P1850" s="112" t="s">
        <v>156</v>
      </c>
      <c r="Q1850" s="109">
        <v>0</v>
      </c>
      <c r="R1850" s="107">
        <v>0</v>
      </c>
      <c r="S1850" s="108">
        <v>0</v>
      </c>
      <c r="T1850" s="108" t="s">
        <v>156</v>
      </c>
      <c r="U1850" s="110" t="s">
        <v>157</v>
      </c>
      <c r="V1850" s="106">
        <v>0</v>
      </c>
      <c r="W1850" s="107">
        <v>0</v>
      </c>
      <c r="X1850" s="108">
        <v>0</v>
      </c>
      <c r="Y1850" s="108" t="s">
        <v>156</v>
      </c>
      <c r="Z1850" s="109">
        <v>0</v>
      </c>
      <c r="AA1850" s="107">
        <v>0</v>
      </c>
      <c r="AB1850" s="108">
        <v>0</v>
      </c>
      <c r="AC1850" s="108" t="s">
        <v>156</v>
      </c>
      <c r="AD1850" s="110" t="s">
        <v>157</v>
      </c>
    </row>
    <row r="1851" spans="1:30" x14ac:dyDescent="0.2">
      <c r="A1851" s="105" t="s">
        <v>5371</v>
      </c>
      <c r="B1851" s="105" t="s">
        <v>5372</v>
      </c>
      <c r="C1851" s="105" t="s">
        <v>5373</v>
      </c>
      <c r="D1851" s="116">
        <v>0</v>
      </c>
      <c r="E1851" s="107">
        <v>0</v>
      </c>
      <c r="F1851" s="114">
        <v>6.7634220054777805E-17</v>
      </c>
      <c r="G1851" s="108" t="s">
        <v>156</v>
      </c>
      <c r="H1851" s="109">
        <v>0</v>
      </c>
      <c r="I1851" s="107">
        <v>0</v>
      </c>
      <c r="J1851" s="108">
        <v>0</v>
      </c>
      <c r="K1851" s="108" t="s">
        <v>156</v>
      </c>
      <c r="L1851" s="110" t="s">
        <v>157</v>
      </c>
      <c r="M1851" s="116">
        <v>0</v>
      </c>
      <c r="N1851" s="111">
        <v>0</v>
      </c>
      <c r="O1851" s="115">
        <v>3.88674088528715E-20</v>
      </c>
      <c r="P1851" s="112" t="s">
        <v>156</v>
      </c>
      <c r="Q1851" s="109">
        <v>0</v>
      </c>
      <c r="R1851" s="107">
        <v>0</v>
      </c>
      <c r="S1851" s="108">
        <v>0</v>
      </c>
      <c r="T1851" s="108" t="s">
        <v>156</v>
      </c>
      <c r="U1851" s="110" t="s">
        <v>157</v>
      </c>
      <c r="V1851" s="106">
        <v>0</v>
      </c>
      <c r="W1851" s="107">
        <v>0</v>
      </c>
      <c r="X1851" s="108">
        <v>0</v>
      </c>
      <c r="Y1851" s="108" t="s">
        <v>156</v>
      </c>
      <c r="Z1851" s="109">
        <v>0</v>
      </c>
      <c r="AA1851" s="107">
        <v>0</v>
      </c>
      <c r="AB1851" s="108">
        <v>0</v>
      </c>
      <c r="AC1851" s="108" t="s">
        <v>156</v>
      </c>
      <c r="AD1851" s="110" t="s">
        <v>157</v>
      </c>
    </row>
    <row r="1852" spans="1:30" x14ac:dyDescent="0.2">
      <c r="A1852" s="105" t="s">
        <v>5374</v>
      </c>
      <c r="B1852" s="105" t="s">
        <v>5375</v>
      </c>
      <c r="C1852" s="105" t="s">
        <v>5376</v>
      </c>
      <c r="D1852" s="106">
        <v>0</v>
      </c>
      <c r="E1852" s="107">
        <v>0</v>
      </c>
      <c r="F1852" s="108">
        <v>0</v>
      </c>
      <c r="G1852" s="108" t="s">
        <v>156</v>
      </c>
      <c r="H1852" s="113">
        <v>0</v>
      </c>
      <c r="I1852" s="107">
        <v>0</v>
      </c>
      <c r="J1852" s="114">
        <v>5.4939229873205599E-20</v>
      </c>
      <c r="K1852" s="108" t="s">
        <v>156</v>
      </c>
      <c r="L1852" s="110" t="s">
        <v>157</v>
      </c>
      <c r="M1852" s="116">
        <v>0</v>
      </c>
      <c r="N1852" s="111">
        <v>0</v>
      </c>
      <c r="O1852" s="115">
        <v>9.71685221321789E-21</v>
      </c>
      <c r="P1852" s="112" t="s">
        <v>156</v>
      </c>
      <c r="Q1852" s="113">
        <v>0</v>
      </c>
      <c r="R1852" s="107">
        <v>0</v>
      </c>
      <c r="S1852" s="114">
        <v>1.94532456122942E-20</v>
      </c>
      <c r="T1852" s="108" t="s">
        <v>156</v>
      </c>
      <c r="U1852" s="110" t="s">
        <v>157</v>
      </c>
      <c r="V1852" s="106">
        <v>0</v>
      </c>
      <c r="W1852" s="107">
        <v>0</v>
      </c>
      <c r="X1852" s="108">
        <v>0</v>
      </c>
      <c r="Y1852" s="108" t="s">
        <v>156</v>
      </c>
      <c r="Z1852" s="109">
        <v>0</v>
      </c>
      <c r="AA1852" s="107">
        <v>0</v>
      </c>
      <c r="AB1852" s="108">
        <v>0</v>
      </c>
      <c r="AC1852" s="108" t="s">
        <v>156</v>
      </c>
      <c r="AD1852" s="110" t="s">
        <v>157</v>
      </c>
    </row>
    <row r="1853" spans="1:30" x14ac:dyDescent="0.2">
      <c r="A1853" s="105" t="s">
        <v>5377</v>
      </c>
      <c r="B1853" s="105" t="s">
        <v>5378</v>
      </c>
      <c r="C1853" s="105" t="s">
        <v>5379</v>
      </c>
      <c r="D1853" s="106">
        <v>0</v>
      </c>
      <c r="E1853" s="107">
        <v>0</v>
      </c>
      <c r="F1853" s="108">
        <v>0</v>
      </c>
      <c r="G1853" s="108" t="s">
        <v>156</v>
      </c>
      <c r="H1853" s="109">
        <v>0</v>
      </c>
      <c r="I1853" s="107">
        <v>0</v>
      </c>
      <c r="J1853" s="108">
        <v>0</v>
      </c>
      <c r="K1853" s="108" t="s">
        <v>156</v>
      </c>
      <c r="L1853" s="110" t="s">
        <v>157</v>
      </c>
      <c r="M1853" s="106">
        <v>0</v>
      </c>
      <c r="N1853" s="111">
        <v>0</v>
      </c>
      <c r="O1853" s="112">
        <v>0</v>
      </c>
      <c r="P1853" s="112" t="s">
        <v>156</v>
      </c>
      <c r="Q1853" s="109">
        <v>0</v>
      </c>
      <c r="R1853" s="107">
        <v>0</v>
      </c>
      <c r="S1853" s="108">
        <v>0</v>
      </c>
      <c r="T1853" s="108" t="s">
        <v>156</v>
      </c>
      <c r="U1853" s="110" t="s">
        <v>157</v>
      </c>
      <c r="V1853" s="106">
        <v>0</v>
      </c>
      <c r="W1853" s="107">
        <v>0</v>
      </c>
      <c r="X1853" s="108">
        <v>0</v>
      </c>
      <c r="Y1853" s="108" t="s">
        <v>156</v>
      </c>
      <c r="Z1853" s="109">
        <v>0</v>
      </c>
      <c r="AA1853" s="107">
        <v>0</v>
      </c>
      <c r="AB1853" s="108">
        <v>0</v>
      </c>
      <c r="AC1853" s="108" t="s">
        <v>156</v>
      </c>
      <c r="AD1853" s="110" t="s">
        <v>157</v>
      </c>
    </row>
    <row r="1854" spans="1:30" x14ac:dyDescent="0.2">
      <c r="A1854" s="105" t="s">
        <v>5380</v>
      </c>
      <c r="B1854" s="105" t="s">
        <v>5381</v>
      </c>
      <c r="C1854" s="105" t="s">
        <v>5382</v>
      </c>
      <c r="D1854" s="106">
        <v>0</v>
      </c>
      <c r="E1854" s="107">
        <v>0</v>
      </c>
      <c r="F1854" s="108">
        <v>0</v>
      </c>
      <c r="G1854" s="108" t="s">
        <v>156</v>
      </c>
      <c r="H1854" s="109">
        <v>0</v>
      </c>
      <c r="I1854" s="107">
        <v>0</v>
      </c>
      <c r="J1854" s="108">
        <v>0</v>
      </c>
      <c r="K1854" s="108" t="s">
        <v>156</v>
      </c>
      <c r="L1854" s="110" t="s">
        <v>157</v>
      </c>
      <c r="M1854" s="106">
        <v>0</v>
      </c>
      <c r="N1854" s="111">
        <v>0</v>
      </c>
      <c r="O1854" s="112">
        <v>0</v>
      </c>
      <c r="P1854" s="112" t="s">
        <v>156</v>
      </c>
      <c r="Q1854" s="109">
        <v>0</v>
      </c>
      <c r="R1854" s="107">
        <v>0</v>
      </c>
      <c r="S1854" s="108">
        <v>0</v>
      </c>
      <c r="T1854" s="108" t="s">
        <v>156</v>
      </c>
      <c r="U1854" s="110" t="s">
        <v>157</v>
      </c>
      <c r="V1854" s="106">
        <v>0</v>
      </c>
      <c r="W1854" s="107">
        <v>0</v>
      </c>
      <c r="X1854" s="108">
        <v>0</v>
      </c>
      <c r="Y1854" s="108" t="s">
        <v>156</v>
      </c>
      <c r="Z1854" s="109">
        <v>0</v>
      </c>
      <c r="AA1854" s="107">
        <v>0</v>
      </c>
      <c r="AB1854" s="108">
        <v>0</v>
      </c>
      <c r="AC1854" s="108" t="s">
        <v>156</v>
      </c>
      <c r="AD1854" s="110" t="s">
        <v>157</v>
      </c>
    </row>
    <row r="1855" spans="1:30" x14ac:dyDescent="0.2">
      <c r="A1855" s="105" t="s">
        <v>5383</v>
      </c>
      <c r="B1855" s="105" t="s">
        <v>5384</v>
      </c>
      <c r="C1855" s="105" t="s">
        <v>5385</v>
      </c>
      <c r="D1855" s="106">
        <v>0</v>
      </c>
      <c r="E1855" s="107">
        <v>0</v>
      </c>
      <c r="F1855" s="108">
        <v>0</v>
      </c>
      <c r="G1855" s="108" t="s">
        <v>156</v>
      </c>
      <c r="H1855" s="109">
        <v>0</v>
      </c>
      <c r="I1855" s="107">
        <v>0</v>
      </c>
      <c r="J1855" s="108">
        <v>0</v>
      </c>
      <c r="K1855" s="108" t="s">
        <v>156</v>
      </c>
      <c r="L1855" s="110" t="s">
        <v>157</v>
      </c>
      <c r="M1855" s="106">
        <v>0</v>
      </c>
      <c r="N1855" s="111">
        <v>0</v>
      </c>
      <c r="O1855" s="112">
        <v>0</v>
      </c>
      <c r="P1855" s="112" t="s">
        <v>156</v>
      </c>
      <c r="Q1855" s="109">
        <v>0</v>
      </c>
      <c r="R1855" s="107">
        <v>0</v>
      </c>
      <c r="S1855" s="108">
        <v>0</v>
      </c>
      <c r="T1855" s="108" t="s">
        <v>156</v>
      </c>
      <c r="U1855" s="110" t="s">
        <v>157</v>
      </c>
      <c r="V1855" s="106">
        <v>0</v>
      </c>
      <c r="W1855" s="107">
        <v>0</v>
      </c>
      <c r="X1855" s="108">
        <v>0</v>
      </c>
      <c r="Y1855" s="108" t="s">
        <v>156</v>
      </c>
      <c r="Z1855" s="109">
        <v>0</v>
      </c>
      <c r="AA1855" s="107">
        <v>0</v>
      </c>
      <c r="AB1855" s="108">
        <v>0</v>
      </c>
      <c r="AC1855" s="108" t="s">
        <v>156</v>
      </c>
      <c r="AD1855" s="110" t="s">
        <v>157</v>
      </c>
    </row>
    <row r="1856" spans="1:30" x14ac:dyDescent="0.2">
      <c r="A1856" s="105" t="s">
        <v>5386</v>
      </c>
      <c r="B1856" s="105" t="s">
        <v>5387</v>
      </c>
      <c r="C1856" s="105" t="s">
        <v>5388</v>
      </c>
      <c r="D1856" s="116">
        <v>0</v>
      </c>
      <c r="E1856" s="107">
        <v>0</v>
      </c>
      <c r="F1856" s="114">
        <v>9.9450654161254707E-18</v>
      </c>
      <c r="G1856" s="108" t="s">
        <v>156</v>
      </c>
      <c r="H1856" s="109">
        <v>0</v>
      </c>
      <c r="I1856" s="107">
        <v>0</v>
      </c>
      <c r="J1856" s="108">
        <v>0</v>
      </c>
      <c r="K1856" s="108" t="s">
        <v>156</v>
      </c>
      <c r="L1856" s="110" t="s">
        <v>157</v>
      </c>
      <c r="M1856" s="106">
        <v>0</v>
      </c>
      <c r="N1856" s="111">
        <v>0</v>
      </c>
      <c r="O1856" s="112">
        <v>0</v>
      </c>
      <c r="P1856" s="112" t="s">
        <v>156</v>
      </c>
      <c r="Q1856" s="109">
        <v>0</v>
      </c>
      <c r="R1856" s="107">
        <v>0</v>
      </c>
      <c r="S1856" s="108">
        <v>0</v>
      </c>
      <c r="T1856" s="108" t="s">
        <v>156</v>
      </c>
      <c r="U1856" s="110" t="s">
        <v>157</v>
      </c>
      <c r="V1856" s="106">
        <v>0</v>
      </c>
      <c r="W1856" s="107">
        <v>0</v>
      </c>
      <c r="X1856" s="108">
        <v>0</v>
      </c>
      <c r="Y1856" s="108" t="s">
        <v>156</v>
      </c>
      <c r="Z1856" s="113">
        <v>0</v>
      </c>
      <c r="AA1856" s="107">
        <v>0</v>
      </c>
      <c r="AB1856" s="114">
        <v>1.6271113419155499E-17</v>
      </c>
      <c r="AC1856" s="108" t="s">
        <v>156</v>
      </c>
      <c r="AD1856" s="110" t="s">
        <v>157</v>
      </c>
    </row>
    <row r="1857" spans="1:30" x14ac:dyDescent="0.2">
      <c r="A1857" s="105" t="s">
        <v>5389</v>
      </c>
      <c r="B1857" s="105" t="s">
        <v>5390</v>
      </c>
      <c r="C1857" s="105" t="s">
        <v>5391</v>
      </c>
      <c r="D1857" s="106">
        <v>0</v>
      </c>
      <c r="E1857" s="107">
        <v>0</v>
      </c>
      <c r="F1857" s="108">
        <v>0</v>
      </c>
      <c r="G1857" s="108" t="s">
        <v>156</v>
      </c>
      <c r="H1857" s="109">
        <v>0</v>
      </c>
      <c r="I1857" s="107">
        <v>0</v>
      </c>
      <c r="J1857" s="114">
        <v>5.4966816734030999E-20</v>
      </c>
      <c r="K1857" s="108" t="s">
        <v>156</v>
      </c>
      <c r="L1857" s="110" t="s">
        <v>157</v>
      </c>
      <c r="M1857" s="106">
        <v>0</v>
      </c>
      <c r="N1857" s="111">
        <v>0</v>
      </c>
      <c r="O1857" s="112">
        <v>0</v>
      </c>
      <c r="P1857" s="112" t="s">
        <v>156</v>
      </c>
      <c r="Q1857" s="109">
        <v>0</v>
      </c>
      <c r="R1857" s="107">
        <v>0</v>
      </c>
      <c r="S1857" s="108">
        <v>0</v>
      </c>
      <c r="T1857" s="108" t="s">
        <v>156</v>
      </c>
      <c r="U1857" s="110" t="s">
        <v>157</v>
      </c>
      <c r="V1857" s="106">
        <v>0</v>
      </c>
      <c r="W1857" s="107">
        <v>0</v>
      </c>
      <c r="X1857" s="108">
        <v>0</v>
      </c>
      <c r="Y1857" s="108" t="s">
        <v>156</v>
      </c>
      <c r="Z1857" s="113">
        <v>0</v>
      </c>
      <c r="AA1857" s="107">
        <v>0</v>
      </c>
      <c r="AB1857" s="114">
        <v>2.4911137579247098E-18</v>
      </c>
      <c r="AC1857" s="108" t="s">
        <v>156</v>
      </c>
      <c r="AD1857" s="110" t="s">
        <v>157</v>
      </c>
    </row>
    <row r="1858" spans="1:30" x14ac:dyDescent="0.2">
      <c r="A1858" s="105" t="s">
        <v>5392</v>
      </c>
      <c r="B1858" s="105" t="s">
        <v>5393</v>
      </c>
      <c r="C1858" s="105" t="s">
        <v>5394</v>
      </c>
      <c r="D1858" s="106">
        <v>0</v>
      </c>
      <c r="E1858" s="107">
        <v>0</v>
      </c>
      <c r="F1858" s="108">
        <v>0</v>
      </c>
      <c r="G1858" s="108" t="s">
        <v>156</v>
      </c>
      <c r="H1858" s="113">
        <v>0</v>
      </c>
      <c r="I1858" s="107">
        <v>0</v>
      </c>
      <c r="J1858" s="114">
        <v>8.5842546676883692E-22</v>
      </c>
      <c r="K1858" s="108" t="s">
        <v>156</v>
      </c>
      <c r="L1858" s="110" t="s">
        <v>157</v>
      </c>
      <c r="M1858" s="116">
        <v>0</v>
      </c>
      <c r="N1858" s="111">
        <v>0</v>
      </c>
      <c r="O1858" s="115">
        <v>8.5864079967092305E-22</v>
      </c>
      <c r="P1858" s="112" t="s">
        <v>156</v>
      </c>
      <c r="Q1858" s="113">
        <v>0</v>
      </c>
      <c r="R1858" s="107">
        <v>0</v>
      </c>
      <c r="S1858" s="114">
        <v>7.5989240673024395E-23</v>
      </c>
      <c r="T1858" s="108" t="s">
        <v>156</v>
      </c>
      <c r="U1858" s="110" t="s">
        <v>157</v>
      </c>
      <c r="V1858" s="116">
        <v>0</v>
      </c>
      <c r="W1858" s="107">
        <v>0</v>
      </c>
      <c r="X1858" s="114">
        <v>1.7159905730703898E-21</v>
      </c>
      <c r="Y1858" s="108" t="s">
        <v>156</v>
      </c>
      <c r="Z1858" s="109">
        <v>0</v>
      </c>
      <c r="AA1858" s="107">
        <v>0</v>
      </c>
      <c r="AB1858" s="108">
        <v>0</v>
      </c>
      <c r="AC1858" s="108" t="s">
        <v>156</v>
      </c>
      <c r="AD1858" s="110" t="s">
        <v>157</v>
      </c>
    </row>
    <row r="1859" spans="1:30" x14ac:dyDescent="0.2">
      <c r="A1859" s="105" t="s">
        <v>5395</v>
      </c>
      <c r="B1859" s="105" t="s">
        <v>5396</v>
      </c>
      <c r="C1859" s="105" t="s">
        <v>5397</v>
      </c>
      <c r="D1859" s="106">
        <v>0</v>
      </c>
      <c r="E1859" s="107">
        <v>0</v>
      </c>
      <c r="F1859" s="108">
        <v>0</v>
      </c>
      <c r="G1859" s="108" t="s">
        <v>156</v>
      </c>
      <c r="H1859" s="109">
        <v>0</v>
      </c>
      <c r="I1859" s="107">
        <v>0</v>
      </c>
      <c r="J1859" s="108">
        <v>0</v>
      </c>
      <c r="K1859" s="108" t="s">
        <v>156</v>
      </c>
      <c r="L1859" s="110" t="s">
        <v>157</v>
      </c>
      <c r="M1859" s="106">
        <v>0</v>
      </c>
      <c r="N1859" s="111">
        <v>0</v>
      </c>
      <c r="O1859" s="112">
        <v>0</v>
      </c>
      <c r="P1859" s="112" t="s">
        <v>156</v>
      </c>
      <c r="Q1859" s="109">
        <v>0</v>
      </c>
      <c r="R1859" s="107">
        <v>0</v>
      </c>
      <c r="S1859" s="108">
        <v>0</v>
      </c>
      <c r="T1859" s="108" t="s">
        <v>156</v>
      </c>
      <c r="U1859" s="110" t="s">
        <v>157</v>
      </c>
      <c r="V1859" s="106">
        <v>0</v>
      </c>
      <c r="W1859" s="107">
        <v>0</v>
      </c>
      <c r="X1859" s="108">
        <v>0</v>
      </c>
      <c r="Y1859" s="108" t="s">
        <v>156</v>
      </c>
      <c r="Z1859" s="109">
        <v>0</v>
      </c>
      <c r="AA1859" s="107">
        <v>0</v>
      </c>
      <c r="AB1859" s="108">
        <v>0</v>
      </c>
      <c r="AC1859" s="108" t="s">
        <v>156</v>
      </c>
      <c r="AD1859" s="110" t="s">
        <v>157</v>
      </c>
    </row>
    <row r="1860" spans="1:30" x14ac:dyDescent="0.2">
      <c r="A1860" s="105" t="s">
        <v>5398</v>
      </c>
      <c r="B1860" s="105" t="s">
        <v>5399</v>
      </c>
      <c r="C1860" s="105" t="s">
        <v>5400</v>
      </c>
      <c r="D1860" s="106">
        <v>0</v>
      </c>
      <c r="E1860" s="107">
        <v>0</v>
      </c>
      <c r="F1860" s="108">
        <v>0</v>
      </c>
      <c r="G1860" s="108" t="s">
        <v>156</v>
      </c>
      <c r="H1860" s="109">
        <v>0</v>
      </c>
      <c r="I1860" s="107">
        <v>0</v>
      </c>
      <c r="J1860" s="108">
        <v>0</v>
      </c>
      <c r="K1860" s="108" t="s">
        <v>156</v>
      </c>
      <c r="L1860" s="110" t="s">
        <v>157</v>
      </c>
      <c r="M1860" s="106">
        <v>0</v>
      </c>
      <c r="N1860" s="111">
        <v>0</v>
      </c>
      <c r="O1860" s="112">
        <v>0</v>
      </c>
      <c r="P1860" s="112" t="s">
        <v>156</v>
      </c>
      <c r="Q1860" s="109">
        <v>0</v>
      </c>
      <c r="R1860" s="107">
        <v>0</v>
      </c>
      <c r="S1860" s="108">
        <v>0</v>
      </c>
      <c r="T1860" s="108" t="s">
        <v>156</v>
      </c>
      <c r="U1860" s="110" t="s">
        <v>157</v>
      </c>
      <c r="V1860" s="106">
        <v>0</v>
      </c>
      <c r="W1860" s="107">
        <v>0</v>
      </c>
      <c r="X1860" s="108">
        <v>0</v>
      </c>
      <c r="Y1860" s="108" t="s">
        <v>156</v>
      </c>
      <c r="Z1860" s="109">
        <v>0</v>
      </c>
      <c r="AA1860" s="107">
        <v>0</v>
      </c>
      <c r="AB1860" s="108">
        <v>0</v>
      </c>
      <c r="AC1860" s="108" t="s">
        <v>156</v>
      </c>
      <c r="AD1860" s="110" t="s">
        <v>157</v>
      </c>
    </row>
    <row r="1861" spans="1:30" x14ac:dyDescent="0.2">
      <c r="A1861" s="105" t="s">
        <v>5401</v>
      </c>
      <c r="B1861" s="105" t="s">
        <v>5402</v>
      </c>
      <c r="C1861" s="105" t="s">
        <v>5403</v>
      </c>
      <c r="D1861" s="106">
        <v>0</v>
      </c>
      <c r="E1861" s="107">
        <v>0</v>
      </c>
      <c r="F1861" s="108">
        <v>0</v>
      </c>
      <c r="G1861" s="108" t="s">
        <v>156</v>
      </c>
      <c r="H1861" s="109">
        <v>0</v>
      </c>
      <c r="I1861" s="107">
        <v>0</v>
      </c>
      <c r="J1861" s="108">
        <v>0</v>
      </c>
      <c r="K1861" s="108" t="s">
        <v>156</v>
      </c>
      <c r="L1861" s="110" t="s">
        <v>157</v>
      </c>
      <c r="M1861" s="106">
        <v>0</v>
      </c>
      <c r="N1861" s="111">
        <v>0</v>
      </c>
      <c r="O1861" s="112">
        <v>0</v>
      </c>
      <c r="P1861" s="112" t="s">
        <v>156</v>
      </c>
      <c r="Q1861" s="109">
        <v>0</v>
      </c>
      <c r="R1861" s="107">
        <v>0</v>
      </c>
      <c r="S1861" s="108">
        <v>0</v>
      </c>
      <c r="T1861" s="108" t="s">
        <v>156</v>
      </c>
      <c r="U1861" s="110" t="s">
        <v>157</v>
      </c>
      <c r="V1861" s="106">
        <v>0</v>
      </c>
      <c r="W1861" s="107">
        <v>0</v>
      </c>
      <c r="X1861" s="108">
        <v>0</v>
      </c>
      <c r="Y1861" s="108" t="s">
        <v>156</v>
      </c>
      <c r="Z1861" s="109">
        <v>0</v>
      </c>
      <c r="AA1861" s="107">
        <v>0</v>
      </c>
      <c r="AB1861" s="108">
        <v>0</v>
      </c>
      <c r="AC1861" s="108" t="s">
        <v>156</v>
      </c>
      <c r="AD1861" s="110" t="s">
        <v>157</v>
      </c>
    </row>
    <row r="1862" spans="1:30" x14ac:dyDescent="0.2">
      <c r="A1862" s="105" t="s">
        <v>5404</v>
      </c>
      <c r="B1862" s="105" t="s">
        <v>5405</v>
      </c>
      <c r="C1862" s="105" t="s">
        <v>5406</v>
      </c>
      <c r="D1862" s="106">
        <v>0</v>
      </c>
      <c r="E1862" s="107">
        <v>0</v>
      </c>
      <c r="F1862" s="108">
        <v>0</v>
      </c>
      <c r="G1862" s="108" t="s">
        <v>156</v>
      </c>
      <c r="H1862" s="109">
        <v>0</v>
      </c>
      <c r="I1862" s="107">
        <v>0</v>
      </c>
      <c r="J1862" s="108">
        <v>0</v>
      </c>
      <c r="K1862" s="108" t="s">
        <v>156</v>
      </c>
      <c r="L1862" s="110" t="s">
        <v>157</v>
      </c>
      <c r="M1862" s="106">
        <v>0</v>
      </c>
      <c r="N1862" s="111">
        <v>0</v>
      </c>
      <c r="O1862" s="112">
        <v>0</v>
      </c>
      <c r="P1862" s="112" t="s">
        <v>156</v>
      </c>
      <c r="Q1862" s="109">
        <v>0</v>
      </c>
      <c r="R1862" s="107">
        <v>0</v>
      </c>
      <c r="S1862" s="108">
        <v>0</v>
      </c>
      <c r="T1862" s="108" t="s">
        <v>156</v>
      </c>
      <c r="U1862" s="110" t="s">
        <v>157</v>
      </c>
      <c r="V1862" s="106">
        <v>0</v>
      </c>
      <c r="W1862" s="107">
        <v>0</v>
      </c>
      <c r="X1862" s="108">
        <v>0</v>
      </c>
      <c r="Y1862" s="108" t="s">
        <v>156</v>
      </c>
      <c r="Z1862" s="109">
        <v>0</v>
      </c>
      <c r="AA1862" s="107">
        <v>0</v>
      </c>
      <c r="AB1862" s="108">
        <v>0</v>
      </c>
      <c r="AC1862" s="108" t="s">
        <v>156</v>
      </c>
      <c r="AD1862" s="110" t="s">
        <v>157</v>
      </c>
    </row>
    <row r="1863" spans="1:30" x14ac:dyDescent="0.2">
      <c r="A1863" s="105" t="s">
        <v>5407</v>
      </c>
      <c r="B1863" s="105" t="s">
        <v>5408</v>
      </c>
      <c r="C1863" s="105" t="s">
        <v>5409</v>
      </c>
      <c r="D1863" s="116">
        <v>0</v>
      </c>
      <c r="E1863" s="107">
        <v>0</v>
      </c>
      <c r="F1863" s="114">
        <v>3.1168189193692499E-15</v>
      </c>
      <c r="G1863" s="108" t="s">
        <v>156</v>
      </c>
      <c r="H1863" s="109">
        <v>0</v>
      </c>
      <c r="I1863" s="107">
        <v>0</v>
      </c>
      <c r="J1863" s="108">
        <v>0</v>
      </c>
      <c r="K1863" s="108" t="s">
        <v>156</v>
      </c>
      <c r="L1863" s="110" t="s">
        <v>157</v>
      </c>
      <c r="M1863" s="116">
        <v>0</v>
      </c>
      <c r="N1863" s="111">
        <v>0</v>
      </c>
      <c r="O1863" s="115">
        <v>1.559974520752E-15</v>
      </c>
      <c r="P1863" s="112" t="s">
        <v>156</v>
      </c>
      <c r="Q1863" s="113">
        <v>0</v>
      </c>
      <c r="R1863" s="107">
        <v>0</v>
      </c>
      <c r="S1863" s="114">
        <v>4.50627504488094E-16</v>
      </c>
      <c r="T1863" s="108" t="s">
        <v>156</v>
      </c>
      <c r="U1863" s="110" t="s">
        <v>157</v>
      </c>
      <c r="V1863" s="106">
        <v>0</v>
      </c>
      <c r="W1863" s="107">
        <v>0</v>
      </c>
      <c r="X1863" s="114">
        <v>1.80024913794209E-15</v>
      </c>
      <c r="Y1863" s="108" t="s">
        <v>156</v>
      </c>
      <c r="Z1863" s="109">
        <v>0</v>
      </c>
      <c r="AA1863" s="107">
        <v>0</v>
      </c>
      <c r="AB1863" s="108">
        <v>0</v>
      </c>
      <c r="AC1863" s="108" t="s">
        <v>156</v>
      </c>
      <c r="AD1863" s="110" t="s">
        <v>157</v>
      </c>
    </row>
    <row r="1864" spans="1:30" x14ac:dyDescent="0.2">
      <c r="A1864" s="105" t="s">
        <v>5410</v>
      </c>
      <c r="B1864" s="105" t="s">
        <v>5408</v>
      </c>
      <c r="C1864" s="105" t="s">
        <v>5411</v>
      </c>
      <c r="D1864" s="106">
        <v>0</v>
      </c>
      <c r="E1864" s="107">
        <v>0</v>
      </c>
      <c r="F1864" s="108">
        <v>0</v>
      </c>
      <c r="G1864" s="108" t="s">
        <v>156</v>
      </c>
      <c r="H1864" s="113">
        <v>0</v>
      </c>
      <c r="I1864" s="107">
        <v>0</v>
      </c>
      <c r="J1864" s="114">
        <v>1.4232930303785299E-15</v>
      </c>
      <c r="K1864" s="108" t="s">
        <v>156</v>
      </c>
      <c r="L1864" s="110" t="s">
        <v>157</v>
      </c>
      <c r="M1864" s="116">
        <v>0</v>
      </c>
      <c r="N1864" s="111">
        <v>0</v>
      </c>
      <c r="O1864" s="115">
        <v>3.1840181332272298E-16</v>
      </c>
      <c r="P1864" s="112" t="s">
        <v>156</v>
      </c>
      <c r="Q1864" s="109">
        <v>0</v>
      </c>
      <c r="R1864" s="107">
        <v>0</v>
      </c>
      <c r="S1864" s="108">
        <v>0</v>
      </c>
      <c r="T1864" s="108" t="s">
        <v>156</v>
      </c>
      <c r="U1864" s="110" t="s">
        <v>157</v>
      </c>
      <c r="V1864" s="116">
        <v>0</v>
      </c>
      <c r="W1864" s="107">
        <v>0</v>
      </c>
      <c r="X1864" s="114">
        <v>1.2726492935816001E-15</v>
      </c>
      <c r="Y1864" s="108" t="s">
        <v>156</v>
      </c>
      <c r="Z1864" s="109">
        <v>0</v>
      </c>
      <c r="AA1864" s="107">
        <v>0</v>
      </c>
      <c r="AB1864" s="114">
        <v>2.25313809283276E-16</v>
      </c>
      <c r="AC1864" s="108" t="s">
        <v>156</v>
      </c>
      <c r="AD1864" s="110" t="s">
        <v>157</v>
      </c>
    </row>
    <row r="1865" spans="1:30" x14ac:dyDescent="0.2">
      <c r="A1865" s="105" t="s">
        <v>5412</v>
      </c>
      <c r="B1865" s="105" t="s">
        <v>5413</v>
      </c>
      <c r="C1865" s="105" t="s">
        <v>5414</v>
      </c>
      <c r="D1865" s="106">
        <v>0</v>
      </c>
      <c r="E1865" s="107">
        <v>0</v>
      </c>
      <c r="F1865" s="108">
        <v>0</v>
      </c>
      <c r="G1865" s="108" t="s">
        <v>156</v>
      </c>
      <c r="H1865" s="109">
        <v>0</v>
      </c>
      <c r="I1865" s="107">
        <v>0</v>
      </c>
      <c r="J1865" s="108">
        <v>0</v>
      </c>
      <c r="K1865" s="108" t="s">
        <v>156</v>
      </c>
      <c r="L1865" s="110" t="s">
        <v>157</v>
      </c>
      <c r="M1865" s="106">
        <v>0</v>
      </c>
      <c r="N1865" s="111">
        <v>0</v>
      </c>
      <c r="O1865" s="112">
        <v>0</v>
      </c>
      <c r="P1865" s="112" t="s">
        <v>156</v>
      </c>
      <c r="Q1865" s="109">
        <v>0</v>
      </c>
      <c r="R1865" s="107">
        <v>0</v>
      </c>
      <c r="S1865" s="108">
        <v>0</v>
      </c>
      <c r="T1865" s="108" t="s">
        <v>156</v>
      </c>
      <c r="U1865" s="110" t="s">
        <v>157</v>
      </c>
      <c r="V1865" s="106">
        <v>0</v>
      </c>
      <c r="W1865" s="107">
        <v>0</v>
      </c>
      <c r="X1865" s="108">
        <v>0</v>
      </c>
      <c r="Y1865" s="108" t="s">
        <v>156</v>
      </c>
      <c r="Z1865" s="109">
        <v>0</v>
      </c>
      <c r="AA1865" s="107">
        <v>0</v>
      </c>
      <c r="AB1865" s="108">
        <v>0</v>
      </c>
      <c r="AC1865" s="108" t="s">
        <v>156</v>
      </c>
      <c r="AD1865" s="110" t="s">
        <v>157</v>
      </c>
    </row>
    <row r="1866" spans="1:30" x14ac:dyDescent="0.2">
      <c r="A1866" s="105" t="s">
        <v>5415</v>
      </c>
      <c r="B1866" s="105" t="s">
        <v>5416</v>
      </c>
      <c r="C1866" s="105" t="s">
        <v>5417</v>
      </c>
      <c r="D1866" s="106">
        <v>0</v>
      </c>
      <c r="E1866" s="107">
        <v>0</v>
      </c>
      <c r="F1866" s="108">
        <v>0</v>
      </c>
      <c r="G1866" s="108" t="s">
        <v>156</v>
      </c>
      <c r="H1866" s="109">
        <v>0</v>
      </c>
      <c r="I1866" s="107">
        <v>0</v>
      </c>
      <c r="J1866" s="108">
        <v>0</v>
      </c>
      <c r="K1866" s="108" t="s">
        <v>156</v>
      </c>
      <c r="L1866" s="110" t="s">
        <v>157</v>
      </c>
      <c r="M1866" s="106">
        <v>0</v>
      </c>
      <c r="N1866" s="111">
        <v>0</v>
      </c>
      <c r="O1866" s="112">
        <v>0</v>
      </c>
      <c r="P1866" s="112" t="s">
        <v>156</v>
      </c>
      <c r="Q1866" s="109">
        <v>0</v>
      </c>
      <c r="R1866" s="107">
        <v>0</v>
      </c>
      <c r="S1866" s="108">
        <v>0</v>
      </c>
      <c r="T1866" s="108" t="s">
        <v>156</v>
      </c>
      <c r="U1866" s="110" t="s">
        <v>157</v>
      </c>
      <c r="V1866" s="106">
        <v>0</v>
      </c>
      <c r="W1866" s="107">
        <v>0</v>
      </c>
      <c r="X1866" s="108">
        <v>0</v>
      </c>
      <c r="Y1866" s="108" t="s">
        <v>156</v>
      </c>
      <c r="Z1866" s="109">
        <v>0</v>
      </c>
      <c r="AA1866" s="107">
        <v>0</v>
      </c>
      <c r="AB1866" s="108">
        <v>0</v>
      </c>
      <c r="AC1866" s="108" t="s">
        <v>156</v>
      </c>
      <c r="AD1866" s="110" t="s">
        <v>157</v>
      </c>
    </row>
    <row r="1867" spans="1:30" x14ac:dyDescent="0.2">
      <c r="A1867" s="105" t="s">
        <v>5418</v>
      </c>
      <c r="B1867" s="105" t="s">
        <v>5419</v>
      </c>
      <c r="C1867" s="105" t="s">
        <v>5420</v>
      </c>
      <c r="D1867" s="106">
        <v>0</v>
      </c>
      <c r="E1867" s="107">
        <v>0</v>
      </c>
      <c r="F1867" s="108">
        <v>4.0472676163409098E-2</v>
      </c>
      <c r="G1867" s="108" t="s">
        <v>156</v>
      </c>
      <c r="H1867" s="109">
        <v>0</v>
      </c>
      <c r="I1867" s="107">
        <v>0</v>
      </c>
      <c r="J1867" s="108">
        <v>8.1980078320530204E-3</v>
      </c>
      <c r="K1867" s="108" t="s">
        <v>156</v>
      </c>
      <c r="L1867" s="110" t="s">
        <v>157</v>
      </c>
      <c r="M1867" s="106">
        <v>0</v>
      </c>
      <c r="N1867" s="111">
        <v>0</v>
      </c>
      <c r="O1867" s="112">
        <v>2.5351451589117901E-2</v>
      </c>
      <c r="P1867" s="112" t="s">
        <v>156</v>
      </c>
      <c r="Q1867" s="113">
        <v>0</v>
      </c>
      <c r="R1867" s="107">
        <v>0</v>
      </c>
      <c r="S1867" s="114">
        <v>1.6100104427759498E-5</v>
      </c>
      <c r="T1867" s="108" t="s">
        <v>156</v>
      </c>
      <c r="U1867" s="110" t="s">
        <v>157</v>
      </c>
      <c r="V1867" s="106">
        <v>0</v>
      </c>
      <c r="W1867" s="107">
        <v>0</v>
      </c>
      <c r="X1867" s="108">
        <v>0</v>
      </c>
      <c r="Y1867" s="108" t="s">
        <v>156</v>
      </c>
      <c r="Z1867" s="113">
        <v>0</v>
      </c>
      <c r="AA1867" s="107">
        <v>0</v>
      </c>
      <c r="AB1867" s="114">
        <v>1.2847243655151799E-5</v>
      </c>
      <c r="AC1867" s="108" t="s">
        <v>156</v>
      </c>
      <c r="AD1867" s="110" t="s">
        <v>157</v>
      </c>
    </row>
    <row r="1868" spans="1:30" x14ac:dyDescent="0.2">
      <c r="A1868" s="105" t="s">
        <v>5421</v>
      </c>
      <c r="B1868" s="105" t="s">
        <v>5422</v>
      </c>
      <c r="C1868" s="105" t="s">
        <v>5423</v>
      </c>
      <c r="D1868" s="106">
        <v>0</v>
      </c>
      <c r="E1868" s="107">
        <v>0</v>
      </c>
      <c r="F1868" s="108">
        <v>2.48884208749033E-2</v>
      </c>
      <c r="G1868" s="108" t="s">
        <v>156</v>
      </c>
      <c r="H1868" s="109">
        <v>0</v>
      </c>
      <c r="I1868" s="107">
        <v>0</v>
      </c>
      <c r="J1868" s="108">
        <v>6.9874695177250803E-3</v>
      </c>
      <c r="K1868" s="108" t="s">
        <v>156</v>
      </c>
      <c r="L1868" s="110" t="s">
        <v>157</v>
      </c>
      <c r="M1868" s="106">
        <v>0</v>
      </c>
      <c r="N1868" s="111">
        <v>0</v>
      </c>
      <c r="O1868" s="112">
        <v>2.2139297160614399E-2</v>
      </c>
      <c r="P1868" s="112" t="s">
        <v>156</v>
      </c>
      <c r="Q1868" s="113">
        <v>0</v>
      </c>
      <c r="R1868" s="107">
        <v>0</v>
      </c>
      <c r="S1868" s="108">
        <v>2.1297373031284499E-3</v>
      </c>
      <c r="T1868" s="108" t="s">
        <v>156</v>
      </c>
      <c r="U1868" s="110" t="s">
        <v>157</v>
      </c>
      <c r="V1868" s="116">
        <v>0</v>
      </c>
      <c r="W1868" s="107">
        <v>0</v>
      </c>
      <c r="X1868" s="108">
        <v>1.7201584761534E-3</v>
      </c>
      <c r="Y1868" s="108" t="s">
        <v>156</v>
      </c>
      <c r="Z1868" s="109">
        <v>0</v>
      </c>
      <c r="AA1868" s="107">
        <v>0</v>
      </c>
      <c r="AB1868" s="108">
        <v>1.27702447013607E-2</v>
      </c>
      <c r="AC1868" s="108" t="s">
        <v>156</v>
      </c>
      <c r="AD1868" s="110" t="s">
        <v>157</v>
      </c>
    </row>
    <row r="1869" spans="1:30" x14ac:dyDescent="0.2">
      <c r="A1869" s="105" t="s">
        <v>5424</v>
      </c>
      <c r="B1869" s="105" t="s">
        <v>5425</v>
      </c>
      <c r="C1869" s="105" t="s">
        <v>5426</v>
      </c>
      <c r="D1869" s="106">
        <v>0</v>
      </c>
      <c r="E1869" s="107">
        <v>0</v>
      </c>
      <c r="F1869" s="108">
        <v>8.4538809970786805E-3</v>
      </c>
      <c r="G1869" s="108" t="s">
        <v>156</v>
      </c>
      <c r="H1869" s="113">
        <v>0</v>
      </c>
      <c r="I1869" s="107">
        <v>0</v>
      </c>
      <c r="J1869" s="108">
        <v>3.0069551556175201E-3</v>
      </c>
      <c r="K1869" s="108" t="s">
        <v>156</v>
      </c>
      <c r="L1869" s="110" t="s">
        <v>157</v>
      </c>
      <c r="M1869" s="106">
        <v>0</v>
      </c>
      <c r="N1869" s="111">
        <v>0</v>
      </c>
      <c r="O1869" s="112">
        <v>1.7819935845071602E-2</v>
      </c>
      <c r="P1869" s="112" t="s">
        <v>156</v>
      </c>
      <c r="Q1869" s="109">
        <v>0</v>
      </c>
      <c r="R1869" s="107">
        <v>0</v>
      </c>
      <c r="S1869" s="108">
        <v>0</v>
      </c>
      <c r="T1869" s="108" t="s">
        <v>156</v>
      </c>
      <c r="U1869" s="110" t="s">
        <v>157</v>
      </c>
      <c r="V1869" s="106">
        <v>0</v>
      </c>
      <c r="W1869" s="107">
        <v>0</v>
      </c>
      <c r="X1869" s="108">
        <v>0</v>
      </c>
      <c r="Y1869" s="108" t="s">
        <v>156</v>
      </c>
      <c r="Z1869" s="113">
        <v>0</v>
      </c>
      <c r="AA1869" s="107">
        <v>0</v>
      </c>
      <c r="AB1869" s="114">
        <v>2.0241401369938002E-3</v>
      </c>
      <c r="AC1869" s="108" t="s">
        <v>156</v>
      </c>
      <c r="AD1869" s="110" t="s">
        <v>157</v>
      </c>
    </row>
    <row r="1870" spans="1:30" x14ac:dyDescent="0.2">
      <c r="A1870" s="105" t="s">
        <v>5427</v>
      </c>
      <c r="B1870" s="105" t="s">
        <v>5419</v>
      </c>
      <c r="C1870" s="105" t="s">
        <v>5428</v>
      </c>
      <c r="D1870" s="116">
        <v>0</v>
      </c>
      <c r="E1870" s="107">
        <v>0</v>
      </c>
      <c r="F1870" s="114">
        <v>1.2431331770157E-18</v>
      </c>
      <c r="G1870" s="108" t="s">
        <v>156</v>
      </c>
      <c r="H1870" s="113">
        <v>0</v>
      </c>
      <c r="I1870" s="107">
        <v>0</v>
      </c>
      <c r="J1870" s="114">
        <v>6.21722506380248E-19</v>
      </c>
      <c r="K1870" s="108" t="s">
        <v>156</v>
      </c>
      <c r="L1870" s="110" t="s">
        <v>157</v>
      </c>
      <c r="M1870" s="116">
        <v>0</v>
      </c>
      <c r="N1870" s="111">
        <v>0</v>
      </c>
      <c r="O1870" s="115">
        <v>4.9750283331675597E-18</v>
      </c>
      <c r="P1870" s="112" t="s">
        <v>156</v>
      </c>
      <c r="Q1870" s="113">
        <v>0</v>
      </c>
      <c r="R1870" s="107">
        <v>0</v>
      </c>
      <c r="S1870" s="114">
        <v>1.24500771918683E-18</v>
      </c>
      <c r="T1870" s="108" t="s">
        <v>156</v>
      </c>
      <c r="U1870" s="110" t="s">
        <v>157</v>
      </c>
      <c r="V1870" s="106">
        <v>0</v>
      </c>
      <c r="W1870" s="107">
        <v>0</v>
      </c>
      <c r="X1870" s="114">
        <v>8.7902789938578808E-19</v>
      </c>
      <c r="Y1870" s="108" t="s">
        <v>156</v>
      </c>
      <c r="Z1870" s="113">
        <v>0</v>
      </c>
      <c r="AA1870" s="107">
        <v>0</v>
      </c>
      <c r="AB1870" s="114">
        <v>7.4662915793646506E-18</v>
      </c>
      <c r="AC1870" s="108" t="s">
        <v>156</v>
      </c>
      <c r="AD1870" s="110" t="s">
        <v>157</v>
      </c>
    </row>
    <row r="1871" spans="1:30" x14ac:dyDescent="0.2">
      <c r="A1871" s="105" t="s">
        <v>5429</v>
      </c>
      <c r="B1871" s="105" t="s">
        <v>5430</v>
      </c>
      <c r="C1871" s="105" t="s">
        <v>5431</v>
      </c>
      <c r="D1871" s="106">
        <v>0</v>
      </c>
      <c r="E1871" s="107">
        <v>0</v>
      </c>
      <c r="F1871" s="108">
        <v>0</v>
      </c>
      <c r="G1871" s="108" t="s">
        <v>156</v>
      </c>
      <c r="H1871" s="113">
        <v>0</v>
      </c>
      <c r="I1871" s="107">
        <v>0</v>
      </c>
      <c r="J1871" s="114">
        <v>6.3664384653337898E-16</v>
      </c>
      <c r="K1871" s="108" t="s">
        <v>156</v>
      </c>
      <c r="L1871" s="110" t="s">
        <v>157</v>
      </c>
      <c r="M1871" s="106">
        <v>0</v>
      </c>
      <c r="N1871" s="111">
        <v>0</v>
      </c>
      <c r="O1871" s="112">
        <v>0</v>
      </c>
      <c r="P1871" s="112" t="s">
        <v>156</v>
      </c>
      <c r="Q1871" s="109">
        <v>0</v>
      </c>
      <c r="R1871" s="107">
        <v>0</v>
      </c>
      <c r="S1871" s="108">
        <v>0</v>
      </c>
      <c r="T1871" s="108" t="s">
        <v>156</v>
      </c>
      <c r="U1871" s="110" t="s">
        <v>157</v>
      </c>
      <c r="V1871" s="106">
        <v>0</v>
      </c>
      <c r="W1871" s="107">
        <v>0</v>
      </c>
      <c r="X1871" s="108">
        <v>0</v>
      </c>
      <c r="Y1871" s="108" t="s">
        <v>156</v>
      </c>
      <c r="Z1871" s="109">
        <v>0</v>
      </c>
      <c r="AA1871" s="107">
        <v>0</v>
      </c>
      <c r="AB1871" s="108">
        <v>0</v>
      </c>
      <c r="AC1871" s="108" t="s">
        <v>156</v>
      </c>
      <c r="AD1871" s="110" t="s">
        <v>157</v>
      </c>
    </row>
    <row r="1872" spans="1:30" x14ac:dyDescent="0.2">
      <c r="A1872" s="105" t="s">
        <v>5432</v>
      </c>
      <c r="B1872" s="105" t="s">
        <v>5433</v>
      </c>
      <c r="C1872" s="105" t="s">
        <v>5434</v>
      </c>
      <c r="D1872" s="106">
        <v>0</v>
      </c>
      <c r="E1872" s="107">
        <v>0</v>
      </c>
      <c r="F1872" s="108">
        <v>0</v>
      </c>
      <c r="G1872" s="108" t="s">
        <v>156</v>
      </c>
      <c r="H1872" s="109">
        <v>0</v>
      </c>
      <c r="I1872" s="107">
        <v>0</v>
      </c>
      <c r="J1872" s="108">
        <v>0</v>
      </c>
      <c r="K1872" s="108" t="s">
        <v>156</v>
      </c>
      <c r="L1872" s="110" t="s">
        <v>157</v>
      </c>
      <c r="M1872" s="116">
        <v>0</v>
      </c>
      <c r="N1872" s="111">
        <v>0</v>
      </c>
      <c r="O1872" s="115">
        <v>2.5472145065818E-15</v>
      </c>
      <c r="P1872" s="112" t="s">
        <v>156</v>
      </c>
      <c r="Q1872" s="109">
        <v>0</v>
      </c>
      <c r="R1872" s="107">
        <v>0</v>
      </c>
      <c r="S1872" s="108">
        <v>0</v>
      </c>
      <c r="T1872" s="108" t="s">
        <v>156</v>
      </c>
      <c r="U1872" s="110" t="s">
        <v>157</v>
      </c>
      <c r="V1872" s="116">
        <v>0</v>
      </c>
      <c r="W1872" s="107">
        <v>0</v>
      </c>
      <c r="X1872" s="114">
        <v>1.27264929358161E-15</v>
      </c>
      <c r="Y1872" s="108" t="s">
        <v>156</v>
      </c>
      <c r="Z1872" s="109">
        <v>0</v>
      </c>
      <c r="AA1872" s="107">
        <v>0</v>
      </c>
      <c r="AB1872" s="108">
        <v>0</v>
      </c>
      <c r="AC1872" s="108" t="s">
        <v>156</v>
      </c>
      <c r="AD1872" s="110" t="s">
        <v>157</v>
      </c>
    </row>
    <row r="1873" spans="1:30" x14ac:dyDescent="0.2">
      <c r="A1873" s="105" t="s">
        <v>5435</v>
      </c>
      <c r="B1873" s="105" t="s">
        <v>5436</v>
      </c>
      <c r="C1873" s="105" t="s">
        <v>5437</v>
      </c>
      <c r="D1873" s="116">
        <v>0</v>
      </c>
      <c r="E1873" s="107">
        <v>0</v>
      </c>
      <c r="F1873" s="108">
        <v>3.30172603068748E-3</v>
      </c>
      <c r="G1873" s="108" t="s">
        <v>156</v>
      </c>
      <c r="H1873" s="109">
        <v>0</v>
      </c>
      <c r="I1873" s="107">
        <v>0</v>
      </c>
      <c r="J1873" s="108">
        <v>2.5779060897309402E-3</v>
      </c>
      <c r="K1873" s="108" t="s">
        <v>156</v>
      </c>
      <c r="L1873" s="110" t="s">
        <v>157</v>
      </c>
      <c r="M1873" s="116">
        <v>0</v>
      </c>
      <c r="N1873" s="111">
        <v>0</v>
      </c>
      <c r="O1873" s="112">
        <v>1.13862535735716E-3</v>
      </c>
      <c r="P1873" s="112" t="s">
        <v>156</v>
      </c>
      <c r="Q1873" s="113">
        <v>0</v>
      </c>
      <c r="R1873" s="107">
        <v>0</v>
      </c>
      <c r="S1873" s="108">
        <v>1.7940029861288999E-3</v>
      </c>
      <c r="T1873" s="108" t="s">
        <v>156</v>
      </c>
      <c r="U1873" s="110" t="s">
        <v>157</v>
      </c>
      <c r="V1873" s="106">
        <v>0</v>
      </c>
      <c r="W1873" s="107">
        <v>0</v>
      </c>
      <c r="X1873" s="108">
        <v>4.5989242077538297E-3</v>
      </c>
      <c r="Y1873" s="108" t="s">
        <v>156</v>
      </c>
      <c r="Z1873" s="113">
        <v>0</v>
      </c>
      <c r="AA1873" s="107">
        <v>0</v>
      </c>
      <c r="AB1873" s="114">
        <v>9.889092036352951E-4</v>
      </c>
      <c r="AC1873" s="108" t="s">
        <v>156</v>
      </c>
      <c r="AD1873" s="110" t="s">
        <v>157</v>
      </c>
    </row>
    <row r="1874" spans="1:30" x14ac:dyDescent="0.2">
      <c r="A1874" s="105" t="s">
        <v>5438</v>
      </c>
      <c r="B1874" s="105" t="s">
        <v>5439</v>
      </c>
      <c r="C1874" s="105" t="s">
        <v>5440</v>
      </c>
      <c r="D1874" s="106">
        <v>0</v>
      </c>
      <c r="E1874" s="107">
        <v>0</v>
      </c>
      <c r="F1874" s="108">
        <v>0</v>
      </c>
      <c r="G1874" s="108" t="s">
        <v>156</v>
      </c>
      <c r="H1874" s="109">
        <v>0</v>
      </c>
      <c r="I1874" s="107">
        <v>0</v>
      </c>
      <c r="J1874" s="108">
        <v>0</v>
      </c>
      <c r="K1874" s="108" t="s">
        <v>156</v>
      </c>
      <c r="L1874" s="110" t="s">
        <v>157</v>
      </c>
      <c r="M1874" s="116">
        <v>0</v>
      </c>
      <c r="N1874" s="111">
        <v>0</v>
      </c>
      <c r="O1874" s="115">
        <v>1.30391440735627E-19</v>
      </c>
      <c r="P1874" s="112" t="s">
        <v>156</v>
      </c>
      <c r="Q1874" s="113">
        <v>0</v>
      </c>
      <c r="R1874" s="107">
        <v>0</v>
      </c>
      <c r="S1874" s="114">
        <v>1.2067090183534099E-18</v>
      </c>
      <c r="T1874" s="108" t="s">
        <v>156</v>
      </c>
      <c r="U1874" s="110" t="s">
        <v>157</v>
      </c>
      <c r="V1874" s="116">
        <v>0</v>
      </c>
      <c r="W1874" s="107">
        <v>0</v>
      </c>
      <c r="X1874" s="114">
        <v>7.7676348485204603E-20</v>
      </c>
      <c r="Y1874" s="108" t="s">
        <v>156</v>
      </c>
      <c r="Z1874" s="109">
        <v>0</v>
      </c>
      <c r="AA1874" s="107">
        <v>0</v>
      </c>
      <c r="AB1874" s="108">
        <v>0</v>
      </c>
      <c r="AC1874" s="108" t="s">
        <v>156</v>
      </c>
      <c r="AD1874" s="110" t="s">
        <v>157</v>
      </c>
    </row>
    <row r="1875" spans="1:30" x14ac:dyDescent="0.2">
      <c r="A1875" s="105" t="s">
        <v>5441</v>
      </c>
      <c r="B1875" s="105" t="s">
        <v>5439</v>
      </c>
      <c r="C1875" s="105" t="s">
        <v>5442</v>
      </c>
      <c r="D1875" s="116">
        <v>0</v>
      </c>
      <c r="E1875" s="107">
        <v>0</v>
      </c>
      <c r="F1875" s="114">
        <v>1.09850917861274E-19</v>
      </c>
      <c r="G1875" s="108" t="s">
        <v>156</v>
      </c>
      <c r="H1875" s="113">
        <v>0</v>
      </c>
      <c r="I1875" s="107">
        <v>0</v>
      </c>
      <c r="J1875" s="114">
        <v>7.7715313297531397E-20</v>
      </c>
      <c r="K1875" s="108" t="s">
        <v>156</v>
      </c>
      <c r="L1875" s="110" t="s">
        <v>157</v>
      </c>
      <c r="M1875" s="116">
        <v>0</v>
      </c>
      <c r="N1875" s="111">
        <v>0</v>
      </c>
      <c r="O1875" s="115">
        <v>5.4953011178938702E-20</v>
      </c>
      <c r="P1875" s="112" t="s">
        <v>156</v>
      </c>
      <c r="Q1875" s="113">
        <v>0</v>
      </c>
      <c r="R1875" s="107">
        <v>0</v>
      </c>
      <c r="S1875" s="114">
        <v>3.89064912245884E-20</v>
      </c>
      <c r="T1875" s="108" t="s">
        <v>156</v>
      </c>
      <c r="U1875" s="110" t="s">
        <v>157</v>
      </c>
      <c r="V1875" s="116">
        <v>0</v>
      </c>
      <c r="W1875" s="107">
        <v>0</v>
      </c>
      <c r="X1875" s="114">
        <v>7.7676348485204097E-20</v>
      </c>
      <c r="Y1875" s="108" t="s">
        <v>156</v>
      </c>
      <c r="Z1875" s="109">
        <v>0</v>
      </c>
      <c r="AA1875" s="107">
        <v>0</v>
      </c>
      <c r="AB1875" s="108">
        <v>0</v>
      </c>
      <c r="AC1875" s="108" t="s">
        <v>156</v>
      </c>
      <c r="AD1875" s="110" t="s">
        <v>157</v>
      </c>
    </row>
    <row r="1876" spans="1:30" x14ac:dyDescent="0.2">
      <c r="A1876" s="105" t="s">
        <v>5443</v>
      </c>
      <c r="B1876" s="105" t="s">
        <v>5444</v>
      </c>
      <c r="C1876" s="105" t="s">
        <v>5445</v>
      </c>
      <c r="D1876" s="106">
        <v>0</v>
      </c>
      <c r="E1876" s="107">
        <v>0</v>
      </c>
      <c r="F1876" s="108">
        <v>0</v>
      </c>
      <c r="G1876" s="108" t="s">
        <v>156</v>
      </c>
      <c r="H1876" s="109">
        <v>0</v>
      </c>
      <c r="I1876" s="107">
        <v>0</v>
      </c>
      <c r="J1876" s="108">
        <v>0</v>
      </c>
      <c r="K1876" s="108" t="s">
        <v>156</v>
      </c>
      <c r="L1876" s="110" t="s">
        <v>157</v>
      </c>
      <c r="M1876" s="106">
        <v>0</v>
      </c>
      <c r="N1876" s="111">
        <v>0</v>
      </c>
      <c r="O1876" s="112">
        <v>0</v>
      </c>
      <c r="P1876" s="112" t="s">
        <v>156</v>
      </c>
      <c r="Q1876" s="109">
        <v>0</v>
      </c>
      <c r="R1876" s="107">
        <v>0</v>
      </c>
      <c r="S1876" s="108">
        <v>0</v>
      </c>
      <c r="T1876" s="108" t="s">
        <v>156</v>
      </c>
      <c r="U1876" s="110" t="s">
        <v>157</v>
      </c>
      <c r="V1876" s="106">
        <v>0</v>
      </c>
      <c r="W1876" s="107">
        <v>0</v>
      </c>
      <c r="X1876" s="108">
        <v>0</v>
      </c>
      <c r="Y1876" s="108" t="s">
        <v>156</v>
      </c>
      <c r="Z1876" s="109">
        <v>0</v>
      </c>
      <c r="AA1876" s="107">
        <v>0</v>
      </c>
      <c r="AB1876" s="108">
        <v>0</v>
      </c>
      <c r="AC1876" s="108" t="s">
        <v>156</v>
      </c>
      <c r="AD1876" s="110" t="s">
        <v>157</v>
      </c>
    </row>
    <row r="1877" spans="1:30" x14ac:dyDescent="0.2">
      <c r="A1877" s="105" t="s">
        <v>5446</v>
      </c>
      <c r="B1877" s="105" t="s">
        <v>5447</v>
      </c>
      <c r="C1877" s="105" t="s">
        <v>5448</v>
      </c>
      <c r="D1877" s="106">
        <v>0</v>
      </c>
      <c r="E1877" s="107">
        <v>0</v>
      </c>
      <c r="F1877" s="108">
        <v>0</v>
      </c>
      <c r="G1877" s="108" t="s">
        <v>156</v>
      </c>
      <c r="H1877" s="109">
        <v>0</v>
      </c>
      <c r="I1877" s="107">
        <v>0</v>
      </c>
      <c r="J1877" s="108">
        <v>0</v>
      </c>
      <c r="K1877" s="108" t="s">
        <v>156</v>
      </c>
      <c r="L1877" s="110" t="s">
        <v>157</v>
      </c>
      <c r="M1877" s="106">
        <v>0</v>
      </c>
      <c r="N1877" s="111">
        <v>0</v>
      </c>
      <c r="O1877" s="112">
        <v>0</v>
      </c>
      <c r="P1877" s="112" t="s">
        <v>156</v>
      </c>
      <c r="Q1877" s="109">
        <v>0</v>
      </c>
      <c r="R1877" s="107">
        <v>0</v>
      </c>
      <c r="S1877" s="108">
        <v>0</v>
      </c>
      <c r="T1877" s="108" t="s">
        <v>156</v>
      </c>
      <c r="U1877" s="110" t="s">
        <v>157</v>
      </c>
      <c r="V1877" s="116">
        <v>0</v>
      </c>
      <c r="W1877" s="107">
        <v>0</v>
      </c>
      <c r="X1877" s="114">
        <v>3.7927904533791098E-23</v>
      </c>
      <c r="Y1877" s="108" t="s">
        <v>156</v>
      </c>
      <c r="Z1877" s="113">
        <v>0</v>
      </c>
      <c r="AA1877" s="107">
        <v>0</v>
      </c>
      <c r="AB1877" s="114">
        <v>1.0738399400770201E-22</v>
      </c>
      <c r="AC1877" s="108" t="s">
        <v>156</v>
      </c>
      <c r="AD1877" s="110" t="s">
        <v>157</v>
      </c>
    </row>
    <row r="1878" spans="1:30" x14ac:dyDescent="0.2">
      <c r="A1878" s="105" t="s">
        <v>5449</v>
      </c>
      <c r="B1878" s="105" t="s">
        <v>5450</v>
      </c>
      <c r="C1878" s="105" t="s">
        <v>5451</v>
      </c>
      <c r="D1878" s="106">
        <v>0</v>
      </c>
      <c r="E1878" s="107">
        <v>0</v>
      </c>
      <c r="F1878" s="114">
        <v>6.8691281293401395E-21</v>
      </c>
      <c r="G1878" s="108" t="s">
        <v>156</v>
      </c>
      <c r="H1878" s="113">
        <v>0</v>
      </c>
      <c r="I1878" s="107">
        <v>0</v>
      </c>
      <c r="J1878" s="114">
        <v>4.8572070810957304E-21</v>
      </c>
      <c r="K1878" s="108" t="s">
        <v>156</v>
      </c>
      <c r="L1878" s="110" t="s">
        <v>157</v>
      </c>
      <c r="M1878" s="106">
        <v>0</v>
      </c>
      <c r="N1878" s="111">
        <v>0</v>
      </c>
      <c r="O1878" s="112">
        <v>0</v>
      </c>
      <c r="P1878" s="112" t="s">
        <v>156</v>
      </c>
      <c r="Q1878" s="109">
        <v>0</v>
      </c>
      <c r="R1878" s="107">
        <v>0</v>
      </c>
      <c r="S1878" s="108">
        <v>0</v>
      </c>
      <c r="T1878" s="108" t="s">
        <v>156</v>
      </c>
      <c r="U1878" s="110" t="s">
        <v>157</v>
      </c>
      <c r="V1878" s="106">
        <v>0</v>
      </c>
      <c r="W1878" s="107">
        <v>0</v>
      </c>
      <c r="X1878" s="108">
        <v>0</v>
      </c>
      <c r="Y1878" s="108" t="s">
        <v>156</v>
      </c>
      <c r="Z1878" s="113">
        <v>0</v>
      </c>
      <c r="AA1878" s="107">
        <v>0</v>
      </c>
      <c r="AB1878" s="114">
        <v>1.6979754313460999E-22</v>
      </c>
      <c r="AC1878" s="108" t="s">
        <v>156</v>
      </c>
      <c r="AD1878" s="110" t="s">
        <v>157</v>
      </c>
    </row>
    <row r="1879" spans="1:30" x14ac:dyDescent="0.2">
      <c r="A1879" s="105" t="s">
        <v>5452</v>
      </c>
      <c r="B1879" s="105" t="s">
        <v>5453</v>
      </c>
      <c r="C1879" s="105" t="s">
        <v>5454</v>
      </c>
      <c r="D1879" s="106">
        <v>0</v>
      </c>
      <c r="E1879" s="107">
        <v>0</v>
      </c>
      <c r="F1879" s="108">
        <v>0</v>
      </c>
      <c r="G1879" s="108" t="s">
        <v>156</v>
      </c>
      <c r="H1879" s="109">
        <v>0</v>
      </c>
      <c r="I1879" s="107">
        <v>0</v>
      </c>
      <c r="J1879" s="108">
        <v>0</v>
      </c>
      <c r="K1879" s="108" t="s">
        <v>156</v>
      </c>
      <c r="L1879" s="110" t="s">
        <v>157</v>
      </c>
      <c r="M1879" s="106">
        <v>0</v>
      </c>
      <c r="N1879" s="111">
        <v>0</v>
      </c>
      <c r="O1879" s="112">
        <v>0</v>
      </c>
      <c r="P1879" s="112" t="s">
        <v>156</v>
      </c>
      <c r="Q1879" s="109">
        <v>0</v>
      </c>
      <c r="R1879" s="107">
        <v>0</v>
      </c>
      <c r="S1879" s="108">
        <v>0</v>
      </c>
      <c r="T1879" s="108" t="s">
        <v>156</v>
      </c>
      <c r="U1879" s="110" t="s">
        <v>157</v>
      </c>
      <c r="V1879" s="106">
        <v>0</v>
      </c>
      <c r="W1879" s="107">
        <v>0</v>
      </c>
      <c r="X1879" s="108">
        <v>0</v>
      </c>
      <c r="Y1879" s="108" t="s">
        <v>156</v>
      </c>
      <c r="Z1879" s="109">
        <v>0</v>
      </c>
      <c r="AA1879" s="107">
        <v>0</v>
      </c>
      <c r="AB1879" s="108">
        <v>0</v>
      </c>
      <c r="AC1879" s="108" t="s">
        <v>156</v>
      </c>
      <c r="AD1879" s="110" t="s">
        <v>157</v>
      </c>
    </row>
    <row r="1880" spans="1:30" x14ac:dyDescent="0.2">
      <c r="A1880" s="105" t="s">
        <v>5455</v>
      </c>
      <c r="B1880" s="105" t="s">
        <v>5456</v>
      </c>
      <c r="C1880" s="105" t="s">
        <v>5457</v>
      </c>
      <c r="D1880" s="106">
        <v>0</v>
      </c>
      <c r="E1880" s="107">
        <v>0</v>
      </c>
      <c r="F1880" s="108">
        <v>0</v>
      </c>
      <c r="G1880" s="108" t="s">
        <v>156</v>
      </c>
      <c r="H1880" s="109">
        <v>0</v>
      </c>
      <c r="I1880" s="107">
        <v>0</v>
      </c>
      <c r="J1880" s="108">
        <v>0</v>
      </c>
      <c r="K1880" s="108" t="s">
        <v>156</v>
      </c>
      <c r="L1880" s="110" t="s">
        <v>157</v>
      </c>
      <c r="M1880" s="106">
        <v>0</v>
      </c>
      <c r="N1880" s="111">
        <v>0</v>
      </c>
      <c r="O1880" s="112">
        <v>0</v>
      </c>
      <c r="P1880" s="112" t="s">
        <v>156</v>
      </c>
      <c r="Q1880" s="109">
        <v>0</v>
      </c>
      <c r="R1880" s="107">
        <v>0</v>
      </c>
      <c r="S1880" s="108">
        <v>0</v>
      </c>
      <c r="T1880" s="108" t="s">
        <v>156</v>
      </c>
      <c r="U1880" s="110" t="s">
        <v>157</v>
      </c>
      <c r="V1880" s="106">
        <v>0</v>
      </c>
      <c r="W1880" s="107">
        <v>0</v>
      </c>
      <c r="X1880" s="108">
        <v>0</v>
      </c>
      <c r="Y1880" s="108" t="s">
        <v>156</v>
      </c>
      <c r="Z1880" s="109">
        <v>0</v>
      </c>
      <c r="AA1880" s="107">
        <v>0</v>
      </c>
      <c r="AB1880" s="108">
        <v>0</v>
      </c>
      <c r="AC1880" s="108" t="s">
        <v>156</v>
      </c>
      <c r="AD1880" s="110" t="s">
        <v>157</v>
      </c>
    </row>
    <row r="1881" spans="1:30" x14ac:dyDescent="0.2">
      <c r="A1881" s="105" t="s">
        <v>5458</v>
      </c>
      <c r="B1881" s="105" t="s">
        <v>5459</v>
      </c>
      <c r="C1881" s="105" t="s">
        <v>5460</v>
      </c>
      <c r="D1881" s="106">
        <v>0</v>
      </c>
      <c r="E1881" s="107">
        <v>0</v>
      </c>
      <c r="F1881" s="108">
        <v>0</v>
      </c>
      <c r="G1881" s="108" t="s">
        <v>156</v>
      </c>
      <c r="H1881" s="109">
        <v>0</v>
      </c>
      <c r="I1881" s="107">
        <v>0</v>
      </c>
      <c r="J1881" s="108">
        <v>0</v>
      </c>
      <c r="K1881" s="108" t="s">
        <v>156</v>
      </c>
      <c r="L1881" s="110" t="s">
        <v>157</v>
      </c>
      <c r="M1881" s="106">
        <v>0</v>
      </c>
      <c r="N1881" s="111">
        <v>0</v>
      </c>
      <c r="O1881" s="112">
        <v>0</v>
      </c>
      <c r="P1881" s="112" t="s">
        <v>156</v>
      </c>
      <c r="Q1881" s="109">
        <v>0</v>
      </c>
      <c r="R1881" s="107">
        <v>0</v>
      </c>
      <c r="S1881" s="108">
        <v>0</v>
      </c>
      <c r="T1881" s="108" t="s">
        <v>156</v>
      </c>
      <c r="U1881" s="110" t="s">
        <v>157</v>
      </c>
      <c r="V1881" s="106">
        <v>0</v>
      </c>
      <c r="W1881" s="107">
        <v>0</v>
      </c>
      <c r="X1881" s="108">
        <v>0</v>
      </c>
      <c r="Y1881" s="108" t="s">
        <v>156</v>
      </c>
      <c r="Z1881" s="109">
        <v>0</v>
      </c>
      <c r="AA1881" s="107">
        <v>0</v>
      </c>
      <c r="AB1881" s="108">
        <v>0</v>
      </c>
      <c r="AC1881" s="108" t="s">
        <v>156</v>
      </c>
      <c r="AD1881" s="110" t="s">
        <v>157</v>
      </c>
    </row>
    <row r="1882" spans="1:30" x14ac:dyDescent="0.2">
      <c r="A1882" s="105" t="s">
        <v>5461</v>
      </c>
      <c r="B1882" s="105" t="s">
        <v>5462</v>
      </c>
      <c r="C1882" s="105" t="s">
        <v>5463</v>
      </c>
      <c r="D1882" s="106">
        <v>-0.51106386668429304</v>
      </c>
      <c r="E1882" s="107">
        <v>0.20740302449334366</v>
      </c>
      <c r="F1882" s="108">
        <v>1.38394201464955</v>
      </c>
      <c r="G1882" s="108">
        <v>270.79629472307698</v>
      </c>
      <c r="H1882" s="109">
        <v>0</v>
      </c>
      <c r="I1882" s="107">
        <v>0</v>
      </c>
      <c r="J1882" s="108">
        <v>0.238198587321062</v>
      </c>
      <c r="K1882" s="108" t="s">
        <v>156</v>
      </c>
      <c r="L1882" s="110" t="s">
        <v>157</v>
      </c>
      <c r="M1882" s="106">
        <v>0</v>
      </c>
      <c r="N1882" s="111">
        <v>0</v>
      </c>
      <c r="O1882" s="112">
        <v>0.31467341607152299</v>
      </c>
      <c r="P1882" s="112" t="s">
        <v>156</v>
      </c>
      <c r="Q1882" s="109">
        <v>0</v>
      </c>
      <c r="R1882" s="107">
        <v>0</v>
      </c>
      <c r="S1882" s="108">
        <v>7.9059932694000204E-2</v>
      </c>
      <c r="T1882" s="108" t="s">
        <v>156</v>
      </c>
      <c r="U1882" s="110" t="s">
        <v>157</v>
      </c>
      <c r="V1882" s="106">
        <v>0</v>
      </c>
      <c r="W1882" s="107">
        <v>0</v>
      </c>
      <c r="X1882" s="108">
        <v>4.5912284154823603E-2</v>
      </c>
      <c r="Y1882" s="108" t="s">
        <v>156</v>
      </c>
      <c r="Z1882" s="109">
        <v>0</v>
      </c>
      <c r="AA1882" s="107">
        <v>0</v>
      </c>
      <c r="AB1882" s="108">
        <v>0.13772075476026999</v>
      </c>
      <c r="AC1882" s="108" t="s">
        <v>156</v>
      </c>
      <c r="AD1882" s="110" t="s">
        <v>157</v>
      </c>
    </row>
    <row r="1883" spans="1:30" x14ac:dyDescent="0.2">
      <c r="A1883" s="105" t="s">
        <v>5464</v>
      </c>
      <c r="B1883" s="105" t="s">
        <v>5465</v>
      </c>
      <c r="C1883" s="105" t="s">
        <v>5466</v>
      </c>
      <c r="D1883" s="106">
        <v>0</v>
      </c>
      <c r="E1883" s="107">
        <v>0</v>
      </c>
      <c r="F1883" s="108">
        <v>0.19270585476854901</v>
      </c>
      <c r="G1883" s="108" t="s">
        <v>156</v>
      </c>
      <c r="H1883" s="109">
        <v>0</v>
      </c>
      <c r="I1883" s="107">
        <v>0</v>
      </c>
      <c r="J1883" s="108">
        <v>0.20384886584051001</v>
      </c>
      <c r="K1883" s="108" t="s">
        <v>156</v>
      </c>
      <c r="L1883" s="110" t="s">
        <v>157</v>
      </c>
      <c r="M1883" s="106">
        <v>0</v>
      </c>
      <c r="N1883" s="111">
        <v>0</v>
      </c>
      <c r="O1883" s="112">
        <v>0.10980588713757899</v>
      </c>
      <c r="P1883" s="112" t="s">
        <v>156</v>
      </c>
      <c r="Q1883" s="109">
        <v>0</v>
      </c>
      <c r="R1883" s="107">
        <v>0</v>
      </c>
      <c r="S1883" s="108">
        <v>7.8442648624649905E-2</v>
      </c>
      <c r="T1883" s="108" t="s">
        <v>156</v>
      </c>
      <c r="U1883" s="110" t="s">
        <v>157</v>
      </c>
      <c r="V1883" s="106">
        <v>0</v>
      </c>
      <c r="W1883" s="107">
        <v>0</v>
      </c>
      <c r="X1883" s="108">
        <v>4.2724534856446297E-2</v>
      </c>
      <c r="Y1883" s="108" t="s">
        <v>156</v>
      </c>
      <c r="Z1883" s="109">
        <v>0</v>
      </c>
      <c r="AA1883" s="107">
        <v>0</v>
      </c>
      <c r="AB1883" s="108">
        <v>8.7528786083105395E-2</v>
      </c>
      <c r="AC1883" s="108" t="s">
        <v>156</v>
      </c>
      <c r="AD1883" s="110" t="s">
        <v>157</v>
      </c>
    </row>
    <row r="1884" spans="1:30" x14ac:dyDescent="0.2">
      <c r="A1884" s="105" t="s">
        <v>5467</v>
      </c>
      <c r="B1884" s="105" t="s">
        <v>5468</v>
      </c>
      <c r="C1884" s="105" t="s">
        <v>5469</v>
      </c>
      <c r="D1884" s="106">
        <v>0</v>
      </c>
      <c r="E1884" s="107">
        <v>0</v>
      </c>
      <c r="F1884" s="108">
        <v>0</v>
      </c>
      <c r="G1884" s="108" t="s">
        <v>156</v>
      </c>
      <c r="H1884" s="109">
        <v>0</v>
      </c>
      <c r="I1884" s="107">
        <v>0</v>
      </c>
      <c r="J1884" s="108">
        <v>0</v>
      </c>
      <c r="K1884" s="108" t="s">
        <v>156</v>
      </c>
      <c r="L1884" s="110" t="s">
        <v>157</v>
      </c>
      <c r="M1884" s="106">
        <v>0</v>
      </c>
      <c r="N1884" s="111">
        <v>0</v>
      </c>
      <c r="O1884" s="112">
        <v>0</v>
      </c>
      <c r="P1884" s="112" t="s">
        <v>156</v>
      </c>
      <c r="Q1884" s="109">
        <v>0</v>
      </c>
      <c r="R1884" s="107">
        <v>0</v>
      </c>
      <c r="S1884" s="108">
        <v>0</v>
      </c>
      <c r="T1884" s="108" t="s">
        <v>156</v>
      </c>
      <c r="U1884" s="110" t="s">
        <v>157</v>
      </c>
      <c r="V1884" s="106">
        <v>0</v>
      </c>
      <c r="W1884" s="107">
        <v>0</v>
      </c>
      <c r="X1884" s="108">
        <v>0</v>
      </c>
      <c r="Y1884" s="108" t="s">
        <v>156</v>
      </c>
      <c r="Z1884" s="109">
        <v>0</v>
      </c>
      <c r="AA1884" s="107">
        <v>0</v>
      </c>
      <c r="AB1884" s="108">
        <v>0</v>
      </c>
      <c r="AC1884" s="108" t="s">
        <v>156</v>
      </c>
      <c r="AD1884" s="110" t="s">
        <v>157</v>
      </c>
    </row>
    <row r="1885" spans="1:30" x14ac:dyDescent="0.2">
      <c r="A1885" s="105" t="s">
        <v>5470</v>
      </c>
      <c r="B1885" s="105" t="s">
        <v>5471</v>
      </c>
      <c r="C1885" s="105" t="s">
        <v>5472</v>
      </c>
      <c r="D1885" s="106">
        <v>0</v>
      </c>
      <c r="E1885" s="107">
        <v>0</v>
      </c>
      <c r="F1885" s="108">
        <v>0</v>
      </c>
      <c r="G1885" s="108" t="s">
        <v>156</v>
      </c>
      <c r="H1885" s="109">
        <v>0</v>
      </c>
      <c r="I1885" s="107">
        <v>0</v>
      </c>
      <c r="J1885" s="108">
        <v>0</v>
      </c>
      <c r="K1885" s="108" t="s">
        <v>156</v>
      </c>
      <c r="L1885" s="110" t="s">
        <v>157</v>
      </c>
      <c r="M1885" s="106">
        <v>0</v>
      </c>
      <c r="N1885" s="111">
        <v>0</v>
      </c>
      <c r="O1885" s="112">
        <v>0</v>
      </c>
      <c r="P1885" s="112" t="s">
        <v>156</v>
      </c>
      <c r="Q1885" s="109">
        <v>0</v>
      </c>
      <c r="R1885" s="107">
        <v>0</v>
      </c>
      <c r="S1885" s="108">
        <v>0</v>
      </c>
      <c r="T1885" s="108" t="s">
        <v>156</v>
      </c>
      <c r="U1885" s="110" t="s">
        <v>157</v>
      </c>
      <c r="V1885" s="106">
        <v>0</v>
      </c>
      <c r="W1885" s="107">
        <v>0</v>
      </c>
      <c r="X1885" s="108">
        <v>0</v>
      </c>
      <c r="Y1885" s="108" t="s">
        <v>156</v>
      </c>
      <c r="Z1885" s="109">
        <v>0</v>
      </c>
      <c r="AA1885" s="107">
        <v>0</v>
      </c>
      <c r="AB1885" s="108">
        <v>0</v>
      </c>
      <c r="AC1885" s="108" t="s">
        <v>156</v>
      </c>
      <c r="AD1885" s="110" t="s">
        <v>157</v>
      </c>
    </row>
    <row r="1886" spans="1:30" x14ac:dyDescent="0.2">
      <c r="A1886" s="105" t="s">
        <v>5473</v>
      </c>
      <c r="B1886" s="105" t="s">
        <v>5474</v>
      </c>
      <c r="C1886" s="105" t="s">
        <v>5475</v>
      </c>
      <c r="D1886" s="106">
        <v>0</v>
      </c>
      <c r="E1886" s="107">
        <v>0</v>
      </c>
      <c r="F1886" s="108">
        <v>0</v>
      </c>
      <c r="G1886" s="108" t="s">
        <v>156</v>
      </c>
      <c r="H1886" s="109">
        <v>0</v>
      </c>
      <c r="I1886" s="107">
        <v>0</v>
      </c>
      <c r="J1886" s="108">
        <v>0</v>
      </c>
      <c r="K1886" s="108" t="s">
        <v>156</v>
      </c>
      <c r="L1886" s="110" t="s">
        <v>157</v>
      </c>
      <c r="M1886" s="106">
        <v>0</v>
      </c>
      <c r="N1886" s="111">
        <v>0</v>
      </c>
      <c r="O1886" s="112">
        <v>0</v>
      </c>
      <c r="P1886" s="112" t="s">
        <v>156</v>
      </c>
      <c r="Q1886" s="109">
        <v>0</v>
      </c>
      <c r="R1886" s="107">
        <v>0</v>
      </c>
      <c r="S1886" s="108">
        <v>0</v>
      </c>
      <c r="T1886" s="108" t="s">
        <v>156</v>
      </c>
      <c r="U1886" s="110" t="s">
        <v>157</v>
      </c>
      <c r="V1886" s="106">
        <v>0</v>
      </c>
      <c r="W1886" s="107">
        <v>0</v>
      </c>
      <c r="X1886" s="108">
        <v>0</v>
      </c>
      <c r="Y1886" s="108" t="s">
        <v>156</v>
      </c>
      <c r="Z1886" s="109">
        <v>0</v>
      </c>
      <c r="AA1886" s="107">
        <v>0</v>
      </c>
      <c r="AB1886" s="108">
        <v>0</v>
      </c>
      <c r="AC1886" s="108" t="s">
        <v>156</v>
      </c>
      <c r="AD1886" s="110" t="s">
        <v>157</v>
      </c>
    </row>
    <row r="1887" spans="1:30" x14ac:dyDescent="0.2">
      <c r="A1887" s="105" t="s">
        <v>5476</v>
      </c>
      <c r="B1887" s="105" t="s">
        <v>5477</v>
      </c>
      <c r="C1887" s="105" t="s">
        <v>5478</v>
      </c>
      <c r="D1887" s="106">
        <v>0</v>
      </c>
      <c r="E1887" s="107">
        <v>0</v>
      </c>
      <c r="F1887" s="108">
        <v>0</v>
      </c>
      <c r="G1887" s="108" t="s">
        <v>156</v>
      </c>
      <c r="H1887" s="109">
        <v>0</v>
      </c>
      <c r="I1887" s="107">
        <v>0</v>
      </c>
      <c r="J1887" s="108">
        <v>0</v>
      </c>
      <c r="K1887" s="108" t="s">
        <v>156</v>
      </c>
      <c r="L1887" s="110" t="s">
        <v>157</v>
      </c>
      <c r="M1887" s="106">
        <v>0</v>
      </c>
      <c r="N1887" s="111">
        <v>0</v>
      </c>
      <c r="O1887" s="112">
        <v>0</v>
      </c>
      <c r="P1887" s="112" t="s">
        <v>156</v>
      </c>
      <c r="Q1887" s="109">
        <v>0</v>
      </c>
      <c r="R1887" s="107">
        <v>0</v>
      </c>
      <c r="S1887" s="108">
        <v>0</v>
      </c>
      <c r="T1887" s="108" t="s">
        <v>156</v>
      </c>
      <c r="U1887" s="110" t="s">
        <v>157</v>
      </c>
      <c r="V1887" s="106">
        <v>0</v>
      </c>
      <c r="W1887" s="107">
        <v>0</v>
      </c>
      <c r="X1887" s="108">
        <v>0</v>
      </c>
      <c r="Y1887" s="108" t="s">
        <v>156</v>
      </c>
      <c r="Z1887" s="109">
        <v>0</v>
      </c>
      <c r="AA1887" s="107">
        <v>0</v>
      </c>
      <c r="AB1887" s="108">
        <v>0</v>
      </c>
      <c r="AC1887" s="108" t="s">
        <v>156</v>
      </c>
      <c r="AD1887" s="110" t="s">
        <v>157</v>
      </c>
    </row>
    <row r="1888" spans="1:30" x14ac:dyDescent="0.2">
      <c r="A1888" s="105" t="s">
        <v>5479</v>
      </c>
      <c r="B1888" s="105" t="s">
        <v>5480</v>
      </c>
      <c r="C1888" s="105" t="s">
        <v>5481</v>
      </c>
      <c r="D1888" s="106">
        <v>0</v>
      </c>
      <c r="E1888" s="107">
        <v>0</v>
      </c>
      <c r="F1888" s="108">
        <v>0</v>
      </c>
      <c r="G1888" s="108" t="s">
        <v>156</v>
      </c>
      <c r="H1888" s="109">
        <v>0</v>
      </c>
      <c r="I1888" s="107">
        <v>0</v>
      </c>
      <c r="J1888" s="108">
        <v>0</v>
      </c>
      <c r="K1888" s="108" t="s">
        <v>156</v>
      </c>
      <c r="L1888" s="110" t="s">
        <v>157</v>
      </c>
      <c r="M1888" s="106">
        <v>0</v>
      </c>
      <c r="N1888" s="111">
        <v>0</v>
      </c>
      <c r="O1888" s="112">
        <v>0</v>
      </c>
      <c r="P1888" s="112" t="s">
        <v>156</v>
      </c>
      <c r="Q1888" s="109">
        <v>0</v>
      </c>
      <c r="R1888" s="107">
        <v>0</v>
      </c>
      <c r="S1888" s="108">
        <v>0</v>
      </c>
      <c r="T1888" s="108" t="s">
        <v>156</v>
      </c>
      <c r="U1888" s="110" t="s">
        <v>157</v>
      </c>
      <c r="V1888" s="106">
        <v>0</v>
      </c>
      <c r="W1888" s="107">
        <v>0</v>
      </c>
      <c r="X1888" s="108">
        <v>0</v>
      </c>
      <c r="Y1888" s="108" t="s">
        <v>156</v>
      </c>
      <c r="Z1888" s="109">
        <v>0</v>
      </c>
      <c r="AA1888" s="107">
        <v>0</v>
      </c>
      <c r="AB1888" s="108">
        <v>0</v>
      </c>
      <c r="AC1888" s="108" t="s">
        <v>156</v>
      </c>
      <c r="AD1888" s="110" t="s">
        <v>157</v>
      </c>
    </row>
    <row r="1889" spans="1:30" x14ac:dyDescent="0.2">
      <c r="A1889" s="105" t="s">
        <v>5482</v>
      </c>
      <c r="B1889" s="105" t="s">
        <v>5483</v>
      </c>
      <c r="C1889" s="105" t="s">
        <v>5484</v>
      </c>
      <c r="D1889" s="106">
        <v>0</v>
      </c>
      <c r="E1889" s="107">
        <v>0</v>
      </c>
      <c r="F1889" s="108">
        <v>0</v>
      </c>
      <c r="G1889" s="108" t="s">
        <v>156</v>
      </c>
      <c r="H1889" s="109">
        <v>0</v>
      </c>
      <c r="I1889" s="107">
        <v>0</v>
      </c>
      <c r="J1889" s="108">
        <v>0</v>
      </c>
      <c r="K1889" s="108" t="s">
        <v>156</v>
      </c>
      <c r="L1889" s="110" t="s">
        <v>157</v>
      </c>
      <c r="M1889" s="106">
        <v>0</v>
      </c>
      <c r="N1889" s="111">
        <v>0</v>
      </c>
      <c r="O1889" s="112">
        <v>0</v>
      </c>
      <c r="P1889" s="112" t="s">
        <v>156</v>
      </c>
      <c r="Q1889" s="109">
        <v>0</v>
      </c>
      <c r="R1889" s="107">
        <v>0</v>
      </c>
      <c r="S1889" s="108">
        <v>0</v>
      </c>
      <c r="T1889" s="108" t="s">
        <v>156</v>
      </c>
      <c r="U1889" s="110" t="s">
        <v>157</v>
      </c>
      <c r="V1889" s="106">
        <v>0</v>
      </c>
      <c r="W1889" s="107">
        <v>0</v>
      </c>
      <c r="X1889" s="108">
        <v>0</v>
      </c>
      <c r="Y1889" s="108" t="s">
        <v>156</v>
      </c>
      <c r="Z1889" s="109">
        <v>0</v>
      </c>
      <c r="AA1889" s="107">
        <v>0</v>
      </c>
      <c r="AB1889" s="108">
        <v>0</v>
      </c>
      <c r="AC1889" s="108" t="s">
        <v>156</v>
      </c>
      <c r="AD1889" s="110" t="s">
        <v>157</v>
      </c>
    </row>
    <row r="1890" spans="1:30" x14ac:dyDescent="0.2">
      <c r="A1890" s="105" t="s">
        <v>5485</v>
      </c>
      <c r="B1890" s="105" t="s">
        <v>5486</v>
      </c>
      <c r="C1890" s="105" t="s">
        <v>5487</v>
      </c>
      <c r="D1890" s="106">
        <v>0</v>
      </c>
      <c r="E1890" s="107">
        <v>0</v>
      </c>
      <c r="F1890" s="108">
        <v>0</v>
      </c>
      <c r="G1890" s="108" t="s">
        <v>156</v>
      </c>
      <c r="H1890" s="109">
        <v>0</v>
      </c>
      <c r="I1890" s="107">
        <v>0</v>
      </c>
      <c r="J1890" s="108">
        <v>0</v>
      </c>
      <c r="K1890" s="108" t="s">
        <v>156</v>
      </c>
      <c r="L1890" s="110" t="s">
        <v>157</v>
      </c>
      <c r="M1890" s="106">
        <v>0</v>
      </c>
      <c r="N1890" s="111">
        <v>0</v>
      </c>
      <c r="O1890" s="112">
        <v>0</v>
      </c>
      <c r="P1890" s="112" t="s">
        <v>156</v>
      </c>
      <c r="Q1890" s="109">
        <v>0</v>
      </c>
      <c r="R1890" s="107">
        <v>0</v>
      </c>
      <c r="S1890" s="108">
        <v>0</v>
      </c>
      <c r="T1890" s="108" t="s">
        <v>156</v>
      </c>
      <c r="U1890" s="110" t="s">
        <v>157</v>
      </c>
      <c r="V1890" s="106">
        <v>0</v>
      </c>
      <c r="W1890" s="107">
        <v>0</v>
      </c>
      <c r="X1890" s="108">
        <v>0</v>
      </c>
      <c r="Y1890" s="108" t="s">
        <v>156</v>
      </c>
      <c r="Z1890" s="109">
        <v>0</v>
      </c>
      <c r="AA1890" s="107">
        <v>0</v>
      </c>
      <c r="AB1890" s="108">
        <v>0</v>
      </c>
      <c r="AC1890" s="108" t="s">
        <v>156</v>
      </c>
      <c r="AD1890" s="110" t="s">
        <v>157</v>
      </c>
    </row>
    <row r="1891" spans="1:30" x14ac:dyDescent="0.2">
      <c r="A1891" s="105" t="s">
        <v>5488</v>
      </c>
      <c r="B1891" s="105" t="s">
        <v>5489</v>
      </c>
      <c r="C1891" s="105" t="s">
        <v>5490</v>
      </c>
      <c r="D1891" s="106">
        <v>0</v>
      </c>
      <c r="E1891" s="107">
        <v>0</v>
      </c>
      <c r="F1891" s="108">
        <v>0</v>
      </c>
      <c r="G1891" s="108" t="s">
        <v>156</v>
      </c>
      <c r="H1891" s="109">
        <v>0</v>
      </c>
      <c r="I1891" s="107">
        <v>0</v>
      </c>
      <c r="J1891" s="108">
        <v>0</v>
      </c>
      <c r="K1891" s="108" t="s">
        <v>156</v>
      </c>
      <c r="L1891" s="110" t="s">
        <v>157</v>
      </c>
      <c r="M1891" s="106">
        <v>0</v>
      </c>
      <c r="N1891" s="111">
        <v>0</v>
      </c>
      <c r="O1891" s="112">
        <v>0</v>
      </c>
      <c r="P1891" s="112" t="s">
        <v>156</v>
      </c>
      <c r="Q1891" s="109">
        <v>0</v>
      </c>
      <c r="R1891" s="107">
        <v>0</v>
      </c>
      <c r="S1891" s="108">
        <v>0</v>
      </c>
      <c r="T1891" s="108" t="s">
        <v>156</v>
      </c>
      <c r="U1891" s="110" t="s">
        <v>157</v>
      </c>
      <c r="V1891" s="106">
        <v>0</v>
      </c>
      <c r="W1891" s="107">
        <v>0</v>
      </c>
      <c r="X1891" s="108">
        <v>0</v>
      </c>
      <c r="Y1891" s="108" t="s">
        <v>156</v>
      </c>
      <c r="Z1891" s="109">
        <v>0</v>
      </c>
      <c r="AA1891" s="107">
        <v>0</v>
      </c>
      <c r="AB1891" s="108">
        <v>0</v>
      </c>
      <c r="AC1891" s="108" t="s">
        <v>156</v>
      </c>
      <c r="AD1891" s="110" t="s">
        <v>157</v>
      </c>
    </row>
    <row r="1892" spans="1:30" x14ac:dyDescent="0.2">
      <c r="A1892" s="105" t="s">
        <v>5491</v>
      </c>
      <c r="B1892" s="105" t="s">
        <v>5492</v>
      </c>
      <c r="C1892" s="105" t="s">
        <v>5493</v>
      </c>
      <c r="D1892" s="106">
        <v>0</v>
      </c>
      <c r="E1892" s="107">
        <v>0</v>
      </c>
      <c r="F1892" s="108">
        <v>0</v>
      </c>
      <c r="G1892" s="108" t="s">
        <v>156</v>
      </c>
      <c r="H1892" s="109">
        <v>0</v>
      </c>
      <c r="I1892" s="107">
        <v>0</v>
      </c>
      <c r="J1892" s="108">
        <v>0</v>
      </c>
      <c r="K1892" s="108" t="s">
        <v>156</v>
      </c>
      <c r="L1892" s="110" t="s">
        <v>157</v>
      </c>
      <c r="M1892" s="106">
        <v>0</v>
      </c>
      <c r="N1892" s="111">
        <v>0</v>
      </c>
      <c r="O1892" s="112">
        <v>0</v>
      </c>
      <c r="P1892" s="112" t="s">
        <v>156</v>
      </c>
      <c r="Q1892" s="109">
        <v>0</v>
      </c>
      <c r="R1892" s="107">
        <v>0</v>
      </c>
      <c r="S1892" s="108">
        <v>0</v>
      </c>
      <c r="T1892" s="108" t="s">
        <v>156</v>
      </c>
      <c r="U1892" s="110" t="s">
        <v>157</v>
      </c>
      <c r="V1892" s="106">
        <v>0</v>
      </c>
      <c r="W1892" s="107">
        <v>0</v>
      </c>
      <c r="X1892" s="108">
        <v>0</v>
      </c>
      <c r="Y1892" s="108" t="s">
        <v>156</v>
      </c>
      <c r="Z1892" s="109">
        <v>0</v>
      </c>
      <c r="AA1892" s="107">
        <v>0</v>
      </c>
      <c r="AB1892" s="108">
        <v>0</v>
      </c>
      <c r="AC1892" s="108" t="s">
        <v>156</v>
      </c>
      <c r="AD1892" s="110" t="s">
        <v>157</v>
      </c>
    </row>
    <row r="1893" spans="1:30" x14ac:dyDescent="0.2">
      <c r="A1893" s="105" t="s">
        <v>5494</v>
      </c>
      <c r="B1893" s="105" t="s">
        <v>5495</v>
      </c>
      <c r="C1893" s="105" t="s">
        <v>5496</v>
      </c>
      <c r="D1893" s="106">
        <v>0</v>
      </c>
      <c r="E1893" s="107">
        <v>0</v>
      </c>
      <c r="F1893" s="108">
        <v>0</v>
      </c>
      <c r="G1893" s="108" t="s">
        <v>156</v>
      </c>
      <c r="H1893" s="109">
        <v>0</v>
      </c>
      <c r="I1893" s="107">
        <v>0</v>
      </c>
      <c r="J1893" s="108">
        <v>0</v>
      </c>
      <c r="K1893" s="108" t="s">
        <v>156</v>
      </c>
      <c r="L1893" s="110" t="s">
        <v>157</v>
      </c>
      <c r="M1893" s="106">
        <v>0</v>
      </c>
      <c r="N1893" s="111">
        <v>0</v>
      </c>
      <c r="O1893" s="112">
        <v>0</v>
      </c>
      <c r="P1893" s="112" t="s">
        <v>156</v>
      </c>
      <c r="Q1893" s="109">
        <v>0</v>
      </c>
      <c r="R1893" s="107">
        <v>0</v>
      </c>
      <c r="S1893" s="108">
        <v>0</v>
      </c>
      <c r="T1893" s="108" t="s">
        <v>156</v>
      </c>
      <c r="U1893" s="110" t="s">
        <v>157</v>
      </c>
      <c r="V1893" s="106">
        <v>0</v>
      </c>
      <c r="W1893" s="107">
        <v>0</v>
      </c>
      <c r="X1893" s="108">
        <v>0</v>
      </c>
      <c r="Y1893" s="108" t="s">
        <v>156</v>
      </c>
      <c r="Z1893" s="109">
        <v>0</v>
      </c>
      <c r="AA1893" s="107">
        <v>0</v>
      </c>
      <c r="AB1893" s="108">
        <v>0</v>
      </c>
      <c r="AC1893" s="108" t="s">
        <v>156</v>
      </c>
      <c r="AD1893" s="110" t="s">
        <v>157</v>
      </c>
    </row>
    <row r="1894" spans="1:30" x14ac:dyDescent="0.2">
      <c r="A1894" s="105" t="s">
        <v>5497</v>
      </c>
      <c r="B1894" s="105" t="s">
        <v>5495</v>
      </c>
      <c r="C1894" s="105" t="s">
        <v>5498</v>
      </c>
      <c r="D1894" s="106">
        <v>0</v>
      </c>
      <c r="E1894" s="107">
        <v>0</v>
      </c>
      <c r="F1894" s="108">
        <v>0</v>
      </c>
      <c r="G1894" s="108" t="s">
        <v>156</v>
      </c>
      <c r="H1894" s="109">
        <v>0</v>
      </c>
      <c r="I1894" s="107">
        <v>0</v>
      </c>
      <c r="J1894" s="108">
        <v>0</v>
      </c>
      <c r="K1894" s="108" t="s">
        <v>156</v>
      </c>
      <c r="L1894" s="110" t="s">
        <v>157</v>
      </c>
      <c r="M1894" s="106">
        <v>0</v>
      </c>
      <c r="N1894" s="111">
        <v>0</v>
      </c>
      <c r="O1894" s="112">
        <v>0</v>
      </c>
      <c r="P1894" s="112" t="s">
        <v>156</v>
      </c>
      <c r="Q1894" s="109">
        <v>0</v>
      </c>
      <c r="R1894" s="107">
        <v>0</v>
      </c>
      <c r="S1894" s="108">
        <v>0</v>
      </c>
      <c r="T1894" s="108" t="s">
        <v>156</v>
      </c>
      <c r="U1894" s="110" t="s">
        <v>157</v>
      </c>
      <c r="V1894" s="106">
        <v>0</v>
      </c>
      <c r="W1894" s="107">
        <v>0</v>
      </c>
      <c r="X1894" s="108">
        <v>0</v>
      </c>
      <c r="Y1894" s="108" t="s">
        <v>156</v>
      </c>
      <c r="Z1894" s="109">
        <v>0</v>
      </c>
      <c r="AA1894" s="107">
        <v>0</v>
      </c>
      <c r="AB1894" s="108">
        <v>0</v>
      </c>
      <c r="AC1894" s="108" t="s">
        <v>156</v>
      </c>
      <c r="AD1894" s="110" t="s">
        <v>157</v>
      </c>
    </row>
    <row r="1895" spans="1:30" x14ac:dyDescent="0.2">
      <c r="A1895" s="105" t="s">
        <v>5499</v>
      </c>
      <c r="B1895" s="105" t="s">
        <v>5500</v>
      </c>
      <c r="C1895" s="105" t="s">
        <v>5501</v>
      </c>
      <c r="D1895" s="106">
        <v>0</v>
      </c>
      <c r="E1895" s="107">
        <v>0</v>
      </c>
      <c r="F1895" s="108">
        <v>0</v>
      </c>
      <c r="G1895" s="108" t="s">
        <v>156</v>
      </c>
      <c r="H1895" s="109">
        <v>0</v>
      </c>
      <c r="I1895" s="107">
        <v>0</v>
      </c>
      <c r="J1895" s="108">
        <v>0</v>
      </c>
      <c r="K1895" s="108" t="s">
        <v>156</v>
      </c>
      <c r="L1895" s="110" t="s">
        <v>157</v>
      </c>
      <c r="M1895" s="106">
        <v>0</v>
      </c>
      <c r="N1895" s="111">
        <v>0</v>
      </c>
      <c r="O1895" s="112">
        <v>0</v>
      </c>
      <c r="P1895" s="112" t="s">
        <v>156</v>
      </c>
      <c r="Q1895" s="109">
        <v>0</v>
      </c>
      <c r="R1895" s="107">
        <v>0</v>
      </c>
      <c r="S1895" s="108">
        <v>0</v>
      </c>
      <c r="T1895" s="108" t="s">
        <v>156</v>
      </c>
      <c r="U1895" s="110" t="s">
        <v>157</v>
      </c>
      <c r="V1895" s="106">
        <v>0</v>
      </c>
      <c r="W1895" s="107">
        <v>0</v>
      </c>
      <c r="X1895" s="108">
        <v>0</v>
      </c>
      <c r="Y1895" s="108" t="s">
        <v>156</v>
      </c>
      <c r="Z1895" s="109">
        <v>0</v>
      </c>
      <c r="AA1895" s="107">
        <v>0</v>
      </c>
      <c r="AB1895" s="108">
        <v>0</v>
      </c>
      <c r="AC1895" s="108" t="s">
        <v>156</v>
      </c>
      <c r="AD1895" s="110" t="s">
        <v>157</v>
      </c>
    </row>
    <row r="1896" spans="1:30" x14ac:dyDescent="0.2">
      <c r="A1896" s="105" t="s">
        <v>5502</v>
      </c>
      <c r="B1896" s="105" t="s">
        <v>5503</v>
      </c>
      <c r="C1896" s="105" t="s">
        <v>5504</v>
      </c>
      <c r="D1896" s="106">
        <v>0</v>
      </c>
      <c r="E1896" s="107">
        <v>0</v>
      </c>
      <c r="F1896" s="108">
        <v>0</v>
      </c>
      <c r="G1896" s="108" t="s">
        <v>156</v>
      </c>
      <c r="H1896" s="109">
        <v>0</v>
      </c>
      <c r="I1896" s="107">
        <v>0</v>
      </c>
      <c r="J1896" s="108">
        <v>0</v>
      </c>
      <c r="K1896" s="108" t="s">
        <v>156</v>
      </c>
      <c r="L1896" s="110" t="s">
        <v>157</v>
      </c>
      <c r="M1896" s="106">
        <v>0</v>
      </c>
      <c r="N1896" s="111">
        <v>0</v>
      </c>
      <c r="O1896" s="112">
        <v>0</v>
      </c>
      <c r="P1896" s="112" t="s">
        <v>156</v>
      </c>
      <c r="Q1896" s="109">
        <v>0</v>
      </c>
      <c r="R1896" s="107">
        <v>0</v>
      </c>
      <c r="S1896" s="108">
        <v>0</v>
      </c>
      <c r="T1896" s="108" t="s">
        <v>156</v>
      </c>
      <c r="U1896" s="110" t="s">
        <v>157</v>
      </c>
      <c r="V1896" s="106">
        <v>0</v>
      </c>
      <c r="W1896" s="107">
        <v>0</v>
      </c>
      <c r="X1896" s="108">
        <v>0</v>
      </c>
      <c r="Y1896" s="108" t="s">
        <v>156</v>
      </c>
      <c r="Z1896" s="109">
        <v>0</v>
      </c>
      <c r="AA1896" s="107">
        <v>0</v>
      </c>
      <c r="AB1896" s="108">
        <v>0</v>
      </c>
      <c r="AC1896" s="108" t="s">
        <v>156</v>
      </c>
      <c r="AD1896" s="110" t="s">
        <v>157</v>
      </c>
    </row>
    <row r="1897" spans="1:30" x14ac:dyDescent="0.2">
      <c r="A1897" s="105" t="s">
        <v>5505</v>
      </c>
      <c r="B1897" s="105" t="s">
        <v>5506</v>
      </c>
      <c r="C1897" s="105" t="s">
        <v>5507</v>
      </c>
      <c r="D1897" s="106">
        <v>0</v>
      </c>
      <c r="E1897" s="107">
        <v>0</v>
      </c>
      <c r="F1897" s="108">
        <v>0</v>
      </c>
      <c r="G1897" s="108" t="s">
        <v>156</v>
      </c>
      <c r="H1897" s="109">
        <v>0</v>
      </c>
      <c r="I1897" s="107">
        <v>0</v>
      </c>
      <c r="J1897" s="108">
        <v>0</v>
      </c>
      <c r="K1897" s="108" t="s">
        <v>156</v>
      </c>
      <c r="L1897" s="110" t="s">
        <v>157</v>
      </c>
      <c r="M1897" s="106">
        <v>0</v>
      </c>
      <c r="N1897" s="111">
        <v>0</v>
      </c>
      <c r="O1897" s="112">
        <v>0</v>
      </c>
      <c r="P1897" s="112" t="s">
        <v>156</v>
      </c>
      <c r="Q1897" s="109">
        <v>0</v>
      </c>
      <c r="R1897" s="107">
        <v>0</v>
      </c>
      <c r="S1897" s="108">
        <v>0</v>
      </c>
      <c r="T1897" s="108" t="s">
        <v>156</v>
      </c>
      <c r="U1897" s="110" t="s">
        <v>157</v>
      </c>
      <c r="V1897" s="106">
        <v>0</v>
      </c>
      <c r="W1897" s="107">
        <v>0</v>
      </c>
      <c r="X1897" s="108">
        <v>0</v>
      </c>
      <c r="Y1897" s="108" t="s">
        <v>156</v>
      </c>
      <c r="Z1897" s="109">
        <v>0</v>
      </c>
      <c r="AA1897" s="107">
        <v>0</v>
      </c>
      <c r="AB1897" s="108">
        <v>0</v>
      </c>
      <c r="AC1897" s="108" t="s">
        <v>156</v>
      </c>
      <c r="AD1897" s="110" t="s">
        <v>157</v>
      </c>
    </row>
    <row r="1898" spans="1:30" x14ac:dyDescent="0.2">
      <c r="A1898" s="105" t="s">
        <v>5508</v>
      </c>
      <c r="B1898" s="105" t="s">
        <v>5509</v>
      </c>
      <c r="C1898" s="105" t="s">
        <v>5510</v>
      </c>
      <c r="D1898" s="106">
        <v>0</v>
      </c>
      <c r="E1898" s="107">
        <v>0</v>
      </c>
      <c r="F1898" s="108">
        <v>0</v>
      </c>
      <c r="G1898" s="108" t="s">
        <v>156</v>
      </c>
      <c r="H1898" s="109">
        <v>0</v>
      </c>
      <c r="I1898" s="107">
        <v>0</v>
      </c>
      <c r="J1898" s="108">
        <v>0</v>
      </c>
      <c r="K1898" s="108" t="s">
        <v>156</v>
      </c>
      <c r="L1898" s="110" t="s">
        <v>157</v>
      </c>
      <c r="M1898" s="106">
        <v>0</v>
      </c>
      <c r="N1898" s="111">
        <v>0</v>
      </c>
      <c r="O1898" s="112">
        <v>0</v>
      </c>
      <c r="P1898" s="112" t="s">
        <v>156</v>
      </c>
      <c r="Q1898" s="109">
        <v>0</v>
      </c>
      <c r="R1898" s="107">
        <v>0</v>
      </c>
      <c r="S1898" s="108">
        <v>0</v>
      </c>
      <c r="T1898" s="108" t="s">
        <v>156</v>
      </c>
      <c r="U1898" s="110" t="s">
        <v>157</v>
      </c>
      <c r="V1898" s="106">
        <v>0</v>
      </c>
      <c r="W1898" s="107">
        <v>0</v>
      </c>
      <c r="X1898" s="108">
        <v>0</v>
      </c>
      <c r="Y1898" s="108" t="s">
        <v>156</v>
      </c>
      <c r="Z1898" s="109">
        <v>0</v>
      </c>
      <c r="AA1898" s="107">
        <v>0</v>
      </c>
      <c r="AB1898" s="108">
        <v>0</v>
      </c>
      <c r="AC1898" s="108" t="s">
        <v>156</v>
      </c>
      <c r="AD1898" s="110" t="s">
        <v>157</v>
      </c>
    </row>
    <row r="1899" spans="1:30" x14ac:dyDescent="0.2">
      <c r="A1899" s="105" t="s">
        <v>5511</v>
      </c>
      <c r="B1899" s="105" t="s">
        <v>5512</v>
      </c>
      <c r="C1899" s="105" t="s">
        <v>5513</v>
      </c>
      <c r="D1899" s="106">
        <v>0</v>
      </c>
      <c r="E1899" s="107">
        <v>0</v>
      </c>
      <c r="F1899" s="108">
        <v>0</v>
      </c>
      <c r="G1899" s="108" t="s">
        <v>156</v>
      </c>
      <c r="H1899" s="109">
        <v>0</v>
      </c>
      <c r="I1899" s="107">
        <v>0</v>
      </c>
      <c r="J1899" s="108">
        <v>0</v>
      </c>
      <c r="K1899" s="108" t="s">
        <v>156</v>
      </c>
      <c r="L1899" s="110" t="s">
        <v>157</v>
      </c>
      <c r="M1899" s="106">
        <v>0</v>
      </c>
      <c r="N1899" s="111">
        <v>0</v>
      </c>
      <c r="O1899" s="112">
        <v>0</v>
      </c>
      <c r="P1899" s="112" t="s">
        <v>156</v>
      </c>
      <c r="Q1899" s="109">
        <v>0</v>
      </c>
      <c r="R1899" s="107">
        <v>0</v>
      </c>
      <c r="S1899" s="108">
        <v>0</v>
      </c>
      <c r="T1899" s="108" t="s">
        <v>156</v>
      </c>
      <c r="U1899" s="110" t="s">
        <v>157</v>
      </c>
      <c r="V1899" s="106">
        <v>0</v>
      </c>
      <c r="W1899" s="107">
        <v>0</v>
      </c>
      <c r="X1899" s="108">
        <v>0</v>
      </c>
      <c r="Y1899" s="108" t="s">
        <v>156</v>
      </c>
      <c r="Z1899" s="109">
        <v>0</v>
      </c>
      <c r="AA1899" s="107">
        <v>0</v>
      </c>
      <c r="AB1899" s="108">
        <v>0</v>
      </c>
      <c r="AC1899" s="108" t="s">
        <v>156</v>
      </c>
      <c r="AD1899" s="110" t="s">
        <v>157</v>
      </c>
    </row>
    <row r="1900" spans="1:30" x14ac:dyDescent="0.2">
      <c r="A1900" s="105" t="s">
        <v>5514</v>
      </c>
      <c r="B1900" s="105" t="s">
        <v>5515</v>
      </c>
      <c r="C1900" s="105" t="s">
        <v>5516</v>
      </c>
      <c r="D1900" s="106">
        <v>0</v>
      </c>
      <c r="E1900" s="107">
        <v>0</v>
      </c>
      <c r="F1900" s="108">
        <v>0</v>
      </c>
      <c r="G1900" s="108" t="s">
        <v>156</v>
      </c>
      <c r="H1900" s="109">
        <v>0</v>
      </c>
      <c r="I1900" s="107">
        <v>0</v>
      </c>
      <c r="J1900" s="108">
        <v>0</v>
      </c>
      <c r="K1900" s="108" t="s">
        <v>156</v>
      </c>
      <c r="L1900" s="110" t="s">
        <v>157</v>
      </c>
      <c r="M1900" s="116">
        <v>0</v>
      </c>
      <c r="N1900" s="111">
        <v>0</v>
      </c>
      <c r="O1900" s="115">
        <v>9.9500566663351101E-18</v>
      </c>
      <c r="P1900" s="112" t="s">
        <v>156</v>
      </c>
      <c r="Q1900" s="109">
        <v>0</v>
      </c>
      <c r="R1900" s="107">
        <v>0</v>
      </c>
      <c r="S1900" s="108">
        <v>0</v>
      </c>
      <c r="T1900" s="108" t="s">
        <v>156</v>
      </c>
      <c r="U1900" s="110" t="s">
        <v>157</v>
      </c>
      <c r="V1900" s="106">
        <v>0</v>
      </c>
      <c r="W1900" s="107">
        <v>0</v>
      </c>
      <c r="X1900" s="108">
        <v>0</v>
      </c>
      <c r="Y1900" s="108" t="s">
        <v>156</v>
      </c>
      <c r="Z1900" s="113">
        <v>0</v>
      </c>
      <c r="AA1900" s="107">
        <v>0</v>
      </c>
      <c r="AB1900" s="114">
        <v>4.9775277195765698E-18</v>
      </c>
      <c r="AC1900" s="108" t="s">
        <v>156</v>
      </c>
      <c r="AD1900" s="110" t="s">
        <v>157</v>
      </c>
    </row>
    <row r="1901" spans="1:30" x14ac:dyDescent="0.2">
      <c r="A1901" s="105" t="s">
        <v>5517</v>
      </c>
      <c r="B1901" s="105" t="s">
        <v>5515</v>
      </c>
      <c r="C1901" s="105" t="s">
        <v>5518</v>
      </c>
      <c r="D1901" s="116">
        <v>0</v>
      </c>
      <c r="E1901" s="107">
        <v>0</v>
      </c>
      <c r="F1901" s="114">
        <v>9.9450654161255E-18</v>
      </c>
      <c r="G1901" s="108" t="s">
        <v>156</v>
      </c>
      <c r="H1901" s="109">
        <v>0</v>
      </c>
      <c r="I1901" s="107">
        <v>0</v>
      </c>
      <c r="J1901" s="108">
        <v>0</v>
      </c>
      <c r="K1901" s="108" t="s">
        <v>156</v>
      </c>
      <c r="L1901" s="110" t="s">
        <v>157</v>
      </c>
      <c r="M1901" s="106">
        <v>0</v>
      </c>
      <c r="N1901" s="111">
        <v>0</v>
      </c>
      <c r="O1901" s="115">
        <v>1.40750384185775E-17</v>
      </c>
      <c r="P1901" s="112" t="s">
        <v>156</v>
      </c>
      <c r="Q1901" s="109">
        <v>0</v>
      </c>
      <c r="R1901" s="107">
        <v>0</v>
      </c>
      <c r="S1901" s="108">
        <v>0</v>
      </c>
      <c r="T1901" s="108" t="s">
        <v>156</v>
      </c>
      <c r="U1901" s="110" t="s">
        <v>157</v>
      </c>
      <c r="V1901" s="106">
        <v>0</v>
      </c>
      <c r="W1901" s="107">
        <v>0</v>
      </c>
      <c r="X1901" s="108">
        <v>0</v>
      </c>
      <c r="Y1901" s="108" t="s">
        <v>156</v>
      </c>
      <c r="Z1901" s="113">
        <v>0</v>
      </c>
      <c r="AA1901" s="107">
        <v>0</v>
      </c>
      <c r="AB1901" s="114">
        <v>4.9775277195765999E-18</v>
      </c>
      <c r="AC1901" s="108" t="s">
        <v>156</v>
      </c>
      <c r="AD1901" s="110" t="s">
        <v>157</v>
      </c>
    </row>
    <row r="1902" spans="1:30" x14ac:dyDescent="0.2">
      <c r="A1902" s="105" t="s">
        <v>5519</v>
      </c>
      <c r="B1902" s="105" t="s">
        <v>5520</v>
      </c>
      <c r="C1902" s="105" t="s">
        <v>5521</v>
      </c>
      <c r="D1902" s="106">
        <v>0</v>
      </c>
      <c r="E1902" s="107">
        <v>0</v>
      </c>
      <c r="F1902" s="108">
        <v>0</v>
      </c>
      <c r="G1902" s="108" t="s">
        <v>156</v>
      </c>
      <c r="H1902" s="113">
        <v>0</v>
      </c>
      <c r="I1902" s="107">
        <v>0</v>
      </c>
      <c r="J1902" s="114">
        <v>3.1086125319012602E-19</v>
      </c>
      <c r="K1902" s="108" t="s">
        <v>156</v>
      </c>
      <c r="L1902" s="110" t="s">
        <v>157</v>
      </c>
      <c r="M1902" s="116">
        <v>0</v>
      </c>
      <c r="N1902" s="111">
        <v>0</v>
      </c>
      <c r="O1902" s="115">
        <v>3.1093927082297301E-19</v>
      </c>
      <c r="P1902" s="112" t="s">
        <v>156</v>
      </c>
      <c r="Q1902" s="109">
        <v>0</v>
      </c>
      <c r="R1902" s="107">
        <v>0</v>
      </c>
      <c r="S1902" s="108">
        <v>0</v>
      </c>
      <c r="T1902" s="108" t="s">
        <v>156</v>
      </c>
      <c r="U1902" s="110" t="s">
        <v>157</v>
      </c>
      <c r="V1902" s="106">
        <v>0</v>
      </c>
      <c r="W1902" s="107">
        <v>0</v>
      </c>
      <c r="X1902" s="108">
        <v>0</v>
      </c>
      <c r="Y1902" s="108" t="s">
        <v>156</v>
      </c>
      <c r="Z1902" s="109">
        <v>0</v>
      </c>
      <c r="AA1902" s="107">
        <v>0</v>
      </c>
      <c r="AB1902" s="108">
        <v>0</v>
      </c>
      <c r="AC1902" s="108" t="s">
        <v>156</v>
      </c>
      <c r="AD1902" s="110" t="s">
        <v>157</v>
      </c>
    </row>
    <row r="1903" spans="1:30" x14ac:dyDescent="0.2">
      <c r="A1903" s="105" t="s">
        <v>5522</v>
      </c>
      <c r="B1903" s="105" t="s">
        <v>5523</v>
      </c>
      <c r="C1903" s="105" t="s">
        <v>5524</v>
      </c>
      <c r="D1903" s="106">
        <v>0</v>
      </c>
      <c r="E1903" s="107">
        <v>0</v>
      </c>
      <c r="F1903" s="108">
        <v>0</v>
      </c>
      <c r="G1903" s="108" t="s">
        <v>156</v>
      </c>
      <c r="H1903" s="109">
        <v>0</v>
      </c>
      <c r="I1903" s="107">
        <v>0</v>
      </c>
      <c r="J1903" s="108">
        <v>0</v>
      </c>
      <c r="K1903" s="108" t="s">
        <v>156</v>
      </c>
      <c r="L1903" s="110" t="s">
        <v>157</v>
      </c>
      <c r="M1903" s="106">
        <v>0</v>
      </c>
      <c r="N1903" s="111">
        <v>0</v>
      </c>
      <c r="O1903" s="112">
        <v>0</v>
      </c>
      <c r="P1903" s="112" t="s">
        <v>156</v>
      </c>
      <c r="Q1903" s="109">
        <v>0</v>
      </c>
      <c r="R1903" s="107">
        <v>0</v>
      </c>
      <c r="S1903" s="108">
        <v>0</v>
      </c>
      <c r="T1903" s="108" t="s">
        <v>156</v>
      </c>
      <c r="U1903" s="110" t="s">
        <v>157</v>
      </c>
      <c r="V1903" s="116">
        <v>0</v>
      </c>
      <c r="W1903" s="107">
        <v>0</v>
      </c>
      <c r="X1903" s="114">
        <v>3.1816232339539598E-16</v>
      </c>
      <c r="Y1903" s="108" t="s">
        <v>156</v>
      </c>
      <c r="Z1903" s="113">
        <v>0</v>
      </c>
      <c r="AA1903" s="107">
        <v>0</v>
      </c>
      <c r="AB1903" s="114">
        <v>5.6300139450310502E-17</v>
      </c>
      <c r="AC1903" s="108" t="s">
        <v>156</v>
      </c>
      <c r="AD1903" s="110" t="s">
        <v>157</v>
      </c>
    </row>
    <row r="1904" spans="1:30" x14ac:dyDescent="0.2">
      <c r="A1904" s="105" t="s">
        <v>5525</v>
      </c>
      <c r="B1904" s="105" t="s">
        <v>5526</v>
      </c>
      <c r="C1904" s="105" t="s">
        <v>5527</v>
      </c>
      <c r="D1904" s="106">
        <v>0</v>
      </c>
      <c r="E1904" s="107">
        <v>0</v>
      </c>
      <c r="F1904" s="108">
        <v>0</v>
      </c>
      <c r="G1904" s="108" t="s">
        <v>156</v>
      </c>
      <c r="H1904" s="109">
        <v>0</v>
      </c>
      <c r="I1904" s="107">
        <v>0</v>
      </c>
      <c r="J1904" s="108">
        <v>0</v>
      </c>
      <c r="K1904" s="108" t="s">
        <v>156</v>
      </c>
      <c r="L1904" s="110" t="s">
        <v>157</v>
      </c>
      <c r="M1904" s="106">
        <v>0</v>
      </c>
      <c r="N1904" s="111">
        <v>0</v>
      </c>
      <c r="O1904" s="112">
        <v>0</v>
      </c>
      <c r="P1904" s="112" t="s">
        <v>156</v>
      </c>
      <c r="Q1904" s="109">
        <v>0</v>
      </c>
      <c r="R1904" s="107">
        <v>0</v>
      </c>
      <c r="S1904" s="108">
        <v>0</v>
      </c>
      <c r="T1904" s="108" t="s">
        <v>156</v>
      </c>
      <c r="U1904" s="110" t="s">
        <v>157</v>
      </c>
      <c r="V1904" s="106">
        <v>0</v>
      </c>
      <c r="W1904" s="107">
        <v>0</v>
      </c>
      <c r="X1904" s="108">
        <v>0</v>
      </c>
      <c r="Y1904" s="108" t="s">
        <v>156</v>
      </c>
      <c r="Z1904" s="109">
        <v>0</v>
      </c>
      <c r="AA1904" s="107">
        <v>0</v>
      </c>
      <c r="AB1904" s="108">
        <v>0</v>
      </c>
      <c r="AC1904" s="108" t="s">
        <v>156</v>
      </c>
      <c r="AD1904" s="110" t="s">
        <v>157</v>
      </c>
    </row>
    <row r="1905" spans="1:30" x14ac:dyDescent="0.2">
      <c r="A1905" s="105" t="s">
        <v>5528</v>
      </c>
      <c r="B1905" s="105" t="s">
        <v>5529</v>
      </c>
      <c r="C1905" s="105" t="s">
        <v>5530</v>
      </c>
      <c r="D1905" s="106">
        <v>0</v>
      </c>
      <c r="E1905" s="107">
        <v>0</v>
      </c>
      <c r="F1905" s="108">
        <v>0</v>
      </c>
      <c r="G1905" s="108" t="s">
        <v>156</v>
      </c>
      <c r="H1905" s="109">
        <v>0</v>
      </c>
      <c r="I1905" s="107">
        <v>0</v>
      </c>
      <c r="J1905" s="108">
        <v>0</v>
      </c>
      <c r="K1905" s="108" t="s">
        <v>156</v>
      </c>
      <c r="L1905" s="110" t="s">
        <v>157</v>
      </c>
      <c r="M1905" s="116">
        <v>0</v>
      </c>
      <c r="N1905" s="111">
        <v>0</v>
      </c>
      <c r="O1905" s="115">
        <v>9.9500566663351101E-18</v>
      </c>
      <c r="P1905" s="112" t="s">
        <v>156</v>
      </c>
      <c r="Q1905" s="109">
        <v>0</v>
      </c>
      <c r="R1905" s="107">
        <v>0</v>
      </c>
      <c r="S1905" s="114">
        <v>7.0445992102838003E-18</v>
      </c>
      <c r="T1905" s="108" t="s">
        <v>156</v>
      </c>
      <c r="U1905" s="110" t="s">
        <v>157</v>
      </c>
      <c r="V1905" s="116">
        <v>0</v>
      </c>
      <c r="W1905" s="107">
        <v>0</v>
      </c>
      <c r="X1905" s="114">
        <v>2.0494719695839799E-17</v>
      </c>
      <c r="Y1905" s="108" t="s">
        <v>156</v>
      </c>
      <c r="Z1905" s="109">
        <v>0</v>
      </c>
      <c r="AA1905" s="107">
        <v>0</v>
      </c>
      <c r="AB1905" s="108">
        <v>0</v>
      </c>
      <c r="AC1905" s="108" t="s">
        <v>156</v>
      </c>
      <c r="AD1905" s="110" t="s">
        <v>157</v>
      </c>
    </row>
    <row r="1906" spans="1:30" x14ac:dyDescent="0.2">
      <c r="A1906" s="105" t="s">
        <v>5531</v>
      </c>
      <c r="B1906" s="105" t="s">
        <v>5532</v>
      </c>
      <c r="C1906" s="105" t="s">
        <v>5533</v>
      </c>
      <c r="D1906" s="106">
        <v>0</v>
      </c>
      <c r="E1906" s="107">
        <v>0</v>
      </c>
      <c r="F1906" s="108">
        <v>0</v>
      </c>
      <c r="G1906" s="108" t="s">
        <v>156</v>
      </c>
      <c r="H1906" s="113">
        <v>0</v>
      </c>
      <c r="I1906" s="107">
        <v>0</v>
      </c>
      <c r="J1906" s="114">
        <v>3.9790240408335903E-17</v>
      </c>
      <c r="K1906" s="108" t="s">
        <v>156</v>
      </c>
      <c r="L1906" s="110" t="s">
        <v>157</v>
      </c>
      <c r="M1906" s="106">
        <v>0</v>
      </c>
      <c r="N1906" s="111">
        <v>0</v>
      </c>
      <c r="O1906" s="112">
        <v>0</v>
      </c>
      <c r="P1906" s="112" t="s">
        <v>156</v>
      </c>
      <c r="Q1906" s="113">
        <v>0</v>
      </c>
      <c r="R1906" s="107">
        <v>0</v>
      </c>
      <c r="S1906" s="114">
        <v>3.9840247013978398E-17</v>
      </c>
      <c r="T1906" s="108" t="s">
        <v>156</v>
      </c>
      <c r="U1906" s="110" t="s">
        <v>157</v>
      </c>
      <c r="V1906" s="106">
        <v>0</v>
      </c>
      <c r="W1906" s="107">
        <v>0</v>
      </c>
      <c r="X1906" s="108">
        <v>0</v>
      </c>
      <c r="Y1906" s="108" t="s">
        <v>156</v>
      </c>
      <c r="Z1906" s="113">
        <v>0</v>
      </c>
      <c r="AA1906" s="107">
        <v>0</v>
      </c>
      <c r="AB1906" s="114">
        <v>9.9550554391530703E-18</v>
      </c>
      <c r="AC1906" s="108" t="s">
        <v>156</v>
      </c>
      <c r="AD1906" s="110" t="s">
        <v>157</v>
      </c>
    </row>
    <row r="1907" spans="1:30" x14ac:dyDescent="0.2">
      <c r="A1907" s="105" t="s">
        <v>5534</v>
      </c>
      <c r="B1907" s="105" t="s">
        <v>5535</v>
      </c>
      <c r="C1907" s="105" t="s">
        <v>5536</v>
      </c>
      <c r="D1907" s="106">
        <v>0</v>
      </c>
      <c r="E1907" s="107">
        <v>0</v>
      </c>
      <c r="F1907" s="108">
        <v>0</v>
      </c>
      <c r="G1907" s="108" t="s">
        <v>156</v>
      </c>
      <c r="H1907" s="113">
        <v>0</v>
      </c>
      <c r="I1907" s="107">
        <v>0</v>
      </c>
      <c r="J1907" s="114">
        <v>2.2503108556064999E-16</v>
      </c>
      <c r="K1907" s="108" t="s">
        <v>156</v>
      </c>
      <c r="L1907" s="110" t="s">
        <v>157</v>
      </c>
      <c r="M1907" s="116">
        <v>0</v>
      </c>
      <c r="N1907" s="111">
        <v>0</v>
      </c>
      <c r="O1907" s="115">
        <v>7.9600453330681202E-17</v>
      </c>
      <c r="P1907" s="112" t="s">
        <v>156</v>
      </c>
      <c r="Q1907" s="109">
        <v>0</v>
      </c>
      <c r="R1907" s="107">
        <v>0</v>
      </c>
      <c r="S1907" s="108">
        <v>0</v>
      </c>
      <c r="T1907" s="108" t="s">
        <v>156</v>
      </c>
      <c r="U1907" s="110" t="s">
        <v>157</v>
      </c>
      <c r="V1907" s="106">
        <v>0</v>
      </c>
      <c r="W1907" s="107">
        <v>0</v>
      </c>
      <c r="X1907" s="108">
        <v>0</v>
      </c>
      <c r="Y1907" s="108" t="s">
        <v>156</v>
      </c>
      <c r="Z1907" s="109">
        <v>0</v>
      </c>
      <c r="AA1907" s="107">
        <v>0</v>
      </c>
      <c r="AB1907" s="108">
        <v>0</v>
      </c>
      <c r="AC1907" s="108" t="s">
        <v>156</v>
      </c>
      <c r="AD1907" s="110" t="s">
        <v>157</v>
      </c>
    </row>
    <row r="1908" spans="1:30" x14ac:dyDescent="0.2">
      <c r="A1908" s="105" t="s">
        <v>5537</v>
      </c>
      <c r="B1908" s="105" t="s">
        <v>5538</v>
      </c>
      <c r="C1908" s="105" t="s">
        <v>5539</v>
      </c>
      <c r="D1908" s="116">
        <v>0</v>
      </c>
      <c r="E1908" s="107">
        <v>0</v>
      </c>
      <c r="F1908" s="114">
        <v>3.1824209331601802E-16</v>
      </c>
      <c r="G1908" s="108" t="s">
        <v>156</v>
      </c>
      <c r="H1908" s="113">
        <v>0</v>
      </c>
      <c r="I1908" s="107">
        <v>0</v>
      </c>
      <c r="J1908" s="114">
        <v>1.59160961633344E-16</v>
      </c>
      <c r="K1908" s="108" t="s">
        <v>156</v>
      </c>
      <c r="L1908" s="110" t="s">
        <v>157</v>
      </c>
      <c r="M1908" s="116">
        <v>0</v>
      </c>
      <c r="N1908" s="111">
        <v>0</v>
      </c>
      <c r="O1908" s="115">
        <v>1.7802778041771399E-16</v>
      </c>
      <c r="P1908" s="112" t="s">
        <v>156</v>
      </c>
      <c r="Q1908" s="109">
        <v>0</v>
      </c>
      <c r="R1908" s="107">
        <v>0</v>
      </c>
      <c r="S1908" s="108">
        <v>0</v>
      </c>
      <c r="T1908" s="108" t="s">
        <v>156</v>
      </c>
      <c r="U1908" s="110" t="s">
        <v>157</v>
      </c>
      <c r="V1908" s="106">
        <v>0</v>
      </c>
      <c r="W1908" s="107">
        <v>0</v>
      </c>
      <c r="X1908" s="108">
        <v>0</v>
      </c>
      <c r="Y1908" s="108" t="s">
        <v>156</v>
      </c>
      <c r="Z1908" s="109">
        <v>0</v>
      </c>
      <c r="AA1908" s="107">
        <v>0</v>
      </c>
      <c r="AB1908" s="108">
        <v>0</v>
      </c>
      <c r="AC1908" s="108" t="s">
        <v>156</v>
      </c>
      <c r="AD1908" s="110" t="s">
        <v>157</v>
      </c>
    </row>
    <row r="1909" spans="1:30" x14ac:dyDescent="0.2">
      <c r="A1909" s="105" t="s">
        <v>5540</v>
      </c>
      <c r="B1909" s="105" t="s">
        <v>5541</v>
      </c>
      <c r="C1909" s="105" t="s">
        <v>5542</v>
      </c>
      <c r="D1909" s="106">
        <v>0</v>
      </c>
      <c r="E1909" s="107">
        <v>0</v>
      </c>
      <c r="F1909" s="108">
        <v>0</v>
      </c>
      <c r="G1909" s="108" t="s">
        <v>156</v>
      </c>
      <c r="H1909" s="109">
        <v>0</v>
      </c>
      <c r="I1909" s="107">
        <v>0</v>
      </c>
      <c r="J1909" s="108">
        <v>0</v>
      </c>
      <c r="K1909" s="108" t="s">
        <v>156</v>
      </c>
      <c r="L1909" s="110" t="s">
        <v>157</v>
      </c>
      <c r="M1909" s="116">
        <v>0</v>
      </c>
      <c r="N1909" s="111">
        <v>0</v>
      </c>
      <c r="O1909" s="115">
        <v>7.9600453330681004E-17</v>
      </c>
      <c r="P1909" s="112" t="s">
        <v>156</v>
      </c>
      <c r="Q1909" s="113">
        <v>0</v>
      </c>
      <c r="R1909" s="107">
        <v>0</v>
      </c>
      <c r="S1909" s="114">
        <v>3.1125192979670701E-19</v>
      </c>
      <c r="T1909" s="108" t="s">
        <v>156</v>
      </c>
      <c r="U1909" s="110" t="s">
        <v>157</v>
      </c>
      <c r="V1909" s="116">
        <v>0</v>
      </c>
      <c r="W1909" s="107">
        <v>0</v>
      </c>
      <c r="X1909" s="114">
        <v>2.48564315152657E-18</v>
      </c>
      <c r="Y1909" s="108" t="s">
        <v>156</v>
      </c>
      <c r="Z1909" s="109">
        <v>0</v>
      </c>
      <c r="AA1909" s="107">
        <v>0</v>
      </c>
      <c r="AB1909" s="108">
        <v>0</v>
      </c>
      <c r="AC1909" s="108" t="s">
        <v>156</v>
      </c>
      <c r="AD1909" s="110" t="s">
        <v>157</v>
      </c>
    </row>
    <row r="1910" spans="1:30" x14ac:dyDescent="0.2">
      <c r="A1910" s="105" t="s">
        <v>5543</v>
      </c>
      <c r="B1910" s="105" t="s">
        <v>5544</v>
      </c>
      <c r="C1910" s="105" t="s">
        <v>5545</v>
      </c>
      <c r="D1910" s="106">
        <v>0</v>
      </c>
      <c r="E1910" s="107">
        <v>0</v>
      </c>
      <c r="F1910" s="108">
        <v>0</v>
      </c>
      <c r="G1910" s="108" t="s">
        <v>156</v>
      </c>
      <c r="H1910" s="109">
        <v>0</v>
      </c>
      <c r="I1910" s="107">
        <v>0</v>
      </c>
      <c r="J1910" s="108">
        <v>0</v>
      </c>
      <c r="K1910" s="108" t="s">
        <v>156</v>
      </c>
      <c r="L1910" s="110" t="s">
        <v>157</v>
      </c>
      <c r="M1910" s="116">
        <v>0</v>
      </c>
      <c r="N1910" s="111">
        <v>0</v>
      </c>
      <c r="O1910" s="115">
        <v>1.12543766894467E-16</v>
      </c>
      <c r="P1910" s="112" t="s">
        <v>156</v>
      </c>
      <c r="Q1910" s="109">
        <v>0</v>
      </c>
      <c r="R1910" s="107">
        <v>0</v>
      </c>
      <c r="S1910" s="108">
        <v>0</v>
      </c>
      <c r="T1910" s="108" t="s">
        <v>156</v>
      </c>
      <c r="U1910" s="110" t="s">
        <v>157</v>
      </c>
      <c r="V1910" s="106">
        <v>0</v>
      </c>
      <c r="W1910" s="107">
        <v>0</v>
      </c>
      <c r="X1910" s="108">
        <v>0</v>
      </c>
      <c r="Y1910" s="108" t="s">
        <v>156</v>
      </c>
      <c r="Z1910" s="113">
        <v>0</v>
      </c>
      <c r="AA1910" s="107">
        <v>0</v>
      </c>
      <c r="AB1910" s="114">
        <v>1.9910110878306199E-17</v>
      </c>
      <c r="AC1910" s="108" t="s">
        <v>156</v>
      </c>
      <c r="AD1910" s="110" t="s">
        <v>157</v>
      </c>
    </row>
    <row r="1911" spans="1:30" x14ac:dyDescent="0.2">
      <c r="A1911" s="105" t="s">
        <v>5546</v>
      </c>
      <c r="B1911" s="105" t="s">
        <v>5547</v>
      </c>
      <c r="C1911" s="105" t="s">
        <v>5548</v>
      </c>
      <c r="D1911" s="106">
        <v>0</v>
      </c>
      <c r="E1911" s="107">
        <v>0</v>
      </c>
      <c r="F1911" s="108">
        <v>0</v>
      </c>
      <c r="G1911" s="108" t="s">
        <v>156</v>
      </c>
      <c r="H1911" s="109">
        <v>0</v>
      </c>
      <c r="I1911" s="107">
        <v>0</v>
      </c>
      <c r="J1911" s="108">
        <v>0</v>
      </c>
      <c r="K1911" s="108" t="s">
        <v>156</v>
      </c>
      <c r="L1911" s="110" t="s">
        <v>157</v>
      </c>
      <c r="M1911" s="106">
        <v>0</v>
      </c>
      <c r="N1911" s="111">
        <v>0</v>
      </c>
      <c r="O1911" s="112">
        <v>0</v>
      </c>
      <c r="P1911" s="112" t="s">
        <v>156</v>
      </c>
      <c r="Q1911" s="109">
        <v>0</v>
      </c>
      <c r="R1911" s="107">
        <v>0</v>
      </c>
      <c r="S1911" s="108">
        <v>0</v>
      </c>
      <c r="T1911" s="108" t="s">
        <v>156</v>
      </c>
      <c r="U1911" s="110" t="s">
        <v>157</v>
      </c>
      <c r="V1911" s="106">
        <v>0</v>
      </c>
      <c r="W1911" s="107">
        <v>0</v>
      </c>
      <c r="X1911" s="108">
        <v>0</v>
      </c>
      <c r="Y1911" s="108" t="s">
        <v>156</v>
      </c>
      <c r="Z1911" s="109">
        <v>0</v>
      </c>
      <c r="AA1911" s="107">
        <v>0</v>
      </c>
      <c r="AB1911" s="108">
        <v>0</v>
      </c>
      <c r="AC1911" s="108" t="s">
        <v>156</v>
      </c>
      <c r="AD1911" s="110" t="s">
        <v>157</v>
      </c>
    </row>
    <row r="1912" spans="1:30" x14ac:dyDescent="0.2">
      <c r="A1912" s="105" t="s">
        <v>5549</v>
      </c>
      <c r="B1912" s="105" t="s">
        <v>5550</v>
      </c>
      <c r="C1912" s="105" t="s">
        <v>5551</v>
      </c>
      <c r="D1912" s="106">
        <v>0</v>
      </c>
      <c r="E1912" s="107">
        <v>0</v>
      </c>
      <c r="F1912" s="114">
        <v>2.8135948817777199E-17</v>
      </c>
      <c r="G1912" s="108" t="s">
        <v>156</v>
      </c>
      <c r="H1912" s="109">
        <v>0</v>
      </c>
      <c r="I1912" s="107">
        <v>0</v>
      </c>
      <c r="J1912" s="108">
        <v>0</v>
      </c>
      <c r="K1912" s="108" t="s">
        <v>156</v>
      </c>
      <c r="L1912" s="110" t="s">
        <v>157</v>
      </c>
      <c r="M1912" s="106">
        <v>0</v>
      </c>
      <c r="N1912" s="111">
        <v>0</v>
      </c>
      <c r="O1912" s="112">
        <v>0</v>
      </c>
      <c r="P1912" s="112" t="s">
        <v>156</v>
      </c>
      <c r="Q1912" s="113">
        <v>0</v>
      </c>
      <c r="R1912" s="107">
        <v>0</v>
      </c>
      <c r="S1912" s="114">
        <v>1.4082109515253101E-17</v>
      </c>
      <c r="T1912" s="108" t="s">
        <v>156</v>
      </c>
      <c r="U1912" s="110" t="s">
        <v>157</v>
      </c>
      <c r="V1912" s="116">
        <v>0</v>
      </c>
      <c r="W1912" s="107">
        <v>0</v>
      </c>
      <c r="X1912" s="114">
        <v>2.8114789549185199E-17</v>
      </c>
      <c r="Y1912" s="108" t="s">
        <v>156</v>
      </c>
      <c r="Z1912" s="109">
        <v>0</v>
      </c>
      <c r="AA1912" s="107">
        <v>0</v>
      </c>
      <c r="AB1912" s="108">
        <v>0</v>
      </c>
      <c r="AC1912" s="108" t="s">
        <v>156</v>
      </c>
      <c r="AD1912" s="110" t="s">
        <v>157</v>
      </c>
    </row>
    <row r="1913" spans="1:30" x14ac:dyDescent="0.2">
      <c r="A1913" s="105" t="s">
        <v>5552</v>
      </c>
      <c r="B1913" s="105" t="s">
        <v>5553</v>
      </c>
      <c r="C1913" s="105" t="s">
        <v>5554</v>
      </c>
      <c r="D1913" s="106">
        <v>0</v>
      </c>
      <c r="E1913" s="107">
        <v>0</v>
      </c>
      <c r="F1913" s="108">
        <v>0</v>
      </c>
      <c r="G1913" s="108" t="s">
        <v>156</v>
      </c>
      <c r="H1913" s="109">
        <v>0</v>
      </c>
      <c r="I1913" s="107">
        <v>0</v>
      </c>
      <c r="J1913" s="108">
        <v>0</v>
      </c>
      <c r="K1913" s="108" t="s">
        <v>156</v>
      </c>
      <c r="L1913" s="110" t="s">
        <v>157</v>
      </c>
      <c r="M1913" s="106">
        <v>0</v>
      </c>
      <c r="N1913" s="111">
        <v>0</v>
      </c>
      <c r="O1913" s="112">
        <v>0</v>
      </c>
      <c r="P1913" s="112" t="s">
        <v>156</v>
      </c>
      <c r="Q1913" s="109">
        <v>0</v>
      </c>
      <c r="R1913" s="107">
        <v>0</v>
      </c>
      <c r="S1913" s="108">
        <v>0</v>
      </c>
      <c r="T1913" s="108" t="s">
        <v>156</v>
      </c>
      <c r="U1913" s="110" t="s">
        <v>157</v>
      </c>
      <c r="V1913" s="106">
        <v>0</v>
      </c>
      <c r="W1913" s="107">
        <v>0</v>
      </c>
      <c r="X1913" s="108">
        <v>0</v>
      </c>
      <c r="Y1913" s="108" t="s">
        <v>156</v>
      </c>
      <c r="Z1913" s="109">
        <v>0</v>
      </c>
      <c r="AA1913" s="107">
        <v>0</v>
      </c>
      <c r="AB1913" s="108">
        <v>0</v>
      </c>
      <c r="AC1913" s="108" t="s">
        <v>156</v>
      </c>
      <c r="AD1913" s="110" t="s">
        <v>157</v>
      </c>
    </row>
    <row r="1914" spans="1:30" x14ac:dyDescent="0.2">
      <c r="A1914" s="105" t="s">
        <v>5555</v>
      </c>
      <c r="B1914" s="105" t="s">
        <v>5556</v>
      </c>
      <c r="C1914" s="105" t="s">
        <v>5557</v>
      </c>
      <c r="D1914" s="116">
        <v>0</v>
      </c>
      <c r="E1914" s="107">
        <v>0</v>
      </c>
      <c r="F1914" s="114">
        <v>2.9773039589525501E-16</v>
      </c>
      <c r="G1914" s="108" t="s">
        <v>156</v>
      </c>
      <c r="H1914" s="109">
        <v>0</v>
      </c>
      <c r="I1914" s="107">
        <v>0</v>
      </c>
      <c r="J1914" s="108">
        <v>0</v>
      </c>
      <c r="K1914" s="108" t="s">
        <v>156</v>
      </c>
      <c r="L1914" s="110" t="s">
        <v>157</v>
      </c>
      <c r="M1914" s="116">
        <v>0</v>
      </c>
      <c r="N1914" s="111">
        <v>0</v>
      </c>
      <c r="O1914" s="115">
        <v>3.5223589272913402E-20</v>
      </c>
      <c r="P1914" s="112" t="s">
        <v>156</v>
      </c>
      <c r="Q1914" s="113">
        <v>0</v>
      </c>
      <c r="R1914" s="107">
        <v>0</v>
      </c>
      <c r="S1914" s="114">
        <v>7.7812982449176403E-20</v>
      </c>
      <c r="T1914" s="108" t="s">
        <v>156</v>
      </c>
      <c r="U1914" s="110" t="s">
        <v>157</v>
      </c>
      <c r="V1914" s="106">
        <v>0</v>
      </c>
      <c r="W1914" s="107">
        <v>0</v>
      </c>
      <c r="X1914" s="108">
        <v>0</v>
      </c>
      <c r="Y1914" s="108" t="s">
        <v>156</v>
      </c>
      <c r="Z1914" s="109">
        <v>0</v>
      </c>
      <c r="AA1914" s="107">
        <v>0</v>
      </c>
      <c r="AB1914" s="114">
        <v>5.5008254219549696E-20</v>
      </c>
      <c r="AC1914" s="108" t="s">
        <v>156</v>
      </c>
      <c r="AD1914" s="110" t="s">
        <v>157</v>
      </c>
    </row>
    <row r="1915" spans="1:30" x14ac:dyDescent="0.2">
      <c r="A1915" s="105" t="s">
        <v>5558</v>
      </c>
      <c r="B1915" s="105" t="s">
        <v>5559</v>
      </c>
      <c r="C1915" s="105" t="s">
        <v>5560</v>
      </c>
      <c r="D1915" s="106">
        <v>0</v>
      </c>
      <c r="E1915" s="107">
        <v>0</v>
      </c>
      <c r="F1915" s="108">
        <v>0</v>
      </c>
      <c r="G1915" s="108" t="s">
        <v>156</v>
      </c>
      <c r="H1915" s="109">
        <v>0</v>
      </c>
      <c r="I1915" s="107">
        <v>0</v>
      </c>
      <c r="J1915" s="108">
        <v>0</v>
      </c>
      <c r="K1915" s="108" t="s">
        <v>156</v>
      </c>
      <c r="L1915" s="110" t="s">
        <v>157</v>
      </c>
      <c r="M1915" s="106">
        <v>0</v>
      </c>
      <c r="N1915" s="111">
        <v>0</v>
      </c>
      <c r="O1915" s="112">
        <v>0</v>
      </c>
      <c r="P1915" s="112" t="s">
        <v>156</v>
      </c>
      <c r="Q1915" s="109">
        <v>0</v>
      </c>
      <c r="R1915" s="107">
        <v>0</v>
      </c>
      <c r="S1915" s="108">
        <v>0</v>
      </c>
      <c r="T1915" s="108" t="s">
        <v>156</v>
      </c>
      <c r="U1915" s="110" t="s">
        <v>157</v>
      </c>
      <c r="V1915" s="106">
        <v>0</v>
      </c>
      <c r="W1915" s="107">
        <v>0</v>
      </c>
      <c r="X1915" s="108">
        <v>0</v>
      </c>
      <c r="Y1915" s="108" t="s">
        <v>156</v>
      </c>
      <c r="Z1915" s="109">
        <v>0</v>
      </c>
      <c r="AA1915" s="107">
        <v>0</v>
      </c>
      <c r="AB1915" s="108">
        <v>0</v>
      </c>
      <c r="AC1915" s="108" t="s">
        <v>156</v>
      </c>
      <c r="AD1915" s="110" t="s">
        <v>157</v>
      </c>
    </row>
    <row r="1916" spans="1:30" x14ac:dyDescent="0.2">
      <c r="A1916" s="105" t="s">
        <v>5561</v>
      </c>
      <c r="B1916" s="105" t="s">
        <v>5562</v>
      </c>
      <c r="C1916" s="105" t="s">
        <v>5563</v>
      </c>
      <c r="D1916" s="106">
        <v>0</v>
      </c>
      <c r="E1916" s="107">
        <v>0</v>
      </c>
      <c r="F1916" s="108">
        <v>3.13720862037132E-2</v>
      </c>
      <c r="G1916" s="108" t="s">
        <v>156</v>
      </c>
      <c r="H1916" s="109">
        <v>0</v>
      </c>
      <c r="I1916" s="107">
        <v>0</v>
      </c>
      <c r="J1916" s="108">
        <v>5.5464839091279401E-3</v>
      </c>
      <c r="K1916" s="108" t="s">
        <v>156</v>
      </c>
      <c r="L1916" s="110" t="s">
        <v>157</v>
      </c>
      <c r="M1916" s="106">
        <v>0</v>
      </c>
      <c r="N1916" s="111">
        <v>0</v>
      </c>
      <c r="O1916" s="112">
        <v>9.4136680361047703E-3</v>
      </c>
      <c r="P1916" s="112" t="s">
        <v>156</v>
      </c>
      <c r="Q1916" s="109">
        <v>0</v>
      </c>
      <c r="R1916" s="107">
        <v>0</v>
      </c>
      <c r="S1916" s="108">
        <v>2.5774582875486298E-3</v>
      </c>
      <c r="T1916" s="108" t="s">
        <v>156</v>
      </c>
      <c r="U1916" s="110" t="s">
        <v>157</v>
      </c>
      <c r="V1916" s="106">
        <v>0</v>
      </c>
      <c r="W1916" s="107">
        <v>0</v>
      </c>
      <c r="X1916" s="108">
        <v>7.74187859277135E-3</v>
      </c>
      <c r="Y1916" s="108" t="s">
        <v>156</v>
      </c>
      <c r="Z1916" s="109">
        <v>0</v>
      </c>
      <c r="AA1916" s="107">
        <v>0</v>
      </c>
      <c r="AB1916" s="108">
        <v>1.17340431487531E-2</v>
      </c>
      <c r="AC1916" s="108" t="s">
        <v>156</v>
      </c>
      <c r="AD1916" s="110" t="s">
        <v>157</v>
      </c>
    </row>
    <row r="1917" spans="1:30" x14ac:dyDescent="0.2">
      <c r="A1917" s="105" t="s">
        <v>5564</v>
      </c>
      <c r="B1917" s="105" t="s">
        <v>5565</v>
      </c>
      <c r="C1917" s="105" t="s">
        <v>5566</v>
      </c>
      <c r="D1917" s="106">
        <v>2.2840261566942999E-4</v>
      </c>
      <c r="E1917" s="107">
        <v>-9.269172872535317E-5</v>
      </c>
      <c r="F1917" s="108">
        <v>4.5473126323583801E-2</v>
      </c>
      <c r="G1917" s="108">
        <v>19909.196832227892</v>
      </c>
      <c r="H1917" s="109">
        <v>3.2458082978469298E-4</v>
      </c>
      <c r="I1917" s="107">
        <v>-7.9965713176815222E-4</v>
      </c>
      <c r="J1917" s="108">
        <v>1.51729144243897E-2</v>
      </c>
      <c r="K1917" s="108">
        <v>4674.6181635109142</v>
      </c>
      <c r="L1917" s="110">
        <v>3.1088690376569166</v>
      </c>
      <c r="M1917" s="106">
        <v>0</v>
      </c>
      <c r="N1917" s="111">
        <v>0</v>
      </c>
      <c r="O1917" s="112">
        <v>2.7325887440199401E-2</v>
      </c>
      <c r="P1917" s="112" t="s">
        <v>156</v>
      </c>
      <c r="Q1917" s="109">
        <v>0</v>
      </c>
      <c r="R1917" s="107">
        <v>0</v>
      </c>
      <c r="S1917" s="108">
        <v>2.9470357080074601E-3</v>
      </c>
      <c r="T1917" s="108" t="s">
        <v>156</v>
      </c>
      <c r="U1917" s="110" t="s">
        <v>157</v>
      </c>
      <c r="V1917" s="116">
        <v>2.2862359343553901E-5</v>
      </c>
      <c r="W1917" s="107">
        <v>-3.7857856174124695E-6</v>
      </c>
      <c r="X1917" s="108">
        <v>0.16124195728782201</v>
      </c>
      <c r="Y1917" s="108">
        <v>705272.60491723742</v>
      </c>
      <c r="Z1917" s="109">
        <v>4.7323964818609402E-4</v>
      </c>
      <c r="AA1917" s="107">
        <v>-2.4257578740110639E-4</v>
      </c>
      <c r="AB1917" s="108">
        <v>1.27000066678411E-4</v>
      </c>
      <c r="AC1917" s="108">
        <v>26.836311616153985</v>
      </c>
      <c r="AD1917" s="110">
        <v>6.00169902943514</v>
      </c>
    </row>
    <row r="1918" spans="1:30" x14ac:dyDescent="0.2">
      <c r="A1918" s="105" t="s">
        <v>5567</v>
      </c>
      <c r="B1918" s="105" t="s">
        <v>5568</v>
      </c>
      <c r="C1918" s="105" t="s">
        <v>5569</v>
      </c>
      <c r="D1918" s="116">
        <v>0</v>
      </c>
      <c r="E1918" s="107">
        <v>0</v>
      </c>
      <c r="F1918" s="114">
        <v>6.2156658850784096E-19</v>
      </c>
      <c r="G1918" s="108" t="s">
        <v>156</v>
      </c>
      <c r="H1918" s="113">
        <v>0</v>
      </c>
      <c r="I1918" s="107">
        <v>0</v>
      </c>
      <c r="J1918" s="114">
        <v>0</v>
      </c>
      <c r="K1918" s="108" t="s">
        <v>156</v>
      </c>
      <c r="L1918" s="110" t="s">
        <v>157</v>
      </c>
      <c r="M1918" s="116">
        <v>0</v>
      </c>
      <c r="N1918" s="111">
        <v>0</v>
      </c>
      <c r="O1918" s="115">
        <v>1.37382527947347E-20</v>
      </c>
      <c r="P1918" s="112" t="s">
        <v>156</v>
      </c>
      <c r="Q1918" s="113">
        <v>0</v>
      </c>
      <c r="R1918" s="107">
        <v>0</v>
      </c>
      <c r="S1918" s="114">
        <v>4.1171799663911798E-19</v>
      </c>
      <c r="T1918" s="108" t="s">
        <v>156</v>
      </c>
      <c r="U1918" s="110" t="s">
        <v>157</v>
      </c>
      <c r="V1918" s="106">
        <v>0</v>
      </c>
      <c r="W1918" s="107">
        <v>0</v>
      </c>
      <c r="X1918" s="108">
        <v>0</v>
      </c>
      <c r="Y1918" s="108" t="s">
        <v>156</v>
      </c>
      <c r="Z1918" s="109">
        <v>0</v>
      </c>
      <c r="AA1918" s="107">
        <v>0</v>
      </c>
      <c r="AB1918" s="108">
        <v>0</v>
      </c>
      <c r="AC1918" s="108" t="s">
        <v>156</v>
      </c>
      <c r="AD1918" s="110" t="s">
        <v>157</v>
      </c>
    </row>
    <row r="1919" spans="1:30" x14ac:dyDescent="0.2">
      <c r="A1919" s="105" t="s">
        <v>5570</v>
      </c>
      <c r="B1919" s="105" t="s">
        <v>5571</v>
      </c>
      <c r="C1919" s="105" t="s">
        <v>5572</v>
      </c>
      <c r="D1919" s="106">
        <v>0</v>
      </c>
      <c r="E1919" s="107">
        <v>0</v>
      </c>
      <c r="F1919" s="108">
        <v>0</v>
      </c>
      <c r="G1919" s="108" t="s">
        <v>156</v>
      </c>
      <c r="H1919" s="109">
        <v>0</v>
      </c>
      <c r="I1919" s="107">
        <v>0</v>
      </c>
      <c r="J1919" s="108">
        <v>0</v>
      </c>
      <c r="K1919" s="108" t="s">
        <v>156</v>
      </c>
      <c r="L1919" s="110" t="s">
        <v>157</v>
      </c>
      <c r="M1919" s="106">
        <v>0</v>
      </c>
      <c r="N1919" s="111">
        <v>0</v>
      </c>
      <c r="O1919" s="112">
        <v>0</v>
      </c>
      <c r="P1919" s="112" t="s">
        <v>156</v>
      </c>
      <c r="Q1919" s="109">
        <v>0</v>
      </c>
      <c r="R1919" s="107">
        <v>0</v>
      </c>
      <c r="S1919" s="108">
        <v>0</v>
      </c>
      <c r="T1919" s="108" t="s">
        <v>156</v>
      </c>
      <c r="U1919" s="110" t="s">
        <v>157</v>
      </c>
      <c r="V1919" s="106">
        <v>0</v>
      </c>
      <c r="W1919" s="107">
        <v>0</v>
      </c>
      <c r="X1919" s="108">
        <v>0</v>
      </c>
      <c r="Y1919" s="108" t="s">
        <v>156</v>
      </c>
      <c r="Z1919" s="109">
        <v>0</v>
      </c>
      <c r="AA1919" s="107">
        <v>0</v>
      </c>
      <c r="AB1919" s="108">
        <v>0</v>
      </c>
      <c r="AC1919" s="108" t="s">
        <v>156</v>
      </c>
      <c r="AD1919" s="110" t="s">
        <v>157</v>
      </c>
    </row>
    <row r="1920" spans="1:30" x14ac:dyDescent="0.2">
      <c r="A1920" s="105" t="s">
        <v>5573</v>
      </c>
      <c r="B1920" s="105" t="s">
        <v>5574</v>
      </c>
      <c r="C1920" s="105" t="s">
        <v>5575</v>
      </c>
      <c r="D1920" s="116">
        <v>0</v>
      </c>
      <c r="E1920" s="107">
        <v>0</v>
      </c>
      <c r="F1920" s="114">
        <v>1.2431331770157E-18</v>
      </c>
      <c r="G1920" s="108" t="s">
        <v>156</v>
      </c>
      <c r="H1920" s="113">
        <v>0</v>
      </c>
      <c r="I1920" s="107">
        <v>0</v>
      </c>
      <c r="J1920" s="114">
        <v>6.2172250638025204E-19</v>
      </c>
      <c r="K1920" s="108" t="s">
        <v>156</v>
      </c>
      <c r="L1920" s="110" t="s">
        <v>157</v>
      </c>
      <c r="M1920" s="116">
        <v>0</v>
      </c>
      <c r="N1920" s="111">
        <v>0</v>
      </c>
      <c r="O1920" s="115">
        <v>6.2187854164594602E-19</v>
      </c>
      <c r="P1920" s="112" t="s">
        <v>156</v>
      </c>
      <c r="Q1920" s="113">
        <v>0</v>
      </c>
      <c r="R1920" s="107">
        <v>0</v>
      </c>
      <c r="S1920" s="114">
        <v>6.9612056584270398E-19</v>
      </c>
      <c r="T1920" s="108" t="s">
        <v>156</v>
      </c>
      <c r="U1920" s="110" t="s">
        <v>157</v>
      </c>
      <c r="V1920" s="116">
        <v>0</v>
      </c>
      <c r="W1920" s="107">
        <v>0</v>
      </c>
      <c r="X1920" s="114">
        <v>8.9539748422789905E-20</v>
      </c>
      <c r="Y1920" s="108" t="s">
        <v>156</v>
      </c>
      <c r="Z1920" s="113">
        <v>0</v>
      </c>
      <c r="AA1920" s="107">
        <v>0</v>
      </c>
      <c r="AB1920" s="114">
        <v>1.55547741236768E-19</v>
      </c>
      <c r="AC1920" s="108" t="s">
        <v>156</v>
      </c>
      <c r="AD1920" s="110" t="s">
        <v>157</v>
      </c>
    </row>
    <row r="1921" spans="1:30" x14ac:dyDescent="0.2">
      <c r="A1921" s="105" t="s">
        <v>5576</v>
      </c>
      <c r="B1921" s="105" t="s">
        <v>5577</v>
      </c>
      <c r="C1921" s="105" t="s">
        <v>5578</v>
      </c>
      <c r="D1921" s="106">
        <v>0</v>
      </c>
      <c r="E1921" s="107">
        <v>0</v>
      </c>
      <c r="F1921" s="108">
        <v>0</v>
      </c>
      <c r="G1921" s="108" t="s">
        <v>156</v>
      </c>
      <c r="H1921" s="109">
        <v>0</v>
      </c>
      <c r="I1921" s="107">
        <v>0</v>
      </c>
      <c r="J1921" s="108">
        <v>0</v>
      </c>
      <c r="K1921" s="108" t="s">
        <v>156</v>
      </c>
      <c r="L1921" s="110" t="s">
        <v>157</v>
      </c>
      <c r="M1921" s="106">
        <v>0</v>
      </c>
      <c r="N1921" s="111">
        <v>0</v>
      </c>
      <c r="O1921" s="112">
        <v>0</v>
      </c>
      <c r="P1921" s="112" t="s">
        <v>156</v>
      </c>
      <c r="Q1921" s="109">
        <v>0</v>
      </c>
      <c r="R1921" s="107">
        <v>0</v>
      </c>
      <c r="S1921" s="108">
        <v>0</v>
      </c>
      <c r="T1921" s="108" t="s">
        <v>156</v>
      </c>
      <c r="U1921" s="110" t="s">
        <v>157</v>
      </c>
      <c r="V1921" s="106">
        <v>0</v>
      </c>
      <c r="W1921" s="107">
        <v>0</v>
      </c>
      <c r="X1921" s="108">
        <v>0</v>
      </c>
      <c r="Y1921" s="108" t="s">
        <v>156</v>
      </c>
      <c r="Z1921" s="109">
        <v>0</v>
      </c>
      <c r="AA1921" s="107">
        <v>0</v>
      </c>
      <c r="AB1921" s="108">
        <v>0</v>
      </c>
      <c r="AC1921" s="108" t="s">
        <v>156</v>
      </c>
      <c r="AD1921" s="110" t="s">
        <v>157</v>
      </c>
    </row>
    <row r="1922" spans="1:30" x14ac:dyDescent="0.2">
      <c r="A1922" s="105" t="s">
        <v>5579</v>
      </c>
      <c r="B1922" s="105" t="s">
        <v>5580</v>
      </c>
      <c r="C1922" s="105" t="s">
        <v>5581</v>
      </c>
      <c r="D1922" s="116">
        <v>0</v>
      </c>
      <c r="E1922" s="107">
        <v>0</v>
      </c>
      <c r="F1922" s="114">
        <v>1.5912104665800699E-16</v>
      </c>
      <c r="G1922" s="108" t="s">
        <v>156</v>
      </c>
      <c r="H1922" s="113">
        <v>0</v>
      </c>
      <c r="I1922" s="107">
        <v>0</v>
      </c>
      <c r="J1922" s="114">
        <v>1.59160961633344E-16</v>
      </c>
      <c r="K1922" s="108" t="s">
        <v>156</v>
      </c>
      <c r="L1922" s="110" t="s">
        <v>157</v>
      </c>
      <c r="M1922" s="106">
        <v>0</v>
      </c>
      <c r="N1922" s="111">
        <v>0</v>
      </c>
      <c r="O1922" s="112">
        <v>0</v>
      </c>
      <c r="P1922" s="112" t="s">
        <v>156</v>
      </c>
      <c r="Q1922" s="113">
        <v>0</v>
      </c>
      <c r="R1922" s="107">
        <v>0</v>
      </c>
      <c r="S1922" s="114">
        <v>7.9680494027956599E-17</v>
      </c>
      <c r="T1922" s="108" t="s">
        <v>156</v>
      </c>
      <c r="U1922" s="110" t="s">
        <v>157</v>
      </c>
      <c r="V1922" s="106">
        <v>0</v>
      </c>
      <c r="W1922" s="107">
        <v>0</v>
      </c>
      <c r="X1922" s="108">
        <v>0</v>
      </c>
      <c r="Y1922" s="108" t="s">
        <v>156</v>
      </c>
      <c r="Z1922" s="109">
        <v>0</v>
      </c>
      <c r="AA1922" s="107">
        <v>0</v>
      </c>
      <c r="AB1922" s="108">
        <v>0</v>
      </c>
      <c r="AC1922" s="108" t="s">
        <v>156</v>
      </c>
      <c r="AD1922" s="110" t="s">
        <v>157</v>
      </c>
    </row>
    <row r="1923" spans="1:30" x14ac:dyDescent="0.2">
      <c r="A1923" s="105" t="s">
        <v>5582</v>
      </c>
      <c r="B1923" s="105" t="s">
        <v>5583</v>
      </c>
      <c r="C1923" s="105" t="s">
        <v>5584</v>
      </c>
      <c r="D1923" s="106">
        <v>0</v>
      </c>
      <c r="E1923" s="107">
        <v>0</v>
      </c>
      <c r="F1923" s="108">
        <v>0</v>
      </c>
      <c r="G1923" s="108" t="s">
        <v>156</v>
      </c>
      <c r="H1923" s="109">
        <v>0</v>
      </c>
      <c r="I1923" s="107">
        <v>0</v>
      </c>
      <c r="J1923" s="108">
        <v>0</v>
      </c>
      <c r="K1923" s="108" t="s">
        <v>156</v>
      </c>
      <c r="L1923" s="110" t="s">
        <v>157</v>
      </c>
      <c r="M1923" s="106">
        <v>0.34865000000000002</v>
      </c>
      <c r="N1923" s="111">
        <v>-0.18933963288802</v>
      </c>
      <c r="O1923" s="112">
        <v>3.7492010216722302E-3</v>
      </c>
      <c r="P1923" s="112">
        <v>1.0753480630065193</v>
      </c>
      <c r="Q1923" s="109">
        <v>7.3150000000000007E-2</v>
      </c>
      <c r="R1923" s="107">
        <v>-0.16874465152230031</v>
      </c>
      <c r="S1923" s="108">
        <v>1.6381170606148199E-4</v>
      </c>
      <c r="T1923" s="108">
        <v>0.22393944779423372</v>
      </c>
      <c r="U1923" s="110">
        <v>-0.16613465430920132</v>
      </c>
      <c r="V1923" s="106">
        <v>0</v>
      </c>
      <c r="W1923" s="107">
        <v>0</v>
      </c>
      <c r="X1923" s="108">
        <v>0</v>
      </c>
      <c r="Y1923" s="108" t="s">
        <v>156</v>
      </c>
      <c r="Z1923" s="109">
        <v>0</v>
      </c>
      <c r="AA1923" s="107">
        <v>0</v>
      </c>
      <c r="AB1923" s="108">
        <v>0</v>
      </c>
      <c r="AC1923" s="108" t="s">
        <v>156</v>
      </c>
      <c r="AD1923" s="110" t="s">
        <v>157</v>
      </c>
    </row>
    <row r="1924" spans="1:30" x14ac:dyDescent="0.2">
      <c r="A1924" s="105" t="s">
        <v>5585</v>
      </c>
      <c r="B1924" s="105" t="s">
        <v>5586</v>
      </c>
      <c r="C1924" s="105" t="s">
        <v>5587</v>
      </c>
      <c r="D1924" s="106">
        <v>0</v>
      </c>
      <c r="E1924" s="107">
        <v>0</v>
      </c>
      <c r="F1924" s="108">
        <v>0</v>
      </c>
      <c r="G1924" s="108" t="s">
        <v>156</v>
      </c>
      <c r="H1924" s="109">
        <v>0</v>
      </c>
      <c r="I1924" s="107">
        <v>0</v>
      </c>
      <c r="J1924" s="108">
        <v>0</v>
      </c>
      <c r="K1924" s="108" t="s">
        <v>156</v>
      </c>
      <c r="L1924" s="110" t="s">
        <v>157</v>
      </c>
      <c r="M1924" s="106">
        <v>0.34865000000000002</v>
      </c>
      <c r="N1924" s="111">
        <v>-0.18933963288802</v>
      </c>
      <c r="O1924" s="112">
        <v>3.7492010216722302E-3</v>
      </c>
      <c r="P1924" s="112">
        <v>1.0753480630065193</v>
      </c>
      <c r="Q1924" s="109">
        <v>7.3150000000000007E-2</v>
      </c>
      <c r="R1924" s="107">
        <v>-0.16874465152230031</v>
      </c>
      <c r="S1924" s="108">
        <v>1.6381170606148199E-4</v>
      </c>
      <c r="T1924" s="108">
        <v>0.22393944779423372</v>
      </c>
      <c r="U1924" s="110">
        <v>-0.16613465430920132</v>
      </c>
      <c r="V1924" s="106">
        <v>0</v>
      </c>
      <c r="W1924" s="107">
        <v>0</v>
      </c>
      <c r="X1924" s="108">
        <v>0</v>
      </c>
      <c r="Y1924" s="108" t="s">
        <v>156</v>
      </c>
      <c r="Z1924" s="109">
        <v>0</v>
      </c>
      <c r="AA1924" s="107">
        <v>0</v>
      </c>
      <c r="AB1924" s="108">
        <v>0</v>
      </c>
      <c r="AC1924" s="108" t="s">
        <v>156</v>
      </c>
      <c r="AD1924" s="110" t="s">
        <v>157</v>
      </c>
    </row>
    <row r="1925" spans="1:30" x14ac:dyDescent="0.2">
      <c r="A1925" s="105" t="s">
        <v>5588</v>
      </c>
      <c r="B1925" s="105" t="s">
        <v>5589</v>
      </c>
      <c r="C1925" s="105" t="s">
        <v>5590</v>
      </c>
      <c r="D1925" s="106">
        <v>10.292337374842599</v>
      </c>
      <c r="E1925" s="107">
        <v>-4.1768985048729972</v>
      </c>
      <c r="F1925" s="108">
        <v>0.407096176877627</v>
      </c>
      <c r="G1925" s="108">
        <v>3.9553326134905551</v>
      </c>
      <c r="H1925" s="109">
        <v>1.8883962848068701</v>
      </c>
      <c r="I1925" s="107">
        <v>-4.6523682798888153</v>
      </c>
      <c r="J1925" s="108">
        <v>7.7341709526052099E-2</v>
      </c>
      <c r="K1925" s="108">
        <v>4.0956291933163804</v>
      </c>
      <c r="L1925" s="110">
        <v>0.15553321693136468</v>
      </c>
      <c r="M1925" s="106">
        <v>3.7745190017205998</v>
      </c>
      <c r="N1925" s="111">
        <v>-2.0498093850986208</v>
      </c>
      <c r="O1925" s="112">
        <v>0.18936441247161501</v>
      </c>
      <c r="P1925" s="112">
        <v>5.0169150661393935</v>
      </c>
      <c r="Q1925" s="109">
        <v>1.5904939867217001</v>
      </c>
      <c r="R1925" s="107">
        <v>-3.6690000483618235</v>
      </c>
      <c r="S1925" s="108">
        <v>2.7860313509491599E-2</v>
      </c>
      <c r="T1925" s="108">
        <v>1.7516767584212511</v>
      </c>
      <c r="U1925" s="110">
        <v>0.83989716604723008</v>
      </c>
      <c r="V1925" s="106">
        <v>8.8607390127051193</v>
      </c>
      <c r="W1925" s="107">
        <v>-1.4672526929466998</v>
      </c>
      <c r="X1925" s="108">
        <v>8.7742368870680404E-2</v>
      </c>
      <c r="Y1925" s="108">
        <v>0.99023759468447881</v>
      </c>
      <c r="Z1925" s="109">
        <v>2.76833858435179</v>
      </c>
      <c r="AA1925" s="107">
        <v>-1.419010250865393</v>
      </c>
      <c r="AB1925" s="108">
        <v>6.7177521996583806E-2</v>
      </c>
      <c r="AC1925" s="108">
        <v>2.4266367696606559</v>
      </c>
      <c r="AD1925" s="110">
        <v>-4.8232344592715394E-2</v>
      </c>
    </row>
    <row r="1926" spans="1:30" x14ac:dyDescent="0.2">
      <c r="A1926" s="105" t="s">
        <v>5591</v>
      </c>
      <c r="B1926" s="105" t="s">
        <v>5592</v>
      </c>
      <c r="C1926" s="105" t="s">
        <v>5593</v>
      </c>
      <c r="D1926" s="106">
        <v>0</v>
      </c>
      <c r="E1926" s="107">
        <v>0</v>
      </c>
      <c r="F1926" s="108">
        <v>0</v>
      </c>
      <c r="G1926" s="108" t="s">
        <v>156</v>
      </c>
      <c r="H1926" s="113">
        <v>0</v>
      </c>
      <c r="I1926" s="107">
        <v>0</v>
      </c>
      <c r="J1926" s="114">
        <v>2.3314593989259201E-19</v>
      </c>
      <c r="K1926" s="108" t="s">
        <v>156</v>
      </c>
      <c r="L1926" s="110" t="s">
        <v>157</v>
      </c>
      <c r="M1926" s="116">
        <v>0</v>
      </c>
      <c r="N1926" s="111">
        <v>0</v>
      </c>
      <c r="O1926" s="115">
        <v>8.9834995623525902E-12</v>
      </c>
      <c r="P1926" s="112" t="s">
        <v>156</v>
      </c>
      <c r="Q1926" s="109">
        <v>0</v>
      </c>
      <c r="R1926" s="107">
        <v>0</v>
      </c>
      <c r="S1926" s="108">
        <v>0</v>
      </c>
      <c r="T1926" s="108" t="s">
        <v>156</v>
      </c>
      <c r="U1926" s="110" t="s">
        <v>157</v>
      </c>
      <c r="V1926" s="116">
        <v>0</v>
      </c>
      <c r="W1926" s="107">
        <v>0</v>
      </c>
      <c r="X1926" s="114">
        <v>1.2135225981751E-11</v>
      </c>
      <c r="Y1926" s="108" t="s">
        <v>156</v>
      </c>
      <c r="Z1926" s="109">
        <v>0</v>
      </c>
      <c r="AA1926" s="107">
        <v>0</v>
      </c>
      <c r="AB1926" s="108">
        <v>0</v>
      </c>
      <c r="AC1926" s="108" t="s">
        <v>156</v>
      </c>
      <c r="AD1926" s="110" t="s">
        <v>157</v>
      </c>
    </row>
    <row r="1927" spans="1:30" x14ac:dyDescent="0.2">
      <c r="A1927" s="105" t="s">
        <v>5594</v>
      </c>
      <c r="B1927" s="105" t="s">
        <v>5595</v>
      </c>
      <c r="C1927" s="105" t="s">
        <v>5596</v>
      </c>
      <c r="D1927" s="106">
        <v>0</v>
      </c>
      <c r="E1927" s="107">
        <v>0</v>
      </c>
      <c r="F1927" s="108">
        <v>0</v>
      </c>
      <c r="G1927" s="108" t="s">
        <v>156</v>
      </c>
      <c r="H1927" s="109">
        <v>0</v>
      </c>
      <c r="I1927" s="107">
        <v>0</v>
      </c>
      <c r="J1927" s="108">
        <v>0</v>
      </c>
      <c r="K1927" s="108" t="s">
        <v>156</v>
      </c>
      <c r="L1927" s="110" t="s">
        <v>157</v>
      </c>
      <c r="M1927" s="116">
        <v>0</v>
      </c>
      <c r="N1927" s="111">
        <v>0</v>
      </c>
      <c r="O1927" s="115">
        <v>8.9834995623525805E-12</v>
      </c>
      <c r="P1927" s="112" t="s">
        <v>156</v>
      </c>
      <c r="Q1927" s="109">
        <v>0</v>
      </c>
      <c r="R1927" s="107">
        <v>0</v>
      </c>
      <c r="S1927" s="108">
        <v>0</v>
      </c>
      <c r="T1927" s="108" t="s">
        <v>156</v>
      </c>
      <c r="U1927" s="110" t="s">
        <v>157</v>
      </c>
      <c r="V1927" s="116">
        <v>0</v>
      </c>
      <c r="W1927" s="107">
        <v>0</v>
      </c>
      <c r="X1927" s="114">
        <v>1.2135225981789699E-11</v>
      </c>
      <c r="Y1927" s="108" t="s">
        <v>156</v>
      </c>
      <c r="Z1927" s="113">
        <v>0</v>
      </c>
      <c r="AA1927" s="107">
        <v>0</v>
      </c>
      <c r="AB1927" s="114">
        <v>1.6052526895634299E-16</v>
      </c>
      <c r="AC1927" s="108" t="s">
        <v>156</v>
      </c>
      <c r="AD1927" s="110" t="s">
        <v>157</v>
      </c>
    </row>
    <row r="1928" spans="1:30" x14ac:dyDescent="0.2">
      <c r="A1928" s="105" t="s">
        <v>5597</v>
      </c>
      <c r="B1928" s="105" t="s">
        <v>5595</v>
      </c>
      <c r="C1928" s="105" t="s">
        <v>5598</v>
      </c>
      <c r="D1928" s="116">
        <v>0</v>
      </c>
      <c r="E1928" s="107">
        <v>0</v>
      </c>
      <c r="F1928" s="114">
        <v>2.48626635403139E-18</v>
      </c>
      <c r="G1928" s="108" t="s">
        <v>156</v>
      </c>
      <c r="H1928" s="113">
        <v>0</v>
      </c>
      <c r="I1928" s="107">
        <v>0</v>
      </c>
      <c r="J1928" s="114">
        <v>1.3786049930241399E-16</v>
      </c>
      <c r="K1928" s="108" t="s">
        <v>156</v>
      </c>
      <c r="L1928" s="110" t="s">
        <v>157</v>
      </c>
      <c r="M1928" s="116">
        <v>0</v>
      </c>
      <c r="N1928" s="111">
        <v>0</v>
      </c>
      <c r="O1928" s="115">
        <v>8.9834995623525805E-12</v>
      </c>
      <c r="P1928" s="112" t="s">
        <v>156</v>
      </c>
      <c r="Q1928" s="109">
        <v>0</v>
      </c>
      <c r="R1928" s="107">
        <v>0</v>
      </c>
      <c r="S1928" s="108">
        <v>0</v>
      </c>
      <c r="T1928" s="108" t="s">
        <v>156</v>
      </c>
      <c r="U1928" s="110" t="s">
        <v>157</v>
      </c>
      <c r="V1928" s="116">
        <v>0</v>
      </c>
      <c r="W1928" s="107">
        <v>0</v>
      </c>
      <c r="X1928" s="114">
        <v>1.2135225981789699E-11</v>
      </c>
      <c r="Y1928" s="108" t="s">
        <v>156</v>
      </c>
      <c r="Z1928" s="109">
        <v>0</v>
      </c>
      <c r="AA1928" s="107">
        <v>0</v>
      </c>
      <c r="AB1928" s="108">
        <v>0</v>
      </c>
      <c r="AC1928" s="108" t="s">
        <v>156</v>
      </c>
      <c r="AD1928" s="110" t="s">
        <v>157</v>
      </c>
    </row>
    <row r="1929" spans="1:30" x14ac:dyDescent="0.2">
      <c r="A1929" s="105" t="s">
        <v>5599</v>
      </c>
      <c r="B1929" s="105" t="s">
        <v>5592</v>
      </c>
      <c r="C1929" s="105" t="s">
        <v>5600</v>
      </c>
      <c r="D1929" s="106">
        <v>0</v>
      </c>
      <c r="E1929" s="107">
        <v>0</v>
      </c>
      <c r="F1929" s="108">
        <v>0</v>
      </c>
      <c r="G1929" s="108" t="s">
        <v>156</v>
      </c>
      <c r="H1929" s="109">
        <v>0</v>
      </c>
      <c r="I1929" s="107">
        <v>0</v>
      </c>
      <c r="J1929" s="108">
        <v>0</v>
      </c>
      <c r="K1929" s="108" t="s">
        <v>156</v>
      </c>
      <c r="L1929" s="110" t="s">
        <v>157</v>
      </c>
      <c r="M1929" s="116">
        <v>0</v>
      </c>
      <c r="N1929" s="111">
        <v>0</v>
      </c>
      <c r="O1929" s="115">
        <v>8.9834995623525805E-12</v>
      </c>
      <c r="P1929" s="112" t="s">
        <v>156</v>
      </c>
      <c r="Q1929" s="109">
        <v>0</v>
      </c>
      <c r="R1929" s="107">
        <v>0</v>
      </c>
      <c r="S1929" s="108">
        <v>0</v>
      </c>
      <c r="T1929" s="108" t="s">
        <v>156</v>
      </c>
      <c r="U1929" s="110" t="s">
        <v>157</v>
      </c>
      <c r="V1929" s="116">
        <v>0</v>
      </c>
      <c r="W1929" s="107">
        <v>0</v>
      </c>
      <c r="X1929" s="114">
        <v>1.2135225981789699E-11</v>
      </c>
      <c r="Y1929" s="108" t="s">
        <v>156</v>
      </c>
      <c r="Z1929" s="109">
        <v>0</v>
      </c>
      <c r="AA1929" s="107">
        <v>0</v>
      </c>
      <c r="AB1929" s="108">
        <v>0</v>
      </c>
      <c r="AC1929" s="108" t="s">
        <v>156</v>
      </c>
      <c r="AD1929" s="110" t="s">
        <v>157</v>
      </c>
    </row>
    <row r="1930" spans="1:30" x14ac:dyDescent="0.2">
      <c r="A1930" s="105" t="s">
        <v>5601</v>
      </c>
      <c r="B1930" s="105" t="s">
        <v>5592</v>
      </c>
      <c r="C1930" s="105" t="s">
        <v>5602</v>
      </c>
      <c r="D1930" s="106">
        <v>0</v>
      </c>
      <c r="E1930" s="107">
        <v>0</v>
      </c>
      <c r="F1930" s="108">
        <v>0</v>
      </c>
      <c r="G1930" s="108" t="s">
        <v>156</v>
      </c>
      <c r="H1930" s="109">
        <v>0</v>
      </c>
      <c r="I1930" s="107">
        <v>0</v>
      </c>
      <c r="J1930" s="108">
        <v>0</v>
      </c>
      <c r="K1930" s="108" t="s">
        <v>156</v>
      </c>
      <c r="L1930" s="110" t="s">
        <v>157</v>
      </c>
      <c r="M1930" s="106">
        <v>0</v>
      </c>
      <c r="N1930" s="111">
        <v>0</v>
      </c>
      <c r="O1930" s="112">
        <v>0</v>
      </c>
      <c r="P1930" s="112" t="s">
        <v>156</v>
      </c>
      <c r="Q1930" s="109">
        <v>0</v>
      </c>
      <c r="R1930" s="107">
        <v>0</v>
      </c>
      <c r="S1930" s="108">
        <v>0</v>
      </c>
      <c r="T1930" s="108" t="s">
        <v>156</v>
      </c>
      <c r="U1930" s="110" t="s">
        <v>157</v>
      </c>
      <c r="V1930" s="106">
        <v>0</v>
      </c>
      <c r="W1930" s="107">
        <v>0</v>
      </c>
      <c r="X1930" s="108">
        <v>0</v>
      </c>
      <c r="Y1930" s="108" t="s">
        <v>156</v>
      </c>
      <c r="Z1930" s="109">
        <v>0</v>
      </c>
      <c r="AA1930" s="107">
        <v>0</v>
      </c>
      <c r="AB1930" s="108">
        <v>0</v>
      </c>
      <c r="AC1930" s="108" t="s">
        <v>156</v>
      </c>
      <c r="AD1930" s="110" t="s">
        <v>157</v>
      </c>
    </row>
    <row r="1931" spans="1:30" x14ac:dyDescent="0.2">
      <c r="A1931" s="105" t="s">
        <v>5603</v>
      </c>
      <c r="B1931" s="105" t="s">
        <v>5592</v>
      </c>
      <c r="C1931" s="105" t="s">
        <v>5604</v>
      </c>
      <c r="D1931" s="106">
        <v>0</v>
      </c>
      <c r="E1931" s="107">
        <v>0</v>
      </c>
      <c r="F1931" s="108">
        <v>0</v>
      </c>
      <c r="G1931" s="108" t="s">
        <v>156</v>
      </c>
      <c r="H1931" s="109">
        <v>0</v>
      </c>
      <c r="I1931" s="107">
        <v>0</v>
      </c>
      <c r="J1931" s="108">
        <v>0</v>
      </c>
      <c r="K1931" s="108" t="s">
        <v>156</v>
      </c>
      <c r="L1931" s="110" t="s">
        <v>157</v>
      </c>
      <c r="M1931" s="116">
        <v>0</v>
      </c>
      <c r="N1931" s="111">
        <v>0</v>
      </c>
      <c r="O1931" s="115">
        <v>8.9834995623525805E-12</v>
      </c>
      <c r="P1931" s="112" t="s">
        <v>156</v>
      </c>
      <c r="Q1931" s="109">
        <v>0</v>
      </c>
      <c r="R1931" s="107">
        <v>0</v>
      </c>
      <c r="S1931" s="108">
        <v>0</v>
      </c>
      <c r="T1931" s="108" t="s">
        <v>156</v>
      </c>
      <c r="U1931" s="110" t="s">
        <v>157</v>
      </c>
      <c r="V1931" s="116">
        <v>0</v>
      </c>
      <c r="W1931" s="107">
        <v>0</v>
      </c>
      <c r="X1931" s="114">
        <v>1.2135225981789699E-11</v>
      </c>
      <c r="Y1931" s="108" t="s">
        <v>156</v>
      </c>
      <c r="Z1931" s="109">
        <v>0</v>
      </c>
      <c r="AA1931" s="107">
        <v>0</v>
      </c>
      <c r="AB1931" s="108">
        <v>0</v>
      </c>
      <c r="AC1931" s="108" t="s">
        <v>156</v>
      </c>
      <c r="AD1931" s="110" t="s">
        <v>157</v>
      </c>
    </row>
    <row r="1932" spans="1:30" x14ac:dyDescent="0.2">
      <c r="A1932" s="105" t="s">
        <v>5605</v>
      </c>
      <c r="B1932" s="105" t="s">
        <v>5606</v>
      </c>
      <c r="C1932" s="105" t="s">
        <v>5607</v>
      </c>
      <c r="D1932" s="106">
        <v>0</v>
      </c>
      <c r="E1932" s="107">
        <v>0</v>
      </c>
      <c r="F1932" s="108">
        <v>0</v>
      </c>
      <c r="G1932" s="108" t="s">
        <v>156</v>
      </c>
      <c r="H1932" s="109">
        <v>0</v>
      </c>
      <c r="I1932" s="107">
        <v>0</v>
      </c>
      <c r="J1932" s="108">
        <v>0</v>
      </c>
      <c r="K1932" s="108" t="s">
        <v>156</v>
      </c>
      <c r="L1932" s="110" t="s">
        <v>157</v>
      </c>
      <c r="M1932" s="106">
        <v>0</v>
      </c>
      <c r="N1932" s="111">
        <v>0</v>
      </c>
      <c r="O1932" s="112">
        <v>0</v>
      </c>
      <c r="P1932" s="112" t="s">
        <v>156</v>
      </c>
      <c r="Q1932" s="109">
        <v>0</v>
      </c>
      <c r="R1932" s="107">
        <v>0</v>
      </c>
      <c r="S1932" s="108">
        <v>0</v>
      </c>
      <c r="T1932" s="108" t="s">
        <v>156</v>
      </c>
      <c r="U1932" s="110" t="s">
        <v>157</v>
      </c>
      <c r="V1932" s="106">
        <v>0</v>
      </c>
      <c r="W1932" s="107">
        <v>0</v>
      </c>
      <c r="X1932" s="108">
        <v>0</v>
      </c>
      <c r="Y1932" s="108" t="s">
        <v>156</v>
      </c>
      <c r="Z1932" s="109">
        <v>0</v>
      </c>
      <c r="AA1932" s="107">
        <v>0</v>
      </c>
      <c r="AB1932" s="108">
        <v>0</v>
      </c>
      <c r="AC1932" s="108" t="s">
        <v>156</v>
      </c>
      <c r="AD1932" s="110" t="s">
        <v>157</v>
      </c>
    </row>
    <row r="1933" spans="1:30" x14ac:dyDescent="0.2">
      <c r="A1933" s="105" t="s">
        <v>5608</v>
      </c>
      <c r="B1933" s="105" t="s">
        <v>5609</v>
      </c>
      <c r="C1933" s="105" t="s">
        <v>5610</v>
      </c>
      <c r="D1933" s="106">
        <v>0</v>
      </c>
      <c r="E1933" s="107">
        <v>0</v>
      </c>
      <c r="F1933" s="108">
        <v>1.6341022060503299E-3</v>
      </c>
      <c r="G1933" s="108" t="s">
        <v>156</v>
      </c>
      <c r="H1933" s="113">
        <v>0</v>
      </c>
      <c r="I1933" s="107">
        <v>0</v>
      </c>
      <c r="J1933" s="108">
        <v>9.08581779587859E-4</v>
      </c>
      <c r="K1933" s="108" t="s">
        <v>156</v>
      </c>
      <c r="L1933" s="110" t="s">
        <v>157</v>
      </c>
      <c r="M1933" s="106">
        <v>0</v>
      </c>
      <c r="N1933" s="111">
        <v>0</v>
      </c>
      <c r="O1933" s="112">
        <v>1.87089672192044E-3</v>
      </c>
      <c r="P1933" s="112" t="s">
        <v>156</v>
      </c>
      <c r="Q1933" s="113">
        <v>0</v>
      </c>
      <c r="R1933" s="107">
        <v>0</v>
      </c>
      <c r="S1933" s="108">
        <v>3.4994628196590902E-4</v>
      </c>
      <c r="T1933" s="108" t="s">
        <v>156</v>
      </c>
      <c r="U1933" s="110" t="s">
        <v>157</v>
      </c>
      <c r="V1933" s="116">
        <v>0</v>
      </c>
      <c r="W1933" s="107">
        <v>0</v>
      </c>
      <c r="X1933" s="108">
        <v>9.7380707967340398E-4</v>
      </c>
      <c r="Y1933" s="108" t="s">
        <v>156</v>
      </c>
      <c r="Z1933" s="109">
        <v>0</v>
      </c>
      <c r="AA1933" s="107">
        <v>0</v>
      </c>
      <c r="AB1933" s="108">
        <v>2.5649924422163901E-3</v>
      </c>
      <c r="AC1933" s="108" t="s">
        <v>156</v>
      </c>
      <c r="AD1933" s="110" t="s">
        <v>157</v>
      </c>
    </row>
    <row r="1934" spans="1:30" x14ac:dyDescent="0.2">
      <c r="A1934" s="105" t="s">
        <v>5611</v>
      </c>
      <c r="B1934" s="105" t="s">
        <v>5612</v>
      </c>
      <c r="C1934" s="105" t="s">
        <v>5613</v>
      </c>
      <c r="D1934" s="106">
        <v>0</v>
      </c>
      <c r="E1934" s="107">
        <v>0</v>
      </c>
      <c r="F1934" s="108">
        <v>1.2482898738290201E-3</v>
      </c>
      <c r="G1934" s="108" t="s">
        <v>156</v>
      </c>
      <c r="H1934" s="113">
        <v>0</v>
      </c>
      <c r="I1934" s="107">
        <v>0</v>
      </c>
      <c r="J1934" s="108">
        <v>8.7462645008646895E-4</v>
      </c>
      <c r="K1934" s="108" t="s">
        <v>156</v>
      </c>
      <c r="L1934" s="110" t="s">
        <v>157</v>
      </c>
      <c r="M1934" s="116">
        <v>0</v>
      </c>
      <c r="N1934" s="111">
        <v>0</v>
      </c>
      <c r="O1934" s="112">
        <v>8.3908832204268396E-4</v>
      </c>
      <c r="P1934" s="112" t="s">
        <v>156</v>
      </c>
      <c r="Q1934" s="113">
        <v>0</v>
      </c>
      <c r="R1934" s="107">
        <v>0</v>
      </c>
      <c r="S1934" s="108">
        <v>2.6517580848804402E-4</v>
      </c>
      <c r="T1934" s="108" t="s">
        <v>156</v>
      </c>
      <c r="U1934" s="110" t="s">
        <v>157</v>
      </c>
      <c r="V1934" s="106">
        <v>0</v>
      </c>
      <c r="W1934" s="107">
        <v>0</v>
      </c>
      <c r="X1934" s="108">
        <v>6.0073956849849997E-3</v>
      </c>
      <c r="Y1934" s="108" t="s">
        <v>156</v>
      </c>
      <c r="Z1934" s="109">
        <v>1.4361405833201201E-3</v>
      </c>
      <c r="AA1934" s="107">
        <v>-7.3614485631721667E-4</v>
      </c>
      <c r="AB1934" s="108">
        <v>3.5962617111864E-3</v>
      </c>
      <c r="AC1934" s="108">
        <v>250.41153720984863</v>
      </c>
      <c r="AD1934" s="110" t="s">
        <v>157</v>
      </c>
    </row>
    <row r="1935" spans="1:30" x14ac:dyDescent="0.2">
      <c r="A1935" s="105" t="s">
        <v>5614</v>
      </c>
      <c r="B1935" s="105" t="s">
        <v>5615</v>
      </c>
      <c r="C1935" s="105" t="s">
        <v>5616</v>
      </c>
      <c r="D1935" s="116">
        <v>0</v>
      </c>
      <c r="E1935" s="107">
        <v>0</v>
      </c>
      <c r="F1935" s="108">
        <v>9.5457224003361505E-4</v>
      </c>
      <c r="G1935" s="108" t="s">
        <v>156</v>
      </c>
      <c r="H1935" s="113">
        <v>0</v>
      </c>
      <c r="I1935" s="107">
        <v>0</v>
      </c>
      <c r="J1935" s="108">
        <v>7.2842300896321696E-4</v>
      </c>
      <c r="K1935" s="108" t="s">
        <v>156</v>
      </c>
      <c r="L1935" s="110" t="s">
        <v>157</v>
      </c>
      <c r="M1935" s="116">
        <v>0</v>
      </c>
      <c r="N1935" s="111">
        <v>0</v>
      </c>
      <c r="O1935" s="112">
        <v>9.3084317299780997E-4</v>
      </c>
      <c r="P1935" s="112" t="s">
        <v>156</v>
      </c>
      <c r="Q1935" s="113">
        <v>0</v>
      </c>
      <c r="R1935" s="107">
        <v>0</v>
      </c>
      <c r="S1935" s="108">
        <v>1.4874275134833299E-4</v>
      </c>
      <c r="T1935" s="108" t="s">
        <v>156</v>
      </c>
      <c r="U1935" s="110" t="s">
        <v>157</v>
      </c>
      <c r="V1935" s="106">
        <v>0</v>
      </c>
      <c r="W1935" s="107">
        <v>0</v>
      </c>
      <c r="X1935" s="108">
        <v>2.3011393488861099E-3</v>
      </c>
      <c r="Y1935" s="108" t="s">
        <v>156</v>
      </c>
      <c r="Z1935" s="113">
        <v>0</v>
      </c>
      <c r="AA1935" s="107">
        <v>0</v>
      </c>
      <c r="AB1935" s="114">
        <v>1.0443026855521201E-3</v>
      </c>
      <c r="AC1935" s="108" t="s">
        <v>156</v>
      </c>
      <c r="AD1935" s="110" t="s">
        <v>157</v>
      </c>
    </row>
    <row r="1936" spans="1:30" x14ac:dyDescent="0.2">
      <c r="A1936" s="105" t="s">
        <v>5617</v>
      </c>
      <c r="B1936" s="105" t="s">
        <v>5618</v>
      </c>
      <c r="C1936" s="105" t="s">
        <v>5619</v>
      </c>
      <c r="D1936" s="116">
        <v>0</v>
      </c>
      <c r="E1936" s="107">
        <v>0</v>
      </c>
      <c r="F1936" s="108">
        <v>9.5114132238644498E-4</v>
      </c>
      <c r="G1936" s="108" t="s">
        <v>156</v>
      </c>
      <c r="H1936" s="113">
        <v>0</v>
      </c>
      <c r="I1936" s="107">
        <v>0</v>
      </c>
      <c r="J1936" s="108">
        <v>5.2122249960895295E-4</v>
      </c>
      <c r="K1936" s="108" t="s">
        <v>156</v>
      </c>
      <c r="L1936" s="110" t="s">
        <v>157</v>
      </c>
      <c r="M1936" s="116">
        <v>0</v>
      </c>
      <c r="N1936" s="111">
        <v>0</v>
      </c>
      <c r="O1936" s="112">
        <v>1.36104978928937E-3</v>
      </c>
      <c r="P1936" s="112" t="s">
        <v>156</v>
      </c>
      <c r="Q1936" s="113">
        <v>0</v>
      </c>
      <c r="R1936" s="107">
        <v>0</v>
      </c>
      <c r="S1936" s="108">
        <v>1.9658658952969999E-4</v>
      </c>
      <c r="T1936" s="108" t="s">
        <v>156</v>
      </c>
      <c r="U1936" s="110" t="s">
        <v>157</v>
      </c>
      <c r="V1936" s="106">
        <v>0</v>
      </c>
      <c r="W1936" s="107">
        <v>0</v>
      </c>
      <c r="X1936" s="108">
        <v>3.2706791314975098E-3</v>
      </c>
      <c r="Y1936" s="108" t="s">
        <v>156</v>
      </c>
      <c r="Z1936" s="113">
        <v>0</v>
      </c>
      <c r="AA1936" s="107">
        <v>0</v>
      </c>
      <c r="AB1936" s="114">
        <v>1.07332125075322E-3</v>
      </c>
      <c r="AC1936" s="108" t="s">
        <v>156</v>
      </c>
      <c r="AD1936" s="110" t="s">
        <v>157</v>
      </c>
    </row>
    <row r="1937" spans="1:30" x14ac:dyDescent="0.2">
      <c r="A1937" s="105" t="s">
        <v>5620</v>
      </c>
      <c r="B1937" s="105" t="s">
        <v>5621</v>
      </c>
      <c r="C1937" s="105" t="s">
        <v>5622</v>
      </c>
      <c r="D1937" s="116">
        <v>0</v>
      </c>
      <c r="E1937" s="107">
        <v>0</v>
      </c>
      <c r="F1937" s="108">
        <v>9.73506718361899E-4</v>
      </c>
      <c r="G1937" s="108" t="s">
        <v>156</v>
      </c>
      <c r="H1937" s="113">
        <v>0</v>
      </c>
      <c r="I1937" s="107">
        <v>0</v>
      </c>
      <c r="J1937" s="108">
        <v>5.9773663709665199E-4</v>
      </c>
      <c r="K1937" s="108" t="s">
        <v>156</v>
      </c>
      <c r="L1937" s="110" t="s">
        <v>157</v>
      </c>
      <c r="M1937" s="116">
        <v>0</v>
      </c>
      <c r="N1937" s="111">
        <v>0</v>
      </c>
      <c r="O1937" s="112">
        <v>9.7689902884004606E-4</v>
      </c>
      <c r="P1937" s="112" t="s">
        <v>156</v>
      </c>
      <c r="Q1937" s="113">
        <v>0</v>
      </c>
      <c r="R1937" s="107">
        <v>0</v>
      </c>
      <c r="S1937" s="108">
        <v>1.3903607020613801E-4</v>
      </c>
      <c r="T1937" s="108" t="s">
        <v>156</v>
      </c>
      <c r="U1937" s="110" t="s">
        <v>157</v>
      </c>
      <c r="V1937" s="106">
        <v>0</v>
      </c>
      <c r="W1937" s="107">
        <v>0</v>
      </c>
      <c r="X1937" s="108">
        <v>3.9459692316559502E-3</v>
      </c>
      <c r="Y1937" s="108" t="s">
        <v>156</v>
      </c>
      <c r="Z1937" s="109">
        <v>0</v>
      </c>
      <c r="AA1937" s="107">
        <v>0</v>
      </c>
      <c r="AB1937" s="108">
        <v>1.6586116749218E-3</v>
      </c>
      <c r="AC1937" s="108" t="s">
        <v>156</v>
      </c>
      <c r="AD1937" s="110" t="s">
        <v>157</v>
      </c>
    </row>
    <row r="1938" spans="1:30" x14ac:dyDescent="0.2">
      <c r="A1938" s="105" t="s">
        <v>5623</v>
      </c>
      <c r="B1938" s="105" t="s">
        <v>5624</v>
      </c>
      <c r="C1938" s="105" t="s">
        <v>5625</v>
      </c>
      <c r="D1938" s="106">
        <v>0</v>
      </c>
      <c r="E1938" s="107">
        <v>0</v>
      </c>
      <c r="F1938" s="108">
        <v>1.7661025606902699E-3</v>
      </c>
      <c r="G1938" s="108" t="s">
        <v>156</v>
      </c>
      <c r="H1938" s="113">
        <v>0</v>
      </c>
      <c r="I1938" s="107">
        <v>0</v>
      </c>
      <c r="J1938" s="108">
        <v>5.81416343585212E-4</v>
      </c>
      <c r="K1938" s="108" t="s">
        <v>156</v>
      </c>
      <c r="L1938" s="110" t="s">
        <v>157</v>
      </c>
      <c r="M1938" s="106">
        <v>0</v>
      </c>
      <c r="N1938" s="111">
        <v>0</v>
      </c>
      <c r="O1938" s="112">
        <v>1.3182362490023801E-3</v>
      </c>
      <c r="P1938" s="112" t="s">
        <v>156</v>
      </c>
      <c r="Q1938" s="113">
        <v>0</v>
      </c>
      <c r="R1938" s="107">
        <v>0</v>
      </c>
      <c r="S1938" s="108">
        <v>2.0384030842624299E-4</v>
      </c>
      <c r="T1938" s="108" t="s">
        <v>156</v>
      </c>
      <c r="U1938" s="110" t="s">
        <v>157</v>
      </c>
      <c r="V1938" s="106">
        <v>4.9395872019766897E-2</v>
      </c>
      <c r="W1938" s="107">
        <v>-8.1794787249158639E-3</v>
      </c>
      <c r="X1938" s="108">
        <v>7.3327998674804096E-3</v>
      </c>
      <c r="Y1938" s="108">
        <v>14.844964908294402</v>
      </c>
      <c r="Z1938" s="109">
        <v>0</v>
      </c>
      <c r="AA1938" s="107">
        <v>0</v>
      </c>
      <c r="AB1938" s="108">
        <v>2.5994814287024098E-3</v>
      </c>
      <c r="AC1938" s="108" t="s">
        <v>156</v>
      </c>
      <c r="AD1938" s="110" t="s">
        <v>157</v>
      </c>
    </row>
    <row r="1939" spans="1:30" x14ac:dyDescent="0.2">
      <c r="A1939" s="105" t="s">
        <v>5626</v>
      </c>
      <c r="B1939" s="105" t="s">
        <v>5627</v>
      </c>
      <c r="C1939" s="105" t="s">
        <v>5628</v>
      </c>
      <c r="D1939" s="106">
        <v>0</v>
      </c>
      <c r="E1939" s="107">
        <v>0</v>
      </c>
      <c r="F1939" s="108">
        <v>1.6341022060503299E-3</v>
      </c>
      <c r="G1939" s="108" t="s">
        <v>156</v>
      </c>
      <c r="H1939" s="113">
        <v>0</v>
      </c>
      <c r="I1939" s="107">
        <v>0</v>
      </c>
      <c r="J1939" s="108">
        <v>9.08581779587859E-4</v>
      </c>
      <c r="K1939" s="108" t="s">
        <v>156</v>
      </c>
      <c r="L1939" s="110" t="s">
        <v>157</v>
      </c>
      <c r="M1939" s="106">
        <v>0</v>
      </c>
      <c r="N1939" s="111">
        <v>0</v>
      </c>
      <c r="O1939" s="112">
        <v>1.87089672192044E-3</v>
      </c>
      <c r="P1939" s="112" t="s">
        <v>156</v>
      </c>
      <c r="Q1939" s="113">
        <v>0</v>
      </c>
      <c r="R1939" s="107">
        <v>0</v>
      </c>
      <c r="S1939" s="108">
        <v>3.4994628196590902E-4</v>
      </c>
      <c r="T1939" s="108" t="s">
        <v>156</v>
      </c>
      <c r="U1939" s="110" t="s">
        <v>157</v>
      </c>
      <c r="V1939" s="116">
        <v>0</v>
      </c>
      <c r="W1939" s="107">
        <v>0</v>
      </c>
      <c r="X1939" s="108">
        <v>9.7380707967340398E-4</v>
      </c>
      <c r="Y1939" s="108" t="s">
        <v>156</v>
      </c>
      <c r="Z1939" s="109">
        <v>0</v>
      </c>
      <c r="AA1939" s="107">
        <v>0</v>
      </c>
      <c r="AB1939" s="108">
        <v>2.5649924422162999E-3</v>
      </c>
      <c r="AC1939" s="108" t="s">
        <v>156</v>
      </c>
      <c r="AD1939" s="110" t="s">
        <v>157</v>
      </c>
    </row>
    <row r="1940" spans="1:30" x14ac:dyDescent="0.2">
      <c r="A1940" s="105" t="s">
        <v>5629</v>
      </c>
      <c r="B1940" s="105" t="s">
        <v>5630</v>
      </c>
      <c r="C1940" s="105" t="s">
        <v>5631</v>
      </c>
      <c r="D1940" s="106">
        <v>0</v>
      </c>
      <c r="E1940" s="107">
        <v>0</v>
      </c>
      <c r="F1940" s="108">
        <v>1.2482898738290201E-3</v>
      </c>
      <c r="G1940" s="108" t="s">
        <v>156</v>
      </c>
      <c r="H1940" s="113">
        <v>0</v>
      </c>
      <c r="I1940" s="107">
        <v>0</v>
      </c>
      <c r="J1940" s="108">
        <v>8.7462645008646895E-4</v>
      </c>
      <c r="K1940" s="108" t="s">
        <v>156</v>
      </c>
      <c r="L1940" s="110" t="s">
        <v>157</v>
      </c>
      <c r="M1940" s="116">
        <v>0</v>
      </c>
      <c r="N1940" s="111">
        <v>0</v>
      </c>
      <c r="O1940" s="112">
        <v>8.3908832204268396E-4</v>
      </c>
      <c r="P1940" s="112" t="s">
        <v>156</v>
      </c>
      <c r="Q1940" s="113">
        <v>0</v>
      </c>
      <c r="R1940" s="107">
        <v>0</v>
      </c>
      <c r="S1940" s="108">
        <v>2.6517580848806597E-4</v>
      </c>
      <c r="T1940" s="108" t="s">
        <v>156</v>
      </c>
      <c r="U1940" s="110" t="s">
        <v>157</v>
      </c>
      <c r="V1940" s="106">
        <v>0</v>
      </c>
      <c r="W1940" s="107">
        <v>0</v>
      </c>
      <c r="X1940" s="108">
        <v>6.0073956849850197E-3</v>
      </c>
      <c r="Y1940" s="108" t="s">
        <v>156</v>
      </c>
      <c r="Z1940" s="109">
        <v>1.4361405833201201E-3</v>
      </c>
      <c r="AA1940" s="107">
        <v>-7.3614485631721667E-4</v>
      </c>
      <c r="AB1940" s="108">
        <v>3.5962617111864E-3</v>
      </c>
      <c r="AC1940" s="108">
        <v>250.41153720984863</v>
      </c>
      <c r="AD1940" s="110" t="s">
        <v>157</v>
      </c>
    </row>
    <row r="1941" spans="1:30" x14ac:dyDescent="0.2">
      <c r="A1941" s="105" t="s">
        <v>5632</v>
      </c>
      <c r="B1941" s="105" t="s">
        <v>5633</v>
      </c>
      <c r="C1941" s="105" t="s">
        <v>5634</v>
      </c>
      <c r="D1941" s="116">
        <v>0</v>
      </c>
      <c r="E1941" s="107">
        <v>0</v>
      </c>
      <c r="F1941" s="108">
        <v>9.54572240033711E-4</v>
      </c>
      <c r="G1941" s="108" t="s">
        <v>156</v>
      </c>
      <c r="H1941" s="113">
        <v>0</v>
      </c>
      <c r="I1941" s="107">
        <v>0</v>
      </c>
      <c r="J1941" s="108">
        <v>7.2842300896320297E-4</v>
      </c>
      <c r="K1941" s="108" t="s">
        <v>156</v>
      </c>
      <c r="L1941" s="110" t="s">
        <v>157</v>
      </c>
      <c r="M1941" s="116">
        <v>0</v>
      </c>
      <c r="N1941" s="111">
        <v>0</v>
      </c>
      <c r="O1941" s="112">
        <v>9.3084317299780997E-4</v>
      </c>
      <c r="P1941" s="112" t="s">
        <v>156</v>
      </c>
      <c r="Q1941" s="113">
        <v>0</v>
      </c>
      <c r="R1941" s="107">
        <v>0</v>
      </c>
      <c r="S1941" s="108">
        <v>1.4874275134833299E-4</v>
      </c>
      <c r="T1941" s="108" t="s">
        <v>156</v>
      </c>
      <c r="U1941" s="110" t="s">
        <v>157</v>
      </c>
      <c r="V1941" s="106">
        <v>0</v>
      </c>
      <c r="W1941" s="107">
        <v>0</v>
      </c>
      <c r="X1941" s="108">
        <v>2.3011393488861099E-3</v>
      </c>
      <c r="Y1941" s="108" t="s">
        <v>156</v>
      </c>
      <c r="Z1941" s="113">
        <v>0</v>
      </c>
      <c r="AA1941" s="107">
        <v>0</v>
      </c>
      <c r="AB1941" s="114">
        <v>1.0443026855521201E-3</v>
      </c>
      <c r="AC1941" s="108" t="s">
        <v>156</v>
      </c>
      <c r="AD1941" s="110" t="s">
        <v>157</v>
      </c>
    </row>
    <row r="1942" spans="1:30" x14ac:dyDescent="0.2">
      <c r="A1942" s="105" t="s">
        <v>5635</v>
      </c>
      <c r="B1942" s="105" t="s">
        <v>5636</v>
      </c>
      <c r="C1942" s="105" t="s">
        <v>5637</v>
      </c>
      <c r="D1942" s="116">
        <v>0</v>
      </c>
      <c r="E1942" s="107">
        <v>0</v>
      </c>
      <c r="F1942" s="108">
        <v>9.5114132238648499E-4</v>
      </c>
      <c r="G1942" s="108" t="s">
        <v>156</v>
      </c>
      <c r="H1942" s="113">
        <v>0</v>
      </c>
      <c r="I1942" s="107">
        <v>0</v>
      </c>
      <c r="J1942" s="108">
        <v>5.2122249960895295E-4</v>
      </c>
      <c r="K1942" s="108" t="s">
        <v>156</v>
      </c>
      <c r="L1942" s="110" t="s">
        <v>157</v>
      </c>
      <c r="M1942" s="116">
        <v>0</v>
      </c>
      <c r="N1942" s="111">
        <v>0</v>
      </c>
      <c r="O1942" s="112">
        <v>1.36104978928947E-3</v>
      </c>
      <c r="P1942" s="112" t="s">
        <v>156</v>
      </c>
      <c r="Q1942" s="113">
        <v>0</v>
      </c>
      <c r="R1942" s="107">
        <v>0</v>
      </c>
      <c r="S1942" s="108">
        <v>1.9658658952969999E-4</v>
      </c>
      <c r="T1942" s="108" t="s">
        <v>156</v>
      </c>
      <c r="U1942" s="110" t="s">
        <v>157</v>
      </c>
      <c r="V1942" s="106">
        <v>0</v>
      </c>
      <c r="W1942" s="107">
        <v>0</v>
      </c>
      <c r="X1942" s="108">
        <v>3.2706791314975098E-3</v>
      </c>
      <c r="Y1942" s="108" t="s">
        <v>156</v>
      </c>
      <c r="Z1942" s="113">
        <v>0</v>
      </c>
      <c r="AA1942" s="107">
        <v>0</v>
      </c>
      <c r="AB1942" s="114">
        <v>1.07332125075322E-3</v>
      </c>
      <c r="AC1942" s="108" t="s">
        <v>156</v>
      </c>
      <c r="AD1942" s="110" t="s">
        <v>157</v>
      </c>
    </row>
    <row r="1943" spans="1:30" x14ac:dyDescent="0.2">
      <c r="A1943" s="105" t="s">
        <v>5638</v>
      </c>
      <c r="B1943" s="105" t="s">
        <v>5639</v>
      </c>
      <c r="C1943" s="105" t="s">
        <v>5640</v>
      </c>
      <c r="D1943" s="116">
        <v>0</v>
      </c>
      <c r="E1943" s="107">
        <v>0</v>
      </c>
      <c r="F1943" s="108">
        <v>9.73506718361899E-4</v>
      </c>
      <c r="G1943" s="108" t="s">
        <v>156</v>
      </c>
      <c r="H1943" s="113">
        <v>0</v>
      </c>
      <c r="I1943" s="107">
        <v>0</v>
      </c>
      <c r="J1943" s="108">
        <v>5.9773663709666001E-4</v>
      </c>
      <c r="K1943" s="108" t="s">
        <v>156</v>
      </c>
      <c r="L1943" s="110" t="s">
        <v>157</v>
      </c>
      <c r="M1943" s="116">
        <v>0</v>
      </c>
      <c r="N1943" s="111">
        <v>0</v>
      </c>
      <c r="O1943" s="112">
        <v>9.7689902884004606E-4</v>
      </c>
      <c r="P1943" s="112" t="s">
        <v>156</v>
      </c>
      <c r="Q1943" s="113">
        <v>0</v>
      </c>
      <c r="R1943" s="107">
        <v>0</v>
      </c>
      <c r="S1943" s="108">
        <v>1.3903607020615799E-4</v>
      </c>
      <c r="T1943" s="108" t="s">
        <v>156</v>
      </c>
      <c r="U1943" s="110" t="s">
        <v>157</v>
      </c>
      <c r="V1943" s="106">
        <v>0</v>
      </c>
      <c r="W1943" s="107">
        <v>0</v>
      </c>
      <c r="X1943" s="108">
        <v>3.9459692316558799E-3</v>
      </c>
      <c r="Y1943" s="108" t="s">
        <v>156</v>
      </c>
      <c r="Z1943" s="109">
        <v>0</v>
      </c>
      <c r="AA1943" s="107">
        <v>0</v>
      </c>
      <c r="AB1943" s="108">
        <v>1.6586116749219401E-3</v>
      </c>
      <c r="AC1943" s="108" t="s">
        <v>156</v>
      </c>
      <c r="AD1943" s="110" t="s">
        <v>157</v>
      </c>
    </row>
    <row r="1944" spans="1:30" x14ac:dyDescent="0.2">
      <c r="A1944" s="105" t="s">
        <v>5641</v>
      </c>
      <c r="B1944" s="105" t="s">
        <v>5642</v>
      </c>
      <c r="C1944" s="105" t="s">
        <v>5643</v>
      </c>
      <c r="D1944" s="106">
        <v>0</v>
      </c>
      <c r="E1944" s="107">
        <v>0</v>
      </c>
      <c r="F1944" s="108">
        <v>1.7661025606903E-3</v>
      </c>
      <c r="G1944" s="108" t="s">
        <v>156</v>
      </c>
      <c r="H1944" s="113">
        <v>0</v>
      </c>
      <c r="I1944" s="107">
        <v>0</v>
      </c>
      <c r="J1944" s="108">
        <v>5.8141634360078895E-4</v>
      </c>
      <c r="K1944" s="108" t="s">
        <v>156</v>
      </c>
      <c r="L1944" s="110" t="s">
        <v>157</v>
      </c>
      <c r="M1944" s="106">
        <v>0</v>
      </c>
      <c r="N1944" s="111">
        <v>0</v>
      </c>
      <c r="O1944" s="112">
        <v>1.3182362490023801E-3</v>
      </c>
      <c r="P1944" s="112" t="s">
        <v>156</v>
      </c>
      <c r="Q1944" s="113">
        <v>0</v>
      </c>
      <c r="R1944" s="107">
        <v>0</v>
      </c>
      <c r="S1944" s="108">
        <v>2.0384030842624299E-4</v>
      </c>
      <c r="T1944" s="108" t="s">
        <v>156</v>
      </c>
      <c r="U1944" s="110" t="s">
        <v>157</v>
      </c>
      <c r="V1944" s="106">
        <v>4.9395872019766897E-2</v>
      </c>
      <c r="W1944" s="107">
        <v>-8.1794787249158639E-3</v>
      </c>
      <c r="X1944" s="108">
        <v>7.3327998674804296E-3</v>
      </c>
      <c r="Y1944" s="108">
        <v>14.844964908294445</v>
      </c>
      <c r="Z1944" s="109">
        <v>0</v>
      </c>
      <c r="AA1944" s="107">
        <v>0</v>
      </c>
      <c r="AB1944" s="108">
        <v>2.5994814287023898E-3</v>
      </c>
      <c r="AC1944" s="108" t="s">
        <v>156</v>
      </c>
      <c r="AD1944" s="110" t="s">
        <v>157</v>
      </c>
    </row>
    <row r="1945" spans="1:30" x14ac:dyDescent="0.2">
      <c r="A1945" s="105" t="s">
        <v>5644</v>
      </c>
      <c r="B1945" s="105" t="s">
        <v>5645</v>
      </c>
      <c r="C1945" s="105" t="s">
        <v>5646</v>
      </c>
      <c r="D1945" s="106">
        <v>0</v>
      </c>
      <c r="E1945" s="107">
        <v>0</v>
      </c>
      <c r="F1945" s="108">
        <v>1.6341022060503299E-3</v>
      </c>
      <c r="G1945" s="108" t="s">
        <v>156</v>
      </c>
      <c r="H1945" s="113">
        <v>0</v>
      </c>
      <c r="I1945" s="107">
        <v>0</v>
      </c>
      <c r="J1945" s="108">
        <v>9.08581779587859E-4</v>
      </c>
      <c r="K1945" s="108" t="s">
        <v>156</v>
      </c>
      <c r="L1945" s="110" t="s">
        <v>157</v>
      </c>
      <c r="M1945" s="106">
        <v>0</v>
      </c>
      <c r="N1945" s="111">
        <v>0</v>
      </c>
      <c r="O1945" s="112">
        <v>1.87089672192044E-3</v>
      </c>
      <c r="P1945" s="112" t="s">
        <v>156</v>
      </c>
      <c r="Q1945" s="113">
        <v>0</v>
      </c>
      <c r="R1945" s="107">
        <v>0</v>
      </c>
      <c r="S1945" s="108">
        <v>3.4994628196590902E-4</v>
      </c>
      <c r="T1945" s="108" t="s">
        <v>156</v>
      </c>
      <c r="U1945" s="110" t="s">
        <v>157</v>
      </c>
      <c r="V1945" s="116">
        <v>0</v>
      </c>
      <c r="W1945" s="107">
        <v>0</v>
      </c>
      <c r="X1945" s="108">
        <v>9.7380707967340398E-4</v>
      </c>
      <c r="Y1945" s="108" t="s">
        <v>156</v>
      </c>
      <c r="Z1945" s="109">
        <v>0</v>
      </c>
      <c r="AA1945" s="107">
        <v>0</v>
      </c>
      <c r="AB1945" s="108">
        <v>2.5649924422163901E-3</v>
      </c>
      <c r="AC1945" s="108" t="s">
        <v>156</v>
      </c>
      <c r="AD1945" s="110" t="s">
        <v>157</v>
      </c>
    </row>
    <row r="1946" spans="1:30" x14ac:dyDescent="0.2">
      <c r="A1946" s="105" t="s">
        <v>5647</v>
      </c>
      <c r="B1946" s="105" t="s">
        <v>5648</v>
      </c>
      <c r="C1946" s="105" t="s">
        <v>5649</v>
      </c>
      <c r="D1946" s="106">
        <v>0</v>
      </c>
      <c r="E1946" s="107">
        <v>0</v>
      </c>
      <c r="F1946" s="108">
        <v>1.2482898738290201E-3</v>
      </c>
      <c r="G1946" s="108" t="s">
        <v>156</v>
      </c>
      <c r="H1946" s="113">
        <v>0</v>
      </c>
      <c r="I1946" s="107">
        <v>0</v>
      </c>
      <c r="J1946" s="108">
        <v>8.7462645008646396E-4</v>
      </c>
      <c r="K1946" s="108" t="s">
        <v>156</v>
      </c>
      <c r="L1946" s="110" t="s">
        <v>157</v>
      </c>
      <c r="M1946" s="116">
        <v>0</v>
      </c>
      <c r="N1946" s="111">
        <v>0</v>
      </c>
      <c r="O1946" s="112">
        <v>8.3908832204268396E-4</v>
      </c>
      <c r="P1946" s="112" t="s">
        <v>156</v>
      </c>
      <c r="Q1946" s="113">
        <v>0</v>
      </c>
      <c r="R1946" s="107">
        <v>0</v>
      </c>
      <c r="S1946" s="108">
        <v>2.6517580848804402E-4</v>
      </c>
      <c r="T1946" s="108" t="s">
        <v>156</v>
      </c>
      <c r="U1946" s="110" t="s">
        <v>157</v>
      </c>
      <c r="V1946" s="106">
        <v>0</v>
      </c>
      <c r="W1946" s="107">
        <v>0</v>
      </c>
      <c r="X1946" s="108">
        <v>6.0073956849849997E-3</v>
      </c>
      <c r="Y1946" s="108" t="s">
        <v>156</v>
      </c>
      <c r="Z1946" s="109">
        <v>1.4361405833201201E-3</v>
      </c>
      <c r="AA1946" s="107">
        <v>-7.3614485631721667E-4</v>
      </c>
      <c r="AB1946" s="108">
        <v>3.5962617111864E-3</v>
      </c>
      <c r="AC1946" s="108">
        <v>250.41153720984863</v>
      </c>
      <c r="AD1946" s="110" t="s">
        <v>157</v>
      </c>
    </row>
    <row r="1947" spans="1:30" x14ac:dyDescent="0.2">
      <c r="A1947" s="105" t="s">
        <v>5650</v>
      </c>
      <c r="B1947" s="105" t="s">
        <v>5651</v>
      </c>
      <c r="C1947" s="105" t="s">
        <v>5652</v>
      </c>
      <c r="D1947" s="116">
        <v>0</v>
      </c>
      <c r="E1947" s="107">
        <v>0</v>
      </c>
      <c r="F1947" s="108">
        <v>9.5457224003361505E-4</v>
      </c>
      <c r="G1947" s="108" t="s">
        <v>156</v>
      </c>
      <c r="H1947" s="113">
        <v>0</v>
      </c>
      <c r="I1947" s="107">
        <v>0</v>
      </c>
      <c r="J1947" s="108">
        <v>7.2842300896321696E-4</v>
      </c>
      <c r="K1947" s="108" t="s">
        <v>156</v>
      </c>
      <c r="L1947" s="110" t="s">
        <v>157</v>
      </c>
      <c r="M1947" s="116">
        <v>0</v>
      </c>
      <c r="N1947" s="111">
        <v>0</v>
      </c>
      <c r="O1947" s="112">
        <v>9.3084317299780997E-4</v>
      </c>
      <c r="P1947" s="112" t="s">
        <v>156</v>
      </c>
      <c r="Q1947" s="113">
        <v>0</v>
      </c>
      <c r="R1947" s="107">
        <v>0</v>
      </c>
      <c r="S1947" s="108">
        <v>1.4874275134833299E-4</v>
      </c>
      <c r="T1947" s="108" t="s">
        <v>156</v>
      </c>
      <c r="U1947" s="110" t="s">
        <v>157</v>
      </c>
      <c r="V1947" s="106">
        <v>0</v>
      </c>
      <c r="W1947" s="107">
        <v>0</v>
      </c>
      <c r="X1947" s="108">
        <v>2.3011393488861099E-3</v>
      </c>
      <c r="Y1947" s="108" t="s">
        <v>156</v>
      </c>
      <c r="Z1947" s="113">
        <v>0</v>
      </c>
      <c r="AA1947" s="107">
        <v>0</v>
      </c>
      <c r="AB1947" s="114">
        <v>1.0443026855521201E-3</v>
      </c>
      <c r="AC1947" s="108" t="s">
        <v>156</v>
      </c>
      <c r="AD1947" s="110" t="s">
        <v>157</v>
      </c>
    </row>
    <row r="1948" spans="1:30" x14ac:dyDescent="0.2">
      <c r="A1948" s="105" t="s">
        <v>5653</v>
      </c>
      <c r="B1948" s="105" t="s">
        <v>5654</v>
      </c>
      <c r="C1948" s="105" t="s">
        <v>5655</v>
      </c>
      <c r="D1948" s="116">
        <v>0</v>
      </c>
      <c r="E1948" s="107">
        <v>0</v>
      </c>
      <c r="F1948" s="108">
        <v>9.5114132238644498E-4</v>
      </c>
      <c r="G1948" s="108" t="s">
        <v>156</v>
      </c>
      <c r="H1948" s="113">
        <v>0</v>
      </c>
      <c r="I1948" s="107">
        <v>0</v>
      </c>
      <c r="J1948" s="108">
        <v>5.2122249960895295E-4</v>
      </c>
      <c r="K1948" s="108" t="s">
        <v>156</v>
      </c>
      <c r="L1948" s="110" t="s">
        <v>157</v>
      </c>
      <c r="M1948" s="116">
        <v>0</v>
      </c>
      <c r="N1948" s="111">
        <v>0</v>
      </c>
      <c r="O1948" s="112">
        <v>1.36104978928937E-3</v>
      </c>
      <c r="P1948" s="112" t="s">
        <v>156</v>
      </c>
      <c r="Q1948" s="113">
        <v>0</v>
      </c>
      <c r="R1948" s="107">
        <v>0</v>
      </c>
      <c r="S1948" s="108">
        <v>1.9658658952969999E-4</v>
      </c>
      <c r="T1948" s="108" t="s">
        <v>156</v>
      </c>
      <c r="U1948" s="110" t="s">
        <v>157</v>
      </c>
      <c r="V1948" s="106">
        <v>0</v>
      </c>
      <c r="W1948" s="107">
        <v>0</v>
      </c>
      <c r="X1948" s="108">
        <v>3.2706791314975098E-3</v>
      </c>
      <c r="Y1948" s="108" t="s">
        <v>156</v>
      </c>
      <c r="Z1948" s="113">
        <v>0</v>
      </c>
      <c r="AA1948" s="107">
        <v>0</v>
      </c>
      <c r="AB1948" s="114">
        <v>1.07332125075322E-3</v>
      </c>
      <c r="AC1948" s="108" t="s">
        <v>156</v>
      </c>
      <c r="AD1948" s="110" t="s">
        <v>157</v>
      </c>
    </row>
    <row r="1949" spans="1:30" x14ac:dyDescent="0.2">
      <c r="A1949" s="105" t="s">
        <v>5656</v>
      </c>
      <c r="B1949" s="105" t="s">
        <v>5657</v>
      </c>
      <c r="C1949" s="105" t="s">
        <v>5658</v>
      </c>
      <c r="D1949" s="116">
        <v>0</v>
      </c>
      <c r="E1949" s="107">
        <v>0</v>
      </c>
      <c r="F1949" s="108">
        <v>9.73506718361899E-4</v>
      </c>
      <c r="G1949" s="108" t="s">
        <v>156</v>
      </c>
      <c r="H1949" s="113">
        <v>0</v>
      </c>
      <c r="I1949" s="107">
        <v>0</v>
      </c>
      <c r="J1949" s="108">
        <v>5.9773663709665199E-4</v>
      </c>
      <c r="K1949" s="108" t="s">
        <v>156</v>
      </c>
      <c r="L1949" s="110" t="s">
        <v>157</v>
      </c>
      <c r="M1949" s="116">
        <v>0</v>
      </c>
      <c r="N1949" s="111">
        <v>0</v>
      </c>
      <c r="O1949" s="112">
        <v>9.7689902884004606E-4</v>
      </c>
      <c r="P1949" s="112" t="s">
        <v>156</v>
      </c>
      <c r="Q1949" s="113">
        <v>0</v>
      </c>
      <c r="R1949" s="107">
        <v>0</v>
      </c>
      <c r="S1949" s="108">
        <v>1.3903607020613801E-4</v>
      </c>
      <c r="T1949" s="108" t="s">
        <v>156</v>
      </c>
      <c r="U1949" s="110" t="s">
        <v>157</v>
      </c>
      <c r="V1949" s="106">
        <v>0</v>
      </c>
      <c r="W1949" s="107">
        <v>0</v>
      </c>
      <c r="X1949" s="108">
        <v>3.9459692316559502E-3</v>
      </c>
      <c r="Y1949" s="108" t="s">
        <v>156</v>
      </c>
      <c r="Z1949" s="109">
        <v>0</v>
      </c>
      <c r="AA1949" s="107">
        <v>0</v>
      </c>
      <c r="AB1949" s="108">
        <v>1.6586116749218E-3</v>
      </c>
      <c r="AC1949" s="108" t="s">
        <v>156</v>
      </c>
      <c r="AD1949" s="110" t="s">
        <v>157</v>
      </c>
    </row>
    <row r="1950" spans="1:30" x14ac:dyDescent="0.2">
      <c r="A1950" s="105" t="s">
        <v>5659</v>
      </c>
      <c r="B1950" s="105" t="s">
        <v>5660</v>
      </c>
      <c r="C1950" s="105" t="s">
        <v>5661</v>
      </c>
      <c r="D1950" s="106">
        <v>0</v>
      </c>
      <c r="E1950" s="107">
        <v>0</v>
      </c>
      <c r="F1950" s="108">
        <v>1.7661025606902699E-3</v>
      </c>
      <c r="G1950" s="108" t="s">
        <v>156</v>
      </c>
      <c r="H1950" s="113">
        <v>0</v>
      </c>
      <c r="I1950" s="107">
        <v>0</v>
      </c>
      <c r="J1950" s="108">
        <v>5.8141634360078895E-4</v>
      </c>
      <c r="K1950" s="108" t="s">
        <v>156</v>
      </c>
      <c r="L1950" s="110" t="s">
        <v>157</v>
      </c>
      <c r="M1950" s="106">
        <v>0</v>
      </c>
      <c r="N1950" s="111">
        <v>0</v>
      </c>
      <c r="O1950" s="112">
        <v>1.3182362490023801E-3</v>
      </c>
      <c r="P1950" s="112" t="s">
        <v>156</v>
      </c>
      <c r="Q1950" s="113">
        <v>0</v>
      </c>
      <c r="R1950" s="107">
        <v>0</v>
      </c>
      <c r="S1950" s="108">
        <v>2.0384030842624299E-4</v>
      </c>
      <c r="T1950" s="108" t="s">
        <v>156</v>
      </c>
      <c r="U1950" s="110" t="s">
        <v>157</v>
      </c>
      <c r="V1950" s="106">
        <v>4.9395872019766897E-2</v>
      </c>
      <c r="W1950" s="107">
        <v>-8.1794787249158639E-3</v>
      </c>
      <c r="X1950" s="108">
        <v>7.3327998674804096E-3</v>
      </c>
      <c r="Y1950" s="108">
        <v>14.844964908294402</v>
      </c>
      <c r="Z1950" s="109">
        <v>0</v>
      </c>
      <c r="AA1950" s="107">
        <v>0</v>
      </c>
      <c r="AB1950" s="108">
        <v>2.5994814287024098E-3</v>
      </c>
      <c r="AC1950" s="108" t="s">
        <v>156</v>
      </c>
      <c r="AD1950" s="110" t="s">
        <v>157</v>
      </c>
    </row>
    <row r="1951" spans="1:30" x14ac:dyDescent="0.2">
      <c r="A1951" s="105" t="s">
        <v>5662</v>
      </c>
      <c r="B1951" s="105" t="s">
        <v>5663</v>
      </c>
      <c r="C1951" s="105" t="s">
        <v>5664</v>
      </c>
      <c r="D1951" s="106">
        <v>0</v>
      </c>
      <c r="E1951" s="107">
        <v>0</v>
      </c>
      <c r="F1951" s="108">
        <v>0.132942738181168</v>
      </c>
      <c r="G1951" s="108" t="s">
        <v>156</v>
      </c>
      <c r="H1951" s="109">
        <v>0</v>
      </c>
      <c r="I1951" s="107">
        <v>0</v>
      </c>
      <c r="J1951" s="108">
        <v>3.7929033438823402E-2</v>
      </c>
      <c r="K1951" s="108" t="s">
        <v>156</v>
      </c>
      <c r="L1951" s="110" t="s">
        <v>157</v>
      </c>
      <c r="M1951" s="106">
        <v>0</v>
      </c>
      <c r="N1951" s="111">
        <v>0</v>
      </c>
      <c r="O1951" s="112">
        <v>9.5865988880140196E-2</v>
      </c>
      <c r="P1951" s="112" t="s">
        <v>156</v>
      </c>
      <c r="Q1951" s="109">
        <v>0</v>
      </c>
      <c r="R1951" s="107">
        <v>0</v>
      </c>
      <c r="S1951" s="108">
        <v>8.0010284747763106E-3</v>
      </c>
      <c r="T1951" s="108" t="s">
        <v>156</v>
      </c>
      <c r="U1951" s="110" t="s">
        <v>157</v>
      </c>
      <c r="V1951" s="106">
        <v>1.06952699825001</v>
      </c>
      <c r="W1951" s="107">
        <v>-0.17710332807584203</v>
      </c>
      <c r="X1951" s="108">
        <v>0.37126286168855499</v>
      </c>
      <c r="Y1951" s="108">
        <v>34.712808773974444</v>
      </c>
      <c r="Z1951" s="109">
        <v>0.28736977486512899</v>
      </c>
      <c r="AA1951" s="107">
        <v>-0.14730158320499678</v>
      </c>
      <c r="AB1951" s="108">
        <v>8.49272716195167E-2</v>
      </c>
      <c r="AC1951" s="108">
        <v>29.553306940291669</v>
      </c>
      <c r="AD1951" s="110">
        <v>-0.26581838644564804</v>
      </c>
    </row>
    <row r="1952" spans="1:30" x14ac:dyDescent="0.2">
      <c r="A1952" s="105" t="s">
        <v>5665</v>
      </c>
      <c r="B1952" s="105" t="s">
        <v>4105</v>
      </c>
      <c r="C1952" s="105" t="s">
        <v>5666</v>
      </c>
      <c r="D1952" s="106">
        <v>0</v>
      </c>
      <c r="E1952" s="107">
        <v>0</v>
      </c>
      <c r="F1952" s="108">
        <v>3.14661366502033E-3</v>
      </c>
      <c r="G1952" s="108" t="s">
        <v>156</v>
      </c>
      <c r="H1952" s="109">
        <v>0</v>
      </c>
      <c r="I1952" s="107">
        <v>0</v>
      </c>
      <c r="J1952" s="108">
        <v>1.73758271945389E-3</v>
      </c>
      <c r="K1952" s="108" t="s">
        <v>156</v>
      </c>
      <c r="L1952" s="110" t="s">
        <v>157</v>
      </c>
      <c r="M1952" s="106">
        <v>0</v>
      </c>
      <c r="N1952" s="111">
        <v>0</v>
      </c>
      <c r="O1952" s="112">
        <v>3.0686052142166599E-3</v>
      </c>
      <c r="P1952" s="112" t="s">
        <v>156</v>
      </c>
      <c r="Q1952" s="113">
        <v>0</v>
      </c>
      <c r="R1952" s="107">
        <v>0</v>
      </c>
      <c r="S1952" s="108">
        <v>5.5599833511166903E-4</v>
      </c>
      <c r="T1952" s="108" t="s">
        <v>156</v>
      </c>
      <c r="U1952" s="110" t="s">
        <v>157</v>
      </c>
      <c r="V1952" s="106">
        <v>5.5854852628139801E-2</v>
      </c>
      <c r="W1952" s="107">
        <v>-9.2490234522503399E-3</v>
      </c>
      <c r="X1952" s="108">
        <v>3.8747294535169501E-3</v>
      </c>
      <c r="Y1952" s="108">
        <v>6.9371402325835749</v>
      </c>
      <c r="Z1952" s="109">
        <v>1.5214091416199001E-3</v>
      </c>
      <c r="AA1952" s="107">
        <v>-7.7985228393746668E-4</v>
      </c>
      <c r="AB1952" s="108">
        <v>5.2442416395913202E-3</v>
      </c>
      <c r="AC1952" s="108">
        <v>344.696340788881</v>
      </c>
      <c r="AD1952" s="110">
        <v>-3.5680282620842112</v>
      </c>
    </row>
    <row r="1953" spans="1:30" x14ac:dyDescent="0.2">
      <c r="A1953" s="105" t="s">
        <v>5667</v>
      </c>
      <c r="B1953" s="105" t="s">
        <v>4087</v>
      </c>
      <c r="C1953" s="105" t="s">
        <v>5668</v>
      </c>
      <c r="D1953" s="106">
        <v>0</v>
      </c>
      <c r="E1953" s="107">
        <v>0</v>
      </c>
      <c r="F1953" s="108">
        <v>3.14661366502033E-3</v>
      </c>
      <c r="G1953" s="108" t="s">
        <v>156</v>
      </c>
      <c r="H1953" s="109">
        <v>0</v>
      </c>
      <c r="I1953" s="107">
        <v>0</v>
      </c>
      <c r="J1953" s="108">
        <v>1.73758271945389E-3</v>
      </c>
      <c r="K1953" s="108" t="s">
        <v>156</v>
      </c>
      <c r="L1953" s="110" t="s">
        <v>157</v>
      </c>
      <c r="M1953" s="106">
        <v>0</v>
      </c>
      <c r="N1953" s="111">
        <v>0</v>
      </c>
      <c r="O1953" s="112">
        <v>3.0686052142166599E-3</v>
      </c>
      <c r="P1953" s="112" t="s">
        <v>156</v>
      </c>
      <c r="Q1953" s="113">
        <v>0</v>
      </c>
      <c r="R1953" s="107">
        <v>0</v>
      </c>
      <c r="S1953" s="108">
        <v>5.5599833511166903E-4</v>
      </c>
      <c r="T1953" s="108" t="s">
        <v>156</v>
      </c>
      <c r="U1953" s="110" t="s">
        <v>157</v>
      </c>
      <c r="V1953" s="106">
        <v>5.5854852628139801E-2</v>
      </c>
      <c r="W1953" s="107">
        <v>-9.2490234522503399E-3</v>
      </c>
      <c r="X1953" s="108">
        <v>3.8747294535169501E-3</v>
      </c>
      <c r="Y1953" s="108">
        <v>6.9371402325835749</v>
      </c>
      <c r="Z1953" s="109">
        <v>1.5214091416199001E-3</v>
      </c>
      <c r="AA1953" s="107">
        <v>-7.7985228393746668E-4</v>
      </c>
      <c r="AB1953" s="108">
        <v>5.2442416395913297E-3</v>
      </c>
      <c r="AC1953" s="108">
        <v>344.69634078888163</v>
      </c>
      <c r="AD1953" s="110">
        <v>-3.5680282620842112</v>
      </c>
    </row>
    <row r="1954" spans="1:30" x14ac:dyDescent="0.2">
      <c r="A1954" s="105" t="s">
        <v>5669</v>
      </c>
      <c r="B1954" s="105" t="s">
        <v>4117</v>
      </c>
      <c r="C1954" s="105" t="s">
        <v>5670</v>
      </c>
      <c r="D1954" s="106">
        <v>0</v>
      </c>
      <c r="E1954" s="107">
        <v>0</v>
      </c>
      <c r="F1954" s="108">
        <v>2.2213260089362901E-3</v>
      </c>
      <c r="G1954" s="108" t="s">
        <v>156</v>
      </c>
      <c r="H1954" s="109">
        <v>0</v>
      </c>
      <c r="I1954" s="107">
        <v>0</v>
      </c>
      <c r="J1954" s="108">
        <v>9.7980564879119594E-4</v>
      </c>
      <c r="K1954" s="108" t="s">
        <v>156</v>
      </c>
      <c r="L1954" s="110" t="s">
        <v>157</v>
      </c>
      <c r="M1954" s="106">
        <v>0</v>
      </c>
      <c r="N1954" s="111">
        <v>0</v>
      </c>
      <c r="O1954" s="112">
        <v>2.1226558252310998E-3</v>
      </c>
      <c r="P1954" s="112" t="s">
        <v>156</v>
      </c>
      <c r="Q1954" s="113">
        <v>0</v>
      </c>
      <c r="R1954" s="107">
        <v>0</v>
      </c>
      <c r="S1954" s="108">
        <v>3.14463325537868E-4</v>
      </c>
      <c r="T1954" s="108" t="s">
        <v>156</v>
      </c>
      <c r="U1954" s="110" t="s">
        <v>157</v>
      </c>
      <c r="V1954" s="106">
        <v>4.9567582214803799E-2</v>
      </c>
      <c r="W1954" s="107">
        <v>-8.2079122726947847E-3</v>
      </c>
      <c r="X1954" s="108">
        <v>5.81079086201033E-3</v>
      </c>
      <c r="Y1954" s="108">
        <v>11.722966104800015</v>
      </c>
      <c r="Z1954" s="109">
        <v>0</v>
      </c>
      <c r="AA1954" s="107">
        <v>0</v>
      </c>
      <c r="AB1954" s="108">
        <v>3.2455627774200901E-3</v>
      </c>
      <c r="AC1954" s="108" t="s">
        <v>156</v>
      </c>
      <c r="AD1954" s="110" t="s">
        <v>157</v>
      </c>
    </row>
    <row r="1955" spans="1:30" x14ac:dyDescent="0.2">
      <c r="A1955" s="105" t="s">
        <v>5671</v>
      </c>
      <c r="B1955" s="105" t="s">
        <v>4090</v>
      </c>
      <c r="C1955" s="105" t="s">
        <v>5672</v>
      </c>
      <c r="D1955" s="106">
        <v>0</v>
      </c>
      <c r="E1955" s="107">
        <v>0</v>
      </c>
      <c r="F1955" s="108">
        <v>3.14661366502033E-3</v>
      </c>
      <c r="G1955" s="108" t="s">
        <v>156</v>
      </c>
      <c r="H1955" s="109">
        <v>0</v>
      </c>
      <c r="I1955" s="107">
        <v>0</v>
      </c>
      <c r="J1955" s="108">
        <v>1.7375827193961001E-3</v>
      </c>
      <c r="K1955" s="108" t="s">
        <v>156</v>
      </c>
      <c r="L1955" s="110" t="s">
        <v>157</v>
      </c>
      <c r="M1955" s="106">
        <v>0</v>
      </c>
      <c r="N1955" s="111">
        <v>0</v>
      </c>
      <c r="O1955" s="112">
        <v>3.0686052142166599E-3</v>
      </c>
      <c r="P1955" s="112" t="s">
        <v>156</v>
      </c>
      <c r="Q1955" s="113">
        <v>0</v>
      </c>
      <c r="R1955" s="107">
        <v>0</v>
      </c>
      <c r="S1955" s="108">
        <v>5.5599833511167001E-4</v>
      </c>
      <c r="T1955" s="108" t="s">
        <v>156</v>
      </c>
      <c r="U1955" s="110" t="s">
        <v>157</v>
      </c>
      <c r="V1955" s="106">
        <v>5.5854852628139801E-2</v>
      </c>
      <c r="W1955" s="107">
        <v>-9.2490234522503399E-3</v>
      </c>
      <c r="X1955" s="108">
        <v>3.8747294535170199E-3</v>
      </c>
      <c r="Y1955" s="108">
        <v>6.9371402325836993</v>
      </c>
      <c r="Z1955" s="109">
        <v>1.5214091416199001E-3</v>
      </c>
      <c r="AA1955" s="107">
        <v>-7.7985228393746668E-4</v>
      </c>
      <c r="AB1955" s="108">
        <v>5.2442416395913297E-3</v>
      </c>
      <c r="AC1955" s="108">
        <v>344.69634078888163</v>
      </c>
      <c r="AD1955" s="110">
        <v>-3.5680282620842112</v>
      </c>
    </row>
    <row r="1956" spans="1:30" x14ac:dyDescent="0.2">
      <c r="A1956" s="105" t="s">
        <v>5673</v>
      </c>
      <c r="B1956" s="105" t="s">
        <v>4102</v>
      </c>
      <c r="C1956" s="105" t="s">
        <v>5674</v>
      </c>
      <c r="D1956" s="106">
        <v>0</v>
      </c>
      <c r="E1956" s="107">
        <v>0</v>
      </c>
      <c r="F1956" s="108">
        <v>1.7661025606902699E-3</v>
      </c>
      <c r="G1956" s="108" t="s">
        <v>156</v>
      </c>
      <c r="H1956" s="113">
        <v>0</v>
      </c>
      <c r="I1956" s="107">
        <v>0</v>
      </c>
      <c r="J1956" s="108">
        <v>5.8141634360248096E-4</v>
      </c>
      <c r="K1956" s="108" t="s">
        <v>156</v>
      </c>
      <c r="L1956" s="110" t="s">
        <v>157</v>
      </c>
      <c r="M1956" s="106">
        <v>0</v>
      </c>
      <c r="N1956" s="111">
        <v>0</v>
      </c>
      <c r="O1956" s="112">
        <v>1.31823624893868E-3</v>
      </c>
      <c r="P1956" s="112" t="s">
        <v>156</v>
      </c>
      <c r="Q1956" s="113">
        <v>0</v>
      </c>
      <c r="R1956" s="107">
        <v>0</v>
      </c>
      <c r="S1956" s="108">
        <v>2.03840308424707E-4</v>
      </c>
      <c r="T1956" s="108" t="s">
        <v>156</v>
      </c>
      <c r="U1956" s="110" t="s">
        <v>157</v>
      </c>
      <c r="V1956" s="106">
        <v>4.9395872019766897E-2</v>
      </c>
      <c r="W1956" s="107">
        <v>-8.1794787249158639E-3</v>
      </c>
      <c r="X1956" s="108">
        <v>7.3327998674804096E-3</v>
      </c>
      <c r="Y1956" s="108">
        <v>14.844964908294402</v>
      </c>
      <c r="Z1956" s="109">
        <v>0</v>
      </c>
      <c r="AA1956" s="107">
        <v>0</v>
      </c>
      <c r="AB1956" s="108">
        <v>2.5994814287024098E-3</v>
      </c>
      <c r="AC1956" s="108" t="s">
        <v>156</v>
      </c>
      <c r="AD1956" s="110" t="s">
        <v>157</v>
      </c>
    </row>
    <row r="1957" spans="1:30" x14ac:dyDescent="0.2">
      <c r="A1957" s="105" t="s">
        <v>5675</v>
      </c>
      <c r="B1957" s="105" t="s">
        <v>4096</v>
      </c>
      <c r="C1957" s="105" t="s">
        <v>5676</v>
      </c>
      <c r="D1957" s="106">
        <v>0</v>
      </c>
      <c r="E1957" s="107">
        <v>0</v>
      </c>
      <c r="F1957" s="108">
        <v>3.1466136650203499E-3</v>
      </c>
      <c r="G1957" s="108" t="s">
        <v>156</v>
      </c>
      <c r="H1957" s="109">
        <v>0</v>
      </c>
      <c r="I1957" s="107">
        <v>0</v>
      </c>
      <c r="J1957" s="108">
        <v>1.73758271945389E-3</v>
      </c>
      <c r="K1957" s="108" t="s">
        <v>156</v>
      </c>
      <c r="L1957" s="110" t="s">
        <v>157</v>
      </c>
      <c r="M1957" s="106">
        <v>0</v>
      </c>
      <c r="N1957" s="111">
        <v>0</v>
      </c>
      <c r="O1957" s="112">
        <v>3.0686052145868698E-3</v>
      </c>
      <c r="P1957" s="112" t="s">
        <v>156</v>
      </c>
      <c r="Q1957" s="113">
        <v>0</v>
      </c>
      <c r="R1957" s="107">
        <v>0</v>
      </c>
      <c r="S1957" s="108">
        <v>5.5599833511175197E-4</v>
      </c>
      <c r="T1957" s="108" t="s">
        <v>156</v>
      </c>
      <c r="U1957" s="110" t="s">
        <v>157</v>
      </c>
      <c r="V1957" s="106">
        <v>5.5854852628139801E-2</v>
      </c>
      <c r="W1957" s="107">
        <v>-9.2490234522503399E-3</v>
      </c>
      <c r="X1957" s="108">
        <v>3.87472945351696E-3</v>
      </c>
      <c r="Y1957" s="108">
        <v>6.9371402325835927</v>
      </c>
      <c r="Z1957" s="109">
        <v>1.5214091416198899E-3</v>
      </c>
      <c r="AA1957" s="107">
        <v>-7.7985228393746147E-4</v>
      </c>
      <c r="AB1957" s="108">
        <v>5.2442416395912196E-3</v>
      </c>
      <c r="AC1957" s="108">
        <v>344.69634078887668</v>
      </c>
      <c r="AD1957" s="110">
        <v>-3.568028262084221</v>
      </c>
    </row>
    <row r="1958" spans="1:30" x14ac:dyDescent="0.2">
      <c r="A1958" s="105" t="s">
        <v>5677</v>
      </c>
      <c r="B1958" s="105" t="s">
        <v>4108</v>
      </c>
      <c r="C1958" s="105" t="s">
        <v>5678</v>
      </c>
      <c r="D1958" s="106">
        <v>0</v>
      </c>
      <c r="E1958" s="107">
        <v>0</v>
      </c>
      <c r="F1958" s="108">
        <v>3.14661366502033E-3</v>
      </c>
      <c r="G1958" s="108" t="s">
        <v>156</v>
      </c>
      <c r="H1958" s="109">
        <v>0</v>
      </c>
      <c r="I1958" s="107">
        <v>0</v>
      </c>
      <c r="J1958" s="108">
        <v>1.73758271945389E-3</v>
      </c>
      <c r="K1958" s="108" t="s">
        <v>156</v>
      </c>
      <c r="L1958" s="110" t="s">
        <v>157</v>
      </c>
      <c r="M1958" s="106">
        <v>0</v>
      </c>
      <c r="N1958" s="111">
        <v>0</v>
      </c>
      <c r="O1958" s="112">
        <v>3.0686052142166599E-3</v>
      </c>
      <c r="P1958" s="112" t="s">
        <v>156</v>
      </c>
      <c r="Q1958" s="113">
        <v>0</v>
      </c>
      <c r="R1958" s="107">
        <v>0</v>
      </c>
      <c r="S1958" s="108">
        <v>5.5599833511166903E-4</v>
      </c>
      <c r="T1958" s="108" t="s">
        <v>156</v>
      </c>
      <c r="U1958" s="110" t="s">
        <v>157</v>
      </c>
      <c r="V1958" s="106">
        <v>5.5854852628139801E-2</v>
      </c>
      <c r="W1958" s="107">
        <v>-9.2490234522503399E-3</v>
      </c>
      <c r="X1958" s="108">
        <v>3.8747294535169501E-3</v>
      </c>
      <c r="Y1958" s="108">
        <v>6.9371402325835749</v>
      </c>
      <c r="Z1958" s="109">
        <v>1.5214091416199001E-3</v>
      </c>
      <c r="AA1958" s="107">
        <v>-7.7985228393746668E-4</v>
      </c>
      <c r="AB1958" s="108">
        <v>5.2442416395913297E-3</v>
      </c>
      <c r="AC1958" s="108">
        <v>344.69634078888163</v>
      </c>
      <c r="AD1958" s="110">
        <v>-3.5680282620842112</v>
      </c>
    </row>
    <row r="1959" spans="1:30" x14ac:dyDescent="0.2">
      <c r="A1959" s="105" t="s">
        <v>5679</v>
      </c>
      <c r="B1959" s="105" t="s">
        <v>4114</v>
      </c>
      <c r="C1959" s="105" t="s">
        <v>5680</v>
      </c>
      <c r="D1959" s="106">
        <v>0</v>
      </c>
      <c r="E1959" s="107">
        <v>0</v>
      </c>
      <c r="F1959" s="108">
        <v>2.4130233745207901E-3</v>
      </c>
      <c r="G1959" s="108" t="s">
        <v>156</v>
      </c>
      <c r="H1959" s="109">
        <v>0</v>
      </c>
      <c r="I1959" s="107">
        <v>0</v>
      </c>
      <c r="J1959" s="108">
        <v>1.21700045483465E-3</v>
      </c>
      <c r="K1959" s="108" t="s">
        <v>156</v>
      </c>
      <c r="L1959" s="110" t="s">
        <v>157</v>
      </c>
      <c r="M1959" s="106">
        <v>0</v>
      </c>
      <c r="N1959" s="111">
        <v>0</v>
      </c>
      <c r="O1959" s="112">
        <v>2.3133392211166998E-3</v>
      </c>
      <c r="P1959" s="112" t="s">
        <v>156</v>
      </c>
      <c r="Q1959" s="113">
        <v>0</v>
      </c>
      <c r="R1959" s="107">
        <v>0</v>
      </c>
      <c r="S1959" s="108">
        <v>3.4730315774064501E-4</v>
      </c>
      <c r="T1959" s="108" t="s">
        <v>156</v>
      </c>
      <c r="U1959" s="110" t="s">
        <v>157</v>
      </c>
      <c r="V1959" s="106">
        <v>4.9737512324596299E-2</v>
      </c>
      <c r="W1959" s="107">
        <v>-8.2360510555715017E-3</v>
      </c>
      <c r="X1959" s="108">
        <v>5.53396984567149E-3</v>
      </c>
      <c r="Y1959" s="108">
        <v>11.12635028779841</v>
      </c>
      <c r="Z1959" s="109">
        <v>0</v>
      </c>
      <c r="AA1959" s="107">
        <v>0</v>
      </c>
      <c r="AB1959" s="108">
        <v>3.4024613226577701E-3</v>
      </c>
      <c r="AC1959" s="108" t="s">
        <v>156</v>
      </c>
      <c r="AD1959" s="110" t="s">
        <v>157</v>
      </c>
    </row>
    <row r="1960" spans="1:30" x14ac:dyDescent="0.2">
      <c r="A1960" s="105" t="s">
        <v>5681</v>
      </c>
      <c r="B1960" s="105" t="s">
        <v>4099</v>
      </c>
      <c r="C1960" s="105" t="s">
        <v>5682</v>
      </c>
      <c r="D1960" s="106">
        <v>0</v>
      </c>
      <c r="E1960" s="107">
        <v>0</v>
      </c>
      <c r="F1960" s="108">
        <v>2.7085426706555601E-3</v>
      </c>
      <c r="G1960" s="108" t="s">
        <v>156</v>
      </c>
      <c r="H1960" s="109">
        <v>0</v>
      </c>
      <c r="I1960" s="107">
        <v>0</v>
      </c>
      <c r="J1960" s="108">
        <v>1.49119413512018E-3</v>
      </c>
      <c r="K1960" s="108" t="s">
        <v>156</v>
      </c>
      <c r="L1960" s="110" t="s">
        <v>157</v>
      </c>
      <c r="M1960" s="106">
        <v>0</v>
      </c>
      <c r="N1960" s="111">
        <v>0</v>
      </c>
      <c r="O1960" s="112">
        <v>2.4564343723703298E-3</v>
      </c>
      <c r="P1960" s="112" t="s">
        <v>156</v>
      </c>
      <c r="Q1960" s="113">
        <v>0</v>
      </c>
      <c r="R1960" s="107">
        <v>0</v>
      </c>
      <c r="S1960" s="108">
        <v>4.3541414398166401E-4</v>
      </c>
      <c r="T1960" s="108" t="s">
        <v>156</v>
      </c>
      <c r="U1960" s="110" t="s">
        <v>157</v>
      </c>
      <c r="V1960" s="106">
        <v>5.5854570349079598E-2</v>
      </c>
      <c r="W1960" s="107">
        <v>-9.2489767095677439E-3</v>
      </c>
      <c r="X1960" s="108">
        <v>3.9491241942558597E-3</v>
      </c>
      <c r="Y1960" s="108">
        <v>7.0703689412963771</v>
      </c>
      <c r="Z1960" s="109">
        <v>1.52140914161933E-3</v>
      </c>
      <c r="AA1960" s="107">
        <v>-7.7985228393717449E-4</v>
      </c>
      <c r="AB1960" s="108">
        <v>4.7971761234631202E-3</v>
      </c>
      <c r="AC1960" s="108">
        <v>315.31137760597312</v>
      </c>
      <c r="AD1960" s="110">
        <v>-3.5680209709791417</v>
      </c>
    </row>
    <row r="1961" spans="1:30" x14ac:dyDescent="0.2">
      <c r="A1961" s="105" t="s">
        <v>5683</v>
      </c>
      <c r="B1961" s="105" t="s">
        <v>4111</v>
      </c>
      <c r="C1961" s="105" t="s">
        <v>5684</v>
      </c>
      <c r="D1961" s="106">
        <v>0</v>
      </c>
      <c r="E1961" s="107">
        <v>0</v>
      </c>
      <c r="F1961" s="108">
        <v>3.14661366502033E-3</v>
      </c>
      <c r="G1961" s="108" t="s">
        <v>156</v>
      </c>
      <c r="H1961" s="109">
        <v>0</v>
      </c>
      <c r="I1961" s="107">
        <v>0</v>
      </c>
      <c r="J1961" s="108">
        <v>1.73758271945389E-3</v>
      </c>
      <c r="K1961" s="108" t="s">
        <v>156</v>
      </c>
      <c r="L1961" s="110" t="s">
        <v>157</v>
      </c>
      <c r="M1961" s="106">
        <v>0</v>
      </c>
      <c r="N1961" s="111">
        <v>0</v>
      </c>
      <c r="O1961" s="112">
        <v>3.0686052142166599E-3</v>
      </c>
      <c r="P1961" s="112" t="s">
        <v>156</v>
      </c>
      <c r="Q1961" s="113">
        <v>0</v>
      </c>
      <c r="R1961" s="107">
        <v>0</v>
      </c>
      <c r="S1961" s="108">
        <v>5.5599833511166903E-4</v>
      </c>
      <c r="T1961" s="108" t="s">
        <v>156</v>
      </c>
      <c r="U1961" s="110" t="s">
        <v>157</v>
      </c>
      <c r="V1961" s="106">
        <v>5.5854852628139801E-2</v>
      </c>
      <c r="W1961" s="107">
        <v>-9.2490234522503399E-3</v>
      </c>
      <c r="X1961" s="108">
        <v>3.87472945351696E-3</v>
      </c>
      <c r="Y1961" s="108">
        <v>6.9371402325835927</v>
      </c>
      <c r="Z1961" s="109">
        <v>1.5214091416199001E-3</v>
      </c>
      <c r="AA1961" s="107">
        <v>-7.7985228393746668E-4</v>
      </c>
      <c r="AB1961" s="108">
        <v>5.2442416395913297E-3</v>
      </c>
      <c r="AC1961" s="108">
        <v>344.69634078888163</v>
      </c>
      <c r="AD1961" s="110">
        <v>-3.5680282620842112</v>
      </c>
    </row>
    <row r="1962" spans="1:30" x14ac:dyDescent="0.2">
      <c r="A1962" s="105" t="s">
        <v>5685</v>
      </c>
      <c r="B1962" s="105" t="s">
        <v>4120</v>
      </c>
      <c r="C1962" s="105" t="s">
        <v>5686</v>
      </c>
      <c r="D1962" s="106">
        <v>0</v>
      </c>
      <c r="E1962" s="107">
        <v>0</v>
      </c>
      <c r="F1962" s="108">
        <v>2.0125541244083401E-3</v>
      </c>
      <c r="G1962" s="108" t="s">
        <v>156</v>
      </c>
      <c r="H1962" s="113">
        <v>0</v>
      </c>
      <c r="I1962" s="107">
        <v>0</v>
      </c>
      <c r="J1962" s="108">
        <v>8.3208729808292002E-4</v>
      </c>
      <c r="K1962" s="108" t="s">
        <v>156</v>
      </c>
      <c r="L1962" s="110" t="s">
        <v>157</v>
      </c>
      <c r="M1962" s="106">
        <v>0</v>
      </c>
      <c r="N1962" s="111">
        <v>0</v>
      </c>
      <c r="O1962" s="112">
        <v>1.63767617134229E-3</v>
      </c>
      <c r="P1962" s="112" t="s">
        <v>156</v>
      </c>
      <c r="Q1962" s="113">
        <v>0</v>
      </c>
      <c r="R1962" s="107">
        <v>0</v>
      </c>
      <c r="S1962" s="108">
        <v>2.4637918783116199E-4</v>
      </c>
      <c r="T1962" s="108" t="s">
        <v>156</v>
      </c>
      <c r="U1962" s="110" t="s">
        <v>157</v>
      </c>
      <c r="V1962" s="106">
        <v>4.9539418702541499E-2</v>
      </c>
      <c r="W1962" s="107">
        <v>-8.2032486674186948E-3</v>
      </c>
      <c r="X1962" s="108">
        <v>6.4402078644037403E-3</v>
      </c>
      <c r="Y1962" s="108">
        <v>13.00016841754613</v>
      </c>
      <c r="Z1962" s="109">
        <v>0</v>
      </c>
      <c r="AA1962" s="107">
        <v>0</v>
      </c>
      <c r="AB1962" s="108">
        <v>3.0706329117599798E-3</v>
      </c>
      <c r="AC1962" s="108" t="s">
        <v>156</v>
      </c>
      <c r="AD1962" s="110" t="s">
        <v>157</v>
      </c>
    </row>
    <row r="1963" spans="1:30" x14ac:dyDescent="0.2">
      <c r="A1963" s="105" t="s">
        <v>5687</v>
      </c>
      <c r="B1963" s="105" t="s">
        <v>4093</v>
      </c>
      <c r="C1963" s="105" t="s">
        <v>5688</v>
      </c>
      <c r="D1963" s="106">
        <v>0</v>
      </c>
      <c r="E1963" s="107">
        <v>0</v>
      </c>
      <c r="F1963" s="108">
        <v>3.14661366502033E-3</v>
      </c>
      <c r="G1963" s="108" t="s">
        <v>156</v>
      </c>
      <c r="H1963" s="109">
        <v>0</v>
      </c>
      <c r="I1963" s="107">
        <v>0</v>
      </c>
      <c r="J1963" s="108">
        <v>1.7375827194348499E-3</v>
      </c>
      <c r="K1963" s="108" t="s">
        <v>156</v>
      </c>
      <c r="L1963" s="110" t="s">
        <v>157</v>
      </c>
      <c r="M1963" s="106">
        <v>0</v>
      </c>
      <c r="N1963" s="111">
        <v>0</v>
      </c>
      <c r="O1963" s="112">
        <v>3.0686052145762698E-3</v>
      </c>
      <c r="P1963" s="112" t="s">
        <v>156</v>
      </c>
      <c r="Q1963" s="113">
        <v>0</v>
      </c>
      <c r="R1963" s="107">
        <v>0</v>
      </c>
      <c r="S1963" s="108">
        <v>5.5599833511175197E-4</v>
      </c>
      <c r="T1963" s="108" t="s">
        <v>156</v>
      </c>
      <c r="U1963" s="110" t="s">
        <v>157</v>
      </c>
      <c r="V1963" s="106">
        <v>5.5854852628139801E-2</v>
      </c>
      <c r="W1963" s="107">
        <v>-9.2490234522503399E-3</v>
      </c>
      <c r="X1963" s="108">
        <v>3.8747294535170199E-3</v>
      </c>
      <c r="Y1963" s="108">
        <v>6.9371402325836993</v>
      </c>
      <c r="Z1963" s="109">
        <v>1.5214091416198899E-3</v>
      </c>
      <c r="AA1963" s="107">
        <v>-7.7985228393746147E-4</v>
      </c>
      <c r="AB1963" s="108">
        <v>5.2442416395913297E-3</v>
      </c>
      <c r="AC1963" s="108">
        <v>344.69634078888396</v>
      </c>
      <c r="AD1963" s="110">
        <v>-3.568028262084221</v>
      </c>
    </row>
    <row r="1964" spans="1:30" x14ac:dyDescent="0.2">
      <c r="A1964" s="105" t="s">
        <v>5689</v>
      </c>
      <c r="B1964" s="105" t="s">
        <v>4156</v>
      </c>
      <c r="C1964" s="105" t="s">
        <v>5690</v>
      </c>
      <c r="D1964" s="106">
        <v>0</v>
      </c>
      <c r="E1964" s="107">
        <v>0</v>
      </c>
      <c r="F1964" s="108">
        <v>3.14661366502033E-3</v>
      </c>
      <c r="G1964" s="108" t="s">
        <v>156</v>
      </c>
      <c r="H1964" s="109">
        <v>0</v>
      </c>
      <c r="I1964" s="107">
        <v>0</v>
      </c>
      <c r="J1964" s="108">
        <v>1.73758271945389E-3</v>
      </c>
      <c r="K1964" s="108" t="s">
        <v>156</v>
      </c>
      <c r="L1964" s="110" t="s">
        <v>157</v>
      </c>
      <c r="M1964" s="106">
        <v>0</v>
      </c>
      <c r="N1964" s="111">
        <v>0</v>
      </c>
      <c r="O1964" s="112">
        <v>3.0686052142166599E-3</v>
      </c>
      <c r="P1964" s="112" t="s">
        <v>156</v>
      </c>
      <c r="Q1964" s="113">
        <v>0</v>
      </c>
      <c r="R1964" s="107">
        <v>0</v>
      </c>
      <c r="S1964" s="108">
        <v>5.5599833511167705E-4</v>
      </c>
      <c r="T1964" s="108" t="s">
        <v>156</v>
      </c>
      <c r="U1964" s="110" t="s">
        <v>157</v>
      </c>
      <c r="V1964" s="106">
        <v>5.5854852628139801E-2</v>
      </c>
      <c r="W1964" s="107">
        <v>-9.2490234522503399E-3</v>
      </c>
      <c r="X1964" s="108">
        <v>3.8747294535169002E-3</v>
      </c>
      <c r="Y1964" s="108">
        <v>6.9371402325834843</v>
      </c>
      <c r="Z1964" s="109">
        <v>1.5214091416199001E-3</v>
      </c>
      <c r="AA1964" s="107">
        <v>-7.7985228393746668E-4</v>
      </c>
      <c r="AB1964" s="108">
        <v>5.2442416395913297E-3</v>
      </c>
      <c r="AC1964" s="108">
        <v>344.69634078888163</v>
      </c>
      <c r="AD1964" s="110">
        <v>-3.5680282620842112</v>
      </c>
    </row>
    <row r="1965" spans="1:30" x14ac:dyDescent="0.2">
      <c r="A1965" s="105" t="s">
        <v>5691</v>
      </c>
      <c r="B1965" s="105" t="s">
        <v>4141</v>
      </c>
      <c r="C1965" s="105" t="s">
        <v>5692</v>
      </c>
      <c r="D1965" s="106">
        <v>0</v>
      </c>
      <c r="E1965" s="107">
        <v>0</v>
      </c>
      <c r="F1965" s="108">
        <v>3.14661366502033E-3</v>
      </c>
      <c r="G1965" s="108" t="s">
        <v>156</v>
      </c>
      <c r="H1965" s="109">
        <v>0</v>
      </c>
      <c r="I1965" s="107">
        <v>0</v>
      </c>
      <c r="J1965" s="108">
        <v>1.73758271941556E-3</v>
      </c>
      <c r="K1965" s="108" t="s">
        <v>156</v>
      </c>
      <c r="L1965" s="110" t="s">
        <v>157</v>
      </c>
      <c r="M1965" s="106">
        <v>0</v>
      </c>
      <c r="N1965" s="111">
        <v>0</v>
      </c>
      <c r="O1965" s="112">
        <v>3.0686052142166599E-3</v>
      </c>
      <c r="P1965" s="112" t="s">
        <v>156</v>
      </c>
      <c r="Q1965" s="113">
        <v>0</v>
      </c>
      <c r="R1965" s="107">
        <v>0</v>
      </c>
      <c r="S1965" s="108">
        <v>5.5599833511166903E-4</v>
      </c>
      <c r="T1965" s="108" t="s">
        <v>156</v>
      </c>
      <c r="U1965" s="110" t="s">
        <v>157</v>
      </c>
      <c r="V1965" s="106">
        <v>5.5854852628139801E-2</v>
      </c>
      <c r="W1965" s="107">
        <v>-9.2490234522503399E-3</v>
      </c>
      <c r="X1965" s="108">
        <v>3.87472945351696E-3</v>
      </c>
      <c r="Y1965" s="108">
        <v>6.9371402325835927</v>
      </c>
      <c r="Z1965" s="109">
        <v>1.5214091416199001E-3</v>
      </c>
      <c r="AA1965" s="107">
        <v>-7.7985228393746668E-4</v>
      </c>
      <c r="AB1965" s="108">
        <v>5.2442416395913297E-3</v>
      </c>
      <c r="AC1965" s="108">
        <v>344.69634078888163</v>
      </c>
      <c r="AD1965" s="110">
        <v>-3.5680282620842112</v>
      </c>
    </row>
    <row r="1966" spans="1:30" x14ac:dyDescent="0.2">
      <c r="A1966" s="105" t="s">
        <v>5693</v>
      </c>
      <c r="B1966" s="105" t="s">
        <v>4168</v>
      </c>
      <c r="C1966" s="105" t="s">
        <v>5694</v>
      </c>
      <c r="D1966" s="106">
        <v>0</v>
      </c>
      <c r="E1966" s="107">
        <v>0</v>
      </c>
      <c r="F1966" s="108">
        <v>2.2213260089362901E-3</v>
      </c>
      <c r="G1966" s="108" t="s">
        <v>156</v>
      </c>
      <c r="H1966" s="109">
        <v>0</v>
      </c>
      <c r="I1966" s="107">
        <v>0</v>
      </c>
      <c r="J1966" s="108">
        <v>9.7980564879119507E-4</v>
      </c>
      <c r="K1966" s="108" t="s">
        <v>156</v>
      </c>
      <c r="L1966" s="110" t="s">
        <v>157</v>
      </c>
      <c r="M1966" s="106">
        <v>0</v>
      </c>
      <c r="N1966" s="111">
        <v>0</v>
      </c>
      <c r="O1966" s="112">
        <v>2.1226558252310998E-3</v>
      </c>
      <c r="P1966" s="112" t="s">
        <v>156</v>
      </c>
      <c r="Q1966" s="113">
        <v>0</v>
      </c>
      <c r="R1966" s="107">
        <v>0</v>
      </c>
      <c r="S1966" s="108">
        <v>3.14463325537868E-4</v>
      </c>
      <c r="T1966" s="108" t="s">
        <v>156</v>
      </c>
      <c r="U1966" s="110" t="s">
        <v>157</v>
      </c>
      <c r="V1966" s="106">
        <v>4.9567582214803799E-2</v>
      </c>
      <c r="W1966" s="107">
        <v>-8.2079122726947847E-3</v>
      </c>
      <c r="X1966" s="108">
        <v>5.8107908620103404E-3</v>
      </c>
      <c r="Y1966" s="108">
        <v>11.722966104800037</v>
      </c>
      <c r="Z1966" s="109">
        <v>0</v>
      </c>
      <c r="AA1966" s="107">
        <v>0</v>
      </c>
      <c r="AB1966" s="108">
        <v>3.2455627774200901E-3</v>
      </c>
      <c r="AC1966" s="108" t="s">
        <v>156</v>
      </c>
      <c r="AD1966" s="110" t="s">
        <v>157</v>
      </c>
    </row>
    <row r="1967" spans="1:30" x14ac:dyDescent="0.2">
      <c r="A1967" s="105" t="s">
        <v>5695</v>
      </c>
      <c r="B1967" s="105" t="s">
        <v>4144</v>
      </c>
      <c r="C1967" s="105" t="s">
        <v>5696</v>
      </c>
      <c r="D1967" s="106">
        <v>0</v>
      </c>
      <c r="E1967" s="107">
        <v>0</v>
      </c>
      <c r="F1967" s="108">
        <v>3.14661366502033E-3</v>
      </c>
      <c r="G1967" s="108" t="s">
        <v>156</v>
      </c>
      <c r="H1967" s="109">
        <v>0</v>
      </c>
      <c r="I1967" s="107">
        <v>0</v>
      </c>
      <c r="J1967" s="108">
        <v>1.7375827193961001E-3</v>
      </c>
      <c r="K1967" s="108" t="s">
        <v>156</v>
      </c>
      <c r="L1967" s="110" t="s">
        <v>157</v>
      </c>
      <c r="M1967" s="106">
        <v>0</v>
      </c>
      <c r="N1967" s="111">
        <v>0</v>
      </c>
      <c r="O1967" s="112">
        <v>3.0686052142166599E-3</v>
      </c>
      <c r="P1967" s="112" t="s">
        <v>156</v>
      </c>
      <c r="Q1967" s="113">
        <v>0</v>
      </c>
      <c r="R1967" s="107">
        <v>0</v>
      </c>
      <c r="S1967" s="108">
        <v>5.5599833511167001E-4</v>
      </c>
      <c r="T1967" s="108" t="s">
        <v>156</v>
      </c>
      <c r="U1967" s="110" t="s">
        <v>157</v>
      </c>
      <c r="V1967" s="106">
        <v>5.5854852628139801E-2</v>
      </c>
      <c r="W1967" s="107">
        <v>-9.2490234522503399E-3</v>
      </c>
      <c r="X1967" s="108">
        <v>3.8747294535170099E-3</v>
      </c>
      <c r="Y1967" s="108">
        <v>6.9371402325836815</v>
      </c>
      <c r="Z1967" s="109">
        <v>1.5214091416199001E-3</v>
      </c>
      <c r="AA1967" s="107">
        <v>-7.7985228393746668E-4</v>
      </c>
      <c r="AB1967" s="108">
        <v>5.2442416395913297E-3</v>
      </c>
      <c r="AC1967" s="108">
        <v>344.69634078888163</v>
      </c>
      <c r="AD1967" s="110">
        <v>-3.5680282620842112</v>
      </c>
    </row>
    <row r="1968" spans="1:30" x14ac:dyDescent="0.2">
      <c r="A1968" s="105" t="s">
        <v>5697</v>
      </c>
      <c r="B1968" s="105" t="s">
        <v>4153</v>
      </c>
      <c r="C1968" s="105" t="s">
        <v>5698</v>
      </c>
      <c r="D1968" s="106">
        <v>0</v>
      </c>
      <c r="E1968" s="107">
        <v>0</v>
      </c>
      <c r="F1968" s="108">
        <v>1.7661025606902599E-3</v>
      </c>
      <c r="G1968" s="108" t="s">
        <v>156</v>
      </c>
      <c r="H1968" s="113">
        <v>0</v>
      </c>
      <c r="I1968" s="107">
        <v>0</v>
      </c>
      <c r="J1968" s="108">
        <v>5.8141634360247998E-4</v>
      </c>
      <c r="K1968" s="108" t="s">
        <v>156</v>
      </c>
      <c r="L1968" s="110" t="s">
        <v>157</v>
      </c>
      <c r="M1968" s="106">
        <v>0</v>
      </c>
      <c r="N1968" s="111">
        <v>0</v>
      </c>
      <c r="O1968" s="112">
        <v>1.31823624893868E-3</v>
      </c>
      <c r="P1968" s="112" t="s">
        <v>156</v>
      </c>
      <c r="Q1968" s="113">
        <v>0</v>
      </c>
      <c r="R1968" s="107">
        <v>0</v>
      </c>
      <c r="S1968" s="108">
        <v>2.03840308424707E-4</v>
      </c>
      <c r="T1968" s="108" t="s">
        <v>156</v>
      </c>
      <c r="U1968" s="110" t="s">
        <v>157</v>
      </c>
      <c r="V1968" s="106">
        <v>4.9395872019766897E-2</v>
      </c>
      <c r="W1968" s="107">
        <v>-8.1794787249158639E-3</v>
      </c>
      <c r="X1968" s="108">
        <v>7.3327998674804096E-3</v>
      </c>
      <c r="Y1968" s="108">
        <v>14.844964908294402</v>
      </c>
      <c r="Z1968" s="109">
        <v>0</v>
      </c>
      <c r="AA1968" s="107">
        <v>0</v>
      </c>
      <c r="AB1968" s="108">
        <v>2.5994814287024098E-3</v>
      </c>
      <c r="AC1968" s="108" t="s">
        <v>156</v>
      </c>
      <c r="AD1968" s="110" t="s">
        <v>157</v>
      </c>
    </row>
    <row r="1969" spans="1:30" x14ac:dyDescent="0.2">
      <c r="A1969" s="105" t="s">
        <v>5699</v>
      </c>
      <c r="B1969" s="105" t="s">
        <v>4147</v>
      </c>
      <c r="C1969" s="105" t="s">
        <v>5700</v>
      </c>
      <c r="D1969" s="106">
        <v>0</v>
      </c>
      <c r="E1969" s="107">
        <v>0</v>
      </c>
      <c r="F1969" s="108">
        <v>3.14661366497017E-3</v>
      </c>
      <c r="G1969" s="108" t="s">
        <v>156</v>
      </c>
      <c r="H1969" s="109">
        <v>0</v>
      </c>
      <c r="I1969" s="107">
        <v>0</v>
      </c>
      <c r="J1969" s="108">
        <v>1.73758271945388E-3</v>
      </c>
      <c r="K1969" s="108" t="s">
        <v>156</v>
      </c>
      <c r="L1969" s="110" t="s">
        <v>157</v>
      </c>
      <c r="M1969" s="106">
        <v>0</v>
      </c>
      <c r="N1969" s="111">
        <v>0</v>
      </c>
      <c r="O1969" s="112">
        <v>3.0686052145868698E-3</v>
      </c>
      <c r="P1969" s="112" t="s">
        <v>156</v>
      </c>
      <c r="Q1969" s="113">
        <v>0</v>
      </c>
      <c r="R1969" s="107">
        <v>0</v>
      </c>
      <c r="S1969" s="108">
        <v>5.5599833511175295E-4</v>
      </c>
      <c r="T1969" s="108" t="s">
        <v>156</v>
      </c>
      <c r="U1969" s="110" t="s">
        <v>157</v>
      </c>
      <c r="V1969" s="106">
        <v>5.5854852628139801E-2</v>
      </c>
      <c r="W1969" s="107">
        <v>-9.2490234522503399E-3</v>
      </c>
      <c r="X1969" s="108">
        <v>3.8747294535169501E-3</v>
      </c>
      <c r="Y1969" s="108">
        <v>6.9371402325835749</v>
      </c>
      <c r="Z1969" s="109">
        <v>1.5214091416198899E-3</v>
      </c>
      <c r="AA1969" s="107">
        <v>-7.7985228393746147E-4</v>
      </c>
      <c r="AB1969" s="108">
        <v>5.2442416395912196E-3</v>
      </c>
      <c r="AC1969" s="108">
        <v>344.69634078887668</v>
      </c>
      <c r="AD1969" s="110">
        <v>-3.568028262084221</v>
      </c>
    </row>
    <row r="1970" spans="1:30" x14ac:dyDescent="0.2">
      <c r="A1970" s="105" t="s">
        <v>5701</v>
      </c>
      <c r="B1970" s="105" t="s">
        <v>4159</v>
      </c>
      <c r="C1970" s="105" t="s">
        <v>5702</v>
      </c>
      <c r="D1970" s="106">
        <v>0</v>
      </c>
      <c r="E1970" s="107">
        <v>0</v>
      </c>
      <c r="F1970" s="108">
        <v>3.14661366502033E-3</v>
      </c>
      <c r="G1970" s="108" t="s">
        <v>156</v>
      </c>
      <c r="H1970" s="109">
        <v>0</v>
      </c>
      <c r="I1970" s="107">
        <v>0</v>
      </c>
      <c r="J1970" s="108">
        <v>1.73758271945389E-3</v>
      </c>
      <c r="K1970" s="108" t="s">
        <v>156</v>
      </c>
      <c r="L1970" s="110" t="s">
        <v>157</v>
      </c>
      <c r="M1970" s="106">
        <v>0</v>
      </c>
      <c r="N1970" s="111">
        <v>0</v>
      </c>
      <c r="O1970" s="112">
        <v>3.0686052142166699E-3</v>
      </c>
      <c r="P1970" s="112" t="s">
        <v>156</v>
      </c>
      <c r="Q1970" s="113">
        <v>0</v>
      </c>
      <c r="R1970" s="107">
        <v>0</v>
      </c>
      <c r="S1970" s="108">
        <v>5.5599833511166903E-4</v>
      </c>
      <c r="T1970" s="108" t="s">
        <v>156</v>
      </c>
      <c r="U1970" s="110" t="s">
        <v>157</v>
      </c>
      <c r="V1970" s="106">
        <v>5.5854852628139801E-2</v>
      </c>
      <c r="W1970" s="107">
        <v>-9.2490234522503399E-3</v>
      </c>
      <c r="X1970" s="108">
        <v>3.8747294535169501E-3</v>
      </c>
      <c r="Y1970" s="108">
        <v>6.9371402325835749</v>
      </c>
      <c r="Z1970" s="109">
        <v>1.5214091416199001E-3</v>
      </c>
      <c r="AA1970" s="107">
        <v>-7.7985228393746668E-4</v>
      </c>
      <c r="AB1970" s="108">
        <v>5.2442416395913297E-3</v>
      </c>
      <c r="AC1970" s="108">
        <v>344.69634078888163</v>
      </c>
      <c r="AD1970" s="110">
        <v>-3.5680282620842112</v>
      </c>
    </row>
    <row r="1971" spans="1:30" x14ac:dyDescent="0.2">
      <c r="A1971" s="105" t="s">
        <v>5703</v>
      </c>
      <c r="B1971" s="105" t="s">
        <v>4165</v>
      </c>
      <c r="C1971" s="105" t="s">
        <v>5704</v>
      </c>
      <c r="D1971" s="106">
        <v>0</v>
      </c>
      <c r="E1971" s="107">
        <v>0</v>
      </c>
      <c r="F1971" s="108">
        <v>2.4130233745207901E-3</v>
      </c>
      <c r="G1971" s="108" t="s">
        <v>156</v>
      </c>
      <c r="H1971" s="109">
        <v>0</v>
      </c>
      <c r="I1971" s="107">
        <v>0</v>
      </c>
      <c r="J1971" s="108">
        <v>1.21700045480641E-3</v>
      </c>
      <c r="K1971" s="108" t="s">
        <v>156</v>
      </c>
      <c r="L1971" s="110" t="s">
        <v>157</v>
      </c>
      <c r="M1971" s="106">
        <v>0</v>
      </c>
      <c r="N1971" s="111">
        <v>0</v>
      </c>
      <c r="O1971" s="112">
        <v>2.3133392211166998E-3</v>
      </c>
      <c r="P1971" s="112" t="s">
        <v>156</v>
      </c>
      <c r="Q1971" s="113">
        <v>0</v>
      </c>
      <c r="R1971" s="107">
        <v>0</v>
      </c>
      <c r="S1971" s="108">
        <v>3.4730315774064501E-4</v>
      </c>
      <c r="T1971" s="108" t="s">
        <v>156</v>
      </c>
      <c r="U1971" s="110" t="s">
        <v>157</v>
      </c>
      <c r="V1971" s="106">
        <v>4.9737512324596299E-2</v>
      </c>
      <c r="W1971" s="107">
        <v>-8.2360510555715017E-3</v>
      </c>
      <c r="X1971" s="108">
        <v>5.5339698456715004E-3</v>
      </c>
      <c r="Y1971" s="108">
        <v>11.126350287798431</v>
      </c>
      <c r="Z1971" s="109">
        <v>0</v>
      </c>
      <c r="AA1971" s="107">
        <v>0</v>
      </c>
      <c r="AB1971" s="108">
        <v>3.4024613226577701E-3</v>
      </c>
      <c r="AC1971" s="108" t="s">
        <v>156</v>
      </c>
      <c r="AD1971" s="110" t="s">
        <v>157</v>
      </c>
    </row>
    <row r="1972" spans="1:30" x14ac:dyDescent="0.2">
      <c r="A1972" s="105" t="s">
        <v>5705</v>
      </c>
      <c r="B1972" s="105" t="s">
        <v>4150</v>
      </c>
      <c r="C1972" s="105" t="s">
        <v>5706</v>
      </c>
      <c r="D1972" s="106">
        <v>0</v>
      </c>
      <c r="E1972" s="107">
        <v>0</v>
      </c>
      <c r="F1972" s="108">
        <v>2.7085426706555601E-3</v>
      </c>
      <c r="G1972" s="108" t="s">
        <v>156</v>
      </c>
      <c r="H1972" s="109">
        <v>0</v>
      </c>
      <c r="I1972" s="107">
        <v>0</v>
      </c>
      <c r="J1972" s="108">
        <v>1.49119413515481E-3</v>
      </c>
      <c r="K1972" s="108" t="s">
        <v>156</v>
      </c>
      <c r="L1972" s="110" t="s">
        <v>157</v>
      </c>
      <c r="M1972" s="106">
        <v>0</v>
      </c>
      <c r="N1972" s="111">
        <v>0</v>
      </c>
      <c r="O1972" s="112">
        <v>2.4564343723703298E-3</v>
      </c>
      <c r="P1972" s="112" t="s">
        <v>156</v>
      </c>
      <c r="Q1972" s="113">
        <v>0</v>
      </c>
      <c r="R1972" s="107">
        <v>0</v>
      </c>
      <c r="S1972" s="108">
        <v>4.3541414398166401E-4</v>
      </c>
      <c r="T1972" s="108" t="s">
        <v>156</v>
      </c>
      <c r="U1972" s="110" t="s">
        <v>157</v>
      </c>
      <c r="V1972" s="106">
        <v>5.5854570349079598E-2</v>
      </c>
      <c r="W1972" s="107">
        <v>-9.2489767095677439E-3</v>
      </c>
      <c r="X1972" s="108">
        <v>3.9491241942559803E-3</v>
      </c>
      <c r="Y1972" s="108">
        <v>7.0703689412965938</v>
      </c>
      <c r="Z1972" s="109">
        <v>1.52140914161933E-3</v>
      </c>
      <c r="AA1972" s="107">
        <v>-7.7985228393717449E-4</v>
      </c>
      <c r="AB1972" s="108">
        <v>4.7971761234631202E-3</v>
      </c>
      <c r="AC1972" s="108">
        <v>315.31137760597312</v>
      </c>
      <c r="AD1972" s="110">
        <v>-3.5680209709791417</v>
      </c>
    </row>
    <row r="1973" spans="1:30" x14ac:dyDescent="0.2">
      <c r="A1973" s="105" t="s">
        <v>5707</v>
      </c>
      <c r="B1973" s="105" t="s">
        <v>4162</v>
      </c>
      <c r="C1973" s="105" t="s">
        <v>5708</v>
      </c>
      <c r="D1973" s="106">
        <v>0</v>
      </c>
      <c r="E1973" s="107">
        <v>0</v>
      </c>
      <c r="F1973" s="108">
        <v>3.14661366502033E-3</v>
      </c>
      <c r="G1973" s="108" t="s">
        <v>156</v>
      </c>
      <c r="H1973" s="109">
        <v>0</v>
      </c>
      <c r="I1973" s="107">
        <v>0</v>
      </c>
      <c r="J1973" s="108">
        <v>1.73758271945388E-3</v>
      </c>
      <c r="K1973" s="108" t="s">
        <v>156</v>
      </c>
      <c r="L1973" s="110" t="s">
        <v>157</v>
      </c>
      <c r="M1973" s="106">
        <v>0</v>
      </c>
      <c r="N1973" s="111">
        <v>0</v>
      </c>
      <c r="O1973" s="112">
        <v>3.0686052142166599E-3</v>
      </c>
      <c r="P1973" s="112" t="s">
        <v>156</v>
      </c>
      <c r="Q1973" s="113">
        <v>0</v>
      </c>
      <c r="R1973" s="107">
        <v>0</v>
      </c>
      <c r="S1973" s="108">
        <v>5.5599833511167001E-4</v>
      </c>
      <c r="T1973" s="108" t="s">
        <v>156</v>
      </c>
      <c r="U1973" s="110" t="s">
        <v>157</v>
      </c>
      <c r="V1973" s="106">
        <v>5.5854852628139801E-2</v>
      </c>
      <c r="W1973" s="107">
        <v>-9.2490234522503399E-3</v>
      </c>
      <c r="X1973" s="108">
        <v>3.8747294535169501E-3</v>
      </c>
      <c r="Y1973" s="108">
        <v>6.9371402325835749</v>
      </c>
      <c r="Z1973" s="109">
        <v>1.5214091416199001E-3</v>
      </c>
      <c r="AA1973" s="107">
        <v>-7.7985228393746668E-4</v>
      </c>
      <c r="AB1973" s="108">
        <v>5.2442416395913297E-3</v>
      </c>
      <c r="AC1973" s="108">
        <v>344.69634078888163</v>
      </c>
      <c r="AD1973" s="110">
        <v>-3.5680282620842112</v>
      </c>
    </row>
    <row r="1974" spans="1:30" x14ac:dyDescent="0.2">
      <c r="A1974" s="105" t="s">
        <v>5709</v>
      </c>
      <c r="B1974" s="105" t="s">
        <v>4171</v>
      </c>
      <c r="C1974" s="105" t="s">
        <v>5710</v>
      </c>
      <c r="D1974" s="106">
        <v>0</v>
      </c>
      <c r="E1974" s="107">
        <v>0</v>
      </c>
      <c r="F1974" s="108">
        <v>2.0125541244083401E-3</v>
      </c>
      <c r="G1974" s="108" t="s">
        <v>156</v>
      </c>
      <c r="H1974" s="113">
        <v>0</v>
      </c>
      <c r="I1974" s="107">
        <v>0</v>
      </c>
      <c r="J1974" s="108">
        <v>8.3208729808292099E-4</v>
      </c>
      <c r="K1974" s="108" t="s">
        <v>156</v>
      </c>
      <c r="L1974" s="110" t="s">
        <v>157</v>
      </c>
      <c r="M1974" s="106">
        <v>0</v>
      </c>
      <c r="N1974" s="111">
        <v>0</v>
      </c>
      <c r="O1974" s="112">
        <v>1.63767617134229E-3</v>
      </c>
      <c r="P1974" s="112" t="s">
        <v>156</v>
      </c>
      <c r="Q1974" s="113">
        <v>0</v>
      </c>
      <c r="R1974" s="107">
        <v>0</v>
      </c>
      <c r="S1974" s="108">
        <v>2.4637918783116199E-4</v>
      </c>
      <c r="T1974" s="108" t="s">
        <v>156</v>
      </c>
      <c r="U1974" s="110" t="s">
        <v>157</v>
      </c>
      <c r="V1974" s="106">
        <v>4.9539418702541499E-2</v>
      </c>
      <c r="W1974" s="107">
        <v>-8.2032486674186948E-3</v>
      </c>
      <c r="X1974" s="108">
        <v>6.4402078644037403E-3</v>
      </c>
      <c r="Y1974" s="108">
        <v>13.00016841754613</v>
      </c>
      <c r="Z1974" s="109">
        <v>0</v>
      </c>
      <c r="AA1974" s="107">
        <v>0</v>
      </c>
      <c r="AB1974" s="108">
        <v>3.0706329117599798E-3</v>
      </c>
      <c r="AC1974" s="108" t="s">
        <v>156</v>
      </c>
      <c r="AD1974" s="110" t="s">
        <v>157</v>
      </c>
    </row>
    <row r="1975" spans="1:30" x14ac:dyDescent="0.2">
      <c r="A1975" s="105" t="s">
        <v>5711</v>
      </c>
      <c r="B1975" s="105" t="s">
        <v>266</v>
      </c>
      <c r="C1975" s="105" t="s">
        <v>5712</v>
      </c>
      <c r="D1975" s="106">
        <v>0</v>
      </c>
      <c r="E1975" s="107">
        <v>0</v>
      </c>
      <c r="F1975" s="108">
        <v>3.14661366502033E-3</v>
      </c>
      <c r="G1975" s="108" t="s">
        <v>156</v>
      </c>
      <c r="H1975" s="109">
        <v>0</v>
      </c>
      <c r="I1975" s="107">
        <v>0</v>
      </c>
      <c r="J1975" s="108">
        <v>1.7375827194348499E-3</v>
      </c>
      <c r="K1975" s="108" t="s">
        <v>156</v>
      </c>
      <c r="L1975" s="110" t="s">
        <v>157</v>
      </c>
      <c r="M1975" s="106">
        <v>0</v>
      </c>
      <c r="N1975" s="111">
        <v>0</v>
      </c>
      <c r="O1975" s="112">
        <v>3.0686052145762698E-3</v>
      </c>
      <c r="P1975" s="112" t="s">
        <v>156</v>
      </c>
      <c r="Q1975" s="113">
        <v>0</v>
      </c>
      <c r="R1975" s="107">
        <v>0</v>
      </c>
      <c r="S1975" s="108">
        <v>5.5599833511175197E-4</v>
      </c>
      <c r="T1975" s="108" t="s">
        <v>156</v>
      </c>
      <c r="U1975" s="110" t="s">
        <v>157</v>
      </c>
      <c r="V1975" s="106">
        <v>5.5854852628139801E-2</v>
      </c>
      <c r="W1975" s="107">
        <v>-9.2490234522503399E-3</v>
      </c>
      <c r="X1975" s="108">
        <v>3.8747294535170099E-3</v>
      </c>
      <c r="Y1975" s="108">
        <v>6.9371402325836815</v>
      </c>
      <c r="Z1975" s="109">
        <v>1.5214091416199001E-3</v>
      </c>
      <c r="AA1975" s="107">
        <v>-7.7985228393746668E-4</v>
      </c>
      <c r="AB1975" s="108">
        <v>5.2442416395913202E-3</v>
      </c>
      <c r="AC1975" s="108">
        <v>344.696340788881</v>
      </c>
      <c r="AD1975" s="110">
        <v>-3.5680282620842112</v>
      </c>
    </row>
    <row r="1976" spans="1:30" x14ac:dyDescent="0.2">
      <c r="A1976" s="105" t="s">
        <v>5713</v>
      </c>
      <c r="B1976" s="105" t="s">
        <v>4192</v>
      </c>
      <c r="C1976" s="105" t="s">
        <v>5714</v>
      </c>
      <c r="D1976" s="106">
        <v>1.3917388269326801E-3</v>
      </c>
      <c r="E1976" s="107">
        <v>-5.6480385491422059E-4</v>
      </c>
      <c r="F1976" s="108">
        <v>4.6107352238113604E-3</v>
      </c>
      <c r="G1976" s="108">
        <v>331.29313737500456</v>
      </c>
      <c r="H1976" s="109">
        <v>0</v>
      </c>
      <c r="I1976" s="107">
        <v>0</v>
      </c>
      <c r="J1976" s="108">
        <v>8.2948499563158305E-4</v>
      </c>
      <c r="K1976" s="108" t="s">
        <v>156</v>
      </c>
      <c r="L1976" s="110" t="s">
        <v>157</v>
      </c>
      <c r="M1976" s="106">
        <v>6.0716941616627404E-3</v>
      </c>
      <c r="N1976" s="111">
        <v>-3.2973249493117958E-3</v>
      </c>
      <c r="O1976" s="112">
        <v>3.4808848833738399E-3</v>
      </c>
      <c r="P1976" s="112">
        <v>57.329713761811007</v>
      </c>
      <c r="Q1976" s="113">
        <v>0</v>
      </c>
      <c r="R1976" s="107">
        <v>0</v>
      </c>
      <c r="S1976" s="108">
        <v>1.9039777058537101E-4</v>
      </c>
      <c r="T1976" s="108" t="s">
        <v>156</v>
      </c>
      <c r="U1976" s="110" t="s">
        <v>157</v>
      </c>
      <c r="V1976" s="106">
        <v>8.5787342629758095E-2</v>
      </c>
      <c r="W1976" s="107">
        <v>-1.4205554335114771E-2</v>
      </c>
      <c r="X1976" s="108">
        <v>4.8340624352455697E-3</v>
      </c>
      <c r="Y1976" s="108">
        <v>5.6349366783727834</v>
      </c>
      <c r="Z1976" s="109">
        <v>5.1037987483479501E-3</v>
      </c>
      <c r="AA1976" s="107">
        <v>-2.6161332949652572E-3</v>
      </c>
      <c r="AB1976" s="108">
        <v>5.0790899415725397E-3</v>
      </c>
      <c r="AC1976" s="108">
        <v>99.515874195011932</v>
      </c>
      <c r="AD1976" s="110">
        <v>-2.4409471753048213</v>
      </c>
    </row>
    <row r="1977" spans="1:30" x14ac:dyDescent="0.2">
      <c r="A1977" s="105" t="s">
        <v>5715</v>
      </c>
      <c r="B1977" s="105" t="s">
        <v>385</v>
      </c>
      <c r="C1977" s="105" t="s">
        <v>5716</v>
      </c>
      <c r="D1977" s="106">
        <v>0</v>
      </c>
      <c r="E1977" s="107">
        <v>0</v>
      </c>
      <c r="F1977" s="108">
        <v>3.14661366502033E-3</v>
      </c>
      <c r="G1977" s="108" t="s">
        <v>156</v>
      </c>
      <c r="H1977" s="109">
        <v>0</v>
      </c>
      <c r="I1977" s="107">
        <v>0</v>
      </c>
      <c r="J1977" s="108">
        <v>1.73758271941556E-3</v>
      </c>
      <c r="K1977" s="108" t="s">
        <v>156</v>
      </c>
      <c r="L1977" s="110" t="s">
        <v>157</v>
      </c>
      <c r="M1977" s="106">
        <v>0</v>
      </c>
      <c r="N1977" s="111">
        <v>0</v>
      </c>
      <c r="O1977" s="112">
        <v>3.0686052142166599E-3</v>
      </c>
      <c r="P1977" s="112" t="s">
        <v>156</v>
      </c>
      <c r="Q1977" s="113">
        <v>0</v>
      </c>
      <c r="R1977" s="107">
        <v>0</v>
      </c>
      <c r="S1977" s="108">
        <v>5.5599833511166903E-4</v>
      </c>
      <c r="T1977" s="108" t="s">
        <v>156</v>
      </c>
      <c r="U1977" s="110" t="s">
        <v>157</v>
      </c>
      <c r="V1977" s="106">
        <v>5.5854852628139801E-2</v>
      </c>
      <c r="W1977" s="107">
        <v>-9.2490234522503399E-3</v>
      </c>
      <c r="X1977" s="108">
        <v>3.87472945351696E-3</v>
      </c>
      <c r="Y1977" s="108">
        <v>6.9371402325835927</v>
      </c>
      <c r="Z1977" s="109">
        <v>1.5214091416199001E-3</v>
      </c>
      <c r="AA1977" s="107">
        <v>-7.7985228393746668E-4</v>
      </c>
      <c r="AB1977" s="108">
        <v>5.2442416395913297E-3</v>
      </c>
      <c r="AC1977" s="108">
        <v>344.69634078888163</v>
      </c>
      <c r="AD1977" s="110">
        <v>-3.5680282620842112</v>
      </c>
    </row>
    <row r="1978" spans="1:30" x14ac:dyDescent="0.2">
      <c r="A1978" s="105" t="s">
        <v>5717</v>
      </c>
      <c r="B1978" s="105" t="s">
        <v>4195</v>
      </c>
      <c r="C1978" s="105" t="s">
        <v>5718</v>
      </c>
      <c r="D1978" s="106">
        <v>0</v>
      </c>
      <c r="E1978" s="107">
        <v>0</v>
      </c>
      <c r="F1978" s="108">
        <v>3.14661366502033E-3</v>
      </c>
      <c r="G1978" s="108" t="s">
        <v>156</v>
      </c>
      <c r="H1978" s="109">
        <v>0</v>
      </c>
      <c r="I1978" s="107">
        <v>0</v>
      </c>
      <c r="J1978" s="108">
        <v>1.73758271945389E-3</v>
      </c>
      <c r="K1978" s="108" t="s">
        <v>156</v>
      </c>
      <c r="L1978" s="110" t="s">
        <v>157</v>
      </c>
      <c r="M1978" s="106">
        <v>0</v>
      </c>
      <c r="N1978" s="111">
        <v>0</v>
      </c>
      <c r="O1978" s="112">
        <v>3.0686052142166599E-3</v>
      </c>
      <c r="P1978" s="112" t="s">
        <v>156</v>
      </c>
      <c r="Q1978" s="113">
        <v>0</v>
      </c>
      <c r="R1978" s="107">
        <v>0</v>
      </c>
      <c r="S1978" s="108">
        <v>5.5599833511166903E-4</v>
      </c>
      <c r="T1978" s="108" t="s">
        <v>156</v>
      </c>
      <c r="U1978" s="110" t="s">
        <v>157</v>
      </c>
      <c r="V1978" s="106">
        <v>5.5854852628139801E-2</v>
      </c>
      <c r="W1978" s="107">
        <v>-9.2490234522503399E-3</v>
      </c>
      <c r="X1978" s="108">
        <v>3.8747294535169501E-3</v>
      </c>
      <c r="Y1978" s="108">
        <v>6.9371402325835749</v>
      </c>
      <c r="Z1978" s="109">
        <v>1.5214091416199001E-3</v>
      </c>
      <c r="AA1978" s="107">
        <v>-7.7985228393746668E-4</v>
      </c>
      <c r="AB1978" s="108">
        <v>5.2442416395913297E-3</v>
      </c>
      <c r="AC1978" s="108">
        <v>344.69634078888163</v>
      </c>
      <c r="AD1978" s="110">
        <v>-3.5680282620842112</v>
      </c>
    </row>
    <row r="1979" spans="1:30" x14ac:dyDescent="0.2">
      <c r="A1979" s="105" t="s">
        <v>5719</v>
      </c>
      <c r="B1979" s="105" t="s">
        <v>388</v>
      </c>
      <c r="C1979" s="105" t="s">
        <v>5720</v>
      </c>
      <c r="D1979" s="106">
        <v>0</v>
      </c>
      <c r="E1979" s="107">
        <v>0</v>
      </c>
      <c r="F1979" s="108">
        <v>3.14661366502033E-3</v>
      </c>
      <c r="G1979" s="108" t="s">
        <v>156</v>
      </c>
      <c r="H1979" s="109">
        <v>0</v>
      </c>
      <c r="I1979" s="107">
        <v>0</v>
      </c>
      <c r="J1979" s="108">
        <v>1.7375827193961001E-3</v>
      </c>
      <c r="K1979" s="108" t="s">
        <v>156</v>
      </c>
      <c r="L1979" s="110" t="s">
        <v>157</v>
      </c>
      <c r="M1979" s="106">
        <v>0</v>
      </c>
      <c r="N1979" s="111">
        <v>0</v>
      </c>
      <c r="O1979" s="112">
        <v>3.0686052142166599E-3</v>
      </c>
      <c r="P1979" s="112" t="s">
        <v>156</v>
      </c>
      <c r="Q1979" s="113">
        <v>0</v>
      </c>
      <c r="R1979" s="107">
        <v>0</v>
      </c>
      <c r="S1979" s="108">
        <v>5.5599833511167001E-4</v>
      </c>
      <c r="T1979" s="108" t="s">
        <v>156</v>
      </c>
      <c r="U1979" s="110" t="s">
        <v>157</v>
      </c>
      <c r="V1979" s="106">
        <v>5.5854852628139801E-2</v>
      </c>
      <c r="W1979" s="107">
        <v>-9.2490234522503399E-3</v>
      </c>
      <c r="X1979" s="108">
        <v>3.8747294535170099E-3</v>
      </c>
      <c r="Y1979" s="108">
        <v>6.9371402325836815</v>
      </c>
      <c r="Z1979" s="109">
        <v>1.5214091416199001E-3</v>
      </c>
      <c r="AA1979" s="107">
        <v>-7.7985228393746668E-4</v>
      </c>
      <c r="AB1979" s="108">
        <v>5.2442416395913297E-3</v>
      </c>
      <c r="AC1979" s="108">
        <v>344.69634078888163</v>
      </c>
      <c r="AD1979" s="110">
        <v>-3.5680282620842112</v>
      </c>
    </row>
    <row r="1980" spans="1:30" x14ac:dyDescent="0.2">
      <c r="A1980" s="105" t="s">
        <v>5721</v>
      </c>
      <c r="B1980" s="105" t="s">
        <v>4207</v>
      </c>
      <c r="C1980" s="105" t="s">
        <v>5722</v>
      </c>
      <c r="D1980" s="106">
        <v>0</v>
      </c>
      <c r="E1980" s="107">
        <v>0</v>
      </c>
      <c r="F1980" s="108">
        <v>2.0125541244083401E-3</v>
      </c>
      <c r="G1980" s="108" t="s">
        <v>156</v>
      </c>
      <c r="H1980" s="113">
        <v>0</v>
      </c>
      <c r="I1980" s="107">
        <v>0</v>
      </c>
      <c r="J1980" s="108">
        <v>8.3208729808292002E-4</v>
      </c>
      <c r="K1980" s="108" t="s">
        <v>156</v>
      </c>
      <c r="L1980" s="110" t="s">
        <v>157</v>
      </c>
      <c r="M1980" s="106">
        <v>0</v>
      </c>
      <c r="N1980" s="111">
        <v>0</v>
      </c>
      <c r="O1980" s="112">
        <v>1.63767617134229E-3</v>
      </c>
      <c r="P1980" s="112" t="s">
        <v>156</v>
      </c>
      <c r="Q1980" s="113">
        <v>0</v>
      </c>
      <c r="R1980" s="107">
        <v>0</v>
      </c>
      <c r="S1980" s="108">
        <v>2.4637918783116199E-4</v>
      </c>
      <c r="T1980" s="108" t="s">
        <v>156</v>
      </c>
      <c r="U1980" s="110" t="s">
        <v>157</v>
      </c>
      <c r="V1980" s="106">
        <v>4.9539418702541499E-2</v>
      </c>
      <c r="W1980" s="107">
        <v>-8.2032486674186948E-3</v>
      </c>
      <c r="X1980" s="108">
        <v>6.4402078644037403E-3</v>
      </c>
      <c r="Y1980" s="108">
        <v>13.00016841754613</v>
      </c>
      <c r="Z1980" s="109">
        <v>0</v>
      </c>
      <c r="AA1980" s="107">
        <v>0</v>
      </c>
      <c r="AB1980" s="108">
        <v>3.0706329117599798E-3</v>
      </c>
      <c r="AC1980" s="108" t="s">
        <v>156</v>
      </c>
      <c r="AD1980" s="110" t="s">
        <v>157</v>
      </c>
    </row>
    <row r="1981" spans="1:30" x14ac:dyDescent="0.2">
      <c r="A1981" s="105" t="s">
        <v>5723</v>
      </c>
      <c r="B1981" s="105" t="s">
        <v>4198</v>
      </c>
      <c r="C1981" s="105" t="s">
        <v>5724</v>
      </c>
      <c r="D1981" s="106">
        <v>0</v>
      </c>
      <c r="E1981" s="107">
        <v>0</v>
      </c>
      <c r="F1981" s="108">
        <v>3.1466136649701501E-3</v>
      </c>
      <c r="G1981" s="108" t="s">
        <v>156</v>
      </c>
      <c r="H1981" s="109">
        <v>0</v>
      </c>
      <c r="I1981" s="107">
        <v>0</v>
      </c>
      <c r="J1981" s="108">
        <v>1.73758271945389E-3</v>
      </c>
      <c r="K1981" s="108" t="s">
        <v>156</v>
      </c>
      <c r="L1981" s="110" t="s">
        <v>157</v>
      </c>
      <c r="M1981" s="106">
        <v>0</v>
      </c>
      <c r="N1981" s="111">
        <v>0</v>
      </c>
      <c r="O1981" s="112">
        <v>3.0686052142166599E-3</v>
      </c>
      <c r="P1981" s="112" t="s">
        <v>156</v>
      </c>
      <c r="Q1981" s="113">
        <v>0</v>
      </c>
      <c r="R1981" s="107">
        <v>0</v>
      </c>
      <c r="S1981" s="108">
        <v>5.5599833511166903E-4</v>
      </c>
      <c r="T1981" s="108" t="s">
        <v>156</v>
      </c>
      <c r="U1981" s="110" t="s">
        <v>157</v>
      </c>
      <c r="V1981" s="106">
        <v>5.5854852628139801E-2</v>
      </c>
      <c r="W1981" s="107">
        <v>-9.2490234522503399E-3</v>
      </c>
      <c r="X1981" s="108">
        <v>3.8747294535169501E-3</v>
      </c>
      <c r="Y1981" s="108">
        <v>6.9371402325835749</v>
      </c>
      <c r="Z1981" s="109">
        <v>1.5214091416199001E-3</v>
      </c>
      <c r="AA1981" s="107">
        <v>-7.7985228393746668E-4</v>
      </c>
      <c r="AB1981" s="108">
        <v>5.2442416395913297E-3</v>
      </c>
      <c r="AC1981" s="108">
        <v>344.69634078888163</v>
      </c>
      <c r="AD1981" s="110">
        <v>-3.5680282620842112</v>
      </c>
    </row>
    <row r="1982" spans="1:30" x14ac:dyDescent="0.2">
      <c r="A1982" s="105" t="s">
        <v>5725</v>
      </c>
      <c r="B1982" s="105" t="s">
        <v>4204</v>
      </c>
      <c r="C1982" s="105" t="s">
        <v>5726</v>
      </c>
      <c r="D1982" s="106">
        <v>0</v>
      </c>
      <c r="E1982" s="107">
        <v>0</v>
      </c>
      <c r="F1982" s="108">
        <v>2.2213260089362901E-3</v>
      </c>
      <c r="G1982" s="108" t="s">
        <v>156</v>
      </c>
      <c r="H1982" s="109">
        <v>0</v>
      </c>
      <c r="I1982" s="107">
        <v>0</v>
      </c>
      <c r="J1982" s="108">
        <v>9.7980564879119594E-4</v>
      </c>
      <c r="K1982" s="108" t="s">
        <v>156</v>
      </c>
      <c r="L1982" s="110" t="s">
        <v>157</v>
      </c>
      <c r="M1982" s="106">
        <v>0</v>
      </c>
      <c r="N1982" s="111">
        <v>0</v>
      </c>
      <c r="O1982" s="112">
        <v>2.1226558252310998E-3</v>
      </c>
      <c r="P1982" s="112" t="s">
        <v>156</v>
      </c>
      <c r="Q1982" s="113">
        <v>0</v>
      </c>
      <c r="R1982" s="107">
        <v>0</v>
      </c>
      <c r="S1982" s="108">
        <v>3.14463325537868E-4</v>
      </c>
      <c r="T1982" s="108" t="s">
        <v>156</v>
      </c>
      <c r="U1982" s="110" t="s">
        <v>157</v>
      </c>
      <c r="V1982" s="106">
        <v>4.9567582214803799E-2</v>
      </c>
      <c r="W1982" s="107">
        <v>-8.2079122726947847E-3</v>
      </c>
      <c r="X1982" s="108">
        <v>5.81079086201033E-3</v>
      </c>
      <c r="Y1982" s="108">
        <v>11.722966104800015</v>
      </c>
      <c r="Z1982" s="109">
        <v>0</v>
      </c>
      <c r="AA1982" s="107">
        <v>0</v>
      </c>
      <c r="AB1982" s="108">
        <v>3.2455627774200901E-3</v>
      </c>
      <c r="AC1982" s="108" t="s">
        <v>156</v>
      </c>
      <c r="AD1982" s="110" t="s">
        <v>157</v>
      </c>
    </row>
    <row r="1983" spans="1:30" x14ac:dyDescent="0.2">
      <c r="A1983" s="105" t="s">
        <v>5727</v>
      </c>
      <c r="B1983" s="105" t="s">
        <v>382</v>
      </c>
      <c r="C1983" s="105" t="s">
        <v>5728</v>
      </c>
      <c r="D1983" s="106">
        <v>0</v>
      </c>
      <c r="E1983" s="107">
        <v>0</v>
      </c>
      <c r="F1983" s="108">
        <v>3.14661366502033E-3</v>
      </c>
      <c r="G1983" s="108" t="s">
        <v>156</v>
      </c>
      <c r="H1983" s="109">
        <v>0</v>
      </c>
      <c r="I1983" s="107">
        <v>0</v>
      </c>
      <c r="J1983" s="108">
        <v>1.7375827194348499E-3</v>
      </c>
      <c r="K1983" s="108" t="s">
        <v>156</v>
      </c>
      <c r="L1983" s="110" t="s">
        <v>157</v>
      </c>
      <c r="M1983" s="106">
        <v>0</v>
      </c>
      <c r="N1983" s="111">
        <v>0</v>
      </c>
      <c r="O1983" s="112">
        <v>3.0686052145762698E-3</v>
      </c>
      <c r="P1983" s="112" t="s">
        <v>156</v>
      </c>
      <c r="Q1983" s="113">
        <v>0</v>
      </c>
      <c r="R1983" s="107">
        <v>0</v>
      </c>
      <c r="S1983" s="108">
        <v>5.5599833511175197E-4</v>
      </c>
      <c r="T1983" s="108" t="s">
        <v>156</v>
      </c>
      <c r="U1983" s="110" t="s">
        <v>157</v>
      </c>
      <c r="V1983" s="106">
        <v>5.5854852628139801E-2</v>
      </c>
      <c r="W1983" s="107">
        <v>-9.2490234522503399E-3</v>
      </c>
      <c r="X1983" s="108">
        <v>3.8747294535170099E-3</v>
      </c>
      <c r="Y1983" s="108">
        <v>6.9371402325836815</v>
      </c>
      <c r="Z1983" s="109">
        <v>1.5214091416199001E-3</v>
      </c>
      <c r="AA1983" s="107">
        <v>-7.7985228393746668E-4</v>
      </c>
      <c r="AB1983" s="108">
        <v>5.2442416395913297E-3</v>
      </c>
      <c r="AC1983" s="108">
        <v>344.69634078888163</v>
      </c>
      <c r="AD1983" s="110">
        <v>-3.5680282620842112</v>
      </c>
    </row>
    <row r="1984" spans="1:30" x14ac:dyDescent="0.2">
      <c r="A1984" s="105" t="s">
        <v>5729</v>
      </c>
      <c r="B1984" s="105" t="s">
        <v>374</v>
      </c>
      <c r="C1984" s="105" t="s">
        <v>5730</v>
      </c>
      <c r="D1984" s="106">
        <v>0</v>
      </c>
      <c r="E1984" s="107">
        <v>0</v>
      </c>
      <c r="F1984" s="108">
        <v>3.14661366497017E-3</v>
      </c>
      <c r="G1984" s="108" t="s">
        <v>156</v>
      </c>
      <c r="H1984" s="109">
        <v>0</v>
      </c>
      <c r="I1984" s="107">
        <v>0</v>
      </c>
      <c r="J1984" s="108">
        <v>1.73758271945389E-3</v>
      </c>
      <c r="K1984" s="108" t="s">
        <v>156</v>
      </c>
      <c r="L1984" s="110" t="s">
        <v>157</v>
      </c>
      <c r="M1984" s="106">
        <v>0</v>
      </c>
      <c r="N1984" s="111">
        <v>0</v>
      </c>
      <c r="O1984" s="112">
        <v>3.0686052145868698E-3</v>
      </c>
      <c r="P1984" s="112" t="s">
        <v>156</v>
      </c>
      <c r="Q1984" s="113">
        <v>0</v>
      </c>
      <c r="R1984" s="107">
        <v>0</v>
      </c>
      <c r="S1984" s="108">
        <v>5.5599833511175197E-4</v>
      </c>
      <c r="T1984" s="108" t="s">
        <v>156</v>
      </c>
      <c r="U1984" s="110" t="s">
        <v>157</v>
      </c>
      <c r="V1984" s="106">
        <v>5.5854852628139801E-2</v>
      </c>
      <c r="W1984" s="107">
        <v>-9.2490234522503399E-3</v>
      </c>
      <c r="X1984" s="108">
        <v>3.8747294535169501E-3</v>
      </c>
      <c r="Y1984" s="108">
        <v>6.9371402325835749</v>
      </c>
      <c r="Z1984" s="109">
        <v>1.5214091416198899E-3</v>
      </c>
      <c r="AA1984" s="107">
        <v>-7.7985228393746147E-4</v>
      </c>
      <c r="AB1984" s="108">
        <v>5.2442416395912196E-3</v>
      </c>
      <c r="AC1984" s="108">
        <v>344.69634078887668</v>
      </c>
      <c r="AD1984" s="110">
        <v>-3.568028262084221</v>
      </c>
    </row>
    <row r="1985" spans="1:30" x14ac:dyDescent="0.2">
      <c r="A1985" s="105" t="s">
        <v>5731</v>
      </c>
      <c r="B1985" s="105" t="s">
        <v>368</v>
      </c>
      <c r="C1985" s="105" t="s">
        <v>5732</v>
      </c>
      <c r="D1985" s="106">
        <v>0</v>
      </c>
      <c r="E1985" s="107">
        <v>0</v>
      </c>
      <c r="F1985" s="108">
        <v>2.7085426706555601E-3</v>
      </c>
      <c r="G1985" s="108" t="s">
        <v>156</v>
      </c>
      <c r="H1985" s="109">
        <v>0</v>
      </c>
      <c r="I1985" s="107">
        <v>0</v>
      </c>
      <c r="J1985" s="108">
        <v>1.49119413512E-3</v>
      </c>
      <c r="K1985" s="108" t="s">
        <v>156</v>
      </c>
      <c r="L1985" s="110" t="s">
        <v>157</v>
      </c>
      <c r="M1985" s="106">
        <v>0</v>
      </c>
      <c r="N1985" s="111">
        <v>0</v>
      </c>
      <c r="O1985" s="112">
        <v>2.4564343723703298E-3</v>
      </c>
      <c r="P1985" s="112" t="s">
        <v>156</v>
      </c>
      <c r="Q1985" s="113">
        <v>0</v>
      </c>
      <c r="R1985" s="107">
        <v>0</v>
      </c>
      <c r="S1985" s="108">
        <v>4.3541414398166401E-4</v>
      </c>
      <c r="T1985" s="108" t="s">
        <v>156</v>
      </c>
      <c r="U1985" s="110" t="s">
        <v>157</v>
      </c>
      <c r="V1985" s="106">
        <v>5.5854570349079598E-2</v>
      </c>
      <c r="W1985" s="107">
        <v>-9.2489767095677439E-3</v>
      </c>
      <c r="X1985" s="108">
        <v>3.9491241942559803E-3</v>
      </c>
      <c r="Y1985" s="108">
        <v>7.0703689412965938</v>
      </c>
      <c r="Z1985" s="109">
        <v>1.52140914161933E-3</v>
      </c>
      <c r="AA1985" s="107">
        <v>-7.7985228393717449E-4</v>
      </c>
      <c r="AB1985" s="108">
        <v>4.7971761234631202E-3</v>
      </c>
      <c r="AC1985" s="108">
        <v>315.31137760597312</v>
      </c>
      <c r="AD1985" s="110">
        <v>-3.5680209709791417</v>
      </c>
    </row>
    <row r="1986" spans="1:30" x14ac:dyDescent="0.2">
      <c r="A1986" s="105" t="s">
        <v>5733</v>
      </c>
      <c r="B1986" s="105" t="s">
        <v>4201</v>
      </c>
      <c r="C1986" s="105" t="s">
        <v>5734</v>
      </c>
      <c r="D1986" s="106">
        <v>0</v>
      </c>
      <c r="E1986" s="107">
        <v>0</v>
      </c>
      <c r="F1986" s="108">
        <v>2.4130233745207901E-3</v>
      </c>
      <c r="G1986" s="108" t="s">
        <v>156</v>
      </c>
      <c r="H1986" s="109">
        <v>0</v>
      </c>
      <c r="I1986" s="107">
        <v>0</v>
      </c>
      <c r="J1986" s="108">
        <v>1.21700045480641E-3</v>
      </c>
      <c r="K1986" s="108" t="s">
        <v>156</v>
      </c>
      <c r="L1986" s="110" t="s">
        <v>157</v>
      </c>
      <c r="M1986" s="106">
        <v>0</v>
      </c>
      <c r="N1986" s="111">
        <v>0</v>
      </c>
      <c r="O1986" s="112">
        <v>2.3133392211166998E-3</v>
      </c>
      <c r="P1986" s="112" t="s">
        <v>156</v>
      </c>
      <c r="Q1986" s="113">
        <v>0</v>
      </c>
      <c r="R1986" s="107">
        <v>0</v>
      </c>
      <c r="S1986" s="108">
        <v>3.4730315774064501E-4</v>
      </c>
      <c r="T1986" s="108" t="s">
        <v>156</v>
      </c>
      <c r="U1986" s="110" t="s">
        <v>157</v>
      </c>
      <c r="V1986" s="106">
        <v>4.9737512324596299E-2</v>
      </c>
      <c r="W1986" s="107">
        <v>-8.2360510555715017E-3</v>
      </c>
      <c r="X1986" s="108">
        <v>5.5339698456715004E-3</v>
      </c>
      <c r="Y1986" s="108">
        <v>11.126350287798431</v>
      </c>
      <c r="Z1986" s="109">
        <v>0</v>
      </c>
      <c r="AA1986" s="107">
        <v>0</v>
      </c>
      <c r="AB1986" s="108">
        <v>3.4024613226577701E-3</v>
      </c>
      <c r="AC1986" s="108" t="s">
        <v>156</v>
      </c>
      <c r="AD1986" s="110" t="s">
        <v>157</v>
      </c>
    </row>
    <row r="1987" spans="1:30" x14ac:dyDescent="0.2">
      <c r="A1987" s="105" t="s">
        <v>5735</v>
      </c>
      <c r="B1987" s="105" t="s">
        <v>371</v>
      </c>
      <c r="C1987" s="105" t="s">
        <v>5736</v>
      </c>
      <c r="D1987" s="106">
        <v>0</v>
      </c>
      <c r="E1987" s="107">
        <v>0</v>
      </c>
      <c r="F1987" s="108">
        <v>1.7661025606902699E-3</v>
      </c>
      <c r="G1987" s="108" t="s">
        <v>156</v>
      </c>
      <c r="H1987" s="113">
        <v>0</v>
      </c>
      <c r="I1987" s="107">
        <v>0</v>
      </c>
      <c r="J1987" s="108">
        <v>5.8141634360248096E-4</v>
      </c>
      <c r="K1987" s="108" t="s">
        <v>156</v>
      </c>
      <c r="L1987" s="110" t="s">
        <v>157</v>
      </c>
      <c r="M1987" s="106">
        <v>0</v>
      </c>
      <c r="N1987" s="111">
        <v>0</v>
      </c>
      <c r="O1987" s="112">
        <v>1.31823624893868E-3</v>
      </c>
      <c r="P1987" s="112" t="s">
        <v>156</v>
      </c>
      <c r="Q1987" s="113">
        <v>0</v>
      </c>
      <c r="R1987" s="107">
        <v>0</v>
      </c>
      <c r="S1987" s="108">
        <v>2.03840308424708E-4</v>
      </c>
      <c r="T1987" s="108" t="s">
        <v>156</v>
      </c>
      <c r="U1987" s="110" t="s">
        <v>157</v>
      </c>
      <c r="V1987" s="106">
        <v>4.9395872019766897E-2</v>
      </c>
      <c r="W1987" s="107">
        <v>-8.1794787249158639E-3</v>
      </c>
      <c r="X1987" s="108">
        <v>7.3327998674804096E-3</v>
      </c>
      <c r="Y1987" s="108">
        <v>14.844964908294402</v>
      </c>
      <c r="Z1987" s="109">
        <v>0</v>
      </c>
      <c r="AA1987" s="107">
        <v>0</v>
      </c>
      <c r="AB1987" s="108">
        <v>2.5994814287024098E-3</v>
      </c>
      <c r="AC1987" s="108" t="s">
        <v>156</v>
      </c>
      <c r="AD1987" s="110" t="s">
        <v>157</v>
      </c>
    </row>
    <row r="1988" spans="1:30" x14ac:dyDescent="0.2">
      <c r="A1988" s="105" t="s">
        <v>5737</v>
      </c>
      <c r="B1988" s="105" t="s">
        <v>4051</v>
      </c>
      <c r="C1988" s="105" t="s">
        <v>5738</v>
      </c>
      <c r="D1988" s="106">
        <v>0</v>
      </c>
      <c r="E1988" s="107">
        <v>0</v>
      </c>
      <c r="F1988" s="108">
        <v>3.14661366502033E-3</v>
      </c>
      <c r="G1988" s="108" t="s">
        <v>156</v>
      </c>
      <c r="H1988" s="109">
        <v>0</v>
      </c>
      <c r="I1988" s="107">
        <v>0</v>
      </c>
      <c r="J1988" s="108">
        <v>1.73758271945389E-3</v>
      </c>
      <c r="K1988" s="108" t="s">
        <v>156</v>
      </c>
      <c r="L1988" s="110" t="s">
        <v>157</v>
      </c>
      <c r="M1988" s="106">
        <v>0</v>
      </c>
      <c r="N1988" s="111">
        <v>0</v>
      </c>
      <c r="O1988" s="112">
        <v>3.0686052142166599E-3</v>
      </c>
      <c r="P1988" s="112" t="s">
        <v>156</v>
      </c>
      <c r="Q1988" s="113">
        <v>0</v>
      </c>
      <c r="R1988" s="107">
        <v>0</v>
      </c>
      <c r="S1988" s="108">
        <v>5.5599833511166903E-4</v>
      </c>
      <c r="T1988" s="108" t="s">
        <v>156</v>
      </c>
      <c r="U1988" s="110" t="s">
        <v>157</v>
      </c>
      <c r="V1988" s="106">
        <v>5.5854852628139801E-2</v>
      </c>
      <c r="W1988" s="107">
        <v>-9.2490234522503399E-3</v>
      </c>
      <c r="X1988" s="108">
        <v>3.8747294535169501E-3</v>
      </c>
      <c r="Y1988" s="108">
        <v>6.9371402325835749</v>
      </c>
      <c r="Z1988" s="109">
        <v>1.5214091416199001E-3</v>
      </c>
      <c r="AA1988" s="107">
        <v>-7.7985228393746668E-4</v>
      </c>
      <c r="AB1988" s="108">
        <v>5.2442416395913202E-3</v>
      </c>
      <c r="AC1988" s="108">
        <v>344.696340788881</v>
      </c>
      <c r="AD1988" s="110">
        <v>-3.5680282620842112</v>
      </c>
    </row>
    <row r="1989" spans="1:30" x14ac:dyDescent="0.2">
      <c r="A1989" s="105" t="s">
        <v>5739</v>
      </c>
      <c r="B1989" s="105" t="s">
        <v>420</v>
      </c>
      <c r="C1989" s="105" t="s">
        <v>5740</v>
      </c>
      <c r="D1989" s="106">
        <v>0</v>
      </c>
      <c r="E1989" s="107">
        <v>0</v>
      </c>
      <c r="F1989" s="108">
        <v>3.14661366502032E-3</v>
      </c>
      <c r="G1989" s="108" t="s">
        <v>156</v>
      </c>
      <c r="H1989" s="109">
        <v>0</v>
      </c>
      <c r="I1989" s="107">
        <v>0</v>
      </c>
      <c r="J1989" s="108">
        <v>1.7375827193961001E-3</v>
      </c>
      <c r="K1989" s="108" t="s">
        <v>156</v>
      </c>
      <c r="L1989" s="110" t="s">
        <v>157</v>
      </c>
      <c r="M1989" s="106">
        <v>0</v>
      </c>
      <c r="N1989" s="111">
        <v>0</v>
      </c>
      <c r="O1989" s="112">
        <v>3.0686052142166599E-3</v>
      </c>
      <c r="P1989" s="112" t="s">
        <v>156</v>
      </c>
      <c r="Q1989" s="113">
        <v>0</v>
      </c>
      <c r="R1989" s="107">
        <v>0</v>
      </c>
      <c r="S1989" s="108">
        <v>5.5599833511167001E-4</v>
      </c>
      <c r="T1989" s="108" t="s">
        <v>156</v>
      </c>
      <c r="U1989" s="110" t="s">
        <v>157</v>
      </c>
      <c r="V1989" s="106">
        <v>5.5854852628139801E-2</v>
      </c>
      <c r="W1989" s="107">
        <v>-9.2490234522503399E-3</v>
      </c>
      <c r="X1989" s="108">
        <v>3.8747294535170099E-3</v>
      </c>
      <c r="Y1989" s="108">
        <v>6.9371402325836815</v>
      </c>
      <c r="Z1989" s="109">
        <v>1.5214091416199001E-3</v>
      </c>
      <c r="AA1989" s="107">
        <v>-7.7985228393746668E-4</v>
      </c>
      <c r="AB1989" s="108">
        <v>5.2442416395913297E-3</v>
      </c>
      <c r="AC1989" s="108">
        <v>344.69634078888163</v>
      </c>
      <c r="AD1989" s="110">
        <v>-3.5680282620842112</v>
      </c>
    </row>
    <row r="1990" spans="1:30" x14ac:dyDescent="0.2">
      <c r="A1990" s="105" t="s">
        <v>5741</v>
      </c>
      <c r="B1990" s="105" t="s">
        <v>4063</v>
      </c>
      <c r="C1990" s="105" t="s">
        <v>5742</v>
      </c>
      <c r="D1990" s="106">
        <v>0</v>
      </c>
      <c r="E1990" s="107">
        <v>0</v>
      </c>
      <c r="F1990" s="108">
        <v>2.2213260089362901E-3</v>
      </c>
      <c r="G1990" s="108" t="s">
        <v>156</v>
      </c>
      <c r="H1990" s="109">
        <v>0</v>
      </c>
      <c r="I1990" s="107">
        <v>0</v>
      </c>
      <c r="J1990" s="108">
        <v>9.7980564879119594E-4</v>
      </c>
      <c r="K1990" s="108" t="s">
        <v>156</v>
      </c>
      <c r="L1990" s="110" t="s">
        <v>157</v>
      </c>
      <c r="M1990" s="106">
        <v>0</v>
      </c>
      <c r="N1990" s="111">
        <v>0</v>
      </c>
      <c r="O1990" s="112">
        <v>2.12265582567755E-3</v>
      </c>
      <c r="P1990" s="112" t="s">
        <v>156</v>
      </c>
      <c r="Q1990" s="113">
        <v>0</v>
      </c>
      <c r="R1990" s="107">
        <v>0</v>
      </c>
      <c r="S1990" s="108">
        <v>3.14463325537868E-4</v>
      </c>
      <c r="T1990" s="108" t="s">
        <v>156</v>
      </c>
      <c r="U1990" s="110" t="s">
        <v>157</v>
      </c>
      <c r="V1990" s="106">
        <v>4.9567582214803799E-2</v>
      </c>
      <c r="W1990" s="107">
        <v>-8.2079122726947847E-3</v>
      </c>
      <c r="X1990" s="108">
        <v>5.8107908620103404E-3</v>
      </c>
      <c r="Y1990" s="108">
        <v>11.722966104800037</v>
      </c>
      <c r="Z1990" s="109">
        <v>0</v>
      </c>
      <c r="AA1990" s="107">
        <v>0</v>
      </c>
      <c r="AB1990" s="108">
        <v>3.2455627774200901E-3</v>
      </c>
      <c r="AC1990" s="108" t="s">
        <v>156</v>
      </c>
      <c r="AD1990" s="110" t="s">
        <v>157</v>
      </c>
    </row>
    <row r="1991" spans="1:30" x14ac:dyDescent="0.2">
      <c r="A1991" s="105" t="s">
        <v>5743</v>
      </c>
      <c r="B1991" s="105" t="s">
        <v>5744</v>
      </c>
      <c r="C1991" s="105" t="s">
        <v>5745</v>
      </c>
      <c r="D1991" s="106">
        <v>0</v>
      </c>
      <c r="E1991" s="107">
        <v>0</v>
      </c>
      <c r="F1991" s="108">
        <v>3.14661366502033E-3</v>
      </c>
      <c r="G1991" s="108" t="s">
        <v>156</v>
      </c>
      <c r="H1991" s="109">
        <v>0</v>
      </c>
      <c r="I1991" s="107">
        <v>0</v>
      </c>
      <c r="J1991" s="108">
        <v>1.7375827193961001E-3</v>
      </c>
      <c r="K1991" s="108" t="s">
        <v>156</v>
      </c>
      <c r="L1991" s="110" t="s">
        <v>157</v>
      </c>
      <c r="M1991" s="106">
        <v>0</v>
      </c>
      <c r="N1991" s="111">
        <v>0</v>
      </c>
      <c r="O1991" s="112">
        <v>3.0686052142166599E-3</v>
      </c>
      <c r="P1991" s="112" t="s">
        <v>156</v>
      </c>
      <c r="Q1991" s="113">
        <v>0</v>
      </c>
      <c r="R1991" s="107">
        <v>0</v>
      </c>
      <c r="S1991" s="108">
        <v>5.5599833511175197E-4</v>
      </c>
      <c r="T1991" s="108" t="s">
        <v>156</v>
      </c>
      <c r="U1991" s="110" t="s">
        <v>157</v>
      </c>
      <c r="V1991" s="106">
        <v>5.5854852628139801E-2</v>
      </c>
      <c r="W1991" s="107">
        <v>-9.2490234522503399E-3</v>
      </c>
      <c r="X1991" s="108">
        <v>3.8747294535170099E-3</v>
      </c>
      <c r="Y1991" s="108">
        <v>6.9371402325836815</v>
      </c>
      <c r="Z1991" s="109">
        <v>1.5214091416199001E-3</v>
      </c>
      <c r="AA1991" s="107">
        <v>-7.7985228393746668E-4</v>
      </c>
      <c r="AB1991" s="108">
        <v>5.2442416395913297E-3</v>
      </c>
      <c r="AC1991" s="108">
        <v>344.69634078888163</v>
      </c>
      <c r="AD1991" s="110">
        <v>-3.5680282620842112</v>
      </c>
    </row>
    <row r="1992" spans="1:30" x14ac:dyDescent="0.2">
      <c r="A1992" s="105" t="s">
        <v>5746</v>
      </c>
      <c r="B1992" s="105" t="s">
        <v>426</v>
      </c>
      <c r="C1992" s="105" t="s">
        <v>5747</v>
      </c>
      <c r="D1992" s="106">
        <v>0</v>
      </c>
      <c r="E1992" s="107">
        <v>0</v>
      </c>
      <c r="F1992" s="108">
        <v>1.7661025606902699E-3</v>
      </c>
      <c r="G1992" s="108" t="s">
        <v>156</v>
      </c>
      <c r="H1992" s="113">
        <v>0</v>
      </c>
      <c r="I1992" s="107">
        <v>0</v>
      </c>
      <c r="J1992" s="108">
        <v>5.8141634356985298E-4</v>
      </c>
      <c r="K1992" s="108" t="s">
        <v>156</v>
      </c>
      <c r="L1992" s="110" t="s">
        <v>157</v>
      </c>
      <c r="M1992" s="106">
        <v>0</v>
      </c>
      <c r="N1992" s="111">
        <v>0</v>
      </c>
      <c r="O1992" s="112">
        <v>1.3182362489912499E-3</v>
      </c>
      <c r="P1992" s="112" t="s">
        <v>156</v>
      </c>
      <c r="Q1992" s="113">
        <v>0</v>
      </c>
      <c r="R1992" s="107">
        <v>0</v>
      </c>
      <c r="S1992" s="108">
        <v>2.03840308424708E-4</v>
      </c>
      <c r="T1992" s="108" t="s">
        <v>156</v>
      </c>
      <c r="U1992" s="110" t="s">
        <v>157</v>
      </c>
      <c r="V1992" s="106">
        <v>4.9395872019766897E-2</v>
      </c>
      <c r="W1992" s="107">
        <v>-8.1794787249158639E-3</v>
      </c>
      <c r="X1992" s="108">
        <v>7.3327998674804096E-3</v>
      </c>
      <c r="Y1992" s="108">
        <v>14.844964908294402</v>
      </c>
      <c r="Z1992" s="109">
        <v>0</v>
      </c>
      <c r="AA1992" s="107">
        <v>0</v>
      </c>
      <c r="AB1992" s="108">
        <v>2.5994814287024098E-3</v>
      </c>
      <c r="AC1992" s="108" t="s">
        <v>156</v>
      </c>
      <c r="AD1992" s="110" t="s">
        <v>157</v>
      </c>
    </row>
    <row r="1993" spans="1:30" x14ac:dyDescent="0.2">
      <c r="A1993" s="105" t="s">
        <v>5748</v>
      </c>
      <c r="B1993" s="105" t="s">
        <v>5749</v>
      </c>
      <c r="C1993" s="105" t="s">
        <v>5750</v>
      </c>
      <c r="D1993" s="106">
        <v>0</v>
      </c>
      <c r="E1993" s="107">
        <v>0</v>
      </c>
      <c r="F1993" s="108">
        <v>3.1466136650203499E-3</v>
      </c>
      <c r="G1993" s="108" t="s">
        <v>156</v>
      </c>
      <c r="H1993" s="109">
        <v>0</v>
      </c>
      <c r="I1993" s="107">
        <v>0</v>
      </c>
      <c r="J1993" s="108">
        <v>1.73758271945389E-3</v>
      </c>
      <c r="K1993" s="108" t="s">
        <v>156</v>
      </c>
      <c r="L1993" s="110" t="s">
        <v>157</v>
      </c>
      <c r="M1993" s="106">
        <v>0</v>
      </c>
      <c r="N1993" s="111">
        <v>0</v>
      </c>
      <c r="O1993" s="112">
        <v>3.0686052145868798E-3</v>
      </c>
      <c r="P1993" s="112" t="s">
        <v>156</v>
      </c>
      <c r="Q1993" s="113">
        <v>0</v>
      </c>
      <c r="R1993" s="107">
        <v>0</v>
      </c>
      <c r="S1993" s="108">
        <v>5.5599833511175197E-4</v>
      </c>
      <c r="T1993" s="108" t="s">
        <v>156</v>
      </c>
      <c r="U1993" s="110" t="s">
        <v>157</v>
      </c>
      <c r="V1993" s="106">
        <v>5.5854852628139703E-2</v>
      </c>
      <c r="W1993" s="107">
        <v>-9.2490234522503243E-3</v>
      </c>
      <c r="X1993" s="108">
        <v>3.87472945351696E-3</v>
      </c>
      <c r="Y1993" s="108">
        <v>6.9371402325836033</v>
      </c>
      <c r="Z1993" s="109">
        <v>1.5214091416198899E-3</v>
      </c>
      <c r="AA1993" s="107">
        <v>-7.7985228393746147E-4</v>
      </c>
      <c r="AB1993" s="108">
        <v>5.2442416395912196E-3</v>
      </c>
      <c r="AC1993" s="108">
        <v>344.69634078887668</v>
      </c>
      <c r="AD1993" s="110">
        <v>-3.5680282620842183</v>
      </c>
    </row>
    <row r="1994" spans="1:30" x14ac:dyDescent="0.2">
      <c r="A1994" s="105" t="s">
        <v>5751</v>
      </c>
      <c r="B1994" s="105" t="s">
        <v>4054</v>
      </c>
      <c r="C1994" s="105" t="s">
        <v>5752</v>
      </c>
      <c r="D1994" s="106">
        <v>0</v>
      </c>
      <c r="E1994" s="107">
        <v>0</v>
      </c>
      <c r="F1994" s="108">
        <v>3.14661366502033E-3</v>
      </c>
      <c r="G1994" s="108" t="s">
        <v>156</v>
      </c>
      <c r="H1994" s="109">
        <v>0</v>
      </c>
      <c r="I1994" s="107">
        <v>0</v>
      </c>
      <c r="J1994" s="108">
        <v>1.73758271945389E-3</v>
      </c>
      <c r="K1994" s="108" t="s">
        <v>156</v>
      </c>
      <c r="L1994" s="110" t="s">
        <v>157</v>
      </c>
      <c r="M1994" s="106">
        <v>0</v>
      </c>
      <c r="N1994" s="111">
        <v>0</v>
      </c>
      <c r="O1994" s="112">
        <v>3.0686052142166599E-3</v>
      </c>
      <c r="P1994" s="112" t="s">
        <v>156</v>
      </c>
      <c r="Q1994" s="113">
        <v>0</v>
      </c>
      <c r="R1994" s="107">
        <v>0</v>
      </c>
      <c r="S1994" s="108">
        <v>5.5599833511166903E-4</v>
      </c>
      <c r="T1994" s="108" t="s">
        <v>156</v>
      </c>
      <c r="U1994" s="110" t="s">
        <v>157</v>
      </c>
      <c r="V1994" s="106">
        <v>5.5854852628139801E-2</v>
      </c>
      <c r="W1994" s="107">
        <v>-9.2490234522503399E-3</v>
      </c>
      <c r="X1994" s="108">
        <v>3.8747294535169501E-3</v>
      </c>
      <c r="Y1994" s="108">
        <v>6.9371402325835749</v>
      </c>
      <c r="Z1994" s="109">
        <v>1.5214091416199001E-3</v>
      </c>
      <c r="AA1994" s="107">
        <v>-7.7985228393746668E-4</v>
      </c>
      <c r="AB1994" s="108">
        <v>5.2442416395913297E-3</v>
      </c>
      <c r="AC1994" s="108">
        <v>344.69634078888163</v>
      </c>
      <c r="AD1994" s="110">
        <v>-3.5680282620842112</v>
      </c>
    </row>
    <row r="1995" spans="1:30" x14ac:dyDescent="0.2">
      <c r="A1995" s="105" t="s">
        <v>5753</v>
      </c>
      <c r="B1995" s="105" t="s">
        <v>4060</v>
      </c>
      <c r="C1995" s="105" t="s">
        <v>5754</v>
      </c>
      <c r="D1995" s="106">
        <v>0</v>
      </c>
      <c r="E1995" s="107">
        <v>0</v>
      </c>
      <c r="F1995" s="108">
        <v>2.4130233745208E-3</v>
      </c>
      <c r="G1995" s="108" t="s">
        <v>156</v>
      </c>
      <c r="H1995" s="109">
        <v>0</v>
      </c>
      <c r="I1995" s="107">
        <v>0</v>
      </c>
      <c r="J1995" s="108">
        <v>1.21700045483465E-3</v>
      </c>
      <c r="K1995" s="108" t="s">
        <v>156</v>
      </c>
      <c r="L1995" s="110" t="s">
        <v>157</v>
      </c>
      <c r="M1995" s="106">
        <v>0</v>
      </c>
      <c r="N1995" s="111">
        <v>0</v>
      </c>
      <c r="O1995" s="112">
        <v>2.31333922115666E-3</v>
      </c>
      <c r="P1995" s="112" t="s">
        <v>156</v>
      </c>
      <c r="Q1995" s="113">
        <v>0</v>
      </c>
      <c r="R1995" s="107">
        <v>0</v>
      </c>
      <c r="S1995" s="108">
        <v>3.4730315774064501E-4</v>
      </c>
      <c r="T1995" s="108" t="s">
        <v>156</v>
      </c>
      <c r="U1995" s="110" t="s">
        <v>157</v>
      </c>
      <c r="V1995" s="106">
        <v>4.9737512324596299E-2</v>
      </c>
      <c r="W1995" s="107">
        <v>-8.2360510555715017E-3</v>
      </c>
      <c r="X1995" s="108">
        <v>5.5339698456715004E-3</v>
      </c>
      <c r="Y1995" s="108">
        <v>11.126350287798431</v>
      </c>
      <c r="Z1995" s="109">
        <v>0</v>
      </c>
      <c r="AA1995" s="107">
        <v>0</v>
      </c>
      <c r="AB1995" s="108">
        <v>3.4024613226577701E-3</v>
      </c>
      <c r="AC1995" s="108" t="s">
        <v>156</v>
      </c>
      <c r="AD1995" s="110" t="s">
        <v>157</v>
      </c>
    </row>
    <row r="1996" spans="1:30" x14ac:dyDescent="0.2">
      <c r="A1996" s="105" t="s">
        <v>5755</v>
      </c>
      <c r="B1996" s="105" t="s">
        <v>5756</v>
      </c>
      <c r="C1996" s="105" t="s">
        <v>5757</v>
      </c>
      <c r="D1996" s="106">
        <v>0</v>
      </c>
      <c r="E1996" s="107">
        <v>0</v>
      </c>
      <c r="F1996" s="108">
        <v>2.7085426706555601E-3</v>
      </c>
      <c r="G1996" s="108" t="s">
        <v>156</v>
      </c>
      <c r="H1996" s="109">
        <v>0</v>
      </c>
      <c r="I1996" s="107">
        <v>0</v>
      </c>
      <c r="J1996" s="108">
        <v>1.49119413512018E-3</v>
      </c>
      <c r="K1996" s="108" t="s">
        <v>156</v>
      </c>
      <c r="L1996" s="110" t="s">
        <v>157</v>
      </c>
      <c r="M1996" s="106">
        <v>0</v>
      </c>
      <c r="N1996" s="111">
        <v>0</v>
      </c>
      <c r="O1996" s="112">
        <v>2.4564343723703298E-3</v>
      </c>
      <c r="P1996" s="112" t="s">
        <v>156</v>
      </c>
      <c r="Q1996" s="113">
        <v>0</v>
      </c>
      <c r="R1996" s="107">
        <v>0</v>
      </c>
      <c r="S1996" s="108">
        <v>4.3541414398166401E-4</v>
      </c>
      <c r="T1996" s="108" t="s">
        <v>156</v>
      </c>
      <c r="U1996" s="110" t="s">
        <v>157</v>
      </c>
      <c r="V1996" s="106">
        <v>5.5854570349079598E-2</v>
      </c>
      <c r="W1996" s="107">
        <v>-9.2489767095677439E-3</v>
      </c>
      <c r="X1996" s="108">
        <v>3.9491241942559803E-3</v>
      </c>
      <c r="Y1996" s="108">
        <v>7.0703689412965938</v>
      </c>
      <c r="Z1996" s="109">
        <v>1.52140914161933E-3</v>
      </c>
      <c r="AA1996" s="107">
        <v>-7.7985228393717449E-4</v>
      </c>
      <c r="AB1996" s="108">
        <v>4.7971761234631202E-3</v>
      </c>
      <c r="AC1996" s="108">
        <v>315.31137760597312</v>
      </c>
      <c r="AD1996" s="110">
        <v>-3.5680209709791417</v>
      </c>
    </row>
    <row r="1997" spans="1:30" x14ac:dyDescent="0.2">
      <c r="A1997" s="105" t="s">
        <v>5758</v>
      </c>
      <c r="B1997" s="105" t="s">
        <v>4057</v>
      </c>
      <c r="C1997" s="105" t="s">
        <v>5759</v>
      </c>
      <c r="D1997" s="106">
        <v>0</v>
      </c>
      <c r="E1997" s="107">
        <v>0</v>
      </c>
      <c r="F1997" s="108">
        <v>3.14661366502033E-3</v>
      </c>
      <c r="G1997" s="108" t="s">
        <v>156</v>
      </c>
      <c r="H1997" s="109">
        <v>0</v>
      </c>
      <c r="I1997" s="107">
        <v>0</v>
      </c>
      <c r="J1997" s="108">
        <v>1.73758271941556E-3</v>
      </c>
      <c r="K1997" s="108" t="s">
        <v>156</v>
      </c>
      <c r="L1997" s="110" t="s">
        <v>157</v>
      </c>
      <c r="M1997" s="106">
        <v>0</v>
      </c>
      <c r="N1997" s="111">
        <v>0</v>
      </c>
      <c r="O1997" s="112">
        <v>3.0686052142166599E-3</v>
      </c>
      <c r="P1997" s="112" t="s">
        <v>156</v>
      </c>
      <c r="Q1997" s="113">
        <v>0</v>
      </c>
      <c r="R1997" s="107">
        <v>0</v>
      </c>
      <c r="S1997" s="108">
        <v>5.5599833511166903E-4</v>
      </c>
      <c r="T1997" s="108" t="s">
        <v>156</v>
      </c>
      <c r="U1997" s="110" t="s">
        <v>157</v>
      </c>
      <c r="V1997" s="106">
        <v>5.5854852628139801E-2</v>
      </c>
      <c r="W1997" s="107">
        <v>-9.2490234522503399E-3</v>
      </c>
      <c r="X1997" s="108">
        <v>3.87472945351696E-3</v>
      </c>
      <c r="Y1997" s="108">
        <v>6.9371402325835927</v>
      </c>
      <c r="Z1997" s="109">
        <v>1.5214091416199001E-3</v>
      </c>
      <c r="AA1997" s="107">
        <v>-7.7985228393746668E-4</v>
      </c>
      <c r="AB1997" s="108">
        <v>5.2442416395913297E-3</v>
      </c>
      <c r="AC1997" s="108">
        <v>344.69634078888163</v>
      </c>
      <c r="AD1997" s="110">
        <v>-3.5680282620842112</v>
      </c>
    </row>
    <row r="1998" spans="1:30" x14ac:dyDescent="0.2">
      <c r="A1998" s="105" t="s">
        <v>5760</v>
      </c>
      <c r="B1998" s="105" t="s">
        <v>4066</v>
      </c>
      <c r="C1998" s="105" t="s">
        <v>5761</v>
      </c>
      <c r="D1998" s="106">
        <v>0</v>
      </c>
      <c r="E1998" s="107">
        <v>0</v>
      </c>
      <c r="F1998" s="108">
        <v>2.0125541244083401E-3</v>
      </c>
      <c r="G1998" s="108" t="s">
        <v>156</v>
      </c>
      <c r="H1998" s="113">
        <v>0</v>
      </c>
      <c r="I1998" s="107">
        <v>0</v>
      </c>
      <c r="J1998" s="108">
        <v>8.3208729808292002E-4</v>
      </c>
      <c r="K1998" s="108" t="s">
        <v>156</v>
      </c>
      <c r="L1998" s="110" t="s">
        <v>157</v>
      </c>
      <c r="M1998" s="106">
        <v>0</v>
      </c>
      <c r="N1998" s="111">
        <v>0</v>
      </c>
      <c r="O1998" s="112">
        <v>1.6376761713951199E-3</v>
      </c>
      <c r="P1998" s="112" t="s">
        <v>156</v>
      </c>
      <c r="Q1998" s="113">
        <v>0</v>
      </c>
      <c r="R1998" s="107">
        <v>0</v>
      </c>
      <c r="S1998" s="108">
        <v>2.4637918783116199E-4</v>
      </c>
      <c r="T1998" s="108" t="s">
        <v>156</v>
      </c>
      <c r="U1998" s="110" t="s">
        <v>157</v>
      </c>
      <c r="V1998" s="106">
        <v>4.9539418702541499E-2</v>
      </c>
      <c r="W1998" s="107">
        <v>-8.2032486674186948E-3</v>
      </c>
      <c r="X1998" s="108">
        <v>6.4402078644037403E-3</v>
      </c>
      <c r="Y1998" s="108">
        <v>13.00016841754613</v>
      </c>
      <c r="Z1998" s="109">
        <v>0</v>
      </c>
      <c r="AA1998" s="107">
        <v>0</v>
      </c>
      <c r="AB1998" s="108">
        <v>3.0706329117599798E-3</v>
      </c>
      <c r="AC1998" s="108" t="s">
        <v>156</v>
      </c>
      <c r="AD1998" s="110" t="s">
        <v>157</v>
      </c>
    </row>
    <row r="1999" spans="1:30" x14ac:dyDescent="0.2">
      <c r="A1999" s="105" t="s">
        <v>5762</v>
      </c>
      <c r="B1999" s="105" t="s">
        <v>435</v>
      </c>
      <c r="C1999" s="105" t="s">
        <v>5763</v>
      </c>
      <c r="D1999" s="106">
        <v>0</v>
      </c>
      <c r="E1999" s="107">
        <v>0</v>
      </c>
      <c r="F1999" s="108">
        <v>3.14661366497017E-3</v>
      </c>
      <c r="G1999" s="108" t="s">
        <v>156</v>
      </c>
      <c r="H1999" s="109">
        <v>0</v>
      </c>
      <c r="I1999" s="107">
        <v>0</v>
      </c>
      <c r="J1999" s="108">
        <v>1.73758271945389E-3</v>
      </c>
      <c r="K1999" s="108" t="s">
        <v>156</v>
      </c>
      <c r="L1999" s="110" t="s">
        <v>157</v>
      </c>
      <c r="M1999" s="106">
        <v>0</v>
      </c>
      <c r="N1999" s="111">
        <v>0</v>
      </c>
      <c r="O1999" s="112">
        <v>3.0686052145233399E-3</v>
      </c>
      <c r="P1999" s="112" t="s">
        <v>156</v>
      </c>
      <c r="Q1999" s="113">
        <v>0</v>
      </c>
      <c r="R1999" s="107">
        <v>0</v>
      </c>
      <c r="S1999" s="108">
        <v>5.5599833511175197E-4</v>
      </c>
      <c r="T1999" s="108" t="s">
        <v>156</v>
      </c>
      <c r="U1999" s="110" t="s">
        <v>157</v>
      </c>
      <c r="V1999" s="106">
        <v>5.5854852628139801E-2</v>
      </c>
      <c r="W1999" s="107">
        <v>-9.2490234522503399E-3</v>
      </c>
      <c r="X1999" s="108">
        <v>3.8747294535169501E-3</v>
      </c>
      <c r="Y1999" s="108">
        <v>6.9371402325835749</v>
      </c>
      <c r="Z1999" s="109">
        <v>1.5214091416198899E-3</v>
      </c>
      <c r="AA1999" s="107">
        <v>-7.7985228393746147E-4</v>
      </c>
      <c r="AB1999" s="108">
        <v>5.2442416395912196E-3</v>
      </c>
      <c r="AC1999" s="108">
        <v>344.69634078887668</v>
      </c>
      <c r="AD1999" s="110">
        <v>-3.568028262084221</v>
      </c>
    </row>
    <row r="2000" spans="1:30" x14ac:dyDescent="0.2">
      <c r="A2000" s="105" t="s">
        <v>5764</v>
      </c>
      <c r="B2000" s="105" t="s">
        <v>5765</v>
      </c>
      <c r="C2000" s="105" t="s">
        <v>5766</v>
      </c>
      <c r="D2000" s="106">
        <v>0</v>
      </c>
      <c r="E2000" s="107">
        <v>0</v>
      </c>
      <c r="F2000" s="108">
        <v>0</v>
      </c>
      <c r="G2000" s="108" t="s">
        <v>156</v>
      </c>
      <c r="H2000" s="109">
        <v>0</v>
      </c>
      <c r="I2000" s="107">
        <v>0</v>
      </c>
      <c r="J2000" s="108">
        <v>0</v>
      </c>
      <c r="K2000" s="108" t="s">
        <v>156</v>
      </c>
      <c r="L2000" s="110" t="s">
        <v>157</v>
      </c>
      <c r="M2000" s="106">
        <v>0</v>
      </c>
      <c r="N2000" s="111">
        <v>0</v>
      </c>
      <c r="O2000" s="112">
        <v>0</v>
      </c>
      <c r="P2000" s="112" t="s">
        <v>156</v>
      </c>
      <c r="Q2000" s="109">
        <v>0</v>
      </c>
      <c r="R2000" s="107">
        <v>0</v>
      </c>
      <c r="S2000" s="108">
        <v>0</v>
      </c>
      <c r="T2000" s="108" t="s">
        <v>156</v>
      </c>
      <c r="U2000" s="110" t="s">
        <v>157</v>
      </c>
      <c r="V2000" s="106">
        <v>0</v>
      </c>
      <c r="W2000" s="107">
        <v>0</v>
      </c>
      <c r="X2000" s="108">
        <v>0</v>
      </c>
      <c r="Y2000" s="108" t="s">
        <v>156</v>
      </c>
      <c r="Z2000" s="109">
        <v>0</v>
      </c>
      <c r="AA2000" s="107">
        <v>0</v>
      </c>
      <c r="AB2000" s="108">
        <v>0</v>
      </c>
      <c r="AC2000" s="108" t="s">
        <v>156</v>
      </c>
      <c r="AD2000" s="110" t="s">
        <v>157</v>
      </c>
    </row>
    <row r="2001" spans="1:30" x14ac:dyDescent="0.2">
      <c r="A2001" s="105" t="s">
        <v>5767</v>
      </c>
      <c r="B2001" s="105" t="s">
        <v>5768</v>
      </c>
      <c r="C2001" s="105" t="s">
        <v>5769</v>
      </c>
      <c r="D2001" s="106">
        <v>3.3033209783428501E-3</v>
      </c>
      <c r="E2001" s="107">
        <v>-1.3405736668991443E-3</v>
      </c>
      <c r="F2001" s="114">
        <v>3.5927534436836E-6</v>
      </c>
      <c r="G2001" s="108">
        <v>0.10876186320488744</v>
      </c>
      <c r="H2001" s="109">
        <v>7.2843626117875197E-4</v>
      </c>
      <c r="I2001" s="107">
        <v>-1.7946200078313673E-3</v>
      </c>
      <c r="J2001" s="114">
        <v>1.84160985274732E-6</v>
      </c>
      <c r="K2001" s="108">
        <v>0.2528168833560312</v>
      </c>
      <c r="L2001" s="110">
        <v>0.420827900528082</v>
      </c>
      <c r="M2001" s="106">
        <v>1.00499155047947E-3</v>
      </c>
      <c r="N2001" s="111">
        <v>-5.457757958506951E-4</v>
      </c>
      <c r="O2001" s="115">
        <v>2.45279484445823E-6</v>
      </c>
      <c r="P2001" s="112">
        <v>0.24406124044406441</v>
      </c>
      <c r="Q2001" s="109">
        <v>3.2906983155550802E-4</v>
      </c>
      <c r="R2001" s="107">
        <v>-7.5910832607431662E-4</v>
      </c>
      <c r="S2001" s="114">
        <v>7.7170728060920801E-7</v>
      </c>
      <c r="T2001" s="108">
        <v>0.23451170742737482</v>
      </c>
      <c r="U2001" s="110">
        <v>0.47599736024707806</v>
      </c>
      <c r="V2001" s="106">
        <v>2.3943866285960598E-3</v>
      </c>
      <c r="W2001" s="107">
        <v>-3.9648727083889054E-4</v>
      </c>
      <c r="X2001" s="114">
        <v>3.9768166239974902E-6</v>
      </c>
      <c r="Y2001" s="108">
        <v>0.1660891593906571</v>
      </c>
      <c r="Z2001" s="109">
        <v>3.5726274323887502E-4</v>
      </c>
      <c r="AA2001" s="107">
        <v>-1.8312770618950853E-4</v>
      </c>
      <c r="AB2001" s="114">
        <v>8.1347099622442197E-7</v>
      </c>
      <c r="AC2001" s="108">
        <v>0.22769544589218876</v>
      </c>
      <c r="AD2001" s="110">
        <v>-1.1144244699020749</v>
      </c>
    </row>
    <row r="2002" spans="1:30" x14ac:dyDescent="0.2">
      <c r="A2002" s="105" t="s">
        <v>5770</v>
      </c>
      <c r="B2002" s="105" t="s">
        <v>5771</v>
      </c>
      <c r="C2002" s="105" t="s">
        <v>5772</v>
      </c>
      <c r="D2002" s="106">
        <v>0</v>
      </c>
      <c r="E2002" s="107">
        <v>0</v>
      </c>
      <c r="F2002" s="108">
        <v>5.4440669101985799E-2</v>
      </c>
      <c r="G2002" s="108" t="s">
        <v>156</v>
      </c>
      <c r="H2002" s="109">
        <v>0</v>
      </c>
      <c r="I2002" s="107">
        <v>0</v>
      </c>
      <c r="J2002" s="108">
        <v>7.8243564616103396E-3</v>
      </c>
      <c r="K2002" s="108" t="s">
        <v>156</v>
      </c>
      <c r="L2002" s="110" t="s">
        <v>157</v>
      </c>
      <c r="M2002" s="106">
        <v>0</v>
      </c>
      <c r="N2002" s="111">
        <v>0</v>
      </c>
      <c r="O2002" s="112">
        <v>3.2423920619569099E-2</v>
      </c>
      <c r="P2002" s="112" t="s">
        <v>156</v>
      </c>
      <c r="Q2002" s="109">
        <v>0</v>
      </c>
      <c r="R2002" s="107">
        <v>0</v>
      </c>
      <c r="S2002" s="108">
        <v>5.1329903532368101E-3</v>
      </c>
      <c r="T2002" s="108" t="s">
        <v>156</v>
      </c>
      <c r="U2002" s="110" t="s">
        <v>157</v>
      </c>
      <c r="V2002" s="106">
        <v>0</v>
      </c>
      <c r="W2002" s="107">
        <v>0</v>
      </c>
      <c r="X2002" s="108">
        <v>3.73485903924967E-3</v>
      </c>
      <c r="Y2002" s="108" t="s">
        <v>156</v>
      </c>
      <c r="Z2002" s="109">
        <v>0</v>
      </c>
      <c r="AA2002" s="107">
        <v>0</v>
      </c>
      <c r="AB2002" s="108">
        <v>1.6413888166754299E-2</v>
      </c>
      <c r="AC2002" s="108" t="s">
        <v>156</v>
      </c>
      <c r="AD2002" s="110" t="s">
        <v>157</v>
      </c>
    </row>
    <row r="2003" spans="1:30" x14ac:dyDescent="0.2">
      <c r="A2003" s="105" t="s">
        <v>5773</v>
      </c>
      <c r="B2003" s="105" t="s">
        <v>5774</v>
      </c>
      <c r="C2003" s="105" t="s">
        <v>5775</v>
      </c>
      <c r="D2003" s="106">
        <v>0</v>
      </c>
      <c r="E2003" s="107">
        <v>0</v>
      </c>
      <c r="F2003" s="108">
        <v>4.6876576448079202E-2</v>
      </c>
      <c r="G2003" s="108" t="s">
        <v>156</v>
      </c>
      <c r="H2003" s="109">
        <v>0</v>
      </c>
      <c r="I2003" s="107">
        <v>0</v>
      </c>
      <c r="J2003" s="108">
        <v>1.1372181330134699E-2</v>
      </c>
      <c r="K2003" s="108" t="s">
        <v>156</v>
      </c>
      <c r="L2003" s="110" t="s">
        <v>157</v>
      </c>
      <c r="M2003" s="106">
        <v>0</v>
      </c>
      <c r="N2003" s="111">
        <v>0</v>
      </c>
      <c r="O2003" s="112">
        <v>2.7516950181143598E-2</v>
      </c>
      <c r="P2003" s="112" t="s">
        <v>156</v>
      </c>
      <c r="Q2003" s="109">
        <v>0</v>
      </c>
      <c r="R2003" s="107">
        <v>0</v>
      </c>
      <c r="S2003" s="108">
        <v>2.83436423321946E-3</v>
      </c>
      <c r="T2003" s="108" t="s">
        <v>156</v>
      </c>
      <c r="U2003" s="110" t="s">
        <v>157</v>
      </c>
      <c r="V2003" s="106">
        <v>0</v>
      </c>
      <c r="W2003" s="107">
        <v>0</v>
      </c>
      <c r="X2003" s="108">
        <v>2.9580931259615699E-3</v>
      </c>
      <c r="Y2003" s="108" t="s">
        <v>156</v>
      </c>
      <c r="Z2003" s="109">
        <v>0</v>
      </c>
      <c r="AA2003" s="107">
        <v>0</v>
      </c>
      <c r="AB2003" s="108">
        <v>1.6257009309913101E-2</v>
      </c>
      <c r="AC2003" s="108" t="s">
        <v>156</v>
      </c>
      <c r="AD2003" s="110" t="s">
        <v>157</v>
      </c>
    </row>
    <row r="2004" spans="1:30" x14ac:dyDescent="0.2">
      <c r="A2004" s="105" t="s">
        <v>5776</v>
      </c>
      <c r="B2004" s="105" t="s">
        <v>5777</v>
      </c>
      <c r="C2004" s="105" t="s">
        <v>5778</v>
      </c>
      <c r="D2004" s="106">
        <v>0</v>
      </c>
      <c r="E2004" s="107">
        <v>0</v>
      </c>
      <c r="F2004" s="108">
        <v>0</v>
      </c>
      <c r="G2004" s="108" t="s">
        <v>156</v>
      </c>
      <c r="H2004" s="109">
        <v>0</v>
      </c>
      <c r="I2004" s="107">
        <v>0</v>
      </c>
      <c r="J2004" s="108">
        <v>0</v>
      </c>
      <c r="K2004" s="108" t="s">
        <v>156</v>
      </c>
      <c r="L2004" s="110" t="s">
        <v>157</v>
      </c>
      <c r="M2004" s="106">
        <v>0</v>
      </c>
      <c r="N2004" s="111">
        <v>0</v>
      </c>
      <c r="O2004" s="112">
        <v>0</v>
      </c>
      <c r="P2004" s="112" t="s">
        <v>156</v>
      </c>
      <c r="Q2004" s="109">
        <v>0</v>
      </c>
      <c r="R2004" s="107">
        <v>0</v>
      </c>
      <c r="S2004" s="108">
        <v>0</v>
      </c>
      <c r="T2004" s="108" t="s">
        <v>156</v>
      </c>
      <c r="U2004" s="110" t="s">
        <v>157</v>
      </c>
      <c r="V2004" s="106">
        <v>0</v>
      </c>
      <c r="W2004" s="107">
        <v>0</v>
      </c>
      <c r="X2004" s="108">
        <v>0</v>
      </c>
      <c r="Y2004" s="108" t="s">
        <v>156</v>
      </c>
      <c r="Z2004" s="109">
        <v>0</v>
      </c>
      <c r="AA2004" s="107">
        <v>0</v>
      </c>
      <c r="AB2004" s="108">
        <v>0</v>
      </c>
      <c r="AC2004" s="108" t="s">
        <v>156</v>
      </c>
      <c r="AD2004" s="110" t="s">
        <v>157</v>
      </c>
    </row>
    <row r="2005" spans="1:30" x14ac:dyDescent="0.2">
      <c r="A2005" s="105" t="s">
        <v>5779</v>
      </c>
      <c r="B2005" s="105" t="s">
        <v>5780</v>
      </c>
      <c r="C2005" s="105" t="s">
        <v>5781</v>
      </c>
      <c r="D2005" s="106">
        <v>0.357619303125226</v>
      </c>
      <c r="E2005" s="107">
        <v>-0.14513122511788273</v>
      </c>
      <c r="F2005" s="108">
        <v>0.196614851336265</v>
      </c>
      <c r="G2005" s="108">
        <v>54.978813956084814</v>
      </c>
      <c r="H2005" s="109">
        <v>0.244147057821653</v>
      </c>
      <c r="I2005" s="107">
        <v>-0.601495584680101</v>
      </c>
      <c r="J2005" s="108">
        <v>6.2440850413158798E-2</v>
      </c>
      <c r="K2005" s="108">
        <v>25.575098455116841</v>
      </c>
      <c r="L2005" s="110">
        <v>2.0511961972589936</v>
      </c>
      <c r="M2005" s="106">
        <v>0.24401355739736899</v>
      </c>
      <c r="N2005" s="111">
        <v>-0.13251523699216303</v>
      </c>
      <c r="O2005" s="112">
        <v>0.11108269766683999</v>
      </c>
      <c r="P2005" s="112">
        <v>45.523166356672981</v>
      </c>
      <c r="Q2005" s="109">
        <v>9.7129143388759498E-2</v>
      </c>
      <c r="R2005" s="107">
        <v>-0.22406047100199261</v>
      </c>
      <c r="S2005" s="108">
        <v>2.8602404684464601E-2</v>
      </c>
      <c r="T2005" s="108">
        <v>29.447809057661967</v>
      </c>
      <c r="U2005" s="110">
        <v>0.75772989489257647</v>
      </c>
      <c r="V2005" s="116">
        <v>0</v>
      </c>
      <c r="W2005" s="107">
        <v>0</v>
      </c>
      <c r="X2005" s="108">
        <v>8.8654316802022897E-4</v>
      </c>
      <c r="Y2005" s="108" t="s">
        <v>156</v>
      </c>
      <c r="Z2005" s="109">
        <v>0</v>
      </c>
      <c r="AA2005" s="107">
        <v>0</v>
      </c>
      <c r="AB2005" s="108">
        <v>6.5831406698451103E-3</v>
      </c>
      <c r="AC2005" s="108" t="s">
        <v>156</v>
      </c>
      <c r="AD2005" s="110" t="s">
        <v>157</v>
      </c>
    </row>
    <row r="2006" spans="1:30" x14ac:dyDescent="0.2">
      <c r="A2006" s="105" t="s">
        <v>5782</v>
      </c>
      <c r="B2006" s="105" t="s">
        <v>5783</v>
      </c>
      <c r="C2006" s="105" t="s">
        <v>5784</v>
      </c>
      <c r="D2006" s="106">
        <v>-0.357619303125226</v>
      </c>
      <c r="E2006" s="107">
        <v>0.14513122511788273</v>
      </c>
      <c r="F2006" s="108">
        <v>0.196614851336265</v>
      </c>
      <c r="G2006" s="108">
        <v>54.978813956084799</v>
      </c>
      <c r="H2006" s="109">
        <v>-0.244147057821653</v>
      </c>
      <c r="I2006" s="107">
        <v>0.601495584680101</v>
      </c>
      <c r="J2006" s="108">
        <v>6.2440850413158798E-2</v>
      </c>
      <c r="K2006" s="108">
        <v>25.575098455116802</v>
      </c>
      <c r="L2006" s="110">
        <v>2.0511961972589936</v>
      </c>
      <c r="M2006" s="106">
        <v>-0.24401355739736899</v>
      </c>
      <c r="N2006" s="111">
        <v>0.13251523699216303</v>
      </c>
      <c r="O2006" s="112">
        <v>0.11108269766683999</v>
      </c>
      <c r="P2006" s="112">
        <v>45.523166356673002</v>
      </c>
      <c r="Q2006" s="109">
        <v>-9.7129143388759498E-2</v>
      </c>
      <c r="R2006" s="107">
        <v>0.22406047100199261</v>
      </c>
      <c r="S2006" s="108">
        <v>2.8602404684464601E-2</v>
      </c>
      <c r="T2006" s="108">
        <v>29.447809057661999</v>
      </c>
      <c r="U2006" s="110">
        <v>0.75772989489257647</v>
      </c>
      <c r="V2006" s="116">
        <v>0</v>
      </c>
      <c r="W2006" s="107">
        <v>0</v>
      </c>
      <c r="X2006" s="108">
        <v>8.8654316802022897E-4</v>
      </c>
      <c r="Y2006" s="108" t="s">
        <v>156</v>
      </c>
      <c r="Z2006" s="109">
        <v>0</v>
      </c>
      <c r="AA2006" s="107">
        <v>0</v>
      </c>
      <c r="AB2006" s="108">
        <v>6.5831406698451103E-3</v>
      </c>
      <c r="AC2006" s="108" t="s">
        <v>156</v>
      </c>
      <c r="AD2006" s="110" t="s">
        <v>157</v>
      </c>
    </row>
    <row r="2007" spans="1:30" x14ac:dyDescent="0.2">
      <c r="A2007" s="105" t="s">
        <v>5785</v>
      </c>
      <c r="B2007" s="105" t="s">
        <v>5786</v>
      </c>
      <c r="C2007" s="105" t="s">
        <v>5787</v>
      </c>
      <c r="D2007" s="116">
        <v>0</v>
      </c>
      <c r="E2007" s="107">
        <v>0</v>
      </c>
      <c r="F2007" s="114">
        <v>1.5982327694205901E-5</v>
      </c>
      <c r="G2007" s="108" t="s">
        <v>156</v>
      </c>
      <c r="H2007" s="113">
        <v>0</v>
      </c>
      <c r="I2007" s="107">
        <v>0</v>
      </c>
      <c r="J2007" s="114">
        <v>7.0235973158145303E-5</v>
      </c>
      <c r="K2007" s="108" t="s">
        <v>156</v>
      </c>
      <c r="L2007" s="110" t="s">
        <v>157</v>
      </c>
      <c r="M2007" s="116">
        <v>0</v>
      </c>
      <c r="N2007" s="111">
        <v>0</v>
      </c>
      <c r="O2007" s="115">
        <v>1.75417235049921E-5</v>
      </c>
      <c r="P2007" s="112" t="s">
        <v>156</v>
      </c>
      <c r="Q2007" s="113">
        <v>2.1036910288065899E-5</v>
      </c>
      <c r="R2007" s="107">
        <v>-4.8528586406911473E-5</v>
      </c>
      <c r="S2007" s="114">
        <v>3.93643291791644E-5</v>
      </c>
      <c r="T2007" s="108">
        <v>187.12029780102986</v>
      </c>
      <c r="U2007" s="110" t="s">
        <v>157</v>
      </c>
      <c r="V2007" s="116">
        <v>0</v>
      </c>
      <c r="W2007" s="107">
        <v>0</v>
      </c>
      <c r="X2007" s="114">
        <v>1.12113671573503E-6</v>
      </c>
      <c r="Y2007" s="108" t="s">
        <v>156</v>
      </c>
      <c r="Z2007" s="113">
        <v>0</v>
      </c>
      <c r="AA2007" s="107">
        <v>0</v>
      </c>
      <c r="AB2007" s="114">
        <v>5.2012105403486904E-6</v>
      </c>
      <c r="AC2007" s="108" t="s">
        <v>156</v>
      </c>
      <c r="AD2007" s="110" t="s">
        <v>157</v>
      </c>
    </row>
    <row r="2008" spans="1:30" x14ac:dyDescent="0.2">
      <c r="A2008" s="105" t="s">
        <v>5788</v>
      </c>
      <c r="B2008" s="105" t="s">
        <v>5789</v>
      </c>
      <c r="C2008" s="105" t="s">
        <v>5790</v>
      </c>
      <c r="D2008" s="106">
        <v>5.3879504964881603E-3</v>
      </c>
      <c r="E2008" s="107">
        <v>-2.1865706062181318E-3</v>
      </c>
      <c r="F2008" s="108">
        <v>2.5660124311710302E-3</v>
      </c>
      <c r="G2008" s="108">
        <v>47.62501869390865</v>
      </c>
      <c r="H2008" s="109">
        <v>2.50862415751015E-3</v>
      </c>
      <c r="I2008" s="107">
        <v>-6.1803995011336542E-3</v>
      </c>
      <c r="J2008" s="108">
        <v>6.5260527010144696E-4</v>
      </c>
      <c r="K2008" s="108">
        <v>26.014469650534188</v>
      </c>
      <c r="L2008" s="110">
        <v>1.499030161959976</v>
      </c>
      <c r="M2008" s="106">
        <v>3.9824493952173899E-3</v>
      </c>
      <c r="N2008" s="111">
        <v>-2.1627291165512057E-3</v>
      </c>
      <c r="O2008" s="112">
        <v>2.8651539708663201E-4</v>
      </c>
      <c r="P2008" s="112">
        <v>7.1944516716449582</v>
      </c>
      <c r="Q2008" s="109">
        <v>1.3906271831953801E-3</v>
      </c>
      <c r="R2008" s="107">
        <v>-3.2079412088276481E-3</v>
      </c>
      <c r="S2008" s="108">
        <v>1.93872289614365E-4</v>
      </c>
      <c r="T2008" s="108">
        <v>13.941356242503881</v>
      </c>
      <c r="U2008" s="110">
        <v>0.56879472413156118</v>
      </c>
      <c r="V2008" s="106">
        <v>3.89977175998518E-3</v>
      </c>
      <c r="W2008" s="107">
        <v>-6.4576449080728268E-4</v>
      </c>
      <c r="X2008" s="108">
        <v>6.1708458314051705E-4</v>
      </c>
      <c r="Y2008" s="108">
        <v>15.82360766525634</v>
      </c>
      <c r="Z2008" s="109">
        <v>3.5578191704183299E-4</v>
      </c>
      <c r="AA2008" s="107">
        <v>-1.8236865613499914E-4</v>
      </c>
      <c r="AB2008" s="108">
        <v>2.8579167915787699E-4</v>
      </c>
      <c r="AC2008" s="108">
        <v>80.327769756851779</v>
      </c>
      <c r="AD2008" s="110">
        <v>-1.8241503189389132</v>
      </c>
    </row>
    <row r="2009" spans="1:30" x14ac:dyDescent="0.2">
      <c r="A2009" s="105" t="s">
        <v>5791</v>
      </c>
      <c r="B2009" s="105" t="s">
        <v>5792</v>
      </c>
      <c r="C2009" s="105" t="s">
        <v>5793</v>
      </c>
      <c r="D2009" s="106">
        <v>3.1072402688369599E-3</v>
      </c>
      <c r="E2009" s="107">
        <v>-1.260999009312474E-3</v>
      </c>
      <c r="F2009" s="108">
        <v>4.3585241314285801E-4</v>
      </c>
      <c r="G2009" s="108">
        <v>14.026994227453082</v>
      </c>
      <c r="H2009" s="109">
        <v>6.4448139179673603E-4</v>
      </c>
      <c r="I2009" s="107">
        <v>-1.587783670354117E-3</v>
      </c>
      <c r="J2009" s="108">
        <v>2.7054176805217498E-4</v>
      </c>
      <c r="K2009" s="108">
        <v>41.978212481501956</v>
      </c>
      <c r="L2009" s="110">
        <v>0.33244722178079844</v>
      </c>
      <c r="M2009" s="106">
        <v>9.4075883745524998E-4</v>
      </c>
      <c r="N2009" s="111">
        <v>-5.1089325374999996E-4</v>
      </c>
      <c r="O2009" s="112">
        <v>1.5973367674258399E-4</v>
      </c>
      <c r="P2009" s="112">
        <v>16.979237439284987</v>
      </c>
      <c r="Q2009" s="109">
        <v>3.2906983155550802E-4</v>
      </c>
      <c r="R2009" s="107">
        <v>-7.5910832607431662E-4</v>
      </c>
      <c r="S2009" s="108">
        <v>1.30866510934923E-4</v>
      </c>
      <c r="T2009" s="108">
        <v>39.768613949300367</v>
      </c>
      <c r="U2009" s="110">
        <v>0.57128389007045155</v>
      </c>
      <c r="V2009" s="106">
        <v>2.3688319088761602E-3</v>
      </c>
      <c r="W2009" s="107">
        <v>-3.9225565637955958E-4</v>
      </c>
      <c r="X2009" s="108">
        <v>4.3820885341570599E-4</v>
      </c>
      <c r="Y2009" s="108">
        <v>18.498942528328424</v>
      </c>
      <c r="Z2009" s="109">
        <v>2.8631926767326202E-4</v>
      </c>
      <c r="AA2009" s="107">
        <v>-1.4676310843811198E-4</v>
      </c>
      <c r="AB2009" s="108">
        <v>1.56446838372122E-4</v>
      </c>
      <c r="AC2009" s="108">
        <v>54.640695208348291</v>
      </c>
      <c r="AD2009" s="110">
        <v>-1.4183048849415969</v>
      </c>
    </row>
    <row r="2010" spans="1:30" x14ac:dyDescent="0.2">
      <c r="A2010" s="105" t="s">
        <v>5794</v>
      </c>
      <c r="B2010" s="105" t="s">
        <v>5795</v>
      </c>
      <c r="C2010" s="105" t="s">
        <v>5796</v>
      </c>
      <c r="D2010" s="116">
        <v>0</v>
      </c>
      <c r="E2010" s="107">
        <v>0</v>
      </c>
      <c r="F2010" s="114">
        <v>1.7130283117500401E-5</v>
      </c>
      <c r="G2010" s="108" t="s">
        <v>156</v>
      </c>
      <c r="H2010" s="113">
        <v>0</v>
      </c>
      <c r="I2010" s="107">
        <v>0</v>
      </c>
      <c r="J2010" s="114">
        <v>5.5344310036298003E-5</v>
      </c>
      <c r="K2010" s="108" t="s">
        <v>156</v>
      </c>
      <c r="L2010" s="110" t="s">
        <v>157</v>
      </c>
      <c r="M2010" s="116">
        <v>0</v>
      </c>
      <c r="N2010" s="111">
        <v>0</v>
      </c>
      <c r="O2010" s="115">
        <v>4.9102718749246098E-6</v>
      </c>
      <c r="P2010" s="112" t="s">
        <v>156</v>
      </c>
      <c r="Q2010" s="109">
        <v>1.4421617045242899E-4</v>
      </c>
      <c r="R2010" s="107">
        <v>-3.3268226147472029E-4</v>
      </c>
      <c r="S2010" s="108">
        <v>1.13336619718551E-4</v>
      </c>
      <c r="T2010" s="108">
        <v>78.588010874922048</v>
      </c>
      <c r="U2010" s="110" t="s">
        <v>157</v>
      </c>
      <c r="V2010" s="116">
        <v>0</v>
      </c>
      <c r="W2010" s="107">
        <v>0</v>
      </c>
      <c r="X2010" s="114">
        <v>2.70544464046589E-5</v>
      </c>
      <c r="Y2010" s="108" t="s">
        <v>156</v>
      </c>
      <c r="Z2010" s="113">
        <v>0</v>
      </c>
      <c r="AA2010" s="107">
        <v>0</v>
      </c>
      <c r="AB2010" s="114">
        <v>5.8486883042203001E-6</v>
      </c>
      <c r="AC2010" s="108" t="s">
        <v>156</v>
      </c>
      <c r="AD2010" s="110" t="s">
        <v>157</v>
      </c>
    </row>
    <row r="2011" spans="1:30" x14ac:dyDescent="0.2">
      <c r="A2011" s="105" t="s">
        <v>5797</v>
      </c>
      <c r="B2011" s="105" t="s">
        <v>5798</v>
      </c>
      <c r="C2011" s="105" t="s">
        <v>5799</v>
      </c>
      <c r="D2011" s="106">
        <v>4.4759570773244203E-3</v>
      </c>
      <c r="E2011" s="107">
        <v>-1.816459929680258E-3</v>
      </c>
      <c r="F2011" s="108">
        <v>2.5655194187609301E-3</v>
      </c>
      <c r="G2011" s="108">
        <v>57.31778420660175</v>
      </c>
      <c r="H2011" s="109">
        <v>8.46003501940971E-4</v>
      </c>
      <c r="I2011" s="107">
        <v>-2.0842658338038212E-3</v>
      </c>
      <c r="J2011" s="108">
        <v>6.5252139179183301E-4</v>
      </c>
      <c r="K2011" s="108">
        <v>77.129868882902329</v>
      </c>
      <c r="L2011" s="110">
        <v>0.19840975432739941</v>
      </c>
      <c r="M2011" s="106">
        <v>2.10321023251047E-3</v>
      </c>
      <c r="N2011" s="111">
        <v>-1.1421799894159174E-3</v>
      </c>
      <c r="O2011" s="112">
        <v>2.8330900158941901E-4</v>
      </c>
      <c r="P2011" s="112">
        <v>13.470313010566274</v>
      </c>
      <c r="Q2011" s="109">
        <v>7.4316083262648402E-4</v>
      </c>
      <c r="R2011" s="107">
        <v>-1.7143460796524754E-3</v>
      </c>
      <c r="S2011" s="108">
        <v>2.3948037498164101E-4</v>
      </c>
      <c r="T2011" s="108">
        <v>32.224568958413464</v>
      </c>
      <c r="U2011" s="110">
        <v>0.58586836514981622</v>
      </c>
      <c r="V2011" s="106">
        <v>4.6338556148543602E-3</v>
      </c>
      <c r="W2011" s="107">
        <v>-7.6732167823387321E-4</v>
      </c>
      <c r="X2011" s="108">
        <v>6.0474956301562904E-4</v>
      </c>
      <c r="Y2011" s="108">
        <v>13.050677735340615</v>
      </c>
      <c r="Z2011" s="109">
        <v>1.1495681008031899E-3</v>
      </c>
      <c r="AA2011" s="107">
        <v>-5.8925195361879726E-4</v>
      </c>
      <c r="AB2011" s="108">
        <v>2.85065297673365E-4</v>
      </c>
      <c r="AC2011" s="108">
        <v>24.797599852865886</v>
      </c>
      <c r="AD2011" s="110">
        <v>-0.38094687761081397</v>
      </c>
    </row>
    <row r="2012" spans="1:30" x14ac:dyDescent="0.2">
      <c r="A2012" s="105" t="s">
        <v>5800</v>
      </c>
      <c r="B2012" s="105" t="s">
        <v>5801</v>
      </c>
      <c r="C2012" s="105" t="s">
        <v>5802</v>
      </c>
      <c r="D2012" s="106">
        <v>1.9608070950589599E-4</v>
      </c>
      <c r="E2012" s="107">
        <v>-7.9574657586672676E-5</v>
      </c>
      <c r="F2012" s="108">
        <v>4.4062112135374198E-4</v>
      </c>
      <c r="G2012" s="108">
        <v>224.71416105340688</v>
      </c>
      <c r="H2012" s="113">
        <v>8.4497159811825205E-5</v>
      </c>
      <c r="I2012" s="107">
        <v>-2.0817235725997834E-4</v>
      </c>
      <c r="J2012" s="108">
        <v>2.7039312074992098E-4</v>
      </c>
      <c r="K2012" s="108">
        <v>320.00261470573122</v>
      </c>
      <c r="L2012" s="110">
        <v>1.3873975601138642</v>
      </c>
      <c r="M2012" s="116">
        <v>6.45034890899731E-5</v>
      </c>
      <c r="N2012" s="111">
        <v>-3.5029591120871672E-5</v>
      </c>
      <c r="O2012" s="112">
        <v>1.6520726889431299E-4</v>
      </c>
      <c r="P2012" s="112">
        <v>256.12144587073823</v>
      </c>
      <c r="Q2012" s="109">
        <v>1.21430440866801E-4</v>
      </c>
      <c r="R2012" s="107">
        <v>-2.8011944536251028E-4</v>
      </c>
      <c r="S2012" s="108">
        <v>1.6693560627327101E-4</v>
      </c>
      <c r="T2012" s="108">
        <v>137.47426516913114</v>
      </c>
      <c r="U2012" s="110">
        <v>2.9993960824034471</v>
      </c>
      <c r="V2012" s="116">
        <v>2.5554719719898001E-5</v>
      </c>
      <c r="W2012" s="107">
        <v>-4.2316144593306845E-6</v>
      </c>
      <c r="X2012" s="108">
        <v>4.49666326555071E-4</v>
      </c>
      <c r="Y2012" s="108">
        <v>1759.6214377766842</v>
      </c>
      <c r="Z2012" s="113">
        <v>7.2542171889494294E-5</v>
      </c>
      <c r="AA2012" s="107">
        <v>-3.7184066325230534E-5</v>
      </c>
      <c r="AB2012" s="108">
        <v>1.5588397181518599E-4</v>
      </c>
      <c r="AC2012" s="108">
        <v>214.88737896164568</v>
      </c>
      <c r="AD2012" s="110">
        <v>3.1354044519982569</v>
      </c>
    </row>
    <row r="2013" spans="1:30" x14ac:dyDescent="0.2">
      <c r="A2013" s="105" t="s">
        <v>5803</v>
      </c>
      <c r="B2013" s="105" t="s">
        <v>5804</v>
      </c>
      <c r="C2013" s="105" t="s">
        <v>5805</v>
      </c>
      <c r="D2013" s="116">
        <v>0</v>
      </c>
      <c r="E2013" s="107">
        <v>0</v>
      </c>
      <c r="F2013" s="114">
        <v>6.5884497473177E-5</v>
      </c>
      <c r="G2013" s="108" t="s">
        <v>156</v>
      </c>
      <c r="H2013" s="113">
        <v>3.1527053797704997E-5</v>
      </c>
      <c r="I2013" s="107">
        <v>-7.7671972894074895E-5</v>
      </c>
      <c r="J2013" s="108">
        <v>5.2305968929189102E-4</v>
      </c>
      <c r="K2013" s="108">
        <v>1659.0820463216485</v>
      </c>
      <c r="L2013" s="110" t="s">
        <v>157</v>
      </c>
      <c r="M2013" s="116">
        <v>0</v>
      </c>
      <c r="N2013" s="111">
        <v>0</v>
      </c>
      <c r="O2013" s="115">
        <v>8.2020455420687399E-5</v>
      </c>
      <c r="P2013" s="112" t="s">
        <v>156</v>
      </c>
      <c r="Q2013" s="113">
        <v>0</v>
      </c>
      <c r="R2013" s="107">
        <v>0</v>
      </c>
      <c r="S2013" s="114">
        <v>1.7389319197613801E-5</v>
      </c>
      <c r="T2013" s="108" t="s">
        <v>156</v>
      </c>
      <c r="U2013" s="110" t="s">
        <v>157</v>
      </c>
      <c r="V2013" s="106">
        <v>0</v>
      </c>
      <c r="W2013" s="107">
        <v>0</v>
      </c>
      <c r="X2013" s="108">
        <v>1.9622341388204301E-4</v>
      </c>
      <c r="Y2013" s="108" t="s">
        <v>156</v>
      </c>
      <c r="Z2013" s="109">
        <v>0</v>
      </c>
      <c r="AA2013" s="107">
        <v>0</v>
      </c>
      <c r="AB2013" s="108">
        <v>2.08428911700413E-4</v>
      </c>
      <c r="AC2013" s="108" t="s">
        <v>156</v>
      </c>
      <c r="AD2013" s="110" t="s">
        <v>157</v>
      </c>
    </row>
    <row r="2014" spans="1:30" x14ac:dyDescent="0.2">
      <c r="A2014" s="105" t="s">
        <v>5806</v>
      </c>
      <c r="B2014" s="105" t="s">
        <v>5807</v>
      </c>
      <c r="C2014" s="105" t="s">
        <v>5808</v>
      </c>
      <c r="D2014" s="116">
        <v>0</v>
      </c>
      <c r="E2014" s="107">
        <v>0</v>
      </c>
      <c r="F2014" s="114">
        <v>3.7384691139531402E-5</v>
      </c>
      <c r="G2014" s="108" t="s">
        <v>156</v>
      </c>
      <c r="H2014" s="109">
        <v>2.3403830318235799E-4</v>
      </c>
      <c r="I2014" s="107">
        <v>-5.7659104011421034E-4</v>
      </c>
      <c r="J2014" s="108">
        <v>4.9870859871611298E-4</v>
      </c>
      <c r="K2014" s="108">
        <v>213.08845258868979</v>
      </c>
      <c r="L2014" s="110" t="s">
        <v>157</v>
      </c>
      <c r="M2014" s="116">
        <v>0</v>
      </c>
      <c r="N2014" s="111">
        <v>0</v>
      </c>
      <c r="O2014" s="115">
        <v>7.19333309772921E-5</v>
      </c>
      <c r="P2014" s="112" t="s">
        <v>156</v>
      </c>
      <c r="Q2014" s="113">
        <v>0</v>
      </c>
      <c r="R2014" s="107">
        <v>0</v>
      </c>
      <c r="S2014" s="114">
        <v>1.3830221634417301E-5</v>
      </c>
      <c r="T2014" s="108" t="s">
        <v>156</v>
      </c>
      <c r="U2014" s="110" t="s">
        <v>157</v>
      </c>
      <c r="V2014" s="106">
        <v>0</v>
      </c>
      <c r="W2014" s="107">
        <v>0</v>
      </c>
      <c r="X2014" s="108">
        <v>1.82903287673488E-4</v>
      </c>
      <c r="Y2014" s="108" t="s">
        <v>156</v>
      </c>
      <c r="Z2014" s="109">
        <v>1.11444538782329E-4</v>
      </c>
      <c r="AA2014" s="107">
        <v>-5.7124855980042486E-5</v>
      </c>
      <c r="AB2014" s="108">
        <v>1.8555978029565699E-4</v>
      </c>
      <c r="AC2014" s="108">
        <v>166.5041484518934</v>
      </c>
      <c r="AD2014" s="110" t="s">
        <v>157</v>
      </c>
    </row>
    <row r="2015" spans="1:30" x14ac:dyDescent="0.2">
      <c r="A2015" s="105" t="s">
        <v>5809</v>
      </c>
      <c r="B2015" s="105" t="s">
        <v>5810</v>
      </c>
      <c r="C2015" s="105" t="s">
        <v>5811</v>
      </c>
      <c r="D2015" s="116">
        <v>0</v>
      </c>
      <c r="E2015" s="107">
        <v>0</v>
      </c>
      <c r="F2015" s="114">
        <v>4.6586024712832201E-5</v>
      </c>
      <c r="G2015" s="108" t="s">
        <v>156</v>
      </c>
      <c r="H2015" s="109">
        <v>0</v>
      </c>
      <c r="I2015" s="107">
        <v>0</v>
      </c>
      <c r="J2015" s="108">
        <v>5.2000429062855195E-4</v>
      </c>
      <c r="K2015" s="108" t="s">
        <v>156</v>
      </c>
      <c r="L2015" s="110" t="s">
        <v>157</v>
      </c>
      <c r="M2015" s="116">
        <v>0</v>
      </c>
      <c r="N2015" s="111">
        <v>0</v>
      </c>
      <c r="O2015" s="115">
        <v>6.9558304775031994E-5</v>
      </c>
      <c r="P2015" s="112" t="s">
        <v>156</v>
      </c>
      <c r="Q2015" s="113">
        <v>0</v>
      </c>
      <c r="R2015" s="107">
        <v>0</v>
      </c>
      <c r="S2015" s="114">
        <v>1.51810198036486E-5</v>
      </c>
      <c r="T2015" s="108" t="s">
        <v>156</v>
      </c>
      <c r="U2015" s="110" t="s">
        <v>157</v>
      </c>
      <c r="V2015" s="116">
        <v>0</v>
      </c>
      <c r="W2015" s="107">
        <v>0</v>
      </c>
      <c r="X2015" s="108">
        <v>1.61260381987267E-4</v>
      </c>
      <c r="Y2015" s="108" t="s">
        <v>156</v>
      </c>
      <c r="Z2015" s="109">
        <v>2.66143635167879E-4</v>
      </c>
      <c r="AA2015" s="107">
        <v>-1.3642137151884164E-4</v>
      </c>
      <c r="AB2015" s="108">
        <v>3.1487095224016598E-4</v>
      </c>
      <c r="AC2015" s="108">
        <v>118.30865391221946</v>
      </c>
      <c r="AD2015" s="110" t="s">
        <v>157</v>
      </c>
    </row>
    <row r="2016" spans="1:30" x14ac:dyDescent="0.2">
      <c r="A2016" s="105" t="s">
        <v>5812</v>
      </c>
      <c r="B2016" s="105" t="s">
        <v>5813</v>
      </c>
      <c r="C2016" s="105" t="s">
        <v>5814</v>
      </c>
      <c r="D2016" s="116">
        <v>0</v>
      </c>
      <c r="E2016" s="107">
        <v>0</v>
      </c>
      <c r="F2016" s="114">
        <v>4.2687709947109503E-5</v>
      </c>
      <c r="G2016" s="108" t="s">
        <v>156</v>
      </c>
      <c r="H2016" s="109">
        <v>0</v>
      </c>
      <c r="I2016" s="107">
        <v>0</v>
      </c>
      <c r="J2016" s="108">
        <v>2.8647506105601101E-4</v>
      </c>
      <c r="K2016" s="108" t="s">
        <v>156</v>
      </c>
      <c r="L2016" s="110" t="s">
        <v>157</v>
      </c>
      <c r="M2016" s="116">
        <v>0</v>
      </c>
      <c r="N2016" s="111">
        <v>0</v>
      </c>
      <c r="O2016" s="115">
        <v>6.9656221839928194E-5</v>
      </c>
      <c r="P2016" s="112" t="s">
        <v>156</v>
      </c>
      <c r="Q2016" s="113">
        <v>0</v>
      </c>
      <c r="R2016" s="107">
        <v>0</v>
      </c>
      <c r="S2016" s="114">
        <v>1.6511580786372999E-5</v>
      </c>
      <c r="T2016" s="108" t="s">
        <v>156</v>
      </c>
      <c r="U2016" s="110" t="s">
        <v>157</v>
      </c>
      <c r="V2016" s="116">
        <v>0</v>
      </c>
      <c r="W2016" s="107">
        <v>0</v>
      </c>
      <c r="X2016" s="108">
        <v>1.7353302066517199E-4</v>
      </c>
      <c r="Y2016" s="108" t="s">
        <v>156</v>
      </c>
      <c r="Z2016" s="109">
        <v>1.5469909638554199E-4</v>
      </c>
      <c r="AA2016" s="107">
        <v>-7.9296515538795039E-5</v>
      </c>
      <c r="AB2016" s="108">
        <v>2.8448229052950097E-4</v>
      </c>
      <c r="AC2016" s="108">
        <v>183.89395748021212</v>
      </c>
      <c r="AD2016" s="110" t="s">
        <v>157</v>
      </c>
    </row>
    <row r="2017" spans="1:30" x14ac:dyDescent="0.2">
      <c r="A2017" s="105" t="s">
        <v>5815</v>
      </c>
      <c r="B2017" s="105" t="s">
        <v>5816</v>
      </c>
      <c r="C2017" s="105" t="s">
        <v>5817</v>
      </c>
      <c r="D2017" s="106">
        <v>3.1983922892780199E-3</v>
      </c>
      <c r="E2017" s="107">
        <v>-1.2979908726793935E-3</v>
      </c>
      <c r="F2017" s="108">
        <v>2.0861086925350299E-3</v>
      </c>
      <c r="G2017" s="108">
        <v>65.223665637523524</v>
      </c>
      <c r="H2017" s="109">
        <v>1.3365169963630401E-3</v>
      </c>
      <c r="I2017" s="107">
        <v>-3.2927248001060365E-3</v>
      </c>
      <c r="J2017" s="108">
        <v>7.4803303628463897E-4</v>
      </c>
      <c r="K2017" s="108">
        <v>55.968838280411191</v>
      </c>
      <c r="L2017" s="110">
        <v>1.3430017006595572</v>
      </c>
      <c r="M2017" s="106">
        <v>1.44350152366972E-3</v>
      </c>
      <c r="N2017" s="111">
        <v>-7.839152403984577E-4</v>
      </c>
      <c r="O2017" s="112">
        <v>1.0000222939163599E-3</v>
      </c>
      <c r="P2017" s="112">
        <v>69.277536429200865</v>
      </c>
      <c r="Q2017" s="109">
        <v>1.89713017998189E-3</v>
      </c>
      <c r="R2017" s="107">
        <v>-4.3763577732533546E-3</v>
      </c>
      <c r="S2017" s="108">
        <v>3.7135847481645402E-4</v>
      </c>
      <c r="T2017" s="108">
        <v>19.574749204611727</v>
      </c>
      <c r="U2017" s="110">
        <v>2.4809611064960597</v>
      </c>
      <c r="V2017" s="106">
        <v>0</v>
      </c>
      <c r="W2017" s="107">
        <v>0</v>
      </c>
      <c r="X2017" s="108">
        <v>9.2631790549060303E-4</v>
      </c>
      <c r="Y2017" s="108" t="s">
        <v>156</v>
      </c>
      <c r="Z2017" s="109">
        <v>2.66731299202764E-4</v>
      </c>
      <c r="AA2017" s="107">
        <v>-1.3672259958909301E-4</v>
      </c>
      <c r="AB2017" s="108">
        <v>3.5523934516537402E-4</v>
      </c>
      <c r="AC2017" s="108">
        <v>133.18247473286885</v>
      </c>
      <c r="AD2017" s="110" t="s">
        <v>157</v>
      </c>
    </row>
    <row r="2018" spans="1:30" x14ac:dyDescent="0.2">
      <c r="A2018" s="105" t="s">
        <v>5818</v>
      </c>
      <c r="B2018" s="105" t="s">
        <v>5819</v>
      </c>
      <c r="C2018" s="105" t="s">
        <v>5820</v>
      </c>
      <c r="D2018" s="106">
        <v>1.47310663667042E-3</v>
      </c>
      <c r="E2018" s="107">
        <v>-5.9782503081048336E-4</v>
      </c>
      <c r="F2018" s="108">
        <v>2.0861924981871701E-3</v>
      </c>
      <c r="G2018" s="108">
        <v>141.61856625006274</v>
      </c>
      <c r="H2018" s="109">
        <v>7.9976896076222701E-4</v>
      </c>
      <c r="I2018" s="107">
        <v>-1.9703595978374649E-3</v>
      </c>
      <c r="J2018" s="108">
        <v>7.4700644201045302E-4</v>
      </c>
      <c r="K2018" s="108">
        <v>93.40277988514481</v>
      </c>
      <c r="L2018" s="110">
        <v>1.720663742099215</v>
      </c>
      <c r="M2018" s="106">
        <v>2.19014692536685E-3</v>
      </c>
      <c r="N2018" s="111">
        <v>-1.1893922696681058E-3</v>
      </c>
      <c r="O2018" s="112">
        <v>9.9961561253677491E-4</v>
      </c>
      <c r="P2018" s="112">
        <v>45.641486466454261</v>
      </c>
      <c r="Q2018" s="109">
        <v>1.11519271653543E-3</v>
      </c>
      <c r="R2018" s="107">
        <v>-2.5725605787010057E-3</v>
      </c>
      <c r="S2018" s="108">
        <v>3.5859902377085299E-4</v>
      </c>
      <c r="T2018" s="108">
        <v>32.155789618579362</v>
      </c>
      <c r="U2018" s="110">
        <v>1.112980445916822</v>
      </c>
      <c r="V2018" s="106">
        <v>1.98780613445896E-3</v>
      </c>
      <c r="W2018" s="107">
        <v>-3.2916147283639012E-4</v>
      </c>
      <c r="X2018" s="108">
        <v>9.2649495209264901E-4</v>
      </c>
      <c r="Y2018" s="108">
        <v>46.608919050590508</v>
      </c>
      <c r="Z2018" s="109">
        <v>1.18330075267234E-3</v>
      </c>
      <c r="AA2018" s="107">
        <v>-6.0654282225089634E-4</v>
      </c>
      <c r="AB2018" s="108">
        <v>3.55237828814981E-4</v>
      </c>
      <c r="AC2018" s="108">
        <v>30.020924774426099</v>
      </c>
      <c r="AD2018" s="110">
        <v>0.88181402060247394</v>
      </c>
    </row>
    <row r="2019" spans="1:30" x14ac:dyDescent="0.2">
      <c r="A2019" s="105" t="s">
        <v>5821</v>
      </c>
      <c r="B2019" s="105" t="s">
        <v>5822</v>
      </c>
      <c r="C2019" s="105" t="s">
        <v>5823</v>
      </c>
      <c r="D2019" s="106">
        <v>0</v>
      </c>
      <c r="E2019" s="107">
        <v>0</v>
      </c>
      <c r="F2019" s="108">
        <v>4.2028359323706696E-3</v>
      </c>
      <c r="G2019" s="108" t="s">
        <v>156</v>
      </c>
      <c r="H2019" s="113">
        <v>0</v>
      </c>
      <c r="I2019" s="107">
        <v>0</v>
      </c>
      <c r="J2019" s="108">
        <v>1.15660295390345E-4</v>
      </c>
      <c r="K2019" s="108" t="s">
        <v>156</v>
      </c>
      <c r="L2019" s="110" t="s">
        <v>157</v>
      </c>
      <c r="M2019" s="106">
        <v>0</v>
      </c>
      <c r="N2019" s="111">
        <v>0</v>
      </c>
      <c r="O2019" s="112">
        <v>1.87980104292306E-3</v>
      </c>
      <c r="P2019" s="112" t="s">
        <v>156</v>
      </c>
      <c r="Q2019" s="113">
        <v>0</v>
      </c>
      <c r="R2019" s="107">
        <v>0</v>
      </c>
      <c r="S2019" s="114">
        <v>7.7991251535827397E-5</v>
      </c>
      <c r="T2019" s="108" t="s">
        <v>156</v>
      </c>
      <c r="U2019" s="110" t="s">
        <v>157</v>
      </c>
      <c r="V2019" s="116">
        <v>0</v>
      </c>
      <c r="W2019" s="107">
        <v>0</v>
      </c>
      <c r="X2019" s="108">
        <v>1.0059332447543E-3</v>
      </c>
      <c r="Y2019" s="108" t="s">
        <v>156</v>
      </c>
      <c r="Z2019" s="113">
        <v>0</v>
      </c>
      <c r="AA2019" s="107">
        <v>0</v>
      </c>
      <c r="AB2019" s="114">
        <v>6.9092384225730397E-5</v>
      </c>
      <c r="AC2019" s="108" t="s">
        <v>156</v>
      </c>
      <c r="AD2019" s="110" t="s">
        <v>157</v>
      </c>
    </row>
    <row r="2020" spans="1:30" x14ac:dyDescent="0.2">
      <c r="A2020" s="105" t="s">
        <v>5824</v>
      </c>
      <c r="B2020" s="105" t="s">
        <v>5825</v>
      </c>
      <c r="C2020" s="105" t="s">
        <v>5826</v>
      </c>
      <c r="D2020" s="106">
        <v>2.8905355459154501E-3</v>
      </c>
      <c r="E2020" s="107">
        <v>-1.1730545900610972E-3</v>
      </c>
      <c r="F2020" s="108">
        <v>4.9068475966970101E-3</v>
      </c>
      <c r="G2020" s="108">
        <v>169.75565665091941</v>
      </c>
      <c r="H2020" s="109">
        <v>1.00598879143207E-3</v>
      </c>
      <c r="I2020" s="107">
        <v>-2.4784153521361669E-3</v>
      </c>
      <c r="J2020" s="108">
        <v>5.5899608666209197E-4</v>
      </c>
      <c r="K2020" s="108">
        <v>55.566830507757061</v>
      </c>
      <c r="L2020" s="110">
        <v>1.0791478326448938</v>
      </c>
      <c r="M2020" s="106">
        <v>7.1335618116919299E-4</v>
      </c>
      <c r="N2020" s="111">
        <v>-3.8739881675311881E-4</v>
      </c>
      <c r="O2020" s="112">
        <v>1.7863159882779199E-3</v>
      </c>
      <c r="P2020" s="112">
        <v>250.41010864308242</v>
      </c>
      <c r="Q2020" s="109">
        <v>2.78100216135249E-4</v>
      </c>
      <c r="R2020" s="107">
        <v>-6.415300623379219E-4</v>
      </c>
      <c r="S2020" s="108">
        <v>1.63425495387448E-4</v>
      </c>
      <c r="T2020" s="108">
        <v>58.764965255535429</v>
      </c>
      <c r="U2020" s="110">
        <v>0.72769732465676795</v>
      </c>
      <c r="V2020" s="106">
        <v>5.0390357598978396E-4</v>
      </c>
      <c r="W2020" s="107">
        <v>-8.3441559196851126E-5</v>
      </c>
      <c r="X2020" s="108">
        <v>1.13005445196863E-3</v>
      </c>
      <c r="Y2020" s="108">
        <v>224.2600580376791</v>
      </c>
      <c r="Z2020" s="109">
        <v>2.64474364236015E-4</v>
      </c>
      <c r="AA2020" s="107">
        <v>-1.3556572742343511E-4</v>
      </c>
      <c r="AB2020" s="108">
        <v>1.6978267573878201E-4</v>
      </c>
      <c r="AC2020" s="108">
        <v>64.196269543640611</v>
      </c>
      <c r="AD2020" s="110">
        <v>0.70015447309748413</v>
      </c>
    </row>
    <row r="2021" spans="1:30" x14ac:dyDescent="0.2">
      <c r="A2021" s="105" t="s">
        <v>5827</v>
      </c>
      <c r="B2021" s="105" t="s">
        <v>5828</v>
      </c>
      <c r="C2021" s="105" t="s">
        <v>5829</v>
      </c>
      <c r="D2021" s="106">
        <v>9.9646189954747505E-4</v>
      </c>
      <c r="E2021" s="107">
        <v>-4.0439018531943587E-4</v>
      </c>
      <c r="F2021" s="108">
        <v>2.8436050750745802E-3</v>
      </c>
      <c r="G2021" s="108">
        <v>285.37017585579048</v>
      </c>
      <c r="H2021" s="109">
        <v>6.0424532117249496E-4</v>
      </c>
      <c r="I2021" s="107">
        <v>-1.4886556323540157E-3</v>
      </c>
      <c r="J2021" s="108">
        <v>5.1206934466039797E-4</v>
      </c>
      <c r="K2021" s="108">
        <v>84.745272609933323</v>
      </c>
      <c r="L2021" s="110">
        <v>1.8801901687350706</v>
      </c>
      <c r="M2021" s="106">
        <v>9.3955472556983197E-4</v>
      </c>
      <c r="N2021" s="111">
        <v>-5.1023934265766917E-4</v>
      </c>
      <c r="O2021" s="112">
        <v>2.2749445280427099E-3</v>
      </c>
      <c r="P2021" s="112">
        <v>242.13007141898788</v>
      </c>
      <c r="Q2021" s="109">
        <v>3.2906983155550802E-4</v>
      </c>
      <c r="R2021" s="107">
        <v>-7.5910832607431662E-4</v>
      </c>
      <c r="S2021" s="108">
        <v>1.4597829151899699E-4</v>
      </c>
      <c r="T2021" s="108">
        <v>44.36088559955796</v>
      </c>
      <c r="U2021" s="110">
        <v>0.5731316313380671</v>
      </c>
      <c r="V2021" s="106">
        <v>4.19360552832091E-4</v>
      </c>
      <c r="W2021" s="107">
        <v>-6.9442052133149702E-5</v>
      </c>
      <c r="X2021" s="108">
        <v>1.17486364131987E-3</v>
      </c>
      <c r="Y2021" s="108">
        <v>280.15597399078143</v>
      </c>
      <c r="Z2021" s="109">
        <v>3.5726274323887502E-4</v>
      </c>
      <c r="AA2021" s="107">
        <v>-1.8312770618950853E-4</v>
      </c>
      <c r="AB2021" s="108">
        <v>1.6180406596187001E-4</v>
      </c>
      <c r="AC2021" s="108">
        <v>45.289935495368368</v>
      </c>
      <c r="AD2021" s="110">
        <v>1.3989685916075068</v>
      </c>
    </row>
    <row r="2022" spans="1:30" x14ac:dyDescent="0.2">
      <c r="A2022" s="105" t="s">
        <v>5830</v>
      </c>
      <c r="B2022" s="105" t="s">
        <v>5831</v>
      </c>
      <c r="C2022" s="105" t="s">
        <v>5832</v>
      </c>
      <c r="D2022" s="106">
        <v>0</v>
      </c>
      <c r="E2022" s="107">
        <v>0</v>
      </c>
      <c r="F2022" s="108">
        <v>3.0399006634260102E-3</v>
      </c>
      <c r="G2022" s="108" t="s">
        <v>156</v>
      </c>
      <c r="H2022" s="113">
        <v>0</v>
      </c>
      <c r="I2022" s="107">
        <v>0</v>
      </c>
      <c r="J2022" s="108">
        <v>1.44119138291611E-4</v>
      </c>
      <c r="K2022" s="108" t="s">
        <v>156</v>
      </c>
      <c r="L2022" s="110" t="s">
        <v>157</v>
      </c>
      <c r="M2022" s="106">
        <v>0</v>
      </c>
      <c r="N2022" s="111">
        <v>0</v>
      </c>
      <c r="O2022" s="112">
        <v>2.5313655566703698E-3</v>
      </c>
      <c r="P2022" s="112" t="s">
        <v>156</v>
      </c>
      <c r="Q2022" s="113">
        <v>0</v>
      </c>
      <c r="R2022" s="107">
        <v>0</v>
      </c>
      <c r="S2022" s="114">
        <v>8.97484760282799E-5</v>
      </c>
      <c r="T2022" s="108" t="s">
        <v>156</v>
      </c>
      <c r="U2022" s="110" t="s">
        <v>157</v>
      </c>
      <c r="V2022" s="116">
        <v>0</v>
      </c>
      <c r="W2022" s="107">
        <v>0</v>
      </c>
      <c r="X2022" s="108">
        <v>8.3793474566498704E-4</v>
      </c>
      <c r="Y2022" s="108" t="s">
        <v>156</v>
      </c>
      <c r="Z2022" s="113">
        <v>0</v>
      </c>
      <c r="AA2022" s="107">
        <v>0</v>
      </c>
      <c r="AB2022" s="114">
        <v>8.8934590780422994E-5</v>
      </c>
      <c r="AC2022" s="108" t="s">
        <v>156</v>
      </c>
      <c r="AD2022" s="110" t="s">
        <v>157</v>
      </c>
    </row>
    <row r="2023" spans="1:30" x14ac:dyDescent="0.2">
      <c r="A2023" s="105" t="s">
        <v>5833</v>
      </c>
      <c r="B2023" s="105" t="s">
        <v>5834</v>
      </c>
      <c r="C2023" s="105" t="s">
        <v>5835</v>
      </c>
      <c r="D2023" s="106">
        <v>4.4241170722470096E-3</v>
      </c>
      <c r="E2023" s="107">
        <v>-1.7954219057781551E-3</v>
      </c>
      <c r="F2023" s="108">
        <v>4.1106011084305104E-3</v>
      </c>
      <c r="G2023" s="108">
        <v>92.913479487619782</v>
      </c>
      <c r="H2023" s="109">
        <v>3.4839657163647199E-4</v>
      </c>
      <c r="I2023" s="107">
        <v>-8.5833104616031542E-4</v>
      </c>
      <c r="J2023" s="108">
        <v>3.6103464471096998E-4</v>
      </c>
      <c r="K2023" s="108">
        <v>103.62749639444931</v>
      </c>
      <c r="L2023" s="110">
        <v>-1.0647168151944615</v>
      </c>
      <c r="M2023" s="106">
        <v>4.5759318974291101E-4</v>
      </c>
      <c r="N2023" s="111">
        <v>-2.485028726745471E-4</v>
      </c>
      <c r="O2023" s="112">
        <v>2.2190229983683201E-3</v>
      </c>
      <c r="P2023" s="112">
        <v>484.93357158899829</v>
      </c>
      <c r="Q2023" s="109">
        <v>2.2712057373615801E-4</v>
      </c>
      <c r="R2023" s="107">
        <v>-5.2392866806087344E-4</v>
      </c>
      <c r="S2023" s="108">
        <v>2.39884144148663E-4</v>
      </c>
      <c r="T2023" s="108">
        <v>105.61973325557561</v>
      </c>
      <c r="U2023" s="110">
        <v>1.0761078754857958</v>
      </c>
      <c r="V2023" s="106">
        <v>4.0635686347844403E-3</v>
      </c>
      <c r="W2023" s="107">
        <v>-6.7288766928041738E-4</v>
      </c>
      <c r="X2023" s="108">
        <v>1.08823727740702E-3</v>
      </c>
      <c r="Y2023" s="108">
        <v>26.78033460765571</v>
      </c>
      <c r="Z2023" s="109">
        <v>4.4798310186464503E-4</v>
      </c>
      <c r="AA2023" s="107">
        <v>-2.2962964767160341E-4</v>
      </c>
      <c r="AB2023" s="108">
        <v>3.0714298380148298E-4</v>
      </c>
      <c r="AC2023" s="108">
        <v>68.561287808191494</v>
      </c>
      <c r="AD2023" s="110">
        <v>-1.5510567623114357</v>
      </c>
    </row>
    <row r="2024" spans="1:30" x14ac:dyDescent="0.2">
      <c r="A2024" s="105" t="s">
        <v>5836</v>
      </c>
      <c r="B2024" s="105" t="s">
        <v>5837</v>
      </c>
      <c r="C2024" s="105" t="s">
        <v>5838</v>
      </c>
      <c r="D2024" s="116">
        <v>5.8053873085455098E-7</v>
      </c>
      <c r="E2024" s="107">
        <v>-2.3559773340254738E-7</v>
      </c>
      <c r="F2024" s="108">
        <v>3.3926177383055999E-3</v>
      </c>
      <c r="G2024" s="108">
        <v>584391.28312966798</v>
      </c>
      <c r="H2024" s="109">
        <v>1.7380912807095901E-4</v>
      </c>
      <c r="I2024" s="107">
        <v>-4.2820677031524761E-4</v>
      </c>
      <c r="J2024" s="108">
        <v>3.34182307397111E-4</v>
      </c>
      <c r="K2024" s="108">
        <v>192.26971051870089</v>
      </c>
      <c r="L2024" s="110">
        <v>10.82776623120114</v>
      </c>
      <c r="M2024" s="116">
        <v>1.6698539487399901E-5</v>
      </c>
      <c r="N2024" s="111">
        <v>-9.0683933351797009E-6</v>
      </c>
      <c r="O2024" s="112">
        <v>1.9760676932835501E-3</v>
      </c>
      <c r="P2024" s="112">
        <v>11833.775611182149</v>
      </c>
      <c r="Q2024" s="113">
        <v>4.1899846439586797E-5</v>
      </c>
      <c r="R2024" s="107">
        <v>-9.6655843968365953E-5</v>
      </c>
      <c r="S2024" s="108">
        <v>1.78070623977294E-4</v>
      </c>
      <c r="T2024" s="108">
        <v>424.99111359284984</v>
      </c>
      <c r="U2024" s="110">
        <v>3.4139380893141396</v>
      </c>
      <c r="V2024" s="106">
        <v>0</v>
      </c>
      <c r="W2024" s="107">
        <v>0</v>
      </c>
      <c r="X2024" s="108">
        <v>1.48898607383663E-3</v>
      </c>
      <c r="Y2024" s="108" t="s">
        <v>156</v>
      </c>
      <c r="Z2024" s="109">
        <v>2.02563646853333E-4</v>
      </c>
      <c r="AA2024" s="107">
        <v>-1.0383119065071347E-4</v>
      </c>
      <c r="AB2024" s="108">
        <v>3.03973497537408E-4</v>
      </c>
      <c r="AC2024" s="108">
        <v>150.0632034717963</v>
      </c>
      <c r="AD2024" s="110" t="s">
        <v>157</v>
      </c>
    </row>
    <row r="2025" spans="1:30" x14ac:dyDescent="0.2">
      <c r="A2025" s="105" t="s">
        <v>5839</v>
      </c>
      <c r="B2025" s="105" t="s">
        <v>5840</v>
      </c>
      <c r="C2025" s="105" t="s">
        <v>5841</v>
      </c>
      <c r="D2025" s="106">
        <v>0</v>
      </c>
      <c r="E2025" s="107">
        <v>0</v>
      </c>
      <c r="F2025" s="108">
        <v>2.50767559155924E-3</v>
      </c>
      <c r="G2025" s="108" t="s">
        <v>156</v>
      </c>
      <c r="H2025" s="113">
        <v>0</v>
      </c>
      <c r="I2025" s="107">
        <v>0</v>
      </c>
      <c r="J2025" s="114">
        <v>1.08776602024193E-5</v>
      </c>
      <c r="K2025" s="108" t="s">
        <v>156</v>
      </c>
      <c r="L2025" s="110" t="s">
        <v>157</v>
      </c>
      <c r="M2025" s="116">
        <v>5.20803870967742E-5</v>
      </c>
      <c r="N2025" s="111">
        <v>-2.8283038501560877E-5</v>
      </c>
      <c r="O2025" s="112">
        <v>7.4889490250068503E-4</v>
      </c>
      <c r="P2025" s="112">
        <v>1437.9595549263317</v>
      </c>
      <c r="Q2025" s="113">
        <v>0</v>
      </c>
      <c r="R2025" s="107">
        <v>0</v>
      </c>
      <c r="S2025" s="114">
        <v>2.8502964859186701E-5</v>
      </c>
      <c r="T2025" s="108" t="s">
        <v>156</v>
      </c>
      <c r="U2025" s="110" t="s">
        <v>157</v>
      </c>
      <c r="V2025" s="116">
        <v>0</v>
      </c>
      <c r="W2025" s="107">
        <v>0</v>
      </c>
      <c r="X2025" s="108">
        <v>8.7107355549077402E-4</v>
      </c>
      <c r="Y2025" s="108" t="s">
        <v>156</v>
      </c>
      <c r="Z2025" s="113">
        <v>0</v>
      </c>
      <c r="AA2025" s="107">
        <v>0</v>
      </c>
      <c r="AB2025" s="114">
        <v>4.8507849462677696E-6</v>
      </c>
      <c r="AC2025" s="108" t="s">
        <v>156</v>
      </c>
      <c r="AD2025" s="110" t="s">
        <v>157</v>
      </c>
    </row>
    <row r="2026" spans="1:30" x14ac:dyDescent="0.2">
      <c r="A2026" s="105" t="s">
        <v>5842</v>
      </c>
      <c r="B2026" s="105" t="s">
        <v>5843</v>
      </c>
      <c r="C2026" s="105" t="s">
        <v>5844</v>
      </c>
      <c r="D2026" s="106">
        <v>0</v>
      </c>
      <c r="E2026" s="107">
        <v>0</v>
      </c>
      <c r="F2026" s="108">
        <v>2.49021576625041E-3</v>
      </c>
      <c r="G2026" s="108" t="s">
        <v>156</v>
      </c>
      <c r="H2026" s="113">
        <v>0</v>
      </c>
      <c r="I2026" s="107">
        <v>0</v>
      </c>
      <c r="J2026" s="114">
        <v>1.85613016587317E-5</v>
      </c>
      <c r="K2026" s="108" t="s">
        <v>156</v>
      </c>
      <c r="L2026" s="110" t="s">
        <v>157</v>
      </c>
      <c r="M2026" s="116">
        <v>0</v>
      </c>
      <c r="N2026" s="111">
        <v>0</v>
      </c>
      <c r="O2026" s="112">
        <v>1.0192271704366599E-3</v>
      </c>
      <c r="P2026" s="112" t="s">
        <v>156</v>
      </c>
      <c r="Q2026" s="113">
        <v>0</v>
      </c>
      <c r="R2026" s="107">
        <v>0</v>
      </c>
      <c r="S2026" s="114">
        <v>4.8432044971657799E-5</v>
      </c>
      <c r="T2026" s="108" t="s">
        <v>156</v>
      </c>
      <c r="U2026" s="110" t="s">
        <v>157</v>
      </c>
      <c r="V2026" s="116">
        <v>0</v>
      </c>
      <c r="W2026" s="107">
        <v>0</v>
      </c>
      <c r="X2026" s="108">
        <v>4.84727738136279E-4</v>
      </c>
      <c r="Y2026" s="108" t="s">
        <v>156</v>
      </c>
      <c r="Z2026" s="113">
        <v>0</v>
      </c>
      <c r="AA2026" s="107">
        <v>0</v>
      </c>
      <c r="AB2026" s="114">
        <v>2.6980755107346899E-5</v>
      </c>
      <c r="AC2026" s="108" t="s">
        <v>156</v>
      </c>
      <c r="AD2026" s="110" t="s">
        <v>157</v>
      </c>
    </row>
    <row r="2027" spans="1:30" x14ac:dyDescent="0.2">
      <c r="A2027" s="105" t="s">
        <v>5845</v>
      </c>
      <c r="B2027" s="105" t="s">
        <v>5846</v>
      </c>
      <c r="C2027" s="105" t="s">
        <v>5847</v>
      </c>
      <c r="D2027" s="106">
        <v>0</v>
      </c>
      <c r="E2027" s="107">
        <v>0</v>
      </c>
      <c r="F2027" s="108">
        <v>2.4973636096514802E-3</v>
      </c>
      <c r="G2027" s="108" t="s">
        <v>156</v>
      </c>
      <c r="H2027" s="113">
        <v>0</v>
      </c>
      <c r="I2027" s="107">
        <v>0</v>
      </c>
      <c r="J2027" s="114">
        <v>2.06687069765722E-5</v>
      </c>
      <c r="K2027" s="108" t="s">
        <v>156</v>
      </c>
      <c r="L2027" s="110" t="s">
        <v>157</v>
      </c>
      <c r="M2027" s="116">
        <v>0</v>
      </c>
      <c r="N2027" s="111">
        <v>0</v>
      </c>
      <c r="O2027" s="112">
        <v>1.1060285127592699E-3</v>
      </c>
      <c r="P2027" s="112" t="s">
        <v>156</v>
      </c>
      <c r="Q2027" s="113">
        <v>0</v>
      </c>
      <c r="R2027" s="107">
        <v>0</v>
      </c>
      <c r="S2027" s="114">
        <v>2.90390603536519E-5</v>
      </c>
      <c r="T2027" s="108" t="s">
        <v>156</v>
      </c>
      <c r="U2027" s="110" t="s">
        <v>157</v>
      </c>
      <c r="V2027" s="116">
        <v>0</v>
      </c>
      <c r="W2027" s="107">
        <v>0</v>
      </c>
      <c r="X2027" s="108">
        <v>9.3050405476966598E-4</v>
      </c>
      <c r="Y2027" s="108" t="s">
        <v>156</v>
      </c>
      <c r="Z2027" s="113">
        <v>0</v>
      </c>
      <c r="AA2027" s="107">
        <v>0</v>
      </c>
      <c r="AB2027" s="114">
        <v>3.9533898047854901E-5</v>
      </c>
      <c r="AC2027" s="108" t="s">
        <v>156</v>
      </c>
      <c r="AD2027" s="110" t="s">
        <v>157</v>
      </c>
    </row>
    <row r="2028" spans="1:30" x14ac:dyDescent="0.2">
      <c r="A2028" s="105" t="s">
        <v>5848</v>
      </c>
      <c r="B2028" s="105" t="s">
        <v>5849</v>
      </c>
      <c r="C2028" s="105" t="s">
        <v>5850</v>
      </c>
      <c r="D2028" s="116">
        <v>4.7719702317903597E-5</v>
      </c>
      <c r="E2028" s="107">
        <v>-1.9365897755337059E-5</v>
      </c>
      <c r="F2028" s="108">
        <v>2.1449876817000099E-3</v>
      </c>
      <c r="G2028" s="108">
        <v>4494.9728885782424</v>
      </c>
      <c r="H2028" s="113">
        <v>0</v>
      </c>
      <c r="I2028" s="107">
        <v>0</v>
      </c>
      <c r="J2028" s="114">
        <v>2.1008427519183401E-5</v>
      </c>
      <c r="K2028" s="108" t="s">
        <v>156</v>
      </c>
      <c r="L2028" s="110" t="s">
        <v>157</v>
      </c>
      <c r="M2028" s="116">
        <v>0</v>
      </c>
      <c r="N2028" s="111">
        <v>0</v>
      </c>
      <c r="O2028" s="112">
        <v>1.1150898467896201E-3</v>
      </c>
      <c r="P2028" s="112" t="s">
        <v>156</v>
      </c>
      <c r="Q2028" s="113">
        <v>0</v>
      </c>
      <c r="R2028" s="107">
        <v>0</v>
      </c>
      <c r="S2028" s="114">
        <v>4.8918280955555297E-5</v>
      </c>
      <c r="T2028" s="108" t="s">
        <v>156</v>
      </c>
      <c r="U2028" s="110" t="s">
        <v>157</v>
      </c>
      <c r="V2028" s="116">
        <v>6.2063123832450701E-5</v>
      </c>
      <c r="W2028" s="107">
        <v>-1.0277053126751235E-5</v>
      </c>
      <c r="X2028" s="108">
        <v>8.8271326833930003E-4</v>
      </c>
      <c r="Y2028" s="108">
        <v>1422.2830141813765</v>
      </c>
      <c r="Z2028" s="113">
        <v>0</v>
      </c>
      <c r="AA2028" s="107">
        <v>0</v>
      </c>
      <c r="AB2028" s="114">
        <v>3.1616372318153498E-5</v>
      </c>
      <c r="AC2028" s="108" t="s">
        <v>156</v>
      </c>
      <c r="AD2028" s="110" t="s">
        <v>157</v>
      </c>
    </row>
    <row r="2029" spans="1:30" x14ac:dyDescent="0.2">
      <c r="A2029" s="105" t="s">
        <v>5851</v>
      </c>
      <c r="B2029" s="105" t="s">
        <v>5852</v>
      </c>
      <c r="C2029" s="105" t="s">
        <v>5853</v>
      </c>
      <c r="D2029" s="106">
        <v>0</v>
      </c>
      <c r="E2029" s="107">
        <v>0</v>
      </c>
      <c r="F2029" s="108">
        <v>2.6456135316787598E-3</v>
      </c>
      <c r="G2029" s="108" t="s">
        <v>156</v>
      </c>
      <c r="H2029" s="113">
        <v>0</v>
      </c>
      <c r="I2029" s="107">
        <v>0</v>
      </c>
      <c r="J2029" s="114">
        <v>2.54375706864297E-5</v>
      </c>
      <c r="K2029" s="108" t="s">
        <v>156</v>
      </c>
      <c r="L2029" s="110" t="s">
        <v>157</v>
      </c>
      <c r="M2029" s="116">
        <v>0</v>
      </c>
      <c r="N2029" s="111">
        <v>0</v>
      </c>
      <c r="O2029" s="112">
        <v>1.31494760396179E-3</v>
      </c>
      <c r="P2029" s="112" t="s">
        <v>156</v>
      </c>
      <c r="Q2029" s="113">
        <v>0</v>
      </c>
      <c r="R2029" s="107">
        <v>0</v>
      </c>
      <c r="S2029" s="114">
        <v>4.60358135702931E-5</v>
      </c>
      <c r="T2029" s="108" t="s">
        <v>156</v>
      </c>
      <c r="U2029" s="110" t="s">
        <v>157</v>
      </c>
      <c r="V2029" s="116">
        <v>0</v>
      </c>
      <c r="W2029" s="107">
        <v>0</v>
      </c>
      <c r="X2029" s="108">
        <v>7.4886251232662003E-4</v>
      </c>
      <c r="Y2029" s="108" t="s">
        <v>156</v>
      </c>
      <c r="Z2029" s="113">
        <v>0</v>
      </c>
      <c r="AA2029" s="107">
        <v>0</v>
      </c>
      <c r="AB2029" s="114">
        <v>4.5560160900408202E-5</v>
      </c>
      <c r="AC2029" s="108" t="s">
        <v>156</v>
      </c>
      <c r="AD2029" s="110" t="s">
        <v>157</v>
      </c>
    </row>
    <row r="2030" spans="1:30" x14ac:dyDescent="0.2">
      <c r="A2030" s="105" t="s">
        <v>5854</v>
      </c>
      <c r="B2030" s="105" t="s">
        <v>5855</v>
      </c>
      <c r="C2030" s="105" t="s">
        <v>5856</v>
      </c>
      <c r="D2030" s="116">
        <v>0</v>
      </c>
      <c r="E2030" s="107">
        <v>0</v>
      </c>
      <c r="F2030" s="114">
        <v>6.9377918192770003E-8</v>
      </c>
      <c r="G2030" s="108" t="s">
        <v>156</v>
      </c>
      <c r="H2030" s="109">
        <v>0</v>
      </c>
      <c r="I2030" s="107">
        <v>0</v>
      </c>
      <c r="J2030" s="108">
        <v>0</v>
      </c>
      <c r="K2030" s="108" t="s">
        <v>156</v>
      </c>
      <c r="L2030" s="110" t="s">
        <v>157</v>
      </c>
      <c r="M2030" s="116">
        <v>0</v>
      </c>
      <c r="N2030" s="111">
        <v>0</v>
      </c>
      <c r="O2030" s="115">
        <v>3.3193339115172701E-8</v>
      </c>
      <c r="P2030" s="112" t="s">
        <v>156</v>
      </c>
      <c r="Q2030" s="113">
        <v>0</v>
      </c>
      <c r="R2030" s="107">
        <v>0</v>
      </c>
      <c r="S2030" s="114">
        <v>3.0927702927547103E-8</v>
      </c>
      <c r="T2030" s="108" t="s">
        <v>156</v>
      </c>
      <c r="U2030" s="110" t="s">
        <v>157</v>
      </c>
      <c r="V2030" s="116">
        <v>0</v>
      </c>
      <c r="W2030" s="107">
        <v>0</v>
      </c>
      <c r="X2030" s="114">
        <v>1.03116519925244E-7</v>
      </c>
      <c r="Y2030" s="108" t="s">
        <v>156</v>
      </c>
      <c r="Z2030" s="113">
        <v>0</v>
      </c>
      <c r="AA2030" s="107">
        <v>0</v>
      </c>
      <c r="AB2030" s="114">
        <v>1.10218890779517E-8</v>
      </c>
      <c r="AC2030" s="108" t="s">
        <v>156</v>
      </c>
      <c r="AD2030" s="110" t="s">
        <v>157</v>
      </c>
    </row>
    <row r="2031" spans="1:30" x14ac:dyDescent="0.2">
      <c r="A2031" s="105" t="s">
        <v>5857</v>
      </c>
      <c r="B2031" s="105" t="s">
        <v>5858</v>
      </c>
      <c r="C2031" s="105" t="s">
        <v>5859</v>
      </c>
      <c r="D2031" s="116">
        <v>0</v>
      </c>
      <c r="E2031" s="107">
        <v>0</v>
      </c>
      <c r="F2031" s="114">
        <v>1.2017445783719801E-7</v>
      </c>
      <c r="G2031" s="108" t="s">
        <v>156</v>
      </c>
      <c r="H2031" s="109">
        <v>0</v>
      </c>
      <c r="I2031" s="107">
        <v>0</v>
      </c>
      <c r="J2031" s="108">
        <v>0</v>
      </c>
      <c r="K2031" s="108" t="s">
        <v>156</v>
      </c>
      <c r="L2031" s="110" t="s">
        <v>157</v>
      </c>
      <c r="M2031" s="116">
        <v>0</v>
      </c>
      <c r="N2031" s="111">
        <v>0</v>
      </c>
      <c r="O2031" s="115">
        <v>3.3915851505690898E-8</v>
      </c>
      <c r="P2031" s="112" t="s">
        <v>156</v>
      </c>
      <c r="Q2031" s="113">
        <v>0</v>
      </c>
      <c r="R2031" s="107">
        <v>0</v>
      </c>
      <c r="S2031" s="114">
        <v>3.1005141930264298E-8</v>
      </c>
      <c r="T2031" s="108" t="s">
        <v>156</v>
      </c>
      <c r="U2031" s="110" t="s">
        <v>157</v>
      </c>
      <c r="V2031" s="106">
        <v>0</v>
      </c>
      <c r="W2031" s="107">
        <v>0</v>
      </c>
      <c r="X2031" s="108">
        <v>0</v>
      </c>
      <c r="Y2031" s="108" t="s">
        <v>156</v>
      </c>
      <c r="Z2031" s="113">
        <v>0</v>
      </c>
      <c r="AA2031" s="107">
        <v>0</v>
      </c>
      <c r="AB2031" s="114">
        <v>1.02399880893759E-8</v>
      </c>
      <c r="AC2031" s="108" t="s">
        <v>156</v>
      </c>
      <c r="AD2031" s="110" t="s">
        <v>157</v>
      </c>
    </row>
    <row r="2032" spans="1:30" x14ac:dyDescent="0.2">
      <c r="A2032" s="105" t="s">
        <v>5860</v>
      </c>
      <c r="B2032" s="105" t="s">
        <v>5861</v>
      </c>
      <c r="C2032" s="105" t="s">
        <v>5862</v>
      </c>
      <c r="D2032" s="106">
        <v>0</v>
      </c>
      <c r="E2032" s="107">
        <v>0</v>
      </c>
      <c r="F2032" s="108">
        <v>0</v>
      </c>
      <c r="G2032" s="108" t="s">
        <v>156</v>
      </c>
      <c r="H2032" s="113">
        <v>0</v>
      </c>
      <c r="I2032" s="107">
        <v>0</v>
      </c>
      <c r="J2032" s="114">
        <v>4.7121633317784198E-8</v>
      </c>
      <c r="K2032" s="108" t="s">
        <v>156</v>
      </c>
      <c r="L2032" s="110" t="s">
        <v>157</v>
      </c>
      <c r="M2032" s="116">
        <v>0</v>
      </c>
      <c r="N2032" s="111">
        <v>0</v>
      </c>
      <c r="O2032" s="115">
        <v>3.2963628800929199E-8</v>
      </c>
      <c r="P2032" s="112" t="s">
        <v>156</v>
      </c>
      <c r="Q2032" s="113">
        <v>0</v>
      </c>
      <c r="R2032" s="107">
        <v>0</v>
      </c>
      <c r="S2032" s="114">
        <v>5.4280821855763403E-8</v>
      </c>
      <c r="T2032" s="108" t="s">
        <v>156</v>
      </c>
      <c r="U2032" s="110" t="s">
        <v>157</v>
      </c>
      <c r="V2032" s="116">
        <v>0</v>
      </c>
      <c r="W2032" s="107">
        <v>0</v>
      </c>
      <c r="X2032" s="114">
        <v>7.3180814095080202E-8</v>
      </c>
      <c r="Y2032" s="108" t="s">
        <v>156</v>
      </c>
      <c r="Z2032" s="113">
        <v>0</v>
      </c>
      <c r="AA2032" s="107">
        <v>0</v>
      </c>
      <c r="AB2032" s="114">
        <v>1.0240611324938901E-8</v>
      </c>
      <c r="AC2032" s="108" t="s">
        <v>156</v>
      </c>
      <c r="AD2032" s="110" t="s">
        <v>157</v>
      </c>
    </row>
    <row r="2033" spans="1:30" x14ac:dyDescent="0.2">
      <c r="A2033" s="105" t="s">
        <v>5863</v>
      </c>
      <c r="B2033" s="105" t="s">
        <v>5864</v>
      </c>
      <c r="C2033" s="105" t="s">
        <v>5865</v>
      </c>
      <c r="D2033" s="116">
        <v>0</v>
      </c>
      <c r="E2033" s="107">
        <v>0</v>
      </c>
      <c r="F2033" s="114">
        <v>8.3402710920184806E-8</v>
      </c>
      <c r="G2033" s="108" t="s">
        <v>156</v>
      </c>
      <c r="H2033" s="109">
        <v>0</v>
      </c>
      <c r="I2033" s="107">
        <v>0</v>
      </c>
      <c r="J2033" s="108">
        <v>0</v>
      </c>
      <c r="K2033" s="108" t="s">
        <v>156</v>
      </c>
      <c r="L2033" s="110" t="s">
        <v>157</v>
      </c>
      <c r="M2033" s="116">
        <v>0</v>
      </c>
      <c r="N2033" s="111">
        <v>0</v>
      </c>
      <c r="O2033" s="115">
        <v>2.8796050012896601E-8</v>
      </c>
      <c r="P2033" s="112" t="s">
        <v>156</v>
      </c>
      <c r="Q2033" s="109">
        <v>0</v>
      </c>
      <c r="R2033" s="107">
        <v>0</v>
      </c>
      <c r="S2033" s="108">
        <v>0</v>
      </c>
      <c r="T2033" s="108" t="s">
        <v>156</v>
      </c>
      <c r="U2033" s="110" t="s">
        <v>157</v>
      </c>
      <c r="V2033" s="116">
        <v>0</v>
      </c>
      <c r="W2033" s="107">
        <v>0</v>
      </c>
      <c r="X2033" s="114">
        <v>7.3326832343417496E-8</v>
      </c>
      <c r="Y2033" s="108" t="s">
        <v>156</v>
      </c>
      <c r="Z2033" s="113">
        <v>0</v>
      </c>
      <c r="AA2033" s="107">
        <v>0</v>
      </c>
      <c r="AB2033" s="114">
        <v>1.0830024072436599E-8</v>
      </c>
      <c r="AC2033" s="108" t="s">
        <v>156</v>
      </c>
      <c r="AD2033" s="110" t="s">
        <v>157</v>
      </c>
    </row>
    <row r="2034" spans="1:30" x14ac:dyDescent="0.2">
      <c r="A2034" s="105" t="s">
        <v>5866</v>
      </c>
      <c r="B2034" s="105" t="s">
        <v>5867</v>
      </c>
      <c r="C2034" s="105" t="s">
        <v>5868</v>
      </c>
      <c r="D2034" s="106">
        <v>0</v>
      </c>
      <c r="E2034" s="107">
        <v>0</v>
      </c>
      <c r="F2034" s="108">
        <v>0</v>
      </c>
      <c r="G2034" s="108" t="s">
        <v>156</v>
      </c>
      <c r="H2034" s="113">
        <v>0</v>
      </c>
      <c r="I2034" s="107">
        <v>0</v>
      </c>
      <c r="J2034" s="114">
        <v>5.6094159370957603E-8</v>
      </c>
      <c r="K2034" s="108" t="s">
        <v>156</v>
      </c>
      <c r="L2034" s="110" t="s">
        <v>157</v>
      </c>
      <c r="M2034" s="116">
        <v>0</v>
      </c>
      <c r="N2034" s="111">
        <v>0</v>
      </c>
      <c r="O2034" s="115">
        <v>3.4530773678942803E-8</v>
      </c>
      <c r="P2034" s="112" t="s">
        <v>156</v>
      </c>
      <c r="Q2034" s="113">
        <v>0</v>
      </c>
      <c r="R2034" s="107">
        <v>0</v>
      </c>
      <c r="S2034" s="114">
        <v>3.7438403701779104E-9</v>
      </c>
      <c r="T2034" s="108" t="s">
        <v>156</v>
      </c>
      <c r="U2034" s="110" t="s">
        <v>157</v>
      </c>
      <c r="V2034" s="116">
        <v>0</v>
      </c>
      <c r="W2034" s="107">
        <v>0</v>
      </c>
      <c r="X2034" s="114">
        <v>1.96245155445437E-7</v>
      </c>
      <c r="Y2034" s="108" t="s">
        <v>156</v>
      </c>
      <c r="Z2034" s="109">
        <v>0</v>
      </c>
      <c r="AA2034" s="107">
        <v>0</v>
      </c>
      <c r="AB2034" s="108">
        <v>0</v>
      </c>
      <c r="AC2034" s="108" t="s">
        <v>156</v>
      </c>
      <c r="AD2034" s="110" t="s">
        <v>157</v>
      </c>
    </row>
    <row r="2035" spans="1:30" x14ac:dyDescent="0.2">
      <c r="A2035" s="105" t="s">
        <v>5869</v>
      </c>
      <c r="B2035" s="105" t="s">
        <v>5870</v>
      </c>
      <c r="C2035" s="105" t="s">
        <v>5871</v>
      </c>
      <c r="D2035" s="106">
        <v>0</v>
      </c>
      <c r="E2035" s="107">
        <v>0</v>
      </c>
      <c r="F2035" s="108">
        <v>0</v>
      </c>
      <c r="G2035" s="108" t="s">
        <v>156</v>
      </c>
      <c r="H2035" s="113">
        <v>0</v>
      </c>
      <c r="I2035" s="107">
        <v>0</v>
      </c>
      <c r="J2035" s="114">
        <v>4.3606192854102399E-8</v>
      </c>
      <c r="K2035" s="108" t="s">
        <v>156</v>
      </c>
      <c r="L2035" s="110" t="s">
        <v>157</v>
      </c>
      <c r="M2035" s="116">
        <v>0</v>
      </c>
      <c r="N2035" s="111">
        <v>0</v>
      </c>
      <c r="O2035" s="115">
        <v>3.3160733590972703E-8</v>
      </c>
      <c r="P2035" s="112" t="s">
        <v>156</v>
      </c>
      <c r="Q2035" s="113">
        <v>0</v>
      </c>
      <c r="R2035" s="107">
        <v>0</v>
      </c>
      <c r="S2035" s="114">
        <v>2.0291754582760301E-8</v>
      </c>
      <c r="T2035" s="108" t="s">
        <v>156</v>
      </c>
      <c r="U2035" s="110" t="s">
        <v>157</v>
      </c>
      <c r="V2035" s="116">
        <v>0</v>
      </c>
      <c r="W2035" s="107">
        <v>0</v>
      </c>
      <c r="X2035" s="114">
        <v>7.1223688970778898E-8</v>
      </c>
      <c r="Y2035" s="108" t="s">
        <v>156</v>
      </c>
      <c r="Z2035" s="113">
        <v>0</v>
      </c>
      <c r="AA2035" s="107">
        <v>0</v>
      </c>
      <c r="AB2035" s="114">
        <v>1.77199170323609E-8</v>
      </c>
      <c r="AC2035" s="108" t="s">
        <v>156</v>
      </c>
      <c r="AD2035" s="110" t="s">
        <v>157</v>
      </c>
    </row>
    <row r="2036" spans="1:30" x14ac:dyDescent="0.2">
      <c r="A2036" s="105" t="s">
        <v>5872</v>
      </c>
      <c r="B2036" s="105" t="s">
        <v>5873</v>
      </c>
      <c r="C2036" s="105" t="s">
        <v>5874</v>
      </c>
      <c r="D2036" s="116">
        <v>0</v>
      </c>
      <c r="E2036" s="107">
        <v>0</v>
      </c>
      <c r="F2036" s="114">
        <v>5.7617327938256798E-7</v>
      </c>
      <c r="G2036" s="108" t="s">
        <v>156</v>
      </c>
      <c r="H2036" s="113">
        <v>0</v>
      </c>
      <c r="I2036" s="107">
        <v>0</v>
      </c>
      <c r="J2036" s="114">
        <v>2.6425314811276498E-6</v>
      </c>
      <c r="K2036" s="108" t="s">
        <v>156</v>
      </c>
      <c r="L2036" s="110" t="s">
        <v>157</v>
      </c>
      <c r="M2036" s="116">
        <v>0</v>
      </c>
      <c r="N2036" s="111">
        <v>0</v>
      </c>
      <c r="O2036" s="115">
        <v>2.8880725750809002E-6</v>
      </c>
      <c r="P2036" s="112" t="s">
        <v>156</v>
      </c>
      <c r="Q2036" s="113">
        <v>0</v>
      </c>
      <c r="R2036" s="107">
        <v>0</v>
      </c>
      <c r="S2036" s="114">
        <v>9.1114400737518797E-7</v>
      </c>
      <c r="T2036" s="108" t="s">
        <v>156</v>
      </c>
      <c r="U2036" s="110" t="s">
        <v>157</v>
      </c>
      <c r="V2036" s="116">
        <v>0</v>
      </c>
      <c r="W2036" s="107">
        <v>0</v>
      </c>
      <c r="X2036" s="114">
        <v>8.7620836023025502E-7</v>
      </c>
      <c r="Y2036" s="108" t="s">
        <v>156</v>
      </c>
      <c r="Z2036" s="113">
        <v>0</v>
      </c>
      <c r="AA2036" s="107">
        <v>0</v>
      </c>
      <c r="AB2036" s="114">
        <v>9.3043197585997896E-7</v>
      </c>
      <c r="AC2036" s="108" t="s">
        <v>156</v>
      </c>
      <c r="AD2036" s="110" t="s">
        <v>157</v>
      </c>
    </row>
    <row r="2037" spans="1:30" x14ac:dyDescent="0.2">
      <c r="A2037" s="105" t="s">
        <v>5875</v>
      </c>
      <c r="B2037" s="105" t="s">
        <v>5876</v>
      </c>
      <c r="C2037" s="105" t="s">
        <v>5877</v>
      </c>
      <c r="D2037" s="116">
        <v>0</v>
      </c>
      <c r="E2037" s="107">
        <v>0</v>
      </c>
      <c r="F2037" s="114">
        <v>1.0688249720566E-6</v>
      </c>
      <c r="G2037" s="108" t="s">
        <v>156</v>
      </c>
      <c r="H2037" s="113">
        <v>0</v>
      </c>
      <c r="I2037" s="107">
        <v>0</v>
      </c>
      <c r="J2037" s="114">
        <v>1.2201238850177101E-6</v>
      </c>
      <c r="K2037" s="108" t="s">
        <v>156</v>
      </c>
      <c r="L2037" s="110" t="s">
        <v>157</v>
      </c>
      <c r="M2037" s="116">
        <v>0</v>
      </c>
      <c r="N2037" s="111">
        <v>0</v>
      </c>
      <c r="O2037" s="115">
        <v>8.3281052347440997E-7</v>
      </c>
      <c r="P2037" s="112" t="s">
        <v>156</v>
      </c>
      <c r="Q2037" s="113">
        <v>0</v>
      </c>
      <c r="R2037" s="107">
        <v>0</v>
      </c>
      <c r="S2037" s="114">
        <v>5.4126555181337999E-7</v>
      </c>
      <c r="T2037" s="108" t="s">
        <v>156</v>
      </c>
      <c r="U2037" s="110" t="s">
        <v>157</v>
      </c>
      <c r="V2037" s="116">
        <v>0</v>
      </c>
      <c r="W2037" s="107">
        <v>0</v>
      </c>
      <c r="X2037" s="114">
        <v>1.20770340274794E-6</v>
      </c>
      <c r="Y2037" s="108" t="s">
        <v>156</v>
      </c>
      <c r="Z2037" s="113">
        <v>0</v>
      </c>
      <c r="AA2037" s="107">
        <v>0</v>
      </c>
      <c r="AB2037" s="114">
        <v>5.0161488125399604E-7</v>
      </c>
      <c r="AC2037" s="108" t="s">
        <v>156</v>
      </c>
      <c r="AD2037" s="110" t="s">
        <v>157</v>
      </c>
    </row>
    <row r="2038" spans="1:30" x14ac:dyDescent="0.2">
      <c r="A2038" s="105" t="s">
        <v>5878</v>
      </c>
      <c r="B2038" s="105" t="s">
        <v>5879</v>
      </c>
      <c r="C2038" s="105" t="s">
        <v>5880</v>
      </c>
      <c r="D2038" s="116">
        <v>0</v>
      </c>
      <c r="E2038" s="107">
        <v>0</v>
      </c>
      <c r="F2038" s="114">
        <v>1.0643266565871E-5</v>
      </c>
      <c r="G2038" s="108" t="s">
        <v>156</v>
      </c>
      <c r="H2038" s="113">
        <v>0</v>
      </c>
      <c r="I2038" s="107">
        <v>0</v>
      </c>
      <c r="J2038" s="114">
        <v>1.81170887439223E-6</v>
      </c>
      <c r="K2038" s="108" t="s">
        <v>156</v>
      </c>
      <c r="L2038" s="110" t="s">
        <v>157</v>
      </c>
      <c r="M2038" s="116">
        <v>2.60401935483871E-5</v>
      </c>
      <c r="N2038" s="111">
        <v>-1.4141519250780439E-5</v>
      </c>
      <c r="O2038" s="115">
        <v>9.6875028791367399E-6</v>
      </c>
      <c r="P2038" s="112">
        <v>37.202115495553883</v>
      </c>
      <c r="Q2038" s="113">
        <v>0</v>
      </c>
      <c r="R2038" s="107">
        <v>0</v>
      </c>
      <c r="S2038" s="114">
        <v>1.07267974957278E-6</v>
      </c>
      <c r="T2038" s="108" t="s">
        <v>156</v>
      </c>
      <c r="U2038" s="110" t="s">
        <v>157</v>
      </c>
      <c r="V2038" s="116">
        <v>0</v>
      </c>
      <c r="W2038" s="107">
        <v>0</v>
      </c>
      <c r="X2038" s="114">
        <v>5.3137419802389402E-6</v>
      </c>
      <c r="Y2038" s="108" t="s">
        <v>156</v>
      </c>
      <c r="Z2038" s="113">
        <v>0</v>
      </c>
      <c r="AA2038" s="107">
        <v>0</v>
      </c>
      <c r="AB2038" s="114">
        <v>8.3190267389249404E-7</v>
      </c>
      <c r="AC2038" s="108" t="s">
        <v>156</v>
      </c>
      <c r="AD2038" s="110" t="s">
        <v>157</v>
      </c>
    </row>
    <row r="2039" spans="1:30" x14ac:dyDescent="0.2">
      <c r="A2039" s="105" t="s">
        <v>5881</v>
      </c>
      <c r="B2039" s="105" t="s">
        <v>5882</v>
      </c>
      <c r="C2039" s="105" t="s">
        <v>5883</v>
      </c>
      <c r="D2039" s="116">
        <v>0</v>
      </c>
      <c r="E2039" s="107">
        <v>0</v>
      </c>
      <c r="F2039" s="114">
        <v>9.2756182212639904E-7</v>
      </c>
      <c r="G2039" s="108" t="s">
        <v>156</v>
      </c>
      <c r="H2039" s="113">
        <v>0</v>
      </c>
      <c r="I2039" s="107">
        <v>0</v>
      </c>
      <c r="J2039" s="114">
        <v>7.6197262937882796E-7</v>
      </c>
      <c r="K2039" s="108" t="s">
        <v>156</v>
      </c>
      <c r="L2039" s="110" t="s">
        <v>157</v>
      </c>
      <c r="M2039" s="116">
        <v>0</v>
      </c>
      <c r="N2039" s="111">
        <v>0</v>
      </c>
      <c r="O2039" s="115">
        <v>1.0169777672971501E-6</v>
      </c>
      <c r="P2039" s="112" t="s">
        <v>156</v>
      </c>
      <c r="Q2039" s="113">
        <v>0</v>
      </c>
      <c r="R2039" s="107">
        <v>0</v>
      </c>
      <c r="S2039" s="114">
        <v>7.1002061978287001E-7</v>
      </c>
      <c r="T2039" s="108" t="s">
        <v>156</v>
      </c>
      <c r="U2039" s="110" t="s">
        <v>157</v>
      </c>
      <c r="V2039" s="116">
        <v>0</v>
      </c>
      <c r="W2039" s="107">
        <v>0</v>
      </c>
      <c r="X2039" s="114">
        <v>1.3961907668015799E-6</v>
      </c>
      <c r="Y2039" s="108" t="s">
        <v>156</v>
      </c>
      <c r="Z2039" s="113">
        <v>0</v>
      </c>
      <c r="AA2039" s="107">
        <v>0</v>
      </c>
      <c r="AB2039" s="114">
        <v>3.1829079772227998E-7</v>
      </c>
      <c r="AC2039" s="108" t="s">
        <v>156</v>
      </c>
      <c r="AD2039" s="110" t="s">
        <v>157</v>
      </c>
    </row>
    <row r="2040" spans="1:30" x14ac:dyDescent="0.2">
      <c r="A2040" s="105" t="s">
        <v>5884</v>
      </c>
      <c r="B2040" s="105" t="s">
        <v>5885</v>
      </c>
      <c r="C2040" s="105" t="s">
        <v>5886</v>
      </c>
      <c r="D2040" s="116">
        <v>0</v>
      </c>
      <c r="E2040" s="107">
        <v>0</v>
      </c>
      <c r="F2040" s="114">
        <v>1.0604933699306201E-6</v>
      </c>
      <c r="G2040" s="108" t="s">
        <v>156</v>
      </c>
      <c r="H2040" s="113">
        <v>0</v>
      </c>
      <c r="I2040" s="107">
        <v>0</v>
      </c>
      <c r="J2040" s="114">
        <v>1.4508817485112901E-6</v>
      </c>
      <c r="K2040" s="108" t="s">
        <v>156</v>
      </c>
      <c r="L2040" s="110" t="s">
        <v>157</v>
      </c>
      <c r="M2040" s="116">
        <v>0</v>
      </c>
      <c r="N2040" s="111">
        <v>0</v>
      </c>
      <c r="O2040" s="115">
        <v>1.1742874641369701E-6</v>
      </c>
      <c r="P2040" s="112" t="s">
        <v>156</v>
      </c>
      <c r="Q2040" s="113">
        <v>0</v>
      </c>
      <c r="R2040" s="107">
        <v>0</v>
      </c>
      <c r="S2040" s="114">
        <v>5.8118088378896402E-7</v>
      </c>
      <c r="T2040" s="108" t="s">
        <v>156</v>
      </c>
      <c r="U2040" s="110" t="s">
        <v>157</v>
      </c>
      <c r="V2040" s="116">
        <v>0</v>
      </c>
      <c r="W2040" s="107">
        <v>0</v>
      </c>
      <c r="X2040" s="114">
        <v>1.3962750522905501E-6</v>
      </c>
      <c r="Y2040" s="108" t="s">
        <v>156</v>
      </c>
      <c r="Z2040" s="113">
        <v>0</v>
      </c>
      <c r="AA2040" s="107">
        <v>0</v>
      </c>
      <c r="AB2040" s="114">
        <v>5.5151786364266098E-7</v>
      </c>
      <c r="AC2040" s="108" t="s">
        <v>156</v>
      </c>
      <c r="AD2040" s="110" t="s">
        <v>157</v>
      </c>
    </row>
    <row r="2041" spans="1:30" x14ac:dyDescent="0.2">
      <c r="A2041" s="105" t="s">
        <v>5887</v>
      </c>
      <c r="B2041" s="105" t="s">
        <v>5888</v>
      </c>
      <c r="C2041" s="105" t="s">
        <v>5889</v>
      </c>
      <c r="D2041" s="116">
        <v>0</v>
      </c>
      <c r="E2041" s="107">
        <v>0</v>
      </c>
      <c r="F2041" s="114">
        <v>1.6819796517174199E-6</v>
      </c>
      <c r="G2041" s="108" t="s">
        <v>156</v>
      </c>
      <c r="H2041" s="113">
        <v>0</v>
      </c>
      <c r="I2041" s="107">
        <v>0</v>
      </c>
      <c r="J2041" s="114">
        <v>1.53957249886576E-6</v>
      </c>
      <c r="K2041" s="108" t="s">
        <v>156</v>
      </c>
      <c r="L2041" s="110" t="s">
        <v>157</v>
      </c>
      <c r="M2041" s="116">
        <v>0</v>
      </c>
      <c r="N2041" s="111">
        <v>0</v>
      </c>
      <c r="O2041" s="115">
        <v>1.16562284595131E-6</v>
      </c>
      <c r="P2041" s="112" t="s">
        <v>156</v>
      </c>
      <c r="Q2041" s="113">
        <v>0</v>
      </c>
      <c r="R2041" s="107">
        <v>0</v>
      </c>
      <c r="S2041" s="114">
        <v>8.80424834241753E-7</v>
      </c>
      <c r="T2041" s="108" t="s">
        <v>156</v>
      </c>
      <c r="U2041" s="110" t="s">
        <v>157</v>
      </c>
      <c r="V2041" s="116">
        <v>0</v>
      </c>
      <c r="W2041" s="107">
        <v>0</v>
      </c>
      <c r="X2041" s="114">
        <v>8.17379862749243E-7</v>
      </c>
      <c r="Y2041" s="108" t="s">
        <v>156</v>
      </c>
      <c r="Z2041" s="113">
        <v>0</v>
      </c>
      <c r="AA2041" s="107">
        <v>0</v>
      </c>
      <c r="AB2041" s="114">
        <v>6.3041317300334998E-7</v>
      </c>
      <c r="AC2041" s="108" t="s">
        <v>156</v>
      </c>
      <c r="AD2041" s="110" t="s">
        <v>157</v>
      </c>
    </row>
    <row r="2042" spans="1:30" x14ac:dyDescent="0.2">
      <c r="A2042" s="105" t="s">
        <v>5890</v>
      </c>
      <c r="B2042" s="105" t="s">
        <v>5891</v>
      </c>
      <c r="C2042" s="105" t="s">
        <v>5892</v>
      </c>
      <c r="D2042" s="116">
        <v>0</v>
      </c>
      <c r="E2042" s="107">
        <v>0</v>
      </c>
      <c r="F2042" s="114">
        <v>7.6244684628420803E-7</v>
      </c>
      <c r="G2042" s="108" t="s">
        <v>156</v>
      </c>
      <c r="H2042" s="113">
        <v>0</v>
      </c>
      <c r="I2042" s="107">
        <v>0</v>
      </c>
      <c r="J2042" s="114">
        <v>1.05444405697239E-6</v>
      </c>
      <c r="K2042" s="108" t="s">
        <v>156</v>
      </c>
      <c r="L2042" s="110" t="s">
        <v>157</v>
      </c>
      <c r="M2042" s="116">
        <v>0</v>
      </c>
      <c r="N2042" s="111">
        <v>0</v>
      </c>
      <c r="O2042" s="115">
        <v>1.5211381720051001E-6</v>
      </c>
      <c r="P2042" s="112" t="s">
        <v>156</v>
      </c>
      <c r="Q2042" s="113">
        <v>0</v>
      </c>
      <c r="R2042" s="107">
        <v>0</v>
      </c>
      <c r="S2042" s="114">
        <v>6.2579015207369501E-7</v>
      </c>
      <c r="T2042" s="108" t="s">
        <v>156</v>
      </c>
      <c r="U2042" s="110" t="s">
        <v>157</v>
      </c>
      <c r="V2042" s="116">
        <v>0</v>
      </c>
      <c r="W2042" s="107">
        <v>0</v>
      </c>
      <c r="X2042" s="114">
        <v>1.0120428866368601E-6</v>
      </c>
      <c r="Y2042" s="108" t="s">
        <v>156</v>
      </c>
      <c r="Z2042" s="113">
        <v>0</v>
      </c>
      <c r="AA2042" s="107">
        <v>0</v>
      </c>
      <c r="AB2042" s="114">
        <v>4.4657960202078E-7</v>
      </c>
      <c r="AC2042" s="108" t="s">
        <v>156</v>
      </c>
      <c r="AD2042" s="110" t="s">
        <v>157</v>
      </c>
    </row>
    <row r="2043" spans="1:30" x14ac:dyDescent="0.2">
      <c r="A2043" s="105" t="s">
        <v>5893</v>
      </c>
      <c r="B2043" s="105" t="s">
        <v>5894</v>
      </c>
      <c r="C2043" s="105" t="s">
        <v>5895</v>
      </c>
      <c r="D2043" s="116">
        <v>0</v>
      </c>
      <c r="E2043" s="107">
        <v>0</v>
      </c>
      <c r="F2043" s="114">
        <v>5.3649069165021698E-7</v>
      </c>
      <c r="G2043" s="108" t="s">
        <v>156</v>
      </c>
      <c r="H2043" s="113">
        <v>0</v>
      </c>
      <c r="I2043" s="107">
        <v>0</v>
      </c>
      <c r="J2043" s="114">
        <v>1.3448745951955E-6</v>
      </c>
      <c r="K2043" s="108" t="s">
        <v>156</v>
      </c>
      <c r="L2043" s="110" t="s">
        <v>157</v>
      </c>
      <c r="M2043" s="116">
        <v>0</v>
      </c>
      <c r="N2043" s="111">
        <v>0</v>
      </c>
      <c r="O2043" s="115">
        <v>1.17167878864196E-6</v>
      </c>
      <c r="P2043" s="112" t="s">
        <v>156</v>
      </c>
      <c r="Q2043" s="113">
        <v>0</v>
      </c>
      <c r="R2043" s="107">
        <v>0</v>
      </c>
      <c r="S2043" s="114">
        <v>5.2948148655957097E-7</v>
      </c>
      <c r="T2043" s="108" t="s">
        <v>156</v>
      </c>
      <c r="U2043" s="110" t="s">
        <v>157</v>
      </c>
      <c r="V2043" s="116">
        <v>0</v>
      </c>
      <c r="W2043" s="107">
        <v>0</v>
      </c>
      <c r="X2043" s="114">
        <v>6.9919453800286498E-7</v>
      </c>
      <c r="Y2043" s="108" t="s">
        <v>156</v>
      </c>
      <c r="Z2043" s="113">
        <v>0</v>
      </c>
      <c r="AA2043" s="107">
        <v>0</v>
      </c>
      <c r="AB2043" s="114">
        <v>5.4742256109547198E-7</v>
      </c>
      <c r="AC2043" s="108" t="s">
        <v>156</v>
      </c>
      <c r="AD2043" s="110" t="s">
        <v>157</v>
      </c>
    </row>
    <row r="2044" spans="1:30" x14ac:dyDescent="0.2">
      <c r="A2044" s="105" t="s">
        <v>5896</v>
      </c>
      <c r="B2044" s="105" t="s">
        <v>5897</v>
      </c>
      <c r="C2044" s="105" t="s">
        <v>5898</v>
      </c>
      <c r="D2044" s="116">
        <v>0</v>
      </c>
      <c r="E2044" s="107">
        <v>0</v>
      </c>
      <c r="F2044" s="114">
        <v>7.84898509922336E-6</v>
      </c>
      <c r="G2044" s="108" t="s">
        <v>156</v>
      </c>
      <c r="H2044" s="113">
        <v>0</v>
      </c>
      <c r="I2044" s="107">
        <v>0</v>
      </c>
      <c r="J2044" s="114">
        <v>1.22735033764177E-6</v>
      </c>
      <c r="K2044" s="108" t="s">
        <v>156</v>
      </c>
      <c r="L2044" s="110" t="s">
        <v>157</v>
      </c>
      <c r="M2044" s="116">
        <v>0</v>
      </c>
      <c r="N2044" s="111">
        <v>0</v>
      </c>
      <c r="O2044" s="115">
        <v>2.95783065720339E-6</v>
      </c>
      <c r="P2044" s="112" t="s">
        <v>156</v>
      </c>
      <c r="Q2044" s="113">
        <v>0</v>
      </c>
      <c r="R2044" s="107">
        <v>0</v>
      </c>
      <c r="S2044" s="114">
        <v>5.3050678491587998E-7</v>
      </c>
      <c r="T2044" s="108" t="s">
        <v>156</v>
      </c>
      <c r="U2044" s="110" t="s">
        <v>157</v>
      </c>
      <c r="V2044" s="116">
        <v>0</v>
      </c>
      <c r="W2044" s="107">
        <v>0</v>
      </c>
      <c r="X2044" s="114">
        <v>2.0800821412596602E-6</v>
      </c>
      <c r="Y2044" s="108" t="s">
        <v>156</v>
      </c>
      <c r="Z2044" s="113">
        <v>0</v>
      </c>
      <c r="AA2044" s="107">
        <v>0</v>
      </c>
      <c r="AB2044" s="114">
        <v>3.1779948791682602E-7</v>
      </c>
      <c r="AC2044" s="108" t="s">
        <v>156</v>
      </c>
      <c r="AD2044" s="110" t="s">
        <v>157</v>
      </c>
    </row>
    <row r="2045" spans="1:30" x14ac:dyDescent="0.2">
      <c r="A2045" s="105" t="s">
        <v>5899</v>
      </c>
      <c r="B2045" s="105" t="s">
        <v>5900</v>
      </c>
      <c r="C2045" s="105" t="s">
        <v>5901</v>
      </c>
      <c r="D2045" s="106">
        <v>0</v>
      </c>
      <c r="E2045" s="107">
        <v>0</v>
      </c>
      <c r="F2045" s="108">
        <v>0</v>
      </c>
      <c r="G2045" s="108" t="s">
        <v>156</v>
      </c>
      <c r="H2045" s="109">
        <v>0</v>
      </c>
      <c r="I2045" s="107">
        <v>0</v>
      </c>
      <c r="J2045" s="108">
        <v>0</v>
      </c>
      <c r="K2045" s="108" t="s">
        <v>156</v>
      </c>
      <c r="L2045" s="110" t="s">
        <v>157</v>
      </c>
      <c r="M2045" s="116">
        <v>0</v>
      </c>
      <c r="N2045" s="111">
        <v>0</v>
      </c>
      <c r="O2045" s="115">
        <v>5.8424818531361897E-7</v>
      </c>
      <c r="P2045" s="112" t="s">
        <v>156</v>
      </c>
      <c r="Q2045" s="113">
        <v>0</v>
      </c>
      <c r="R2045" s="107">
        <v>0</v>
      </c>
      <c r="S2045" s="114">
        <v>4.75794518518386E-7</v>
      </c>
      <c r="T2045" s="108" t="s">
        <v>156</v>
      </c>
      <c r="U2045" s="110" t="s">
        <v>157</v>
      </c>
      <c r="V2045" s="116">
        <v>0</v>
      </c>
      <c r="W2045" s="107">
        <v>0</v>
      </c>
      <c r="X2045" s="114">
        <v>1.1827354852847699E-6</v>
      </c>
      <c r="Y2045" s="108" t="s">
        <v>156</v>
      </c>
      <c r="Z2045" s="113">
        <v>0</v>
      </c>
      <c r="AA2045" s="107">
        <v>0</v>
      </c>
      <c r="AB2045" s="114">
        <v>3.1976253233370099E-7</v>
      </c>
      <c r="AC2045" s="108" t="s">
        <v>156</v>
      </c>
      <c r="AD2045" s="110" t="s">
        <v>157</v>
      </c>
    </row>
    <row r="2046" spans="1:30" x14ac:dyDescent="0.2">
      <c r="A2046" s="105" t="s">
        <v>5902</v>
      </c>
      <c r="B2046" s="105" t="s">
        <v>5903</v>
      </c>
      <c r="C2046" s="105" t="s">
        <v>5904</v>
      </c>
      <c r="D2046" s="116">
        <v>0</v>
      </c>
      <c r="E2046" s="107">
        <v>0</v>
      </c>
      <c r="F2046" s="114">
        <v>5.3579868063700604E-7</v>
      </c>
      <c r="G2046" s="108" t="s">
        <v>156</v>
      </c>
      <c r="H2046" s="113">
        <v>0</v>
      </c>
      <c r="I2046" s="107">
        <v>0</v>
      </c>
      <c r="J2046" s="114">
        <v>7.7625133282668705E-7</v>
      </c>
      <c r="K2046" s="108" t="s">
        <v>156</v>
      </c>
      <c r="L2046" s="110" t="s">
        <v>157</v>
      </c>
      <c r="M2046" s="116">
        <v>0</v>
      </c>
      <c r="N2046" s="111">
        <v>0</v>
      </c>
      <c r="O2046" s="115">
        <v>1.5477715951684501E-6</v>
      </c>
      <c r="P2046" s="112" t="s">
        <v>156</v>
      </c>
      <c r="Q2046" s="113">
        <v>0</v>
      </c>
      <c r="R2046" s="107">
        <v>0</v>
      </c>
      <c r="S2046" s="114">
        <v>3.3704804821842198E-7</v>
      </c>
      <c r="T2046" s="108" t="s">
        <v>156</v>
      </c>
      <c r="U2046" s="110" t="s">
        <v>157</v>
      </c>
      <c r="V2046" s="116">
        <v>0</v>
      </c>
      <c r="W2046" s="107">
        <v>0</v>
      </c>
      <c r="X2046" s="114">
        <v>1.2084543441584601E-6</v>
      </c>
      <c r="Y2046" s="108" t="s">
        <v>156</v>
      </c>
      <c r="Z2046" s="109">
        <v>0</v>
      </c>
      <c r="AA2046" s="107">
        <v>0</v>
      </c>
      <c r="AB2046" s="108">
        <v>0</v>
      </c>
      <c r="AC2046" s="108" t="s">
        <v>156</v>
      </c>
      <c r="AD2046" s="110" t="s">
        <v>157</v>
      </c>
    </row>
    <row r="2047" spans="1:30" x14ac:dyDescent="0.2">
      <c r="A2047" s="105" t="s">
        <v>5905</v>
      </c>
      <c r="B2047" s="105" t="s">
        <v>5906</v>
      </c>
      <c r="C2047" s="105" t="s">
        <v>5907</v>
      </c>
      <c r="D2047" s="116">
        <v>0</v>
      </c>
      <c r="E2047" s="107">
        <v>0</v>
      </c>
      <c r="F2047" s="114">
        <v>3.4848484916121798E-6</v>
      </c>
      <c r="G2047" s="108" t="s">
        <v>156</v>
      </c>
      <c r="H2047" s="113">
        <v>0</v>
      </c>
      <c r="I2047" s="107">
        <v>0</v>
      </c>
      <c r="J2047" s="114">
        <v>2.4242330754442398E-6</v>
      </c>
      <c r="K2047" s="108" t="s">
        <v>156</v>
      </c>
      <c r="L2047" s="110" t="s">
        <v>157</v>
      </c>
      <c r="M2047" s="116">
        <v>0</v>
      </c>
      <c r="N2047" s="111">
        <v>0</v>
      </c>
      <c r="O2047" s="115">
        <v>2.7617520910105201E-6</v>
      </c>
      <c r="P2047" s="112" t="s">
        <v>156</v>
      </c>
      <c r="Q2047" s="113">
        <v>0</v>
      </c>
      <c r="R2047" s="107">
        <v>0</v>
      </c>
      <c r="S2047" s="114">
        <v>1.42262722037038E-6</v>
      </c>
      <c r="T2047" s="108" t="s">
        <v>156</v>
      </c>
      <c r="U2047" s="110" t="s">
        <v>157</v>
      </c>
      <c r="V2047" s="116">
        <v>0</v>
      </c>
      <c r="W2047" s="107">
        <v>0</v>
      </c>
      <c r="X2047" s="114">
        <v>1.14120061636186E-6</v>
      </c>
      <c r="Y2047" s="108" t="s">
        <v>156</v>
      </c>
      <c r="Z2047" s="113">
        <v>0</v>
      </c>
      <c r="AA2047" s="107">
        <v>0</v>
      </c>
      <c r="AB2047" s="114">
        <v>1.1310501918446499E-6</v>
      </c>
      <c r="AC2047" s="108" t="s">
        <v>156</v>
      </c>
      <c r="AD2047" s="110" t="s">
        <v>157</v>
      </c>
    </row>
    <row r="2048" spans="1:30" x14ac:dyDescent="0.2">
      <c r="A2048" s="105" t="s">
        <v>5908</v>
      </c>
      <c r="B2048" s="105" t="s">
        <v>5909</v>
      </c>
      <c r="C2048" s="105" t="s">
        <v>5910</v>
      </c>
      <c r="D2048" s="116">
        <v>0</v>
      </c>
      <c r="E2048" s="107">
        <v>0</v>
      </c>
      <c r="F2048" s="114">
        <v>1.12797902629494E-6</v>
      </c>
      <c r="G2048" s="108" t="s">
        <v>156</v>
      </c>
      <c r="H2048" s="113">
        <v>0</v>
      </c>
      <c r="I2048" s="107">
        <v>0</v>
      </c>
      <c r="J2048" s="114">
        <v>7.7456562482823802E-7</v>
      </c>
      <c r="K2048" s="108" t="s">
        <v>156</v>
      </c>
      <c r="L2048" s="110" t="s">
        <v>157</v>
      </c>
      <c r="M2048" s="116">
        <v>0</v>
      </c>
      <c r="N2048" s="111">
        <v>0</v>
      </c>
      <c r="O2048" s="115">
        <v>1.0070294057333801E-6</v>
      </c>
      <c r="P2048" s="112" t="s">
        <v>156</v>
      </c>
      <c r="Q2048" s="113">
        <v>0</v>
      </c>
      <c r="R2048" s="107">
        <v>0</v>
      </c>
      <c r="S2048" s="114">
        <v>4.1286817775626402E-7</v>
      </c>
      <c r="T2048" s="108" t="s">
        <v>156</v>
      </c>
      <c r="U2048" s="110" t="s">
        <v>157</v>
      </c>
      <c r="V2048" s="116">
        <v>0</v>
      </c>
      <c r="W2048" s="107">
        <v>0</v>
      </c>
      <c r="X2048" s="114">
        <v>1.3168337223384E-6</v>
      </c>
      <c r="Y2048" s="108" t="s">
        <v>156</v>
      </c>
      <c r="Z2048" s="113">
        <v>0</v>
      </c>
      <c r="AA2048" s="107">
        <v>0</v>
      </c>
      <c r="AB2048" s="114">
        <v>3.1731440894683702E-7</v>
      </c>
      <c r="AC2048" s="108" t="s">
        <v>156</v>
      </c>
      <c r="AD2048" s="110" t="s">
        <v>157</v>
      </c>
    </row>
    <row r="2049" spans="1:30" x14ac:dyDescent="0.2">
      <c r="A2049" s="105" t="s">
        <v>5911</v>
      </c>
      <c r="B2049" s="105" t="s">
        <v>5912</v>
      </c>
      <c r="C2049" s="105" t="s">
        <v>5913</v>
      </c>
      <c r="D2049" s="116">
        <v>0</v>
      </c>
      <c r="E2049" s="107">
        <v>0</v>
      </c>
      <c r="F2049" s="114">
        <v>7.5652800477321204E-7</v>
      </c>
      <c r="G2049" s="108" t="s">
        <v>156</v>
      </c>
      <c r="H2049" s="113">
        <v>0</v>
      </c>
      <c r="I2049" s="107">
        <v>0</v>
      </c>
      <c r="J2049" s="114">
        <v>9.5591731693576595E-7</v>
      </c>
      <c r="K2049" s="108" t="s">
        <v>156</v>
      </c>
      <c r="L2049" s="110" t="s">
        <v>157</v>
      </c>
      <c r="M2049" s="116">
        <v>0</v>
      </c>
      <c r="N2049" s="111">
        <v>0</v>
      </c>
      <c r="O2049" s="115">
        <v>1.3083807110083101E-6</v>
      </c>
      <c r="P2049" s="112" t="s">
        <v>156</v>
      </c>
      <c r="Q2049" s="113">
        <v>0</v>
      </c>
      <c r="R2049" s="107">
        <v>0</v>
      </c>
      <c r="S2049" s="114">
        <v>2.3884882774296699E-7</v>
      </c>
      <c r="T2049" s="108" t="s">
        <v>156</v>
      </c>
      <c r="U2049" s="110" t="s">
        <v>157</v>
      </c>
      <c r="V2049" s="116">
        <v>0</v>
      </c>
      <c r="W2049" s="107">
        <v>0</v>
      </c>
      <c r="X2049" s="114">
        <v>1.3961568948857E-6</v>
      </c>
      <c r="Y2049" s="108" t="s">
        <v>156</v>
      </c>
      <c r="Z2049" s="113">
        <v>0</v>
      </c>
      <c r="AA2049" s="107">
        <v>0</v>
      </c>
      <c r="AB2049" s="114">
        <v>2.2559449054946199E-7</v>
      </c>
      <c r="AC2049" s="108" t="s">
        <v>156</v>
      </c>
      <c r="AD2049" s="110" t="s">
        <v>157</v>
      </c>
    </row>
    <row r="2050" spans="1:30" x14ac:dyDescent="0.2">
      <c r="A2050" s="105" t="s">
        <v>5914</v>
      </c>
      <c r="B2050" s="105" t="s">
        <v>5915</v>
      </c>
      <c r="C2050" s="105" t="s">
        <v>5916</v>
      </c>
      <c r="D2050" s="116">
        <v>2.3859851158951798E-5</v>
      </c>
      <c r="E2050" s="107">
        <v>-9.6829488776685295E-6</v>
      </c>
      <c r="F2050" s="114">
        <v>1.18814404198001E-5</v>
      </c>
      <c r="G2050" s="108">
        <v>49.796791860297887</v>
      </c>
      <c r="H2050" s="113">
        <v>0</v>
      </c>
      <c r="I2050" s="107">
        <v>0</v>
      </c>
      <c r="J2050" s="114">
        <v>7.7602423425067103E-7</v>
      </c>
      <c r="K2050" s="108" t="s">
        <v>156</v>
      </c>
      <c r="L2050" s="110" t="s">
        <v>157</v>
      </c>
      <c r="M2050" s="116">
        <v>0</v>
      </c>
      <c r="N2050" s="111">
        <v>0</v>
      </c>
      <c r="O2050" s="115">
        <v>6.4793939062142399E-6</v>
      </c>
      <c r="P2050" s="112" t="s">
        <v>156</v>
      </c>
      <c r="Q2050" s="113">
        <v>0</v>
      </c>
      <c r="R2050" s="107">
        <v>0</v>
      </c>
      <c r="S2050" s="114">
        <v>3.3755810996752998E-7</v>
      </c>
      <c r="T2050" s="108" t="s">
        <v>156</v>
      </c>
      <c r="U2050" s="110" t="s">
        <v>157</v>
      </c>
      <c r="V2050" s="116">
        <v>3.1031561916225303E-5</v>
      </c>
      <c r="W2050" s="107">
        <v>-5.1385265633756091E-6</v>
      </c>
      <c r="X2050" s="114">
        <v>8.0688615491222998E-6</v>
      </c>
      <c r="Y2050" s="108">
        <v>26.002112207260115</v>
      </c>
      <c r="Z2050" s="109">
        <v>0</v>
      </c>
      <c r="AA2050" s="107">
        <v>0</v>
      </c>
      <c r="AB2050" s="108">
        <v>0</v>
      </c>
      <c r="AC2050" s="108" t="s">
        <v>156</v>
      </c>
      <c r="AD2050" s="110" t="s">
        <v>157</v>
      </c>
    </row>
    <row r="2051" spans="1:30" x14ac:dyDescent="0.2">
      <c r="A2051" s="105" t="s">
        <v>5917</v>
      </c>
      <c r="B2051" s="105" t="s">
        <v>5918</v>
      </c>
      <c r="C2051" s="105" t="s">
        <v>5919</v>
      </c>
      <c r="D2051" s="116">
        <v>0</v>
      </c>
      <c r="E2051" s="107">
        <v>0</v>
      </c>
      <c r="F2051" s="114">
        <v>5.3506061509441605E-7</v>
      </c>
      <c r="G2051" s="108" t="s">
        <v>156</v>
      </c>
      <c r="H2051" s="113">
        <v>0</v>
      </c>
      <c r="I2051" s="107">
        <v>0</v>
      </c>
      <c r="J2051" s="114">
        <v>5.4688518619673299E-7</v>
      </c>
      <c r="K2051" s="108" t="s">
        <v>156</v>
      </c>
      <c r="L2051" s="110" t="s">
        <v>157</v>
      </c>
      <c r="M2051" s="116">
        <v>0</v>
      </c>
      <c r="N2051" s="111">
        <v>0</v>
      </c>
      <c r="O2051" s="115">
        <v>8.17810773940048E-7</v>
      </c>
      <c r="P2051" s="112" t="s">
        <v>156</v>
      </c>
      <c r="Q2051" s="113">
        <v>0</v>
      </c>
      <c r="R2051" s="107">
        <v>0</v>
      </c>
      <c r="S2051" s="114">
        <v>2.3924788443161303E-7</v>
      </c>
      <c r="T2051" s="108" t="s">
        <v>156</v>
      </c>
      <c r="U2051" s="110" t="s">
        <v>157</v>
      </c>
      <c r="V2051" s="116">
        <v>0</v>
      </c>
      <c r="W2051" s="107">
        <v>0</v>
      </c>
      <c r="X2051" s="114">
        <v>1.20719575532362E-6</v>
      </c>
      <c r="Y2051" s="108" t="s">
        <v>156</v>
      </c>
      <c r="Z2051" s="113">
        <v>0</v>
      </c>
      <c r="AA2051" s="107">
        <v>0</v>
      </c>
      <c r="AB2051" s="114">
        <v>4.4991618145269598E-7</v>
      </c>
      <c r="AC2051" s="108" t="s">
        <v>156</v>
      </c>
      <c r="AD2051" s="110" t="s">
        <v>157</v>
      </c>
    </row>
    <row r="2052" spans="1:30" x14ac:dyDescent="0.2">
      <c r="A2052" s="105" t="s">
        <v>5920</v>
      </c>
      <c r="B2052" s="105" t="s">
        <v>5921</v>
      </c>
      <c r="C2052" s="105" t="s">
        <v>5922</v>
      </c>
      <c r="D2052" s="116">
        <v>0</v>
      </c>
      <c r="E2052" s="107">
        <v>0</v>
      </c>
      <c r="F2052" s="114">
        <v>1.5183259876739399E-6</v>
      </c>
      <c r="G2052" s="108" t="s">
        <v>156</v>
      </c>
      <c r="H2052" s="113">
        <v>0</v>
      </c>
      <c r="I2052" s="107">
        <v>0</v>
      </c>
      <c r="J2052" s="114">
        <v>1.4126201777824201E-6</v>
      </c>
      <c r="K2052" s="108" t="s">
        <v>156</v>
      </c>
      <c r="L2052" s="110" t="s">
        <v>157</v>
      </c>
      <c r="M2052" s="116">
        <v>0</v>
      </c>
      <c r="N2052" s="111">
        <v>0</v>
      </c>
      <c r="O2052" s="115">
        <v>6.4569752438795203E-7</v>
      </c>
      <c r="P2052" s="112" t="s">
        <v>156</v>
      </c>
      <c r="Q2052" s="113">
        <v>0</v>
      </c>
      <c r="R2052" s="107">
        <v>0</v>
      </c>
      <c r="S2052" s="114">
        <v>5.30456717912713E-7</v>
      </c>
      <c r="T2052" s="108" t="s">
        <v>156</v>
      </c>
      <c r="U2052" s="110" t="s">
        <v>157</v>
      </c>
      <c r="V2052" s="116">
        <v>0</v>
      </c>
      <c r="W2052" s="107">
        <v>0</v>
      </c>
      <c r="X2052" s="114">
        <v>3.8630903573097303E-6</v>
      </c>
      <c r="Y2052" s="108" t="s">
        <v>156</v>
      </c>
      <c r="Z2052" s="113">
        <v>0</v>
      </c>
      <c r="AA2052" s="107">
        <v>0</v>
      </c>
      <c r="AB2052" s="114">
        <v>3.89676731135816E-7</v>
      </c>
      <c r="AC2052" s="108" t="s">
        <v>156</v>
      </c>
      <c r="AD2052" s="110" t="s">
        <v>157</v>
      </c>
    </row>
    <row r="2053" spans="1:30" x14ac:dyDescent="0.2">
      <c r="A2053" s="105" t="s">
        <v>5923</v>
      </c>
      <c r="B2053" s="105" t="s">
        <v>5924</v>
      </c>
      <c r="C2053" s="105" t="s">
        <v>5925</v>
      </c>
      <c r="D2053" s="116">
        <v>0</v>
      </c>
      <c r="E2053" s="107">
        <v>0</v>
      </c>
      <c r="F2053" s="114">
        <v>2.6339302971912401E-6</v>
      </c>
      <c r="G2053" s="108" t="s">
        <v>156</v>
      </c>
      <c r="H2053" s="113">
        <v>2.4312464814814798E-5</v>
      </c>
      <c r="I2053" s="107">
        <v>-5.989767138412121E-5</v>
      </c>
      <c r="J2053" s="114">
        <v>5.51048565347446E-6</v>
      </c>
      <c r="K2053" s="108">
        <v>22.665269422278591</v>
      </c>
      <c r="L2053" s="110" t="s">
        <v>157</v>
      </c>
      <c r="M2053" s="116">
        <v>0</v>
      </c>
      <c r="N2053" s="111">
        <v>0</v>
      </c>
      <c r="O2053" s="115">
        <v>4.7974915896773698E-6</v>
      </c>
      <c r="P2053" s="112" t="s">
        <v>156</v>
      </c>
      <c r="Q2053" s="113">
        <v>1.0518455144032901E-5</v>
      </c>
      <c r="R2053" s="107">
        <v>-2.4264293203455622E-5</v>
      </c>
      <c r="S2053" s="114">
        <v>2.71616981591075E-6</v>
      </c>
      <c r="T2053" s="108">
        <v>25.822896791565707</v>
      </c>
      <c r="U2053" s="110" t="s">
        <v>157</v>
      </c>
      <c r="V2053" s="116">
        <v>0</v>
      </c>
      <c r="W2053" s="107">
        <v>0</v>
      </c>
      <c r="X2053" s="114">
        <v>1.4739663537224501E-6</v>
      </c>
      <c r="Y2053" s="108" t="s">
        <v>156</v>
      </c>
      <c r="Z2053" s="113">
        <v>9.95467407407407E-6</v>
      </c>
      <c r="AA2053" s="107">
        <v>-5.1026217078293699E-6</v>
      </c>
      <c r="AB2053" s="114">
        <v>2.19709698137754E-6</v>
      </c>
      <c r="AC2053" s="108">
        <v>22.071008704339746</v>
      </c>
      <c r="AD2053" s="110" t="s">
        <v>157</v>
      </c>
    </row>
    <row r="2054" spans="1:30" x14ac:dyDescent="0.2">
      <c r="A2054" s="105" t="s">
        <v>5926</v>
      </c>
      <c r="B2054" s="105" t="s">
        <v>5927</v>
      </c>
      <c r="C2054" s="105" t="s">
        <v>5928</v>
      </c>
      <c r="D2054" s="116">
        <v>0</v>
      </c>
      <c r="E2054" s="107">
        <v>0</v>
      </c>
      <c r="F2054" s="114">
        <v>5.7617327938256798E-7</v>
      </c>
      <c r="G2054" s="108" t="s">
        <v>156</v>
      </c>
      <c r="H2054" s="113">
        <v>0</v>
      </c>
      <c r="I2054" s="107">
        <v>0</v>
      </c>
      <c r="J2054" s="114">
        <v>2.6425314811276498E-6</v>
      </c>
      <c r="K2054" s="108" t="s">
        <v>156</v>
      </c>
      <c r="L2054" s="110" t="s">
        <v>157</v>
      </c>
      <c r="M2054" s="116">
        <v>0</v>
      </c>
      <c r="N2054" s="111">
        <v>0</v>
      </c>
      <c r="O2054" s="115">
        <v>2.8880725750809002E-6</v>
      </c>
      <c r="P2054" s="112" t="s">
        <v>156</v>
      </c>
      <c r="Q2054" s="113">
        <v>0</v>
      </c>
      <c r="R2054" s="107">
        <v>0</v>
      </c>
      <c r="S2054" s="114">
        <v>9.1114400737518797E-7</v>
      </c>
      <c r="T2054" s="108" t="s">
        <v>156</v>
      </c>
      <c r="U2054" s="110" t="s">
        <v>157</v>
      </c>
      <c r="V2054" s="116">
        <v>0</v>
      </c>
      <c r="W2054" s="107">
        <v>0</v>
      </c>
      <c r="X2054" s="114">
        <v>8.7620836023025502E-7</v>
      </c>
      <c r="Y2054" s="108" t="s">
        <v>156</v>
      </c>
      <c r="Z2054" s="113">
        <v>0</v>
      </c>
      <c r="AA2054" s="107">
        <v>0</v>
      </c>
      <c r="AB2054" s="114">
        <v>9.3043197585997896E-7</v>
      </c>
      <c r="AC2054" s="108" t="s">
        <v>156</v>
      </c>
      <c r="AD2054" s="110" t="s">
        <v>157</v>
      </c>
    </row>
    <row r="2055" spans="1:30" x14ac:dyDescent="0.2">
      <c r="A2055" s="105" t="s">
        <v>5929</v>
      </c>
      <c r="B2055" s="105" t="s">
        <v>5930</v>
      </c>
      <c r="C2055" s="105" t="s">
        <v>5931</v>
      </c>
      <c r="D2055" s="116">
        <v>0</v>
      </c>
      <c r="E2055" s="107">
        <v>0</v>
      </c>
      <c r="F2055" s="114">
        <v>1.0688249720566E-6</v>
      </c>
      <c r="G2055" s="108" t="s">
        <v>156</v>
      </c>
      <c r="H2055" s="113">
        <v>0</v>
      </c>
      <c r="I2055" s="107">
        <v>0</v>
      </c>
      <c r="J2055" s="114">
        <v>1.2201238850177101E-6</v>
      </c>
      <c r="K2055" s="108" t="s">
        <v>156</v>
      </c>
      <c r="L2055" s="110" t="s">
        <v>157</v>
      </c>
      <c r="M2055" s="116">
        <v>0</v>
      </c>
      <c r="N2055" s="111">
        <v>0</v>
      </c>
      <c r="O2055" s="115">
        <v>8.3281052347440997E-7</v>
      </c>
      <c r="P2055" s="112" t="s">
        <v>156</v>
      </c>
      <c r="Q2055" s="113">
        <v>0</v>
      </c>
      <c r="R2055" s="107">
        <v>0</v>
      </c>
      <c r="S2055" s="114">
        <v>5.4126555181337904E-7</v>
      </c>
      <c r="T2055" s="108" t="s">
        <v>156</v>
      </c>
      <c r="U2055" s="110" t="s">
        <v>157</v>
      </c>
      <c r="V2055" s="116">
        <v>0</v>
      </c>
      <c r="W2055" s="107">
        <v>0</v>
      </c>
      <c r="X2055" s="114">
        <v>1.20770340274794E-6</v>
      </c>
      <c r="Y2055" s="108" t="s">
        <v>156</v>
      </c>
      <c r="Z2055" s="113">
        <v>0</v>
      </c>
      <c r="AA2055" s="107">
        <v>0</v>
      </c>
      <c r="AB2055" s="114">
        <v>5.0161488125399604E-7</v>
      </c>
      <c r="AC2055" s="108" t="s">
        <v>156</v>
      </c>
      <c r="AD2055" s="110" t="s">
        <v>157</v>
      </c>
    </row>
    <row r="2056" spans="1:30" x14ac:dyDescent="0.2">
      <c r="A2056" s="105" t="s">
        <v>5932</v>
      </c>
      <c r="B2056" s="105" t="s">
        <v>5933</v>
      </c>
      <c r="C2056" s="105" t="s">
        <v>5934</v>
      </c>
      <c r="D2056" s="116">
        <v>0</v>
      </c>
      <c r="E2056" s="107">
        <v>0</v>
      </c>
      <c r="F2056" s="114">
        <v>1.0643266565871E-5</v>
      </c>
      <c r="G2056" s="108" t="s">
        <v>156</v>
      </c>
      <c r="H2056" s="113">
        <v>0</v>
      </c>
      <c r="I2056" s="107">
        <v>0</v>
      </c>
      <c r="J2056" s="114">
        <v>1.81170887439223E-6</v>
      </c>
      <c r="K2056" s="108" t="s">
        <v>156</v>
      </c>
      <c r="L2056" s="110" t="s">
        <v>157</v>
      </c>
      <c r="M2056" s="116">
        <v>2.60401935483871E-5</v>
      </c>
      <c r="N2056" s="111">
        <v>-1.4141519250780439E-5</v>
      </c>
      <c r="O2056" s="115">
        <v>9.6875028791367399E-6</v>
      </c>
      <c r="P2056" s="112">
        <v>37.202115495553883</v>
      </c>
      <c r="Q2056" s="113">
        <v>0</v>
      </c>
      <c r="R2056" s="107">
        <v>0</v>
      </c>
      <c r="S2056" s="114">
        <v>1.07267974957278E-6</v>
      </c>
      <c r="T2056" s="108" t="s">
        <v>156</v>
      </c>
      <c r="U2056" s="110" t="s">
        <v>157</v>
      </c>
      <c r="V2056" s="116">
        <v>0</v>
      </c>
      <c r="W2056" s="107">
        <v>0</v>
      </c>
      <c r="X2056" s="114">
        <v>5.3137419802389402E-6</v>
      </c>
      <c r="Y2056" s="108" t="s">
        <v>156</v>
      </c>
      <c r="Z2056" s="113">
        <v>0</v>
      </c>
      <c r="AA2056" s="107">
        <v>0</v>
      </c>
      <c r="AB2056" s="114">
        <v>8.3190267389249404E-7</v>
      </c>
      <c r="AC2056" s="108" t="s">
        <v>156</v>
      </c>
      <c r="AD2056" s="110" t="s">
        <v>157</v>
      </c>
    </row>
    <row r="2057" spans="1:30" x14ac:dyDescent="0.2">
      <c r="A2057" s="105" t="s">
        <v>5935</v>
      </c>
      <c r="B2057" s="105" t="s">
        <v>5936</v>
      </c>
      <c r="C2057" s="105" t="s">
        <v>5937</v>
      </c>
      <c r="D2057" s="116">
        <v>0</v>
      </c>
      <c r="E2057" s="107">
        <v>0</v>
      </c>
      <c r="F2057" s="114">
        <v>9.2756182212633403E-7</v>
      </c>
      <c r="G2057" s="108" t="s">
        <v>156</v>
      </c>
      <c r="H2057" s="113">
        <v>0</v>
      </c>
      <c r="I2057" s="107">
        <v>0</v>
      </c>
      <c r="J2057" s="114">
        <v>7.6197262937882796E-7</v>
      </c>
      <c r="K2057" s="108" t="s">
        <v>156</v>
      </c>
      <c r="L2057" s="110" t="s">
        <v>157</v>
      </c>
      <c r="M2057" s="116">
        <v>0</v>
      </c>
      <c r="N2057" s="111">
        <v>0</v>
      </c>
      <c r="O2057" s="115">
        <v>1.0169777672971501E-6</v>
      </c>
      <c r="P2057" s="112" t="s">
        <v>156</v>
      </c>
      <c r="Q2057" s="113">
        <v>0</v>
      </c>
      <c r="R2057" s="107">
        <v>0</v>
      </c>
      <c r="S2057" s="114">
        <v>7.1002061978287001E-7</v>
      </c>
      <c r="T2057" s="108" t="s">
        <v>156</v>
      </c>
      <c r="U2057" s="110" t="s">
        <v>157</v>
      </c>
      <c r="V2057" s="116">
        <v>0</v>
      </c>
      <c r="W2057" s="107">
        <v>0</v>
      </c>
      <c r="X2057" s="114">
        <v>1.3961907668015799E-6</v>
      </c>
      <c r="Y2057" s="108" t="s">
        <v>156</v>
      </c>
      <c r="Z2057" s="113">
        <v>0</v>
      </c>
      <c r="AA2057" s="107">
        <v>0</v>
      </c>
      <c r="AB2057" s="114">
        <v>3.1829079772227998E-7</v>
      </c>
      <c r="AC2057" s="108" t="s">
        <v>156</v>
      </c>
      <c r="AD2057" s="110" t="s">
        <v>157</v>
      </c>
    </row>
    <row r="2058" spans="1:30" x14ac:dyDescent="0.2">
      <c r="A2058" s="105" t="s">
        <v>5938</v>
      </c>
      <c r="B2058" s="105" t="s">
        <v>5939</v>
      </c>
      <c r="C2058" s="105" t="s">
        <v>5940</v>
      </c>
      <c r="D2058" s="116">
        <v>0</v>
      </c>
      <c r="E2058" s="107">
        <v>0</v>
      </c>
      <c r="F2058" s="114">
        <v>1.0604933699306201E-6</v>
      </c>
      <c r="G2058" s="108" t="s">
        <v>156</v>
      </c>
      <c r="H2058" s="113">
        <v>0</v>
      </c>
      <c r="I2058" s="107">
        <v>0</v>
      </c>
      <c r="J2058" s="114">
        <v>1.4508817485112901E-6</v>
      </c>
      <c r="K2058" s="108" t="s">
        <v>156</v>
      </c>
      <c r="L2058" s="110" t="s">
        <v>157</v>
      </c>
      <c r="M2058" s="116">
        <v>0</v>
      </c>
      <c r="N2058" s="111">
        <v>0</v>
      </c>
      <c r="O2058" s="115">
        <v>1.1742874641369701E-6</v>
      </c>
      <c r="P2058" s="112" t="s">
        <v>156</v>
      </c>
      <c r="Q2058" s="113">
        <v>0</v>
      </c>
      <c r="R2058" s="107">
        <v>0</v>
      </c>
      <c r="S2058" s="114">
        <v>5.8118088378896402E-7</v>
      </c>
      <c r="T2058" s="108" t="s">
        <v>156</v>
      </c>
      <c r="U2058" s="110" t="s">
        <v>157</v>
      </c>
      <c r="V2058" s="116">
        <v>0</v>
      </c>
      <c r="W2058" s="107">
        <v>0</v>
      </c>
      <c r="X2058" s="114">
        <v>1.3962750522905501E-6</v>
      </c>
      <c r="Y2058" s="108" t="s">
        <v>156</v>
      </c>
      <c r="Z2058" s="113">
        <v>0</v>
      </c>
      <c r="AA2058" s="107">
        <v>0</v>
      </c>
      <c r="AB2058" s="114">
        <v>5.5151786364266098E-7</v>
      </c>
      <c r="AC2058" s="108" t="s">
        <v>156</v>
      </c>
      <c r="AD2058" s="110" t="s">
        <v>157</v>
      </c>
    </row>
    <row r="2059" spans="1:30" x14ac:dyDescent="0.2">
      <c r="A2059" s="105" t="s">
        <v>5941</v>
      </c>
      <c r="B2059" s="105" t="s">
        <v>5942</v>
      </c>
      <c r="C2059" s="105" t="s">
        <v>5943</v>
      </c>
      <c r="D2059" s="116">
        <v>0</v>
      </c>
      <c r="E2059" s="107">
        <v>0</v>
      </c>
      <c r="F2059" s="114">
        <v>3.8533422538891397E-6</v>
      </c>
      <c r="G2059" s="108" t="s">
        <v>156</v>
      </c>
      <c r="H2059" s="113">
        <v>0</v>
      </c>
      <c r="I2059" s="107">
        <v>0</v>
      </c>
      <c r="J2059" s="114">
        <v>2.86343783846718E-6</v>
      </c>
      <c r="K2059" s="108" t="s">
        <v>156</v>
      </c>
      <c r="L2059" s="110" t="s">
        <v>157</v>
      </c>
      <c r="M2059" s="116">
        <v>0</v>
      </c>
      <c r="N2059" s="111">
        <v>0</v>
      </c>
      <c r="O2059" s="115">
        <v>2.9923904258119698E-6</v>
      </c>
      <c r="P2059" s="112" t="s">
        <v>156</v>
      </c>
      <c r="Q2059" s="113">
        <v>0</v>
      </c>
      <c r="R2059" s="107">
        <v>0</v>
      </c>
      <c r="S2059" s="114">
        <v>1.6643209591718501E-6</v>
      </c>
      <c r="T2059" s="108" t="s">
        <v>156</v>
      </c>
      <c r="U2059" s="110" t="s">
        <v>157</v>
      </c>
      <c r="V2059" s="116">
        <v>0</v>
      </c>
      <c r="W2059" s="107">
        <v>0</v>
      </c>
      <c r="X2059" s="114">
        <v>1.4026401029379599E-6</v>
      </c>
      <c r="Y2059" s="108" t="s">
        <v>156</v>
      </c>
      <c r="Z2059" s="113">
        <v>0</v>
      </c>
      <c r="AA2059" s="107">
        <v>0</v>
      </c>
      <c r="AB2059" s="114">
        <v>1.29084135067102E-6</v>
      </c>
      <c r="AC2059" s="108" t="s">
        <v>156</v>
      </c>
      <c r="AD2059" s="110" t="s">
        <v>157</v>
      </c>
    </row>
    <row r="2060" spans="1:30" x14ac:dyDescent="0.2">
      <c r="A2060" s="105" t="s">
        <v>5944</v>
      </c>
      <c r="B2060" s="105" t="s">
        <v>5945</v>
      </c>
      <c r="C2060" s="105" t="s">
        <v>5946</v>
      </c>
      <c r="D2060" s="116">
        <v>0</v>
      </c>
      <c r="E2060" s="107">
        <v>0</v>
      </c>
      <c r="F2060" s="114">
        <v>1.3603909361477099E-6</v>
      </c>
      <c r="G2060" s="108" t="s">
        <v>156</v>
      </c>
      <c r="H2060" s="113">
        <v>0</v>
      </c>
      <c r="I2060" s="107">
        <v>0</v>
      </c>
      <c r="J2060" s="114">
        <v>1.3074734883335501E-6</v>
      </c>
      <c r="K2060" s="108" t="s">
        <v>156</v>
      </c>
      <c r="L2060" s="110" t="s">
        <v>157</v>
      </c>
      <c r="M2060" s="116">
        <v>0</v>
      </c>
      <c r="N2060" s="111">
        <v>0</v>
      </c>
      <c r="O2060" s="115">
        <v>1.82222489163605E-6</v>
      </c>
      <c r="P2060" s="112" t="s">
        <v>156</v>
      </c>
      <c r="Q2060" s="113">
        <v>0</v>
      </c>
      <c r="R2060" s="107">
        <v>0</v>
      </c>
      <c r="S2060" s="114">
        <v>7.4886276363833701E-7</v>
      </c>
      <c r="T2060" s="108" t="s">
        <v>156</v>
      </c>
      <c r="U2060" s="110" t="s">
        <v>157</v>
      </c>
      <c r="V2060" s="116">
        <v>0</v>
      </c>
      <c r="W2060" s="107">
        <v>0</v>
      </c>
      <c r="X2060" s="114">
        <v>1.6592395290055799E-6</v>
      </c>
      <c r="Y2060" s="108" t="s">
        <v>156</v>
      </c>
      <c r="Z2060" s="113">
        <v>0</v>
      </c>
      <c r="AA2060" s="107">
        <v>0</v>
      </c>
      <c r="AB2060" s="114">
        <v>5.4746538876989299E-7</v>
      </c>
      <c r="AC2060" s="108" t="s">
        <v>156</v>
      </c>
      <c r="AD2060" s="110" t="s">
        <v>157</v>
      </c>
    </row>
    <row r="2061" spans="1:30" x14ac:dyDescent="0.2">
      <c r="A2061" s="105" t="s">
        <v>5947</v>
      </c>
      <c r="B2061" s="105" t="s">
        <v>5948</v>
      </c>
      <c r="C2061" s="105" t="s">
        <v>5949</v>
      </c>
      <c r="D2061" s="116">
        <v>0</v>
      </c>
      <c r="E2061" s="107">
        <v>0</v>
      </c>
      <c r="F2061" s="114">
        <v>9.2713577133153604E-7</v>
      </c>
      <c r="G2061" s="108" t="s">
        <v>156</v>
      </c>
      <c r="H2061" s="113">
        <v>0</v>
      </c>
      <c r="I2061" s="107">
        <v>0</v>
      </c>
      <c r="J2061" s="114">
        <v>1.64823671533027E-6</v>
      </c>
      <c r="K2061" s="108" t="s">
        <v>156</v>
      </c>
      <c r="L2061" s="110" t="s">
        <v>157</v>
      </c>
      <c r="M2061" s="116">
        <v>0</v>
      </c>
      <c r="N2061" s="111">
        <v>0</v>
      </c>
      <c r="O2061" s="115">
        <v>1.7543638513433801E-6</v>
      </c>
      <c r="P2061" s="112" t="s">
        <v>156</v>
      </c>
      <c r="Q2061" s="113">
        <v>0</v>
      </c>
      <c r="R2061" s="107">
        <v>0</v>
      </c>
      <c r="S2061" s="114">
        <v>5.80615609210058E-7</v>
      </c>
      <c r="T2061" s="108" t="s">
        <v>156</v>
      </c>
      <c r="U2061" s="110" t="s">
        <v>157</v>
      </c>
      <c r="V2061" s="116">
        <v>0</v>
      </c>
      <c r="W2061" s="107">
        <v>0</v>
      </c>
      <c r="X2061" s="114">
        <v>1.56082265471758E-6</v>
      </c>
      <c r="Y2061" s="108" t="s">
        <v>156</v>
      </c>
      <c r="Z2061" s="113">
        <v>0</v>
      </c>
      <c r="AA2061" s="107">
        <v>0</v>
      </c>
      <c r="AB2061" s="114">
        <v>5.9182748970373898E-7</v>
      </c>
      <c r="AC2061" s="108" t="s">
        <v>156</v>
      </c>
      <c r="AD2061" s="110" t="s">
        <v>157</v>
      </c>
    </row>
    <row r="2062" spans="1:30" x14ac:dyDescent="0.2">
      <c r="A2062" s="105" t="s">
        <v>5950</v>
      </c>
      <c r="B2062" s="105" t="s">
        <v>5951</v>
      </c>
      <c r="C2062" s="105" t="s">
        <v>5952</v>
      </c>
      <c r="D2062" s="116">
        <v>2.3859851158951798E-5</v>
      </c>
      <c r="E2062" s="107">
        <v>-9.6829488776685295E-6</v>
      </c>
      <c r="F2062" s="114">
        <v>1.1220190748127499E-5</v>
      </c>
      <c r="G2062" s="108">
        <v>47.025401262479711</v>
      </c>
      <c r="H2062" s="113">
        <v>0</v>
      </c>
      <c r="I2062" s="107">
        <v>0</v>
      </c>
      <c r="J2062" s="114">
        <v>1.45105986286814E-6</v>
      </c>
      <c r="K2062" s="108" t="s">
        <v>156</v>
      </c>
      <c r="L2062" s="110" t="s">
        <v>157</v>
      </c>
      <c r="M2062" s="116">
        <v>0</v>
      </c>
      <c r="N2062" s="111">
        <v>0</v>
      </c>
      <c r="O2062" s="115">
        <v>7.0396561147616702E-6</v>
      </c>
      <c r="P2062" s="112" t="s">
        <v>156</v>
      </c>
      <c r="Q2062" s="113">
        <v>0</v>
      </c>
      <c r="R2062" s="107">
        <v>0</v>
      </c>
      <c r="S2062" s="114">
        <v>6.2834052527792604E-7</v>
      </c>
      <c r="T2062" s="108" t="s">
        <v>156</v>
      </c>
      <c r="U2062" s="110" t="s">
        <v>157</v>
      </c>
      <c r="V2062" s="116">
        <v>3.1031561916225303E-5</v>
      </c>
      <c r="W2062" s="107">
        <v>-5.1385265633756091E-6</v>
      </c>
      <c r="X2062" s="114">
        <v>7.8342228151652593E-6</v>
      </c>
      <c r="Y2062" s="108">
        <v>25.245982900619069</v>
      </c>
      <c r="Z2062" s="113">
        <v>0</v>
      </c>
      <c r="AA2062" s="107">
        <v>0</v>
      </c>
      <c r="AB2062" s="114">
        <v>3.1779948791682602E-7</v>
      </c>
      <c r="AC2062" s="108" t="s">
        <v>156</v>
      </c>
      <c r="AD2062" s="110" t="s">
        <v>157</v>
      </c>
    </row>
    <row r="2063" spans="1:30" x14ac:dyDescent="0.2">
      <c r="A2063" s="105" t="s">
        <v>5953</v>
      </c>
      <c r="B2063" s="105" t="s">
        <v>5954</v>
      </c>
      <c r="C2063" s="105" t="s">
        <v>5955</v>
      </c>
      <c r="D2063" s="116">
        <v>0</v>
      </c>
      <c r="E2063" s="107">
        <v>0</v>
      </c>
      <c r="F2063" s="114">
        <v>5.3506061509441605E-7</v>
      </c>
      <c r="G2063" s="108" t="s">
        <v>156</v>
      </c>
      <c r="H2063" s="113">
        <v>0</v>
      </c>
      <c r="I2063" s="107">
        <v>0</v>
      </c>
      <c r="J2063" s="114">
        <v>5.4688518619673299E-7</v>
      </c>
      <c r="K2063" s="108" t="s">
        <v>156</v>
      </c>
      <c r="L2063" s="110" t="s">
        <v>157</v>
      </c>
      <c r="M2063" s="116">
        <v>0</v>
      </c>
      <c r="N2063" s="111">
        <v>0</v>
      </c>
      <c r="O2063" s="115">
        <v>1.0047296160294299E-6</v>
      </c>
      <c r="P2063" s="112" t="s">
        <v>156</v>
      </c>
      <c r="Q2063" s="113">
        <v>0</v>
      </c>
      <c r="R2063" s="107">
        <v>0</v>
      </c>
      <c r="S2063" s="114">
        <v>5.3234448291824996E-7</v>
      </c>
      <c r="T2063" s="108" t="s">
        <v>156</v>
      </c>
      <c r="U2063" s="110" t="s">
        <v>157</v>
      </c>
      <c r="V2063" s="116">
        <v>0</v>
      </c>
      <c r="W2063" s="107">
        <v>0</v>
      </c>
      <c r="X2063" s="114">
        <v>1.6887529252044899E-6</v>
      </c>
      <c r="Y2063" s="108" t="s">
        <v>156</v>
      </c>
      <c r="Z2063" s="113">
        <v>0</v>
      </c>
      <c r="AA2063" s="107">
        <v>0</v>
      </c>
      <c r="AB2063" s="114">
        <v>5.5160046592242495E-7</v>
      </c>
      <c r="AC2063" s="108" t="s">
        <v>156</v>
      </c>
      <c r="AD2063" s="110" t="s">
        <v>157</v>
      </c>
    </row>
    <row r="2064" spans="1:30" x14ac:dyDescent="0.2">
      <c r="A2064" s="105" t="s">
        <v>5956</v>
      </c>
      <c r="B2064" s="105" t="s">
        <v>5957</v>
      </c>
      <c r="C2064" s="105" t="s">
        <v>5958</v>
      </c>
      <c r="D2064" s="116">
        <v>0</v>
      </c>
      <c r="E2064" s="107">
        <v>0</v>
      </c>
      <c r="F2064" s="114">
        <v>1.60936441018633E-6</v>
      </c>
      <c r="G2064" s="108" t="s">
        <v>156</v>
      </c>
      <c r="H2064" s="113">
        <v>0</v>
      </c>
      <c r="I2064" s="107">
        <v>0</v>
      </c>
      <c r="J2064" s="114">
        <v>1.6105703788559101E-6</v>
      </c>
      <c r="K2064" s="108" t="s">
        <v>156</v>
      </c>
      <c r="L2064" s="110" t="s">
        <v>157</v>
      </c>
      <c r="M2064" s="116">
        <v>0</v>
      </c>
      <c r="N2064" s="111">
        <v>0</v>
      </c>
      <c r="O2064" s="115">
        <v>1.6760105470181E-6</v>
      </c>
      <c r="P2064" s="112" t="s">
        <v>156</v>
      </c>
      <c r="Q2064" s="113">
        <v>0</v>
      </c>
      <c r="R2064" s="107">
        <v>0</v>
      </c>
      <c r="S2064" s="114">
        <v>6.2802543673806704E-7</v>
      </c>
      <c r="T2064" s="108" t="s">
        <v>156</v>
      </c>
      <c r="U2064" s="110" t="s">
        <v>157</v>
      </c>
      <c r="V2064" s="116">
        <v>0</v>
      </c>
      <c r="W2064" s="107">
        <v>0</v>
      </c>
      <c r="X2064" s="114">
        <v>4.0420071968239401E-6</v>
      </c>
      <c r="Y2064" s="108" t="s">
        <v>156</v>
      </c>
      <c r="Z2064" s="113">
        <v>0</v>
      </c>
      <c r="AA2064" s="107">
        <v>0</v>
      </c>
      <c r="AB2064" s="114">
        <v>3.89676731135816E-7</v>
      </c>
      <c r="AC2064" s="108" t="s">
        <v>156</v>
      </c>
      <c r="AD2064" s="110" t="s">
        <v>157</v>
      </c>
    </row>
    <row r="2065" spans="1:30" x14ac:dyDescent="0.2">
      <c r="A2065" s="105" t="s">
        <v>5959</v>
      </c>
      <c r="B2065" s="105" t="s">
        <v>5960</v>
      </c>
      <c r="C2065" s="105" t="s">
        <v>5961</v>
      </c>
      <c r="D2065" s="116">
        <v>0</v>
      </c>
      <c r="E2065" s="107">
        <v>0</v>
      </c>
      <c r="F2065" s="114">
        <v>5.7617327938256798E-7</v>
      </c>
      <c r="G2065" s="108" t="s">
        <v>156</v>
      </c>
      <c r="H2065" s="113">
        <v>0</v>
      </c>
      <c r="I2065" s="107">
        <v>0</v>
      </c>
      <c r="J2065" s="114">
        <v>2.6425314811276498E-6</v>
      </c>
      <c r="K2065" s="108" t="s">
        <v>156</v>
      </c>
      <c r="L2065" s="110" t="s">
        <v>157</v>
      </c>
      <c r="M2065" s="116">
        <v>0</v>
      </c>
      <c r="N2065" s="111">
        <v>0</v>
      </c>
      <c r="O2065" s="115">
        <v>2.8880725750809002E-6</v>
      </c>
      <c r="P2065" s="112" t="s">
        <v>156</v>
      </c>
      <c r="Q2065" s="113">
        <v>0</v>
      </c>
      <c r="R2065" s="107">
        <v>0</v>
      </c>
      <c r="S2065" s="114">
        <v>9.1114400737518797E-7</v>
      </c>
      <c r="T2065" s="108" t="s">
        <v>156</v>
      </c>
      <c r="U2065" s="110" t="s">
        <v>157</v>
      </c>
      <c r="V2065" s="116">
        <v>0</v>
      </c>
      <c r="W2065" s="107">
        <v>0</v>
      </c>
      <c r="X2065" s="114">
        <v>8.7620836023025502E-7</v>
      </c>
      <c r="Y2065" s="108" t="s">
        <v>156</v>
      </c>
      <c r="Z2065" s="113">
        <v>0</v>
      </c>
      <c r="AA2065" s="107">
        <v>0</v>
      </c>
      <c r="AB2065" s="114">
        <v>9.3043197585997896E-7</v>
      </c>
      <c r="AC2065" s="108" t="s">
        <v>156</v>
      </c>
      <c r="AD2065" s="110" t="s">
        <v>157</v>
      </c>
    </row>
    <row r="2066" spans="1:30" x14ac:dyDescent="0.2">
      <c r="A2066" s="105" t="s">
        <v>5962</v>
      </c>
      <c r="B2066" s="105" t="s">
        <v>5963</v>
      </c>
      <c r="C2066" s="105" t="s">
        <v>5964</v>
      </c>
      <c r="D2066" s="116">
        <v>0</v>
      </c>
      <c r="E2066" s="107">
        <v>0</v>
      </c>
      <c r="F2066" s="114">
        <v>1.0688249720566E-6</v>
      </c>
      <c r="G2066" s="108" t="s">
        <v>156</v>
      </c>
      <c r="H2066" s="113">
        <v>0</v>
      </c>
      <c r="I2066" s="107">
        <v>0</v>
      </c>
      <c r="J2066" s="114">
        <v>1.2201238850177101E-6</v>
      </c>
      <c r="K2066" s="108" t="s">
        <v>156</v>
      </c>
      <c r="L2066" s="110" t="s">
        <v>157</v>
      </c>
      <c r="M2066" s="116">
        <v>0</v>
      </c>
      <c r="N2066" s="111">
        <v>0</v>
      </c>
      <c r="O2066" s="115">
        <v>8.32810523474407E-7</v>
      </c>
      <c r="P2066" s="112" t="s">
        <v>156</v>
      </c>
      <c r="Q2066" s="113">
        <v>0</v>
      </c>
      <c r="R2066" s="107">
        <v>0</v>
      </c>
      <c r="S2066" s="114">
        <v>5.4126555181337904E-7</v>
      </c>
      <c r="T2066" s="108" t="s">
        <v>156</v>
      </c>
      <c r="U2066" s="110" t="s">
        <v>157</v>
      </c>
      <c r="V2066" s="116">
        <v>0</v>
      </c>
      <c r="W2066" s="107">
        <v>0</v>
      </c>
      <c r="X2066" s="114">
        <v>1.20770340274794E-6</v>
      </c>
      <c r="Y2066" s="108" t="s">
        <v>156</v>
      </c>
      <c r="Z2066" s="113">
        <v>0</v>
      </c>
      <c r="AA2066" s="107">
        <v>0</v>
      </c>
      <c r="AB2066" s="114">
        <v>5.0161488125399604E-7</v>
      </c>
      <c r="AC2066" s="108" t="s">
        <v>156</v>
      </c>
      <c r="AD2066" s="110" t="s">
        <v>157</v>
      </c>
    </row>
    <row r="2067" spans="1:30" x14ac:dyDescent="0.2">
      <c r="A2067" s="105" t="s">
        <v>5965</v>
      </c>
      <c r="B2067" s="105" t="s">
        <v>5966</v>
      </c>
      <c r="C2067" s="105" t="s">
        <v>5967</v>
      </c>
      <c r="D2067" s="116">
        <v>0</v>
      </c>
      <c r="E2067" s="107">
        <v>0</v>
      </c>
      <c r="F2067" s="114">
        <v>1.0643266565871E-5</v>
      </c>
      <c r="G2067" s="108" t="s">
        <v>156</v>
      </c>
      <c r="H2067" s="113">
        <v>0</v>
      </c>
      <c r="I2067" s="107">
        <v>0</v>
      </c>
      <c r="J2067" s="114">
        <v>1.81170887439223E-6</v>
      </c>
      <c r="K2067" s="108" t="s">
        <v>156</v>
      </c>
      <c r="L2067" s="110" t="s">
        <v>157</v>
      </c>
      <c r="M2067" s="116">
        <v>2.60401935483871E-5</v>
      </c>
      <c r="N2067" s="111">
        <v>-1.4141519250780439E-5</v>
      </c>
      <c r="O2067" s="115">
        <v>9.6875028791367399E-6</v>
      </c>
      <c r="P2067" s="112">
        <v>37.202115495553883</v>
      </c>
      <c r="Q2067" s="113">
        <v>0</v>
      </c>
      <c r="R2067" s="107">
        <v>0</v>
      </c>
      <c r="S2067" s="114">
        <v>1.07267974957278E-6</v>
      </c>
      <c r="T2067" s="108" t="s">
        <v>156</v>
      </c>
      <c r="U2067" s="110" t="s">
        <v>157</v>
      </c>
      <c r="V2067" s="116">
        <v>0</v>
      </c>
      <c r="W2067" s="107">
        <v>0</v>
      </c>
      <c r="X2067" s="114">
        <v>5.3137419802389402E-6</v>
      </c>
      <c r="Y2067" s="108" t="s">
        <v>156</v>
      </c>
      <c r="Z2067" s="113">
        <v>0</v>
      </c>
      <c r="AA2067" s="107">
        <v>0</v>
      </c>
      <c r="AB2067" s="114">
        <v>8.3190267389249404E-7</v>
      </c>
      <c r="AC2067" s="108" t="s">
        <v>156</v>
      </c>
      <c r="AD2067" s="110" t="s">
        <v>157</v>
      </c>
    </row>
    <row r="2068" spans="1:30" x14ac:dyDescent="0.2">
      <c r="A2068" s="105" t="s">
        <v>5968</v>
      </c>
      <c r="B2068" s="105" t="s">
        <v>5969</v>
      </c>
      <c r="C2068" s="105" t="s">
        <v>5970</v>
      </c>
      <c r="D2068" s="116">
        <v>0</v>
      </c>
      <c r="E2068" s="107">
        <v>0</v>
      </c>
      <c r="F2068" s="114">
        <v>9.2756182212636601E-7</v>
      </c>
      <c r="G2068" s="108" t="s">
        <v>156</v>
      </c>
      <c r="H2068" s="113">
        <v>0</v>
      </c>
      <c r="I2068" s="107">
        <v>0</v>
      </c>
      <c r="J2068" s="114">
        <v>7.6197262937882796E-7</v>
      </c>
      <c r="K2068" s="108" t="s">
        <v>156</v>
      </c>
      <c r="L2068" s="110" t="s">
        <v>157</v>
      </c>
      <c r="M2068" s="116">
        <v>0</v>
      </c>
      <c r="N2068" s="111">
        <v>0</v>
      </c>
      <c r="O2068" s="115">
        <v>1.0169777672971501E-6</v>
      </c>
      <c r="P2068" s="112" t="s">
        <v>156</v>
      </c>
      <c r="Q2068" s="113">
        <v>0</v>
      </c>
      <c r="R2068" s="107">
        <v>0</v>
      </c>
      <c r="S2068" s="114">
        <v>7.1002061978287001E-7</v>
      </c>
      <c r="T2068" s="108" t="s">
        <v>156</v>
      </c>
      <c r="U2068" s="110" t="s">
        <v>157</v>
      </c>
      <c r="V2068" s="116">
        <v>0</v>
      </c>
      <c r="W2068" s="107">
        <v>0</v>
      </c>
      <c r="X2068" s="114">
        <v>1.3961907668015799E-6</v>
      </c>
      <c r="Y2068" s="108" t="s">
        <v>156</v>
      </c>
      <c r="Z2068" s="113">
        <v>0</v>
      </c>
      <c r="AA2068" s="107">
        <v>0</v>
      </c>
      <c r="AB2068" s="114">
        <v>3.1829079772227998E-7</v>
      </c>
      <c r="AC2068" s="108" t="s">
        <v>156</v>
      </c>
      <c r="AD2068" s="110" t="s">
        <v>157</v>
      </c>
    </row>
    <row r="2069" spans="1:30" x14ac:dyDescent="0.2">
      <c r="A2069" s="105" t="s">
        <v>5971</v>
      </c>
      <c r="B2069" s="105" t="s">
        <v>5972</v>
      </c>
      <c r="C2069" s="105" t="s">
        <v>5973</v>
      </c>
      <c r="D2069" s="116">
        <v>0</v>
      </c>
      <c r="E2069" s="107">
        <v>0</v>
      </c>
      <c r="F2069" s="114">
        <v>1.0604933699306201E-6</v>
      </c>
      <c r="G2069" s="108" t="s">
        <v>156</v>
      </c>
      <c r="H2069" s="113">
        <v>0</v>
      </c>
      <c r="I2069" s="107">
        <v>0</v>
      </c>
      <c r="J2069" s="114">
        <v>1.4508817485112901E-6</v>
      </c>
      <c r="K2069" s="108" t="s">
        <v>156</v>
      </c>
      <c r="L2069" s="110" t="s">
        <v>157</v>
      </c>
      <c r="M2069" s="116">
        <v>0</v>
      </c>
      <c r="N2069" s="111">
        <v>0</v>
      </c>
      <c r="O2069" s="115">
        <v>1.1742874641369701E-6</v>
      </c>
      <c r="P2069" s="112" t="s">
        <v>156</v>
      </c>
      <c r="Q2069" s="113">
        <v>0</v>
      </c>
      <c r="R2069" s="107">
        <v>0</v>
      </c>
      <c r="S2069" s="114">
        <v>5.8118088378896402E-7</v>
      </c>
      <c r="T2069" s="108" t="s">
        <v>156</v>
      </c>
      <c r="U2069" s="110" t="s">
        <v>157</v>
      </c>
      <c r="V2069" s="116">
        <v>0</v>
      </c>
      <c r="W2069" s="107">
        <v>0</v>
      </c>
      <c r="X2069" s="114">
        <v>1.3962750522905501E-6</v>
      </c>
      <c r="Y2069" s="108" t="s">
        <v>156</v>
      </c>
      <c r="Z2069" s="113">
        <v>0</v>
      </c>
      <c r="AA2069" s="107">
        <v>0</v>
      </c>
      <c r="AB2069" s="114">
        <v>5.5151786364266098E-7</v>
      </c>
      <c r="AC2069" s="108" t="s">
        <v>156</v>
      </c>
      <c r="AD2069" s="110" t="s">
        <v>157</v>
      </c>
    </row>
    <row r="2070" spans="1:30" x14ac:dyDescent="0.2">
      <c r="A2070" s="105" t="s">
        <v>5974</v>
      </c>
      <c r="B2070" s="105" t="s">
        <v>5975</v>
      </c>
      <c r="C2070" s="105" t="s">
        <v>5976</v>
      </c>
      <c r="D2070" s="116">
        <v>0</v>
      </c>
      <c r="E2070" s="107">
        <v>0</v>
      </c>
      <c r="F2070" s="114">
        <v>1.6819796517174199E-6</v>
      </c>
      <c r="G2070" s="108" t="s">
        <v>156</v>
      </c>
      <c r="H2070" s="113">
        <v>0</v>
      </c>
      <c r="I2070" s="107">
        <v>0</v>
      </c>
      <c r="J2070" s="114">
        <v>1.53957249886577E-6</v>
      </c>
      <c r="K2070" s="108" t="s">
        <v>156</v>
      </c>
      <c r="L2070" s="110" t="s">
        <v>157</v>
      </c>
      <c r="M2070" s="116">
        <v>0</v>
      </c>
      <c r="N2070" s="111">
        <v>0</v>
      </c>
      <c r="O2070" s="115">
        <v>1.16562284595131E-6</v>
      </c>
      <c r="P2070" s="112" t="s">
        <v>156</v>
      </c>
      <c r="Q2070" s="113">
        <v>0</v>
      </c>
      <c r="R2070" s="107">
        <v>0</v>
      </c>
      <c r="S2070" s="114">
        <v>8.80424834241753E-7</v>
      </c>
      <c r="T2070" s="108" t="s">
        <v>156</v>
      </c>
      <c r="U2070" s="110" t="s">
        <v>157</v>
      </c>
      <c r="V2070" s="116">
        <v>0</v>
      </c>
      <c r="W2070" s="107">
        <v>0</v>
      </c>
      <c r="X2070" s="114">
        <v>8.17379862749243E-7</v>
      </c>
      <c r="Y2070" s="108" t="s">
        <v>156</v>
      </c>
      <c r="Z2070" s="113">
        <v>0</v>
      </c>
      <c r="AA2070" s="107">
        <v>0</v>
      </c>
      <c r="AB2070" s="114">
        <v>6.3041317300334998E-7</v>
      </c>
      <c r="AC2070" s="108" t="s">
        <v>156</v>
      </c>
      <c r="AD2070" s="110" t="s">
        <v>157</v>
      </c>
    </row>
    <row r="2071" spans="1:30" x14ac:dyDescent="0.2">
      <c r="A2071" s="105" t="s">
        <v>5977</v>
      </c>
      <c r="B2071" s="105" t="s">
        <v>5978</v>
      </c>
      <c r="C2071" s="105" t="s">
        <v>5979</v>
      </c>
      <c r="D2071" s="116">
        <v>0</v>
      </c>
      <c r="E2071" s="107">
        <v>0</v>
      </c>
      <c r="F2071" s="114">
        <v>7.6244684628421502E-7</v>
      </c>
      <c r="G2071" s="108" t="s">
        <v>156</v>
      </c>
      <c r="H2071" s="113">
        <v>0</v>
      </c>
      <c r="I2071" s="107">
        <v>0</v>
      </c>
      <c r="J2071" s="114">
        <v>1.05444405697239E-6</v>
      </c>
      <c r="K2071" s="108" t="s">
        <v>156</v>
      </c>
      <c r="L2071" s="110" t="s">
        <v>157</v>
      </c>
      <c r="M2071" s="116">
        <v>0</v>
      </c>
      <c r="N2071" s="111">
        <v>0</v>
      </c>
      <c r="O2071" s="115">
        <v>1.5211381720051001E-6</v>
      </c>
      <c r="P2071" s="112" t="s">
        <v>156</v>
      </c>
      <c r="Q2071" s="113">
        <v>0</v>
      </c>
      <c r="R2071" s="107">
        <v>0</v>
      </c>
      <c r="S2071" s="114">
        <v>6.2579015207369501E-7</v>
      </c>
      <c r="T2071" s="108" t="s">
        <v>156</v>
      </c>
      <c r="U2071" s="110" t="s">
        <v>157</v>
      </c>
      <c r="V2071" s="116">
        <v>0</v>
      </c>
      <c r="W2071" s="107">
        <v>0</v>
      </c>
      <c r="X2071" s="114">
        <v>1.0120428866368601E-6</v>
      </c>
      <c r="Y2071" s="108" t="s">
        <v>156</v>
      </c>
      <c r="Z2071" s="113">
        <v>0</v>
      </c>
      <c r="AA2071" s="107">
        <v>0</v>
      </c>
      <c r="AB2071" s="114">
        <v>4.4657960202078E-7</v>
      </c>
      <c r="AC2071" s="108" t="s">
        <v>156</v>
      </c>
      <c r="AD2071" s="110" t="s">
        <v>157</v>
      </c>
    </row>
    <row r="2072" spans="1:30" x14ac:dyDescent="0.2">
      <c r="A2072" s="105" t="s">
        <v>5980</v>
      </c>
      <c r="B2072" s="105" t="s">
        <v>5981</v>
      </c>
      <c r="C2072" s="105" t="s">
        <v>5982</v>
      </c>
      <c r="D2072" s="116">
        <v>0</v>
      </c>
      <c r="E2072" s="107">
        <v>0</v>
      </c>
      <c r="F2072" s="114">
        <v>5.36490691650221E-7</v>
      </c>
      <c r="G2072" s="108" t="s">
        <v>156</v>
      </c>
      <c r="H2072" s="113">
        <v>0</v>
      </c>
      <c r="I2072" s="107">
        <v>0</v>
      </c>
      <c r="J2072" s="114">
        <v>1.3448745951955E-6</v>
      </c>
      <c r="K2072" s="108" t="s">
        <v>156</v>
      </c>
      <c r="L2072" s="110" t="s">
        <v>157</v>
      </c>
      <c r="M2072" s="116">
        <v>0</v>
      </c>
      <c r="N2072" s="111">
        <v>0</v>
      </c>
      <c r="O2072" s="115">
        <v>1.17167878864196E-6</v>
      </c>
      <c r="P2072" s="112" t="s">
        <v>156</v>
      </c>
      <c r="Q2072" s="113">
        <v>0</v>
      </c>
      <c r="R2072" s="107">
        <v>0</v>
      </c>
      <c r="S2072" s="114">
        <v>5.2948148655957097E-7</v>
      </c>
      <c r="T2072" s="108" t="s">
        <v>156</v>
      </c>
      <c r="U2072" s="110" t="s">
        <v>157</v>
      </c>
      <c r="V2072" s="116">
        <v>0</v>
      </c>
      <c r="W2072" s="107">
        <v>0</v>
      </c>
      <c r="X2072" s="114">
        <v>6.9919453800286498E-7</v>
      </c>
      <c r="Y2072" s="108" t="s">
        <v>156</v>
      </c>
      <c r="Z2072" s="113">
        <v>0</v>
      </c>
      <c r="AA2072" s="107">
        <v>0</v>
      </c>
      <c r="AB2072" s="114">
        <v>5.4742256109547198E-7</v>
      </c>
      <c r="AC2072" s="108" t="s">
        <v>156</v>
      </c>
      <c r="AD2072" s="110" t="s">
        <v>157</v>
      </c>
    </row>
    <row r="2073" spans="1:30" x14ac:dyDescent="0.2">
      <c r="A2073" s="105" t="s">
        <v>5983</v>
      </c>
      <c r="B2073" s="105" t="s">
        <v>5984</v>
      </c>
      <c r="C2073" s="105" t="s">
        <v>5985</v>
      </c>
      <c r="D2073" s="116">
        <v>0</v>
      </c>
      <c r="E2073" s="107">
        <v>0</v>
      </c>
      <c r="F2073" s="114">
        <v>7.84898509922336E-6</v>
      </c>
      <c r="G2073" s="108" t="s">
        <v>156</v>
      </c>
      <c r="H2073" s="113">
        <v>0</v>
      </c>
      <c r="I2073" s="107">
        <v>0</v>
      </c>
      <c r="J2073" s="114">
        <v>1.22735033764177E-6</v>
      </c>
      <c r="K2073" s="108" t="s">
        <v>156</v>
      </c>
      <c r="L2073" s="110" t="s">
        <v>157</v>
      </c>
      <c r="M2073" s="116">
        <v>0</v>
      </c>
      <c r="N2073" s="111">
        <v>0</v>
      </c>
      <c r="O2073" s="115">
        <v>2.9578306572034201E-6</v>
      </c>
      <c r="P2073" s="112" t="s">
        <v>156</v>
      </c>
      <c r="Q2073" s="113">
        <v>0</v>
      </c>
      <c r="R2073" s="107">
        <v>0</v>
      </c>
      <c r="S2073" s="114">
        <v>5.3050678491587998E-7</v>
      </c>
      <c r="T2073" s="108" t="s">
        <v>156</v>
      </c>
      <c r="U2073" s="110" t="s">
        <v>157</v>
      </c>
      <c r="V2073" s="116">
        <v>0</v>
      </c>
      <c r="W2073" s="107">
        <v>0</v>
      </c>
      <c r="X2073" s="114">
        <v>2.0800821412596602E-6</v>
      </c>
      <c r="Y2073" s="108" t="s">
        <v>156</v>
      </c>
      <c r="Z2073" s="113">
        <v>0</v>
      </c>
      <c r="AA2073" s="107">
        <v>0</v>
      </c>
      <c r="AB2073" s="114">
        <v>3.1779948791682602E-7</v>
      </c>
      <c r="AC2073" s="108" t="s">
        <v>156</v>
      </c>
      <c r="AD2073" s="110" t="s">
        <v>157</v>
      </c>
    </row>
    <row r="2074" spans="1:30" x14ac:dyDescent="0.2">
      <c r="A2074" s="105" t="s">
        <v>5986</v>
      </c>
      <c r="B2074" s="105" t="s">
        <v>5987</v>
      </c>
      <c r="C2074" s="105" t="s">
        <v>5988</v>
      </c>
      <c r="D2074" s="106">
        <v>0</v>
      </c>
      <c r="E2074" s="107">
        <v>0</v>
      </c>
      <c r="F2074" s="108">
        <v>0</v>
      </c>
      <c r="G2074" s="108" t="s">
        <v>156</v>
      </c>
      <c r="H2074" s="109">
        <v>0</v>
      </c>
      <c r="I2074" s="107">
        <v>0</v>
      </c>
      <c r="J2074" s="108">
        <v>0</v>
      </c>
      <c r="K2074" s="108" t="s">
        <v>156</v>
      </c>
      <c r="L2074" s="110" t="s">
        <v>157</v>
      </c>
      <c r="M2074" s="116">
        <v>0</v>
      </c>
      <c r="N2074" s="111">
        <v>0</v>
      </c>
      <c r="O2074" s="115">
        <v>5.8424818531361897E-7</v>
      </c>
      <c r="P2074" s="112" t="s">
        <v>156</v>
      </c>
      <c r="Q2074" s="113">
        <v>0</v>
      </c>
      <c r="R2074" s="107">
        <v>0</v>
      </c>
      <c r="S2074" s="114">
        <v>4.75794518518386E-7</v>
      </c>
      <c r="T2074" s="108" t="s">
        <v>156</v>
      </c>
      <c r="U2074" s="110" t="s">
        <v>157</v>
      </c>
      <c r="V2074" s="116">
        <v>0</v>
      </c>
      <c r="W2074" s="107">
        <v>0</v>
      </c>
      <c r="X2074" s="114">
        <v>1.1827354852844999E-6</v>
      </c>
      <c r="Y2074" s="108" t="s">
        <v>156</v>
      </c>
      <c r="Z2074" s="113">
        <v>0</v>
      </c>
      <c r="AA2074" s="107">
        <v>0</v>
      </c>
      <c r="AB2074" s="114">
        <v>3.1976253233370099E-7</v>
      </c>
      <c r="AC2074" s="108" t="s">
        <v>156</v>
      </c>
      <c r="AD2074" s="110" t="s">
        <v>157</v>
      </c>
    </row>
    <row r="2075" spans="1:30" x14ac:dyDescent="0.2">
      <c r="A2075" s="105" t="s">
        <v>5989</v>
      </c>
      <c r="B2075" s="105" t="s">
        <v>5990</v>
      </c>
      <c r="C2075" s="105" t="s">
        <v>5991</v>
      </c>
      <c r="D2075" s="116">
        <v>0</v>
      </c>
      <c r="E2075" s="107">
        <v>0</v>
      </c>
      <c r="F2075" s="114">
        <v>5.3579868063700604E-7</v>
      </c>
      <c r="G2075" s="108" t="s">
        <v>156</v>
      </c>
      <c r="H2075" s="113">
        <v>0</v>
      </c>
      <c r="I2075" s="107">
        <v>0</v>
      </c>
      <c r="J2075" s="114">
        <v>7.7625133282668705E-7</v>
      </c>
      <c r="K2075" s="108" t="s">
        <v>156</v>
      </c>
      <c r="L2075" s="110" t="s">
        <v>157</v>
      </c>
      <c r="M2075" s="116">
        <v>0</v>
      </c>
      <c r="N2075" s="111">
        <v>0</v>
      </c>
      <c r="O2075" s="115">
        <v>1.5477715951684501E-6</v>
      </c>
      <c r="P2075" s="112" t="s">
        <v>156</v>
      </c>
      <c r="Q2075" s="113">
        <v>0</v>
      </c>
      <c r="R2075" s="107">
        <v>0</v>
      </c>
      <c r="S2075" s="114">
        <v>3.3704804821842198E-7</v>
      </c>
      <c r="T2075" s="108" t="s">
        <v>156</v>
      </c>
      <c r="U2075" s="110" t="s">
        <v>157</v>
      </c>
      <c r="V2075" s="116">
        <v>0</v>
      </c>
      <c r="W2075" s="107">
        <v>0</v>
      </c>
      <c r="X2075" s="114">
        <v>1.2084543441584601E-6</v>
      </c>
      <c r="Y2075" s="108" t="s">
        <v>156</v>
      </c>
      <c r="Z2075" s="109">
        <v>0</v>
      </c>
      <c r="AA2075" s="107">
        <v>0</v>
      </c>
      <c r="AB2075" s="108">
        <v>0</v>
      </c>
      <c r="AC2075" s="108" t="s">
        <v>156</v>
      </c>
      <c r="AD2075" s="110" t="s">
        <v>157</v>
      </c>
    </row>
    <row r="2076" spans="1:30" x14ac:dyDescent="0.2">
      <c r="A2076" s="105" t="s">
        <v>5992</v>
      </c>
      <c r="B2076" s="105" t="s">
        <v>5993</v>
      </c>
      <c r="C2076" s="105" t="s">
        <v>5994</v>
      </c>
      <c r="D2076" s="116">
        <v>0</v>
      </c>
      <c r="E2076" s="107">
        <v>0</v>
      </c>
      <c r="F2076" s="114">
        <v>3.4848484916121798E-6</v>
      </c>
      <c r="G2076" s="108" t="s">
        <v>156</v>
      </c>
      <c r="H2076" s="113">
        <v>0</v>
      </c>
      <c r="I2076" s="107">
        <v>0</v>
      </c>
      <c r="J2076" s="114">
        <v>2.4242330754442398E-6</v>
      </c>
      <c r="K2076" s="108" t="s">
        <v>156</v>
      </c>
      <c r="L2076" s="110" t="s">
        <v>157</v>
      </c>
      <c r="M2076" s="116">
        <v>0</v>
      </c>
      <c r="N2076" s="111">
        <v>0</v>
      </c>
      <c r="O2076" s="115">
        <v>2.7617520910105201E-6</v>
      </c>
      <c r="P2076" s="112" t="s">
        <v>156</v>
      </c>
      <c r="Q2076" s="113">
        <v>0</v>
      </c>
      <c r="R2076" s="107">
        <v>0</v>
      </c>
      <c r="S2076" s="114">
        <v>1.42262722037038E-6</v>
      </c>
      <c r="T2076" s="108" t="s">
        <v>156</v>
      </c>
      <c r="U2076" s="110" t="s">
        <v>157</v>
      </c>
      <c r="V2076" s="116">
        <v>0</v>
      </c>
      <c r="W2076" s="107">
        <v>0</v>
      </c>
      <c r="X2076" s="114">
        <v>1.14120061636186E-6</v>
      </c>
      <c r="Y2076" s="108" t="s">
        <v>156</v>
      </c>
      <c r="Z2076" s="113">
        <v>0</v>
      </c>
      <c r="AA2076" s="107">
        <v>0</v>
      </c>
      <c r="AB2076" s="114">
        <v>1.1310501918446499E-6</v>
      </c>
      <c r="AC2076" s="108" t="s">
        <v>156</v>
      </c>
      <c r="AD2076" s="110" t="s">
        <v>157</v>
      </c>
    </row>
    <row r="2077" spans="1:30" x14ac:dyDescent="0.2">
      <c r="A2077" s="105" t="s">
        <v>5995</v>
      </c>
      <c r="B2077" s="105" t="s">
        <v>5996</v>
      </c>
      <c r="C2077" s="105" t="s">
        <v>5997</v>
      </c>
      <c r="D2077" s="116">
        <v>0</v>
      </c>
      <c r="E2077" s="107">
        <v>0</v>
      </c>
      <c r="F2077" s="114">
        <v>1.12797902629494E-6</v>
      </c>
      <c r="G2077" s="108" t="s">
        <v>156</v>
      </c>
      <c r="H2077" s="113">
        <v>0</v>
      </c>
      <c r="I2077" s="107">
        <v>0</v>
      </c>
      <c r="J2077" s="114">
        <v>7.7456562482823802E-7</v>
      </c>
      <c r="K2077" s="108" t="s">
        <v>156</v>
      </c>
      <c r="L2077" s="110" t="s">
        <v>157</v>
      </c>
      <c r="M2077" s="116">
        <v>0</v>
      </c>
      <c r="N2077" s="111">
        <v>0</v>
      </c>
      <c r="O2077" s="115">
        <v>1.0070294057333801E-6</v>
      </c>
      <c r="P2077" s="112" t="s">
        <v>156</v>
      </c>
      <c r="Q2077" s="113">
        <v>0</v>
      </c>
      <c r="R2077" s="107">
        <v>0</v>
      </c>
      <c r="S2077" s="114">
        <v>4.1286817775626402E-7</v>
      </c>
      <c r="T2077" s="108" t="s">
        <v>156</v>
      </c>
      <c r="U2077" s="110" t="s">
        <v>157</v>
      </c>
      <c r="V2077" s="116">
        <v>0</v>
      </c>
      <c r="W2077" s="107">
        <v>0</v>
      </c>
      <c r="X2077" s="114">
        <v>1.3168337223384E-6</v>
      </c>
      <c r="Y2077" s="108" t="s">
        <v>156</v>
      </c>
      <c r="Z2077" s="113">
        <v>0</v>
      </c>
      <c r="AA2077" s="107">
        <v>0</v>
      </c>
      <c r="AB2077" s="114">
        <v>3.1731440894683702E-7</v>
      </c>
      <c r="AC2077" s="108" t="s">
        <v>156</v>
      </c>
      <c r="AD2077" s="110" t="s">
        <v>157</v>
      </c>
    </row>
    <row r="2078" spans="1:30" x14ac:dyDescent="0.2">
      <c r="A2078" s="105" t="s">
        <v>5998</v>
      </c>
      <c r="B2078" s="105" t="s">
        <v>5999</v>
      </c>
      <c r="C2078" s="105" t="s">
        <v>6000</v>
      </c>
      <c r="D2078" s="116">
        <v>0</v>
      </c>
      <c r="E2078" s="107">
        <v>0</v>
      </c>
      <c r="F2078" s="114">
        <v>7.5652800477321204E-7</v>
      </c>
      <c r="G2078" s="108" t="s">
        <v>156</v>
      </c>
      <c r="H2078" s="113">
        <v>0</v>
      </c>
      <c r="I2078" s="107">
        <v>0</v>
      </c>
      <c r="J2078" s="114">
        <v>9.5591731693576595E-7</v>
      </c>
      <c r="K2078" s="108" t="s">
        <v>156</v>
      </c>
      <c r="L2078" s="110" t="s">
        <v>157</v>
      </c>
      <c r="M2078" s="116">
        <v>0</v>
      </c>
      <c r="N2078" s="111">
        <v>0</v>
      </c>
      <c r="O2078" s="115">
        <v>1.3083807110083101E-6</v>
      </c>
      <c r="P2078" s="112" t="s">
        <v>156</v>
      </c>
      <c r="Q2078" s="113">
        <v>0</v>
      </c>
      <c r="R2078" s="107">
        <v>0</v>
      </c>
      <c r="S2078" s="114">
        <v>2.3884882774296699E-7</v>
      </c>
      <c r="T2078" s="108" t="s">
        <v>156</v>
      </c>
      <c r="U2078" s="110" t="s">
        <v>157</v>
      </c>
      <c r="V2078" s="116">
        <v>0</v>
      </c>
      <c r="W2078" s="107">
        <v>0</v>
      </c>
      <c r="X2078" s="114">
        <v>1.3961568948857E-6</v>
      </c>
      <c r="Y2078" s="108" t="s">
        <v>156</v>
      </c>
      <c r="Z2078" s="113">
        <v>0</v>
      </c>
      <c r="AA2078" s="107">
        <v>0</v>
      </c>
      <c r="AB2078" s="114">
        <v>2.2559449054946199E-7</v>
      </c>
      <c r="AC2078" s="108" t="s">
        <v>156</v>
      </c>
      <c r="AD2078" s="110" t="s">
        <v>157</v>
      </c>
    </row>
    <row r="2079" spans="1:30" x14ac:dyDescent="0.2">
      <c r="A2079" s="105" t="s">
        <v>6001</v>
      </c>
      <c r="B2079" s="105" t="s">
        <v>6002</v>
      </c>
      <c r="C2079" s="105" t="s">
        <v>6003</v>
      </c>
      <c r="D2079" s="116">
        <v>2.3859851158951798E-5</v>
      </c>
      <c r="E2079" s="107">
        <v>-9.6829488776685295E-6</v>
      </c>
      <c r="F2079" s="114">
        <v>1.18814404198001E-5</v>
      </c>
      <c r="G2079" s="108">
        <v>49.796791860297887</v>
      </c>
      <c r="H2079" s="113">
        <v>0</v>
      </c>
      <c r="I2079" s="107">
        <v>0</v>
      </c>
      <c r="J2079" s="114">
        <v>7.7602423425067103E-7</v>
      </c>
      <c r="K2079" s="108" t="s">
        <v>156</v>
      </c>
      <c r="L2079" s="110" t="s">
        <v>157</v>
      </c>
      <c r="M2079" s="116">
        <v>0</v>
      </c>
      <c r="N2079" s="111">
        <v>0</v>
      </c>
      <c r="O2079" s="115">
        <v>6.4793939062142399E-6</v>
      </c>
      <c r="P2079" s="112" t="s">
        <v>156</v>
      </c>
      <c r="Q2079" s="113">
        <v>0</v>
      </c>
      <c r="R2079" s="107">
        <v>0</v>
      </c>
      <c r="S2079" s="114">
        <v>3.3755810996752998E-7</v>
      </c>
      <c r="T2079" s="108" t="s">
        <v>156</v>
      </c>
      <c r="U2079" s="110" t="s">
        <v>157</v>
      </c>
      <c r="V2079" s="116">
        <v>3.1031561916225303E-5</v>
      </c>
      <c r="W2079" s="107">
        <v>-5.1385265633756091E-6</v>
      </c>
      <c r="X2079" s="114">
        <v>8.0688615491222998E-6</v>
      </c>
      <c r="Y2079" s="108">
        <v>26.002112207260115</v>
      </c>
      <c r="Z2079" s="109">
        <v>0</v>
      </c>
      <c r="AA2079" s="107">
        <v>0</v>
      </c>
      <c r="AB2079" s="108">
        <v>0</v>
      </c>
      <c r="AC2079" s="108" t="s">
        <v>156</v>
      </c>
      <c r="AD2079" s="110" t="s">
        <v>157</v>
      </c>
    </row>
    <row r="2080" spans="1:30" x14ac:dyDescent="0.2">
      <c r="A2080" s="105" t="s">
        <v>6004</v>
      </c>
      <c r="B2080" s="105" t="s">
        <v>6005</v>
      </c>
      <c r="C2080" s="105" t="s">
        <v>6006</v>
      </c>
      <c r="D2080" s="116">
        <v>0</v>
      </c>
      <c r="E2080" s="107">
        <v>0</v>
      </c>
      <c r="F2080" s="114">
        <v>5.3506061509441605E-7</v>
      </c>
      <c r="G2080" s="108" t="s">
        <v>156</v>
      </c>
      <c r="H2080" s="113">
        <v>0</v>
      </c>
      <c r="I2080" s="107">
        <v>0</v>
      </c>
      <c r="J2080" s="114">
        <v>5.4688518619673299E-7</v>
      </c>
      <c r="K2080" s="108" t="s">
        <v>156</v>
      </c>
      <c r="L2080" s="110" t="s">
        <v>157</v>
      </c>
      <c r="M2080" s="116">
        <v>0</v>
      </c>
      <c r="N2080" s="111">
        <v>0</v>
      </c>
      <c r="O2080" s="115">
        <v>8.17810773940048E-7</v>
      </c>
      <c r="P2080" s="112" t="s">
        <v>156</v>
      </c>
      <c r="Q2080" s="113">
        <v>0</v>
      </c>
      <c r="R2080" s="107">
        <v>0</v>
      </c>
      <c r="S2080" s="114">
        <v>2.3924788443161303E-7</v>
      </c>
      <c r="T2080" s="108" t="s">
        <v>156</v>
      </c>
      <c r="U2080" s="110" t="s">
        <v>157</v>
      </c>
      <c r="V2080" s="116">
        <v>0</v>
      </c>
      <c r="W2080" s="107">
        <v>0</v>
      </c>
      <c r="X2080" s="114">
        <v>1.20719575532362E-6</v>
      </c>
      <c r="Y2080" s="108" t="s">
        <v>156</v>
      </c>
      <c r="Z2080" s="113">
        <v>0</v>
      </c>
      <c r="AA2080" s="107">
        <v>0</v>
      </c>
      <c r="AB2080" s="114">
        <v>4.4991618145269598E-7</v>
      </c>
      <c r="AC2080" s="108" t="s">
        <v>156</v>
      </c>
      <c r="AD2080" s="110" t="s">
        <v>157</v>
      </c>
    </row>
    <row r="2081" spans="1:30" x14ac:dyDescent="0.2">
      <c r="A2081" s="105" t="s">
        <v>6007</v>
      </c>
      <c r="B2081" s="105" t="s">
        <v>6008</v>
      </c>
      <c r="C2081" s="105" t="s">
        <v>6009</v>
      </c>
      <c r="D2081" s="116">
        <v>0</v>
      </c>
      <c r="E2081" s="107">
        <v>0</v>
      </c>
      <c r="F2081" s="114">
        <v>1.5183259876739399E-6</v>
      </c>
      <c r="G2081" s="108" t="s">
        <v>156</v>
      </c>
      <c r="H2081" s="113">
        <v>0</v>
      </c>
      <c r="I2081" s="107">
        <v>0</v>
      </c>
      <c r="J2081" s="114">
        <v>1.4126201777824201E-6</v>
      </c>
      <c r="K2081" s="108" t="s">
        <v>156</v>
      </c>
      <c r="L2081" s="110" t="s">
        <v>157</v>
      </c>
      <c r="M2081" s="116">
        <v>0</v>
      </c>
      <c r="N2081" s="111">
        <v>0</v>
      </c>
      <c r="O2081" s="115">
        <v>6.4569752438795203E-7</v>
      </c>
      <c r="P2081" s="112" t="s">
        <v>156</v>
      </c>
      <c r="Q2081" s="113">
        <v>0</v>
      </c>
      <c r="R2081" s="107">
        <v>0</v>
      </c>
      <c r="S2081" s="114">
        <v>5.30456717912713E-7</v>
      </c>
      <c r="T2081" s="108" t="s">
        <v>156</v>
      </c>
      <c r="U2081" s="110" t="s">
        <v>157</v>
      </c>
      <c r="V2081" s="116">
        <v>0</v>
      </c>
      <c r="W2081" s="107">
        <v>0</v>
      </c>
      <c r="X2081" s="114">
        <v>3.8630903573097303E-6</v>
      </c>
      <c r="Y2081" s="108" t="s">
        <v>156</v>
      </c>
      <c r="Z2081" s="113">
        <v>0</v>
      </c>
      <c r="AA2081" s="107">
        <v>0</v>
      </c>
      <c r="AB2081" s="114">
        <v>3.89676731135816E-7</v>
      </c>
      <c r="AC2081" s="108" t="s">
        <v>156</v>
      </c>
      <c r="AD2081" s="110" t="s">
        <v>157</v>
      </c>
    </row>
    <row r="2082" spans="1:30" x14ac:dyDescent="0.2">
      <c r="A2082" s="105" t="s">
        <v>6010</v>
      </c>
      <c r="B2082" s="105" t="s">
        <v>6011</v>
      </c>
      <c r="C2082" s="105" t="s">
        <v>6012</v>
      </c>
      <c r="D2082" s="106">
        <v>0</v>
      </c>
      <c r="E2082" s="107">
        <v>0</v>
      </c>
      <c r="F2082" s="108">
        <v>1.55507276774601E-2</v>
      </c>
      <c r="G2082" s="108" t="s">
        <v>156</v>
      </c>
      <c r="H2082" s="109">
        <v>0</v>
      </c>
      <c r="I2082" s="107">
        <v>0</v>
      </c>
      <c r="J2082" s="108">
        <v>1.44001669110082E-2</v>
      </c>
      <c r="K2082" s="108" t="s">
        <v>156</v>
      </c>
      <c r="L2082" s="110" t="s">
        <v>157</v>
      </c>
      <c r="M2082" s="106">
        <v>0</v>
      </c>
      <c r="N2082" s="111">
        <v>0</v>
      </c>
      <c r="O2082" s="112">
        <v>6.0966262419011501E-3</v>
      </c>
      <c r="P2082" s="112" t="s">
        <v>156</v>
      </c>
      <c r="Q2082" s="113">
        <v>0</v>
      </c>
      <c r="R2082" s="107">
        <v>0</v>
      </c>
      <c r="S2082" s="108">
        <v>2.5159952689900898E-3</v>
      </c>
      <c r="T2082" s="108" t="s">
        <v>156</v>
      </c>
      <c r="U2082" s="110" t="s">
        <v>157</v>
      </c>
      <c r="V2082" s="106">
        <v>0</v>
      </c>
      <c r="W2082" s="107">
        <v>0</v>
      </c>
      <c r="X2082" s="108">
        <v>4.20027139333986E-3</v>
      </c>
      <c r="Y2082" s="108" t="s">
        <v>156</v>
      </c>
      <c r="Z2082" s="113">
        <v>0</v>
      </c>
      <c r="AA2082" s="107">
        <v>0</v>
      </c>
      <c r="AB2082" s="114">
        <v>2.2569772465660201E-3</v>
      </c>
      <c r="AC2082" s="108" t="s">
        <v>156</v>
      </c>
      <c r="AD2082" s="110" t="s">
        <v>157</v>
      </c>
    </row>
    <row r="2083" spans="1:30" x14ac:dyDescent="0.2">
      <c r="A2083" s="105" t="s">
        <v>6013</v>
      </c>
      <c r="B2083" s="105" t="s">
        <v>6014</v>
      </c>
      <c r="C2083" s="105" t="s">
        <v>6015</v>
      </c>
      <c r="D2083" s="106">
        <v>0</v>
      </c>
      <c r="E2083" s="107">
        <v>0</v>
      </c>
      <c r="F2083" s="108">
        <v>1.98366545024171E-2</v>
      </c>
      <c r="G2083" s="108" t="s">
        <v>156</v>
      </c>
      <c r="H2083" s="109">
        <v>0</v>
      </c>
      <c r="I2083" s="107">
        <v>0</v>
      </c>
      <c r="J2083" s="108">
        <v>9.4618846416707793E-3</v>
      </c>
      <c r="K2083" s="108" t="s">
        <v>156</v>
      </c>
      <c r="L2083" s="110" t="s">
        <v>157</v>
      </c>
      <c r="M2083" s="106">
        <v>0</v>
      </c>
      <c r="N2083" s="111">
        <v>0</v>
      </c>
      <c r="O2083" s="112">
        <v>6.0332263088739499E-3</v>
      </c>
      <c r="P2083" s="112" t="s">
        <v>156</v>
      </c>
      <c r="Q2083" s="109">
        <v>0</v>
      </c>
      <c r="R2083" s="107">
        <v>0</v>
      </c>
      <c r="S2083" s="108">
        <v>3.4954095982843098E-3</v>
      </c>
      <c r="T2083" s="108" t="s">
        <v>156</v>
      </c>
      <c r="U2083" s="110" t="s">
        <v>157</v>
      </c>
      <c r="V2083" s="106">
        <v>0</v>
      </c>
      <c r="W2083" s="107">
        <v>0</v>
      </c>
      <c r="X2083" s="108">
        <v>4.23425468326328E-3</v>
      </c>
      <c r="Y2083" s="108" t="s">
        <v>156</v>
      </c>
      <c r="Z2083" s="113">
        <v>0</v>
      </c>
      <c r="AA2083" s="107">
        <v>0</v>
      </c>
      <c r="AB2083" s="114">
        <v>2.21477924791731E-3</v>
      </c>
      <c r="AC2083" s="108" t="s">
        <v>156</v>
      </c>
      <c r="AD2083" s="110" t="s">
        <v>157</v>
      </c>
    </row>
    <row r="2084" spans="1:30" x14ac:dyDescent="0.2">
      <c r="A2084" s="105" t="s">
        <v>6016</v>
      </c>
      <c r="B2084" s="105" t="s">
        <v>6017</v>
      </c>
      <c r="C2084" s="105" t="s">
        <v>6018</v>
      </c>
      <c r="D2084" s="106">
        <v>0</v>
      </c>
      <c r="E2084" s="107">
        <v>0</v>
      </c>
      <c r="F2084" s="108">
        <v>1.75578397457972E-2</v>
      </c>
      <c r="G2084" s="108" t="s">
        <v>156</v>
      </c>
      <c r="H2084" s="109">
        <v>0</v>
      </c>
      <c r="I2084" s="107">
        <v>0</v>
      </c>
      <c r="J2084" s="108">
        <v>1.33852667914527E-2</v>
      </c>
      <c r="K2084" s="108" t="s">
        <v>156</v>
      </c>
      <c r="L2084" s="110" t="s">
        <v>157</v>
      </c>
      <c r="M2084" s="106">
        <v>0</v>
      </c>
      <c r="N2084" s="111">
        <v>0</v>
      </c>
      <c r="O2084" s="112">
        <v>1.18321974544294E-2</v>
      </c>
      <c r="P2084" s="112" t="s">
        <v>156</v>
      </c>
      <c r="Q2084" s="109">
        <v>0</v>
      </c>
      <c r="R2084" s="107">
        <v>0</v>
      </c>
      <c r="S2084" s="108">
        <v>4.3553459968819798E-3</v>
      </c>
      <c r="T2084" s="108" t="s">
        <v>156</v>
      </c>
      <c r="U2084" s="110" t="s">
        <v>157</v>
      </c>
      <c r="V2084" s="116">
        <v>0</v>
      </c>
      <c r="W2084" s="107">
        <v>0</v>
      </c>
      <c r="X2084" s="108">
        <v>1.05226776841971E-3</v>
      </c>
      <c r="Y2084" s="108" t="s">
        <v>156</v>
      </c>
      <c r="Z2084" s="109">
        <v>0</v>
      </c>
      <c r="AA2084" s="107">
        <v>0</v>
      </c>
      <c r="AB2084" s="108">
        <v>2.88271655780471E-3</v>
      </c>
      <c r="AC2084" s="108" t="s">
        <v>156</v>
      </c>
      <c r="AD2084" s="110" t="s">
        <v>157</v>
      </c>
    </row>
    <row r="2085" spans="1:30" x14ac:dyDescent="0.2">
      <c r="A2085" s="105" t="s">
        <v>6019</v>
      </c>
      <c r="B2085" s="105" t="s">
        <v>6020</v>
      </c>
      <c r="C2085" s="105" t="s">
        <v>6021</v>
      </c>
      <c r="D2085" s="106">
        <v>0</v>
      </c>
      <c r="E2085" s="107">
        <v>0</v>
      </c>
      <c r="F2085" s="108">
        <v>1.9660220818798702E-2</v>
      </c>
      <c r="G2085" s="108" t="s">
        <v>156</v>
      </c>
      <c r="H2085" s="109">
        <v>0</v>
      </c>
      <c r="I2085" s="107">
        <v>0</v>
      </c>
      <c r="J2085" s="108">
        <v>5.4776379414593103E-3</v>
      </c>
      <c r="K2085" s="108" t="s">
        <v>156</v>
      </c>
      <c r="L2085" s="110" t="s">
        <v>157</v>
      </c>
      <c r="M2085" s="106">
        <v>0</v>
      </c>
      <c r="N2085" s="111">
        <v>0</v>
      </c>
      <c r="O2085" s="112">
        <v>9.7200172129953497E-3</v>
      </c>
      <c r="P2085" s="112" t="s">
        <v>156</v>
      </c>
      <c r="Q2085" s="113">
        <v>0</v>
      </c>
      <c r="R2085" s="107">
        <v>0</v>
      </c>
      <c r="S2085" s="108">
        <v>2.51606801185255E-3</v>
      </c>
      <c r="T2085" s="108" t="s">
        <v>156</v>
      </c>
      <c r="U2085" s="110" t="s">
        <v>157</v>
      </c>
      <c r="V2085" s="106">
        <v>0</v>
      </c>
      <c r="W2085" s="107">
        <v>0</v>
      </c>
      <c r="X2085" s="108">
        <v>2.2060615664735799E-3</v>
      </c>
      <c r="Y2085" s="108" t="s">
        <v>156</v>
      </c>
      <c r="Z2085" s="113">
        <v>0</v>
      </c>
      <c r="AA2085" s="107">
        <v>0</v>
      </c>
      <c r="AB2085" s="114">
        <v>1.8263911511508799E-3</v>
      </c>
      <c r="AC2085" s="108" t="s">
        <v>156</v>
      </c>
      <c r="AD2085" s="110" t="s">
        <v>157</v>
      </c>
    </row>
    <row r="2086" spans="1:30" x14ac:dyDescent="0.2">
      <c r="A2086" s="105" t="s">
        <v>6022</v>
      </c>
      <c r="B2086" s="105" t="s">
        <v>6023</v>
      </c>
      <c r="C2086" s="105" t="s">
        <v>6024</v>
      </c>
      <c r="D2086" s="106">
        <v>0</v>
      </c>
      <c r="E2086" s="107">
        <v>0</v>
      </c>
      <c r="F2086" s="108">
        <v>1.0668571818898701E-2</v>
      </c>
      <c r="G2086" s="108" t="s">
        <v>156</v>
      </c>
      <c r="H2086" s="109">
        <v>0</v>
      </c>
      <c r="I2086" s="107">
        <v>0</v>
      </c>
      <c r="J2086" s="108">
        <v>9.4432790611260094E-3</v>
      </c>
      <c r="K2086" s="108" t="s">
        <v>156</v>
      </c>
      <c r="L2086" s="110" t="s">
        <v>157</v>
      </c>
      <c r="M2086" s="106">
        <v>0</v>
      </c>
      <c r="N2086" s="111">
        <v>0</v>
      </c>
      <c r="O2086" s="112">
        <v>7.3986472344603101E-3</v>
      </c>
      <c r="P2086" s="112" t="s">
        <v>156</v>
      </c>
      <c r="Q2086" s="113">
        <v>0</v>
      </c>
      <c r="R2086" s="107">
        <v>0</v>
      </c>
      <c r="S2086" s="108">
        <v>2.51551848378068E-3</v>
      </c>
      <c r="T2086" s="108" t="s">
        <v>156</v>
      </c>
      <c r="U2086" s="110" t="s">
        <v>157</v>
      </c>
      <c r="V2086" s="106">
        <v>0</v>
      </c>
      <c r="W2086" s="107">
        <v>0</v>
      </c>
      <c r="X2086" s="108">
        <v>3.7962438736074198E-3</v>
      </c>
      <c r="Y2086" s="108" t="s">
        <v>156</v>
      </c>
      <c r="Z2086" s="109">
        <v>0</v>
      </c>
      <c r="AA2086" s="107">
        <v>0</v>
      </c>
      <c r="AB2086" s="108">
        <v>2.5769296818507E-3</v>
      </c>
      <c r="AC2086" s="108" t="s">
        <v>156</v>
      </c>
      <c r="AD2086" s="110" t="s">
        <v>157</v>
      </c>
    </row>
    <row r="2087" spans="1:30" x14ac:dyDescent="0.2">
      <c r="A2087" s="105" t="s">
        <v>6025</v>
      </c>
      <c r="B2087" s="105" t="s">
        <v>6026</v>
      </c>
      <c r="C2087" s="105" t="s">
        <v>6027</v>
      </c>
      <c r="D2087" s="106">
        <v>0</v>
      </c>
      <c r="E2087" s="107">
        <v>0</v>
      </c>
      <c r="F2087" s="108">
        <v>3.62256773027566E-3</v>
      </c>
      <c r="G2087" s="108" t="s">
        <v>156</v>
      </c>
      <c r="H2087" s="109">
        <v>0</v>
      </c>
      <c r="I2087" s="107">
        <v>0</v>
      </c>
      <c r="J2087" s="108">
        <v>1.22137664711101E-2</v>
      </c>
      <c r="K2087" s="108" t="s">
        <v>156</v>
      </c>
      <c r="L2087" s="110" t="s">
        <v>157</v>
      </c>
      <c r="M2087" s="106">
        <v>0</v>
      </c>
      <c r="N2087" s="111">
        <v>0</v>
      </c>
      <c r="O2087" s="112">
        <v>7.41517691487168E-3</v>
      </c>
      <c r="P2087" s="112" t="s">
        <v>156</v>
      </c>
      <c r="Q2087" s="113">
        <v>0</v>
      </c>
      <c r="R2087" s="107">
        <v>0</v>
      </c>
      <c r="S2087" s="108">
        <v>2.51621433116023E-3</v>
      </c>
      <c r="T2087" s="108" t="s">
        <v>156</v>
      </c>
      <c r="U2087" s="110" t="s">
        <v>157</v>
      </c>
      <c r="V2087" s="106">
        <v>0</v>
      </c>
      <c r="W2087" s="107">
        <v>0</v>
      </c>
      <c r="X2087" s="108">
        <v>3.9456247419527796E-3</v>
      </c>
      <c r="Y2087" s="108" t="s">
        <v>156</v>
      </c>
      <c r="Z2087" s="109">
        <v>0</v>
      </c>
      <c r="AA2087" s="107">
        <v>0</v>
      </c>
      <c r="AB2087" s="108">
        <v>2.5772192319234101E-3</v>
      </c>
      <c r="AC2087" s="108" t="s">
        <v>156</v>
      </c>
      <c r="AD2087" s="110" t="s">
        <v>157</v>
      </c>
    </row>
    <row r="2088" spans="1:30" x14ac:dyDescent="0.2">
      <c r="A2088" s="105" t="s">
        <v>6028</v>
      </c>
      <c r="B2088" s="105" t="s">
        <v>6029</v>
      </c>
      <c r="C2088" s="105" t="s">
        <v>6030</v>
      </c>
      <c r="D2088" s="106">
        <v>0</v>
      </c>
      <c r="E2088" s="107">
        <v>0</v>
      </c>
      <c r="F2088" s="108">
        <v>4.4824998983470201E-4</v>
      </c>
      <c r="G2088" s="108" t="s">
        <v>156</v>
      </c>
      <c r="H2088" s="113">
        <v>0</v>
      </c>
      <c r="I2088" s="107">
        <v>0</v>
      </c>
      <c r="J2088" s="108">
        <v>1.7465408412947999E-4</v>
      </c>
      <c r="K2088" s="108" t="s">
        <v>156</v>
      </c>
      <c r="L2088" s="110" t="s">
        <v>157</v>
      </c>
      <c r="M2088" s="116">
        <v>0</v>
      </c>
      <c r="N2088" s="111">
        <v>0</v>
      </c>
      <c r="O2088" s="115">
        <v>3.1046125548512301E-5</v>
      </c>
      <c r="P2088" s="112" t="s">
        <v>156</v>
      </c>
      <c r="Q2088" s="113">
        <v>0</v>
      </c>
      <c r="R2088" s="107">
        <v>0</v>
      </c>
      <c r="S2088" s="114">
        <v>2.3537177774692301E-5</v>
      </c>
      <c r="T2088" s="108" t="s">
        <v>156</v>
      </c>
      <c r="U2088" s="110" t="s">
        <v>157</v>
      </c>
      <c r="V2088" s="116">
        <v>0</v>
      </c>
      <c r="W2088" s="107">
        <v>0</v>
      </c>
      <c r="X2088" s="114">
        <v>3.95595804541025E-5</v>
      </c>
      <c r="Y2088" s="108" t="s">
        <v>156</v>
      </c>
      <c r="Z2088" s="113">
        <v>0</v>
      </c>
      <c r="AA2088" s="107">
        <v>0</v>
      </c>
      <c r="AB2088" s="114">
        <v>3.4208704806052098E-5</v>
      </c>
      <c r="AC2088" s="108" t="s">
        <v>156</v>
      </c>
      <c r="AD2088" s="110" t="s">
        <v>157</v>
      </c>
    </row>
    <row r="2089" spans="1:30" x14ac:dyDescent="0.2">
      <c r="A2089" s="105" t="s">
        <v>6031</v>
      </c>
      <c r="B2089" s="105" t="s">
        <v>6032</v>
      </c>
      <c r="C2089" s="105" t="s">
        <v>6033</v>
      </c>
      <c r="D2089" s="116">
        <v>0</v>
      </c>
      <c r="E2089" s="107">
        <v>0</v>
      </c>
      <c r="F2089" s="108">
        <v>1.57648731869346E-4</v>
      </c>
      <c r="G2089" s="108" t="s">
        <v>156</v>
      </c>
      <c r="H2089" s="113">
        <v>0</v>
      </c>
      <c r="I2089" s="107">
        <v>0</v>
      </c>
      <c r="J2089" s="108">
        <v>1.5344297515561999E-4</v>
      </c>
      <c r="K2089" s="108" t="s">
        <v>156</v>
      </c>
      <c r="L2089" s="110" t="s">
        <v>157</v>
      </c>
      <c r="M2089" s="116">
        <v>0</v>
      </c>
      <c r="N2089" s="111">
        <v>0</v>
      </c>
      <c r="O2089" s="115">
        <v>3.5421649564299503E-5</v>
      </c>
      <c r="P2089" s="112" t="s">
        <v>156</v>
      </c>
      <c r="Q2089" s="113">
        <v>0</v>
      </c>
      <c r="R2089" s="107">
        <v>0</v>
      </c>
      <c r="S2089" s="114">
        <v>2.4847070832884901E-5</v>
      </c>
      <c r="T2089" s="108" t="s">
        <v>156</v>
      </c>
      <c r="U2089" s="110" t="s">
        <v>157</v>
      </c>
      <c r="V2089" s="116">
        <v>0</v>
      </c>
      <c r="W2089" s="107">
        <v>0</v>
      </c>
      <c r="X2089" s="114">
        <v>5.3807911819788797E-5</v>
      </c>
      <c r="Y2089" s="108" t="s">
        <v>156</v>
      </c>
      <c r="Z2089" s="113">
        <v>0</v>
      </c>
      <c r="AA2089" s="107">
        <v>0</v>
      </c>
      <c r="AB2089" s="114">
        <v>2.9969446890151201E-5</v>
      </c>
      <c r="AC2089" s="108" t="s">
        <v>156</v>
      </c>
      <c r="AD2089" s="110" t="s">
        <v>157</v>
      </c>
    </row>
    <row r="2090" spans="1:30" x14ac:dyDescent="0.2">
      <c r="A2090" s="105" t="s">
        <v>6034</v>
      </c>
      <c r="B2090" s="105" t="s">
        <v>6035</v>
      </c>
      <c r="C2090" s="105" t="s">
        <v>6036</v>
      </c>
      <c r="D2090" s="116">
        <v>1.97510208822643E-10</v>
      </c>
      <c r="E2090" s="107">
        <v>-8.0154785631584223E-11</v>
      </c>
      <c r="F2090" s="108">
        <v>1.91421153409857E-4</v>
      </c>
      <c r="G2090" s="108">
        <v>96917093.324399367</v>
      </c>
      <c r="H2090" s="113">
        <v>0</v>
      </c>
      <c r="I2090" s="107">
        <v>0</v>
      </c>
      <c r="J2090" s="114">
        <v>7.4078751267882707E-5</v>
      </c>
      <c r="K2090" s="108" t="s">
        <v>156</v>
      </c>
      <c r="L2090" s="110" t="s">
        <v>157</v>
      </c>
      <c r="M2090" s="116">
        <v>0</v>
      </c>
      <c r="N2090" s="111">
        <v>0</v>
      </c>
      <c r="O2090" s="115">
        <v>9.6539205661375901E-5</v>
      </c>
      <c r="P2090" s="112" t="s">
        <v>156</v>
      </c>
      <c r="Q2090" s="113">
        <v>0</v>
      </c>
      <c r="R2090" s="107">
        <v>0</v>
      </c>
      <c r="S2090" s="114">
        <v>2.38658556243086E-5</v>
      </c>
      <c r="T2090" s="108" t="s">
        <v>156</v>
      </c>
      <c r="U2090" s="110" t="s">
        <v>157</v>
      </c>
      <c r="V2090" s="116">
        <v>5.7983924341925399E-5</v>
      </c>
      <c r="W2090" s="107">
        <v>-9.6015771389179334E-6</v>
      </c>
      <c r="X2090" s="108">
        <v>1.99274459888541E-4</v>
      </c>
      <c r="Y2090" s="108">
        <v>343.67190932686697</v>
      </c>
      <c r="Z2090" s="113">
        <v>0</v>
      </c>
      <c r="AA2090" s="107">
        <v>0</v>
      </c>
      <c r="AB2090" s="114">
        <v>7.6460330013141593E-5</v>
      </c>
      <c r="AC2090" s="108" t="s">
        <v>156</v>
      </c>
      <c r="AD2090" s="110" t="s">
        <v>157</v>
      </c>
    </row>
    <row r="2091" spans="1:30" x14ac:dyDescent="0.2">
      <c r="A2091" s="105" t="s">
        <v>6037</v>
      </c>
      <c r="B2091" s="105" t="s">
        <v>6038</v>
      </c>
      <c r="C2091" s="105" t="s">
        <v>6039</v>
      </c>
      <c r="D2091" s="116">
        <v>0</v>
      </c>
      <c r="E2091" s="107">
        <v>0</v>
      </c>
      <c r="F2091" s="108">
        <v>1.36379938178432E-4</v>
      </c>
      <c r="G2091" s="108" t="s">
        <v>156</v>
      </c>
      <c r="H2091" s="113">
        <v>0</v>
      </c>
      <c r="I2091" s="107">
        <v>0</v>
      </c>
      <c r="J2091" s="114">
        <v>8.3523723095638901E-5</v>
      </c>
      <c r="K2091" s="108" t="s">
        <v>156</v>
      </c>
      <c r="L2091" s="110" t="s">
        <v>157</v>
      </c>
      <c r="M2091" s="116">
        <v>0</v>
      </c>
      <c r="N2091" s="111">
        <v>0</v>
      </c>
      <c r="O2091" s="115">
        <v>8.7944160635388004E-5</v>
      </c>
      <c r="P2091" s="112" t="s">
        <v>156</v>
      </c>
      <c r="Q2091" s="113">
        <v>0</v>
      </c>
      <c r="R2091" s="107">
        <v>0</v>
      </c>
      <c r="S2091" s="114">
        <v>1.8242844419022799E-5</v>
      </c>
      <c r="T2091" s="108" t="s">
        <v>156</v>
      </c>
      <c r="U2091" s="110" t="s">
        <v>157</v>
      </c>
      <c r="V2091" s="116">
        <v>5.7983924341924701E-5</v>
      </c>
      <c r="W2091" s="107">
        <v>-9.6015771389178182E-6</v>
      </c>
      <c r="X2091" s="108">
        <v>1.9652715989122799E-4</v>
      </c>
      <c r="Y2091" s="108">
        <v>338.93387196825341</v>
      </c>
      <c r="Z2091" s="113">
        <v>0</v>
      </c>
      <c r="AA2091" s="107">
        <v>0</v>
      </c>
      <c r="AB2091" s="114">
        <v>7.7271248101681993E-5</v>
      </c>
      <c r="AC2091" s="108" t="s">
        <v>156</v>
      </c>
      <c r="AD2091" s="110" t="s">
        <v>157</v>
      </c>
    </row>
    <row r="2092" spans="1:30" x14ac:dyDescent="0.2">
      <c r="A2092" s="105" t="s">
        <v>6040</v>
      </c>
      <c r="B2092" s="105" t="s">
        <v>6041</v>
      </c>
      <c r="C2092" s="105" t="s">
        <v>6042</v>
      </c>
      <c r="D2092" s="106">
        <v>0</v>
      </c>
      <c r="E2092" s="107">
        <v>0</v>
      </c>
      <c r="F2092" s="108">
        <v>0</v>
      </c>
      <c r="G2092" s="108" t="s">
        <v>156</v>
      </c>
      <c r="H2092" s="109">
        <v>0</v>
      </c>
      <c r="I2092" s="107">
        <v>0</v>
      </c>
      <c r="J2092" s="108">
        <v>8.8969375994173601E-3</v>
      </c>
      <c r="K2092" s="108" t="s">
        <v>156</v>
      </c>
      <c r="L2092" s="110" t="s">
        <v>157</v>
      </c>
      <c r="M2092" s="106">
        <v>0</v>
      </c>
      <c r="N2092" s="111">
        <v>0</v>
      </c>
      <c r="O2092" s="112">
        <v>2.4042660491091598E-2</v>
      </c>
      <c r="P2092" s="112" t="s">
        <v>156</v>
      </c>
      <c r="Q2092" s="109">
        <v>0</v>
      </c>
      <c r="R2092" s="107">
        <v>0</v>
      </c>
      <c r="S2092" s="108">
        <v>0</v>
      </c>
      <c r="T2092" s="108" t="s">
        <v>156</v>
      </c>
      <c r="U2092" s="110" t="s">
        <v>157</v>
      </c>
      <c r="V2092" s="106">
        <v>0</v>
      </c>
      <c r="W2092" s="107">
        <v>0</v>
      </c>
      <c r="X2092" s="108">
        <v>0</v>
      </c>
      <c r="Y2092" s="108" t="s">
        <v>156</v>
      </c>
      <c r="Z2092" s="109">
        <v>0</v>
      </c>
      <c r="AA2092" s="107">
        <v>0</v>
      </c>
      <c r="AB2092" s="108">
        <v>1.2295180823638599E-2</v>
      </c>
      <c r="AC2092" s="108" t="s">
        <v>156</v>
      </c>
      <c r="AD2092" s="110" t="s">
        <v>157</v>
      </c>
    </row>
    <row r="2093" spans="1:30" x14ac:dyDescent="0.2">
      <c r="A2093" s="105" t="s">
        <v>6043</v>
      </c>
      <c r="B2093" s="105" t="s">
        <v>6044</v>
      </c>
      <c r="C2093" s="105" t="s">
        <v>6045</v>
      </c>
      <c r="D2093" s="106">
        <v>0</v>
      </c>
      <c r="E2093" s="107">
        <v>0</v>
      </c>
      <c r="F2093" s="108">
        <v>5.7540859045065701E-2</v>
      </c>
      <c r="G2093" s="108" t="s">
        <v>156</v>
      </c>
      <c r="H2093" s="109">
        <v>0</v>
      </c>
      <c r="I2093" s="107">
        <v>0</v>
      </c>
      <c r="J2093" s="108">
        <v>1.16598823178811E-2</v>
      </c>
      <c r="K2093" s="108" t="s">
        <v>156</v>
      </c>
      <c r="L2093" s="110" t="s">
        <v>157</v>
      </c>
      <c r="M2093" s="106">
        <v>0</v>
      </c>
      <c r="N2093" s="111">
        <v>0</v>
      </c>
      <c r="O2093" s="112">
        <v>3.4713768477543601E-2</v>
      </c>
      <c r="P2093" s="112" t="s">
        <v>156</v>
      </c>
      <c r="Q2093" s="113">
        <v>0</v>
      </c>
      <c r="R2093" s="107">
        <v>0</v>
      </c>
      <c r="S2093" s="108">
        <v>2.7287458095271201E-3</v>
      </c>
      <c r="T2093" s="108" t="s">
        <v>156</v>
      </c>
      <c r="U2093" s="110" t="s">
        <v>157</v>
      </c>
      <c r="V2093" s="106">
        <v>0</v>
      </c>
      <c r="W2093" s="107">
        <v>0</v>
      </c>
      <c r="X2093" s="108">
        <v>0</v>
      </c>
      <c r="Y2093" s="108" t="s">
        <v>156</v>
      </c>
      <c r="Z2093" s="109">
        <v>0</v>
      </c>
      <c r="AA2093" s="107">
        <v>0</v>
      </c>
      <c r="AB2093" s="108">
        <v>0</v>
      </c>
      <c r="AC2093" s="108" t="s">
        <v>156</v>
      </c>
      <c r="AD2093" s="110" t="s">
        <v>157</v>
      </c>
    </row>
    <row r="2094" spans="1:30" x14ac:dyDescent="0.2">
      <c r="A2094" s="105" t="s">
        <v>6046</v>
      </c>
      <c r="B2094" s="105" t="s">
        <v>6047</v>
      </c>
      <c r="C2094" s="105" t="s">
        <v>6048</v>
      </c>
      <c r="D2094" s="106">
        <v>0</v>
      </c>
      <c r="E2094" s="107">
        <v>0</v>
      </c>
      <c r="F2094" s="108">
        <v>0</v>
      </c>
      <c r="G2094" s="108" t="s">
        <v>156</v>
      </c>
      <c r="H2094" s="109">
        <v>0</v>
      </c>
      <c r="I2094" s="107">
        <v>0</v>
      </c>
      <c r="J2094" s="108">
        <v>1.8421608511171701E-2</v>
      </c>
      <c r="K2094" s="108" t="s">
        <v>156</v>
      </c>
      <c r="L2094" s="110" t="s">
        <v>157</v>
      </c>
      <c r="M2094" s="106">
        <v>0</v>
      </c>
      <c r="N2094" s="111">
        <v>0</v>
      </c>
      <c r="O2094" s="112">
        <v>0</v>
      </c>
      <c r="P2094" s="112" t="s">
        <v>156</v>
      </c>
      <c r="Q2094" s="113">
        <v>0</v>
      </c>
      <c r="R2094" s="107">
        <v>0</v>
      </c>
      <c r="S2094" s="108">
        <v>2.7287451952867098E-3</v>
      </c>
      <c r="T2094" s="108" t="s">
        <v>156</v>
      </c>
      <c r="U2094" s="110" t="s">
        <v>157</v>
      </c>
      <c r="V2094" s="116">
        <v>0</v>
      </c>
      <c r="W2094" s="107">
        <v>0</v>
      </c>
      <c r="X2094" s="108">
        <v>2.3078710321128302E-3</v>
      </c>
      <c r="Y2094" s="108" t="s">
        <v>156</v>
      </c>
      <c r="Z2094" s="109">
        <v>0</v>
      </c>
      <c r="AA2094" s="107">
        <v>0</v>
      </c>
      <c r="AB2094" s="108">
        <v>0</v>
      </c>
      <c r="AC2094" s="108" t="s">
        <v>156</v>
      </c>
      <c r="AD2094" s="110" t="s">
        <v>157</v>
      </c>
    </row>
    <row r="2095" spans="1:30" x14ac:dyDescent="0.2">
      <c r="A2095" s="105" t="s">
        <v>6049</v>
      </c>
      <c r="B2095" s="105" t="s">
        <v>6050</v>
      </c>
      <c r="C2095" s="105" t="s">
        <v>6051</v>
      </c>
      <c r="D2095" s="106">
        <v>0</v>
      </c>
      <c r="E2095" s="107">
        <v>0</v>
      </c>
      <c r="F2095" s="108">
        <v>6.3151366412925694E-2</v>
      </c>
      <c r="G2095" s="108" t="s">
        <v>156</v>
      </c>
      <c r="H2095" s="109">
        <v>0</v>
      </c>
      <c r="I2095" s="107">
        <v>0</v>
      </c>
      <c r="J2095" s="108">
        <v>0</v>
      </c>
      <c r="K2095" s="108" t="s">
        <v>156</v>
      </c>
      <c r="L2095" s="110" t="s">
        <v>157</v>
      </c>
      <c r="M2095" s="106">
        <v>0</v>
      </c>
      <c r="N2095" s="111">
        <v>0</v>
      </c>
      <c r="O2095" s="112">
        <v>3.4681971740332003E-2</v>
      </c>
      <c r="P2095" s="112" t="s">
        <v>156</v>
      </c>
      <c r="Q2095" s="109">
        <v>0</v>
      </c>
      <c r="R2095" s="107">
        <v>0</v>
      </c>
      <c r="S2095" s="108">
        <v>0</v>
      </c>
      <c r="T2095" s="108" t="s">
        <v>156</v>
      </c>
      <c r="U2095" s="110" t="s">
        <v>157</v>
      </c>
      <c r="V2095" s="116">
        <v>0</v>
      </c>
      <c r="W2095" s="107">
        <v>0</v>
      </c>
      <c r="X2095" s="108">
        <v>2.30787103201655E-3</v>
      </c>
      <c r="Y2095" s="108" t="s">
        <v>156</v>
      </c>
      <c r="Z2095" s="109">
        <v>0</v>
      </c>
      <c r="AA2095" s="107">
        <v>0</v>
      </c>
      <c r="AB2095" s="108">
        <v>0</v>
      </c>
      <c r="AC2095" s="108" t="s">
        <v>156</v>
      </c>
      <c r="AD2095" s="110" t="s">
        <v>157</v>
      </c>
    </row>
    <row r="2096" spans="1:30" x14ac:dyDescent="0.2">
      <c r="A2096" s="105" t="s">
        <v>6052</v>
      </c>
      <c r="B2096" s="105" t="s">
        <v>6053</v>
      </c>
      <c r="C2096" s="105" t="s">
        <v>6054</v>
      </c>
      <c r="D2096" s="106">
        <v>0</v>
      </c>
      <c r="E2096" s="107">
        <v>0</v>
      </c>
      <c r="F2096" s="108">
        <v>7.5958324210224498E-2</v>
      </c>
      <c r="G2096" s="108" t="s">
        <v>156</v>
      </c>
      <c r="H2096" s="109">
        <v>0</v>
      </c>
      <c r="I2096" s="107">
        <v>0</v>
      </c>
      <c r="J2096" s="108">
        <v>9.0046753198385707E-3</v>
      </c>
      <c r="K2096" s="108" t="s">
        <v>156</v>
      </c>
      <c r="L2096" s="110" t="s">
        <v>157</v>
      </c>
      <c r="M2096" s="106">
        <v>0</v>
      </c>
      <c r="N2096" s="111">
        <v>0</v>
      </c>
      <c r="O2096" s="112">
        <v>2.6764071647223501E-2</v>
      </c>
      <c r="P2096" s="112" t="s">
        <v>156</v>
      </c>
      <c r="Q2096" s="109">
        <v>0</v>
      </c>
      <c r="R2096" s="107">
        <v>0</v>
      </c>
      <c r="S2096" s="108">
        <v>3.0389593250147E-3</v>
      </c>
      <c r="T2096" s="108" t="s">
        <v>156</v>
      </c>
      <c r="U2096" s="110" t="s">
        <v>157</v>
      </c>
      <c r="V2096" s="106">
        <v>0</v>
      </c>
      <c r="W2096" s="107">
        <v>0</v>
      </c>
      <c r="X2096" s="108">
        <v>2.8627989575965101E-3</v>
      </c>
      <c r="Y2096" s="108" t="s">
        <v>156</v>
      </c>
      <c r="Z2096" s="109">
        <v>0</v>
      </c>
      <c r="AA2096" s="107">
        <v>0</v>
      </c>
      <c r="AB2096" s="108">
        <v>1.36427546185493E-2</v>
      </c>
      <c r="AC2096" s="108" t="s">
        <v>156</v>
      </c>
      <c r="AD2096" s="110" t="s">
        <v>157</v>
      </c>
    </row>
    <row r="2097" spans="1:30" x14ac:dyDescent="0.2">
      <c r="A2097" s="105" t="s">
        <v>6055</v>
      </c>
      <c r="B2097" s="105" t="s">
        <v>6056</v>
      </c>
      <c r="C2097" s="105" t="s">
        <v>6057</v>
      </c>
      <c r="D2097" s="106">
        <v>0</v>
      </c>
      <c r="E2097" s="107">
        <v>0</v>
      </c>
      <c r="F2097" s="108">
        <v>5.3270447105514797E-2</v>
      </c>
      <c r="G2097" s="108" t="s">
        <v>156</v>
      </c>
      <c r="H2097" s="109">
        <v>0</v>
      </c>
      <c r="I2097" s="107">
        <v>0</v>
      </c>
      <c r="J2097" s="108">
        <v>1.09625728135313E-2</v>
      </c>
      <c r="K2097" s="108" t="s">
        <v>156</v>
      </c>
      <c r="L2097" s="110" t="s">
        <v>157</v>
      </c>
      <c r="M2097" s="106">
        <v>0</v>
      </c>
      <c r="N2097" s="111">
        <v>0</v>
      </c>
      <c r="O2097" s="112">
        <v>3.37706933308086E-2</v>
      </c>
      <c r="P2097" s="112" t="s">
        <v>156</v>
      </c>
      <c r="Q2097" s="109">
        <v>0</v>
      </c>
      <c r="R2097" s="107">
        <v>0</v>
      </c>
      <c r="S2097" s="108">
        <v>3.9133931496677403E-3</v>
      </c>
      <c r="T2097" s="108" t="s">
        <v>156</v>
      </c>
      <c r="U2097" s="110" t="s">
        <v>157</v>
      </c>
      <c r="V2097" s="106">
        <v>0</v>
      </c>
      <c r="W2097" s="107">
        <v>0</v>
      </c>
      <c r="X2097" s="108">
        <v>3.5805998663660499E-3</v>
      </c>
      <c r="Y2097" s="108" t="s">
        <v>156</v>
      </c>
      <c r="Z2097" s="109">
        <v>0</v>
      </c>
      <c r="AA2097" s="107">
        <v>0</v>
      </c>
      <c r="AB2097" s="108">
        <v>1.30788275774784E-2</v>
      </c>
      <c r="AC2097" s="108" t="s">
        <v>156</v>
      </c>
      <c r="AD2097" s="110" t="s">
        <v>157</v>
      </c>
    </row>
    <row r="2098" spans="1:30" x14ac:dyDescent="0.2">
      <c r="A2098" s="105" t="s">
        <v>6058</v>
      </c>
      <c r="B2098" s="105" t="s">
        <v>6059</v>
      </c>
      <c r="C2098" s="105" t="s">
        <v>6060</v>
      </c>
      <c r="D2098" s="106">
        <v>0</v>
      </c>
      <c r="E2098" s="107">
        <v>0</v>
      </c>
      <c r="F2098" s="108">
        <v>4.7309571802160298E-2</v>
      </c>
      <c r="G2098" s="108" t="s">
        <v>156</v>
      </c>
      <c r="H2098" s="113">
        <v>3.3586598553401003E-5</v>
      </c>
      <c r="I2098" s="107">
        <v>-8.2745992986945065E-5</v>
      </c>
      <c r="J2098" s="108">
        <v>1.1619128525124599E-2</v>
      </c>
      <c r="K2098" s="108">
        <v>34594.537778664213</v>
      </c>
      <c r="L2098" s="110" t="s">
        <v>157</v>
      </c>
      <c r="M2098" s="106">
        <v>0</v>
      </c>
      <c r="N2098" s="111">
        <v>0</v>
      </c>
      <c r="O2098" s="112">
        <v>1.78483991514767E-2</v>
      </c>
      <c r="P2098" s="112" t="s">
        <v>156</v>
      </c>
      <c r="Q2098" s="113">
        <v>2.3885936469244001E-5</v>
      </c>
      <c r="R2098" s="107">
        <v>-5.510080691437297E-5</v>
      </c>
      <c r="S2098" s="108">
        <v>3.02096039818696E-3</v>
      </c>
      <c r="T2098" s="108">
        <v>12647.443829873733</v>
      </c>
      <c r="U2098" s="110" t="s">
        <v>157</v>
      </c>
      <c r="V2098" s="106">
        <v>0</v>
      </c>
      <c r="W2098" s="107">
        <v>0</v>
      </c>
      <c r="X2098" s="108">
        <v>3.28451078365545E-3</v>
      </c>
      <c r="Y2098" s="108" t="s">
        <v>156</v>
      </c>
      <c r="Z2098" s="109">
        <v>0</v>
      </c>
      <c r="AA2098" s="107">
        <v>0</v>
      </c>
      <c r="AB2098" s="108">
        <v>8.1549514038227501E-3</v>
      </c>
      <c r="AC2098" s="108" t="s">
        <v>156</v>
      </c>
      <c r="AD2098" s="110" t="s">
        <v>157</v>
      </c>
    </row>
    <row r="2099" spans="1:30" x14ac:dyDescent="0.2">
      <c r="A2099" s="105" t="s">
        <v>6061</v>
      </c>
      <c r="B2099" s="105" t="s">
        <v>6062</v>
      </c>
      <c r="C2099" s="105" t="s">
        <v>6063</v>
      </c>
      <c r="D2099" s="106">
        <v>0</v>
      </c>
      <c r="E2099" s="107">
        <v>0</v>
      </c>
      <c r="F2099" s="108">
        <v>5.4620461525944498E-2</v>
      </c>
      <c r="G2099" s="108" t="s">
        <v>156</v>
      </c>
      <c r="H2099" s="109">
        <v>0</v>
      </c>
      <c r="I2099" s="107">
        <v>0</v>
      </c>
      <c r="J2099" s="108">
        <v>1.3551712152091E-2</v>
      </c>
      <c r="K2099" s="108" t="s">
        <v>156</v>
      </c>
      <c r="L2099" s="110" t="s">
        <v>157</v>
      </c>
      <c r="M2099" s="106">
        <v>0</v>
      </c>
      <c r="N2099" s="111">
        <v>0</v>
      </c>
      <c r="O2099" s="112">
        <v>2.7766062673698699E-2</v>
      </c>
      <c r="P2099" s="112" t="s">
        <v>156</v>
      </c>
      <c r="Q2099" s="109">
        <v>0</v>
      </c>
      <c r="R2099" s="107">
        <v>0</v>
      </c>
      <c r="S2099" s="108">
        <v>3.0702211628453099E-3</v>
      </c>
      <c r="T2099" s="108" t="s">
        <v>156</v>
      </c>
      <c r="U2099" s="110" t="s">
        <v>157</v>
      </c>
      <c r="V2099" s="106">
        <v>0</v>
      </c>
      <c r="W2099" s="107">
        <v>0</v>
      </c>
      <c r="X2099" s="108">
        <v>3.6454927969323601E-3</v>
      </c>
      <c r="Y2099" s="108" t="s">
        <v>156</v>
      </c>
      <c r="Z2099" s="109">
        <v>0</v>
      </c>
      <c r="AA2099" s="107">
        <v>0</v>
      </c>
      <c r="AB2099" s="108">
        <v>1.52316093842892E-2</v>
      </c>
      <c r="AC2099" s="108" t="s">
        <v>156</v>
      </c>
      <c r="AD2099" s="110" t="s">
        <v>157</v>
      </c>
    </row>
    <row r="2100" spans="1:30" x14ac:dyDescent="0.2">
      <c r="A2100" s="105" t="s">
        <v>6064</v>
      </c>
      <c r="B2100" s="105" t="s">
        <v>6065</v>
      </c>
      <c r="C2100" s="105" t="s">
        <v>6066</v>
      </c>
      <c r="D2100" s="106">
        <v>0</v>
      </c>
      <c r="E2100" s="107">
        <v>0</v>
      </c>
      <c r="F2100" s="108">
        <v>6.6044431177054594E-2</v>
      </c>
      <c r="G2100" s="108" t="s">
        <v>156</v>
      </c>
      <c r="H2100" s="109">
        <v>0</v>
      </c>
      <c r="I2100" s="107">
        <v>0</v>
      </c>
      <c r="J2100" s="108">
        <v>1.0775743814268201E-2</v>
      </c>
      <c r="K2100" s="108" t="s">
        <v>156</v>
      </c>
      <c r="L2100" s="110" t="s">
        <v>157</v>
      </c>
      <c r="M2100" s="106">
        <v>0</v>
      </c>
      <c r="N2100" s="111">
        <v>0</v>
      </c>
      <c r="O2100" s="112">
        <v>2.9512023752253601E-2</v>
      </c>
      <c r="P2100" s="112" t="s">
        <v>156</v>
      </c>
      <c r="Q2100" s="109">
        <v>0</v>
      </c>
      <c r="R2100" s="107">
        <v>0</v>
      </c>
      <c r="S2100" s="108">
        <v>3.1761860671858E-3</v>
      </c>
      <c r="T2100" s="108" t="s">
        <v>156</v>
      </c>
      <c r="U2100" s="110" t="s">
        <v>157</v>
      </c>
      <c r="V2100" s="106">
        <v>0</v>
      </c>
      <c r="W2100" s="107">
        <v>0</v>
      </c>
      <c r="X2100" s="108">
        <v>2.3878785754613001E-3</v>
      </c>
      <c r="Y2100" s="108" t="s">
        <v>156</v>
      </c>
      <c r="Z2100" s="109">
        <v>0</v>
      </c>
      <c r="AA2100" s="107">
        <v>0</v>
      </c>
      <c r="AB2100" s="108">
        <v>5.74584430227846E-3</v>
      </c>
      <c r="AC2100" s="108" t="s">
        <v>156</v>
      </c>
      <c r="AD2100" s="110" t="s">
        <v>157</v>
      </c>
    </row>
    <row r="2101" spans="1:30" x14ac:dyDescent="0.2">
      <c r="A2101" s="105" t="s">
        <v>6067</v>
      </c>
      <c r="B2101" s="105" t="s">
        <v>6068</v>
      </c>
      <c r="C2101" s="105" t="s">
        <v>6069</v>
      </c>
      <c r="D2101" s="106">
        <v>2.4502341091366801E-3</v>
      </c>
      <c r="E2101" s="107">
        <v>-9.9436880217875032E-4</v>
      </c>
      <c r="F2101" s="108">
        <v>4.6770620728218901E-2</v>
      </c>
      <c r="G2101" s="108">
        <v>1908.8225306233348</v>
      </c>
      <c r="H2101" s="109">
        <v>2.0096803742137002E-3</v>
      </c>
      <c r="I2101" s="107">
        <v>-4.9511711609108158E-3</v>
      </c>
      <c r="J2101" s="108">
        <v>8.9990023681286203E-3</v>
      </c>
      <c r="K2101" s="108">
        <v>447.7827660355959</v>
      </c>
      <c r="L2101" s="110">
        <v>2.3159168854346324</v>
      </c>
      <c r="M2101" s="106">
        <v>3.1837756143402998E-3</v>
      </c>
      <c r="N2101" s="111">
        <v>-1.7289972924624199E-3</v>
      </c>
      <c r="O2101" s="112">
        <v>2.9942266697124801E-2</v>
      </c>
      <c r="P2101" s="112">
        <v>940.46410061875679</v>
      </c>
      <c r="Q2101" s="109">
        <v>1.12034050610593E-3</v>
      </c>
      <c r="R2101" s="107">
        <v>-2.5844356567212949E-3</v>
      </c>
      <c r="S2101" s="108">
        <v>3.1642538361854001E-3</v>
      </c>
      <c r="T2101" s="108">
        <v>282.43679657568453</v>
      </c>
      <c r="U2101" s="110">
        <v>0.57991367496129154</v>
      </c>
      <c r="V2101" s="106">
        <v>3.4214229037153199E-3</v>
      </c>
      <c r="W2101" s="107">
        <v>-5.6655454606976648E-4</v>
      </c>
      <c r="X2101" s="108">
        <v>4.7410376058097097E-3</v>
      </c>
      <c r="Y2101" s="108">
        <v>138.5691783573852</v>
      </c>
      <c r="Z2101" s="109">
        <v>2.0071860688041399E-4</v>
      </c>
      <c r="AA2101" s="107">
        <v>-1.0288544989139031E-4</v>
      </c>
      <c r="AB2101" s="108">
        <v>1.41034866710245E-2</v>
      </c>
      <c r="AC2101" s="108">
        <v>7026.496890458795</v>
      </c>
      <c r="AD2101" s="110">
        <v>-2.4611758907750674</v>
      </c>
    </row>
    <row r="2102" spans="1:30" x14ac:dyDescent="0.2">
      <c r="A2102" s="105" t="s">
        <v>6070</v>
      </c>
      <c r="B2102" s="105" t="s">
        <v>6071</v>
      </c>
      <c r="C2102" s="105" t="s">
        <v>6072</v>
      </c>
      <c r="D2102" s="106">
        <v>0</v>
      </c>
      <c r="E2102" s="107">
        <v>0</v>
      </c>
      <c r="F2102" s="108">
        <v>2.6497546905579501E-2</v>
      </c>
      <c r="G2102" s="108" t="s">
        <v>156</v>
      </c>
      <c r="H2102" s="109">
        <v>0</v>
      </c>
      <c r="I2102" s="107">
        <v>0</v>
      </c>
      <c r="J2102" s="108">
        <v>1.2280430986792599E-2</v>
      </c>
      <c r="K2102" s="108" t="s">
        <v>156</v>
      </c>
      <c r="L2102" s="110" t="s">
        <v>157</v>
      </c>
      <c r="M2102" s="106">
        <v>0</v>
      </c>
      <c r="N2102" s="111">
        <v>0</v>
      </c>
      <c r="O2102" s="112">
        <v>3.4727812304938502E-2</v>
      </c>
      <c r="P2102" s="112" t="s">
        <v>156</v>
      </c>
      <c r="Q2102" s="109">
        <v>0</v>
      </c>
      <c r="R2102" s="107">
        <v>0</v>
      </c>
      <c r="S2102" s="108">
        <v>2.3741435346676799E-3</v>
      </c>
      <c r="T2102" s="108" t="s">
        <v>156</v>
      </c>
      <c r="U2102" s="110" t="s">
        <v>157</v>
      </c>
      <c r="V2102" s="106">
        <v>0</v>
      </c>
      <c r="W2102" s="107">
        <v>0</v>
      </c>
      <c r="X2102" s="108">
        <v>3.63143704032595E-3</v>
      </c>
      <c r="Y2102" s="108" t="s">
        <v>156</v>
      </c>
      <c r="Z2102" s="109">
        <v>0</v>
      </c>
      <c r="AA2102" s="107">
        <v>0</v>
      </c>
      <c r="AB2102" s="108">
        <v>1.15088864831502E-2</v>
      </c>
      <c r="AC2102" s="108" t="s">
        <v>156</v>
      </c>
      <c r="AD2102" s="110" t="s">
        <v>157</v>
      </c>
    </row>
    <row r="2103" spans="1:30" x14ac:dyDescent="0.2">
      <c r="A2103" s="105" t="s">
        <v>6073</v>
      </c>
      <c r="B2103" s="105" t="s">
        <v>6074</v>
      </c>
      <c r="C2103" s="105" t="s">
        <v>6075</v>
      </c>
      <c r="D2103" s="106">
        <v>0</v>
      </c>
      <c r="E2103" s="107">
        <v>0</v>
      </c>
      <c r="F2103" s="108">
        <v>3.8762704172263497E-2</v>
      </c>
      <c r="G2103" s="108" t="s">
        <v>156</v>
      </c>
      <c r="H2103" s="109">
        <v>0</v>
      </c>
      <c r="I2103" s="107">
        <v>0</v>
      </c>
      <c r="J2103" s="108">
        <v>9.8967870268830901E-3</v>
      </c>
      <c r="K2103" s="108" t="s">
        <v>156</v>
      </c>
      <c r="L2103" s="110" t="s">
        <v>157</v>
      </c>
      <c r="M2103" s="106">
        <v>0</v>
      </c>
      <c r="N2103" s="111">
        <v>0</v>
      </c>
      <c r="O2103" s="112">
        <v>2.5558273146215799E-2</v>
      </c>
      <c r="P2103" s="112" t="s">
        <v>156</v>
      </c>
      <c r="Q2103" s="109">
        <v>0</v>
      </c>
      <c r="R2103" s="107">
        <v>0</v>
      </c>
      <c r="S2103" s="108">
        <v>5.3833762851521697E-3</v>
      </c>
      <c r="T2103" s="108" t="s">
        <v>156</v>
      </c>
      <c r="U2103" s="110" t="s">
        <v>157</v>
      </c>
      <c r="V2103" s="116">
        <v>0</v>
      </c>
      <c r="W2103" s="107">
        <v>0</v>
      </c>
      <c r="X2103" s="108">
        <v>2.1827791242780802E-3</v>
      </c>
      <c r="Y2103" s="108" t="s">
        <v>156</v>
      </c>
      <c r="Z2103" s="109">
        <v>0</v>
      </c>
      <c r="AA2103" s="107">
        <v>0</v>
      </c>
      <c r="AB2103" s="108">
        <v>1.1382889842899899E-2</v>
      </c>
      <c r="AC2103" s="108" t="s">
        <v>156</v>
      </c>
      <c r="AD2103" s="110" t="s">
        <v>157</v>
      </c>
    </row>
    <row r="2104" spans="1:30" x14ac:dyDescent="0.2">
      <c r="A2104" s="105" t="s">
        <v>6076</v>
      </c>
      <c r="B2104" s="105" t="s">
        <v>6077</v>
      </c>
      <c r="C2104" s="105" t="s">
        <v>6078</v>
      </c>
      <c r="D2104" s="106">
        <v>5.4254919272219598E-4</v>
      </c>
      <c r="E2104" s="107">
        <v>-2.2018058963365922E-4</v>
      </c>
      <c r="F2104" s="108">
        <v>5.3926429028681402E-2</v>
      </c>
      <c r="G2104" s="108">
        <v>9939.4542931876786</v>
      </c>
      <c r="H2104" s="109">
        <v>0</v>
      </c>
      <c r="I2104" s="107">
        <v>0</v>
      </c>
      <c r="J2104" s="108">
        <v>8.8547850081874997E-3</v>
      </c>
      <c r="K2104" s="108" t="s">
        <v>156</v>
      </c>
      <c r="L2104" s="110" t="s">
        <v>157</v>
      </c>
      <c r="M2104" s="106">
        <v>0</v>
      </c>
      <c r="N2104" s="111">
        <v>0</v>
      </c>
      <c r="O2104" s="112">
        <v>3.9072913374405903E-2</v>
      </c>
      <c r="P2104" s="112" t="s">
        <v>156</v>
      </c>
      <c r="Q2104" s="109">
        <v>0</v>
      </c>
      <c r="R2104" s="107">
        <v>0</v>
      </c>
      <c r="S2104" s="108">
        <v>3.0190854130091298E-3</v>
      </c>
      <c r="T2104" s="108" t="s">
        <v>156</v>
      </c>
      <c r="U2104" s="110" t="s">
        <v>157</v>
      </c>
      <c r="V2104" s="106">
        <v>0</v>
      </c>
      <c r="W2104" s="107">
        <v>0</v>
      </c>
      <c r="X2104" s="108">
        <v>3.4335185462864102E-3</v>
      </c>
      <c r="Y2104" s="108" t="s">
        <v>156</v>
      </c>
      <c r="Z2104" s="109">
        <v>0</v>
      </c>
      <c r="AA2104" s="107">
        <v>0</v>
      </c>
      <c r="AB2104" s="108">
        <v>1.41181686628286E-2</v>
      </c>
      <c r="AC2104" s="108" t="s">
        <v>156</v>
      </c>
      <c r="AD2104" s="110" t="s">
        <v>157</v>
      </c>
    </row>
    <row r="2105" spans="1:30" x14ac:dyDescent="0.2">
      <c r="A2105" s="105" t="s">
        <v>6079</v>
      </c>
      <c r="B2105" s="105" t="s">
        <v>6080</v>
      </c>
      <c r="C2105" s="105" t="s">
        <v>6081</v>
      </c>
      <c r="D2105" s="106">
        <v>0</v>
      </c>
      <c r="E2105" s="107">
        <v>0</v>
      </c>
      <c r="F2105" s="108">
        <v>5.9985236399316098E-2</v>
      </c>
      <c r="G2105" s="108" t="s">
        <v>156</v>
      </c>
      <c r="H2105" s="109">
        <v>0</v>
      </c>
      <c r="I2105" s="107">
        <v>0</v>
      </c>
      <c r="J2105" s="108">
        <v>1.21516566737076E-2</v>
      </c>
      <c r="K2105" s="108" t="s">
        <v>156</v>
      </c>
      <c r="L2105" s="110" t="s">
        <v>157</v>
      </c>
      <c r="M2105" s="106">
        <v>1.5446007566034299E-4</v>
      </c>
      <c r="N2105" s="111">
        <v>-8.3881870131608007E-5</v>
      </c>
      <c r="O2105" s="112">
        <v>2.2988193200646101E-2</v>
      </c>
      <c r="P2105" s="112">
        <v>14882.935349065241</v>
      </c>
      <c r="Q2105" s="109">
        <v>0</v>
      </c>
      <c r="R2105" s="107">
        <v>0</v>
      </c>
      <c r="S2105" s="108">
        <v>2.9873406198777002E-3</v>
      </c>
      <c r="T2105" s="108" t="s">
        <v>156</v>
      </c>
      <c r="U2105" s="110" t="s">
        <v>157</v>
      </c>
      <c r="V2105" s="106">
        <v>0</v>
      </c>
      <c r="W2105" s="107">
        <v>0</v>
      </c>
      <c r="X2105" s="108">
        <v>2.3539885490674699E-3</v>
      </c>
      <c r="Y2105" s="108" t="s">
        <v>156</v>
      </c>
      <c r="Z2105" s="109">
        <v>0</v>
      </c>
      <c r="AA2105" s="107">
        <v>0</v>
      </c>
      <c r="AB2105" s="108">
        <v>1.20417019102553E-2</v>
      </c>
      <c r="AC2105" s="108" t="s">
        <v>156</v>
      </c>
      <c r="AD2105" s="110" t="s">
        <v>157</v>
      </c>
    </row>
    <row r="2106" spans="1:30" x14ac:dyDescent="0.2">
      <c r="A2106" s="105" t="s">
        <v>6082</v>
      </c>
      <c r="B2106" s="105" t="s">
        <v>6083</v>
      </c>
      <c r="C2106" s="105" t="s">
        <v>6084</v>
      </c>
      <c r="D2106" s="106">
        <v>0</v>
      </c>
      <c r="E2106" s="107">
        <v>0</v>
      </c>
      <c r="F2106" s="108">
        <v>7.5625289192392295E-2</v>
      </c>
      <c r="G2106" s="108" t="s">
        <v>156</v>
      </c>
      <c r="H2106" s="109">
        <v>0</v>
      </c>
      <c r="I2106" s="107">
        <v>0</v>
      </c>
      <c r="J2106" s="108">
        <v>7.1751934922374997E-3</v>
      </c>
      <c r="K2106" s="108" t="s">
        <v>156</v>
      </c>
      <c r="L2106" s="110" t="s">
        <v>157</v>
      </c>
      <c r="M2106" s="106">
        <v>0</v>
      </c>
      <c r="N2106" s="111">
        <v>0</v>
      </c>
      <c r="O2106" s="112">
        <v>3.48784977775441E-2</v>
      </c>
      <c r="P2106" s="112" t="s">
        <v>156</v>
      </c>
      <c r="Q2106" s="109">
        <v>0</v>
      </c>
      <c r="R2106" s="107">
        <v>0</v>
      </c>
      <c r="S2106" s="108">
        <v>4.2893624808482897E-3</v>
      </c>
      <c r="T2106" s="108" t="s">
        <v>156</v>
      </c>
      <c r="U2106" s="110" t="s">
        <v>157</v>
      </c>
      <c r="V2106" s="116">
        <v>5.00758815797475E-5</v>
      </c>
      <c r="W2106" s="107">
        <v>-8.2920817320330351E-6</v>
      </c>
      <c r="X2106" s="108">
        <v>3.0958659170023301E-3</v>
      </c>
      <c r="Y2106" s="108">
        <v>6182.3493053678167</v>
      </c>
      <c r="Z2106" s="109">
        <v>0</v>
      </c>
      <c r="AA2106" s="107">
        <v>0</v>
      </c>
      <c r="AB2106" s="108">
        <v>1.5106667258024601E-2</v>
      </c>
      <c r="AC2106" s="108" t="s">
        <v>156</v>
      </c>
      <c r="AD2106" s="110" t="s">
        <v>157</v>
      </c>
    </row>
    <row r="2107" spans="1:30" x14ac:dyDescent="0.2">
      <c r="A2107" s="105" t="s">
        <v>6085</v>
      </c>
      <c r="B2107" s="105" t="s">
        <v>6086</v>
      </c>
      <c r="C2107" s="105" t="s">
        <v>6087</v>
      </c>
      <c r="D2107" s="106">
        <v>0</v>
      </c>
      <c r="E2107" s="107">
        <v>0</v>
      </c>
      <c r="F2107" s="108">
        <v>4.6166915852577898E-4</v>
      </c>
      <c r="G2107" s="108" t="s">
        <v>156</v>
      </c>
      <c r="H2107" s="113">
        <v>0</v>
      </c>
      <c r="I2107" s="107">
        <v>0</v>
      </c>
      <c r="J2107" s="108">
        <v>2.0442767881820599E-4</v>
      </c>
      <c r="K2107" s="108" t="s">
        <v>156</v>
      </c>
      <c r="L2107" s="110" t="s">
        <v>157</v>
      </c>
      <c r="M2107" s="106">
        <v>0</v>
      </c>
      <c r="N2107" s="111">
        <v>0</v>
      </c>
      <c r="O2107" s="112">
        <v>3.0041939826070001E-2</v>
      </c>
      <c r="P2107" s="112" t="s">
        <v>156</v>
      </c>
      <c r="Q2107" s="109">
        <v>1.2870470157840501E-4</v>
      </c>
      <c r="R2107" s="107">
        <v>-2.9689993188147107E-4</v>
      </c>
      <c r="S2107" s="108">
        <v>3.4871420542380402E-3</v>
      </c>
      <c r="T2107" s="108">
        <v>2709.413107269997</v>
      </c>
      <c r="U2107" s="110" t="s">
        <v>157</v>
      </c>
      <c r="V2107" s="116">
        <v>2.2862359343553901E-5</v>
      </c>
      <c r="W2107" s="107">
        <v>-3.7857856174124695E-6</v>
      </c>
      <c r="X2107" s="108">
        <v>2.44333971360939E-3</v>
      </c>
      <c r="Y2107" s="108">
        <v>10687.172206915275</v>
      </c>
      <c r="Z2107" s="109">
        <v>0</v>
      </c>
      <c r="AA2107" s="107">
        <v>0</v>
      </c>
      <c r="AB2107" s="108">
        <v>9.9926171247990605E-3</v>
      </c>
      <c r="AC2107" s="108" t="s">
        <v>156</v>
      </c>
      <c r="AD2107" s="110" t="s">
        <v>157</v>
      </c>
    </row>
    <row r="2108" spans="1:30" x14ac:dyDescent="0.2">
      <c r="A2108" s="105" t="s">
        <v>6088</v>
      </c>
      <c r="B2108" s="105" t="s">
        <v>6089</v>
      </c>
      <c r="C2108" s="105" t="s">
        <v>6090</v>
      </c>
      <c r="D2108" s="106">
        <v>0</v>
      </c>
      <c r="E2108" s="107">
        <v>0</v>
      </c>
      <c r="F2108" s="108">
        <v>4.64712824913108E-2</v>
      </c>
      <c r="G2108" s="108" t="s">
        <v>156</v>
      </c>
      <c r="H2108" s="109">
        <v>0</v>
      </c>
      <c r="I2108" s="107">
        <v>0</v>
      </c>
      <c r="J2108" s="108">
        <v>1.01629088424177E-2</v>
      </c>
      <c r="K2108" s="108" t="s">
        <v>156</v>
      </c>
      <c r="L2108" s="110" t="s">
        <v>157</v>
      </c>
      <c r="M2108" s="106">
        <v>0</v>
      </c>
      <c r="N2108" s="111">
        <v>0</v>
      </c>
      <c r="O2108" s="112">
        <v>1.48607199606751E-2</v>
      </c>
      <c r="P2108" s="112" t="s">
        <v>156</v>
      </c>
      <c r="Q2108" s="109">
        <v>0</v>
      </c>
      <c r="R2108" s="107">
        <v>0</v>
      </c>
      <c r="S2108" s="108">
        <v>3.8129648757295798E-3</v>
      </c>
      <c r="T2108" s="108" t="s">
        <v>156</v>
      </c>
      <c r="U2108" s="110" t="s">
        <v>157</v>
      </c>
      <c r="V2108" s="106">
        <v>0</v>
      </c>
      <c r="W2108" s="107">
        <v>0</v>
      </c>
      <c r="X2108" s="108">
        <v>3.8056203004026398E-3</v>
      </c>
      <c r="Y2108" s="108" t="s">
        <v>156</v>
      </c>
      <c r="Z2108" s="109">
        <v>0</v>
      </c>
      <c r="AA2108" s="107">
        <v>0</v>
      </c>
      <c r="AB2108" s="108">
        <v>5.80440175964257E-3</v>
      </c>
      <c r="AC2108" s="108" t="s">
        <v>156</v>
      </c>
      <c r="AD2108" s="110" t="s">
        <v>157</v>
      </c>
    </row>
    <row r="2109" spans="1:30" x14ac:dyDescent="0.2">
      <c r="A2109" s="105" t="s">
        <v>6091</v>
      </c>
      <c r="B2109" s="105" t="s">
        <v>6092</v>
      </c>
      <c r="C2109" s="105" t="s">
        <v>6093</v>
      </c>
      <c r="D2109" s="106">
        <v>0</v>
      </c>
      <c r="E2109" s="107">
        <v>0</v>
      </c>
      <c r="F2109" s="108">
        <v>4.7162647838660601E-2</v>
      </c>
      <c r="G2109" s="108" t="s">
        <v>156</v>
      </c>
      <c r="H2109" s="109">
        <v>0</v>
      </c>
      <c r="I2109" s="107">
        <v>0</v>
      </c>
      <c r="J2109" s="108">
        <v>8.5745609740398195E-3</v>
      </c>
      <c r="K2109" s="108" t="s">
        <v>156</v>
      </c>
      <c r="L2109" s="110" t="s">
        <v>157</v>
      </c>
      <c r="M2109" s="116">
        <v>0</v>
      </c>
      <c r="N2109" s="111">
        <v>0</v>
      </c>
      <c r="O2109" s="115">
        <v>8.5366118065229206E-5</v>
      </c>
      <c r="P2109" s="112" t="s">
        <v>156</v>
      </c>
      <c r="Q2109" s="109">
        <v>0</v>
      </c>
      <c r="R2109" s="107">
        <v>0</v>
      </c>
      <c r="S2109" s="108">
        <v>3.4262596828936501E-3</v>
      </c>
      <c r="T2109" s="108" t="s">
        <v>156</v>
      </c>
      <c r="U2109" s="110" t="s">
        <v>157</v>
      </c>
      <c r="V2109" s="106">
        <v>0</v>
      </c>
      <c r="W2109" s="107">
        <v>0</v>
      </c>
      <c r="X2109" s="108">
        <v>3.1177370881006498E-3</v>
      </c>
      <c r="Y2109" s="108" t="s">
        <v>156</v>
      </c>
      <c r="Z2109" s="109">
        <v>0</v>
      </c>
      <c r="AA2109" s="107">
        <v>0</v>
      </c>
      <c r="AB2109" s="108">
        <v>8.1176831172858205E-3</v>
      </c>
      <c r="AC2109" s="108" t="s">
        <v>156</v>
      </c>
      <c r="AD2109" s="110" t="s">
        <v>157</v>
      </c>
    </row>
    <row r="2110" spans="1:30" x14ac:dyDescent="0.2">
      <c r="A2110" s="105" t="s">
        <v>6094</v>
      </c>
      <c r="B2110" s="105" t="s">
        <v>6095</v>
      </c>
      <c r="C2110" s="105" t="s">
        <v>6096</v>
      </c>
      <c r="D2110" s="106">
        <v>1.7906886379201399E-4</v>
      </c>
      <c r="E2110" s="107">
        <v>-7.2670807631158518E-5</v>
      </c>
      <c r="F2110" s="108">
        <v>4.7471590623763098E-2</v>
      </c>
      <c r="G2110" s="108">
        <v>26510.242829764473</v>
      </c>
      <c r="H2110" s="109">
        <v>8.4186359151222601E-4</v>
      </c>
      <c r="I2110" s="107">
        <v>-2.0740664979360091E-3</v>
      </c>
      <c r="J2110" s="108">
        <v>9.0045775438224208E-3</v>
      </c>
      <c r="K2110" s="108">
        <v>1069.6005427254127</v>
      </c>
      <c r="L2110" s="110">
        <v>4.8349423999256391</v>
      </c>
      <c r="M2110" s="116">
        <v>8.8933951524652796E-5</v>
      </c>
      <c r="N2110" s="111">
        <v>-4.8296921649100036E-5</v>
      </c>
      <c r="O2110" s="112">
        <v>2.9986298319569501E-2</v>
      </c>
      <c r="P2110" s="112">
        <v>33717.4923698934</v>
      </c>
      <c r="Q2110" s="109">
        <v>2.07249904648182E-4</v>
      </c>
      <c r="R2110" s="107">
        <v>-4.7809040243181733E-4</v>
      </c>
      <c r="S2110" s="108">
        <v>3.0143258418989698E-3</v>
      </c>
      <c r="T2110" s="108">
        <v>1454.4401586171787</v>
      </c>
      <c r="U2110" s="110">
        <v>3.3072803016084706</v>
      </c>
      <c r="V2110" s="106">
        <v>5.0822385623739699E-4</v>
      </c>
      <c r="W2110" s="107">
        <v>-8.4156955826692668E-5</v>
      </c>
      <c r="X2110" s="108">
        <v>4.1235547167899598E-4</v>
      </c>
      <c r="Y2110" s="108">
        <v>81.136583145042323</v>
      </c>
      <c r="Z2110" s="109">
        <v>1.0348975661756501E-3</v>
      </c>
      <c r="AA2110" s="107">
        <v>-5.3047349890647576E-4</v>
      </c>
      <c r="AB2110" s="108">
        <v>9.9578459018158198E-3</v>
      </c>
      <c r="AC2110" s="108">
        <v>962.20594455680703</v>
      </c>
      <c r="AD2110" s="110">
        <v>2.6561262549009936</v>
      </c>
    </row>
    <row r="2111" spans="1:30" x14ac:dyDescent="0.2">
      <c r="A2111" s="105" t="s">
        <v>6097</v>
      </c>
      <c r="B2111" s="105" t="s">
        <v>6098</v>
      </c>
      <c r="C2111" s="105" t="s">
        <v>6099</v>
      </c>
      <c r="D2111" s="106">
        <v>0</v>
      </c>
      <c r="E2111" s="107">
        <v>0</v>
      </c>
      <c r="F2111" s="108">
        <v>6.5651736625217505E-2</v>
      </c>
      <c r="G2111" s="108" t="s">
        <v>156</v>
      </c>
      <c r="H2111" s="109">
        <v>0</v>
      </c>
      <c r="I2111" s="107">
        <v>0</v>
      </c>
      <c r="J2111" s="108">
        <v>5.1873465747657001E-3</v>
      </c>
      <c r="K2111" s="108" t="s">
        <v>156</v>
      </c>
      <c r="L2111" s="110" t="s">
        <v>157</v>
      </c>
      <c r="M2111" s="116">
        <v>3.0907361307747597E-5</v>
      </c>
      <c r="N2111" s="111">
        <v>-1.678470799812512E-5</v>
      </c>
      <c r="O2111" s="112">
        <v>3.84775658776478E-2</v>
      </c>
      <c r="P2111" s="112">
        <v>124493.20889778633</v>
      </c>
      <c r="Q2111" s="109">
        <v>0</v>
      </c>
      <c r="R2111" s="107">
        <v>0</v>
      </c>
      <c r="S2111" s="108">
        <v>3.7791496799870999E-3</v>
      </c>
      <c r="T2111" s="108" t="s">
        <v>156</v>
      </c>
      <c r="U2111" s="110" t="s">
        <v>157</v>
      </c>
      <c r="V2111" s="106">
        <v>0</v>
      </c>
      <c r="W2111" s="107">
        <v>0</v>
      </c>
      <c r="X2111" s="108">
        <v>3.19928309990513E-3</v>
      </c>
      <c r="Y2111" s="108" t="s">
        <v>156</v>
      </c>
      <c r="Z2111" s="109">
        <v>1.5469909638554199E-4</v>
      </c>
      <c r="AA2111" s="107">
        <v>-7.9296515538795039E-5</v>
      </c>
      <c r="AB2111" s="108">
        <v>1.28641397366385E-2</v>
      </c>
      <c r="AC2111" s="108">
        <v>8315.5881561055885</v>
      </c>
      <c r="AD2111" s="110" t="s">
        <v>157</v>
      </c>
    </row>
    <row r="2112" spans="1:30" x14ac:dyDescent="0.2">
      <c r="A2112" s="105" t="s">
        <v>6100</v>
      </c>
      <c r="B2112" s="105" t="s">
        <v>6101</v>
      </c>
      <c r="C2112" s="105" t="s">
        <v>6102</v>
      </c>
      <c r="D2112" s="106">
        <v>0</v>
      </c>
      <c r="E2112" s="107">
        <v>0</v>
      </c>
      <c r="F2112" s="108">
        <v>7.8984021023730394E-2</v>
      </c>
      <c r="G2112" s="108" t="s">
        <v>156</v>
      </c>
      <c r="H2112" s="109">
        <v>0</v>
      </c>
      <c r="I2112" s="107">
        <v>0</v>
      </c>
      <c r="J2112" s="108">
        <v>1.1916808494067999E-2</v>
      </c>
      <c r="K2112" s="108" t="s">
        <v>156</v>
      </c>
      <c r="L2112" s="110" t="s">
        <v>157</v>
      </c>
      <c r="M2112" s="106">
        <v>0</v>
      </c>
      <c r="N2112" s="111">
        <v>0</v>
      </c>
      <c r="O2112" s="112">
        <v>2.7508089144841302E-2</v>
      </c>
      <c r="P2112" s="112" t="s">
        <v>156</v>
      </c>
      <c r="Q2112" s="113">
        <v>0</v>
      </c>
      <c r="R2112" s="107">
        <v>0</v>
      </c>
      <c r="S2112" s="108">
        <v>2.3280196760278801E-3</v>
      </c>
      <c r="T2112" s="108" t="s">
        <v>156</v>
      </c>
      <c r="U2112" s="110" t="s">
        <v>157</v>
      </c>
      <c r="V2112" s="106">
        <v>0</v>
      </c>
      <c r="W2112" s="107">
        <v>0</v>
      </c>
      <c r="X2112" s="108">
        <v>4.1122677692233302E-3</v>
      </c>
      <c r="Y2112" s="108" t="s">
        <v>156</v>
      </c>
      <c r="Z2112" s="109">
        <v>0</v>
      </c>
      <c r="AA2112" s="107">
        <v>0</v>
      </c>
      <c r="AB2112" s="108">
        <v>1.1420179174488201E-2</v>
      </c>
      <c r="AC2112" s="108" t="s">
        <v>156</v>
      </c>
      <c r="AD2112" s="110" t="s">
        <v>157</v>
      </c>
    </row>
    <row r="2113" spans="1:30" x14ac:dyDescent="0.2">
      <c r="A2113" s="105" t="s">
        <v>6103</v>
      </c>
      <c r="B2113" s="105" t="s">
        <v>6104</v>
      </c>
      <c r="C2113" s="105" t="s">
        <v>6105</v>
      </c>
      <c r="D2113" s="106">
        <v>1.79176320470413E-4</v>
      </c>
      <c r="E2113" s="107">
        <v>-7.2714416349275405E-5</v>
      </c>
      <c r="F2113" s="108">
        <v>4.7471120280560601E-2</v>
      </c>
      <c r="G2113" s="108">
        <v>26494.081447776694</v>
      </c>
      <c r="H2113" s="109">
        <v>0</v>
      </c>
      <c r="I2113" s="107">
        <v>0</v>
      </c>
      <c r="J2113" s="108">
        <v>7.3505365087699198E-3</v>
      </c>
      <c r="K2113" s="108" t="s">
        <v>156</v>
      </c>
      <c r="L2113" s="110" t="s">
        <v>157</v>
      </c>
      <c r="M2113" s="106">
        <v>0</v>
      </c>
      <c r="N2113" s="111">
        <v>0</v>
      </c>
      <c r="O2113" s="112">
        <v>3.6695277908824098E-2</v>
      </c>
      <c r="P2113" s="112" t="s">
        <v>156</v>
      </c>
      <c r="Q2113" s="109">
        <v>0</v>
      </c>
      <c r="R2113" s="107">
        <v>0</v>
      </c>
      <c r="S2113" s="108">
        <v>3.7644617293374999E-3</v>
      </c>
      <c r="T2113" s="108" t="s">
        <v>156</v>
      </c>
      <c r="U2113" s="110" t="s">
        <v>157</v>
      </c>
      <c r="V2113" s="116">
        <v>0</v>
      </c>
      <c r="W2113" s="107">
        <v>0</v>
      </c>
      <c r="X2113" s="108">
        <v>2.2056019029048599E-4</v>
      </c>
      <c r="Y2113" s="108" t="s">
        <v>156</v>
      </c>
      <c r="Z2113" s="109">
        <v>0</v>
      </c>
      <c r="AA2113" s="107">
        <v>0</v>
      </c>
      <c r="AB2113" s="108">
        <v>9.9608273879755998E-3</v>
      </c>
      <c r="AC2113" s="108" t="s">
        <v>156</v>
      </c>
      <c r="AD2113" s="110" t="s">
        <v>157</v>
      </c>
    </row>
    <row r="2114" spans="1:30" x14ac:dyDescent="0.2">
      <c r="A2114" s="105" t="s">
        <v>6106</v>
      </c>
      <c r="B2114" s="105" t="s">
        <v>6107</v>
      </c>
      <c r="C2114" s="105" t="s">
        <v>6108</v>
      </c>
      <c r="D2114" s="116">
        <v>0</v>
      </c>
      <c r="E2114" s="107">
        <v>0</v>
      </c>
      <c r="F2114" s="114">
        <v>3.3118969088074297E-5</v>
      </c>
      <c r="G2114" s="108" t="s">
        <v>156</v>
      </c>
      <c r="H2114" s="113">
        <v>0</v>
      </c>
      <c r="I2114" s="107">
        <v>0</v>
      </c>
      <c r="J2114" s="108">
        <v>1.7142499599521701E-4</v>
      </c>
      <c r="K2114" s="108" t="s">
        <v>156</v>
      </c>
      <c r="L2114" s="110" t="s">
        <v>157</v>
      </c>
      <c r="M2114" s="116">
        <v>0</v>
      </c>
      <c r="N2114" s="111">
        <v>0</v>
      </c>
      <c r="O2114" s="112">
        <v>1.6599540748325401E-4</v>
      </c>
      <c r="P2114" s="112" t="s">
        <v>156</v>
      </c>
      <c r="Q2114" s="109">
        <v>0</v>
      </c>
      <c r="R2114" s="107">
        <v>0</v>
      </c>
      <c r="S2114" s="108">
        <v>0</v>
      </c>
      <c r="T2114" s="108" t="s">
        <v>156</v>
      </c>
      <c r="U2114" s="110" t="s">
        <v>157</v>
      </c>
      <c r="V2114" s="106">
        <v>0</v>
      </c>
      <c r="W2114" s="107">
        <v>0</v>
      </c>
      <c r="X2114" s="108">
        <v>0</v>
      </c>
      <c r="Y2114" s="108" t="s">
        <v>156</v>
      </c>
      <c r="Z2114" s="113">
        <v>0</v>
      </c>
      <c r="AA2114" s="107">
        <v>0</v>
      </c>
      <c r="AB2114" s="114">
        <v>4.0464244662872303E-5</v>
      </c>
      <c r="AC2114" s="108" t="s">
        <v>156</v>
      </c>
      <c r="AD2114" s="110" t="s">
        <v>157</v>
      </c>
    </row>
    <row r="2115" spans="1:30" x14ac:dyDescent="0.2">
      <c r="A2115" s="105" t="s">
        <v>6109</v>
      </c>
      <c r="B2115" s="105" t="s">
        <v>6110</v>
      </c>
      <c r="C2115" s="105" t="s">
        <v>6111</v>
      </c>
      <c r="D2115" s="116">
        <v>0</v>
      </c>
      <c r="E2115" s="107">
        <v>0</v>
      </c>
      <c r="F2115" s="114">
        <v>4.4231021016100497E-12</v>
      </c>
      <c r="G2115" s="108" t="s">
        <v>156</v>
      </c>
      <c r="H2115" s="113">
        <v>0</v>
      </c>
      <c r="I2115" s="107">
        <v>0</v>
      </c>
      <c r="J2115" s="108">
        <v>1.7111502704988401E-4</v>
      </c>
      <c r="K2115" s="108" t="s">
        <v>156</v>
      </c>
      <c r="L2115" s="110" t="s">
        <v>157</v>
      </c>
      <c r="M2115" s="116">
        <v>0</v>
      </c>
      <c r="N2115" s="111">
        <v>0</v>
      </c>
      <c r="O2115" s="112">
        <v>1.3492576417861699E-4</v>
      </c>
      <c r="P2115" s="112" t="s">
        <v>156</v>
      </c>
      <c r="Q2115" s="113">
        <v>0</v>
      </c>
      <c r="R2115" s="107">
        <v>0</v>
      </c>
      <c r="S2115" s="114">
        <v>8.6637104823737598E-5</v>
      </c>
      <c r="T2115" s="108" t="s">
        <v>156</v>
      </c>
      <c r="U2115" s="110" t="s">
        <v>157</v>
      </c>
      <c r="V2115" s="116">
        <v>0</v>
      </c>
      <c r="W2115" s="107">
        <v>0</v>
      </c>
      <c r="X2115" s="108">
        <v>2.5460727549400902E-4</v>
      </c>
      <c r="Y2115" s="108" t="s">
        <v>156</v>
      </c>
      <c r="Z2115" s="109">
        <v>0</v>
      </c>
      <c r="AA2115" s="107">
        <v>0</v>
      </c>
      <c r="AB2115" s="108">
        <v>0</v>
      </c>
      <c r="AC2115" s="108" t="s">
        <v>156</v>
      </c>
      <c r="AD2115" s="110" t="s">
        <v>157</v>
      </c>
    </row>
    <row r="2116" spans="1:30" x14ac:dyDescent="0.2">
      <c r="A2116" s="105" t="s">
        <v>6112</v>
      </c>
      <c r="B2116" s="105" t="s">
        <v>6113</v>
      </c>
      <c r="C2116" s="105" t="s">
        <v>6114</v>
      </c>
      <c r="D2116" s="116">
        <v>0</v>
      </c>
      <c r="E2116" s="107">
        <v>0</v>
      </c>
      <c r="F2116" s="114">
        <v>4.4231021562398499E-12</v>
      </c>
      <c r="G2116" s="108" t="s">
        <v>156</v>
      </c>
      <c r="H2116" s="113">
        <v>0</v>
      </c>
      <c r="I2116" s="107">
        <v>0</v>
      </c>
      <c r="J2116" s="108">
        <v>2.9698762771526802E-4</v>
      </c>
      <c r="K2116" s="108" t="s">
        <v>156</v>
      </c>
      <c r="L2116" s="110" t="s">
        <v>157</v>
      </c>
      <c r="M2116" s="106">
        <v>0</v>
      </c>
      <c r="N2116" s="111">
        <v>0</v>
      </c>
      <c r="O2116" s="112">
        <v>0</v>
      </c>
      <c r="P2116" s="112" t="s">
        <v>156</v>
      </c>
      <c r="Q2116" s="113">
        <v>0</v>
      </c>
      <c r="R2116" s="107">
        <v>0</v>
      </c>
      <c r="S2116" s="108">
        <v>1.4985649126437499E-4</v>
      </c>
      <c r="T2116" s="108" t="s">
        <v>156</v>
      </c>
      <c r="U2116" s="110" t="s">
        <v>157</v>
      </c>
      <c r="V2116" s="116">
        <v>0</v>
      </c>
      <c r="W2116" s="107">
        <v>0</v>
      </c>
      <c r="X2116" s="108">
        <v>2.8990879504406402E-4</v>
      </c>
      <c r="Y2116" s="108" t="s">
        <v>156</v>
      </c>
      <c r="Z2116" s="109">
        <v>0</v>
      </c>
      <c r="AA2116" s="107">
        <v>0</v>
      </c>
      <c r="AB2116" s="108">
        <v>0</v>
      </c>
      <c r="AC2116" s="108" t="s">
        <v>156</v>
      </c>
      <c r="AD2116" s="110" t="s">
        <v>157</v>
      </c>
    </row>
    <row r="2117" spans="1:30" x14ac:dyDescent="0.2">
      <c r="A2117" s="105" t="s">
        <v>6115</v>
      </c>
      <c r="B2117" s="105" t="s">
        <v>6116</v>
      </c>
      <c r="C2117" s="105" t="s">
        <v>6117</v>
      </c>
      <c r="D2117" s="116">
        <v>0</v>
      </c>
      <c r="E2117" s="107">
        <v>0</v>
      </c>
      <c r="F2117" s="108">
        <v>2.7423914639301101E-4</v>
      </c>
      <c r="G2117" s="108" t="s">
        <v>156</v>
      </c>
      <c r="H2117" s="113">
        <v>0</v>
      </c>
      <c r="I2117" s="107">
        <v>0</v>
      </c>
      <c r="J2117" s="108">
        <v>1.7154527228303699E-4</v>
      </c>
      <c r="K2117" s="108" t="s">
        <v>156</v>
      </c>
      <c r="L2117" s="110" t="s">
        <v>157</v>
      </c>
      <c r="M2117" s="116">
        <v>0</v>
      </c>
      <c r="N2117" s="111">
        <v>0</v>
      </c>
      <c r="O2117" s="112">
        <v>1.3115068933778601E-4</v>
      </c>
      <c r="P2117" s="112" t="s">
        <v>156</v>
      </c>
      <c r="Q2117" s="109">
        <v>0</v>
      </c>
      <c r="R2117" s="107">
        <v>0</v>
      </c>
      <c r="S2117" s="108">
        <v>0</v>
      </c>
      <c r="T2117" s="108" t="s">
        <v>156</v>
      </c>
      <c r="U2117" s="110" t="s">
        <v>157</v>
      </c>
      <c r="V2117" s="106">
        <v>0</v>
      </c>
      <c r="W2117" s="107">
        <v>0</v>
      </c>
      <c r="X2117" s="108">
        <v>0</v>
      </c>
      <c r="Y2117" s="108" t="s">
        <v>156</v>
      </c>
      <c r="Z2117" s="109">
        <v>0</v>
      </c>
      <c r="AA2117" s="107">
        <v>0</v>
      </c>
      <c r="AB2117" s="108">
        <v>0</v>
      </c>
      <c r="AC2117" s="108" t="s">
        <v>156</v>
      </c>
      <c r="AD2117" s="110" t="s">
        <v>157</v>
      </c>
    </row>
    <row r="2118" spans="1:30" x14ac:dyDescent="0.2">
      <c r="A2118" s="105" t="s">
        <v>6118</v>
      </c>
      <c r="B2118" s="105" t="s">
        <v>6119</v>
      </c>
      <c r="C2118" s="105" t="s">
        <v>6120</v>
      </c>
      <c r="D2118" s="106">
        <v>0</v>
      </c>
      <c r="E2118" s="107">
        <v>0</v>
      </c>
      <c r="F2118" s="108">
        <v>0</v>
      </c>
      <c r="G2118" s="108" t="s">
        <v>156</v>
      </c>
      <c r="H2118" s="113">
        <v>0</v>
      </c>
      <c r="I2118" s="107">
        <v>0</v>
      </c>
      <c r="J2118" s="108">
        <v>1.5863538709248999E-4</v>
      </c>
      <c r="K2118" s="108" t="s">
        <v>156</v>
      </c>
      <c r="L2118" s="110" t="s">
        <v>157</v>
      </c>
      <c r="M2118" s="116">
        <v>0</v>
      </c>
      <c r="N2118" s="111">
        <v>0</v>
      </c>
      <c r="O2118" s="112">
        <v>1.1142127360159E-4</v>
      </c>
      <c r="P2118" s="112" t="s">
        <v>156</v>
      </c>
      <c r="Q2118" s="113">
        <v>0</v>
      </c>
      <c r="R2118" s="107">
        <v>0</v>
      </c>
      <c r="S2118" s="114">
        <v>8.6652522222214497E-5</v>
      </c>
      <c r="T2118" s="108" t="s">
        <v>156</v>
      </c>
      <c r="U2118" s="110" t="s">
        <v>157</v>
      </c>
      <c r="V2118" s="106">
        <v>0</v>
      </c>
      <c r="W2118" s="107">
        <v>0</v>
      </c>
      <c r="X2118" s="108">
        <v>0</v>
      </c>
      <c r="Y2118" s="108" t="s">
        <v>156</v>
      </c>
      <c r="Z2118" s="109">
        <v>0</v>
      </c>
      <c r="AA2118" s="107">
        <v>0</v>
      </c>
      <c r="AB2118" s="108">
        <v>0</v>
      </c>
      <c r="AC2118" s="108" t="s">
        <v>156</v>
      </c>
      <c r="AD2118" s="110" t="s">
        <v>157</v>
      </c>
    </row>
    <row r="2119" spans="1:30" x14ac:dyDescent="0.2">
      <c r="A2119" s="105" t="s">
        <v>6121</v>
      </c>
      <c r="B2119" s="105" t="s">
        <v>6122</v>
      </c>
      <c r="C2119" s="105" t="s">
        <v>6123</v>
      </c>
      <c r="D2119" s="116">
        <v>0</v>
      </c>
      <c r="E2119" s="107">
        <v>0</v>
      </c>
      <c r="F2119" s="108">
        <v>3.8779120248657098E-4</v>
      </c>
      <c r="G2119" s="108" t="s">
        <v>156</v>
      </c>
      <c r="H2119" s="113">
        <v>0</v>
      </c>
      <c r="I2119" s="107">
        <v>0</v>
      </c>
      <c r="J2119" s="108">
        <v>2.9654107825348002E-4</v>
      </c>
      <c r="K2119" s="108" t="s">
        <v>156</v>
      </c>
      <c r="L2119" s="110" t="s">
        <v>157</v>
      </c>
      <c r="M2119" s="116">
        <v>0</v>
      </c>
      <c r="N2119" s="111">
        <v>0</v>
      </c>
      <c r="O2119" s="112">
        <v>1.31137277798002E-4</v>
      </c>
      <c r="P2119" s="112" t="s">
        <v>156</v>
      </c>
      <c r="Q2119" s="113">
        <v>0</v>
      </c>
      <c r="R2119" s="107">
        <v>0</v>
      </c>
      <c r="S2119" s="114">
        <v>8.6666951515673504E-5</v>
      </c>
      <c r="T2119" s="108" t="s">
        <v>156</v>
      </c>
      <c r="U2119" s="110" t="s">
        <v>157</v>
      </c>
      <c r="V2119" s="116">
        <v>0</v>
      </c>
      <c r="W2119" s="107">
        <v>0</v>
      </c>
      <c r="X2119" s="108">
        <v>4.41925145352492E-4</v>
      </c>
      <c r="Y2119" s="108" t="s">
        <v>156</v>
      </c>
      <c r="Z2119" s="113">
        <v>0</v>
      </c>
      <c r="AA2119" s="107">
        <v>0</v>
      </c>
      <c r="AB2119" s="114">
        <v>3.2480401945962402E-5</v>
      </c>
      <c r="AC2119" s="108" t="s">
        <v>156</v>
      </c>
      <c r="AD2119" s="110" t="s">
        <v>157</v>
      </c>
    </row>
    <row r="2120" spans="1:30" x14ac:dyDescent="0.2">
      <c r="A2120" s="105" t="s">
        <v>6124</v>
      </c>
      <c r="B2120" s="105" t="s">
        <v>6125</v>
      </c>
      <c r="C2120" s="105" t="s">
        <v>6126</v>
      </c>
      <c r="D2120" s="116">
        <v>0</v>
      </c>
      <c r="E2120" s="107">
        <v>0</v>
      </c>
      <c r="F2120" s="108">
        <v>2.7423913317621101E-4</v>
      </c>
      <c r="G2120" s="108" t="s">
        <v>156</v>
      </c>
      <c r="H2120" s="113">
        <v>0</v>
      </c>
      <c r="I2120" s="107">
        <v>0</v>
      </c>
      <c r="J2120" s="108">
        <v>1.7153921932554201E-4</v>
      </c>
      <c r="K2120" s="108" t="s">
        <v>156</v>
      </c>
      <c r="L2120" s="110" t="s">
        <v>157</v>
      </c>
      <c r="M2120" s="106">
        <v>0</v>
      </c>
      <c r="N2120" s="111">
        <v>0</v>
      </c>
      <c r="O2120" s="112">
        <v>0</v>
      </c>
      <c r="P2120" s="112" t="s">
        <v>156</v>
      </c>
      <c r="Q2120" s="113">
        <v>0</v>
      </c>
      <c r="R2120" s="107">
        <v>0</v>
      </c>
      <c r="S2120" s="114">
        <v>8.4657313754848206E-5</v>
      </c>
      <c r="T2120" s="108" t="s">
        <v>156</v>
      </c>
      <c r="U2120" s="110" t="s">
        <v>157</v>
      </c>
      <c r="V2120" s="106">
        <v>0</v>
      </c>
      <c r="W2120" s="107">
        <v>0</v>
      </c>
      <c r="X2120" s="108">
        <v>0</v>
      </c>
      <c r="Y2120" s="108" t="s">
        <v>156</v>
      </c>
      <c r="Z2120" s="113">
        <v>0</v>
      </c>
      <c r="AA2120" s="107">
        <v>0</v>
      </c>
      <c r="AB2120" s="114">
        <v>4.0464279261184602E-5</v>
      </c>
      <c r="AC2120" s="108" t="s">
        <v>156</v>
      </c>
      <c r="AD2120" s="110" t="s">
        <v>157</v>
      </c>
    </row>
    <row r="2121" spans="1:30" x14ac:dyDescent="0.2">
      <c r="A2121" s="105" t="s">
        <v>6127</v>
      </c>
      <c r="B2121" s="105" t="s">
        <v>6128</v>
      </c>
      <c r="C2121" s="105" t="s">
        <v>6129</v>
      </c>
      <c r="D2121" s="106">
        <v>0</v>
      </c>
      <c r="E2121" s="107">
        <v>0</v>
      </c>
      <c r="F2121" s="108">
        <v>0</v>
      </c>
      <c r="G2121" s="108" t="s">
        <v>156</v>
      </c>
      <c r="H2121" s="109">
        <v>0</v>
      </c>
      <c r="I2121" s="107">
        <v>0</v>
      </c>
      <c r="J2121" s="108">
        <v>0</v>
      </c>
      <c r="K2121" s="108" t="s">
        <v>156</v>
      </c>
      <c r="L2121" s="110" t="s">
        <v>157</v>
      </c>
      <c r="M2121" s="116">
        <v>0</v>
      </c>
      <c r="N2121" s="111">
        <v>0</v>
      </c>
      <c r="O2121" s="112">
        <v>1.56863380575014E-4</v>
      </c>
      <c r="P2121" s="112" t="s">
        <v>156</v>
      </c>
      <c r="Q2121" s="109">
        <v>0</v>
      </c>
      <c r="R2121" s="107">
        <v>0</v>
      </c>
      <c r="S2121" s="108">
        <v>0</v>
      </c>
      <c r="T2121" s="108" t="s">
        <v>156</v>
      </c>
      <c r="U2121" s="110" t="s">
        <v>157</v>
      </c>
      <c r="V2121" s="116">
        <v>0</v>
      </c>
      <c r="W2121" s="107">
        <v>0</v>
      </c>
      <c r="X2121" s="108">
        <v>4.4041951547644798E-4</v>
      </c>
      <c r="Y2121" s="108" t="s">
        <v>156</v>
      </c>
      <c r="Z2121" s="113">
        <v>0</v>
      </c>
      <c r="AA2121" s="107">
        <v>0</v>
      </c>
      <c r="AB2121" s="114">
        <v>4.04296179157173E-5</v>
      </c>
      <c r="AC2121" s="108" t="s">
        <v>156</v>
      </c>
      <c r="AD2121" s="110" t="s">
        <v>157</v>
      </c>
    </row>
    <row r="2122" spans="1:30" x14ac:dyDescent="0.2">
      <c r="A2122" s="105" t="s">
        <v>6130</v>
      </c>
      <c r="B2122" s="105" t="s">
        <v>6131</v>
      </c>
      <c r="C2122" s="105" t="s">
        <v>6132</v>
      </c>
      <c r="D2122" s="116">
        <v>0</v>
      </c>
      <c r="E2122" s="107">
        <v>0</v>
      </c>
      <c r="F2122" s="108">
        <v>3.8776494104114401E-4</v>
      </c>
      <c r="G2122" s="108" t="s">
        <v>156</v>
      </c>
      <c r="H2122" s="113">
        <v>0</v>
      </c>
      <c r="I2122" s="107">
        <v>0</v>
      </c>
      <c r="J2122" s="108">
        <v>2.1704062724766599E-4</v>
      </c>
      <c r="K2122" s="108" t="s">
        <v>156</v>
      </c>
      <c r="L2122" s="110" t="s">
        <v>157</v>
      </c>
      <c r="M2122" s="116">
        <v>0</v>
      </c>
      <c r="N2122" s="111">
        <v>0</v>
      </c>
      <c r="O2122" s="112">
        <v>2.0769546324921599E-4</v>
      </c>
      <c r="P2122" s="112" t="s">
        <v>156</v>
      </c>
      <c r="Q2122" s="113">
        <v>0</v>
      </c>
      <c r="R2122" s="107">
        <v>0</v>
      </c>
      <c r="S2122" s="114">
        <v>8.6668113625599494E-5</v>
      </c>
      <c r="T2122" s="108" t="s">
        <v>156</v>
      </c>
      <c r="U2122" s="110" t="s">
        <v>157</v>
      </c>
      <c r="V2122" s="116">
        <v>0</v>
      </c>
      <c r="W2122" s="107">
        <v>0</v>
      </c>
      <c r="X2122" s="108">
        <v>4.0837671495795998E-4</v>
      </c>
      <c r="Y2122" s="108" t="s">
        <v>156</v>
      </c>
      <c r="Z2122" s="109">
        <v>0</v>
      </c>
      <c r="AA2122" s="107">
        <v>0</v>
      </c>
      <c r="AB2122" s="108">
        <v>0</v>
      </c>
      <c r="AC2122" s="108" t="s">
        <v>156</v>
      </c>
      <c r="AD2122" s="110" t="s">
        <v>157</v>
      </c>
    </row>
    <row r="2123" spans="1:30" x14ac:dyDescent="0.2">
      <c r="A2123" s="105" t="s">
        <v>6133</v>
      </c>
      <c r="B2123" s="105" t="s">
        <v>6134</v>
      </c>
      <c r="C2123" s="105" t="s">
        <v>6135</v>
      </c>
      <c r="D2123" s="116">
        <v>0</v>
      </c>
      <c r="E2123" s="107">
        <v>0</v>
      </c>
      <c r="F2123" s="108">
        <v>3.8773498958499201E-4</v>
      </c>
      <c r="G2123" s="108" t="s">
        <v>156</v>
      </c>
      <c r="H2123" s="113">
        <v>0</v>
      </c>
      <c r="I2123" s="107">
        <v>0</v>
      </c>
      <c r="J2123" s="108">
        <v>1.69941482176213E-4</v>
      </c>
      <c r="K2123" s="108" t="s">
        <v>156</v>
      </c>
      <c r="L2123" s="110" t="s">
        <v>157</v>
      </c>
      <c r="M2123" s="106">
        <v>0</v>
      </c>
      <c r="N2123" s="111">
        <v>0</v>
      </c>
      <c r="O2123" s="112">
        <v>0</v>
      </c>
      <c r="P2123" s="112" t="s">
        <v>156</v>
      </c>
      <c r="Q2123" s="109">
        <v>0</v>
      </c>
      <c r="R2123" s="107">
        <v>0</v>
      </c>
      <c r="S2123" s="108">
        <v>0</v>
      </c>
      <c r="T2123" s="108" t="s">
        <v>156</v>
      </c>
      <c r="U2123" s="110" t="s">
        <v>157</v>
      </c>
      <c r="V2123" s="116">
        <v>0</v>
      </c>
      <c r="W2123" s="107">
        <v>0</v>
      </c>
      <c r="X2123" s="108">
        <v>4.9665434837383598E-4</v>
      </c>
      <c r="Y2123" s="108" t="s">
        <v>156</v>
      </c>
      <c r="Z2123" s="113">
        <v>0</v>
      </c>
      <c r="AA2123" s="107">
        <v>0</v>
      </c>
      <c r="AB2123" s="114">
        <v>4.0458977818140901E-5</v>
      </c>
      <c r="AC2123" s="108" t="s">
        <v>156</v>
      </c>
      <c r="AD2123" s="110" t="s">
        <v>157</v>
      </c>
    </row>
    <row r="2124" spans="1:30" x14ac:dyDescent="0.2">
      <c r="A2124" s="105" t="s">
        <v>6136</v>
      </c>
      <c r="B2124" s="105" t="s">
        <v>6137</v>
      </c>
      <c r="C2124" s="105" t="s">
        <v>6138</v>
      </c>
      <c r="D2124" s="116">
        <v>0</v>
      </c>
      <c r="E2124" s="107">
        <v>0</v>
      </c>
      <c r="F2124" s="108">
        <v>2.4479486204547602E-4</v>
      </c>
      <c r="G2124" s="108" t="s">
        <v>156</v>
      </c>
      <c r="H2124" s="109">
        <v>0</v>
      </c>
      <c r="I2124" s="107">
        <v>0</v>
      </c>
      <c r="J2124" s="108">
        <v>0</v>
      </c>
      <c r="K2124" s="108" t="s">
        <v>156</v>
      </c>
      <c r="L2124" s="110" t="s">
        <v>157</v>
      </c>
      <c r="M2124" s="116">
        <v>0</v>
      </c>
      <c r="N2124" s="111">
        <v>0</v>
      </c>
      <c r="O2124" s="112">
        <v>1.3111486806289299E-4</v>
      </c>
      <c r="P2124" s="112" t="s">
        <v>156</v>
      </c>
      <c r="Q2124" s="113">
        <v>0</v>
      </c>
      <c r="R2124" s="107">
        <v>0</v>
      </c>
      <c r="S2124" s="114">
        <v>8.6652493398830496E-5</v>
      </c>
      <c r="T2124" s="108" t="s">
        <v>156</v>
      </c>
      <c r="U2124" s="110" t="s">
        <v>157</v>
      </c>
      <c r="V2124" s="116">
        <v>0</v>
      </c>
      <c r="W2124" s="107">
        <v>0</v>
      </c>
      <c r="X2124" s="108">
        <v>2.5283951349892701E-4</v>
      </c>
      <c r="Y2124" s="108" t="s">
        <v>156</v>
      </c>
      <c r="Z2124" s="109">
        <v>0</v>
      </c>
      <c r="AA2124" s="107">
        <v>0</v>
      </c>
      <c r="AB2124" s="108">
        <v>0</v>
      </c>
      <c r="AC2124" s="108" t="s">
        <v>156</v>
      </c>
      <c r="AD2124" s="110" t="s">
        <v>157</v>
      </c>
    </row>
    <row r="2125" spans="1:30" x14ac:dyDescent="0.2">
      <c r="A2125" s="105" t="s">
        <v>6139</v>
      </c>
      <c r="B2125" s="105" t="s">
        <v>6140</v>
      </c>
      <c r="C2125" s="105" t="s">
        <v>6141</v>
      </c>
      <c r="D2125" s="116">
        <v>0</v>
      </c>
      <c r="E2125" s="107">
        <v>0</v>
      </c>
      <c r="F2125" s="108">
        <v>3.8766672140280397E-4</v>
      </c>
      <c r="G2125" s="108" t="s">
        <v>156</v>
      </c>
      <c r="H2125" s="113">
        <v>0</v>
      </c>
      <c r="I2125" s="107">
        <v>0</v>
      </c>
      <c r="J2125" s="108">
        <v>1.7154578643352201E-4</v>
      </c>
      <c r="K2125" s="108" t="s">
        <v>156</v>
      </c>
      <c r="L2125" s="110" t="s">
        <v>157</v>
      </c>
      <c r="M2125" s="116">
        <v>0</v>
      </c>
      <c r="N2125" s="111">
        <v>0</v>
      </c>
      <c r="O2125" s="112">
        <v>1.2991591933770401E-4</v>
      </c>
      <c r="P2125" s="112" t="s">
        <v>156</v>
      </c>
      <c r="Q2125" s="113">
        <v>0</v>
      </c>
      <c r="R2125" s="107">
        <v>0</v>
      </c>
      <c r="S2125" s="108">
        <v>1.2152857996383501E-4</v>
      </c>
      <c r="T2125" s="108" t="s">
        <v>156</v>
      </c>
      <c r="U2125" s="110" t="s">
        <v>157</v>
      </c>
      <c r="V2125" s="116">
        <v>0</v>
      </c>
      <c r="W2125" s="107">
        <v>0</v>
      </c>
      <c r="X2125" s="108">
        <v>3.0333238767420103E-4</v>
      </c>
      <c r="Y2125" s="108" t="s">
        <v>156</v>
      </c>
      <c r="Z2125" s="113">
        <v>0</v>
      </c>
      <c r="AA2125" s="107">
        <v>0</v>
      </c>
      <c r="AB2125" s="114">
        <v>3.54938878993159E-5</v>
      </c>
      <c r="AC2125" s="108" t="s">
        <v>156</v>
      </c>
      <c r="AD2125" s="110" t="s">
        <v>157</v>
      </c>
    </row>
    <row r="2126" spans="1:30" x14ac:dyDescent="0.2">
      <c r="A2126" s="105" t="s">
        <v>6142</v>
      </c>
      <c r="B2126" s="105" t="s">
        <v>6143</v>
      </c>
      <c r="C2126" s="105" t="s">
        <v>6144</v>
      </c>
      <c r="D2126" s="106">
        <v>3.1983922892780199E-3</v>
      </c>
      <c r="E2126" s="107">
        <v>-1.2979908726793935E-3</v>
      </c>
      <c r="F2126" s="108">
        <v>2.0861086925350299E-3</v>
      </c>
      <c r="G2126" s="108">
        <v>65.223665637523524</v>
      </c>
      <c r="H2126" s="109">
        <v>1.3365169963630401E-3</v>
      </c>
      <c r="I2126" s="107">
        <v>-3.2927248001060365E-3</v>
      </c>
      <c r="J2126" s="108">
        <v>7.4803303628463995E-4</v>
      </c>
      <c r="K2126" s="108">
        <v>55.968838280411262</v>
      </c>
      <c r="L2126" s="110">
        <v>1.3430017006595572</v>
      </c>
      <c r="M2126" s="106">
        <v>1.44350152366972E-3</v>
      </c>
      <c r="N2126" s="111">
        <v>-7.839152403984577E-4</v>
      </c>
      <c r="O2126" s="112">
        <v>1.0000222939163599E-3</v>
      </c>
      <c r="P2126" s="112">
        <v>69.277536429200865</v>
      </c>
      <c r="Q2126" s="109">
        <v>1.89713017998189E-3</v>
      </c>
      <c r="R2126" s="107">
        <v>-4.3763577732533546E-3</v>
      </c>
      <c r="S2126" s="108">
        <v>3.7135847481645402E-4</v>
      </c>
      <c r="T2126" s="108">
        <v>19.574749204611727</v>
      </c>
      <c r="U2126" s="110">
        <v>2.4809611064960597</v>
      </c>
      <c r="V2126" s="106">
        <v>0</v>
      </c>
      <c r="W2126" s="107">
        <v>0</v>
      </c>
      <c r="X2126" s="108">
        <v>9.2631790549060303E-4</v>
      </c>
      <c r="Y2126" s="108" t="s">
        <v>156</v>
      </c>
      <c r="Z2126" s="109">
        <v>2.66731299202764E-4</v>
      </c>
      <c r="AA2126" s="107">
        <v>-1.3672259958909301E-4</v>
      </c>
      <c r="AB2126" s="108">
        <v>3.5523934516537402E-4</v>
      </c>
      <c r="AC2126" s="108">
        <v>133.18247473286885</v>
      </c>
      <c r="AD2126" s="110" t="s">
        <v>157</v>
      </c>
    </row>
    <row r="2127" spans="1:30" x14ac:dyDescent="0.2">
      <c r="A2127" s="105" t="s">
        <v>6145</v>
      </c>
      <c r="B2127" s="105" t="s">
        <v>6146</v>
      </c>
      <c r="C2127" s="105" t="s">
        <v>6147</v>
      </c>
      <c r="D2127" s="106">
        <v>1.47310663667042E-3</v>
      </c>
      <c r="E2127" s="107">
        <v>-5.9782503081048336E-4</v>
      </c>
      <c r="F2127" s="108">
        <v>2.0861924981871701E-3</v>
      </c>
      <c r="G2127" s="108">
        <v>141.61856625006274</v>
      </c>
      <c r="H2127" s="109">
        <v>7.9976896076222701E-4</v>
      </c>
      <c r="I2127" s="107">
        <v>-1.9703595978374649E-3</v>
      </c>
      <c r="J2127" s="108">
        <v>7.4700644201045302E-4</v>
      </c>
      <c r="K2127" s="108">
        <v>93.40277988514481</v>
      </c>
      <c r="L2127" s="110">
        <v>1.720663742099215</v>
      </c>
      <c r="M2127" s="106">
        <v>2.19014692536685E-3</v>
      </c>
      <c r="N2127" s="111">
        <v>-1.1893922696681058E-3</v>
      </c>
      <c r="O2127" s="112">
        <v>9.9961561253677491E-4</v>
      </c>
      <c r="P2127" s="112">
        <v>45.641486466454261</v>
      </c>
      <c r="Q2127" s="109">
        <v>1.11519271653543E-3</v>
      </c>
      <c r="R2127" s="107">
        <v>-2.5725605787010057E-3</v>
      </c>
      <c r="S2127" s="108">
        <v>3.5859902377085299E-4</v>
      </c>
      <c r="T2127" s="108">
        <v>32.155789618579362</v>
      </c>
      <c r="U2127" s="110">
        <v>1.112980445916822</v>
      </c>
      <c r="V2127" s="106">
        <v>1.98780613445896E-3</v>
      </c>
      <c r="W2127" s="107">
        <v>-3.2916147283639012E-4</v>
      </c>
      <c r="X2127" s="108">
        <v>9.2649495209264901E-4</v>
      </c>
      <c r="Y2127" s="108">
        <v>46.608919050590508</v>
      </c>
      <c r="Z2127" s="109">
        <v>1.18330075267234E-3</v>
      </c>
      <c r="AA2127" s="107">
        <v>-6.0654282225089634E-4</v>
      </c>
      <c r="AB2127" s="108">
        <v>3.55237828814981E-4</v>
      </c>
      <c r="AC2127" s="108">
        <v>30.020924774426099</v>
      </c>
      <c r="AD2127" s="110">
        <v>0.88181402060247394</v>
      </c>
    </row>
    <row r="2128" spans="1:30" x14ac:dyDescent="0.2">
      <c r="A2128" s="105" t="s">
        <v>6148</v>
      </c>
      <c r="B2128" s="105" t="s">
        <v>6149</v>
      </c>
      <c r="C2128" s="105" t="s">
        <v>6150</v>
      </c>
      <c r="D2128" s="106">
        <v>0</v>
      </c>
      <c r="E2128" s="107">
        <v>0</v>
      </c>
      <c r="F2128" s="108">
        <v>0</v>
      </c>
      <c r="G2128" s="108" t="s">
        <v>156</v>
      </c>
      <c r="H2128" s="109">
        <v>0</v>
      </c>
      <c r="I2128" s="107">
        <v>0</v>
      </c>
      <c r="J2128" s="108">
        <v>0</v>
      </c>
      <c r="K2128" s="108" t="s">
        <v>156</v>
      </c>
      <c r="L2128" s="110" t="s">
        <v>157</v>
      </c>
      <c r="M2128" s="106">
        <v>0</v>
      </c>
      <c r="N2128" s="111">
        <v>0</v>
      </c>
      <c r="O2128" s="112">
        <v>0</v>
      </c>
      <c r="P2128" s="112" t="s">
        <v>156</v>
      </c>
      <c r="Q2128" s="109">
        <v>0</v>
      </c>
      <c r="R2128" s="107">
        <v>0</v>
      </c>
      <c r="S2128" s="108">
        <v>0</v>
      </c>
      <c r="T2128" s="108" t="s">
        <v>156</v>
      </c>
      <c r="U2128" s="110" t="s">
        <v>157</v>
      </c>
      <c r="V2128" s="106">
        <v>0</v>
      </c>
      <c r="W2128" s="107">
        <v>0</v>
      </c>
      <c r="X2128" s="108">
        <v>0</v>
      </c>
      <c r="Y2128" s="108" t="s">
        <v>156</v>
      </c>
      <c r="Z2128" s="109">
        <v>0</v>
      </c>
      <c r="AA2128" s="107">
        <v>0</v>
      </c>
      <c r="AB2128" s="108">
        <v>0</v>
      </c>
      <c r="AC2128" s="108" t="s">
        <v>156</v>
      </c>
      <c r="AD2128" s="110" t="s">
        <v>157</v>
      </c>
    </row>
    <row r="2129" spans="1:30" x14ac:dyDescent="0.2">
      <c r="A2129" s="105" t="s">
        <v>6151</v>
      </c>
      <c r="B2129" s="105" t="s">
        <v>6152</v>
      </c>
      <c r="C2129" s="105" t="s">
        <v>6153</v>
      </c>
      <c r="D2129" s="106">
        <v>0</v>
      </c>
      <c r="E2129" s="107">
        <v>0</v>
      </c>
      <c r="F2129" s="108">
        <v>0</v>
      </c>
      <c r="G2129" s="108" t="s">
        <v>156</v>
      </c>
      <c r="H2129" s="109">
        <v>0</v>
      </c>
      <c r="I2129" s="107">
        <v>0</v>
      </c>
      <c r="J2129" s="108">
        <v>0</v>
      </c>
      <c r="K2129" s="108" t="s">
        <v>156</v>
      </c>
      <c r="L2129" s="110" t="s">
        <v>157</v>
      </c>
      <c r="M2129" s="106">
        <v>0</v>
      </c>
      <c r="N2129" s="111">
        <v>0</v>
      </c>
      <c r="O2129" s="112">
        <v>0</v>
      </c>
      <c r="P2129" s="112" t="s">
        <v>156</v>
      </c>
      <c r="Q2129" s="109">
        <v>0</v>
      </c>
      <c r="R2129" s="107">
        <v>0</v>
      </c>
      <c r="S2129" s="108">
        <v>0</v>
      </c>
      <c r="T2129" s="108" t="s">
        <v>156</v>
      </c>
      <c r="U2129" s="110" t="s">
        <v>157</v>
      </c>
      <c r="V2129" s="106">
        <v>0</v>
      </c>
      <c r="W2129" s="107">
        <v>0</v>
      </c>
      <c r="X2129" s="108">
        <v>0</v>
      </c>
      <c r="Y2129" s="108" t="s">
        <v>156</v>
      </c>
      <c r="Z2129" s="109">
        <v>0</v>
      </c>
      <c r="AA2129" s="107">
        <v>0</v>
      </c>
      <c r="AB2129" s="108">
        <v>0</v>
      </c>
      <c r="AC2129" s="108" t="s">
        <v>156</v>
      </c>
      <c r="AD2129" s="110" t="s">
        <v>157</v>
      </c>
    </row>
    <row r="2130" spans="1:30" x14ac:dyDescent="0.2">
      <c r="A2130" s="105" t="s">
        <v>6154</v>
      </c>
      <c r="B2130" s="105" t="s">
        <v>6155</v>
      </c>
      <c r="C2130" s="105" t="s">
        <v>6156</v>
      </c>
      <c r="D2130" s="106">
        <v>0</v>
      </c>
      <c r="E2130" s="107">
        <v>0</v>
      </c>
      <c r="F2130" s="108">
        <v>0</v>
      </c>
      <c r="G2130" s="108" t="s">
        <v>156</v>
      </c>
      <c r="H2130" s="109">
        <v>0</v>
      </c>
      <c r="I2130" s="107">
        <v>0</v>
      </c>
      <c r="J2130" s="108">
        <v>0</v>
      </c>
      <c r="K2130" s="108" t="s">
        <v>156</v>
      </c>
      <c r="L2130" s="110" t="s">
        <v>157</v>
      </c>
      <c r="M2130" s="106">
        <v>0</v>
      </c>
      <c r="N2130" s="111">
        <v>0</v>
      </c>
      <c r="O2130" s="112">
        <v>0</v>
      </c>
      <c r="P2130" s="112" t="s">
        <v>156</v>
      </c>
      <c r="Q2130" s="113">
        <v>0</v>
      </c>
      <c r="R2130" s="107">
        <v>0</v>
      </c>
      <c r="S2130" s="114">
        <v>6.5686175886144997E-11</v>
      </c>
      <c r="T2130" s="108" t="s">
        <v>156</v>
      </c>
      <c r="U2130" s="110" t="s">
        <v>157</v>
      </c>
      <c r="V2130" s="106">
        <v>0</v>
      </c>
      <c r="W2130" s="107">
        <v>0</v>
      </c>
      <c r="X2130" s="108">
        <v>0</v>
      </c>
      <c r="Y2130" s="108" t="s">
        <v>156</v>
      </c>
      <c r="Z2130" s="109">
        <v>0</v>
      </c>
      <c r="AA2130" s="107">
        <v>0</v>
      </c>
      <c r="AB2130" s="108">
        <v>0</v>
      </c>
      <c r="AC2130" s="108" t="s">
        <v>156</v>
      </c>
      <c r="AD2130" s="110" t="s">
        <v>157</v>
      </c>
    </row>
    <row r="2131" spans="1:30" x14ac:dyDescent="0.2">
      <c r="A2131" s="105" t="s">
        <v>6157</v>
      </c>
      <c r="B2131" s="105" t="s">
        <v>6158</v>
      </c>
      <c r="C2131" s="105" t="s">
        <v>6159</v>
      </c>
      <c r="D2131" s="106">
        <v>0</v>
      </c>
      <c r="E2131" s="107">
        <v>0</v>
      </c>
      <c r="F2131" s="108">
        <v>0</v>
      </c>
      <c r="G2131" s="108" t="s">
        <v>156</v>
      </c>
      <c r="H2131" s="109">
        <v>0</v>
      </c>
      <c r="I2131" s="107">
        <v>0</v>
      </c>
      <c r="J2131" s="108">
        <v>0</v>
      </c>
      <c r="K2131" s="108" t="s">
        <v>156</v>
      </c>
      <c r="L2131" s="110" t="s">
        <v>157</v>
      </c>
      <c r="M2131" s="106">
        <v>0</v>
      </c>
      <c r="N2131" s="111">
        <v>0</v>
      </c>
      <c r="O2131" s="112">
        <v>0</v>
      </c>
      <c r="P2131" s="112" t="s">
        <v>156</v>
      </c>
      <c r="Q2131" s="109">
        <v>0</v>
      </c>
      <c r="R2131" s="107">
        <v>0</v>
      </c>
      <c r="S2131" s="108">
        <v>0</v>
      </c>
      <c r="T2131" s="108" t="s">
        <v>156</v>
      </c>
      <c r="U2131" s="110" t="s">
        <v>157</v>
      </c>
      <c r="V2131" s="106">
        <v>0</v>
      </c>
      <c r="W2131" s="107">
        <v>0</v>
      </c>
      <c r="X2131" s="108">
        <v>0</v>
      </c>
      <c r="Y2131" s="108" t="s">
        <v>156</v>
      </c>
      <c r="Z2131" s="109">
        <v>0</v>
      </c>
      <c r="AA2131" s="107">
        <v>0</v>
      </c>
      <c r="AB2131" s="108">
        <v>0</v>
      </c>
      <c r="AC2131" s="108" t="s">
        <v>156</v>
      </c>
      <c r="AD2131" s="110" t="s">
        <v>157</v>
      </c>
    </row>
    <row r="2132" spans="1:30" x14ac:dyDescent="0.2">
      <c r="A2132" s="105" t="s">
        <v>6160</v>
      </c>
      <c r="B2132" s="105" t="s">
        <v>6161</v>
      </c>
      <c r="C2132" s="105" t="s">
        <v>6162</v>
      </c>
      <c r="D2132" s="106">
        <v>0</v>
      </c>
      <c r="E2132" s="107">
        <v>0</v>
      </c>
      <c r="F2132" s="108">
        <v>0</v>
      </c>
      <c r="G2132" s="108" t="s">
        <v>156</v>
      </c>
      <c r="H2132" s="109">
        <v>0</v>
      </c>
      <c r="I2132" s="107">
        <v>0</v>
      </c>
      <c r="J2132" s="108">
        <v>0</v>
      </c>
      <c r="K2132" s="108" t="s">
        <v>156</v>
      </c>
      <c r="L2132" s="110" t="s">
        <v>157</v>
      </c>
      <c r="M2132" s="106">
        <v>0</v>
      </c>
      <c r="N2132" s="111">
        <v>0</v>
      </c>
      <c r="O2132" s="112">
        <v>0</v>
      </c>
      <c r="P2132" s="112" t="s">
        <v>156</v>
      </c>
      <c r="Q2132" s="109">
        <v>0</v>
      </c>
      <c r="R2132" s="107">
        <v>0</v>
      </c>
      <c r="S2132" s="108">
        <v>0</v>
      </c>
      <c r="T2132" s="108" t="s">
        <v>156</v>
      </c>
      <c r="U2132" s="110" t="s">
        <v>157</v>
      </c>
      <c r="V2132" s="106">
        <v>0</v>
      </c>
      <c r="W2132" s="107">
        <v>0</v>
      </c>
      <c r="X2132" s="108">
        <v>0</v>
      </c>
      <c r="Y2132" s="108" t="s">
        <v>156</v>
      </c>
      <c r="Z2132" s="109">
        <v>0</v>
      </c>
      <c r="AA2132" s="107">
        <v>0</v>
      </c>
      <c r="AB2132" s="108">
        <v>0</v>
      </c>
      <c r="AC2132" s="108" t="s">
        <v>156</v>
      </c>
      <c r="AD2132" s="110" t="s">
        <v>157</v>
      </c>
    </row>
    <row r="2133" spans="1:30" x14ac:dyDescent="0.2">
      <c r="A2133" s="105" t="s">
        <v>6163</v>
      </c>
      <c r="B2133" s="105" t="s">
        <v>6164</v>
      </c>
      <c r="C2133" s="105" t="s">
        <v>6165</v>
      </c>
      <c r="D2133" s="106">
        <v>0</v>
      </c>
      <c r="E2133" s="107">
        <v>0</v>
      </c>
      <c r="F2133" s="108">
        <v>0</v>
      </c>
      <c r="G2133" s="108" t="s">
        <v>156</v>
      </c>
      <c r="H2133" s="109">
        <v>0</v>
      </c>
      <c r="I2133" s="107">
        <v>0</v>
      </c>
      <c r="J2133" s="108">
        <v>0</v>
      </c>
      <c r="K2133" s="108" t="s">
        <v>156</v>
      </c>
      <c r="L2133" s="110" t="s">
        <v>157</v>
      </c>
      <c r="M2133" s="106">
        <v>0</v>
      </c>
      <c r="N2133" s="111">
        <v>0</v>
      </c>
      <c r="O2133" s="112">
        <v>0</v>
      </c>
      <c r="P2133" s="112" t="s">
        <v>156</v>
      </c>
      <c r="Q2133" s="109">
        <v>0</v>
      </c>
      <c r="R2133" s="107">
        <v>0</v>
      </c>
      <c r="S2133" s="108">
        <v>0</v>
      </c>
      <c r="T2133" s="108" t="s">
        <v>156</v>
      </c>
      <c r="U2133" s="110" t="s">
        <v>157</v>
      </c>
      <c r="V2133" s="106">
        <v>0</v>
      </c>
      <c r="W2133" s="107">
        <v>0</v>
      </c>
      <c r="X2133" s="108">
        <v>0</v>
      </c>
      <c r="Y2133" s="108" t="s">
        <v>156</v>
      </c>
      <c r="Z2133" s="109">
        <v>0</v>
      </c>
      <c r="AA2133" s="107">
        <v>0</v>
      </c>
      <c r="AB2133" s="108">
        <v>0</v>
      </c>
      <c r="AC2133" s="108" t="s">
        <v>156</v>
      </c>
      <c r="AD2133" s="110" t="s">
        <v>157</v>
      </c>
    </row>
    <row r="2134" spans="1:30" x14ac:dyDescent="0.2">
      <c r="A2134" s="105" t="s">
        <v>6166</v>
      </c>
      <c r="B2134" s="105" t="s">
        <v>6167</v>
      </c>
      <c r="C2134" s="105" t="s">
        <v>6168</v>
      </c>
      <c r="D2134" s="106">
        <v>2.93825524823335E-3</v>
      </c>
      <c r="E2134" s="107">
        <v>-1.1924204878164329E-3</v>
      </c>
      <c r="F2134" s="108">
        <v>0.13883209719547801</v>
      </c>
      <c r="G2134" s="108">
        <v>4724.9842326990456</v>
      </c>
      <c r="H2134" s="109">
        <v>0</v>
      </c>
      <c r="I2134" s="107">
        <v>0</v>
      </c>
      <c r="J2134" s="108">
        <v>2.3931350456913501E-2</v>
      </c>
      <c r="K2134" s="108" t="s">
        <v>156</v>
      </c>
      <c r="L2134" s="110" t="s">
        <v>157</v>
      </c>
      <c r="M2134" s="106">
        <v>0</v>
      </c>
      <c r="N2134" s="111">
        <v>0</v>
      </c>
      <c r="O2134" s="112">
        <v>6.8901396598758102E-2</v>
      </c>
      <c r="P2134" s="112" t="s">
        <v>156</v>
      </c>
      <c r="Q2134" s="109">
        <v>0</v>
      </c>
      <c r="R2134" s="107">
        <v>0</v>
      </c>
      <c r="S2134" s="108">
        <v>6.6407836955724997E-3</v>
      </c>
      <c r="T2134" s="108" t="s">
        <v>156</v>
      </c>
      <c r="U2134" s="110" t="s">
        <v>157</v>
      </c>
      <c r="V2134" s="106">
        <v>0</v>
      </c>
      <c r="W2134" s="107">
        <v>0</v>
      </c>
      <c r="X2134" s="108">
        <v>4.1489681834730001E-3</v>
      </c>
      <c r="Y2134" s="108" t="s">
        <v>156</v>
      </c>
      <c r="Z2134" s="109">
        <v>0</v>
      </c>
      <c r="AA2134" s="107">
        <v>0</v>
      </c>
      <c r="AB2134" s="108">
        <v>2.7765123556575299E-2</v>
      </c>
      <c r="AC2134" s="108" t="s">
        <v>156</v>
      </c>
      <c r="AD2134" s="110" t="s">
        <v>157</v>
      </c>
    </row>
    <row r="2135" spans="1:30" x14ac:dyDescent="0.2">
      <c r="A2135" s="105" t="s">
        <v>6169</v>
      </c>
      <c r="B2135" s="105" t="s">
        <v>6170</v>
      </c>
      <c r="C2135" s="105" t="s">
        <v>6171</v>
      </c>
      <c r="D2135" s="106">
        <v>3.1983922892780199E-3</v>
      </c>
      <c r="E2135" s="107">
        <v>-1.2979908726793935E-3</v>
      </c>
      <c r="F2135" s="108">
        <v>0.147752202534602</v>
      </c>
      <c r="G2135" s="108">
        <v>4619.5772491670941</v>
      </c>
      <c r="H2135" s="109">
        <v>0</v>
      </c>
      <c r="I2135" s="107">
        <v>0</v>
      </c>
      <c r="J2135" s="108">
        <v>2.1644086683289401E-2</v>
      </c>
      <c r="K2135" s="108" t="s">
        <v>156</v>
      </c>
      <c r="L2135" s="110" t="s">
        <v>157</v>
      </c>
      <c r="M2135" s="106">
        <v>0</v>
      </c>
      <c r="N2135" s="111">
        <v>0</v>
      </c>
      <c r="O2135" s="112">
        <v>6.6921299592276995E-2</v>
      </c>
      <c r="P2135" s="112" t="s">
        <v>156</v>
      </c>
      <c r="Q2135" s="109">
        <v>0</v>
      </c>
      <c r="R2135" s="107">
        <v>0</v>
      </c>
      <c r="S2135" s="108">
        <v>8.8012499904286893E-3</v>
      </c>
      <c r="T2135" s="108" t="s">
        <v>156</v>
      </c>
      <c r="U2135" s="110" t="s">
        <v>157</v>
      </c>
      <c r="V2135" s="106">
        <v>0</v>
      </c>
      <c r="W2135" s="107">
        <v>0</v>
      </c>
      <c r="X2135" s="108">
        <v>5.1558336431513502E-3</v>
      </c>
      <c r="Y2135" s="108" t="s">
        <v>156</v>
      </c>
      <c r="Z2135" s="109">
        <v>0</v>
      </c>
      <c r="AA2135" s="107">
        <v>0</v>
      </c>
      <c r="AB2135" s="108">
        <v>2.6825456948422501E-2</v>
      </c>
      <c r="AC2135" s="108" t="s">
        <v>156</v>
      </c>
      <c r="AD2135" s="110" t="s">
        <v>157</v>
      </c>
    </row>
    <row r="2136" spans="1:30" x14ac:dyDescent="0.2">
      <c r="A2136" s="105" t="s">
        <v>6172</v>
      </c>
      <c r="B2136" s="105" t="s">
        <v>6173</v>
      </c>
      <c r="C2136" s="105" t="s">
        <v>6174</v>
      </c>
      <c r="D2136" s="106">
        <v>0</v>
      </c>
      <c r="E2136" s="107">
        <v>0</v>
      </c>
      <c r="F2136" s="108">
        <v>0.140351758225887</v>
      </c>
      <c r="G2136" s="108" t="s">
        <v>156</v>
      </c>
      <c r="H2136" s="109">
        <v>0</v>
      </c>
      <c r="I2136" s="107">
        <v>0</v>
      </c>
      <c r="J2136" s="108">
        <v>2.8487024914462301E-2</v>
      </c>
      <c r="K2136" s="108" t="s">
        <v>156</v>
      </c>
      <c r="L2136" s="110" t="s">
        <v>157</v>
      </c>
      <c r="M2136" s="106">
        <v>0</v>
      </c>
      <c r="N2136" s="111">
        <v>0</v>
      </c>
      <c r="O2136" s="112">
        <v>8.7086465120814902E-2</v>
      </c>
      <c r="P2136" s="112" t="s">
        <v>156</v>
      </c>
      <c r="Q2136" s="109">
        <v>0</v>
      </c>
      <c r="R2136" s="107">
        <v>0</v>
      </c>
      <c r="S2136" s="108">
        <v>9.1784489065515305E-3</v>
      </c>
      <c r="T2136" s="108" t="s">
        <v>156</v>
      </c>
      <c r="U2136" s="110" t="s">
        <v>157</v>
      </c>
      <c r="V2136" s="106">
        <v>0</v>
      </c>
      <c r="W2136" s="107">
        <v>0</v>
      </c>
      <c r="X2136" s="108">
        <v>7.1579334999140702E-3</v>
      </c>
      <c r="Y2136" s="108" t="s">
        <v>156</v>
      </c>
      <c r="Z2136" s="109">
        <v>0</v>
      </c>
      <c r="AA2136" s="107">
        <v>0</v>
      </c>
      <c r="AB2136" s="108">
        <v>3.6803265547546898E-2</v>
      </c>
      <c r="AC2136" s="108" t="s">
        <v>156</v>
      </c>
      <c r="AD2136" s="110" t="s">
        <v>157</v>
      </c>
    </row>
    <row r="2137" spans="1:30" x14ac:dyDescent="0.2">
      <c r="A2137" s="105" t="s">
        <v>6175</v>
      </c>
      <c r="B2137" s="105" t="s">
        <v>6176</v>
      </c>
      <c r="C2137" s="105" t="s">
        <v>6177</v>
      </c>
      <c r="D2137" s="116">
        <v>0</v>
      </c>
      <c r="E2137" s="107">
        <v>0</v>
      </c>
      <c r="F2137" s="114">
        <v>3.2890038080614303E-5</v>
      </c>
      <c r="G2137" s="108" t="s">
        <v>156</v>
      </c>
      <c r="H2137" s="113">
        <v>0</v>
      </c>
      <c r="I2137" s="107">
        <v>0</v>
      </c>
      <c r="J2137" s="114">
        <v>1.6979330158096301E-5</v>
      </c>
      <c r="K2137" s="108" t="s">
        <v>156</v>
      </c>
      <c r="L2137" s="110" t="s">
        <v>157</v>
      </c>
      <c r="M2137" s="116">
        <v>0</v>
      </c>
      <c r="N2137" s="111">
        <v>0</v>
      </c>
      <c r="O2137" s="115">
        <v>2.4134495155570402E-5</v>
      </c>
      <c r="P2137" s="112" t="s">
        <v>156</v>
      </c>
      <c r="Q2137" s="109">
        <v>1.4174767336592401E-4</v>
      </c>
      <c r="R2137" s="107">
        <v>-3.2698785709131501E-4</v>
      </c>
      <c r="S2137" s="108">
        <v>1.9752108682994E-4</v>
      </c>
      <c r="T2137" s="108">
        <v>139.3469692585613</v>
      </c>
      <c r="U2137" s="110" t="s">
        <v>157</v>
      </c>
      <c r="V2137" s="116">
        <v>0</v>
      </c>
      <c r="W2137" s="107">
        <v>0</v>
      </c>
      <c r="X2137" s="114">
        <v>4.2076773220989699E-5</v>
      </c>
      <c r="Y2137" s="108" t="s">
        <v>156</v>
      </c>
      <c r="Z2137" s="113">
        <v>0</v>
      </c>
      <c r="AA2137" s="107">
        <v>0</v>
      </c>
      <c r="AB2137" s="114">
        <v>7.6586989341005002E-6</v>
      </c>
      <c r="AC2137" s="108" t="s">
        <v>156</v>
      </c>
      <c r="AD2137" s="110" t="s">
        <v>157</v>
      </c>
    </row>
    <row r="2138" spans="1:30" x14ac:dyDescent="0.2">
      <c r="A2138" s="105" t="s">
        <v>6178</v>
      </c>
      <c r="B2138" s="105" t="s">
        <v>6179</v>
      </c>
      <c r="C2138" s="105" t="s">
        <v>6180</v>
      </c>
      <c r="D2138" s="116">
        <v>0</v>
      </c>
      <c r="E2138" s="107">
        <v>0</v>
      </c>
      <c r="F2138" s="114">
        <v>3.4490335045166297E-5</v>
      </c>
      <c r="G2138" s="108" t="s">
        <v>156</v>
      </c>
      <c r="H2138" s="113">
        <v>0</v>
      </c>
      <c r="I2138" s="107">
        <v>0</v>
      </c>
      <c r="J2138" s="114">
        <v>1.980800748786E-5</v>
      </c>
      <c r="K2138" s="108" t="s">
        <v>156</v>
      </c>
      <c r="L2138" s="110" t="s">
        <v>157</v>
      </c>
      <c r="M2138" s="116">
        <v>0</v>
      </c>
      <c r="N2138" s="111">
        <v>0</v>
      </c>
      <c r="O2138" s="115">
        <v>2.77244341925019E-5</v>
      </c>
      <c r="P2138" s="112" t="s">
        <v>156</v>
      </c>
      <c r="Q2138" s="109">
        <v>1.2599492244506701E-4</v>
      </c>
      <c r="R2138" s="107">
        <v>-2.9064893071185352E-4</v>
      </c>
      <c r="S2138" s="108">
        <v>1.77413309820283E-4</v>
      </c>
      <c r="T2138" s="108">
        <v>140.80988850771672</v>
      </c>
      <c r="U2138" s="110" t="s">
        <v>157</v>
      </c>
      <c r="V2138" s="116">
        <v>0</v>
      </c>
      <c r="W2138" s="107">
        <v>0</v>
      </c>
      <c r="X2138" s="114">
        <v>4.0521022084197901E-5</v>
      </c>
      <c r="Y2138" s="108" t="s">
        <v>156</v>
      </c>
      <c r="Z2138" s="113">
        <v>0</v>
      </c>
      <c r="AA2138" s="107">
        <v>0</v>
      </c>
      <c r="AB2138" s="114">
        <v>8.82769504027385E-6</v>
      </c>
      <c r="AC2138" s="108" t="s">
        <v>156</v>
      </c>
      <c r="AD2138" s="110" t="s">
        <v>157</v>
      </c>
    </row>
    <row r="2139" spans="1:30" x14ac:dyDescent="0.2">
      <c r="A2139" s="105" t="s">
        <v>6181</v>
      </c>
      <c r="B2139" s="105" t="s">
        <v>6182</v>
      </c>
      <c r="C2139" s="105" t="s">
        <v>6183</v>
      </c>
      <c r="D2139" s="106">
        <v>0</v>
      </c>
      <c r="E2139" s="107">
        <v>0</v>
      </c>
      <c r="F2139" s="108">
        <v>8.0427932510445908E-3</v>
      </c>
      <c r="G2139" s="108" t="s">
        <v>156</v>
      </c>
      <c r="H2139" s="109">
        <v>0</v>
      </c>
      <c r="I2139" s="107">
        <v>0</v>
      </c>
      <c r="J2139" s="108">
        <v>8.3503467635614101E-3</v>
      </c>
      <c r="K2139" s="108" t="s">
        <v>156</v>
      </c>
      <c r="L2139" s="110" t="s">
        <v>157</v>
      </c>
      <c r="M2139" s="106">
        <v>0</v>
      </c>
      <c r="N2139" s="111">
        <v>0</v>
      </c>
      <c r="O2139" s="112">
        <v>6.7081428819214303E-3</v>
      </c>
      <c r="P2139" s="112" t="s">
        <v>156</v>
      </c>
      <c r="Q2139" s="109">
        <v>0</v>
      </c>
      <c r="R2139" s="107">
        <v>0</v>
      </c>
      <c r="S2139" s="108">
        <v>3.2654837721842601E-3</v>
      </c>
      <c r="T2139" s="108" t="s">
        <v>156</v>
      </c>
      <c r="U2139" s="110" t="s">
        <v>157</v>
      </c>
      <c r="V2139" s="116">
        <v>0</v>
      </c>
      <c r="W2139" s="107">
        <v>0</v>
      </c>
      <c r="X2139" s="108">
        <v>2.1247579232171101E-3</v>
      </c>
      <c r="Y2139" s="108" t="s">
        <v>156</v>
      </c>
      <c r="Z2139" s="109">
        <v>0</v>
      </c>
      <c r="AA2139" s="107">
        <v>0</v>
      </c>
      <c r="AB2139" s="108">
        <v>8.7843973248395192E-3</v>
      </c>
      <c r="AC2139" s="108" t="s">
        <v>156</v>
      </c>
      <c r="AD2139" s="110" t="s">
        <v>157</v>
      </c>
    </row>
    <row r="2140" spans="1:30" x14ac:dyDescent="0.2">
      <c r="A2140" s="105" t="s">
        <v>6184</v>
      </c>
      <c r="B2140" s="105" t="s">
        <v>6185</v>
      </c>
      <c r="C2140" s="105" t="s">
        <v>6186</v>
      </c>
      <c r="D2140" s="106">
        <v>0</v>
      </c>
      <c r="E2140" s="107">
        <v>0</v>
      </c>
      <c r="F2140" s="108">
        <v>2.81648369558988E-2</v>
      </c>
      <c r="G2140" s="108" t="s">
        <v>156</v>
      </c>
      <c r="H2140" s="109">
        <v>0</v>
      </c>
      <c r="I2140" s="107">
        <v>0</v>
      </c>
      <c r="J2140" s="108">
        <v>1.0722670884373601E-2</v>
      </c>
      <c r="K2140" s="108" t="s">
        <v>156</v>
      </c>
      <c r="L2140" s="110" t="s">
        <v>157</v>
      </c>
      <c r="M2140" s="106">
        <v>0</v>
      </c>
      <c r="N2140" s="111">
        <v>0</v>
      </c>
      <c r="O2140" s="112">
        <v>9.4877393900230107E-3</v>
      </c>
      <c r="P2140" s="112" t="s">
        <v>156</v>
      </c>
      <c r="Q2140" s="109">
        <v>0</v>
      </c>
      <c r="R2140" s="107">
        <v>0</v>
      </c>
      <c r="S2140" s="108">
        <v>3.2748856799854E-3</v>
      </c>
      <c r="T2140" s="108" t="s">
        <v>156</v>
      </c>
      <c r="U2140" s="110" t="s">
        <v>157</v>
      </c>
      <c r="V2140" s="116">
        <v>0</v>
      </c>
      <c r="W2140" s="107">
        <v>0</v>
      </c>
      <c r="X2140" s="108">
        <v>2.0416994692771299E-3</v>
      </c>
      <c r="Y2140" s="108" t="s">
        <v>156</v>
      </c>
      <c r="Z2140" s="113">
        <v>0</v>
      </c>
      <c r="AA2140" s="107">
        <v>0</v>
      </c>
      <c r="AB2140" s="114">
        <v>2.5900205730028198E-3</v>
      </c>
      <c r="AC2140" s="108" t="s">
        <v>156</v>
      </c>
      <c r="AD2140" s="110" t="s">
        <v>157</v>
      </c>
    </row>
    <row r="2141" spans="1:30" x14ac:dyDescent="0.2">
      <c r="A2141" s="105" t="s">
        <v>6187</v>
      </c>
      <c r="B2141" s="105" t="s">
        <v>6188</v>
      </c>
      <c r="C2141" s="105" t="s">
        <v>6189</v>
      </c>
      <c r="D2141" s="106">
        <v>0</v>
      </c>
      <c r="E2141" s="107">
        <v>0</v>
      </c>
      <c r="F2141" s="108">
        <v>7.0589119879379297E-2</v>
      </c>
      <c r="G2141" s="108" t="s">
        <v>156</v>
      </c>
      <c r="H2141" s="109">
        <v>0</v>
      </c>
      <c r="I2141" s="107">
        <v>0</v>
      </c>
      <c r="J2141" s="108">
        <v>1.05391708579597E-2</v>
      </c>
      <c r="K2141" s="108" t="s">
        <v>156</v>
      </c>
      <c r="L2141" s="110" t="s">
        <v>157</v>
      </c>
      <c r="M2141" s="106">
        <v>0</v>
      </c>
      <c r="N2141" s="111">
        <v>0</v>
      </c>
      <c r="O2141" s="112">
        <v>3.5620520491976497E-2</v>
      </c>
      <c r="P2141" s="112" t="s">
        <v>156</v>
      </c>
      <c r="Q2141" s="109">
        <v>0</v>
      </c>
      <c r="R2141" s="107">
        <v>0</v>
      </c>
      <c r="S2141" s="108">
        <v>5.34048631238105E-3</v>
      </c>
      <c r="T2141" s="108" t="s">
        <v>156</v>
      </c>
      <c r="U2141" s="110" t="s">
        <v>157</v>
      </c>
      <c r="V2141" s="106">
        <v>0</v>
      </c>
      <c r="W2141" s="107">
        <v>0</v>
      </c>
      <c r="X2141" s="108">
        <v>2.3918943097638902E-3</v>
      </c>
      <c r="Y2141" s="108" t="s">
        <v>156</v>
      </c>
      <c r="Z2141" s="109">
        <v>0</v>
      </c>
      <c r="AA2141" s="107">
        <v>0</v>
      </c>
      <c r="AB2141" s="108">
        <v>1.1430765757828599E-2</v>
      </c>
      <c r="AC2141" s="108" t="s">
        <v>156</v>
      </c>
      <c r="AD2141" s="110" t="s">
        <v>157</v>
      </c>
    </row>
    <row r="2142" spans="1:30" x14ac:dyDescent="0.2">
      <c r="A2142" s="105" t="s">
        <v>6190</v>
      </c>
      <c r="B2142" s="105" t="s">
        <v>6191</v>
      </c>
      <c r="C2142" s="105" t="s">
        <v>6192</v>
      </c>
      <c r="D2142" s="106">
        <v>1.57631711847975E-4</v>
      </c>
      <c r="E2142" s="107">
        <v>-6.3971053178622301E-5</v>
      </c>
      <c r="F2142" s="108">
        <v>6.5401410257336298E-2</v>
      </c>
      <c r="G2142" s="108">
        <v>41490.008254437715</v>
      </c>
      <c r="H2142" s="109">
        <v>9.8481564387362694E-4</v>
      </c>
      <c r="I2142" s="107">
        <v>-2.4262518942439687E-3</v>
      </c>
      <c r="J2142" s="108">
        <v>1.6828470683961601E-2</v>
      </c>
      <c r="K2142" s="108">
        <v>1708.7940051164599</v>
      </c>
      <c r="L2142" s="110">
        <v>5.2451662939971584</v>
      </c>
      <c r="M2142" s="106">
        <v>0</v>
      </c>
      <c r="N2142" s="111">
        <v>0</v>
      </c>
      <c r="O2142" s="112">
        <v>3.1497226981543697E-2</v>
      </c>
      <c r="P2142" s="112" t="s">
        <v>156</v>
      </c>
      <c r="Q2142" s="109">
        <v>0</v>
      </c>
      <c r="R2142" s="107">
        <v>0</v>
      </c>
      <c r="S2142" s="108">
        <v>5.1470161568521198E-3</v>
      </c>
      <c r="T2142" s="108" t="s">
        <v>156</v>
      </c>
      <c r="U2142" s="110" t="s">
        <v>157</v>
      </c>
      <c r="V2142" s="116">
        <v>5.8552915440116497E-5</v>
      </c>
      <c r="W2142" s="107">
        <v>-9.695796562364051E-6</v>
      </c>
      <c r="X2142" s="108">
        <v>3.1544042993646498E-3</v>
      </c>
      <c r="Y2142" s="108">
        <v>5387.2711130682064</v>
      </c>
      <c r="Z2142" s="109">
        <v>4.8951185910948503E-4</v>
      </c>
      <c r="AA2142" s="107">
        <v>-2.5091668696991483E-4</v>
      </c>
      <c r="AB2142" s="108">
        <v>8.9488982050404797E-3</v>
      </c>
      <c r="AC2142" s="108">
        <v>1828.1269469794304</v>
      </c>
      <c r="AD2142" s="110">
        <v>4.6937051803043301</v>
      </c>
    </row>
    <row r="2143" spans="1:30" x14ac:dyDescent="0.2">
      <c r="A2143" s="105" t="s">
        <v>6193</v>
      </c>
      <c r="B2143" s="105" t="s">
        <v>6194</v>
      </c>
      <c r="C2143" s="105" t="s">
        <v>6195</v>
      </c>
      <c r="D2143" s="106">
        <v>0</v>
      </c>
      <c r="E2143" s="107">
        <v>0</v>
      </c>
      <c r="F2143" s="108">
        <v>8.4406329156656398E-2</v>
      </c>
      <c r="G2143" s="108" t="s">
        <v>156</v>
      </c>
      <c r="H2143" s="109">
        <v>4.3006025836953498E-4</v>
      </c>
      <c r="I2143" s="107">
        <v>-1.0595226863008992E-3</v>
      </c>
      <c r="J2143" s="108">
        <v>8.4715647469065895E-3</v>
      </c>
      <c r="K2143" s="108">
        <v>1969.8552893551223</v>
      </c>
      <c r="L2143" s="110" t="s">
        <v>157</v>
      </c>
      <c r="M2143" s="106">
        <v>0</v>
      </c>
      <c r="N2143" s="111">
        <v>0</v>
      </c>
      <c r="O2143" s="112">
        <v>4.0300717282978397E-2</v>
      </c>
      <c r="P2143" s="112" t="s">
        <v>156</v>
      </c>
      <c r="Q2143" s="109">
        <v>0</v>
      </c>
      <c r="R2143" s="107">
        <v>0</v>
      </c>
      <c r="S2143" s="108">
        <v>5.4024050476740703E-3</v>
      </c>
      <c r="T2143" s="108" t="s">
        <v>156</v>
      </c>
      <c r="U2143" s="110" t="s">
        <v>157</v>
      </c>
      <c r="V2143" s="116">
        <v>5.85454210914347E-5</v>
      </c>
      <c r="W2143" s="107">
        <v>-9.6945555706962584E-6</v>
      </c>
      <c r="X2143" s="108">
        <v>3.15460831416866E-3</v>
      </c>
      <c r="Y2143" s="108">
        <v>5388.3092056710557</v>
      </c>
      <c r="Z2143" s="109">
        <v>3.9704439166835101E-4</v>
      </c>
      <c r="AA2143" s="107">
        <v>-2.0351920282104052E-4</v>
      </c>
      <c r="AB2143" s="108">
        <v>1.39423099409E-2</v>
      </c>
      <c r="AC2143" s="108">
        <v>3511.5242107602753</v>
      </c>
      <c r="AD2143" s="110">
        <v>4.3918463524125784</v>
      </c>
    </row>
    <row r="2144" spans="1:30" x14ac:dyDescent="0.2">
      <c r="A2144" s="105" t="s">
        <v>6196</v>
      </c>
      <c r="B2144" s="105" t="s">
        <v>6197</v>
      </c>
      <c r="C2144" s="105" t="s">
        <v>6198</v>
      </c>
      <c r="D2144" s="106">
        <v>0</v>
      </c>
      <c r="E2144" s="107">
        <v>0</v>
      </c>
      <c r="F2144" s="108">
        <v>1.6448406451162699E-3</v>
      </c>
      <c r="G2144" s="108" t="s">
        <v>156</v>
      </c>
      <c r="H2144" s="113">
        <v>0</v>
      </c>
      <c r="I2144" s="107">
        <v>0</v>
      </c>
      <c r="J2144" s="108">
        <v>1.83276858107527E-4</v>
      </c>
      <c r="K2144" s="108" t="s">
        <v>156</v>
      </c>
      <c r="L2144" s="110" t="s">
        <v>157</v>
      </c>
      <c r="M2144" s="116">
        <v>0</v>
      </c>
      <c r="N2144" s="111">
        <v>0</v>
      </c>
      <c r="O2144" s="112">
        <v>1.0903037555497501E-3</v>
      </c>
      <c r="P2144" s="112" t="s">
        <v>156</v>
      </c>
      <c r="Q2144" s="113">
        <v>0</v>
      </c>
      <c r="R2144" s="107">
        <v>0</v>
      </c>
      <c r="S2144" s="114">
        <v>6.3512809762279106E-5</v>
      </c>
      <c r="T2144" s="108" t="s">
        <v>156</v>
      </c>
      <c r="U2144" s="110" t="s">
        <v>157</v>
      </c>
      <c r="V2144" s="106">
        <v>0</v>
      </c>
      <c r="W2144" s="107">
        <v>0</v>
      </c>
      <c r="X2144" s="108">
        <v>2.34137695753044E-3</v>
      </c>
      <c r="Y2144" s="108" t="s">
        <v>156</v>
      </c>
      <c r="Z2144" s="113">
        <v>0</v>
      </c>
      <c r="AA2144" s="107">
        <v>0</v>
      </c>
      <c r="AB2144" s="114">
        <v>6.26627047938115E-4</v>
      </c>
      <c r="AC2144" s="108" t="s">
        <v>156</v>
      </c>
      <c r="AD2144" s="110" t="s">
        <v>157</v>
      </c>
    </row>
    <row r="2145" spans="1:30" x14ac:dyDescent="0.2">
      <c r="A2145" s="105" t="s">
        <v>6199</v>
      </c>
      <c r="B2145" s="105" t="s">
        <v>6200</v>
      </c>
      <c r="C2145" s="105" t="s">
        <v>6201</v>
      </c>
      <c r="D2145" s="116">
        <v>0</v>
      </c>
      <c r="E2145" s="107">
        <v>0</v>
      </c>
      <c r="F2145" s="108">
        <v>8.4316145250591201E-4</v>
      </c>
      <c r="G2145" s="108" t="s">
        <v>156</v>
      </c>
      <c r="H2145" s="113">
        <v>0</v>
      </c>
      <c r="I2145" s="107">
        <v>0</v>
      </c>
      <c r="J2145" s="108">
        <v>1.5642099143296301E-4</v>
      </c>
      <c r="K2145" s="108" t="s">
        <v>156</v>
      </c>
      <c r="L2145" s="110" t="s">
        <v>157</v>
      </c>
      <c r="M2145" s="116">
        <v>0</v>
      </c>
      <c r="N2145" s="111">
        <v>0</v>
      </c>
      <c r="O2145" s="112">
        <v>7.0668084417945204E-4</v>
      </c>
      <c r="P2145" s="112" t="s">
        <v>156</v>
      </c>
      <c r="Q2145" s="113">
        <v>0</v>
      </c>
      <c r="R2145" s="107">
        <v>0</v>
      </c>
      <c r="S2145" s="114">
        <v>9.5424997093105496E-5</v>
      </c>
      <c r="T2145" s="108" t="s">
        <v>156</v>
      </c>
      <c r="U2145" s="110" t="s">
        <v>157</v>
      </c>
      <c r="V2145" s="106">
        <v>0</v>
      </c>
      <c r="W2145" s="107">
        <v>0</v>
      </c>
      <c r="X2145" s="108">
        <v>2.3272684021532299E-3</v>
      </c>
      <c r="Y2145" s="108" t="s">
        <v>156</v>
      </c>
      <c r="Z2145" s="113">
        <v>0</v>
      </c>
      <c r="AA2145" s="107">
        <v>0</v>
      </c>
      <c r="AB2145" s="114">
        <v>4.6756255713605499E-4</v>
      </c>
      <c r="AC2145" s="108" t="s">
        <v>156</v>
      </c>
      <c r="AD2145" s="110" t="s">
        <v>157</v>
      </c>
    </row>
    <row r="2146" spans="1:30" x14ac:dyDescent="0.2">
      <c r="A2146" s="105" t="s">
        <v>6202</v>
      </c>
      <c r="B2146" s="105" t="s">
        <v>6203</v>
      </c>
      <c r="C2146" s="105" t="s">
        <v>6204</v>
      </c>
      <c r="D2146" s="116">
        <v>0</v>
      </c>
      <c r="E2146" s="107">
        <v>0</v>
      </c>
      <c r="F2146" s="108">
        <v>8.1189286384156299E-4</v>
      </c>
      <c r="G2146" s="108" t="s">
        <v>156</v>
      </c>
      <c r="H2146" s="113">
        <v>0</v>
      </c>
      <c r="I2146" s="107">
        <v>0</v>
      </c>
      <c r="J2146" s="114">
        <v>1.29918354649069E-5</v>
      </c>
      <c r="K2146" s="108" t="s">
        <v>156</v>
      </c>
      <c r="L2146" s="110" t="s">
        <v>157</v>
      </c>
      <c r="M2146" s="116">
        <v>0</v>
      </c>
      <c r="N2146" s="111">
        <v>0</v>
      </c>
      <c r="O2146" s="115">
        <v>1.07876022087928E-5</v>
      </c>
      <c r="P2146" s="112" t="s">
        <v>156</v>
      </c>
      <c r="Q2146" s="113">
        <v>0</v>
      </c>
      <c r="R2146" s="107">
        <v>0</v>
      </c>
      <c r="S2146" s="114">
        <v>7.3249037212906899E-5</v>
      </c>
      <c r="T2146" s="108" t="s">
        <v>156</v>
      </c>
      <c r="U2146" s="110" t="s">
        <v>157</v>
      </c>
      <c r="V2146" s="116">
        <v>0</v>
      </c>
      <c r="W2146" s="107">
        <v>0</v>
      </c>
      <c r="X2146" s="108">
        <v>3.80693426323172E-4</v>
      </c>
      <c r="Y2146" s="108" t="s">
        <v>156</v>
      </c>
      <c r="Z2146" s="113">
        <v>0</v>
      </c>
      <c r="AA2146" s="107">
        <v>0</v>
      </c>
      <c r="AB2146" s="114">
        <v>8.1551130912095206E-6</v>
      </c>
      <c r="AC2146" s="108" t="s">
        <v>156</v>
      </c>
      <c r="AD2146" s="110" t="s">
        <v>157</v>
      </c>
    </row>
    <row r="2147" spans="1:30" x14ac:dyDescent="0.2">
      <c r="A2147" s="105" t="s">
        <v>6205</v>
      </c>
      <c r="B2147" s="105" t="s">
        <v>6206</v>
      </c>
      <c r="C2147" s="105" t="s">
        <v>6207</v>
      </c>
      <c r="D2147" s="106">
        <v>0</v>
      </c>
      <c r="E2147" s="107">
        <v>0</v>
      </c>
      <c r="F2147" s="108">
        <v>4.6876576448079202E-2</v>
      </c>
      <c r="G2147" s="108" t="s">
        <v>156</v>
      </c>
      <c r="H2147" s="109">
        <v>0</v>
      </c>
      <c r="I2147" s="107">
        <v>0</v>
      </c>
      <c r="J2147" s="108">
        <v>1.1372181330134699E-2</v>
      </c>
      <c r="K2147" s="108" t="s">
        <v>156</v>
      </c>
      <c r="L2147" s="110" t="s">
        <v>157</v>
      </c>
      <c r="M2147" s="106">
        <v>0</v>
      </c>
      <c r="N2147" s="111">
        <v>0</v>
      </c>
      <c r="O2147" s="112">
        <v>2.7516950181143598E-2</v>
      </c>
      <c r="P2147" s="112" t="s">
        <v>156</v>
      </c>
      <c r="Q2147" s="109">
        <v>0</v>
      </c>
      <c r="R2147" s="107">
        <v>0</v>
      </c>
      <c r="S2147" s="108">
        <v>2.83436423321946E-3</v>
      </c>
      <c r="T2147" s="108" t="s">
        <v>156</v>
      </c>
      <c r="U2147" s="110" t="s">
        <v>157</v>
      </c>
      <c r="V2147" s="106">
        <v>0</v>
      </c>
      <c r="W2147" s="107">
        <v>0</v>
      </c>
      <c r="X2147" s="108">
        <v>2.9580931259615699E-3</v>
      </c>
      <c r="Y2147" s="108" t="s">
        <v>156</v>
      </c>
      <c r="Z2147" s="109">
        <v>0</v>
      </c>
      <c r="AA2147" s="107">
        <v>0</v>
      </c>
      <c r="AB2147" s="108">
        <v>1.6257009309913101E-2</v>
      </c>
      <c r="AC2147" s="108" t="s">
        <v>156</v>
      </c>
      <c r="AD2147" s="110" t="s">
        <v>157</v>
      </c>
    </row>
    <row r="2148" spans="1:30" x14ac:dyDescent="0.2">
      <c r="A2148" s="105" t="s">
        <v>6208</v>
      </c>
      <c r="B2148" s="105" t="s">
        <v>6209</v>
      </c>
      <c r="C2148" s="105" t="s">
        <v>6210</v>
      </c>
      <c r="D2148" s="106">
        <v>0</v>
      </c>
      <c r="E2148" s="107">
        <v>0</v>
      </c>
      <c r="F2148" s="108">
        <v>5.4440669101985799E-2</v>
      </c>
      <c r="G2148" s="108" t="s">
        <v>156</v>
      </c>
      <c r="H2148" s="109">
        <v>0</v>
      </c>
      <c r="I2148" s="107">
        <v>0</v>
      </c>
      <c r="J2148" s="108">
        <v>7.8243564616103396E-3</v>
      </c>
      <c r="K2148" s="108" t="s">
        <v>156</v>
      </c>
      <c r="L2148" s="110" t="s">
        <v>157</v>
      </c>
      <c r="M2148" s="106">
        <v>0</v>
      </c>
      <c r="N2148" s="111">
        <v>0</v>
      </c>
      <c r="O2148" s="112">
        <v>3.2423920619569099E-2</v>
      </c>
      <c r="P2148" s="112" t="s">
        <v>156</v>
      </c>
      <c r="Q2148" s="109">
        <v>0</v>
      </c>
      <c r="R2148" s="107">
        <v>0</v>
      </c>
      <c r="S2148" s="108">
        <v>5.1329903532368101E-3</v>
      </c>
      <c r="T2148" s="108" t="s">
        <v>156</v>
      </c>
      <c r="U2148" s="110" t="s">
        <v>157</v>
      </c>
      <c r="V2148" s="106">
        <v>0</v>
      </c>
      <c r="W2148" s="107">
        <v>0</v>
      </c>
      <c r="X2148" s="108">
        <v>3.73485903924967E-3</v>
      </c>
      <c r="Y2148" s="108" t="s">
        <v>156</v>
      </c>
      <c r="Z2148" s="109">
        <v>0</v>
      </c>
      <c r="AA2148" s="107">
        <v>0</v>
      </c>
      <c r="AB2148" s="108">
        <v>1.6413888166754299E-2</v>
      </c>
      <c r="AC2148" s="108" t="s">
        <v>156</v>
      </c>
      <c r="AD2148" s="110" t="s">
        <v>157</v>
      </c>
    </row>
    <row r="2149" spans="1:30" x14ac:dyDescent="0.2">
      <c r="A2149" s="105" t="s">
        <v>6211</v>
      </c>
      <c r="B2149" s="105" t="s">
        <v>6212</v>
      </c>
      <c r="C2149" s="105" t="s">
        <v>6213</v>
      </c>
      <c r="D2149" s="106">
        <v>7.0226229895365699E-3</v>
      </c>
      <c r="E2149" s="107">
        <v>-2.8499632684971738E-3</v>
      </c>
      <c r="F2149" s="108">
        <v>2.8477932372420502E-3</v>
      </c>
      <c r="G2149" s="108">
        <v>40.551703280742103</v>
      </c>
      <c r="H2149" s="109">
        <v>1.9399897135528501E-3</v>
      </c>
      <c r="I2149" s="107">
        <v>-4.7794769981592761E-3</v>
      </c>
      <c r="J2149" s="108">
        <v>7.2692526338385803E-4</v>
      </c>
      <c r="K2149" s="108">
        <v>37.47057308116262</v>
      </c>
      <c r="L2149" s="110">
        <v>0.74590943230491336</v>
      </c>
      <c r="M2149" s="106">
        <v>3.45700272917076E-3</v>
      </c>
      <c r="N2149" s="111">
        <v>-1.8773773917512547E-3</v>
      </c>
      <c r="O2149" s="112">
        <v>1.0612183198551799E-3</v>
      </c>
      <c r="P2149" s="112">
        <v>30.697641945736532</v>
      </c>
      <c r="Q2149" s="113">
        <v>0</v>
      </c>
      <c r="R2149" s="107">
        <v>0</v>
      </c>
      <c r="S2149" s="114">
        <v>7.3520937075598596E-6</v>
      </c>
      <c r="T2149" s="108" t="s">
        <v>156</v>
      </c>
      <c r="U2149" s="110" t="s">
        <v>157</v>
      </c>
      <c r="V2149" s="106">
        <v>5.8862116886463202E-3</v>
      </c>
      <c r="W2149" s="107">
        <v>-9.7469973317541327E-4</v>
      </c>
      <c r="X2149" s="108">
        <v>1.0759986245989399E-3</v>
      </c>
      <c r="Y2149" s="108">
        <v>18.279985184263605</v>
      </c>
      <c r="Z2149" s="109">
        <v>0</v>
      </c>
      <c r="AA2149" s="107">
        <v>0</v>
      </c>
      <c r="AB2149" s="108">
        <v>2.0698486725161E-4</v>
      </c>
      <c r="AC2149" s="108" t="s">
        <v>156</v>
      </c>
      <c r="AD2149" s="110" t="s">
        <v>157</v>
      </c>
    </row>
    <row r="2150" spans="1:30" x14ac:dyDescent="0.2">
      <c r="A2150" s="105" t="s">
        <v>6214</v>
      </c>
      <c r="B2150" s="105" t="s">
        <v>6215</v>
      </c>
      <c r="C2150" s="105" t="s">
        <v>6216</v>
      </c>
      <c r="D2150" s="106">
        <v>1.47310663667042E-3</v>
      </c>
      <c r="E2150" s="107">
        <v>-5.9782503081048336E-4</v>
      </c>
      <c r="F2150" s="108">
        <v>2.8491847975657598E-3</v>
      </c>
      <c r="G2150" s="108">
        <v>193.41334338195716</v>
      </c>
      <c r="H2150" s="109">
        <v>0</v>
      </c>
      <c r="I2150" s="107">
        <v>0</v>
      </c>
      <c r="J2150" s="108">
        <v>6.8416221227720296E-4</v>
      </c>
      <c r="K2150" s="108" t="s">
        <v>156</v>
      </c>
      <c r="L2150" s="110" t="s">
        <v>157</v>
      </c>
      <c r="M2150" s="106">
        <v>0</v>
      </c>
      <c r="N2150" s="111">
        <v>0</v>
      </c>
      <c r="O2150" s="112">
        <v>1.0078472270931399E-3</v>
      </c>
      <c r="P2150" s="112" t="s">
        <v>156</v>
      </c>
      <c r="Q2150" s="109">
        <v>0</v>
      </c>
      <c r="R2150" s="107">
        <v>0</v>
      </c>
      <c r="S2150" s="108">
        <v>0</v>
      </c>
      <c r="T2150" s="108" t="s">
        <v>156</v>
      </c>
      <c r="U2150" s="110" t="s">
        <v>157</v>
      </c>
      <c r="V2150" s="106">
        <v>3.0539961803303099E-3</v>
      </c>
      <c r="W2150" s="107">
        <v>-5.0571223386824146E-4</v>
      </c>
      <c r="X2150" s="108">
        <v>1.0760175463421101E-3</v>
      </c>
      <c r="Y2150" s="108">
        <v>35.233100593653383</v>
      </c>
      <c r="Z2150" s="109">
        <v>4.0353710984900298E-4</v>
      </c>
      <c r="AA2150" s="107">
        <v>-2.0684727609444849E-4</v>
      </c>
      <c r="AB2150" s="108">
        <v>2.0505128601598801E-4</v>
      </c>
      <c r="AC2150" s="108">
        <v>50.813489270593934</v>
      </c>
      <c r="AD2150" s="110">
        <v>-1.2897507203377752</v>
      </c>
    </row>
    <row r="2151" spans="1:30" x14ac:dyDescent="0.2">
      <c r="A2151" s="105" t="s">
        <v>6217</v>
      </c>
      <c r="B2151" s="105" t="s">
        <v>6218</v>
      </c>
      <c r="C2151" s="105" t="s">
        <v>6219</v>
      </c>
      <c r="D2151" s="116">
        <v>0</v>
      </c>
      <c r="E2151" s="107">
        <v>0</v>
      </c>
      <c r="F2151" s="108">
        <v>1.7957230986035699E-3</v>
      </c>
      <c r="G2151" s="108" t="s">
        <v>156</v>
      </c>
      <c r="H2151" s="113">
        <v>0</v>
      </c>
      <c r="I2151" s="107">
        <v>0</v>
      </c>
      <c r="J2151" s="114">
        <v>9.4218522915399693E-6</v>
      </c>
      <c r="K2151" s="108" t="s">
        <v>156</v>
      </c>
      <c r="L2151" s="110" t="s">
        <v>157</v>
      </c>
      <c r="M2151" s="116">
        <v>0</v>
      </c>
      <c r="N2151" s="111">
        <v>0</v>
      </c>
      <c r="O2151" s="112">
        <v>7.8978562236077803E-4</v>
      </c>
      <c r="P2151" s="112" t="s">
        <v>156</v>
      </c>
      <c r="Q2151" s="113">
        <v>0</v>
      </c>
      <c r="R2151" s="107">
        <v>0</v>
      </c>
      <c r="S2151" s="114">
        <v>2.7235035655004302E-5</v>
      </c>
      <c r="T2151" s="108" t="s">
        <v>156</v>
      </c>
      <c r="U2151" s="110" t="s">
        <v>157</v>
      </c>
      <c r="V2151" s="116">
        <v>0</v>
      </c>
      <c r="W2151" s="107">
        <v>0</v>
      </c>
      <c r="X2151" s="108">
        <v>7.5390359778292201E-4</v>
      </c>
      <c r="Y2151" s="108" t="s">
        <v>156</v>
      </c>
      <c r="Z2151" s="113">
        <v>0</v>
      </c>
      <c r="AA2151" s="107">
        <v>0</v>
      </c>
      <c r="AB2151" s="114">
        <v>5.0926078339613901E-6</v>
      </c>
      <c r="AC2151" s="108" t="s">
        <v>156</v>
      </c>
      <c r="AD2151" s="110" t="s">
        <v>157</v>
      </c>
    </row>
    <row r="2152" spans="1:30" x14ac:dyDescent="0.2">
      <c r="A2152" s="105" t="s">
        <v>6220</v>
      </c>
      <c r="B2152" s="105" t="s">
        <v>6221</v>
      </c>
      <c r="C2152" s="105" t="s">
        <v>6222</v>
      </c>
      <c r="D2152" s="116">
        <v>0</v>
      </c>
      <c r="E2152" s="107">
        <v>0</v>
      </c>
      <c r="F2152" s="108">
        <v>7.69387990294581E-4</v>
      </c>
      <c r="G2152" s="108" t="s">
        <v>156</v>
      </c>
      <c r="H2152" s="113">
        <v>0</v>
      </c>
      <c r="I2152" s="107">
        <v>0</v>
      </c>
      <c r="J2152" s="114">
        <v>1.33273233195831E-5</v>
      </c>
      <c r="K2152" s="108" t="s">
        <v>156</v>
      </c>
      <c r="L2152" s="110" t="s">
        <v>157</v>
      </c>
      <c r="M2152" s="116">
        <v>0</v>
      </c>
      <c r="N2152" s="111">
        <v>0</v>
      </c>
      <c r="O2152" s="112">
        <v>1.1818925481868301E-3</v>
      </c>
      <c r="P2152" s="112" t="s">
        <v>156</v>
      </c>
      <c r="Q2152" s="113">
        <v>0</v>
      </c>
      <c r="R2152" s="107">
        <v>0</v>
      </c>
      <c r="S2152" s="114">
        <v>2.6981157304962101E-5</v>
      </c>
      <c r="T2152" s="108" t="s">
        <v>156</v>
      </c>
      <c r="U2152" s="110" t="s">
        <v>157</v>
      </c>
      <c r="V2152" s="116">
        <v>0</v>
      </c>
      <c r="W2152" s="107">
        <v>0</v>
      </c>
      <c r="X2152" s="108">
        <v>9.2759025923777204E-4</v>
      </c>
      <c r="Y2152" s="108" t="s">
        <v>156</v>
      </c>
      <c r="Z2152" s="113">
        <v>0</v>
      </c>
      <c r="AA2152" s="107">
        <v>0</v>
      </c>
      <c r="AB2152" s="114">
        <v>2.12218232838271E-5</v>
      </c>
      <c r="AC2152" s="108" t="s">
        <v>156</v>
      </c>
      <c r="AD2152" s="110" t="s">
        <v>157</v>
      </c>
    </row>
    <row r="2153" spans="1:30" x14ac:dyDescent="0.2">
      <c r="A2153" s="105" t="s">
        <v>6223</v>
      </c>
      <c r="B2153" s="105" t="s">
        <v>6224</v>
      </c>
      <c r="C2153" s="105" t="s">
        <v>6225</v>
      </c>
      <c r="D2153" s="116">
        <v>0</v>
      </c>
      <c r="E2153" s="107">
        <v>0</v>
      </c>
      <c r="F2153" s="108">
        <v>1.7500416808233E-3</v>
      </c>
      <c r="G2153" s="108" t="s">
        <v>156</v>
      </c>
      <c r="H2153" s="109">
        <v>0</v>
      </c>
      <c r="I2153" s="107">
        <v>0</v>
      </c>
      <c r="J2153" s="108">
        <v>0</v>
      </c>
      <c r="K2153" s="108" t="s">
        <v>156</v>
      </c>
      <c r="L2153" s="110" t="s">
        <v>157</v>
      </c>
      <c r="M2153" s="116">
        <v>0</v>
      </c>
      <c r="N2153" s="111">
        <v>0</v>
      </c>
      <c r="O2153" s="112">
        <v>1.3103541991414001E-3</v>
      </c>
      <c r="P2153" s="112" t="s">
        <v>156</v>
      </c>
      <c r="Q2153" s="113">
        <v>0</v>
      </c>
      <c r="R2153" s="107">
        <v>0</v>
      </c>
      <c r="S2153" s="114">
        <v>1.3659710314604499E-5</v>
      </c>
      <c r="T2153" s="108" t="s">
        <v>156</v>
      </c>
      <c r="U2153" s="110" t="s">
        <v>157</v>
      </c>
      <c r="V2153" s="116">
        <v>0</v>
      </c>
      <c r="W2153" s="107">
        <v>0</v>
      </c>
      <c r="X2153" s="108">
        <v>8.7086600007040601E-4</v>
      </c>
      <c r="Y2153" s="108" t="s">
        <v>156</v>
      </c>
      <c r="Z2153" s="113">
        <v>0</v>
      </c>
      <c r="AA2153" s="107">
        <v>0</v>
      </c>
      <c r="AB2153" s="114">
        <v>2.3652834508292601E-5</v>
      </c>
      <c r="AC2153" s="108" t="s">
        <v>156</v>
      </c>
      <c r="AD2153" s="110" t="s">
        <v>157</v>
      </c>
    </row>
    <row r="2154" spans="1:30" x14ac:dyDescent="0.2">
      <c r="A2154" s="105" t="s">
        <v>6226</v>
      </c>
      <c r="B2154" s="105" t="s">
        <v>6227</v>
      </c>
      <c r="C2154" s="105" t="s">
        <v>6228</v>
      </c>
      <c r="D2154" s="116">
        <v>0</v>
      </c>
      <c r="E2154" s="107">
        <v>0</v>
      </c>
      <c r="F2154" s="108">
        <v>1.2378771951506999E-3</v>
      </c>
      <c r="G2154" s="108" t="s">
        <v>156</v>
      </c>
      <c r="H2154" s="113">
        <v>0</v>
      </c>
      <c r="I2154" s="107">
        <v>0</v>
      </c>
      <c r="J2154" s="114">
        <v>1.5517691388462501E-5</v>
      </c>
      <c r="K2154" s="108" t="s">
        <v>156</v>
      </c>
      <c r="L2154" s="110" t="s">
        <v>157</v>
      </c>
      <c r="M2154" s="116">
        <v>0</v>
      </c>
      <c r="N2154" s="111">
        <v>0</v>
      </c>
      <c r="O2154" s="112">
        <v>5.9232266252680398E-4</v>
      </c>
      <c r="P2154" s="112" t="s">
        <v>156</v>
      </c>
      <c r="Q2154" s="113">
        <v>0</v>
      </c>
      <c r="R2154" s="107">
        <v>0</v>
      </c>
      <c r="S2154" s="114">
        <v>4.0248067167337899E-5</v>
      </c>
      <c r="T2154" s="108" t="s">
        <v>156</v>
      </c>
      <c r="U2154" s="110" t="s">
        <v>157</v>
      </c>
      <c r="V2154" s="116">
        <v>0</v>
      </c>
      <c r="W2154" s="107">
        <v>0</v>
      </c>
      <c r="X2154" s="108">
        <v>1.0621103389869E-3</v>
      </c>
      <c r="Y2154" s="108" t="s">
        <v>156</v>
      </c>
      <c r="Z2154" s="113">
        <v>0</v>
      </c>
      <c r="AA2154" s="107">
        <v>0</v>
      </c>
      <c r="AB2154" s="114">
        <v>2.5155612551738501E-5</v>
      </c>
      <c r="AC2154" s="108" t="s">
        <v>156</v>
      </c>
      <c r="AD2154" s="110" t="s">
        <v>157</v>
      </c>
    </row>
    <row r="2155" spans="1:30" x14ac:dyDescent="0.2">
      <c r="A2155" s="105" t="s">
        <v>6229</v>
      </c>
      <c r="B2155" s="105" t="s">
        <v>6230</v>
      </c>
      <c r="C2155" s="105" t="s">
        <v>6231</v>
      </c>
      <c r="D2155" s="106">
        <v>0</v>
      </c>
      <c r="E2155" s="107">
        <v>0</v>
      </c>
      <c r="F2155" s="108">
        <v>2.1149593332425898E-3</v>
      </c>
      <c r="G2155" s="108" t="s">
        <v>156</v>
      </c>
      <c r="H2155" s="109">
        <v>0</v>
      </c>
      <c r="I2155" s="107">
        <v>0</v>
      </c>
      <c r="J2155" s="108">
        <v>0</v>
      </c>
      <c r="K2155" s="108" t="s">
        <v>156</v>
      </c>
      <c r="L2155" s="110" t="s">
        <v>157</v>
      </c>
      <c r="M2155" s="116">
        <v>0</v>
      </c>
      <c r="N2155" s="111">
        <v>0</v>
      </c>
      <c r="O2155" s="112">
        <v>8.7729634815657102E-4</v>
      </c>
      <c r="P2155" s="112" t="s">
        <v>156</v>
      </c>
      <c r="Q2155" s="113">
        <v>0</v>
      </c>
      <c r="R2155" s="107">
        <v>0</v>
      </c>
      <c r="S2155" s="114">
        <v>4.5613182616565402E-5</v>
      </c>
      <c r="T2155" s="108" t="s">
        <v>156</v>
      </c>
      <c r="U2155" s="110" t="s">
        <v>157</v>
      </c>
      <c r="V2155" s="116">
        <v>0</v>
      </c>
      <c r="W2155" s="107">
        <v>0</v>
      </c>
      <c r="X2155" s="108">
        <v>5.0909205497886201E-4</v>
      </c>
      <c r="Y2155" s="108" t="s">
        <v>156</v>
      </c>
      <c r="Z2155" s="113">
        <v>0</v>
      </c>
      <c r="AA2155" s="107">
        <v>0</v>
      </c>
      <c r="AB2155" s="114">
        <v>2.28340371982043E-5</v>
      </c>
      <c r="AC2155" s="108" t="s">
        <v>156</v>
      </c>
      <c r="AD2155" s="110" t="s">
        <v>157</v>
      </c>
    </row>
    <row r="2156" spans="1:30" x14ac:dyDescent="0.2">
      <c r="A2156" s="105" t="s">
        <v>6232</v>
      </c>
      <c r="B2156" s="105" t="s">
        <v>6233</v>
      </c>
      <c r="C2156" s="105" t="s">
        <v>6234</v>
      </c>
      <c r="D2156" s="116">
        <v>0</v>
      </c>
      <c r="E2156" s="107">
        <v>0</v>
      </c>
      <c r="F2156" s="108">
        <v>1.9574210277855999E-4</v>
      </c>
      <c r="G2156" s="108" t="s">
        <v>156</v>
      </c>
      <c r="H2156" s="113">
        <v>0</v>
      </c>
      <c r="I2156" s="107">
        <v>0</v>
      </c>
      <c r="J2156" s="114">
        <v>1.3525417957444601E-5</v>
      </c>
      <c r="K2156" s="108" t="s">
        <v>156</v>
      </c>
      <c r="L2156" s="110" t="s">
        <v>157</v>
      </c>
      <c r="M2156" s="116">
        <v>0</v>
      </c>
      <c r="N2156" s="111">
        <v>0</v>
      </c>
      <c r="O2156" s="112">
        <v>1.04202009610984E-3</v>
      </c>
      <c r="P2156" s="112" t="s">
        <v>156</v>
      </c>
      <c r="Q2156" s="113">
        <v>0</v>
      </c>
      <c r="R2156" s="107">
        <v>0</v>
      </c>
      <c r="S2156" s="114">
        <v>2.1748235802894699E-5</v>
      </c>
      <c r="T2156" s="108" t="s">
        <v>156</v>
      </c>
      <c r="U2156" s="110" t="s">
        <v>157</v>
      </c>
      <c r="V2156" s="116">
        <v>0</v>
      </c>
      <c r="W2156" s="107">
        <v>0</v>
      </c>
      <c r="X2156" s="108">
        <v>5.3805205230959797E-4</v>
      </c>
      <c r="Y2156" s="108" t="s">
        <v>156</v>
      </c>
      <c r="Z2156" s="113">
        <v>0</v>
      </c>
      <c r="AA2156" s="107">
        <v>0</v>
      </c>
      <c r="AB2156" s="114">
        <v>2.1985574037633E-5</v>
      </c>
      <c r="AC2156" s="108" t="s">
        <v>156</v>
      </c>
      <c r="AD2156" s="110" t="s">
        <v>157</v>
      </c>
    </row>
    <row r="2157" spans="1:30" x14ac:dyDescent="0.2">
      <c r="A2157" s="105" t="s">
        <v>6235</v>
      </c>
      <c r="B2157" s="105" t="s">
        <v>6236</v>
      </c>
      <c r="C2157" s="105" t="s">
        <v>6237</v>
      </c>
      <c r="D2157" s="116">
        <v>0</v>
      </c>
      <c r="E2157" s="107">
        <v>0</v>
      </c>
      <c r="F2157" s="108">
        <v>1.23798043031837E-3</v>
      </c>
      <c r="G2157" s="108" t="s">
        <v>156</v>
      </c>
      <c r="H2157" s="113">
        <v>0</v>
      </c>
      <c r="I2157" s="107">
        <v>0</v>
      </c>
      <c r="J2157" s="114">
        <v>1.4820801991065901E-5</v>
      </c>
      <c r="K2157" s="108" t="s">
        <v>156</v>
      </c>
      <c r="L2157" s="110" t="s">
        <v>157</v>
      </c>
      <c r="M2157" s="116">
        <v>0</v>
      </c>
      <c r="N2157" s="111">
        <v>0</v>
      </c>
      <c r="O2157" s="112">
        <v>7.2732671362553099E-4</v>
      </c>
      <c r="P2157" s="112" t="s">
        <v>156</v>
      </c>
      <c r="Q2157" s="113">
        <v>0</v>
      </c>
      <c r="R2157" s="107">
        <v>0</v>
      </c>
      <c r="S2157" s="114">
        <v>2.1085484985161801E-5</v>
      </c>
      <c r="T2157" s="108" t="s">
        <v>156</v>
      </c>
      <c r="U2157" s="110" t="s">
        <v>157</v>
      </c>
      <c r="V2157" s="116">
        <v>0</v>
      </c>
      <c r="W2157" s="107">
        <v>0</v>
      </c>
      <c r="X2157" s="114">
        <v>2.22690878451887E-5</v>
      </c>
      <c r="Y2157" s="108" t="s">
        <v>156</v>
      </c>
      <c r="Z2157" s="113">
        <v>0</v>
      </c>
      <c r="AA2157" s="107">
        <v>0</v>
      </c>
      <c r="AB2157" s="114">
        <v>3.2811265595464202E-5</v>
      </c>
      <c r="AC2157" s="108" t="s">
        <v>156</v>
      </c>
      <c r="AD2157" s="110" t="s">
        <v>157</v>
      </c>
    </row>
    <row r="2158" spans="1:30" x14ac:dyDescent="0.2">
      <c r="A2158" s="105" t="s">
        <v>6238</v>
      </c>
      <c r="B2158" s="105" t="s">
        <v>6239</v>
      </c>
      <c r="C2158" s="105" t="s">
        <v>6240</v>
      </c>
      <c r="D2158" s="106">
        <v>0</v>
      </c>
      <c r="E2158" s="107">
        <v>0</v>
      </c>
      <c r="F2158" s="108">
        <v>2.2709828205351901E-3</v>
      </c>
      <c r="G2158" s="108" t="s">
        <v>156</v>
      </c>
      <c r="H2158" s="113">
        <v>0</v>
      </c>
      <c r="I2158" s="107">
        <v>0</v>
      </c>
      <c r="J2158" s="114">
        <v>9.9220293587468307E-6</v>
      </c>
      <c r="K2158" s="108" t="s">
        <v>156</v>
      </c>
      <c r="L2158" s="110" t="s">
        <v>157</v>
      </c>
      <c r="M2158" s="116">
        <v>0</v>
      </c>
      <c r="N2158" s="111">
        <v>0</v>
      </c>
      <c r="O2158" s="112">
        <v>1.20124808779871E-3</v>
      </c>
      <c r="P2158" s="112" t="s">
        <v>156</v>
      </c>
      <c r="Q2158" s="113">
        <v>0</v>
      </c>
      <c r="R2158" s="107">
        <v>0</v>
      </c>
      <c r="S2158" s="114">
        <v>2.7964945018696999E-5</v>
      </c>
      <c r="T2158" s="108" t="s">
        <v>156</v>
      </c>
      <c r="U2158" s="110" t="s">
        <v>157</v>
      </c>
      <c r="V2158" s="116">
        <v>0</v>
      </c>
      <c r="W2158" s="107">
        <v>0</v>
      </c>
      <c r="X2158" s="108">
        <v>9.3384763751217599E-4</v>
      </c>
      <c r="Y2158" s="108" t="s">
        <v>156</v>
      </c>
      <c r="Z2158" s="113">
        <v>0</v>
      </c>
      <c r="AA2158" s="107">
        <v>0</v>
      </c>
      <c r="AB2158" s="114">
        <v>2.1907307715414299E-5</v>
      </c>
      <c r="AC2158" s="108" t="s">
        <v>156</v>
      </c>
      <c r="AD2158" s="110" t="s">
        <v>157</v>
      </c>
    </row>
    <row r="2159" spans="1:30" x14ac:dyDescent="0.2">
      <c r="A2159" s="105" t="s">
        <v>6241</v>
      </c>
      <c r="B2159" s="105" t="s">
        <v>6242</v>
      </c>
      <c r="C2159" s="105" t="s">
        <v>6243</v>
      </c>
      <c r="D2159" s="106">
        <v>0</v>
      </c>
      <c r="E2159" s="107">
        <v>0</v>
      </c>
      <c r="F2159" s="108">
        <v>1.7382675909423601E-3</v>
      </c>
      <c r="G2159" s="108" t="s">
        <v>156</v>
      </c>
      <c r="H2159" s="113">
        <v>0</v>
      </c>
      <c r="I2159" s="107">
        <v>0</v>
      </c>
      <c r="J2159" s="114">
        <v>1.1420532004233101E-5</v>
      </c>
      <c r="K2159" s="108" t="s">
        <v>156</v>
      </c>
      <c r="L2159" s="110" t="s">
        <v>157</v>
      </c>
      <c r="M2159" s="106">
        <v>0</v>
      </c>
      <c r="N2159" s="111">
        <v>0</v>
      </c>
      <c r="O2159" s="112">
        <v>0</v>
      </c>
      <c r="P2159" s="112" t="s">
        <v>156</v>
      </c>
      <c r="Q2159" s="113">
        <v>0</v>
      </c>
      <c r="R2159" s="107">
        <v>0</v>
      </c>
      <c r="S2159" s="114">
        <v>4.63359717531651E-5</v>
      </c>
      <c r="T2159" s="108" t="s">
        <v>156</v>
      </c>
      <c r="U2159" s="110" t="s">
        <v>157</v>
      </c>
      <c r="V2159" s="116">
        <v>0</v>
      </c>
      <c r="W2159" s="107">
        <v>0</v>
      </c>
      <c r="X2159" s="108">
        <v>2.3814438210161001E-4</v>
      </c>
      <c r="Y2159" s="108" t="s">
        <v>156</v>
      </c>
      <c r="Z2159" s="113">
        <v>0</v>
      </c>
      <c r="AA2159" s="107">
        <v>0</v>
      </c>
      <c r="AB2159" s="114">
        <v>6.3904554063973697E-6</v>
      </c>
      <c r="AC2159" s="108" t="s">
        <v>156</v>
      </c>
      <c r="AD2159" s="110" t="s">
        <v>157</v>
      </c>
    </row>
    <row r="2160" spans="1:30" x14ac:dyDescent="0.2">
      <c r="A2160" s="105" t="s">
        <v>6244</v>
      </c>
      <c r="B2160" s="105" t="s">
        <v>6245</v>
      </c>
      <c r="C2160" s="105" t="s">
        <v>6246</v>
      </c>
      <c r="D2160" s="106">
        <v>0</v>
      </c>
      <c r="E2160" s="107">
        <v>0</v>
      </c>
      <c r="F2160" s="108">
        <v>2.0681404879395698E-3</v>
      </c>
      <c r="G2160" s="108" t="s">
        <v>156</v>
      </c>
      <c r="H2160" s="113">
        <v>0</v>
      </c>
      <c r="I2160" s="107">
        <v>0</v>
      </c>
      <c r="J2160" s="114">
        <v>8.8676594909757507E-6</v>
      </c>
      <c r="K2160" s="108" t="s">
        <v>156</v>
      </c>
      <c r="L2160" s="110" t="s">
        <v>157</v>
      </c>
      <c r="M2160" s="116">
        <v>0</v>
      </c>
      <c r="N2160" s="111">
        <v>0</v>
      </c>
      <c r="O2160" s="115">
        <v>9.9438870821925392E-6</v>
      </c>
      <c r="P2160" s="112" t="s">
        <v>156</v>
      </c>
      <c r="Q2160" s="113">
        <v>0</v>
      </c>
      <c r="R2160" s="107">
        <v>0</v>
      </c>
      <c r="S2160" s="114">
        <v>2.5757961117146699E-5</v>
      </c>
      <c r="T2160" s="108" t="s">
        <v>156</v>
      </c>
      <c r="U2160" s="110" t="s">
        <v>157</v>
      </c>
      <c r="V2160" s="116">
        <v>2.02757347770982E-5</v>
      </c>
      <c r="W2160" s="107">
        <v>-3.357465603096241E-6</v>
      </c>
      <c r="X2160" s="108">
        <v>1.1560633322667401E-3</v>
      </c>
      <c r="Y2160" s="108">
        <v>5701.7086925625699</v>
      </c>
      <c r="Z2160" s="113">
        <v>0</v>
      </c>
      <c r="AA2160" s="107">
        <v>0</v>
      </c>
      <c r="AB2160" s="114">
        <v>4.7870719515279199E-6</v>
      </c>
      <c r="AC2160" s="108" t="s">
        <v>156</v>
      </c>
      <c r="AD2160" s="110" t="s">
        <v>157</v>
      </c>
    </row>
    <row r="2161" spans="1:30" x14ac:dyDescent="0.2">
      <c r="A2161" s="105" t="s">
        <v>6247</v>
      </c>
      <c r="B2161" s="105" t="s">
        <v>6248</v>
      </c>
      <c r="C2161" s="105" t="s">
        <v>6249</v>
      </c>
      <c r="D2161" s="106">
        <v>0</v>
      </c>
      <c r="E2161" s="107">
        <v>0</v>
      </c>
      <c r="F2161" s="108">
        <v>0</v>
      </c>
      <c r="G2161" s="108" t="s">
        <v>156</v>
      </c>
      <c r="H2161" s="109">
        <v>0</v>
      </c>
      <c r="I2161" s="107">
        <v>0</v>
      </c>
      <c r="J2161" s="108">
        <v>0</v>
      </c>
      <c r="K2161" s="108" t="s">
        <v>156</v>
      </c>
      <c r="L2161" s="110" t="s">
        <v>157</v>
      </c>
      <c r="M2161" s="106">
        <v>0</v>
      </c>
      <c r="N2161" s="111">
        <v>0</v>
      </c>
      <c r="O2161" s="112">
        <v>0</v>
      </c>
      <c r="P2161" s="112" t="s">
        <v>156</v>
      </c>
      <c r="Q2161" s="109">
        <v>0</v>
      </c>
      <c r="R2161" s="107">
        <v>0</v>
      </c>
      <c r="S2161" s="108">
        <v>0</v>
      </c>
      <c r="T2161" s="108" t="s">
        <v>156</v>
      </c>
      <c r="U2161" s="110" t="s">
        <v>157</v>
      </c>
      <c r="V2161" s="106">
        <v>0</v>
      </c>
      <c r="W2161" s="107">
        <v>0</v>
      </c>
      <c r="X2161" s="108">
        <v>0</v>
      </c>
      <c r="Y2161" s="108" t="s">
        <v>156</v>
      </c>
      <c r="Z2161" s="109">
        <v>0</v>
      </c>
      <c r="AA2161" s="107">
        <v>0</v>
      </c>
      <c r="AB2161" s="108">
        <v>0</v>
      </c>
      <c r="AC2161" s="108" t="s">
        <v>156</v>
      </c>
      <c r="AD2161" s="110" t="s">
        <v>157</v>
      </c>
    </row>
    <row r="2162" spans="1:30" x14ac:dyDescent="0.2">
      <c r="A2162" s="105" t="s">
        <v>6250</v>
      </c>
      <c r="B2162" s="105" t="s">
        <v>6251</v>
      </c>
      <c r="C2162" s="105" t="s">
        <v>6252</v>
      </c>
      <c r="D2162" s="106">
        <v>0</v>
      </c>
      <c r="E2162" s="107">
        <v>0</v>
      </c>
      <c r="F2162" s="108">
        <v>0</v>
      </c>
      <c r="G2162" s="108" t="s">
        <v>156</v>
      </c>
      <c r="H2162" s="109">
        <v>0</v>
      </c>
      <c r="I2162" s="107">
        <v>0</v>
      </c>
      <c r="J2162" s="108">
        <v>0</v>
      </c>
      <c r="K2162" s="108" t="s">
        <v>156</v>
      </c>
      <c r="L2162" s="110" t="s">
        <v>157</v>
      </c>
      <c r="M2162" s="106">
        <v>0</v>
      </c>
      <c r="N2162" s="111">
        <v>0</v>
      </c>
      <c r="O2162" s="112">
        <v>0</v>
      </c>
      <c r="P2162" s="112" t="s">
        <v>156</v>
      </c>
      <c r="Q2162" s="109">
        <v>0</v>
      </c>
      <c r="R2162" s="107">
        <v>0</v>
      </c>
      <c r="S2162" s="108">
        <v>0</v>
      </c>
      <c r="T2162" s="108" t="s">
        <v>156</v>
      </c>
      <c r="U2162" s="110" t="s">
        <v>157</v>
      </c>
      <c r="V2162" s="106">
        <v>0</v>
      </c>
      <c r="W2162" s="107">
        <v>0</v>
      </c>
      <c r="X2162" s="108">
        <v>0</v>
      </c>
      <c r="Y2162" s="108" t="s">
        <v>156</v>
      </c>
      <c r="Z2162" s="109">
        <v>0</v>
      </c>
      <c r="AA2162" s="107">
        <v>0</v>
      </c>
      <c r="AB2162" s="108">
        <v>0</v>
      </c>
      <c r="AC2162" s="108" t="s">
        <v>156</v>
      </c>
      <c r="AD2162" s="110" t="s">
        <v>157</v>
      </c>
    </row>
    <row r="2163" spans="1:30" x14ac:dyDescent="0.2">
      <c r="A2163" s="105" t="s">
        <v>6253</v>
      </c>
      <c r="B2163" s="105" t="s">
        <v>6254</v>
      </c>
      <c r="C2163" s="105" t="s">
        <v>6255</v>
      </c>
      <c r="D2163" s="106">
        <v>0</v>
      </c>
      <c r="E2163" s="107">
        <v>0</v>
      </c>
      <c r="F2163" s="108">
        <v>0</v>
      </c>
      <c r="G2163" s="108" t="s">
        <v>156</v>
      </c>
      <c r="H2163" s="109">
        <v>0</v>
      </c>
      <c r="I2163" s="107">
        <v>0</v>
      </c>
      <c r="J2163" s="108">
        <v>0</v>
      </c>
      <c r="K2163" s="108" t="s">
        <v>156</v>
      </c>
      <c r="L2163" s="110" t="s">
        <v>157</v>
      </c>
      <c r="M2163" s="106">
        <v>0</v>
      </c>
      <c r="N2163" s="111">
        <v>0</v>
      </c>
      <c r="O2163" s="112">
        <v>0</v>
      </c>
      <c r="P2163" s="112" t="s">
        <v>156</v>
      </c>
      <c r="Q2163" s="109">
        <v>0</v>
      </c>
      <c r="R2163" s="107">
        <v>0</v>
      </c>
      <c r="S2163" s="108">
        <v>0</v>
      </c>
      <c r="T2163" s="108" t="s">
        <v>156</v>
      </c>
      <c r="U2163" s="110" t="s">
        <v>157</v>
      </c>
      <c r="V2163" s="106">
        <v>0</v>
      </c>
      <c r="W2163" s="107">
        <v>0</v>
      </c>
      <c r="X2163" s="108">
        <v>0</v>
      </c>
      <c r="Y2163" s="108" t="s">
        <v>156</v>
      </c>
      <c r="Z2163" s="109">
        <v>0</v>
      </c>
      <c r="AA2163" s="107">
        <v>0</v>
      </c>
      <c r="AB2163" s="108">
        <v>0</v>
      </c>
      <c r="AC2163" s="108" t="s">
        <v>156</v>
      </c>
      <c r="AD2163" s="110" t="s">
        <v>157</v>
      </c>
    </row>
    <row r="2164" spans="1:30" x14ac:dyDescent="0.2">
      <c r="A2164" s="105" t="s">
        <v>6256</v>
      </c>
      <c r="B2164" s="105" t="s">
        <v>6257</v>
      </c>
      <c r="C2164" s="105" t="s">
        <v>6258</v>
      </c>
      <c r="D2164" s="106">
        <v>0</v>
      </c>
      <c r="E2164" s="107">
        <v>0</v>
      </c>
      <c r="F2164" s="108">
        <v>0</v>
      </c>
      <c r="G2164" s="108" t="s">
        <v>156</v>
      </c>
      <c r="H2164" s="109">
        <v>0</v>
      </c>
      <c r="I2164" s="107">
        <v>0</v>
      </c>
      <c r="J2164" s="108">
        <v>0</v>
      </c>
      <c r="K2164" s="108" t="s">
        <v>156</v>
      </c>
      <c r="L2164" s="110" t="s">
        <v>157</v>
      </c>
      <c r="M2164" s="106">
        <v>0</v>
      </c>
      <c r="N2164" s="111">
        <v>0</v>
      </c>
      <c r="O2164" s="112">
        <v>0</v>
      </c>
      <c r="P2164" s="112" t="s">
        <v>156</v>
      </c>
      <c r="Q2164" s="109">
        <v>0</v>
      </c>
      <c r="R2164" s="107">
        <v>0</v>
      </c>
      <c r="S2164" s="108">
        <v>0</v>
      </c>
      <c r="T2164" s="108" t="s">
        <v>156</v>
      </c>
      <c r="U2164" s="110" t="s">
        <v>157</v>
      </c>
      <c r="V2164" s="106">
        <v>0</v>
      </c>
      <c r="W2164" s="107">
        <v>0</v>
      </c>
      <c r="X2164" s="108">
        <v>0</v>
      </c>
      <c r="Y2164" s="108" t="s">
        <v>156</v>
      </c>
      <c r="Z2164" s="109">
        <v>0</v>
      </c>
      <c r="AA2164" s="107">
        <v>0</v>
      </c>
      <c r="AB2164" s="108">
        <v>0</v>
      </c>
      <c r="AC2164" s="108" t="s">
        <v>156</v>
      </c>
      <c r="AD2164" s="110" t="s">
        <v>157</v>
      </c>
    </row>
    <row r="2165" spans="1:30" x14ac:dyDescent="0.2">
      <c r="A2165" s="105" t="s">
        <v>6259</v>
      </c>
      <c r="B2165" s="105" t="s">
        <v>6260</v>
      </c>
      <c r="C2165" s="105" t="s">
        <v>6261</v>
      </c>
      <c r="D2165" s="106">
        <v>0</v>
      </c>
      <c r="E2165" s="107">
        <v>0</v>
      </c>
      <c r="F2165" s="108">
        <v>4.6322774938349902E-2</v>
      </c>
      <c r="G2165" s="108" t="s">
        <v>156</v>
      </c>
      <c r="H2165" s="109">
        <v>0</v>
      </c>
      <c r="I2165" s="107">
        <v>0</v>
      </c>
      <c r="J2165" s="108">
        <v>1.0779697512173799E-2</v>
      </c>
      <c r="K2165" s="108" t="s">
        <v>156</v>
      </c>
      <c r="L2165" s="110" t="s">
        <v>157</v>
      </c>
      <c r="M2165" s="106">
        <v>0</v>
      </c>
      <c r="N2165" s="111">
        <v>0</v>
      </c>
      <c r="O2165" s="112">
        <v>2.2713550402481599E-2</v>
      </c>
      <c r="P2165" s="112" t="s">
        <v>156</v>
      </c>
      <c r="Q2165" s="109">
        <v>0</v>
      </c>
      <c r="R2165" s="107">
        <v>0</v>
      </c>
      <c r="S2165" s="108">
        <v>4.3161455089816602E-3</v>
      </c>
      <c r="T2165" s="108" t="s">
        <v>156</v>
      </c>
      <c r="U2165" s="110" t="s">
        <v>157</v>
      </c>
      <c r="V2165" s="116">
        <v>0</v>
      </c>
      <c r="W2165" s="107">
        <v>0</v>
      </c>
      <c r="X2165" s="114">
        <v>2.51948893538277E-5</v>
      </c>
      <c r="Y2165" s="108" t="s">
        <v>156</v>
      </c>
      <c r="Z2165" s="109">
        <v>0</v>
      </c>
      <c r="AA2165" s="107">
        <v>0</v>
      </c>
      <c r="AB2165" s="108">
        <v>3.9938370384468803E-3</v>
      </c>
      <c r="AC2165" s="108" t="s">
        <v>156</v>
      </c>
      <c r="AD2165" s="110" t="s">
        <v>157</v>
      </c>
    </row>
    <row r="2166" spans="1:30" x14ac:dyDescent="0.2">
      <c r="A2166" s="105" t="s">
        <v>6262</v>
      </c>
      <c r="B2166" s="105" t="s">
        <v>6263</v>
      </c>
      <c r="C2166" s="105" t="s">
        <v>6264</v>
      </c>
      <c r="D2166" s="106">
        <v>0</v>
      </c>
      <c r="E2166" s="107">
        <v>0</v>
      </c>
      <c r="F2166" s="108">
        <v>6.5599467878335205E-2</v>
      </c>
      <c r="G2166" s="108" t="s">
        <v>156</v>
      </c>
      <c r="H2166" s="109">
        <v>0</v>
      </c>
      <c r="I2166" s="107">
        <v>0</v>
      </c>
      <c r="J2166" s="108">
        <v>4.98649189497805E-3</v>
      </c>
      <c r="K2166" s="108" t="s">
        <v>156</v>
      </c>
      <c r="L2166" s="110" t="s">
        <v>157</v>
      </c>
      <c r="M2166" s="106">
        <v>0</v>
      </c>
      <c r="N2166" s="111">
        <v>0</v>
      </c>
      <c r="O2166" s="112">
        <v>2.8840477935233599E-2</v>
      </c>
      <c r="P2166" s="112" t="s">
        <v>156</v>
      </c>
      <c r="Q2166" s="109">
        <v>0</v>
      </c>
      <c r="R2166" s="107">
        <v>0</v>
      </c>
      <c r="S2166" s="108">
        <v>3.9981448275487304E-3</v>
      </c>
      <c r="T2166" s="108" t="s">
        <v>156</v>
      </c>
      <c r="U2166" s="110" t="s">
        <v>157</v>
      </c>
      <c r="V2166" s="116">
        <v>0</v>
      </c>
      <c r="W2166" s="107">
        <v>0</v>
      </c>
      <c r="X2166" s="108">
        <v>2.3917400681304798E-3</v>
      </c>
      <c r="Y2166" s="108" t="s">
        <v>156</v>
      </c>
      <c r="Z2166" s="109">
        <v>0</v>
      </c>
      <c r="AA2166" s="107">
        <v>0</v>
      </c>
      <c r="AB2166" s="108">
        <v>1.06868647777748E-2</v>
      </c>
      <c r="AC2166" s="108" t="s">
        <v>156</v>
      </c>
      <c r="AD2166" s="110" t="s">
        <v>157</v>
      </c>
    </row>
    <row r="2167" spans="1:30" x14ac:dyDescent="0.2">
      <c r="A2167" s="105" t="s">
        <v>6265</v>
      </c>
      <c r="B2167" s="105" t="s">
        <v>6266</v>
      </c>
      <c r="C2167" s="105" t="s">
        <v>6267</v>
      </c>
      <c r="D2167" s="106">
        <v>0</v>
      </c>
      <c r="E2167" s="107">
        <v>0</v>
      </c>
      <c r="F2167" s="108">
        <v>4.6245910893797301E-2</v>
      </c>
      <c r="G2167" s="108" t="s">
        <v>156</v>
      </c>
      <c r="H2167" s="109">
        <v>0</v>
      </c>
      <c r="I2167" s="107">
        <v>0</v>
      </c>
      <c r="J2167" s="108">
        <v>1.29283820547045E-2</v>
      </c>
      <c r="K2167" s="108" t="s">
        <v>156</v>
      </c>
      <c r="L2167" s="110" t="s">
        <v>157</v>
      </c>
      <c r="M2167" s="106">
        <v>0</v>
      </c>
      <c r="N2167" s="111">
        <v>0</v>
      </c>
      <c r="O2167" s="112">
        <v>2.18404851673198E-2</v>
      </c>
      <c r="P2167" s="112" t="s">
        <v>156</v>
      </c>
      <c r="Q2167" s="109">
        <v>0</v>
      </c>
      <c r="R2167" s="107">
        <v>0</v>
      </c>
      <c r="S2167" s="108">
        <v>2.7986041993348101E-3</v>
      </c>
      <c r="T2167" s="108" t="s">
        <v>156</v>
      </c>
      <c r="U2167" s="110" t="s">
        <v>157</v>
      </c>
      <c r="V2167" s="106">
        <v>0</v>
      </c>
      <c r="W2167" s="107">
        <v>0</v>
      </c>
      <c r="X2167" s="108">
        <v>3.1390867483487299E-3</v>
      </c>
      <c r="Y2167" s="108" t="s">
        <v>156</v>
      </c>
      <c r="Z2167" s="109">
        <v>0</v>
      </c>
      <c r="AA2167" s="107">
        <v>0</v>
      </c>
      <c r="AB2167" s="108">
        <v>7.9897424710581207E-3</v>
      </c>
      <c r="AC2167" s="108" t="s">
        <v>156</v>
      </c>
      <c r="AD2167" s="110" t="s">
        <v>157</v>
      </c>
    </row>
    <row r="2168" spans="1:30" x14ac:dyDescent="0.2">
      <c r="A2168" s="105" t="s">
        <v>6268</v>
      </c>
      <c r="B2168" s="105" t="s">
        <v>6269</v>
      </c>
      <c r="C2168" s="105" t="s">
        <v>6270</v>
      </c>
      <c r="D2168" s="106">
        <v>0</v>
      </c>
      <c r="E2168" s="107">
        <v>0</v>
      </c>
      <c r="F2168" s="108">
        <v>5.3284866365500401E-2</v>
      </c>
      <c r="G2168" s="108" t="s">
        <v>156</v>
      </c>
      <c r="H2168" s="109">
        <v>0</v>
      </c>
      <c r="I2168" s="107">
        <v>0</v>
      </c>
      <c r="J2168" s="108">
        <v>6.81780332634618E-3</v>
      </c>
      <c r="K2168" s="108" t="s">
        <v>156</v>
      </c>
      <c r="L2168" s="110" t="s">
        <v>157</v>
      </c>
      <c r="M2168" s="106">
        <v>0</v>
      </c>
      <c r="N2168" s="111">
        <v>0</v>
      </c>
      <c r="O2168" s="112">
        <v>2.8206305072171201E-2</v>
      </c>
      <c r="P2168" s="112" t="s">
        <v>156</v>
      </c>
      <c r="Q2168" s="109">
        <v>0</v>
      </c>
      <c r="R2168" s="107">
        <v>0</v>
      </c>
      <c r="S2168" s="108">
        <v>3.6324698375490498E-3</v>
      </c>
      <c r="T2168" s="108" t="s">
        <v>156</v>
      </c>
      <c r="U2168" s="110" t="s">
        <v>157</v>
      </c>
      <c r="V2168" s="116">
        <v>0</v>
      </c>
      <c r="W2168" s="107">
        <v>0</v>
      </c>
      <c r="X2168" s="108">
        <v>2.0372692277039E-3</v>
      </c>
      <c r="Y2168" s="108" t="s">
        <v>156</v>
      </c>
      <c r="Z2168" s="109">
        <v>0</v>
      </c>
      <c r="AA2168" s="107">
        <v>0</v>
      </c>
      <c r="AB2168" s="108">
        <v>8.9274911167622501E-3</v>
      </c>
      <c r="AC2168" s="108" t="s">
        <v>156</v>
      </c>
      <c r="AD2168" s="110" t="s">
        <v>157</v>
      </c>
    </row>
    <row r="2169" spans="1:30" x14ac:dyDescent="0.2">
      <c r="A2169" s="105" t="s">
        <v>6271</v>
      </c>
      <c r="B2169" s="105" t="s">
        <v>6272</v>
      </c>
      <c r="C2169" s="105" t="s">
        <v>6273</v>
      </c>
      <c r="D2169" s="116">
        <v>0</v>
      </c>
      <c r="E2169" s="107">
        <v>0</v>
      </c>
      <c r="F2169" s="114">
        <v>8.7880734289019007E-19</v>
      </c>
      <c r="G2169" s="108" t="s">
        <v>156</v>
      </c>
      <c r="H2169" s="113">
        <v>0</v>
      </c>
      <c r="I2169" s="107">
        <v>0</v>
      </c>
      <c r="J2169" s="114">
        <v>1.24344501276049E-18</v>
      </c>
      <c r="K2169" s="108" t="s">
        <v>156</v>
      </c>
      <c r="L2169" s="110" t="s">
        <v>157</v>
      </c>
      <c r="M2169" s="116">
        <v>0</v>
      </c>
      <c r="N2169" s="111">
        <v>0</v>
      </c>
      <c r="O2169" s="115">
        <v>3.1093927082297301E-19</v>
      </c>
      <c r="P2169" s="112" t="s">
        <v>156</v>
      </c>
      <c r="Q2169" s="109">
        <v>0</v>
      </c>
      <c r="R2169" s="107">
        <v>0</v>
      </c>
      <c r="S2169" s="108">
        <v>0</v>
      </c>
      <c r="T2169" s="108" t="s">
        <v>156</v>
      </c>
      <c r="U2169" s="110" t="s">
        <v>157</v>
      </c>
      <c r="V2169" s="116">
        <v>0</v>
      </c>
      <c r="W2169" s="107">
        <v>0</v>
      </c>
      <c r="X2169" s="114">
        <v>8.7858717341203709E-19</v>
      </c>
      <c r="Y2169" s="108" t="s">
        <v>156</v>
      </c>
      <c r="Z2169" s="109">
        <v>0</v>
      </c>
      <c r="AA2169" s="107">
        <v>0</v>
      </c>
      <c r="AB2169" s="108">
        <v>0</v>
      </c>
      <c r="AC2169" s="108" t="s">
        <v>156</v>
      </c>
      <c r="AD2169" s="110" t="s">
        <v>157</v>
      </c>
    </row>
    <row r="2170" spans="1:30" x14ac:dyDescent="0.2">
      <c r="A2170" s="105" t="s">
        <v>6274</v>
      </c>
      <c r="B2170" s="105" t="s">
        <v>6275</v>
      </c>
      <c r="C2170" s="105" t="s">
        <v>6276</v>
      </c>
      <c r="D2170" s="116">
        <v>0</v>
      </c>
      <c r="E2170" s="107">
        <v>0</v>
      </c>
      <c r="F2170" s="114">
        <v>6.2156658850784202E-19</v>
      </c>
      <c r="G2170" s="108" t="s">
        <v>156</v>
      </c>
      <c r="H2170" s="109">
        <v>0</v>
      </c>
      <c r="I2170" s="107">
        <v>0</v>
      </c>
      <c r="J2170" s="108">
        <v>0</v>
      </c>
      <c r="K2170" s="108" t="s">
        <v>156</v>
      </c>
      <c r="L2170" s="110" t="s">
        <v>157</v>
      </c>
      <c r="M2170" s="106">
        <v>0</v>
      </c>
      <c r="N2170" s="111">
        <v>0</v>
      </c>
      <c r="O2170" s="112">
        <v>0</v>
      </c>
      <c r="P2170" s="112" t="s">
        <v>156</v>
      </c>
      <c r="Q2170" s="109">
        <v>0</v>
      </c>
      <c r="R2170" s="107">
        <v>0</v>
      </c>
      <c r="S2170" s="108">
        <v>0</v>
      </c>
      <c r="T2170" s="108" t="s">
        <v>156</v>
      </c>
      <c r="U2170" s="110" t="s">
        <v>157</v>
      </c>
      <c r="V2170" s="106">
        <v>0</v>
      </c>
      <c r="W2170" s="107">
        <v>0</v>
      </c>
      <c r="X2170" s="108">
        <v>0</v>
      </c>
      <c r="Y2170" s="108" t="s">
        <v>156</v>
      </c>
      <c r="Z2170" s="109">
        <v>0</v>
      </c>
      <c r="AA2170" s="107">
        <v>0</v>
      </c>
      <c r="AB2170" s="108">
        <v>0</v>
      </c>
      <c r="AC2170" s="108" t="s">
        <v>156</v>
      </c>
      <c r="AD2170" s="110" t="s">
        <v>157</v>
      </c>
    </row>
    <row r="2171" spans="1:30" x14ac:dyDescent="0.2">
      <c r="A2171" s="105" t="s">
        <v>6277</v>
      </c>
      <c r="B2171" s="105" t="s">
        <v>6278</v>
      </c>
      <c r="C2171" s="105" t="s">
        <v>6279</v>
      </c>
      <c r="D2171" s="116">
        <v>0</v>
      </c>
      <c r="E2171" s="107">
        <v>0</v>
      </c>
      <c r="F2171" s="114">
        <v>6.2156658850784702E-19</v>
      </c>
      <c r="G2171" s="108" t="s">
        <v>156</v>
      </c>
      <c r="H2171" s="109">
        <v>0</v>
      </c>
      <c r="I2171" s="107">
        <v>0</v>
      </c>
      <c r="J2171" s="108">
        <v>0</v>
      </c>
      <c r="K2171" s="108" t="s">
        <v>156</v>
      </c>
      <c r="L2171" s="110" t="s">
        <v>157</v>
      </c>
      <c r="M2171" s="106">
        <v>0</v>
      </c>
      <c r="N2171" s="111">
        <v>0</v>
      </c>
      <c r="O2171" s="112">
        <v>0</v>
      </c>
      <c r="P2171" s="112" t="s">
        <v>156</v>
      </c>
      <c r="Q2171" s="113">
        <v>0</v>
      </c>
      <c r="R2171" s="107">
        <v>0</v>
      </c>
      <c r="S2171" s="114">
        <v>6.9584035225949399E-19</v>
      </c>
      <c r="T2171" s="108" t="s">
        <v>156</v>
      </c>
      <c r="U2171" s="110" t="s">
        <v>157</v>
      </c>
      <c r="V2171" s="106">
        <v>0</v>
      </c>
      <c r="W2171" s="107">
        <v>0</v>
      </c>
      <c r="X2171" s="108">
        <v>0</v>
      </c>
      <c r="Y2171" s="108" t="s">
        <v>156</v>
      </c>
      <c r="Z2171" s="113">
        <v>0</v>
      </c>
      <c r="AA2171" s="107">
        <v>0</v>
      </c>
      <c r="AB2171" s="114">
        <v>1.3267984866695701E-18</v>
      </c>
      <c r="AC2171" s="108" t="s">
        <v>156</v>
      </c>
      <c r="AD2171" s="110" t="s">
        <v>157</v>
      </c>
    </row>
    <row r="2172" spans="1:30" x14ac:dyDescent="0.2">
      <c r="A2172" s="105" t="s">
        <v>6280</v>
      </c>
      <c r="B2172" s="105" t="s">
        <v>6281</v>
      </c>
      <c r="C2172" s="105" t="s">
        <v>6282</v>
      </c>
      <c r="D2172" s="106">
        <v>0</v>
      </c>
      <c r="E2172" s="107">
        <v>0</v>
      </c>
      <c r="F2172" s="108">
        <v>0</v>
      </c>
      <c r="G2172" s="108" t="s">
        <v>156</v>
      </c>
      <c r="H2172" s="113">
        <v>0</v>
      </c>
      <c r="I2172" s="107">
        <v>0</v>
      </c>
      <c r="J2172" s="114">
        <v>6.2172250638024703E-19</v>
      </c>
      <c r="K2172" s="108" t="s">
        <v>156</v>
      </c>
      <c r="L2172" s="110" t="s">
        <v>157</v>
      </c>
      <c r="M2172" s="116">
        <v>0</v>
      </c>
      <c r="N2172" s="111">
        <v>0</v>
      </c>
      <c r="O2172" s="115">
        <v>3.1093927082297301E-19</v>
      </c>
      <c r="P2172" s="112" t="s">
        <v>156</v>
      </c>
      <c r="Q2172" s="113">
        <v>0</v>
      </c>
      <c r="R2172" s="107">
        <v>0</v>
      </c>
      <c r="S2172" s="114">
        <v>3.48060282921353E-19</v>
      </c>
      <c r="T2172" s="108" t="s">
        <v>156</v>
      </c>
      <c r="U2172" s="110" t="s">
        <v>157</v>
      </c>
      <c r="V2172" s="116">
        <v>0</v>
      </c>
      <c r="W2172" s="107">
        <v>0</v>
      </c>
      <c r="X2172" s="114">
        <v>6.2141078788164E-19</v>
      </c>
      <c r="Y2172" s="108" t="s">
        <v>156</v>
      </c>
      <c r="Z2172" s="109">
        <v>0</v>
      </c>
      <c r="AA2172" s="107">
        <v>0</v>
      </c>
      <c r="AB2172" s="108">
        <v>0</v>
      </c>
      <c r="AC2172" s="108" t="s">
        <v>156</v>
      </c>
      <c r="AD2172" s="110" t="s">
        <v>157</v>
      </c>
    </row>
    <row r="2173" spans="1:30" x14ac:dyDescent="0.2">
      <c r="A2173" s="105" t="s">
        <v>6283</v>
      </c>
      <c r="B2173" s="105" t="s">
        <v>6284</v>
      </c>
      <c r="C2173" s="105" t="s">
        <v>6285</v>
      </c>
      <c r="D2173" s="116">
        <v>0</v>
      </c>
      <c r="E2173" s="107">
        <v>0</v>
      </c>
      <c r="F2173" s="114">
        <v>6.2156658850785097E-19</v>
      </c>
      <c r="G2173" s="108" t="s">
        <v>156</v>
      </c>
      <c r="H2173" s="113">
        <v>0</v>
      </c>
      <c r="I2173" s="107">
        <v>0</v>
      </c>
      <c r="J2173" s="114">
        <v>1.4316353216973901E-17</v>
      </c>
      <c r="K2173" s="108" t="s">
        <v>156</v>
      </c>
      <c r="L2173" s="110" t="s">
        <v>157</v>
      </c>
      <c r="M2173" s="106">
        <v>0</v>
      </c>
      <c r="N2173" s="111">
        <v>0</v>
      </c>
      <c r="O2173" s="112">
        <v>0</v>
      </c>
      <c r="P2173" s="112" t="s">
        <v>156</v>
      </c>
      <c r="Q2173" s="113">
        <v>0</v>
      </c>
      <c r="R2173" s="107">
        <v>0</v>
      </c>
      <c r="S2173" s="114">
        <v>8.8551174027163799E-16</v>
      </c>
      <c r="T2173" s="108" t="s">
        <v>156</v>
      </c>
      <c r="U2173" s="110" t="s">
        <v>157</v>
      </c>
      <c r="V2173" s="116">
        <v>0</v>
      </c>
      <c r="W2173" s="107">
        <v>0</v>
      </c>
      <c r="X2173" s="114">
        <v>6.2141078788164096E-19</v>
      </c>
      <c r="Y2173" s="108" t="s">
        <v>156</v>
      </c>
      <c r="Z2173" s="113">
        <v>0</v>
      </c>
      <c r="AA2173" s="107">
        <v>0</v>
      </c>
      <c r="AB2173" s="114">
        <v>7.7773870618383603E-20</v>
      </c>
      <c r="AC2173" s="108" t="s">
        <v>156</v>
      </c>
      <c r="AD2173" s="110" t="s">
        <v>157</v>
      </c>
    </row>
    <row r="2174" spans="1:30" x14ac:dyDescent="0.2">
      <c r="A2174" s="105" t="s">
        <v>6286</v>
      </c>
      <c r="B2174" s="105" t="s">
        <v>6287</v>
      </c>
      <c r="C2174" s="105" t="s">
        <v>6288</v>
      </c>
      <c r="D2174" s="116">
        <v>0</v>
      </c>
      <c r="E2174" s="107">
        <v>0</v>
      </c>
      <c r="F2174" s="114">
        <v>6.2156658850785502E-19</v>
      </c>
      <c r="G2174" s="108" t="s">
        <v>156</v>
      </c>
      <c r="H2174" s="109">
        <v>0</v>
      </c>
      <c r="I2174" s="107">
        <v>0</v>
      </c>
      <c r="J2174" s="108">
        <v>0</v>
      </c>
      <c r="K2174" s="108" t="s">
        <v>156</v>
      </c>
      <c r="L2174" s="110" t="s">
        <v>157</v>
      </c>
      <c r="M2174" s="106">
        <v>0</v>
      </c>
      <c r="N2174" s="111">
        <v>0</v>
      </c>
      <c r="O2174" s="112">
        <v>0</v>
      </c>
      <c r="P2174" s="112" t="s">
        <v>156</v>
      </c>
      <c r="Q2174" s="109">
        <v>0</v>
      </c>
      <c r="R2174" s="107">
        <v>0</v>
      </c>
      <c r="S2174" s="108">
        <v>0</v>
      </c>
      <c r="T2174" s="108" t="s">
        <v>156</v>
      </c>
      <c r="U2174" s="110" t="s">
        <v>157</v>
      </c>
      <c r="V2174" s="116">
        <v>0</v>
      </c>
      <c r="W2174" s="107">
        <v>0</v>
      </c>
      <c r="X2174" s="114">
        <v>6.2141078788164096E-19</v>
      </c>
      <c r="Y2174" s="108" t="s">
        <v>156</v>
      </c>
      <c r="Z2174" s="113">
        <v>0</v>
      </c>
      <c r="AA2174" s="107">
        <v>0</v>
      </c>
      <c r="AB2174" s="114">
        <v>7.7773870618382796E-20</v>
      </c>
      <c r="AC2174" s="108" t="s">
        <v>156</v>
      </c>
      <c r="AD2174" s="110" t="s">
        <v>157</v>
      </c>
    </row>
    <row r="2175" spans="1:30" x14ac:dyDescent="0.2">
      <c r="A2175" s="105" t="s">
        <v>6289</v>
      </c>
      <c r="B2175" s="105" t="s">
        <v>6290</v>
      </c>
      <c r="C2175" s="105" t="s">
        <v>6291</v>
      </c>
      <c r="D2175" s="106">
        <v>0</v>
      </c>
      <c r="E2175" s="107">
        <v>0</v>
      </c>
      <c r="F2175" s="108">
        <v>5.0060042717929804E-4</v>
      </c>
      <c r="G2175" s="108" t="s">
        <v>156</v>
      </c>
      <c r="H2175" s="113">
        <v>0</v>
      </c>
      <c r="I2175" s="107">
        <v>0</v>
      </c>
      <c r="J2175" s="114">
        <v>4.32910665637794E-5</v>
      </c>
      <c r="K2175" s="108" t="s">
        <v>156</v>
      </c>
      <c r="L2175" s="110" t="s">
        <v>157</v>
      </c>
      <c r="M2175" s="116">
        <v>0</v>
      </c>
      <c r="N2175" s="111">
        <v>0</v>
      </c>
      <c r="O2175" s="115">
        <v>1.61643330632471E-5</v>
      </c>
      <c r="P2175" s="112" t="s">
        <v>156</v>
      </c>
      <c r="Q2175" s="113">
        <v>0</v>
      </c>
      <c r="R2175" s="107">
        <v>0</v>
      </c>
      <c r="S2175" s="108">
        <v>3.19306715895531E-4</v>
      </c>
      <c r="T2175" s="108" t="s">
        <v>156</v>
      </c>
      <c r="U2175" s="110" t="s">
        <v>157</v>
      </c>
      <c r="V2175" s="116">
        <v>0</v>
      </c>
      <c r="W2175" s="107">
        <v>0</v>
      </c>
      <c r="X2175" s="114">
        <v>5.6092979388790897E-5</v>
      </c>
      <c r="Y2175" s="108" t="s">
        <v>156</v>
      </c>
      <c r="Z2175" s="113">
        <v>0</v>
      </c>
      <c r="AA2175" s="107">
        <v>0</v>
      </c>
      <c r="AB2175" s="114">
        <v>6.9427099142726699E-6</v>
      </c>
      <c r="AC2175" s="108" t="s">
        <v>156</v>
      </c>
      <c r="AD2175" s="110" t="s">
        <v>157</v>
      </c>
    </row>
    <row r="2176" spans="1:30" x14ac:dyDescent="0.2">
      <c r="A2176" s="105" t="s">
        <v>6292</v>
      </c>
      <c r="B2176" s="105" t="s">
        <v>6293</v>
      </c>
      <c r="C2176" s="105" t="s">
        <v>6294</v>
      </c>
      <c r="D2176" s="116">
        <v>0</v>
      </c>
      <c r="E2176" s="107">
        <v>0</v>
      </c>
      <c r="F2176" s="108">
        <v>1.17844498089207E-4</v>
      </c>
      <c r="G2176" s="108" t="s">
        <v>156</v>
      </c>
      <c r="H2176" s="113">
        <v>0</v>
      </c>
      <c r="I2176" s="107">
        <v>0</v>
      </c>
      <c r="J2176" s="114">
        <v>3.3055644908487298E-5</v>
      </c>
      <c r="K2176" s="108" t="s">
        <v>156</v>
      </c>
      <c r="L2176" s="110" t="s">
        <v>157</v>
      </c>
      <c r="M2176" s="116">
        <v>0</v>
      </c>
      <c r="N2176" s="111">
        <v>0</v>
      </c>
      <c r="O2176" s="115">
        <v>2.0162548959745901E-5</v>
      </c>
      <c r="P2176" s="112" t="s">
        <v>156</v>
      </c>
      <c r="Q2176" s="113">
        <v>0</v>
      </c>
      <c r="R2176" s="107">
        <v>0</v>
      </c>
      <c r="S2176" s="108">
        <v>3.2723151171508099E-4</v>
      </c>
      <c r="T2176" s="108" t="s">
        <v>156</v>
      </c>
      <c r="U2176" s="110" t="s">
        <v>157</v>
      </c>
      <c r="V2176" s="116">
        <v>0</v>
      </c>
      <c r="W2176" s="107">
        <v>0</v>
      </c>
      <c r="X2176" s="114">
        <v>3.44962028430926E-5</v>
      </c>
      <c r="Y2176" s="108" t="s">
        <v>156</v>
      </c>
      <c r="Z2176" s="113">
        <v>0</v>
      </c>
      <c r="AA2176" s="107">
        <v>0</v>
      </c>
      <c r="AB2176" s="114">
        <v>6.0858997491167003E-6</v>
      </c>
      <c r="AC2176" s="108" t="s">
        <v>156</v>
      </c>
      <c r="AD2176" s="110" t="s">
        <v>157</v>
      </c>
    </row>
    <row r="2177" spans="1:30" x14ac:dyDescent="0.2">
      <c r="A2177" s="105" t="s">
        <v>6295</v>
      </c>
      <c r="B2177" s="105" t="s">
        <v>6296</v>
      </c>
      <c r="C2177" s="105" t="s">
        <v>6297</v>
      </c>
      <c r="D2177" s="116">
        <v>0</v>
      </c>
      <c r="E2177" s="107">
        <v>0</v>
      </c>
      <c r="F2177" s="114">
        <v>4.6265033568388603E-6</v>
      </c>
      <c r="G2177" s="108" t="s">
        <v>156</v>
      </c>
      <c r="H2177" s="113">
        <v>2.4312464814814798E-5</v>
      </c>
      <c r="I2177" s="107">
        <v>-5.989767138412121E-5</v>
      </c>
      <c r="J2177" s="114">
        <v>4.7806559659424496E-6</v>
      </c>
      <c r="K2177" s="108">
        <v>19.663394897868837</v>
      </c>
      <c r="L2177" s="110" t="s">
        <v>157</v>
      </c>
      <c r="M2177" s="116">
        <v>0</v>
      </c>
      <c r="N2177" s="111">
        <v>0</v>
      </c>
      <c r="O2177" s="115">
        <v>5.6044744926805703E-6</v>
      </c>
      <c r="P2177" s="112" t="s">
        <v>156</v>
      </c>
      <c r="Q2177" s="113">
        <v>1.0518455144032901E-5</v>
      </c>
      <c r="R2177" s="107">
        <v>-2.4264293203455622E-5</v>
      </c>
      <c r="S2177" s="114">
        <v>2.2072466344636499E-6</v>
      </c>
      <c r="T2177" s="108">
        <v>20.984513450302792</v>
      </c>
      <c r="U2177" s="110" t="s">
        <v>157</v>
      </c>
      <c r="V2177" s="116">
        <v>0</v>
      </c>
      <c r="W2177" s="107">
        <v>0</v>
      </c>
      <c r="X2177" s="114">
        <v>2.03110953367839E-6</v>
      </c>
      <c r="Y2177" s="108" t="s">
        <v>156</v>
      </c>
      <c r="Z2177" s="113">
        <v>9.95467407407407E-6</v>
      </c>
      <c r="AA2177" s="107">
        <v>-5.1026217078293699E-6</v>
      </c>
      <c r="AB2177" s="114">
        <v>1.8118589848159799E-6</v>
      </c>
      <c r="AC2177" s="108">
        <v>18.201087964645485</v>
      </c>
      <c r="AD2177" s="110" t="s">
        <v>157</v>
      </c>
    </row>
    <row r="2178" spans="1:30" x14ac:dyDescent="0.2">
      <c r="A2178" s="105" t="s">
        <v>6298</v>
      </c>
      <c r="B2178" s="105" t="s">
        <v>6299</v>
      </c>
      <c r="C2178" s="105" t="s">
        <v>6300</v>
      </c>
      <c r="D2178" s="116">
        <v>0</v>
      </c>
      <c r="E2178" s="107">
        <v>0</v>
      </c>
      <c r="F2178" s="114">
        <v>1.4764219027330501E-6</v>
      </c>
      <c r="G2178" s="108" t="s">
        <v>156</v>
      </c>
      <c r="H2178" s="113">
        <v>0</v>
      </c>
      <c r="I2178" s="107">
        <v>0</v>
      </c>
      <c r="J2178" s="114">
        <v>2.94058406027403E-6</v>
      </c>
      <c r="K2178" s="108" t="s">
        <v>156</v>
      </c>
      <c r="L2178" s="110" t="s">
        <v>157</v>
      </c>
      <c r="M2178" s="116">
        <v>0</v>
      </c>
      <c r="N2178" s="111">
        <v>0</v>
      </c>
      <c r="O2178" s="115">
        <v>3.39872046359905E-6</v>
      </c>
      <c r="P2178" s="112" t="s">
        <v>156</v>
      </c>
      <c r="Q2178" s="113">
        <v>0</v>
      </c>
      <c r="R2178" s="107">
        <v>0</v>
      </c>
      <c r="S2178" s="114">
        <v>1.1756578316692399E-6</v>
      </c>
      <c r="T2178" s="108" t="s">
        <v>156</v>
      </c>
      <c r="U2178" s="110" t="s">
        <v>157</v>
      </c>
      <c r="V2178" s="116">
        <v>0</v>
      </c>
      <c r="W2178" s="107">
        <v>0</v>
      </c>
      <c r="X2178" s="114">
        <v>1.8741266717340299E-6</v>
      </c>
      <c r="Y2178" s="108" t="s">
        <v>156</v>
      </c>
      <c r="Z2178" s="113">
        <v>0</v>
      </c>
      <c r="AA2178" s="107">
        <v>0</v>
      </c>
      <c r="AB2178" s="114">
        <v>1.0768935466723899E-6</v>
      </c>
      <c r="AC2178" s="108" t="s">
        <v>156</v>
      </c>
      <c r="AD2178" s="110" t="s">
        <v>157</v>
      </c>
    </row>
    <row r="2179" spans="1:30" x14ac:dyDescent="0.2">
      <c r="A2179" s="105" t="s">
        <v>6301</v>
      </c>
      <c r="B2179" s="105" t="s">
        <v>6302</v>
      </c>
      <c r="C2179" s="105" t="s">
        <v>6303</v>
      </c>
      <c r="D2179" s="116">
        <v>0</v>
      </c>
      <c r="E2179" s="107">
        <v>0</v>
      </c>
      <c r="F2179" s="114">
        <v>1.4136896601151599E-6</v>
      </c>
      <c r="G2179" s="108" t="s">
        <v>156</v>
      </c>
      <c r="H2179" s="113">
        <v>0</v>
      </c>
      <c r="I2179" s="107">
        <v>0</v>
      </c>
      <c r="J2179" s="114">
        <v>2.0473288902118199E-6</v>
      </c>
      <c r="K2179" s="108" t="s">
        <v>156</v>
      </c>
      <c r="L2179" s="110" t="s">
        <v>157</v>
      </c>
      <c r="M2179" s="116">
        <v>0</v>
      </c>
      <c r="N2179" s="111">
        <v>0</v>
      </c>
      <c r="O2179" s="115">
        <v>1.9403930297369302E-6</v>
      </c>
      <c r="P2179" s="112" t="s">
        <v>156</v>
      </c>
      <c r="Q2179" s="113">
        <v>0</v>
      </c>
      <c r="R2179" s="107">
        <v>0</v>
      </c>
      <c r="S2179" s="114">
        <v>7.92575851022191E-7</v>
      </c>
      <c r="T2179" s="108" t="s">
        <v>156</v>
      </c>
      <c r="U2179" s="110" t="s">
        <v>157</v>
      </c>
      <c r="V2179" s="116">
        <v>0</v>
      </c>
      <c r="W2179" s="107">
        <v>0</v>
      </c>
      <c r="X2179" s="114">
        <v>1.9716443139112499E-6</v>
      </c>
      <c r="Y2179" s="108" t="s">
        <v>156</v>
      </c>
      <c r="Z2179" s="113">
        <v>0</v>
      </c>
      <c r="AA2179" s="107">
        <v>0</v>
      </c>
      <c r="AB2179" s="114">
        <v>7.7466562004152598E-7</v>
      </c>
      <c r="AC2179" s="108" t="s">
        <v>156</v>
      </c>
      <c r="AD2179" s="110" t="s">
        <v>157</v>
      </c>
    </row>
    <row r="2180" spans="1:30" x14ac:dyDescent="0.2">
      <c r="A2180" s="105" t="s">
        <v>6304</v>
      </c>
      <c r="B2180" s="105" t="s">
        <v>6305</v>
      </c>
      <c r="C2180" s="105" t="s">
        <v>6306</v>
      </c>
      <c r="D2180" s="116">
        <v>2.3859851158951798E-5</v>
      </c>
      <c r="E2180" s="107">
        <v>-9.6829488776685295E-6</v>
      </c>
      <c r="F2180" s="114">
        <v>5.4601962773952601E-6</v>
      </c>
      <c r="G2180" s="108">
        <v>22.884452384132707</v>
      </c>
      <c r="H2180" s="113">
        <v>0</v>
      </c>
      <c r="I2180" s="107">
        <v>0</v>
      </c>
      <c r="J2180" s="114">
        <v>2.3161627308130301E-6</v>
      </c>
      <c r="K2180" s="108" t="s">
        <v>156</v>
      </c>
      <c r="L2180" s="110" t="s">
        <v>157</v>
      </c>
      <c r="M2180" s="116">
        <v>2.60401935483871E-5</v>
      </c>
      <c r="N2180" s="111">
        <v>-1.4141519250780439E-5</v>
      </c>
      <c r="O2180" s="115">
        <v>7.3267374344425702E-6</v>
      </c>
      <c r="P2180" s="112">
        <v>28.136263353143853</v>
      </c>
      <c r="Q2180" s="113">
        <v>0</v>
      </c>
      <c r="R2180" s="107">
        <v>0</v>
      </c>
      <c r="S2180" s="114">
        <v>1.23982992428518E-6</v>
      </c>
      <c r="T2180" s="108" t="s">
        <v>156</v>
      </c>
      <c r="U2180" s="110" t="s">
        <v>157</v>
      </c>
      <c r="V2180" s="116">
        <v>3.1031561916225303E-5</v>
      </c>
      <c r="W2180" s="107">
        <v>-5.1385265633756091E-6</v>
      </c>
      <c r="X2180" s="114">
        <v>5.9487822667802702E-6</v>
      </c>
      <c r="Y2180" s="108">
        <v>19.170102629187554</v>
      </c>
      <c r="Z2180" s="113">
        <v>0</v>
      </c>
      <c r="AA2180" s="107">
        <v>0</v>
      </c>
      <c r="AB2180" s="114">
        <v>8.8974568758312401E-7</v>
      </c>
      <c r="AC2180" s="108" t="s">
        <v>156</v>
      </c>
      <c r="AD2180" s="110" t="s">
        <v>157</v>
      </c>
    </row>
    <row r="2181" spans="1:30" x14ac:dyDescent="0.2">
      <c r="A2181" s="105" t="s">
        <v>6307</v>
      </c>
      <c r="B2181" s="105" t="s">
        <v>6308</v>
      </c>
      <c r="C2181" s="105" t="s">
        <v>6309</v>
      </c>
      <c r="D2181" s="116">
        <v>0</v>
      </c>
      <c r="E2181" s="107">
        <v>0</v>
      </c>
      <c r="F2181" s="114">
        <v>1.0704194154583001E-6</v>
      </c>
      <c r="G2181" s="108" t="s">
        <v>156</v>
      </c>
      <c r="H2181" s="113">
        <v>0</v>
      </c>
      <c r="I2181" s="107">
        <v>0</v>
      </c>
      <c r="J2181" s="114">
        <v>9.3760014929379596E-7</v>
      </c>
      <c r="K2181" s="108" t="s">
        <v>156</v>
      </c>
      <c r="L2181" s="110" t="s">
        <v>157</v>
      </c>
      <c r="M2181" s="116">
        <v>0</v>
      </c>
      <c r="N2181" s="111">
        <v>0</v>
      </c>
      <c r="O2181" s="115">
        <v>1.42851095416264E-6</v>
      </c>
      <c r="P2181" s="112" t="s">
        <v>156</v>
      </c>
      <c r="Q2181" s="113">
        <v>0</v>
      </c>
      <c r="R2181" s="107">
        <v>0</v>
      </c>
      <c r="S2181" s="114">
        <v>8.8591292290725501E-7</v>
      </c>
      <c r="T2181" s="108" t="s">
        <v>156</v>
      </c>
      <c r="U2181" s="110" t="s">
        <v>157</v>
      </c>
      <c r="V2181" s="116">
        <v>0</v>
      </c>
      <c r="W2181" s="107">
        <v>0</v>
      </c>
      <c r="X2181" s="114">
        <v>2.1885222748181699E-6</v>
      </c>
      <c r="Y2181" s="108" t="s">
        <v>156</v>
      </c>
      <c r="Z2181" s="113">
        <v>0</v>
      </c>
      <c r="AA2181" s="107">
        <v>0</v>
      </c>
      <c r="AB2181" s="114">
        <v>6.3636439290754303E-7</v>
      </c>
      <c r="AC2181" s="108" t="s">
        <v>156</v>
      </c>
      <c r="AD2181" s="110" t="s">
        <v>157</v>
      </c>
    </row>
    <row r="2182" spans="1:30" x14ac:dyDescent="0.2">
      <c r="A2182" s="105" t="s">
        <v>6310</v>
      </c>
      <c r="B2182" s="105" t="s">
        <v>6311</v>
      </c>
      <c r="C2182" s="105" t="s">
        <v>6312</v>
      </c>
      <c r="D2182" s="116">
        <v>0</v>
      </c>
      <c r="E2182" s="107">
        <v>0</v>
      </c>
      <c r="F2182" s="114">
        <v>1.9246533154602198E-6</v>
      </c>
      <c r="G2182" s="108" t="s">
        <v>156</v>
      </c>
      <c r="H2182" s="113">
        <v>0</v>
      </c>
      <c r="I2182" s="107">
        <v>0</v>
      </c>
      <c r="J2182" s="114">
        <v>2.16340345143222E-6</v>
      </c>
      <c r="K2182" s="108" t="s">
        <v>156</v>
      </c>
      <c r="L2182" s="110" t="s">
        <v>157</v>
      </c>
      <c r="M2182" s="116">
        <v>0</v>
      </c>
      <c r="N2182" s="111">
        <v>0</v>
      </c>
      <c r="O2182" s="115">
        <v>2.0435918674660499E-6</v>
      </c>
      <c r="P2182" s="112" t="s">
        <v>156</v>
      </c>
      <c r="Q2182" s="113">
        <v>0</v>
      </c>
      <c r="R2182" s="107">
        <v>0</v>
      </c>
      <c r="S2182" s="114">
        <v>8.5428317213734096E-7</v>
      </c>
      <c r="T2182" s="108" t="s">
        <v>156</v>
      </c>
      <c r="U2182" s="110" t="s">
        <v>157</v>
      </c>
      <c r="V2182" s="116">
        <v>0</v>
      </c>
      <c r="W2182" s="107">
        <v>0</v>
      </c>
      <c r="X2182" s="114">
        <v>4.26850561996087E-6</v>
      </c>
      <c r="Y2182" s="108" t="s">
        <v>156</v>
      </c>
      <c r="Z2182" s="113">
        <v>0</v>
      </c>
      <c r="AA2182" s="107">
        <v>0</v>
      </c>
      <c r="AB2182" s="114">
        <v>6.74612086000456E-7</v>
      </c>
      <c r="AC2182" s="108" t="s">
        <v>156</v>
      </c>
      <c r="AD2182" s="110" t="s">
        <v>157</v>
      </c>
    </row>
    <row r="2183" spans="1:30" x14ac:dyDescent="0.2">
      <c r="A2183" s="105" t="s">
        <v>6313</v>
      </c>
      <c r="B2183" s="105" t="s">
        <v>6314</v>
      </c>
      <c r="C2183" s="105" t="s">
        <v>6315</v>
      </c>
      <c r="D2183" s="116">
        <v>0</v>
      </c>
      <c r="E2183" s="107">
        <v>0</v>
      </c>
      <c r="F2183" s="114">
        <v>5.7617327938256798E-7</v>
      </c>
      <c r="G2183" s="108" t="s">
        <v>156</v>
      </c>
      <c r="H2183" s="113">
        <v>0</v>
      </c>
      <c r="I2183" s="107">
        <v>0</v>
      </c>
      <c r="J2183" s="114">
        <v>2.6425314811276498E-6</v>
      </c>
      <c r="K2183" s="108" t="s">
        <v>156</v>
      </c>
      <c r="L2183" s="110" t="s">
        <v>157</v>
      </c>
      <c r="M2183" s="116">
        <v>0</v>
      </c>
      <c r="N2183" s="111">
        <v>0</v>
      </c>
      <c r="O2183" s="115">
        <v>2.8880725750809002E-6</v>
      </c>
      <c r="P2183" s="112" t="s">
        <v>156</v>
      </c>
      <c r="Q2183" s="113">
        <v>0</v>
      </c>
      <c r="R2183" s="107">
        <v>0</v>
      </c>
      <c r="S2183" s="114">
        <v>9.1114400737518797E-7</v>
      </c>
      <c r="T2183" s="108" t="s">
        <v>156</v>
      </c>
      <c r="U2183" s="110" t="s">
        <v>157</v>
      </c>
      <c r="V2183" s="116">
        <v>0</v>
      </c>
      <c r="W2183" s="107">
        <v>0</v>
      </c>
      <c r="X2183" s="114">
        <v>8.7620836023025502E-7</v>
      </c>
      <c r="Y2183" s="108" t="s">
        <v>156</v>
      </c>
      <c r="Z2183" s="113">
        <v>0</v>
      </c>
      <c r="AA2183" s="107">
        <v>0</v>
      </c>
      <c r="AB2183" s="114">
        <v>9.3043197585997896E-7</v>
      </c>
      <c r="AC2183" s="108" t="s">
        <v>156</v>
      </c>
      <c r="AD2183" s="110" t="s">
        <v>157</v>
      </c>
    </row>
    <row r="2184" spans="1:30" x14ac:dyDescent="0.2">
      <c r="A2184" s="105" t="s">
        <v>6316</v>
      </c>
      <c r="B2184" s="105" t="s">
        <v>6317</v>
      </c>
      <c r="C2184" s="105" t="s">
        <v>6318</v>
      </c>
      <c r="D2184" s="116">
        <v>0</v>
      </c>
      <c r="E2184" s="107">
        <v>0</v>
      </c>
      <c r="F2184" s="114">
        <v>1.0688249720566E-6</v>
      </c>
      <c r="G2184" s="108" t="s">
        <v>156</v>
      </c>
      <c r="H2184" s="113">
        <v>0</v>
      </c>
      <c r="I2184" s="107">
        <v>0</v>
      </c>
      <c r="J2184" s="114">
        <v>1.2201238850177101E-6</v>
      </c>
      <c r="K2184" s="108" t="s">
        <v>156</v>
      </c>
      <c r="L2184" s="110" t="s">
        <v>157</v>
      </c>
      <c r="M2184" s="116">
        <v>0</v>
      </c>
      <c r="N2184" s="111">
        <v>0</v>
      </c>
      <c r="O2184" s="115">
        <v>8.3281052347440997E-7</v>
      </c>
      <c r="P2184" s="112" t="s">
        <v>156</v>
      </c>
      <c r="Q2184" s="113">
        <v>0</v>
      </c>
      <c r="R2184" s="107">
        <v>0</v>
      </c>
      <c r="S2184" s="114">
        <v>5.4126555181337904E-7</v>
      </c>
      <c r="T2184" s="108" t="s">
        <v>156</v>
      </c>
      <c r="U2184" s="110" t="s">
        <v>157</v>
      </c>
      <c r="V2184" s="116">
        <v>0</v>
      </c>
      <c r="W2184" s="107">
        <v>0</v>
      </c>
      <c r="X2184" s="114">
        <v>1.20770340274794E-6</v>
      </c>
      <c r="Y2184" s="108" t="s">
        <v>156</v>
      </c>
      <c r="Z2184" s="113">
        <v>0</v>
      </c>
      <c r="AA2184" s="107">
        <v>0</v>
      </c>
      <c r="AB2184" s="114">
        <v>5.0161488125399604E-7</v>
      </c>
      <c r="AC2184" s="108" t="s">
        <v>156</v>
      </c>
      <c r="AD2184" s="110" t="s">
        <v>157</v>
      </c>
    </row>
    <row r="2185" spans="1:30" x14ac:dyDescent="0.2">
      <c r="A2185" s="105" t="s">
        <v>6319</v>
      </c>
      <c r="B2185" s="105" t="s">
        <v>6320</v>
      </c>
      <c r="C2185" s="105" t="s">
        <v>6321</v>
      </c>
      <c r="D2185" s="116">
        <v>0</v>
      </c>
      <c r="E2185" s="107">
        <v>0</v>
      </c>
      <c r="F2185" s="114">
        <v>1.0643266565871E-5</v>
      </c>
      <c r="G2185" s="108" t="s">
        <v>156</v>
      </c>
      <c r="H2185" s="113">
        <v>0</v>
      </c>
      <c r="I2185" s="107">
        <v>0</v>
      </c>
      <c r="J2185" s="114">
        <v>1.81170887439223E-6</v>
      </c>
      <c r="K2185" s="108" t="s">
        <v>156</v>
      </c>
      <c r="L2185" s="110" t="s">
        <v>157</v>
      </c>
      <c r="M2185" s="116">
        <v>2.60401935483871E-5</v>
      </c>
      <c r="N2185" s="111">
        <v>-1.4141519250780439E-5</v>
      </c>
      <c r="O2185" s="115">
        <v>9.6875028791367399E-6</v>
      </c>
      <c r="P2185" s="112">
        <v>37.202115495553883</v>
      </c>
      <c r="Q2185" s="113">
        <v>0</v>
      </c>
      <c r="R2185" s="107">
        <v>0</v>
      </c>
      <c r="S2185" s="114">
        <v>1.07267974957278E-6</v>
      </c>
      <c r="T2185" s="108" t="s">
        <v>156</v>
      </c>
      <c r="U2185" s="110" t="s">
        <v>157</v>
      </c>
      <c r="V2185" s="116">
        <v>0</v>
      </c>
      <c r="W2185" s="107">
        <v>0</v>
      </c>
      <c r="X2185" s="114">
        <v>5.3137419802389402E-6</v>
      </c>
      <c r="Y2185" s="108" t="s">
        <v>156</v>
      </c>
      <c r="Z2185" s="113">
        <v>0</v>
      </c>
      <c r="AA2185" s="107">
        <v>0</v>
      </c>
      <c r="AB2185" s="114">
        <v>8.3190267389249404E-7</v>
      </c>
      <c r="AC2185" s="108" t="s">
        <v>156</v>
      </c>
      <c r="AD2185" s="110" t="s">
        <v>157</v>
      </c>
    </row>
    <row r="2186" spans="1:30" x14ac:dyDescent="0.2">
      <c r="A2186" s="105" t="s">
        <v>6322</v>
      </c>
      <c r="B2186" s="105" t="s">
        <v>6323</v>
      </c>
      <c r="C2186" s="105" t="s">
        <v>6324</v>
      </c>
      <c r="D2186" s="116">
        <v>0</v>
      </c>
      <c r="E2186" s="107">
        <v>0</v>
      </c>
      <c r="F2186" s="114">
        <v>9.2756182212633403E-7</v>
      </c>
      <c r="G2186" s="108" t="s">
        <v>156</v>
      </c>
      <c r="H2186" s="113">
        <v>0</v>
      </c>
      <c r="I2186" s="107">
        <v>0</v>
      </c>
      <c r="J2186" s="114">
        <v>7.6197262937882796E-7</v>
      </c>
      <c r="K2186" s="108" t="s">
        <v>156</v>
      </c>
      <c r="L2186" s="110" t="s">
        <v>157</v>
      </c>
      <c r="M2186" s="116">
        <v>0</v>
      </c>
      <c r="N2186" s="111">
        <v>0</v>
      </c>
      <c r="O2186" s="115">
        <v>1.0169777672971501E-6</v>
      </c>
      <c r="P2186" s="112" t="s">
        <v>156</v>
      </c>
      <c r="Q2186" s="113">
        <v>0</v>
      </c>
      <c r="R2186" s="107">
        <v>0</v>
      </c>
      <c r="S2186" s="114">
        <v>7.1002061978287001E-7</v>
      </c>
      <c r="T2186" s="108" t="s">
        <v>156</v>
      </c>
      <c r="U2186" s="110" t="s">
        <v>157</v>
      </c>
      <c r="V2186" s="116">
        <v>0</v>
      </c>
      <c r="W2186" s="107">
        <v>0</v>
      </c>
      <c r="X2186" s="114">
        <v>1.3961907668015799E-6</v>
      </c>
      <c r="Y2186" s="108" t="s">
        <v>156</v>
      </c>
      <c r="Z2186" s="113">
        <v>0</v>
      </c>
      <c r="AA2186" s="107">
        <v>0</v>
      </c>
      <c r="AB2186" s="114">
        <v>3.1829079772227998E-7</v>
      </c>
      <c r="AC2186" s="108" t="s">
        <v>156</v>
      </c>
      <c r="AD2186" s="110" t="s">
        <v>157</v>
      </c>
    </row>
    <row r="2187" spans="1:30" x14ac:dyDescent="0.2">
      <c r="A2187" s="105" t="s">
        <v>6325</v>
      </c>
      <c r="B2187" s="105" t="s">
        <v>6326</v>
      </c>
      <c r="C2187" s="105" t="s">
        <v>6327</v>
      </c>
      <c r="D2187" s="116">
        <v>0</v>
      </c>
      <c r="E2187" s="107">
        <v>0</v>
      </c>
      <c r="F2187" s="114">
        <v>1.0604933699306201E-6</v>
      </c>
      <c r="G2187" s="108" t="s">
        <v>156</v>
      </c>
      <c r="H2187" s="113">
        <v>0</v>
      </c>
      <c r="I2187" s="107">
        <v>0</v>
      </c>
      <c r="J2187" s="114">
        <v>1.4508817485112901E-6</v>
      </c>
      <c r="K2187" s="108" t="s">
        <v>156</v>
      </c>
      <c r="L2187" s="110" t="s">
        <v>157</v>
      </c>
      <c r="M2187" s="116">
        <v>0</v>
      </c>
      <c r="N2187" s="111">
        <v>0</v>
      </c>
      <c r="O2187" s="115">
        <v>1.1742874641369701E-6</v>
      </c>
      <c r="P2187" s="112" t="s">
        <v>156</v>
      </c>
      <c r="Q2187" s="113">
        <v>0</v>
      </c>
      <c r="R2187" s="107">
        <v>0</v>
      </c>
      <c r="S2187" s="114">
        <v>5.8118088378896402E-7</v>
      </c>
      <c r="T2187" s="108" t="s">
        <v>156</v>
      </c>
      <c r="U2187" s="110" t="s">
        <v>157</v>
      </c>
      <c r="V2187" s="116">
        <v>0</v>
      </c>
      <c r="W2187" s="107">
        <v>0</v>
      </c>
      <c r="X2187" s="114">
        <v>1.3962750522905501E-6</v>
      </c>
      <c r="Y2187" s="108" t="s">
        <v>156</v>
      </c>
      <c r="Z2187" s="113">
        <v>0</v>
      </c>
      <c r="AA2187" s="107">
        <v>0</v>
      </c>
      <c r="AB2187" s="114">
        <v>5.5151786364266098E-7</v>
      </c>
      <c r="AC2187" s="108" t="s">
        <v>156</v>
      </c>
      <c r="AD2187" s="110" t="s">
        <v>157</v>
      </c>
    </row>
    <row r="2188" spans="1:30" x14ac:dyDescent="0.2">
      <c r="A2188" s="105" t="s">
        <v>6328</v>
      </c>
      <c r="B2188" s="105" t="s">
        <v>6329</v>
      </c>
      <c r="C2188" s="105" t="s">
        <v>6330</v>
      </c>
      <c r="D2188" s="116">
        <v>0</v>
      </c>
      <c r="E2188" s="107">
        <v>0</v>
      </c>
      <c r="F2188" s="114">
        <v>3.8533422538891498E-6</v>
      </c>
      <c r="G2188" s="108" t="s">
        <v>156</v>
      </c>
      <c r="H2188" s="113">
        <v>0</v>
      </c>
      <c r="I2188" s="107">
        <v>0</v>
      </c>
      <c r="J2188" s="114">
        <v>2.86343783846718E-6</v>
      </c>
      <c r="K2188" s="108" t="s">
        <v>156</v>
      </c>
      <c r="L2188" s="110" t="s">
        <v>157</v>
      </c>
      <c r="M2188" s="116">
        <v>0</v>
      </c>
      <c r="N2188" s="111">
        <v>0</v>
      </c>
      <c r="O2188" s="115">
        <v>2.9923904258119698E-6</v>
      </c>
      <c r="P2188" s="112" t="s">
        <v>156</v>
      </c>
      <c r="Q2188" s="113">
        <v>0</v>
      </c>
      <c r="R2188" s="107">
        <v>0</v>
      </c>
      <c r="S2188" s="114">
        <v>1.6643209591718501E-6</v>
      </c>
      <c r="T2188" s="108" t="s">
        <v>156</v>
      </c>
      <c r="U2188" s="110" t="s">
        <v>157</v>
      </c>
      <c r="V2188" s="116">
        <v>0</v>
      </c>
      <c r="W2188" s="107">
        <v>0</v>
      </c>
      <c r="X2188" s="114">
        <v>1.4026401029379599E-6</v>
      </c>
      <c r="Y2188" s="108" t="s">
        <v>156</v>
      </c>
      <c r="Z2188" s="113">
        <v>0</v>
      </c>
      <c r="AA2188" s="107">
        <v>0</v>
      </c>
      <c r="AB2188" s="114">
        <v>1.29084135067102E-6</v>
      </c>
      <c r="AC2188" s="108" t="s">
        <v>156</v>
      </c>
      <c r="AD2188" s="110" t="s">
        <v>157</v>
      </c>
    </row>
    <row r="2189" spans="1:30" x14ac:dyDescent="0.2">
      <c r="A2189" s="105" t="s">
        <v>6331</v>
      </c>
      <c r="B2189" s="105" t="s">
        <v>6332</v>
      </c>
      <c r="C2189" s="105" t="s">
        <v>6333</v>
      </c>
      <c r="D2189" s="116">
        <v>0</v>
      </c>
      <c r="E2189" s="107">
        <v>0</v>
      </c>
      <c r="F2189" s="114">
        <v>1.3603909361477099E-6</v>
      </c>
      <c r="G2189" s="108" t="s">
        <v>156</v>
      </c>
      <c r="H2189" s="113">
        <v>0</v>
      </c>
      <c r="I2189" s="107">
        <v>0</v>
      </c>
      <c r="J2189" s="114">
        <v>1.3074734883335501E-6</v>
      </c>
      <c r="K2189" s="108" t="s">
        <v>156</v>
      </c>
      <c r="L2189" s="110" t="s">
        <v>157</v>
      </c>
      <c r="M2189" s="116">
        <v>0</v>
      </c>
      <c r="N2189" s="111">
        <v>0</v>
      </c>
      <c r="O2189" s="115">
        <v>1.82222489163605E-6</v>
      </c>
      <c r="P2189" s="112" t="s">
        <v>156</v>
      </c>
      <c r="Q2189" s="113">
        <v>0</v>
      </c>
      <c r="R2189" s="107">
        <v>0</v>
      </c>
      <c r="S2189" s="114">
        <v>7.4886276363833701E-7</v>
      </c>
      <c r="T2189" s="108" t="s">
        <v>156</v>
      </c>
      <c r="U2189" s="110" t="s">
        <v>157</v>
      </c>
      <c r="V2189" s="116">
        <v>0</v>
      </c>
      <c r="W2189" s="107">
        <v>0</v>
      </c>
      <c r="X2189" s="114">
        <v>1.6592395290055799E-6</v>
      </c>
      <c r="Y2189" s="108" t="s">
        <v>156</v>
      </c>
      <c r="Z2189" s="113">
        <v>0</v>
      </c>
      <c r="AA2189" s="107">
        <v>0</v>
      </c>
      <c r="AB2189" s="114">
        <v>5.4746538876989299E-7</v>
      </c>
      <c r="AC2189" s="108" t="s">
        <v>156</v>
      </c>
      <c r="AD2189" s="110" t="s">
        <v>157</v>
      </c>
    </row>
    <row r="2190" spans="1:30" x14ac:dyDescent="0.2">
      <c r="A2190" s="105" t="s">
        <v>6334</v>
      </c>
      <c r="B2190" s="105" t="s">
        <v>6335</v>
      </c>
      <c r="C2190" s="105" t="s">
        <v>6336</v>
      </c>
      <c r="D2190" s="116">
        <v>0</v>
      </c>
      <c r="E2190" s="107">
        <v>0</v>
      </c>
      <c r="F2190" s="114">
        <v>9.2713577133153604E-7</v>
      </c>
      <c r="G2190" s="108" t="s">
        <v>156</v>
      </c>
      <c r="H2190" s="113">
        <v>0</v>
      </c>
      <c r="I2190" s="107">
        <v>0</v>
      </c>
      <c r="J2190" s="114">
        <v>1.64823671533027E-6</v>
      </c>
      <c r="K2190" s="108" t="s">
        <v>156</v>
      </c>
      <c r="L2190" s="110" t="s">
        <v>157</v>
      </c>
      <c r="M2190" s="116">
        <v>0</v>
      </c>
      <c r="N2190" s="111">
        <v>0</v>
      </c>
      <c r="O2190" s="115">
        <v>1.7543638513433801E-6</v>
      </c>
      <c r="P2190" s="112" t="s">
        <v>156</v>
      </c>
      <c r="Q2190" s="113">
        <v>0</v>
      </c>
      <c r="R2190" s="107">
        <v>0</v>
      </c>
      <c r="S2190" s="114">
        <v>5.80615609210058E-7</v>
      </c>
      <c r="T2190" s="108" t="s">
        <v>156</v>
      </c>
      <c r="U2190" s="110" t="s">
        <v>157</v>
      </c>
      <c r="V2190" s="116">
        <v>0</v>
      </c>
      <c r="W2190" s="107">
        <v>0</v>
      </c>
      <c r="X2190" s="114">
        <v>1.56082265471758E-6</v>
      </c>
      <c r="Y2190" s="108" t="s">
        <v>156</v>
      </c>
      <c r="Z2190" s="113">
        <v>0</v>
      </c>
      <c r="AA2190" s="107">
        <v>0</v>
      </c>
      <c r="AB2190" s="114">
        <v>5.9182748970373898E-7</v>
      </c>
      <c r="AC2190" s="108" t="s">
        <v>156</v>
      </c>
      <c r="AD2190" s="110" t="s">
        <v>157</v>
      </c>
    </row>
    <row r="2191" spans="1:30" x14ac:dyDescent="0.2">
      <c r="A2191" s="105" t="s">
        <v>6337</v>
      </c>
      <c r="B2191" s="105" t="s">
        <v>6338</v>
      </c>
      <c r="C2191" s="105" t="s">
        <v>6339</v>
      </c>
      <c r="D2191" s="116">
        <v>2.3859851158951798E-5</v>
      </c>
      <c r="E2191" s="107">
        <v>-9.6829488776685295E-6</v>
      </c>
      <c r="F2191" s="114">
        <v>1.1220190748127499E-5</v>
      </c>
      <c r="G2191" s="108">
        <v>47.025401262479711</v>
      </c>
      <c r="H2191" s="113">
        <v>0</v>
      </c>
      <c r="I2191" s="107">
        <v>0</v>
      </c>
      <c r="J2191" s="114">
        <v>1.45105986286814E-6</v>
      </c>
      <c r="K2191" s="108" t="s">
        <v>156</v>
      </c>
      <c r="L2191" s="110" t="s">
        <v>157</v>
      </c>
      <c r="M2191" s="116">
        <v>0</v>
      </c>
      <c r="N2191" s="111">
        <v>0</v>
      </c>
      <c r="O2191" s="115">
        <v>7.0396561147616702E-6</v>
      </c>
      <c r="P2191" s="112" t="s">
        <v>156</v>
      </c>
      <c r="Q2191" s="113">
        <v>0</v>
      </c>
      <c r="R2191" s="107">
        <v>0</v>
      </c>
      <c r="S2191" s="114">
        <v>6.2834052527792604E-7</v>
      </c>
      <c r="T2191" s="108" t="s">
        <v>156</v>
      </c>
      <c r="U2191" s="110" t="s">
        <v>157</v>
      </c>
      <c r="V2191" s="116">
        <v>3.1031561916225303E-5</v>
      </c>
      <c r="W2191" s="107">
        <v>-5.1385265633756091E-6</v>
      </c>
      <c r="X2191" s="114">
        <v>7.8342228151652593E-6</v>
      </c>
      <c r="Y2191" s="108">
        <v>25.245982900619069</v>
      </c>
      <c r="Z2191" s="113">
        <v>0</v>
      </c>
      <c r="AA2191" s="107">
        <v>0</v>
      </c>
      <c r="AB2191" s="114">
        <v>3.1779948791682602E-7</v>
      </c>
      <c r="AC2191" s="108" t="s">
        <v>156</v>
      </c>
      <c r="AD2191" s="110" t="s">
        <v>157</v>
      </c>
    </row>
    <row r="2192" spans="1:30" x14ac:dyDescent="0.2">
      <c r="A2192" s="105" t="s">
        <v>6340</v>
      </c>
      <c r="B2192" s="105" t="s">
        <v>6341</v>
      </c>
      <c r="C2192" s="105" t="s">
        <v>6342</v>
      </c>
      <c r="D2192" s="116">
        <v>0</v>
      </c>
      <c r="E2192" s="107">
        <v>0</v>
      </c>
      <c r="F2192" s="114">
        <v>5.3506061509441605E-7</v>
      </c>
      <c r="G2192" s="108" t="s">
        <v>156</v>
      </c>
      <c r="H2192" s="113">
        <v>0</v>
      </c>
      <c r="I2192" s="107">
        <v>0</v>
      </c>
      <c r="J2192" s="114">
        <v>5.4688518619673299E-7</v>
      </c>
      <c r="K2192" s="108" t="s">
        <v>156</v>
      </c>
      <c r="L2192" s="110" t="s">
        <v>157</v>
      </c>
      <c r="M2192" s="116">
        <v>0</v>
      </c>
      <c r="N2192" s="111">
        <v>0</v>
      </c>
      <c r="O2192" s="115">
        <v>1.0047296160294299E-6</v>
      </c>
      <c r="P2192" s="112" t="s">
        <v>156</v>
      </c>
      <c r="Q2192" s="113">
        <v>0</v>
      </c>
      <c r="R2192" s="107">
        <v>0</v>
      </c>
      <c r="S2192" s="114">
        <v>5.3234448291825102E-7</v>
      </c>
      <c r="T2192" s="108" t="s">
        <v>156</v>
      </c>
      <c r="U2192" s="110" t="s">
        <v>157</v>
      </c>
      <c r="V2192" s="116">
        <v>0</v>
      </c>
      <c r="W2192" s="107">
        <v>0</v>
      </c>
      <c r="X2192" s="114">
        <v>1.6887529252046801E-6</v>
      </c>
      <c r="Y2192" s="108" t="s">
        <v>156</v>
      </c>
      <c r="Z2192" s="113">
        <v>0</v>
      </c>
      <c r="AA2192" s="107">
        <v>0</v>
      </c>
      <c r="AB2192" s="114">
        <v>5.5160046592242495E-7</v>
      </c>
      <c r="AC2192" s="108" t="s">
        <v>156</v>
      </c>
      <c r="AD2192" s="110" t="s">
        <v>157</v>
      </c>
    </row>
    <row r="2193" spans="1:30" x14ac:dyDescent="0.2">
      <c r="A2193" s="105" t="s">
        <v>6343</v>
      </c>
      <c r="B2193" s="105" t="s">
        <v>6344</v>
      </c>
      <c r="C2193" s="105" t="s">
        <v>6345</v>
      </c>
      <c r="D2193" s="116">
        <v>0</v>
      </c>
      <c r="E2193" s="107">
        <v>0</v>
      </c>
      <c r="F2193" s="114">
        <v>1.60936441018633E-6</v>
      </c>
      <c r="G2193" s="108" t="s">
        <v>156</v>
      </c>
      <c r="H2193" s="113">
        <v>0</v>
      </c>
      <c r="I2193" s="107">
        <v>0</v>
      </c>
      <c r="J2193" s="114">
        <v>1.6105703788559101E-6</v>
      </c>
      <c r="K2193" s="108" t="s">
        <v>156</v>
      </c>
      <c r="L2193" s="110" t="s">
        <v>157</v>
      </c>
      <c r="M2193" s="116">
        <v>0</v>
      </c>
      <c r="N2193" s="111">
        <v>0</v>
      </c>
      <c r="O2193" s="115">
        <v>1.67601054751394E-6</v>
      </c>
      <c r="P2193" s="112" t="s">
        <v>156</v>
      </c>
      <c r="Q2193" s="113">
        <v>0</v>
      </c>
      <c r="R2193" s="107">
        <v>0</v>
      </c>
      <c r="S2193" s="114">
        <v>6.2802543673806704E-7</v>
      </c>
      <c r="T2193" s="108" t="s">
        <v>156</v>
      </c>
      <c r="U2193" s="110" t="s">
        <v>157</v>
      </c>
      <c r="V2193" s="116">
        <v>0</v>
      </c>
      <c r="W2193" s="107">
        <v>0</v>
      </c>
      <c r="X2193" s="114">
        <v>4.04200719682393E-6</v>
      </c>
      <c r="Y2193" s="108" t="s">
        <v>156</v>
      </c>
      <c r="Z2193" s="113">
        <v>0</v>
      </c>
      <c r="AA2193" s="107">
        <v>0</v>
      </c>
      <c r="AB2193" s="114">
        <v>3.89676731135816E-7</v>
      </c>
      <c r="AC2193" s="108" t="s">
        <v>156</v>
      </c>
      <c r="AD2193" s="110" t="s">
        <v>157</v>
      </c>
    </row>
    <row r="2194" spans="1:30" x14ac:dyDescent="0.2">
      <c r="A2194" s="105" t="s">
        <v>6346</v>
      </c>
      <c r="B2194" s="105" t="s">
        <v>6347</v>
      </c>
      <c r="C2194" s="105" t="s">
        <v>6348</v>
      </c>
      <c r="D2194" s="106">
        <v>0</v>
      </c>
      <c r="E2194" s="107">
        <v>0</v>
      </c>
      <c r="F2194" s="108">
        <v>0</v>
      </c>
      <c r="G2194" s="108" t="s">
        <v>156</v>
      </c>
      <c r="H2194" s="109">
        <v>0</v>
      </c>
      <c r="I2194" s="107">
        <v>0</v>
      </c>
      <c r="J2194" s="108">
        <v>8.8969375994173601E-3</v>
      </c>
      <c r="K2194" s="108" t="s">
        <v>156</v>
      </c>
      <c r="L2194" s="110" t="s">
        <v>157</v>
      </c>
      <c r="M2194" s="106">
        <v>0</v>
      </c>
      <c r="N2194" s="111">
        <v>0</v>
      </c>
      <c r="O2194" s="112">
        <v>2.4042660491091598E-2</v>
      </c>
      <c r="P2194" s="112" t="s">
        <v>156</v>
      </c>
      <c r="Q2194" s="109">
        <v>0</v>
      </c>
      <c r="R2194" s="107">
        <v>0</v>
      </c>
      <c r="S2194" s="108">
        <v>0</v>
      </c>
      <c r="T2194" s="108" t="s">
        <v>156</v>
      </c>
      <c r="U2194" s="110" t="s">
        <v>157</v>
      </c>
      <c r="V2194" s="106">
        <v>0</v>
      </c>
      <c r="W2194" s="107">
        <v>0</v>
      </c>
      <c r="X2194" s="108">
        <v>0</v>
      </c>
      <c r="Y2194" s="108" t="s">
        <v>156</v>
      </c>
      <c r="Z2194" s="109">
        <v>0</v>
      </c>
      <c r="AA2194" s="107">
        <v>0</v>
      </c>
      <c r="AB2194" s="108">
        <v>1.2295180823638599E-2</v>
      </c>
      <c r="AC2194" s="108" t="s">
        <v>156</v>
      </c>
      <c r="AD2194" s="110" t="s">
        <v>157</v>
      </c>
    </row>
    <row r="2195" spans="1:30" x14ac:dyDescent="0.2">
      <c r="A2195" s="105" t="s">
        <v>6349</v>
      </c>
      <c r="B2195" s="105" t="s">
        <v>6350</v>
      </c>
      <c r="C2195" s="105" t="s">
        <v>6351</v>
      </c>
      <c r="D2195" s="106">
        <v>0</v>
      </c>
      <c r="E2195" s="107">
        <v>0</v>
      </c>
      <c r="F2195" s="108">
        <v>5.7540859045065701E-2</v>
      </c>
      <c r="G2195" s="108" t="s">
        <v>156</v>
      </c>
      <c r="H2195" s="109">
        <v>0</v>
      </c>
      <c r="I2195" s="107">
        <v>0</v>
      </c>
      <c r="J2195" s="108">
        <v>1.16598823178811E-2</v>
      </c>
      <c r="K2195" s="108" t="s">
        <v>156</v>
      </c>
      <c r="L2195" s="110" t="s">
        <v>157</v>
      </c>
      <c r="M2195" s="106">
        <v>0</v>
      </c>
      <c r="N2195" s="111">
        <v>0</v>
      </c>
      <c r="O2195" s="112">
        <v>3.4713768477543601E-2</v>
      </c>
      <c r="P2195" s="112" t="s">
        <v>156</v>
      </c>
      <c r="Q2195" s="113">
        <v>0</v>
      </c>
      <c r="R2195" s="107">
        <v>0</v>
      </c>
      <c r="S2195" s="108">
        <v>2.7287458095271201E-3</v>
      </c>
      <c r="T2195" s="108" t="s">
        <v>156</v>
      </c>
      <c r="U2195" s="110" t="s">
        <v>157</v>
      </c>
      <c r="V2195" s="106">
        <v>0</v>
      </c>
      <c r="W2195" s="107">
        <v>0</v>
      </c>
      <c r="X2195" s="108">
        <v>0</v>
      </c>
      <c r="Y2195" s="108" t="s">
        <v>156</v>
      </c>
      <c r="Z2195" s="109">
        <v>0</v>
      </c>
      <c r="AA2195" s="107">
        <v>0</v>
      </c>
      <c r="AB2195" s="108">
        <v>0</v>
      </c>
      <c r="AC2195" s="108" t="s">
        <v>156</v>
      </c>
      <c r="AD2195" s="110" t="s">
        <v>157</v>
      </c>
    </row>
    <row r="2196" spans="1:30" x14ac:dyDescent="0.2">
      <c r="A2196" s="105" t="s">
        <v>6352</v>
      </c>
      <c r="B2196" s="105" t="s">
        <v>6353</v>
      </c>
      <c r="C2196" s="105" t="s">
        <v>6354</v>
      </c>
      <c r="D2196" s="106">
        <v>0</v>
      </c>
      <c r="E2196" s="107">
        <v>0</v>
      </c>
      <c r="F2196" s="108">
        <v>0</v>
      </c>
      <c r="G2196" s="108" t="s">
        <v>156</v>
      </c>
      <c r="H2196" s="109">
        <v>0</v>
      </c>
      <c r="I2196" s="107">
        <v>0</v>
      </c>
      <c r="J2196" s="108">
        <v>1.8421608511171701E-2</v>
      </c>
      <c r="K2196" s="108" t="s">
        <v>156</v>
      </c>
      <c r="L2196" s="110" t="s">
        <v>157</v>
      </c>
      <c r="M2196" s="106">
        <v>0</v>
      </c>
      <c r="N2196" s="111">
        <v>0</v>
      </c>
      <c r="O2196" s="112">
        <v>0</v>
      </c>
      <c r="P2196" s="112" t="s">
        <v>156</v>
      </c>
      <c r="Q2196" s="113">
        <v>0</v>
      </c>
      <c r="R2196" s="107">
        <v>0</v>
      </c>
      <c r="S2196" s="108">
        <v>2.7287451952867098E-3</v>
      </c>
      <c r="T2196" s="108" t="s">
        <v>156</v>
      </c>
      <c r="U2196" s="110" t="s">
        <v>157</v>
      </c>
      <c r="V2196" s="116">
        <v>0</v>
      </c>
      <c r="W2196" s="107">
        <v>0</v>
      </c>
      <c r="X2196" s="108">
        <v>2.3078710321128302E-3</v>
      </c>
      <c r="Y2196" s="108" t="s">
        <v>156</v>
      </c>
      <c r="Z2196" s="109">
        <v>0</v>
      </c>
      <c r="AA2196" s="107">
        <v>0</v>
      </c>
      <c r="AB2196" s="108">
        <v>0</v>
      </c>
      <c r="AC2196" s="108" t="s">
        <v>156</v>
      </c>
      <c r="AD2196" s="110" t="s">
        <v>157</v>
      </c>
    </row>
    <row r="2197" spans="1:30" x14ac:dyDescent="0.2">
      <c r="A2197" s="105" t="s">
        <v>6355</v>
      </c>
      <c r="B2197" s="105" t="s">
        <v>6356</v>
      </c>
      <c r="C2197" s="105" t="s">
        <v>6357</v>
      </c>
      <c r="D2197" s="106">
        <v>0</v>
      </c>
      <c r="E2197" s="107">
        <v>0</v>
      </c>
      <c r="F2197" s="108">
        <v>6.3151366412925694E-2</v>
      </c>
      <c r="G2197" s="108" t="s">
        <v>156</v>
      </c>
      <c r="H2197" s="109">
        <v>0</v>
      </c>
      <c r="I2197" s="107">
        <v>0</v>
      </c>
      <c r="J2197" s="108">
        <v>0</v>
      </c>
      <c r="K2197" s="108" t="s">
        <v>156</v>
      </c>
      <c r="L2197" s="110" t="s">
        <v>157</v>
      </c>
      <c r="M2197" s="106">
        <v>0</v>
      </c>
      <c r="N2197" s="111">
        <v>0</v>
      </c>
      <c r="O2197" s="112">
        <v>3.4681971740332003E-2</v>
      </c>
      <c r="P2197" s="112" t="s">
        <v>156</v>
      </c>
      <c r="Q2197" s="109">
        <v>0</v>
      </c>
      <c r="R2197" s="107">
        <v>0</v>
      </c>
      <c r="S2197" s="108">
        <v>0</v>
      </c>
      <c r="T2197" s="108" t="s">
        <v>156</v>
      </c>
      <c r="U2197" s="110" t="s">
        <v>157</v>
      </c>
      <c r="V2197" s="116">
        <v>0</v>
      </c>
      <c r="W2197" s="107">
        <v>0</v>
      </c>
      <c r="X2197" s="108">
        <v>2.30787103201655E-3</v>
      </c>
      <c r="Y2197" s="108" t="s">
        <v>156</v>
      </c>
      <c r="Z2197" s="109">
        <v>0</v>
      </c>
      <c r="AA2197" s="107">
        <v>0</v>
      </c>
      <c r="AB2197" s="108">
        <v>0</v>
      </c>
      <c r="AC2197" s="108" t="s">
        <v>156</v>
      </c>
      <c r="AD2197" s="110" t="s">
        <v>157</v>
      </c>
    </row>
    <row r="2198" spans="1:30" x14ac:dyDescent="0.2">
      <c r="A2198" s="105" t="s">
        <v>6358</v>
      </c>
      <c r="B2198" s="105" t="s">
        <v>6359</v>
      </c>
      <c r="C2198" s="105" t="s">
        <v>6360</v>
      </c>
      <c r="D2198" s="106">
        <v>0</v>
      </c>
      <c r="E2198" s="107">
        <v>0</v>
      </c>
      <c r="F2198" s="108">
        <v>1.51622118611929E-2</v>
      </c>
      <c r="G2198" s="108" t="s">
        <v>156</v>
      </c>
      <c r="H2198" s="113">
        <v>3.3586598553401003E-5</v>
      </c>
      <c r="I2198" s="107">
        <v>-8.2745992986945065E-5</v>
      </c>
      <c r="J2198" s="108">
        <v>1.2202086260368001E-2</v>
      </c>
      <c r="K2198" s="108">
        <v>36330.22332096922</v>
      </c>
      <c r="L2198" s="110" t="s">
        <v>157</v>
      </c>
      <c r="M2198" s="106">
        <v>0</v>
      </c>
      <c r="N2198" s="111">
        <v>0</v>
      </c>
      <c r="O2198" s="112">
        <v>5.9191970984787097E-3</v>
      </c>
      <c r="P2198" s="112" t="s">
        <v>156</v>
      </c>
      <c r="Q2198" s="113">
        <v>0</v>
      </c>
      <c r="R2198" s="107">
        <v>0</v>
      </c>
      <c r="S2198" s="108">
        <v>2.5204454046999399E-3</v>
      </c>
      <c r="T2198" s="108" t="s">
        <v>156</v>
      </c>
      <c r="U2198" s="110" t="s">
        <v>157</v>
      </c>
      <c r="V2198" s="106">
        <v>0</v>
      </c>
      <c r="W2198" s="107">
        <v>0</v>
      </c>
      <c r="X2198" s="108">
        <v>3.5265002608079899E-3</v>
      </c>
      <c r="Y2198" s="108" t="s">
        <v>156</v>
      </c>
      <c r="Z2198" s="113">
        <v>0</v>
      </c>
      <c r="AA2198" s="107">
        <v>0</v>
      </c>
      <c r="AB2198" s="114">
        <v>3.20584703338859E-4</v>
      </c>
      <c r="AC2198" s="108" t="s">
        <v>156</v>
      </c>
      <c r="AD2198" s="110" t="s">
        <v>157</v>
      </c>
    </row>
    <row r="2199" spans="1:30" x14ac:dyDescent="0.2">
      <c r="A2199" s="105" t="s">
        <v>6361</v>
      </c>
      <c r="B2199" s="105" t="s">
        <v>6362</v>
      </c>
      <c r="C2199" s="105" t="s">
        <v>6363</v>
      </c>
      <c r="D2199" s="106">
        <v>2.4502341091366801E-3</v>
      </c>
      <c r="E2199" s="107">
        <v>-9.9436880217875032E-4</v>
      </c>
      <c r="F2199" s="108">
        <v>1.52055250984481E-2</v>
      </c>
      <c r="G2199" s="108">
        <v>620.57437865827615</v>
      </c>
      <c r="H2199" s="109">
        <v>2.0186235333242001E-3</v>
      </c>
      <c r="I2199" s="107">
        <v>-4.9732040732303525E-3</v>
      </c>
      <c r="J2199" s="108">
        <v>7.73797242252735E-3</v>
      </c>
      <c r="K2199" s="108">
        <v>383.32914953115215</v>
      </c>
      <c r="L2199" s="110">
        <v>2.322322694326993</v>
      </c>
      <c r="M2199" s="106">
        <v>3.2161809888734101E-3</v>
      </c>
      <c r="N2199" s="111">
        <v>-1.7465955191014501E-3</v>
      </c>
      <c r="O2199" s="112">
        <v>4.2114104569420698E-3</v>
      </c>
      <c r="P2199" s="112">
        <v>130.9444484471403</v>
      </c>
      <c r="Q2199" s="109">
        <v>1.11054159477908E-3</v>
      </c>
      <c r="R2199" s="107">
        <v>-2.5618312291458031E-3</v>
      </c>
      <c r="S2199" s="108">
        <v>2.5219574802703001E-3</v>
      </c>
      <c r="T2199" s="108">
        <v>227.09257286054134</v>
      </c>
      <c r="U2199" s="110">
        <v>0.55262989145908115</v>
      </c>
      <c r="V2199" s="106">
        <v>3.4214229037153698E-3</v>
      </c>
      <c r="W2199" s="107">
        <v>-5.6655454606977483E-4</v>
      </c>
      <c r="X2199" s="108">
        <v>3.7935300648968798E-3</v>
      </c>
      <c r="Y2199" s="108">
        <v>110.87580143271485</v>
      </c>
      <c r="Z2199" s="109">
        <v>2.00718606880437E-4</v>
      </c>
      <c r="AA2199" s="107">
        <v>-1.028854498914021E-4</v>
      </c>
      <c r="AB2199" s="108">
        <v>2.2228767163956398E-3</v>
      </c>
      <c r="AC2199" s="108">
        <v>1107.4592191244888</v>
      </c>
      <c r="AD2199" s="110">
        <v>-2.4611758907749239</v>
      </c>
    </row>
    <row r="2200" spans="1:30" x14ac:dyDescent="0.2">
      <c r="A2200" s="105" t="s">
        <v>6364</v>
      </c>
      <c r="B2200" s="105" t="s">
        <v>6365</v>
      </c>
      <c r="C2200" s="105" t="s">
        <v>6366</v>
      </c>
      <c r="D2200" s="106">
        <v>2.0391585025299002E-3</v>
      </c>
      <c r="E2200" s="107">
        <v>-8.2754361718019912E-4</v>
      </c>
      <c r="F2200" s="108">
        <v>1.7445774171786999E-2</v>
      </c>
      <c r="G2200" s="108">
        <v>855.53791675059813</v>
      </c>
      <c r="H2200" s="109">
        <v>0</v>
      </c>
      <c r="I2200" s="107">
        <v>0</v>
      </c>
      <c r="J2200" s="108">
        <v>1.0949408061357E-2</v>
      </c>
      <c r="K2200" s="108" t="s">
        <v>156</v>
      </c>
      <c r="L2200" s="110" t="s">
        <v>157</v>
      </c>
      <c r="M2200" s="106">
        <v>0</v>
      </c>
      <c r="N2200" s="111">
        <v>0</v>
      </c>
      <c r="O2200" s="112">
        <v>1.01407240409761E-2</v>
      </c>
      <c r="P2200" s="112" t="s">
        <v>156</v>
      </c>
      <c r="Q2200" s="109">
        <v>0</v>
      </c>
      <c r="R2200" s="107">
        <v>0</v>
      </c>
      <c r="S2200" s="108">
        <v>3.5658439680928702E-3</v>
      </c>
      <c r="T2200" s="108" t="s">
        <v>156</v>
      </c>
      <c r="U2200" s="110" t="s">
        <v>157</v>
      </c>
      <c r="V2200" s="106">
        <v>1.94947135604407E-3</v>
      </c>
      <c r="W2200" s="107">
        <v>-3.2281360424641004E-4</v>
      </c>
      <c r="X2200" s="108">
        <v>4.4583785456908399E-4</v>
      </c>
      <c r="Y2200" s="108">
        <v>22.869679679407678</v>
      </c>
      <c r="Z2200" s="109">
        <v>0</v>
      </c>
      <c r="AA2200" s="107">
        <v>0</v>
      </c>
      <c r="AB2200" s="108">
        <v>2.5847435004825599E-3</v>
      </c>
      <c r="AC2200" s="108" t="s">
        <v>156</v>
      </c>
      <c r="AD2200" s="110" t="s">
        <v>157</v>
      </c>
    </row>
    <row r="2201" spans="1:30" x14ac:dyDescent="0.2">
      <c r="A2201" s="105" t="s">
        <v>6367</v>
      </c>
      <c r="B2201" s="105" t="s">
        <v>6368</v>
      </c>
      <c r="C2201" s="105" t="s">
        <v>6369</v>
      </c>
      <c r="D2201" s="106">
        <v>0</v>
      </c>
      <c r="E2201" s="107">
        <v>0</v>
      </c>
      <c r="F2201" s="108">
        <v>1.4925245938531E-2</v>
      </c>
      <c r="G2201" s="108" t="s">
        <v>156</v>
      </c>
      <c r="H2201" s="109">
        <v>1.4527704943820201E-3</v>
      </c>
      <c r="I2201" s="107">
        <v>-3.5791340093176156E-3</v>
      </c>
      <c r="J2201" s="108">
        <v>2.59290964152533E-4</v>
      </c>
      <c r="K2201" s="108">
        <v>17.848033475021136</v>
      </c>
      <c r="L2201" s="110" t="s">
        <v>157</v>
      </c>
      <c r="M2201" s="106">
        <v>1.5446007566034299E-4</v>
      </c>
      <c r="N2201" s="111">
        <v>-8.3881870131608007E-5</v>
      </c>
      <c r="O2201" s="112">
        <v>9.5465598256125293E-3</v>
      </c>
      <c r="P2201" s="112">
        <v>6180.6002520712027</v>
      </c>
      <c r="Q2201" s="109">
        <v>2.7922312715179598E-4</v>
      </c>
      <c r="R2201" s="107">
        <v>-6.4412042772654492E-4</v>
      </c>
      <c r="S2201" s="108">
        <v>2.51840581986658E-3</v>
      </c>
      <c r="T2201" s="108">
        <v>901.93310473794736</v>
      </c>
      <c r="U2201" s="110">
        <v>2.9408995149393582</v>
      </c>
      <c r="V2201" s="116">
        <v>7.2938234804045902E-5</v>
      </c>
      <c r="W2201" s="107">
        <v>-1.2077866336155971E-5</v>
      </c>
      <c r="X2201" s="114">
        <v>4.0594283048855402E-5</v>
      </c>
      <c r="Y2201" s="108">
        <v>55.655697122250118</v>
      </c>
      <c r="Z2201" s="109">
        <v>4.8955077004406199E-4</v>
      </c>
      <c r="AA2201" s="107">
        <v>-2.5093663215124042E-4</v>
      </c>
      <c r="AB2201" s="108">
        <v>1.2988840482239901E-3</v>
      </c>
      <c r="AC2201" s="108">
        <v>265.32162294568224</v>
      </c>
      <c r="AD2201" s="110">
        <v>4.3768855759520786</v>
      </c>
    </row>
    <row r="2202" spans="1:30" x14ac:dyDescent="0.2">
      <c r="A2202" s="105" t="s">
        <v>6370</v>
      </c>
      <c r="B2202" s="105" t="s">
        <v>6371</v>
      </c>
      <c r="C2202" s="105" t="s">
        <v>6372</v>
      </c>
      <c r="D2202" s="106">
        <v>1.81863391509926E-4</v>
      </c>
      <c r="E2202" s="107">
        <v>-7.3804899744705403E-5</v>
      </c>
      <c r="F2202" s="108">
        <v>1.02842307084081E-2</v>
      </c>
      <c r="G2202" s="108">
        <v>5654.9207748865674</v>
      </c>
      <c r="H2202" s="109">
        <v>8.4600350194100299E-4</v>
      </c>
      <c r="I2202" s="107">
        <v>-2.0842658338039001E-3</v>
      </c>
      <c r="J2202" s="108">
        <v>9.4935507186977696E-3</v>
      </c>
      <c r="K2202" s="108">
        <v>1122.1644705862946</v>
      </c>
      <c r="L2202" s="110">
        <v>4.8196788881678945</v>
      </c>
      <c r="M2202" s="106">
        <v>1.6625522635841899E-3</v>
      </c>
      <c r="N2202" s="111">
        <v>-9.028740434366189E-4</v>
      </c>
      <c r="O2202" s="112">
        <v>7.2493630279464299E-3</v>
      </c>
      <c r="P2202" s="112">
        <v>436.03820383474698</v>
      </c>
      <c r="Q2202" s="109">
        <v>5.4714576667103999E-4</v>
      </c>
      <c r="R2202" s="107">
        <v>-1.2621725458483455E-3</v>
      </c>
      <c r="S2202" s="108">
        <v>1.8096912916495099E-4</v>
      </c>
      <c r="T2202" s="108">
        <v>33.075121875840978</v>
      </c>
      <c r="U2202" s="110">
        <v>0.4833125061621808</v>
      </c>
      <c r="V2202" s="106">
        <v>5.7672517572433498E-4</v>
      </c>
      <c r="W2202" s="107">
        <v>-9.55001118934153E-5</v>
      </c>
      <c r="X2202" s="108">
        <v>3.7831099435900102E-3</v>
      </c>
      <c r="Y2202" s="108">
        <v>655.96407142078249</v>
      </c>
      <c r="Z2202" s="109">
        <v>1.17146136433254E-3</v>
      </c>
      <c r="AA2202" s="107">
        <v>-6.0047412331604893E-4</v>
      </c>
      <c r="AB2202" s="108">
        <v>2.5969265983920402E-3</v>
      </c>
      <c r="AC2202" s="108">
        <v>221.68265018895292</v>
      </c>
      <c r="AD2202" s="110">
        <v>2.6525277475193896</v>
      </c>
    </row>
    <row r="2203" spans="1:30" x14ac:dyDescent="0.2">
      <c r="A2203" s="105" t="s">
        <v>6373</v>
      </c>
      <c r="B2203" s="105" t="s">
        <v>6374</v>
      </c>
      <c r="C2203" s="105" t="s">
        <v>6375</v>
      </c>
      <c r="D2203" s="106">
        <v>1.7917632047046499E-4</v>
      </c>
      <c r="E2203" s="107">
        <v>-7.2714416349296506E-5</v>
      </c>
      <c r="F2203" s="108">
        <v>1.87852576562682E-4</v>
      </c>
      <c r="G2203" s="108">
        <v>104.84230062847348</v>
      </c>
      <c r="H2203" s="109">
        <v>0</v>
      </c>
      <c r="I2203" s="107">
        <v>0</v>
      </c>
      <c r="J2203" s="108">
        <v>1.22274157311776E-2</v>
      </c>
      <c r="K2203" s="108" t="s">
        <v>156</v>
      </c>
      <c r="L2203" s="110" t="s">
        <v>157</v>
      </c>
      <c r="M2203" s="106">
        <v>0</v>
      </c>
      <c r="N2203" s="111">
        <v>0</v>
      </c>
      <c r="O2203" s="112">
        <v>7.2364784171404604E-3</v>
      </c>
      <c r="P2203" s="112" t="s">
        <v>156</v>
      </c>
      <c r="Q2203" s="113">
        <v>0</v>
      </c>
      <c r="R2203" s="107">
        <v>0</v>
      </c>
      <c r="S2203" s="108">
        <v>2.52349372857506E-3</v>
      </c>
      <c r="T2203" s="108" t="s">
        <v>156</v>
      </c>
      <c r="U2203" s="110" t="s">
        <v>157</v>
      </c>
      <c r="V2203" s="116">
        <v>8.3538644061822604E-5</v>
      </c>
      <c r="W2203" s="107">
        <v>-1.3833191598248487E-5</v>
      </c>
      <c r="X2203" s="108">
        <v>3.2140311868699501E-3</v>
      </c>
      <c r="Y2203" s="108">
        <v>3847.3585763391284</v>
      </c>
      <c r="Z2203" s="109">
        <v>1.0824392842035701E-4</v>
      </c>
      <c r="AA2203" s="107">
        <v>-5.5484269478688753E-5</v>
      </c>
      <c r="AB2203" s="108">
        <v>2.5879095401781902E-3</v>
      </c>
      <c r="AC2203" s="108">
        <v>2390.8126561410832</v>
      </c>
      <c r="AD2203" s="110">
        <v>2.0039447524447742</v>
      </c>
    </row>
    <row r="2204" spans="1:30" x14ac:dyDescent="0.2">
      <c r="A2204" s="105" t="s">
        <v>6376</v>
      </c>
      <c r="B2204" s="105" t="s">
        <v>6377</v>
      </c>
      <c r="C2204" s="105" t="s">
        <v>6378</v>
      </c>
      <c r="D2204" s="106">
        <v>0</v>
      </c>
      <c r="E2204" s="107">
        <v>0</v>
      </c>
      <c r="F2204" s="108">
        <v>1.2520352763566899E-2</v>
      </c>
      <c r="G2204" s="108" t="s">
        <v>156</v>
      </c>
      <c r="H2204" s="109">
        <v>0</v>
      </c>
      <c r="I2204" s="107">
        <v>0</v>
      </c>
      <c r="J2204" s="108">
        <v>5.5330730021540099E-3</v>
      </c>
      <c r="K2204" s="108" t="s">
        <v>156</v>
      </c>
      <c r="L2204" s="110" t="s">
        <v>157</v>
      </c>
      <c r="M2204" s="116">
        <v>0</v>
      </c>
      <c r="N2204" s="111">
        <v>0</v>
      </c>
      <c r="O2204" s="112">
        <v>4.2595377649542196E-3</v>
      </c>
      <c r="P2204" s="112" t="s">
        <v>156</v>
      </c>
      <c r="Q2204" s="113">
        <v>0</v>
      </c>
      <c r="R2204" s="107">
        <v>0</v>
      </c>
      <c r="S2204" s="108">
        <v>2.45315544301498E-3</v>
      </c>
      <c r="T2204" s="108" t="s">
        <v>156</v>
      </c>
      <c r="U2204" s="110" t="s">
        <v>157</v>
      </c>
      <c r="V2204" s="116">
        <v>0</v>
      </c>
      <c r="W2204" s="107">
        <v>0</v>
      </c>
      <c r="X2204" s="108">
        <v>1.9719260313418698E-3</v>
      </c>
      <c r="Y2204" s="108" t="s">
        <v>156</v>
      </c>
      <c r="Z2204" s="109">
        <v>0</v>
      </c>
      <c r="AA2204" s="107">
        <v>0</v>
      </c>
      <c r="AB2204" s="108">
        <v>0</v>
      </c>
      <c r="AC2204" s="108" t="s">
        <v>156</v>
      </c>
      <c r="AD2204" s="110" t="s">
        <v>157</v>
      </c>
    </row>
    <row r="2205" spans="1:30" x14ac:dyDescent="0.2">
      <c r="A2205" s="105" t="s">
        <v>6379</v>
      </c>
      <c r="B2205" s="105" t="s">
        <v>6380</v>
      </c>
      <c r="C2205" s="105" t="s">
        <v>6381</v>
      </c>
      <c r="D2205" s="106">
        <v>0</v>
      </c>
      <c r="E2205" s="107">
        <v>0</v>
      </c>
      <c r="F2205" s="108">
        <v>0</v>
      </c>
      <c r="G2205" s="108" t="s">
        <v>156</v>
      </c>
      <c r="H2205" s="109">
        <v>0</v>
      </c>
      <c r="I2205" s="107">
        <v>0</v>
      </c>
      <c r="J2205" s="108">
        <v>7.7744979674372501E-3</v>
      </c>
      <c r="K2205" s="108" t="s">
        <v>156</v>
      </c>
      <c r="L2205" s="110" t="s">
        <v>157</v>
      </c>
      <c r="M2205" s="106">
        <v>0</v>
      </c>
      <c r="N2205" s="111">
        <v>0</v>
      </c>
      <c r="O2205" s="112">
        <v>5.9486325813221603E-3</v>
      </c>
      <c r="P2205" s="112" t="s">
        <v>156</v>
      </c>
      <c r="Q2205" s="109">
        <v>0</v>
      </c>
      <c r="R2205" s="107">
        <v>0</v>
      </c>
      <c r="S2205" s="108">
        <v>2.5231629955367401E-3</v>
      </c>
      <c r="T2205" s="108" t="s">
        <v>156</v>
      </c>
      <c r="U2205" s="110" t="s">
        <v>157</v>
      </c>
      <c r="V2205" s="106">
        <v>0</v>
      </c>
      <c r="W2205" s="107">
        <v>0</v>
      </c>
      <c r="X2205" s="108">
        <v>0</v>
      </c>
      <c r="Y2205" s="108" t="s">
        <v>156</v>
      </c>
      <c r="Z2205" s="113">
        <v>0</v>
      </c>
      <c r="AA2205" s="107">
        <v>0</v>
      </c>
      <c r="AB2205" s="114">
        <v>1.2960138306544299E-3</v>
      </c>
      <c r="AC2205" s="108" t="s">
        <v>156</v>
      </c>
      <c r="AD2205" s="110" t="s">
        <v>157</v>
      </c>
    </row>
    <row r="2206" spans="1:30" x14ac:dyDescent="0.2">
      <c r="A2206" s="105" t="s">
        <v>6382</v>
      </c>
      <c r="B2206" s="105" t="s">
        <v>6383</v>
      </c>
      <c r="C2206" s="105" t="s">
        <v>6384</v>
      </c>
      <c r="D2206" s="106">
        <v>0</v>
      </c>
      <c r="E2206" s="107">
        <v>0</v>
      </c>
      <c r="F2206" s="108">
        <v>0</v>
      </c>
      <c r="G2206" s="108" t="s">
        <v>156</v>
      </c>
      <c r="H2206" s="109">
        <v>0</v>
      </c>
      <c r="I2206" s="107">
        <v>0</v>
      </c>
      <c r="J2206" s="108">
        <v>0</v>
      </c>
      <c r="K2206" s="108" t="s">
        <v>156</v>
      </c>
      <c r="L2206" s="110" t="s">
        <v>157</v>
      </c>
      <c r="M2206" s="106">
        <v>0</v>
      </c>
      <c r="N2206" s="111">
        <v>0</v>
      </c>
      <c r="O2206" s="112">
        <v>0</v>
      </c>
      <c r="P2206" s="112" t="s">
        <v>156</v>
      </c>
      <c r="Q2206" s="113">
        <v>0</v>
      </c>
      <c r="R2206" s="107">
        <v>0</v>
      </c>
      <c r="S2206" s="108">
        <v>2.5356327700566E-3</v>
      </c>
      <c r="T2206" s="108" t="s">
        <v>156</v>
      </c>
      <c r="U2206" s="110" t="s">
        <v>157</v>
      </c>
      <c r="V2206" s="106">
        <v>0</v>
      </c>
      <c r="W2206" s="107">
        <v>0</v>
      </c>
      <c r="X2206" s="108">
        <v>0</v>
      </c>
      <c r="Y2206" s="108" t="s">
        <v>156</v>
      </c>
      <c r="Z2206" s="109">
        <v>0</v>
      </c>
      <c r="AA2206" s="107">
        <v>0</v>
      </c>
      <c r="AB2206" s="108">
        <v>0</v>
      </c>
      <c r="AC2206" s="108" t="s">
        <v>156</v>
      </c>
      <c r="AD2206" s="110" t="s">
        <v>157</v>
      </c>
    </row>
    <row r="2207" spans="1:30" x14ac:dyDescent="0.2">
      <c r="A2207" s="105" t="s">
        <v>6385</v>
      </c>
      <c r="B2207" s="105" t="s">
        <v>6386</v>
      </c>
      <c r="C2207" s="105" t="s">
        <v>6387</v>
      </c>
      <c r="D2207" s="116">
        <v>0</v>
      </c>
      <c r="E2207" s="107">
        <v>0</v>
      </c>
      <c r="F2207" s="114">
        <v>4.3790221266870504E-6</v>
      </c>
      <c r="G2207" s="108" t="s">
        <v>156</v>
      </c>
      <c r="H2207" s="109">
        <v>0</v>
      </c>
      <c r="I2207" s="107">
        <v>0</v>
      </c>
      <c r="J2207" s="108">
        <v>0</v>
      </c>
      <c r="K2207" s="108" t="s">
        <v>156</v>
      </c>
      <c r="L2207" s="110" t="s">
        <v>157</v>
      </c>
      <c r="M2207" s="106">
        <v>0</v>
      </c>
      <c r="N2207" s="111">
        <v>0</v>
      </c>
      <c r="O2207" s="112">
        <v>0</v>
      </c>
      <c r="P2207" s="112" t="s">
        <v>156</v>
      </c>
      <c r="Q2207" s="109">
        <v>0</v>
      </c>
      <c r="R2207" s="107">
        <v>0</v>
      </c>
      <c r="S2207" s="108">
        <v>0</v>
      </c>
      <c r="T2207" s="108" t="s">
        <v>156</v>
      </c>
      <c r="U2207" s="110" t="s">
        <v>157</v>
      </c>
      <c r="V2207" s="116">
        <v>0</v>
      </c>
      <c r="W2207" s="107">
        <v>0</v>
      </c>
      <c r="X2207" s="108">
        <v>1.89172971181257E-3</v>
      </c>
      <c r="Y2207" s="108" t="s">
        <v>156</v>
      </c>
      <c r="Z2207" s="109">
        <v>0</v>
      </c>
      <c r="AA2207" s="107">
        <v>0</v>
      </c>
      <c r="AB2207" s="108">
        <v>0</v>
      </c>
      <c r="AC2207" s="108" t="s">
        <v>156</v>
      </c>
      <c r="AD2207" s="110" t="s">
        <v>157</v>
      </c>
    </row>
    <row r="2208" spans="1:30" x14ac:dyDescent="0.2">
      <c r="A2208" s="105" t="s">
        <v>6388</v>
      </c>
      <c r="B2208" s="105" t="s">
        <v>6389</v>
      </c>
      <c r="C2208" s="105" t="s">
        <v>6390</v>
      </c>
      <c r="D2208" s="116">
        <v>0</v>
      </c>
      <c r="E2208" s="107">
        <v>0</v>
      </c>
      <c r="F2208" s="108">
        <v>1.8725321539169601E-4</v>
      </c>
      <c r="G2208" s="108" t="s">
        <v>156</v>
      </c>
      <c r="H2208" s="113">
        <v>0</v>
      </c>
      <c r="I2208" s="107">
        <v>0</v>
      </c>
      <c r="J2208" s="114">
        <v>1.56138688022622E-5</v>
      </c>
      <c r="K2208" s="108" t="s">
        <v>156</v>
      </c>
      <c r="L2208" s="110" t="s">
        <v>157</v>
      </c>
      <c r="M2208" s="116">
        <v>0</v>
      </c>
      <c r="N2208" s="111">
        <v>0</v>
      </c>
      <c r="O2208" s="115">
        <v>6.8574237687613106E-5</v>
      </c>
      <c r="P2208" s="112" t="s">
        <v>156</v>
      </c>
      <c r="Q2208" s="113">
        <v>0</v>
      </c>
      <c r="R2208" s="107">
        <v>0</v>
      </c>
      <c r="S2208" s="114">
        <v>9.1739308819061994E-5</v>
      </c>
      <c r="T2208" s="108" t="s">
        <v>156</v>
      </c>
      <c r="U2208" s="110" t="s">
        <v>157</v>
      </c>
      <c r="V2208" s="116">
        <v>0</v>
      </c>
      <c r="W2208" s="107">
        <v>0</v>
      </c>
      <c r="X2208" s="114">
        <v>2.9077176604807401E-6</v>
      </c>
      <c r="Y2208" s="108" t="s">
        <v>156</v>
      </c>
      <c r="Z2208" s="113">
        <v>0</v>
      </c>
      <c r="AA2208" s="107">
        <v>0</v>
      </c>
      <c r="AB2208" s="114">
        <v>9.9313630227696601E-6</v>
      </c>
      <c r="AC2208" s="108" t="s">
        <v>156</v>
      </c>
      <c r="AD2208" s="110" t="s">
        <v>157</v>
      </c>
    </row>
    <row r="2209" spans="1:30" x14ac:dyDescent="0.2">
      <c r="A2209" s="105" t="s">
        <v>6391</v>
      </c>
      <c r="B2209" s="105" t="s">
        <v>6392</v>
      </c>
      <c r="C2209" s="105" t="s">
        <v>6393</v>
      </c>
      <c r="D2209" s="106">
        <v>0</v>
      </c>
      <c r="E2209" s="107">
        <v>0</v>
      </c>
      <c r="F2209" s="108">
        <v>4.4890392485510597E-4</v>
      </c>
      <c r="G2209" s="108" t="s">
        <v>156</v>
      </c>
      <c r="H2209" s="113">
        <v>0</v>
      </c>
      <c r="I2209" s="107">
        <v>0</v>
      </c>
      <c r="J2209" s="114">
        <v>3.7187991714638597E-21</v>
      </c>
      <c r="K2209" s="108" t="s">
        <v>156</v>
      </c>
      <c r="L2209" s="110" t="s">
        <v>157</v>
      </c>
      <c r="M2209" s="116">
        <v>0</v>
      </c>
      <c r="N2209" s="111">
        <v>0</v>
      </c>
      <c r="O2209" s="115">
        <v>2.7461598941710501E-5</v>
      </c>
      <c r="P2209" s="112" t="s">
        <v>156</v>
      </c>
      <c r="Q2209" s="113">
        <v>0</v>
      </c>
      <c r="R2209" s="107">
        <v>0</v>
      </c>
      <c r="S2209" s="114">
        <v>3.4326897120998301E-5</v>
      </c>
      <c r="T2209" s="108" t="s">
        <v>156</v>
      </c>
      <c r="U2209" s="110" t="s">
        <v>157</v>
      </c>
      <c r="V2209" s="116">
        <v>0</v>
      </c>
      <c r="W2209" s="107">
        <v>0</v>
      </c>
      <c r="X2209" s="114">
        <v>1.2589653325733E-6</v>
      </c>
      <c r="Y2209" s="108" t="s">
        <v>156</v>
      </c>
      <c r="Z2209" s="109">
        <v>0</v>
      </c>
      <c r="AA2209" s="107">
        <v>0</v>
      </c>
      <c r="AB2209" s="108">
        <v>0</v>
      </c>
      <c r="AC2209" s="108" t="s">
        <v>156</v>
      </c>
      <c r="AD2209" s="110" t="s">
        <v>157</v>
      </c>
    </row>
    <row r="2210" spans="1:30" x14ac:dyDescent="0.2">
      <c r="A2210" s="105" t="s">
        <v>6394</v>
      </c>
      <c r="B2210" s="105" t="s">
        <v>6395</v>
      </c>
      <c r="C2210" s="105" t="s">
        <v>6396</v>
      </c>
      <c r="D2210" s="116">
        <v>0</v>
      </c>
      <c r="E2210" s="107">
        <v>0</v>
      </c>
      <c r="F2210" s="114">
        <v>5.0430692420632397E-5</v>
      </c>
      <c r="G2210" s="108" t="s">
        <v>156</v>
      </c>
      <c r="H2210" s="113">
        <v>0</v>
      </c>
      <c r="I2210" s="107">
        <v>0</v>
      </c>
      <c r="J2210" s="114">
        <v>7.5233691867772998E-13</v>
      </c>
      <c r="K2210" s="108" t="s">
        <v>156</v>
      </c>
      <c r="L2210" s="110" t="s">
        <v>157</v>
      </c>
      <c r="M2210" s="116">
        <v>0</v>
      </c>
      <c r="N2210" s="111">
        <v>0</v>
      </c>
      <c r="O2210" s="115">
        <v>3.4883670774747498E-5</v>
      </c>
      <c r="P2210" s="112" t="s">
        <v>156</v>
      </c>
      <c r="Q2210" s="113">
        <v>0</v>
      </c>
      <c r="R2210" s="107">
        <v>0</v>
      </c>
      <c r="S2210" s="114">
        <v>3.2932994917405598E-5</v>
      </c>
      <c r="T2210" s="108" t="s">
        <v>156</v>
      </c>
      <c r="U2210" s="110" t="s">
        <v>157</v>
      </c>
      <c r="V2210" s="116">
        <v>0</v>
      </c>
      <c r="W2210" s="107">
        <v>0</v>
      </c>
      <c r="X2210" s="114">
        <v>5.1185811928110703E-13</v>
      </c>
      <c r="Y2210" s="108" t="s">
        <v>156</v>
      </c>
      <c r="Z2210" s="113">
        <v>0</v>
      </c>
      <c r="AA2210" s="107">
        <v>0</v>
      </c>
      <c r="AB2210" s="114">
        <v>3.6024141938523499E-7</v>
      </c>
      <c r="AC2210" s="108" t="s">
        <v>156</v>
      </c>
      <c r="AD2210" s="110" t="s">
        <v>157</v>
      </c>
    </row>
    <row r="2211" spans="1:30" x14ac:dyDescent="0.2">
      <c r="A2211" s="105" t="s">
        <v>6397</v>
      </c>
      <c r="B2211" s="105" t="s">
        <v>6398</v>
      </c>
      <c r="C2211" s="105" t="s">
        <v>6399</v>
      </c>
      <c r="D2211" s="106">
        <v>0</v>
      </c>
      <c r="E2211" s="107">
        <v>0</v>
      </c>
      <c r="F2211" s="108">
        <v>4.0058657230438002E-4</v>
      </c>
      <c r="G2211" s="108" t="s">
        <v>156</v>
      </c>
      <c r="H2211" s="109">
        <v>0</v>
      </c>
      <c r="I2211" s="107">
        <v>0</v>
      </c>
      <c r="J2211" s="108">
        <v>0</v>
      </c>
      <c r="K2211" s="108" t="s">
        <v>156</v>
      </c>
      <c r="L2211" s="110" t="s">
        <v>157</v>
      </c>
      <c r="M2211" s="116">
        <v>0</v>
      </c>
      <c r="N2211" s="111">
        <v>0</v>
      </c>
      <c r="O2211" s="115">
        <v>1.5475854879823801E-5</v>
      </c>
      <c r="P2211" s="112" t="s">
        <v>156</v>
      </c>
      <c r="Q2211" s="113">
        <v>0</v>
      </c>
      <c r="R2211" s="107">
        <v>0</v>
      </c>
      <c r="S2211" s="114">
        <v>3.25854872045014E-5</v>
      </c>
      <c r="T2211" s="108" t="s">
        <v>156</v>
      </c>
      <c r="U2211" s="110" t="s">
        <v>157</v>
      </c>
      <c r="V2211" s="116">
        <v>0</v>
      </c>
      <c r="W2211" s="107">
        <v>0</v>
      </c>
      <c r="X2211" s="114">
        <v>1.43531168786715E-6</v>
      </c>
      <c r="Y2211" s="108" t="s">
        <v>156</v>
      </c>
      <c r="Z2211" s="113">
        <v>0</v>
      </c>
      <c r="AA2211" s="107">
        <v>0</v>
      </c>
      <c r="AB2211" s="114">
        <v>1.6800190842578301E-7</v>
      </c>
      <c r="AC2211" s="108" t="s">
        <v>156</v>
      </c>
      <c r="AD2211" s="110" t="s">
        <v>157</v>
      </c>
    </row>
    <row r="2212" spans="1:30" x14ac:dyDescent="0.2">
      <c r="A2212" s="105" t="s">
        <v>6400</v>
      </c>
      <c r="B2212" s="105" t="s">
        <v>6401</v>
      </c>
      <c r="C2212" s="105" t="s">
        <v>6402</v>
      </c>
      <c r="D2212" s="116">
        <v>0</v>
      </c>
      <c r="E2212" s="107">
        <v>0</v>
      </c>
      <c r="F2212" s="114">
        <v>5.5211977410776098E-5</v>
      </c>
      <c r="G2212" s="108" t="s">
        <v>156</v>
      </c>
      <c r="H2212" s="113">
        <v>0</v>
      </c>
      <c r="I2212" s="107">
        <v>0</v>
      </c>
      <c r="J2212" s="114">
        <v>2.5434069006681698E-7</v>
      </c>
      <c r="K2212" s="108" t="s">
        <v>156</v>
      </c>
      <c r="L2212" s="110" t="s">
        <v>157</v>
      </c>
      <c r="M2212" s="116">
        <v>0</v>
      </c>
      <c r="N2212" s="111">
        <v>0</v>
      </c>
      <c r="O2212" s="115">
        <v>3.0571817769481501E-5</v>
      </c>
      <c r="P2212" s="112" t="s">
        <v>156</v>
      </c>
      <c r="Q2212" s="113">
        <v>0</v>
      </c>
      <c r="R2212" s="107">
        <v>0</v>
      </c>
      <c r="S2212" s="114">
        <v>2.9143734382341999E-5</v>
      </c>
      <c r="T2212" s="108" t="s">
        <v>156</v>
      </c>
      <c r="U2212" s="110" t="s">
        <v>157</v>
      </c>
      <c r="V2212" s="116">
        <v>0</v>
      </c>
      <c r="W2212" s="107">
        <v>0</v>
      </c>
      <c r="X2212" s="114">
        <v>2.5579960913196902E-7</v>
      </c>
      <c r="Y2212" s="108" t="s">
        <v>156</v>
      </c>
      <c r="Z2212" s="113">
        <v>0</v>
      </c>
      <c r="AA2212" s="107">
        <v>0</v>
      </c>
      <c r="AB2212" s="114">
        <v>4.3626227220536298E-7</v>
      </c>
      <c r="AC2212" s="108" t="s">
        <v>156</v>
      </c>
      <c r="AD2212" s="110" t="s">
        <v>157</v>
      </c>
    </row>
    <row r="2213" spans="1:30" x14ac:dyDescent="0.2">
      <c r="A2213" s="105" t="s">
        <v>6403</v>
      </c>
      <c r="B2213" s="105" t="s">
        <v>6404</v>
      </c>
      <c r="C2213" s="105" t="s">
        <v>6405</v>
      </c>
      <c r="D2213" s="116">
        <v>0</v>
      </c>
      <c r="E2213" s="107">
        <v>0</v>
      </c>
      <c r="F2213" s="114">
        <v>5.8595097723390297E-5</v>
      </c>
      <c r="G2213" s="108" t="s">
        <v>156</v>
      </c>
      <c r="H2213" s="109">
        <v>0</v>
      </c>
      <c r="I2213" s="107">
        <v>0</v>
      </c>
      <c r="J2213" s="108">
        <v>0</v>
      </c>
      <c r="K2213" s="108" t="s">
        <v>156</v>
      </c>
      <c r="L2213" s="110" t="s">
        <v>157</v>
      </c>
      <c r="M2213" s="116">
        <v>0</v>
      </c>
      <c r="N2213" s="111">
        <v>0</v>
      </c>
      <c r="O2213" s="115">
        <v>1.20871463428455E-5</v>
      </c>
      <c r="P2213" s="112" t="s">
        <v>156</v>
      </c>
      <c r="Q2213" s="113">
        <v>0</v>
      </c>
      <c r="R2213" s="107">
        <v>0</v>
      </c>
      <c r="S2213" s="114">
        <v>2.3865120653821501E-5</v>
      </c>
      <c r="T2213" s="108" t="s">
        <v>156</v>
      </c>
      <c r="U2213" s="110" t="s">
        <v>157</v>
      </c>
      <c r="V2213" s="116">
        <v>0</v>
      </c>
      <c r="W2213" s="107">
        <v>0</v>
      </c>
      <c r="X2213" s="114">
        <v>2.7068593948977598E-7</v>
      </c>
      <c r="Y2213" s="108" t="s">
        <v>156</v>
      </c>
      <c r="Z2213" s="113">
        <v>0</v>
      </c>
      <c r="AA2213" s="107">
        <v>0</v>
      </c>
      <c r="AB2213" s="114">
        <v>3.02940019041824E-7</v>
      </c>
      <c r="AC2213" s="108" t="s">
        <v>156</v>
      </c>
      <c r="AD2213" s="110" t="s">
        <v>157</v>
      </c>
    </row>
    <row r="2214" spans="1:30" x14ac:dyDescent="0.2">
      <c r="A2214" s="105" t="s">
        <v>6406</v>
      </c>
      <c r="B2214" s="105" t="s">
        <v>6407</v>
      </c>
      <c r="C2214" s="105" t="s">
        <v>6408</v>
      </c>
      <c r="D2214" s="116">
        <v>0</v>
      </c>
      <c r="E2214" s="107">
        <v>0</v>
      </c>
      <c r="F2214" s="108">
        <v>1.9637683236542201E-4</v>
      </c>
      <c r="G2214" s="108" t="s">
        <v>156</v>
      </c>
      <c r="H2214" s="113">
        <v>0</v>
      </c>
      <c r="I2214" s="107">
        <v>0</v>
      </c>
      <c r="J2214" s="114">
        <v>9.3332598105295698E-6</v>
      </c>
      <c r="K2214" s="108" t="s">
        <v>156</v>
      </c>
      <c r="L2214" s="110" t="s">
        <v>157</v>
      </c>
      <c r="M2214" s="116">
        <v>0</v>
      </c>
      <c r="N2214" s="111">
        <v>0</v>
      </c>
      <c r="O2214" s="115">
        <v>7.5682648230832698E-5</v>
      </c>
      <c r="P2214" s="112" t="s">
        <v>156</v>
      </c>
      <c r="Q2214" s="113">
        <v>0</v>
      </c>
      <c r="R2214" s="107">
        <v>0</v>
      </c>
      <c r="S2214" s="108">
        <v>1.29195427254853E-4</v>
      </c>
      <c r="T2214" s="108" t="s">
        <v>156</v>
      </c>
      <c r="U2214" s="110" t="s">
        <v>157</v>
      </c>
      <c r="V2214" s="116">
        <v>0</v>
      </c>
      <c r="W2214" s="107">
        <v>0</v>
      </c>
      <c r="X2214" s="114">
        <v>1.13925391815762E-5</v>
      </c>
      <c r="Y2214" s="108" t="s">
        <v>156</v>
      </c>
      <c r="Z2214" s="113">
        <v>0</v>
      </c>
      <c r="AA2214" s="107">
        <v>0</v>
      </c>
      <c r="AB2214" s="114">
        <v>8.3627131495390108E-6</v>
      </c>
      <c r="AC2214" s="108" t="s">
        <v>156</v>
      </c>
      <c r="AD2214" s="110" t="s">
        <v>157</v>
      </c>
    </row>
    <row r="2215" spans="1:30" x14ac:dyDescent="0.2">
      <c r="A2215" s="105" t="s">
        <v>6409</v>
      </c>
      <c r="B2215" s="105" t="s">
        <v>6410</v>
      </c>
      <c r="C2215" s="105" t="s">
        <v>6411</v>
      </c>
      <c r="D2215" s="116">
        <v>0</v>
      </c>
      <c r="E2215" s="107">
        <v>0</v>
      </c>
      <c r="F2215" s="108">
        <v>3.0955926061687199E-4</v>
      </c>
      <c r="G2215" s="108" t="s">
        <v>156</v>
      </c>
      <c r="H2215" s="113">
        <v>0</v>
      </c>
      <c r="I2215" s="107">
        <v>0</v>
      </c>
      <c r="J2215" s="114">
        <v>6.2498594238785995E-19</v>
      </c>
      <c r="K2215" s="108" t="s">
        <v>156</v>
      </c>
      <c r="L2215" s="110" t="s">
        <v>157</v>
      </c>
      <c r="M2215" s="116">
        <v>0</v>
      </c>
      <c r="N2215" s="111">
        <v>0</v>
      </c>
      <c r="O2215" s="115">
        <v>1.7143917570437601E-5</v>
      </c>
      <c r="P2215" s="112" t="s">
        <v>156</v>
      </c>
      <c r="Q2215" s="113">
        <v>0</v>
      </c>
      <c r="R2215" s="107">
        <v>0</v>
      </c>
      <c r="S2215" s="114">
        <v>2.7999575670910502E-5</v>
      </c>
      <c r="T2215" s="108" t="s">
        <v>156</v>
      </c>
      <c r="U2215" s="110" t="s">
        <v>157</v>
      </c>
      <c r="V2215" s="116">
        <v>0</v>
      </c>
      <c r="W2215" s="107">
        <v>0</v>
      </c>
      <c r="X2215" s="114">
        <v>7.5089258049492999E-7</v>
      </c>
      <c r="Y2215" s="108" t="s">
        <v>156</v>
      </c>
      <c r="Z2215" s="113">
        <v>0</v>
      </c>
      <c r="AA2215" s="107">
        <v>0</v>
      </c>
      <c r="AB2215" s="114">
        <v>1.3197009730411699E-20</v>
      </c>
      <c r="AC2215" s="108" t="s">
        <v>156</v>
      </c>
      <c r="AD2215" s="110" t="s">
        <v>157</v>
      </c>
    </row>
    <row r="2216" spans="1:30" x14ac:dyDescent="0.2">
      <c r="A2216" s="105" t="s">
        <v>6412</v>
      </c>
      <c r="B2216" s="105" t="s">
        <v>6413</v>
      </c>
      <c r="C2216" s="105" t="s">
        <v>6414</v>
      </c>
      <c r="D2216" s="116">
        <v>0</v>
      </c>
      <c r="E2216" s="107">
        <v>0</v>
      </c>
      <c r="F2216" s="114">
        <v>3.9521481085699398E-5</v>
      </c>
      <c r="G2216" s="108" t="s">
        <v>156</v>
      </c>
      <c r="H2216" s="109">
        <v>0</v>
      </c>
      <c r="I2216" s="107">
        <v>0</v>
      </c>
      <c r="J2216" s="108">
        <v>0</v>
      </c>
      <c r="K2216" s="108" t="s">
        <v>156</v>
      </c>
      <c r="L2216" s="110" t="s">
        <v>157</v>
      </c>
      <c r="M2216" s="116">
        <v>0</v>
      </c>
      <c r="N2216" s="111">
        <v>0</v>
      </c>
      <c r="O2216" s="115">
        <v>1.8591715045428699E-5</v>
      </c>
      <c r="P2216" s="112" t="s">
        <v>156</v>
      </c>
      <c r="Q2216" s="113">
        <v>0</v>
      </c>
      <c r="R2216" s="107">
        <v>0</v>
      </c>
      <c r="S2216" s="114">
        <v>2.6013609002065099E-5</v>
      </c>
      <c r="T2216" s="108" t="s">
        <v>156</v>
      </c>
      <c r="U2216" s="110" t="s">
        <v>157</v>
      </c>
      <c r="V2216" s="116">
        <v>0</v>
      </c>
      <c r="W2216" s="107">
        <v>0</v>
      </c>
      <c r="X2216" s="114">
        <v>4.4305991830195001E-7</v>
      </c>
      <c r="Y2216" s="108" t="s">
        <v>156</v>
      </c>
      <c r="Z2216" s="109">
        <v>0</v>
      </c>
      <c r="AA2216" s="107">
        <v>0</v>
      </c>
      <c r="AB2216" s="108">
        <v>0</v>
      </c>
      <c r="AC2216" s="108" t="s">
        <v>156</v>
      </c>
      <c r="AD2216" s="110" t="s">
        <v>157</v>
      </c>
    </row>
    <row r="2217" spans="1:30" x14ac:dyDescent="0.2">
      <c r="A2217" s="105" t="s">
        <v>6415</v>
      </c>
      <c r="B2217" s="105" t="s">
        <v>6416</v>
      </c>
      <c r="C2217" s="105" t="s">
        <v>6417</v>
      </c>
      <c r="D2217" s="116">
        <v>0</v>
      </c>
      <c r="E2217" s="107">
        <v>0</v>
      </c>
      <c r="F2217" s="108">
        <v>3.0430975377043399E-4</v>
      </c>
      <c r="G2217" s="108" t="s">
        <v>156</v>
      </c>
      <c r="H2217" s="113">
        <v>0</v>
      </c>
      <c r="I2217" s="107">
        <v>0</v>
      </c>
      <c r="J2217" s="114">
        <v>3.53097027116569E-8</v>
      </c>
      <c r="K2217" s="108" t="s">
        <v>156</v>
      </c>
      <c r="L2217" s="110" t="s">
        <v>157</v>
      </c>
      <c r="M2217" s="116">
        <v>0</v>
      </c>
      <c r="N2217" s="111">
        <v>0</v>
      </c>
      <c r="O2217" s="115">
        <v>2.4778410388756902E-5</v>
      </c>
      <c r="P2217" s="112" t="s">
        <v>156</v>
      </c>
      <c r="Q2217" s="113">
        <v>0</v>
      </c>
      <c r="R2217" s="107">
        <v>0</v>
      </c>
      <c r="S2217" s="114">
        <v>2.6510659230448101E-5</v>
      </c>
      <c r="T2217" s="108" t="s">
        <v>156</v>
      </c>
      <c r="U2217" s="110" t="s">
        <v>157</v>
      </c>
      <c r="V2217" s="116">
        <v>0</v>
      </c>
      <c r="W2217" s="107">
        <v>0</v>
      </c>
      <c r="X2217" s="114">
        <v>7.6744483696676599E-7</v>
      </c>
      <c r="Y2217" s="108" t="s">
        <v>156</v>
      </c>
      <c r="Z2217" s="109">
        <v>0</v>
      </c>
      <c r="AA2217" s="107">
        <v>0</v>
      </c>
      <c r="AB2217" s="108">
        <v>0</v>
      </c>
      <c r="AC2217" s="108" t="s">
        <v>156</v>
      </c>
      <c r="AD2217" s="110" t="s">
        <v>157</v>
      </c>
    </row>
    <row r="2218" spans="1:30" x14ac:dyDescent="0.2">
      <c r="A2218" s="105" t="s">
        <v>6418</v>
      </c>
      <c r="B2218" s="105" t="s">
        <v>6419</v>
      </c>
      <c r="C2218" s="105" t="s">
        <v>6420</v>
      </c>
      <c r="D2218" s="116">
        <v>0</v>
      </c>
      <c r="E2218" s="107">
        <v>0</v>
      </c>
      <c r="F2218" s="114">
        <v>6.6138029600329196E-5</v>
      </c>
      <c r="G2218" s="108" t="s">
        <v>156</v>
      </c>
      <c r="H2218" s="113">
        <v>0</v>
      </c>
      <c r="I2218" s="107">
        <v>0</v>
      </c>
      <c r="J2218" s="114">
        <v>1.1536853476139499E-17</v>
      </c>
      <c r="K2218" s="108" t="s">
        <v>156</v>
      </c>
      <c r="L2218" s="110" t="s">
        <v>157</v>
      </c>
      <c r="M2218" s="116">
        <v>0</v>
      </c>
      <c r="N2218" s="111">
        <v>0</v>
      </c>
      <c r="O2218" s="115">
        <v>1.92959429963189E-5</v>
      </c>
      <c r="P2218" s="112" t="s">
        <v>156</v>
      </c>
      <c r="Q2218" s="113">
        <v>0</v>
      </c>
      <c r="R2218" s="107">
        <v>0</v>
      </c>
      <c r="S2218" s="114">
        <v>2.8021597618860301E-5</v>
      </c>
      <c r="T2218" s="108" t="s">
        <v>156</v>
      </c>
      <c r="U2218" s="110" t="s">
        <v>157</v>
      </c>
      <c r="V2218" s="116">
        <v>0</v>
      </c>
      <c r="W2218" s="107">
        <v>0</v>
      </c>
      <c r="X2218" s="114">
        <v>5.1147266929860702E-7</v>
      </c>
      <c r="Y2218" s="108" t="s">
        <v>156</v>
      </c>
      <c r="Z2218" s="113">
        <v>0</v>
      </c>
      <c r="AA2218" s="107">
        <v>0</v>
      </c>
      <c r="AB2218" s="114">
        <v>2.52002862638684E-7</v>
      </c>
      <c r="AC2218" s="108" t="s">
        <v>156</v>
      </c>
      <c r="AD2218" s="110" t="s">
        <v>157</v>
      </c>
    </row>
    <row r="2219" spans="1:30" x14ac:dyDescent="0.2">
      <c r="A2219" s="105" t="s">
        <v>6421</v>
      </c>
      <c r="B2219" s="105" t="s">
        <v>6422</v>
      </c>
      <c r="C2219" s="105" t="s">
        <v>6423</v>
      </c>
      <c r="D2219" s="116">
        <v>0</v>
      </c>
      <c r="E2219" s="107">
        <v>0</v>
      </c>
      <c r="F2219" s="114">
        <v>3.4855956612213201E-5</v>
      </c>
      <c r="G2219" s="108" t="s">
        <v>156</v>
      </c>
      <c r="H2219" s="113">
        <v>0</v>
      </c>
      <c r="I2219" s="107">
        <v>0</v>
      </c>
      <c r="J2219" s="114">
        <v>3.7616845931396799E-7</v>
      </c>
      <c r="K2219" s="108" t="s">
        <v>156</v>
      </c>
      <c r="L2219" s="110" t="s">
        <v>157</v>
      </c>
      <c r="M2219" s="116">
        <v>0</v>
      </c>
      <c r="N2219" s="111">
        <v>0</v>
      </c>
      <c r="O2219" s="115">
        <v>8.8910764213673E-6</v>
      </c>
      <c r="P2219" s="112" t="s">
        <v>156</v>
      </c>
      <c r="Q2219" s="113">
        <v>0</v>
      </c>
      <c r="R2219" s="107">
        <v>0</v>
      </c>
      <c r="S2219" s="114">
        <v>2.0382888027373799E-5</v>
      </c>
      <c r="T2219" s="108" t="s">
        <v>156</v>
      </c>
      <c r="U2219" s="110" t="s">
        <v>157</v>
      </c>
      <c r="V2219" s="116">
        <v>0</v>
      </c>
      <c r="W2219" s="107">
        <v>0</v>
      </c>
      <c r="X2219" s="114">
        <v>2.6783512015991598E-7</v>
      </c>
      <c r="Y2219" s="108" t="s">
        <v>156</v>
      </c>
      <c r="Z2219" s="109">
        <v>0</v>
      </c>
      <c r="AA2219" s="107">
        <v>0</v>
      </c>
      <c r="AB2219" s="108">
        <v>0</v>
      </c>
      <c r="AC2219" s="108" t="s">
        <v>156</v>
      </c>
      <c r="AD2219" s="110" t="s">
        <v>157</v>
      </c>
    </row>
    <row r="2220" spans="1:30" x14ac:dyDescent="0.2">
      <c r="A2220" s="105" t="s">
        <v>6424</v>
      </c>
      <c r="B2220" s="105" t="s">
        <v>6425</v>
      </c>
      <c r="C2220" s="105" t="s">
        <v>6426</v>
      </c>
      <c r="D2220" s="116">
        <v>0</v>
      </c>
      <c r="E2220" s="107">
        <v>0</v>
      </c>
      <c r="F2220" s="108">
        <v>2.1818497929933001E-4</v>
      </c>
      <c r="G2220" s="108" t="s">
        <v>156</v>
      </c>
      <c r="H2220" s="113">
        <v>0</v>
      </c>
      <c r="I2220" s="107">
        <v>0</v>
      </c>
      <c r="J2220" s="114">
        <v>1.37236459468264E-5</v>
      </c>
      <c r="K2220" s="108" t="s">
        <v>156</v>
      </c>
      <c r="L2220" s="110" t="s">
        <v>157</v>
      </c>
      <c r="M2220" s="116">
        <v>0</v>
      </c>
      <c r="N2220" s="111">
        <v>0</v>
      </c>
      <c r="O2220" s="115">
        <v>7.7764078054407795E-5</v>
      </c>
      <c r="P2220" s="112" t="s">
        <v>156</v>
      </c>
      <c r="Q2220" s="109">
        <v>-1.28460341176902E-4</v>
      </c>
      <c r="R2220" s="107">
        <v>2.9633623385279744E-4</v>
      </c>
      <c r="S2220" s="108">
        <v>1.5201898805679401E-4</v>
      </c>
      <c r="T2220" s="108">
        <v>118.33923735843899</v>
      </c>
      <c r="U2220" s="110" t="s">
        <v>157</v>
      </c>
      <c r="V2220" s="116">
        <v>0</v>
      </c>
      <c r="W2220" s="107">
        <v>0</v>
      </c>
      <c r="X2220" s="114">
        <v>1.13609913881552E-5</v>
      </c>
      <c r="Y2220" s="108" t="s">
        <v>156</v>
      </c>
      <c r="Z2220" s="113">
        <v>0</v>
      </c>
      <c r="AA2220" s="107">
        <v>0</v>
      </c>
      <c r="AB2220" s="114">
        <v>9.9571139897233608E-6</v>
      </c>
      <c r="AC2220" s="108" t="s">
        <v>156</v>
      </c>
      <c r="AD2220" s="110" t="s">
        <v>157</v>
      </c>
    </row>
    <row r="2221" spans="1:30" x14ac:dyDescent="0.2">
      <c r="A2221" s="105" t="s">
        <v>6427</v>
      </c>
      <c r="B2221" s="105" t="s">
        <v>6428</v>
      </c>
      <c r="C2221" s="105" t="s">
        <v>6429</v>
      </c>
      <c r="D2221" s="116">
        <v>0</v>
      </c>
      <c r="E2221" s="107">
        <v>0</v>
      </c>
      <c r="F2221" s="108">
        <v>2.2099069491490601E-4</v>
      </c>
      <c r="G2221" s="108" t="s">
        <v>156</v>
      </c>
      <c r="H2221" s="113">
        <v>0</v>
      </c>
      <c r="I2221" s="107">
        <v>0</v>
      </c>
      <c r="J2221" s="114">
        <v>4.3610839026708998E-8</v>
      </c>
      <c r="K2221" s="108" t="s">
        <v>156</v>
      </c>
      <c r="L2221" s="110" t="s">
        <v>157</v>
      </c>
      <c r="M2221" s="116">
        <v>0</v>
      </c>
      <c r="N2221" s="111">
        <v>0</v>
      </c>
      <c r="O2221" s="115">
        <v>1.20272878151284E-5</v>
      </c>
      <c r="P2221" s="112" t="s">
        <v>156</v>
      </c>
      <c r="Q2221" s="113">
        <v>0</v>
      </c>
      <c r="R2221" s="107">
        <v>0</v>
      </c>
      <c r="S2221" s="114">
        <v>1.73671090345651E-5</v>
      </c>
      <c r="T2221" s="108" t="s">
        <v>156</v>
      </c>
      <c r="U2221" s="110" t="s">
        <v>157</v>
      </c>
      <c r="V2221" s="116">
        <v>0</v>
      </c>
      <c r="W2221" s="107">
        <v>0</v>
      </c>
      <c r="X2221" s="114">
        <v>8.4594632209783699E-7</v>
      </c>
      <c r="Y2221" s="108" t="s">
        <v>156</v>
      </c>
      <c r="Z2221" s="113">
        <v>0</v>
      </c>
      <c r="AA2221" s="107">
        <v>0</v>
      </c>
      <c r="AB2221" s="114">
        <v>1.4435885424790099E-21</v>
      </c>
      <c r="AC2221" s="108" t="s">
        <v>156</v>
      </c>
      <c r="AD2221" s="110" t="s">
        <v>157</v>
      </c>
    </row>
    <row r="2222" spans="1:30" x14ac:dyDescent="0.2">
      <c r="A2222" s="105" t="s">
        <v>6430</v>
      </c>
      <c r="B2222" s="105" t="s">
        <v>6431</v>
      </c>
      <c r="C2222" s="105" t="s">
        <v>6432</v>
      </c>
      <c r="D2222" s="116">
        <v>0</v>
      </c>
      <c r="E2222" s="107">
        <v>0</v>
      </c>
      <c r="F2222" s="114">
        <v>7.0076500109751799E-5</v>
      </c>
      <c r="G2222" s="108" t="s">
        <v>156</v>
      </c>
      <c r="H2222" s="113">
        <v>0</v>
      </c>
      <c r="I2222" s="107">
        <v>0</v>
      </c>
      <c r="J2222" s="114">
        <v>3.76168459313969E-7</v>
      </c>
      <c r="K2222" s="108" t="s">
        <v>156</v>
      </c>
      <c r="L2222" s="110" t="s">
        <v>157</v>
      </c>
      <c r="M2222" s="116">
        <v>0</v>
      </c>
      <c r="N2222" s="111">
        <v>0</v>
      </c>
      <c r="O2222" s="115">
        <v>1.69547387330568E-5</v>
      </c>
      <c r="P2222" s="112" t="s">
        <v>156</v>
      </c>
      <c r="Q2222" s="113">
        <v>0</v>
      </c>
      <c r="R2222" s="107">
        <v>0</v>
      </c>
      <c r="S2222" s="114">
        <v>1.14554585193819E-5</v>
      </c>
      <c r="T2222" s="108" t="s">
        <v>156</v>
      </c>
      <c r="U2222" s="110" t="s">
        <v>157</v>
      </c>
      <c r="V2222" s="116">
        <v>0</v>
      </c>
      <c r="W2222" s="107">
        <v>0</v>
      </c>
      <c r="X2222" s="114">
        <v>2.5592905961049203E-7</v>
      </c>
      <c r="Y2222" s="108" t="s">
        <v>156</v>
      </c>
      <c r="Z2222" s="113">
        <v>0</v>
      </c>
      <c r="AA2222" s="107">
        <v>0</v>
      </c>
      <c r="AB2222" s="114">
        <v>2.52002853105459E-7</v>
      </c>
      <c r="AC2222" s="108" t="s">
        <v>156</v>
      </c>
      <c r="AD2222" s="110" t="s">
        <v>157</v>
      </c>
    </row>
    <row r="2223" spans="1:30" x14ac:dyDescent="0.2">
      <c r="A2223" s="105" t="s">
        <v>6433</v>
      </c>
      <c r="B2223" s="105" t="s">
        <v>6434</v>
      </c>
      <c r="C2223" s="105" t="s">
        <v>6435</v>
      </c>
      <c r="D2223" s="116">
        <v>0</v>
      </c>
      <c r="E2223" s="107">
        <v>0</v>
      </c>
      <c r="F2223" s="108">
        <v>2.29922217007962E-4</v>
      </c>
      <c r="G2223" s="108" t="s">
        <v>156</v>
      </c>
      <c r="H2223" s="113">
        <v>0</v>
      </c>
      <c r="I2223" s="107">
        <v>0</v>
      </c>
      <c r="J2223" s="114">
        <v>2.5077897287598798E-7</v>
      </c>
      <c r="K2223" s="108" t="s">
        <v>156</v>
      </c>
      <c r="L2223" s="110" t="s">
        <v>157</v>
      </c>
      <c r="M2223" s="116">
        <v>0</v>
      </c>
      <c r="N2223" s="111">
        <v>0</v>
      </c>
      <c r="O2223" s="115">
        <v>1.6093505641047099E-5</v>
      </c>
      <c r="P2223" s="112" t="s">
        <v>156</v>
      </c>
      <c r="Q2223" s="113">
        <v>0</v>
      </c>
      <c r="R2223" s="107">
        <v>0</v>
      </c>
      <c r="S2223" s="114">
        <v>1.8369636836542999E-5</v>
      </c>
      <c r="T2223" s="108" t="s">
        <v>156</v>
      </c>
      <c r="U2223" s="110" t="s">
        <v>157</v>
      </c>
      <c r="V2223" s="116">
        <v>0</v>
      </c>
      <c r="W2223" s="107">
        <v>0</v>
      </c>
      <c r="X2223" s="114">
        <v>7.9561209637088396E-7</v>
      </c>
      <c r="Y2223" s="108" t="s">
        <v>156</v>
      </c>
      <c r="Z2223" s="109">
        <v>0</v>
      </c>
      <c r="AA2223" s="107">
        <v>0</v>
      </c>
      <c r="AB2223" s="108">
        <v>0</v>
      </c>
      <c r="AC2223" s="108" t="s">
        <v>156</v>
      </c>
      <c r="AD2223" s="110" t="s">
        <v>157</v>
      </c>
    </row>
    <row r="2224" spans="1:30" x14ac:dyDescent="0.2">
      <c r="A2224" s="105" t="s">
        <v>6436</v>
      </c>
      <c r="B2224" s="105" t="s">
        <v>6437</v>
      </c>
      <c r="C2224" s="105" t="s">
        <v>6438</v>
      </c>
      <c r="D2224" s="116">
        <v>0</v>
      </c>
      <c r="E2224" s="107">
        <v>0</v>
      </c>
      <c r="F2224" s="114">
        <v>4.6854699153263498E-5</v>
      </c>
      <c r="G2224" s="108" t="s">
        <v>156</v>
      </c>
      <c r="H2224" s="113">
        <v>0</v>
      </c>
      <c r="I2224" s="107">
        <v>0</v>
      </c>
      <c r="J2224" s="114">
        <v>6.5121572183624097E-7</v>
      </c>
      <c r="K2224" s="108" t="s">
        <v>156</v>
      </c>
      <c r="L2224" s="110" t="s">
        <v>157</v>
      </c>
      <c r="M2224" s="116">
        <v>0</v>
      </c>
      <c r="N2224" s="111">
        <v>0</v>
      </c>
      <c r="O2224" s="115">
        <v>2.91871932019156E-5</v>
      </c>
      <c r="P2224" s="112" t="s">
        <v>156</v>
      </c>
      <c r="Q2224" s="113">
        <v>0</v>
      </c>
      <c r="R2224" s="107">
        <v>0</v>
      </c>
      <c r="S2224" s="114">
        <v>5.3521779844445296E-6</v>
      </c>
      <c r="T2224" s="108" t="s">
        <v>156</v>
      </c>
      <c r="U2224" s="110" t="s">
        <v>157</v>
      </c>
      <c r="V2224" s="116">
        <v>0</v>
      </c>
      <c r="W2224" s="107">
        <v>0</v>
      </c>
      <c r="X2224" s="114">
        <v>4.4275172451516398E-7</v>
      </c>
      <c r="Y2224" s="108" t="s">
        <v>156</v>
      </c>
      <c r="Z2224" s="113">
        <v>0</v>
      </c>
      <c r="AA2224" s="107">
        <v>0</v>
      </c>
      <c r="AB2224" s="114">
        <v>2.5200286263868099E-7</v>
      </c>
      <c r="AC2224" s="108" t="s">
        <v>156</v>
      </c>
      <c r="AD2224" s="110" t="s">
        <v>157</v>
      </c>
    </row>
    <row r="2225" spans="1:30" x14ac:dyDescent="0.2">
      <c r="A2225" s="105" t="s">
        <v>6439</v>
      </c>
      <c r="B2225" s="105" t="s">
        <v>6440</v>
      </c>
      <c r="C2225" s="105" t="s">
        <v>6441</v>
      </c>
      <c r="D2225" s="116">
        <v>0</v>
      </c>
      <c r="E2225" s="107">
        <v>0</v>
      </c>
      <c r="F2225" s="114">
        <v>4.8341478602430599E-5</v>
      </c>
      <c r="G2225" s="108" t="s">
        <v>156</v>
      </c>
      <c r="H2225" s="113">
        <v>0</v>
      </c>
      <c r="I2225" s="107">
        <v>0</v>
      </c>
      <c r="J2225" s="114">
        <v>4.3606192854102399E-8</v>
      </c>
      <c r="K2225" s="108" t="s">
        <v>156</v>
      </c>
      <c r="L2225" s="110" t="s">
        <v>157</v>
      </c>
      <c r="M2225" s="116">
        <v>0</v>
      </c>
      <c r="N2225" s="111">
        <v>0</v>
      </c>
      <c r="O2225" s="115">
        <v>3.3015083424367303E-5</v>
      </c>
      <c r="P2225" s="112" t="s">
        <v>156</v>
      </c>
      <c r="Q2225" s="113">
        <v>0</v>
      </c>
      <c r="R2225" s="107">
        <v>0</v>
      </c>
      <c r="S2225" s="114">
        <v>1.1808302527388301E-5</v>
      </c>
      <c r="T2225" s="108" t="s">
        <v>156</v>
      </c>
      <c r="U2225" s="110" t="s">
        <v>157</v>
      </c>
      <c r="V2225" s="116">
        <v>0</v>
      </c>
      <c r="W2225" s="107">
        <v>0</v>
      </c>
      <c r="X2225" s="114">
        <v>2.5592905935429299E-7</v>
      </c>
      <c r="Y2225" s="108" t="s">
        <v>156</v>
      </c>
      <c r="Z2225" s="113">
        <v>0</v>
      </c>
      <c r="AA2225" s="107">
        <v>0</v>
      </c>
      <c r="AB2225" s="114">
        <v>2.0044043468481201E-11</v>
      </c>
      <c r="AC2225" s="108" t="s">
        <v>156</v>
      </c>
      <c r="AD2225" s="110" t="s">
        <v>157</v>
      </c>
    </row>
    <row r="2226" spans="1:30" x14ac:dyDescent="0.2">
      <c r="A2226" s="105" t="s">
        <v>6442</v>
      </c>
      <c r="B2226" s="105" t="s">
        <v>6443</v>
      </c>
      <c r="C2226" s="105" t="s">
        <v>6444</v>
      </c>
      <c r="D2226" s="116">
        <v>0</v>
      </c>
      <c r="E2226" s="107">
        <v>0</v>
      </c>
      <c r="F2226" s="114">
        <v>5.2278796993593697E-5</v>
      </c>
      <c r="G2226" s="108" t="s">
        <v>156</v>
      </c>
      <c r="H2226" s="113">
        <v>0</v>
      </c>
      <c r="I2226" s="107">
        <v>0</v>
      </c>
      <c r="J2226" s="114">
        <v>1.6496653530319199E-5</v>
      </c>
      <c r="K2226" s="108" t="s">
        <v>156</v>
      </c>
      <c r="L2226" s="110" t="s">
        <v>157</v>
      </c>
      <c r="M2226" s="116">
        <v>0</v>
      </c>
      <c r="N2226" s="111">
        <v>0</v>
      </c>
      <c r="O2226" s="115">
        <v>3.5357516509155901E-5</v>
      </c>
      <c r="P2226" s="112" t="s">
        <v>156</v>
      </c>
      <c r="Q2226" s="109">
        <v>0</v>
      </c>
      <c r="R2226" s="107">
        <v>0</v>
      </c>
      <c r="S2226" s="108">
        <v>0</v>
      </c>
      <c r="T2226" s="108" t="s">
        <v>156</v>
      </c>
      <c r="U2226" s="110" t="s">
        <v>157</v>
      </c>
      <c r="V2226" s="116">
        <v>0</v>
      </c>
      <c r="W2226" s="107">
        <v>0</v>
      </c>
      <c r="X2226" s="114">
        <v>1.5043874588599801E-5</v>
      </c>
      <c r="Y2226" s="108" t="s">
        <v>156</v>
      </c>
      <c r="Z2226" s="113">
        <v>0</v>
      </c>
      <c r="AA2226" s="107">
        <v>0</v>
      </c>
      <c r="AB2226" s="114">
        <v>1.0095053269906201E-5</v>
      </c>
      <c r="AC2226" s="108" t="s">
        <v>156</v>
      </c>
      <c r="AD2226" s="110" t="s">
        <v>157</v>
      </c>
    </row>
    <row r="2227" spans="1:30" x14ac:dyDescent="0.2">
      <c r="A2227" s="105" t="s">
        <v>6445</v>
      </c>
      <c r="B2227" s="105" t="s">
        <v>6446</v>
      </c>
      <c r="C2227" s="105" t="s">
        <v>6447</v>
      </c>
      <c r="D2227" s="106">
        <v>0</v>
      </c>
      <c r="E2227" s="107">
        <v>0</v>
      </c>
      <c r="F2227" s="108">
        <v>1.9789427097398498E-3</v>
      </c>
      <c r="G2227" s="108" t="s">
        <v>156</v>
      </c>
      <c r="H2227" s="113">
        <v>0</v>
      </c>
      <c r="I2227" s="107">
        <v>0</v>
      </c>
      <c r="J2227" s="114">
        <v>6.14778791358081E-6</v>
      </c>
      <c r="K2227" s="108" t="s">
        <v>156</v>
      </c>
      <c r="L2227" s="110" t="s">
        <v>157</v>
      </c>
      <c r="M2227" s="116">
        <v>0</v>
      </c>
      <c r="N2227" s="111">
        <v>0</v>
      </c>
      <c r="O2227" s="115">
        <v>2.3677111792811601E-5</v>
      </c>
      <c r="P2227" s="112" t="s">
        <v>156</v>
      </c>
      <c r="Q2227" s="113">
        <v>0</v>
      </c>
      <c r="R2227" s="107">
        <v>0</v>
      </c>
      <c r="S2227" s="114">
        <v>9.7729633526925201E-5</v>
      </c>
      <c r="T2227" s="108" t="s">
        <v>156</v>
      </c>
      <c r="U2227" s="110" t="s">
        <v>157</v>
      </c>
      <c r="V2227" s="116">
        <v>0</v>
      </c>
      <c r="W2227" s="107">
        <v>0</v>
      </c>
      <c r="X2227" s="108">
        <v>2.0715169889917799E-4</v>
      </c>
      <c r="Y2227" s="108" t="s">
        <v>156</v>
      </c>
      <c r="Z2227" s="113">
        <v>0</v>
      </c>
      <c r="AA2227" s="107">
        <v>0</v>
      </c>
      <c r="AB2227" s="114">
        <v>1.8137630910245499E-6</v>
      </c>
      <c r="AC2227" s="108" t="s">
        <v>156</v>
      </c>
      <c r="AD2227" s="110" t="s">
        <v>157</v>
      </c>
    </row>
    <row r="2228" spans="1:30" x14ac:dyDescent="0.2">
      <c r="A2228" s="105" t="s">
        <v>6448</v>
      </c>
      <c r="B2228" s="105" t="s">
        <v>6449</v>
      </c>
      <c r="C2228" s="105" t="s">
        <v>6450</v>
      </c>
      <c r="D2228" s="116">
        <v>0</v>
      </c>
      <c r="E2228" s="107">
        <v>0</v>
      </c>
      <c r="F2228" s="108">
        <v>1.6742596165135199E-4</v>
      </c>
      <c r="G2228" s="108" t="s">
        <v>156</v>
      </c>
      <c r="H2228" s="113">
        <v>0</v>
      </c>
      <c r="I2228" s="107">
        <v>0</v>
      </c>
      <c r="J2228" s="114">
        <v>8.2493287951919295E-6</v>
      </c>
      <c r="K2228" s="108" t="s">
        <v>156</v>
      </c>
      <c r="L2228" s="110" t="s">
        <v>157</v>
      </c>
      <c r="M2228" s="116">
        <v>0</v>
      </c>
      <c r="N2228" s="111">
        <v>0</v>
      </c>
      <c r="O2228" s="115">
        <v>6.8806262086113003E-5</v>
      </c>
      <c r="P2228" s="112" t="s">
        <v>156</v>
      </c>
      <c r="Q2228" s="113">
        <v>0</v>
      </c>
      <c r="R2228" s="107">
        <v>0</v>
      </c>
      <c r="S2228" s="114">
        <v>9.9518198849879303E-5</v>
      </c>
      <c r="T2228" s="108" t="s">
        <v>156</v>
      </c>
      <c r="U2228" s="110" t="s">
        <v>157</v>
      </c>
      <c r="V2228" s="116">
        <v>0</v>
      </c>
      <c r="W2228" s="107">
        <v>0</v>
      </c>
      <c r="X2228" s="108">
        <v>1.09730092438664E-4</v>
      </c>
      <c r="Y2228" s="108" t="s">
        <v>156</v>
      </c>
      <c r="Z2228" s="113">
        <v>0</v>
      </c>
      <c r="AA2228" s="107">
        <v>0</v>
      </c>
      <c r="AB2228" s="114">
        <v>7.9022750139942892E-6</v>
      </c>
      <c r="AC2228" s="108" t="s">
        <v>156</v>
      </c>
      <c r="AD2228" s="110" t="s">
        <v>157</v>
      </c>
    </row>
    <row r="2229" spans="1:30" x14ac:dyDescent="0.2">
      <c r="A2229" s="105" t="s">
        <v>6451</v>
      </c>
      <c r="B2229" s="105" t="s">
        <v>6452</v>
      </c>
      <c r="C2229" s="105" t="s">
        <v>6453</v>
      </c>
      <c r="D2229" s="116">
        <v>0</v>
      </c>
      <c r="E2229" s="107">
        <v>0</v>
      </c>
      <c r="F2229" s="114">
        <v>6.6197279423197501E-5</v>
      </c>
      <c r="G2229" s="108" t="s">
        <v>156</v>
      </c>
      <c r="H2229" s="113">
        <v>0</v>
      </c>
      <c r="I2229" s="107">
        <v>0</v>
      </c>
      <c r="J2229" s="114">
        <v>1.50775997263438E-5</v>
      </c>
      <c r="K2229" s="108" t="s">
        <v>156</v>
      </c>
      <c r="L2229" s="110" t="s">
        <v>157</v>
      </c>
      <c r="M2229" s="116">
        <v>0</v>
      </c>
      <c r="N2229" s="111">
        <v>0</v>
      </c>
      <c r="O2229" s="115">
        <v>2.8248478559121101E-5</v>
      </c>
      <c r="P2229" s="112" t="s">
        <v>156</v>
      </c>
      <c r="Q2229" s="113">
        <v>0</v>
      </c>
      <c r="R2229" s="107">
        <v>0</v>
      </c>
      <c r="S2229" s="114">
        <v>2.3415506885909299E-5</v>
      </c>
      <c r="T2229" s="108" t="s">
        <v>156</v>
      </c>
      <c r="U2229" s="110" t="s">
        <v>157</v>
      </c>
      <c r="V2229" s="106">
        <v>0</v>
      </c>
      <c r="W2229" s="107">
        <v>0</v>
      </c>
      <c r="X2229" s="108">
        <v>0</v>
      </c>
      <c r="Y2229" s="108" t="s">
        <v>156</v>
      </c>
      <c r="Z2229" s="113">
        <v>0</v>
      </c>
      <c r="AA2229" s="107">
        <v>0</v>
      </c>
      <c r="AB2229" s="114">
        <v>9.1455107480583601E-6</v>
      </c>
      <c r="AC2229" s="108" t="s">
        <v>156</v>
      </c>
      <c r="AD2229" s="110" t="s">
        <v>157</v>
      </c>
    </row>
    <row r="2230" spans="1:30" x14ac:dyDescent="0.2">
      <c r="A2230" s="105" t="s">
        <v>6454</v>
      </c>
      <c r="B2230" s="105" t="s">
        <v>6455</v>
      </c>
      <c r="C2230" s="105" t="s">
        <v>6456</v>
      </c>
      <c r="D2230" s="106">
        <v>3.6974810240963902E-4</v>
      </c>
      <c r="E2230" s="107">
        <v>-1.500534076845754E-4</v>
      </c>
      <c r="F2230" s="108">
        <v>2.1548650161267E-3</v>
      </c>
      <c r="G2230" s="108">
        <v>582.7927180919927</v>
      </c>
      <c r="H2230" s="113">
        <v>0</v>
      </c>
      <c r="I2230" s="107">
        <v>0</v>
      </c>
      <c r="J2230" s="114">
        <v>6.1021767582291203E-6</v>
      </c>
      <c r="K2230" s="108" t="s">
        <v>156</v>
      </c>
      <c r="L2230" s="110" t="s">
        <v>157</v>
      </c>
      <c r="M2230" s="116">
        <v>0</v>
      </c>
      <c r="N2230" s="111">
        <v>0</v>
      </c>
      <c r="O2230" s="115">
        <v>8.2616962375964804E-5</v>
      </c>
      <c r="P2230" s="112" t="s">
        <v>156</v>
      </c>
      <c r="Q2230" s="109">
        <v>1.0411250464133401E-4</v>
      </c>
      <c r="R2230" s="107">
        <v>-2.4016990177465182E-4</v>
      </c>
      <c r="S2230" s="108">
        <v>1.6269445945964799E-4</v>
      </c>
      <c r="T2230" s="108">
        <v>156.26793344385283</v>
      </c>
      <c r="U2230" s="110" t="s">
        <v>157</v>
      </c>
      <c r="V2230" s="116">
        <v>4.0100002027085001E-5</v>
      </c>
      <c r="W2230" s="107">
        <v>-6.6401725496083795E-6</v>
      </c>
      <c r="X2230" s="108">
        <v>1.15663522698606E-3</v>
      </c>
      <c r="Y2230" s="108">
        <v>2884.3769788461022</v>
      </c>
      <c r="Z2230" s="113">
        <v>0</v>
      </c>
      <c r="AA2230" s="107">
        <v>0</v>
      </c>
      <c r="AB2230" s="114">
        <v>3.7321009269083001E-6</v>
      </c>
      <c r="AC2230" s="108" t="s">
        <v>156</v>
      </c>
      <c r="AD2230" s="110" t="s">
        <v>157</v>
      </c>
    </row>
    <row r="2231" spans="1:30" x14ac:dyDescent="0.2">
      <c r="A2231" s="105" t="s">
        <v>6457</v>
      </c>
      <c r="B2231" s="105" t="s">
        <v>6458</v>
      </c>
      <c r="C2231" s="105" t="s">
        <v>6459</v>
      </c>
      <c r="D2231" s="116">
        <v>0</v>
      </c>
      <c r="E2231" s="107">
        <v>0</v>
      </c>
      <c r="F2231" s="108">
        <v>1.7009399036210199E-4</v>
      </c>
      <c r="G2231" s="108" t="s">
        <v>156</v>
      </c>
      <c r="H2231" s="113">
        <v>0</v>
      </c>
      <c r="I2231" s="107">
        <v>0</v>
      </c>
      <c r="J2231" s="114">
        <v>8.7889137500806299E-6</v>
      </c>
      <c r="K2231" s="108" t="s">
        <v>156</v>
      </c>
      <c r="L2231" s="110" t="s">
        <v>157</v>
      </c>
      <c r="M2231" s="116">
        <v>6.4232713024188701E-5</v>
      </c>
      <c r="N2231" s="111">
        <v>-3.4882542100678124E-5</v>
      </c>
      <c r="O2231" s="115">
        <v>8.0097322220961097E-5</v>
      </c>
      <c r="P2231" s="112">
        <v>124.69864411736449</v>
      </c>
      <c r="Q2231" s="113">
        <v>1.36835638995301E-5</v>
      </c>
      <c r="R2231" s="107">
        <v>-3.1565662635807729E-5</v>
      </c>
      <c r="S2231" s="108">
        <v>1.4122359232426499E-4</v>
      </c>
      <c r="T2231" s="108">
        <v>1032.0673280819383</v>
      </c>
      <c r="U2231" s="110">
        <v>-0.14414914490865735</v>
      </c>
      <c r="V2231" s="116">
        <v>0</v>
      </c>
      <c r="W2231" s="107">
        <v>0</v>
      </c>
      <c r="X2231" s="114">
        <v>5.21678597519284E-5</v>
      </c>
      <c r="Y2231" s="108" t="s">
        <v>156</v>
      </c>
      <c r="Z2231" s="113">
        <v>0</v>
      </c>
      <c r="AA2231" s="107">
        <v>0</v>
      </c>
      <c r="AB2231" s="114">
        <v>1.0226425232896301E-5</v>
      </c>
      <c r="AC2231" s="108" t="s">
        <v>156</v>
      </c>
      <c r="AD2231" s="110" t="s">
        <v>157</v>
      </c>
    </row>
    <row r="2232" spans="1:30" x14ac:dyDescent="0.2">
      <c r="A2232" s="105" t="s">
        <v>6460</v>
      </c>
      <c r="B2232" s="105" t="s">
        <v>6461</v>
      </c>
      <c r="C2232" s="105" t="s">
        <v>6462</v>
      </c>
      <c r="D2232" s="106">
        <v>0</v>
      </c>
      <c r="E2232" s="107">
        <v>0</v>
      </c>
      <c r="F2232" s="108">
        <v>2.5078180340469798E-3</v>
      </c>
      <c r="G2232" s="108" t="s">
        <v>156</v>
      </c>
      <c r="H2232" s="113">
        <v>0</v>
      </c>
      <c r="I2232" s="107">
        <v>0</v>
      </c>
      <c r="J2232" s="114">
        <v>1.3295976839686401E-5</v>
      </c>
      <c r="K2232" s="108" t="s">
        <v>156</v>
      </c>
      <c r="L2232" s="110" t="s">
        <v>157</v>
      </c>
      <c r="M2232" s="116">
        <v>0</v>
      </c>
      <c r="N2232" s="111">
        <v>0</v>
      </c>
      <c r="O2232" s="115">
        <v>7.4203626376343701E-6</v>
      </c>
      <c r="P2232" s="112" t="s">
        <v>156</v>
      </c>
      <c r="Q2232" s="113">
        <v>0</v>
      </c>
      <c r="R2232" s="107">
        <v>0</v>
      </c>
      <c r="S2232" s="114">
        <v>5.1291814891612299E-5</v>
      </c>
      <c r="T2232" s="108" t="s">
        <v>156</v>
      </c>
      <c r="U2232" s="110" t="s">
        <v>157</v>
      </c>
      <c r="V2232" s="116">
        <v>0</v>
      </c>
      <c r="W2232" s="107">
        <v>0</v>
      </c>
      <c r="X2232" s="108">
        <v>3.2547364619689602E-4</v>
      </c>
      <c r="Y2232" s="108" t="s">
        <v>156</v>
      </c>
      <c r="Z2232" s="113">
        <v>0</v>
      </c>
      <c r="AA2232" s="107">
        <v>0</v>
      </c>
      <c r="AB2232" s="114">
        <v>7.6284682430755901E-6</v>
      </c>
      <c r="AC2232" s="108" t="s">
        <v>156</v>
      </c>
      <c r="AD2232" s="110" t="s">
        <v>157</v>
      </c>
    </row>
    <row r="2233" spans="1:30" x14ac:dyDescent="0.2">
      <c r="A2233" s="105" t="s">
        <v>6463</v>
      </c>
      <c r="B2233" s="105" t="s">
        <v>6464</v>
      </c>
      <c r="C2233" s="105" t="s">
        <v>6465</v>
      </c>
      <c r="D2233" s="116">
        <v>0</v>
      </c>
      <c r="E2233" s="107">
        <v>0</v>
      </c>
      <c r="F2233" s="108">
        <v>2.9635366071002999E-4</v>
      </c>
      <c r="G2233" s="108" t="s">
        <v>156</v>
      </c>
      <c r="H2233" s="113">
        <v>0</v>
      </c>
      <c r="I2233" s="107">
        <v>0</v>
      </c>
      <c r="J2233" s="114">
        <v>1.5636780607549199E-5</v>
      </c>
      <c r="K2233" s="108" t="s">
        <v>156</v>
      </c>
      <c r="L2233" s="110" t="s">
        <v>157</v>
      </c>
      <c r="M2233" s="116">
        <v>0</v>
      </c>
      <c r="N2233" s="111">
        <v>0</v>
      </c>
      <c r="O2233" s="115">
        <v>1.3829307516492599E-5</v>
      </c>
      <c r="P2233" s="112" t="s">
        <v>156</v>
      </c>
      <c r="Q2233" s="113">
        <v>0</v>
      </c>
      <c r="R2233" s="107">
        <v>0</v>
      </c>
      <c r="S2233" s="114">
        <v>3.56308023780365E-5</v>
      </c>
      <c r="T2233" s="108" t="s">
        <v>156</v>
      </c>
      <c r="U2233" s="110" t="s">
        <v>157</v>
      </c>
      <c r="V2233" s="116">
        <v>0</v>
      </c>
      <c r="W2233" s="107">
        <v>0</v>
      </c>
      <c r="X2233" s="108">
        <v>1.95071190598665E-4</v>
      </c>
      <c r="Y2233" s="108" t="s">
        <v>156</v>
      </c>
      <c r="Z2233" s="113">
        <v>0</v>
      </c>
      <c r="AA2233" s="107">
        <v>0</v>
      </c>
      <c r="AB2233" s="114">
        <v>9.1419010028875903E-6</v>
      </c>
      <c r="AC2233" s="108" t="s">
        <v>156</v>
      </c>
      <c r="AD2233" s="110" t="s">
        <v>157</v>
      </c>
    </row>
    <row r="2234" spans="1:30" x14ac:dyDescent="0.2">
      <c r="A2234" s="105" t="s">
        <v>6466</v>
      </c>
      <c r="B2234" s="105" t="s">
        <v>6467</v>
      </c>
      <c r="C2234" s="105" t="s">
        <v>6468</v>
      </c>
      <c r="D2234" s="106">
        <v>1.8703245885490899E-4</v>
      </c>
      <c r="E2234" s="107">
        <v>-7.5902641868629651E-5</v>
      </c>
      <c r="F2234" s="108">
        <v>2.61147115010047E-3</v>
      </c>
      <c r="G2234" s="108">
        <v>1396.2662770350075</v>
      </c>
      <c r="H2234" s="113">
        <v>0</v>
      </c>
      <c r="I2234" s="107">
        <v>0</v>
      </c>
      <c r="J2234" s="114">
        <v>2.5179041078865901E-6</v>
      </c>
      <c r="K2234" s="108" t="s">
        <v>156</v>
      </c>
      <c r="L2234" s="110" t="s">
        <v>157</v>
      </c>
      <c r="M2234" s="116">
        <v>0</v>
      </c>
      <c r="N2234" s="111">
        <v>0</v>
      </c>
      <c r="O2234" s="115">
        <v>1.1552135966732801E-5</v>
      </c>
      <c r="P2234" s="112" t="s">
        <v>156</v>
      </c>
      <c r="Q2234" s="113">
        <v>0</v>
      </c>
      <c r="R2234" s="107">
        <v>0</v>
      </c>
      <c r="S2234" s="114">
        <v>2.8300263714666901E-5</v>
      </c>
      <c r="T2234" s="108" t="s">
        <v>156</v>
      </c>
      <c r="U2234" s="110" t="s">
        <v>157</v>
      </c>
      <c r="V2234" s="106">
        <v>2.3928290420540299E-3</v>
      </c>
      <c r="W2234" s="107">
        <v>-3.962293495701325E-4</v>
      </c>
      <c r="X2234" s="108">
        <v>1.1680294666703999E-3</v>
      </c>
      <c r="Y2234" s="108">
        <v>48.813744991483013</v>
      </c>
      <c r="Z2234" s="113">
        <v>0</v>
      </c>
      <c r="AA2234" s="107">
        <v>0</v>
      </c>
      <c r="AB2234" s="114">
        <v>2.9511224918456099E-6</v>
      </c>
      <c r="AC2234" s="108" t="s">
        <v>156</v>
      </c>
      <c r="AD2234" s="110" t="s">
        <v>157</v>
      </c>
    </row>
    <row r="2235" spans="1:30" x14ac:dyDescent="0.2">
      <c r="A2235" s="105" t="s">
        <v>6469</v>
      </c>
      <c r="B2235" s="105" t="s">
        <v>6470</v>
      </c>
      <c r="C2235" s="105" t="s">
        <v>6471</v>
      </c>
      <c r="D2235" s="116">
        <v>0</v>
      </c>
      <c r="E2235" s="107">
        <v>0</v>
      </c>
      <c r="F2235" s="108">
        <v>2.8627492259455998E-4</v>
      </c>
      <c r="G2235" s="108" t="s">
        <v>156</v>
      </c>
      <c r="H2235" s="113">
        <v>0</v>
      </c>
      <c r="I2235" s="107">
        <v>0</v>
      </c>
      <c r="J2235" s="114">
        <v>4.7045730642043398E-7</v>
      </c>
      <c r="K2235" s="108" t="s">
        <v>156</v>
      </c>
      <c r="L2235" s="110" t="s">
        <v>157</v>
      </c>
      <c r="M2235" s="116">
        <v>0</v>
      </c>
      <c r="N2235" s="111">
        <v>0</v>
      </c>
      <c r="O2235" s="115">
        <v>2.5825360884816199E-5</v>
      </c>
      <c r="P2235" s="112" t="s">
        <v>156</v>
      </c>
      <c r="Q2235" s="113">
        <v>0</v>
      </c>
      <c r="R2235" s="107">
        <v>0</v>
      </c>
      <c r="S2235" s="114">
        <v>4.072287348391E-5</v>
      </c>
      <c r="T2235" s="108" t="s">
        <v>156</v>
      </c>
      <c r="U2235" s="110" t="s">
        <v>157</v>
      </c>
      <c r="V2235" s="116">
        <v>0</v>
      </c>
      <c r="W2235" s="107">
        <v>0</v>
      </c>
      <c r="X2235" s="108">
        <v>1.3359677329814301E-4</v>
      </c>
      <c r="Y2235" s="108" t="s">
        <v>156</v>
      </c>
      <c r="Z2235" s="113">
        <v>0</v>
      </c>
      <c r="AA2235" s="107">
        <v>0</v>
      </c>
      <c r="AB2235" s="114">
        <v>5.7981704726482397E-6</v>
      </c>
      <c r="AC2235" s="108" t="s">
        <v>156</v>
      </c>
      <c r="AD2235" s="110" t="s">
        <v>157</v>
      </c>
    </row>
    <row r="2236" spans="1:30" x14ac:dyDescent="0.2">
      <c r="A2236" s="105" t="s">
        <v>6472</v>
      </c>
      <c r="B2236" s="105" t="s">
        <v>6473</v>
      </c>
      <c r="C2236" s="105" t="s">
        <v>6474</v>
      </c>
      <c r="D2236" s="106">
        <v>0</v>
      </c>
      <c r="E2236" s="107">
        <v>0</v>
      </c>
      <c r="F2236" s="108">
        <v>2.6818595397962398E-3</v>
      </c>
      <c r="G2236" s="108" t="s">
        <v>156</v>
      </c>
      <c r="H2236" s="113">
        <v>0</v>
      </c>
      <c r="I2236" s="107">
        <v>0</v>
      </c>
      <c r="J2236" s="114">
        <v>1.6681714929241701E-5</v>
      </c>
      <c r="K2236" s="108" t="s">
        <v>156</v>
      </c>
      <c r="L2236" s="110" t="s">
        <v>157</v>
      </c>
      <c r="M2236" s="116">
        <v>0</v>
      </c>
      <c r="N2236" s="111">
        <v>0</v>
      </c>
      <c r="O2236" s="112">
        <v>1.3419914498382301E-3</v>
      </c>
      <c r="P2236" s="112" t="s">
        <v>156</v>
      </c>
      <c r="Q2236" s="113">
        <v>0</v>
      </c>
      <c r="R2236" s="107">
        <v>0</v>
      </c>
      <c r="S2236" s="114">
        <v>5.5741410901475301E-5</v>
      </c>
      <c r="T2236" s="108" t="s">
        <v>156</v>
      </c>
      <c r="U2236" s="110" t="s">
        <v>157</v>
      </c>
      <c r="V2236" s="116">
        <v>0</v>
      </c>
      <c r="W2236" s="107">
        <v>0</v>
      </c>
      <c r="X2236" s="108">
        <v>3.4739403588560298E-4</v>
      </c>
      <c r="Y2236" s="108" t="s">
        <v>156</v>
      </c>
      <c r="Z2236" s="113">
        <v>0</v>
      </c>
      <c r="AA2236" s="107">
        <v>0</v>
      </c>
      <c r="AB2236" s="114">
        <v>4.1673661090783697E-5</v>
      </c>
      <c r="AC2236" s="108" t="s">
        <v>156</v>
      </c>
      <c r="AD2236" s="110" t="s">
        <v>157</v>
      </c>
    </row>
    <row r="2237" spans="1:30" x14ac:dyDescent="0.2">
      <c r="A2237" s="105" t="s">
        <v>6475</v>
      </c>
      <c r="B2237" s="105" t="s">
        <v>6476</v>
      </c>
      <c r="C2237" s="105" t="s">
        <v>6477</v>
      </c>
      <c r="D2237" s="106">
        <v>0</v>
      </c>
      <c r="E2237" s="107">
        <v>0</v>
      </c>
      <c r="F2237" s="108">
        <v>2.3673106587433698E-3</v>
      </c>
      <c r="G2237" s="108" t="s">
        <v>156</v>
      </c>
      <c r="H2237" s="113">
        <v>0</v>
      </c>
      <c r="I2237" s="107">
        <v>0</v>
      </c>
      <c r="J2237" s="114">
        <v>1.7267530214299399E-5</v>
      </c>
      <c r="K2237" s="108" t="s">
        <v>156</v>
      </c>
      <c r="L2237" s="110" t="s">
        <v>157</v>
      </c>
      <c r="M2237" s="106">
        <v>0</v>
      </c>
      <c r="N2237" s="111">
        <v>0</v>
      </c>
      <c r="O2237" s="112">
        <v>1.5744680443546999E-3</v>
      </c>
      <c r="P2237" s="112" t="s">
        <v>156</v>
      </c>
      <c r="Q2237" s="113">
        <v>0</v>
      </c>
      <c r="R2237" s="107">
        <v>0</v>
      </c>
      <c r="S2237" s="114">
        <v>4.4253479842998002E-5</v>
      </c>
      <c r="T2237" s="108" t="s">
        <v>156</v>
      </c>
      <c r="U2237" s="110" t="s">
        <v>157</v>
      </c>
      <c r="V2237" s="116">
        <v>0</v>
      </c>
      <c r="W2237" s="107">
        <v>0</v>
      </c>
      <c r="X2237" s="108">
        <v>3.4001597363129499E-4</v>
      </c>
      <c r="Y2237" s="108" t="s">
        <v>156</v>
      </c>
      <c r="Z2237" s="113">
        <v>0</v>
      </c>
      <c r="AA2237" s="107">
        <v>0</v>
      </c>
      <c r="AB2237" s="114">
        <v>2.88410709835573E-5</v>
      </c>
      <c r="AC2237" s="108" t="s">
        <v>156</v>
      </c>
      <c r="AD2237" s="110" t="s">
        <v>157</v>
      </c>
    </row>
    <row r="2238" spans="1:30" x14ac:dyDescent="0.2">
      <c r="A2238" s="105" t="s">
        <v>6478</v>
      </c>
      <c r="B2238" s="105" t="s">
        <v>6479</v>
      </c>
      <c r="C2238" s="105" t="s">
        <v>6480</v>
      </c>
      <c r="D2238" s="106">
        <v>0</v>
      </c>
      <c r="E2238" s="107">
        <v>0</v>
      </c>
      <c r="F2238" s="108">
        <v>2.23296289522235E-3</v>
      </c>
      <c r="G2238" s="108" t="s">
        <v>156</v>
      </c>
      <c r="H2238" s="113">
        <v>0</v>
      </c>
      <c r="I2238" s="107">
        <v>0</v>
      </c>
      <c r="J2238" s="114">
        <v>1.4071837670821799E-5</v>
      </c>
      <c r="K2238" s="108" t="s">
        <v>156</v>
      </c>
      <c r="L2238" s="110" t="s">
        <v>157</v>
      </c>
      <c r="M2238" s="106">
        <v>0</v>
      </c>
      <c r="N2238" s="111">
        <v>0</v>
      </c>
      <c r="O2238" s="112">
        <v>1.61648363080909E-3</v>
      </c>
      <c r="P2238" s="112" t="s">
        <v>156</v>
      </c>
      <c r="Q2238" s="113">
        <v>0</v>
      </c>
      <c r="R2238" s="107">
        <v>0</v>
      </c>
      <c r="S2238" s="114">
        <v>4.8730859878922497E-5</v>
      </c>
      <c r="T2238" s="108" t="s">
        <v>156</v>
      </c>
      <c r="U2238" s="110" t="s">
        <v>157</v>
      </c>
      <c r="V2238" s="116">
        <v>0</v>
      </c>
      <c r="W2238" s="107">
        <v>0</v>
      </c>
      <c r="X2238" s="108">
        <v>4.05251254300055E-4</v>
      </c>
      <c r="Y2238" s="108" t="s">
        <v>156</v>
      </c>
      <c r="Z2238" s="113">
        <v>0</v>
      </c>
      <c r="AA2238" s="107">
        <v>0</v>
      </c>
      <c r="AB2238" s="114">
        <v>3.6752266563280397E-5</v>
      </c>
      <c r="AC2238" s="108" t="s">
        <v>156</v>
      </c>
      <c r="AD2238" s="110" t="s">
        <v>157</v>
      </c>
    </row>
    <row r="2239" spans="1:30" x14ac:dyDescent="0.2">
      <c r="A2239" s="105" t="s">
        <v>6481</v>
      </c>
      <c r="B2239" s="105" t="s">
        <v>6482</v>
      </c>
      <c r="C2239" s="105" t="s">
        <v>6483</v>
      </c>
      <c r="D2239" s="106">
        <v>0</v>
      </c>
      <c r="E2239" s="107">
        <v>0</v>
      </c>
      <c r="F2239" s="108">
        <v>2.0369965584685198E-3</v>
      </c>
      <c r="G2239" s="108" t="s">
        <v>156</v>
      </c>
      <c r="H2239" s="113">
        <v>0</v>
      </c>
      <c r="I2239" s="107">
        <v>0</v>
      </c>
      <c r="J2239" s="114">
        <v>1.98518514142354E-5</v>
      </c>
      <c r="K2239" s="108" t="s">
        <v>156</v>
      </c>
      <c r="L2239" s="110" t="s">
        <v>157</v>
      </c>
      <c r="M2239" s="116">
        <v>0</v>
      </c>
      <c r="N2239" s="111">
        <v>0</v>
      </c>
      <c r="O2239" s="112">
        <v>1.3315348999414799E-3</v>
      </c>
      <c r="P2239" s="112" t="s">
        <v>156</v>
      </c>
      <c r="Q2239" s="113">
        <v>0</v>
      </c>
      <c r="R2239" s="107">
        <v>0</v>
      </c>
      <c r="S2239" s="114">
        <v>4.9299277168106002E-5</v>
      </c>
      <c r="T2239" s="108" t="s">
        <v>156</v>
      </c>
      <c r="U2239" s="110" t="s">
        <v>157</v>
      </c>
      <c r="V2239" s="116">
        <v>0</v>
      </c>
      <c r="W2239" s="107">
        <v>0</v>
      </c>
      <c r="X2239" s="108">
        <v>2.1163857143260601E-4</v>
      </c>
      <c r="Y2239" s="108" t="s">
        <v>156</v>
      </c>
      <c r="Z2239" s="113">
        <v>0</v>
      </c>
      <c r="AA2239" s="107">
        <v>0</v>
      </c>
      <c r="AB2239" s="114">
        <v>5.0696549526029502E-5</v>
      </c>
      <c r="AC2239" s="108" t="s">
        <v>156</v>
      </c>
      <c r="AD2239" s="110" t="s">
        <v>157</v>
      </c>
    </row>
    <row r="2240" spans="1:30" x14ac:dyDescent="0.2">
      <c r="A2240" s="105" t="s">
        <v>6484</v>
      </c>
      <c r="B2240" s="105" t="s">
        <v>6485</v>
      </c>
      <c r="C2240" s="105" t="s">
        <v>6486</v>
      </c>
      <c r="D2240" s="116">
        <v>0</v>
      </c>
      <c r="E2240" s="107">
        <v>0</v>
      </c>
      <c r="F2240" s="108">
        <v>1.04496003106023E-4</v>
      </c>
      <c r="G2240" s="108" t="s">
        <v>156</v>
      </c>
      <c r="H2240" s="113">
        <v>0</v>
      </c>
      <c r="I2240" s="107">
        <v>0</v>
      </c>
      <c r="J2240" s="114">
        <v>1.0293155995629799E-5</v>
      </c>
      <c r="K2240" s="108" t="s">
        <v>156</v>
      </c>
      <c r="L2240" s="110" t="s">
        <v>157</v>
      </c>
      <c r="M2240" s="116">
        <v>0</v>
      </c>
      <c r="N2240" s="111">
        <v>0</v>
      </c>
      <c r="O2240" s="115">
        <v>4.0763770840569499E-5</v>
      </c>
      <c r="P2240" s="112" t="s">
        <v>156</v>
      </c>
      <c r="Q2240" s="113">
        <v>0</v>
      </c>
      <c r="R2240" s="107">
        <v>0</v>
      </c>
      <c r="S2240" s="114">
        <v>1.9328721504252101E-5</v>
      </c>
      <c r="T2240" s="108" t="s">
        <v>156</v>
      </c>
      <c r="U2240" s="110" t="s">
        <v>157</v>
      </c>
      <c r="V2240" s="116">
        <v>0</v>
      </c>
      <c r="W2240" s="107">
        <v>0</v>
      </c>
      <c r="X2240" s="114">
        <v>5.1183784809633304E-7</v>
      </c>
      <c r="Y2240" s="108" t="s">
        <v>156</v>
      </c>
      <c r="Z2240" s="113">
        <v>0</v>
      </c>
      <c r="AA2240" s="107">
        <v>0</v>
      </c>
      <c r="AB2240" s="114">
        <v>1.1843719464460299E-6</v>
      </c>
      <c r="AC2240" s="108" t="s">
        <v>156</v>
      </c>
      <c r="AD2240" s="110" t="s">
        <v>157</v>
      </c>
    </row>
    <row r="2241" spans="1:30" x14ac:dyDescent="0.2">
      <c r="A2241" s="105" t="s">
        <v>6487</v>
      </c>
      <c r="B2241" s="105" t="s">
        <v>6488</v>
      </c>
      <c r="C2241" s="105" t="s">
        <v>6489</v>
      </c>
      <c r="D2241" s="106">
        <v>0</v>
      </c>
      <c r="E2241" s="107">
        <v>0</v>
      </c>
      <c r="F2241" s="108">
        <v>4.5784076066187799E-4</v>
      </c>
      <c r="G2241" s="108" t="s">
        <v>156</v>
      </c>
      <c r="H2241" s="113">
        <v>0</v>
      </c>
      <c r="I2241" s="107">
        <v>0</v>
      </c>
      <c r="J2241" s="114">
        <v>3.0357544256848098E-22</v>
      </c>
      <c r="K2241" s="108" t="s">
        <v>156</v>
      </c>
      <c r="L2241" s="110" t="s">
        <v>157</v>
      </c>
      <c r="M2241" s="116">
        <v>0</v>
      </c>
      <c r="N2241" s="111">
        <v>0</v>
      </c>
      <c r="O2241" s="115">
        <v>1.6165147748000299E-5</v>
      </c>
      <c r="P2241" s="112" t="s">
        <v>156</v>
      </c>
      <c r="Q2241" s="113">
        <v>0</v>
      </c>
      <c r="R2241" s="107">
        <v>0</v>
      </c>
      <c r="S2241" s="114">
        <v>3.8589660835112298E-5</v>
      </c>
      <c r="T2241" s="108" t="s">
        <v>156</v>
      </c>
      <c r="U2241" s="110" t="s">
        <v>157</v>
      </c>
      <c r="V2241" s="116">
        <v>0</v>
      </c>
      <c r="W2241" s="107">
        <v>0</v>
      </c>
      <c r="X2241" s="114">
        <v>1.21249560725974E-6</v>
      </c>
      <c r="Y2241" s="108" t="s">
        <v>156</v>
      </c>
      <c r="Z2241" s="109">
        <v>0</v>
      </c>
      <c r="AA2241" s="107">
        <v>0</v>
      </c>
      <c r="AB2241" s="108">
        <v>0</v>
      </c>
      <c r="AC2241" s="108" t="s">
        <v>156</v>
      </c>
      <c r="AD2241" s="110" t="s">
        <v>157</v>
      </c>
    </row>
    <row r="2242" spans="1:30" x14ac:dyDescent="0.2">
      <c r="A2242" s="105" t="s">
        <v>6490</v>
      </c>
      <c r="B2242" s="105" t="s">
        <v>6491</v>
      </c>
      <c r="C2242" s="105" t="s">
        <v>6492</v>
      </c>
      <c r="D2242" s="116">
        <v>0</v>
      </c>
      <c r="E2242" s="107">
        <v>0</v>
      </c>
      <c r="F2242" s="114">
        <v>3.6423730412273402E-5</v>
      </c>
      <c r="G2242" s="108" t="s">
        <v>156</v>
      </c>
      <c r="H2242" s="109">
        <v>0</v>
      </c>
      <c r="I2242" s="107">
        <v>0</v>
      </c>
      <c r="J2242" s="108">
        <v>0</v>
      </c>
      <c r="K2242" s="108" t="s">
        <v>156</v>
      </c>
      <c r="L2242" s="110" t="s">
        <v>157</v>
      </c>
      <c r="M2242" s="116">
        <v>0</v>
      </c>
      <c r="N2242" s="111">
        <v>0</v>
      </c>
      <c r="O2242" s="115">
        <v>3.1625477998892701E-5</v>
      </c>
      <c r="P2242" s="112" t="s">
        <v>156</v>
      </c>
      <c r="Q2242" s="113">
        <v>0</v>
      </c>
      <c r="R2242" s="107">
        <v>0</v>
      </c>
      <c r="S2242" s="114">
        <v>3.7233474390915901E-5</v>
      </c>
      <c r="T2242" s="108" t="s">
        <v>156</v>
      </c>
      <c r="U2242" s="110" t="s">
        <v>157</v>
      </c>
      <c r="V2242" s="116">
        <v>0</v>
      </c>
      <c r="W2242" s="107">
        <v>0</v>
      </c>
      <c r="X2242" s="114">
        <v>4.4305962292875998E-7</v>
      </c>
      <c r="Y2242" s="108" t="s">
        <v>156</v>
      </c>
      <c r="Z2242" s="113">
        <v>0</v>
      </c>
      <c r="AA2242" s="107">
        <v>0</v>
      </c>
      <c r="AB2242" s="114">
        <v>3.5663659587000001E-7</v>
      </c>
      <c r="AC2242" s="108" t="s">
        <v>156</v>
      </c>
      <c r="AD2242" s="110" t="s">
        <v>157</v>
      </c>
    </row>
    <row r="2243" spans="1:30" x14ac:dyDescent="0.2">
      <c r="A2243" s="105" t="s">
        <v>6493</v>
      </c>
      <c r="B2243" s="105" t="s">
        <v>6494</v>
      </c>
      <c r="C2243" s="105" t="s">
        <v>6495</v>
      </c>
      <c r="D2243" s="106">
        <v>0</v>
      </c>
      <c r="E2243" s="107">
        <v>0</v>
      </c>
      <c r="F2243" s="108">
        <v>4.1442089947972901E-4</v>
      </c>
      <c r="G2243" s="108" t="s">
        <v>156</v>
      </c>
      <c r="H2243" s="113">
        <v>0</v>
      </c>
      <c r="I2243" s="107">
        <v>0</v>
      </c>
      <c r="J2243" s="114">
        <v>3.7738941934585301E-7</v>
      </c>
      <c r="K2243" s="108" t="s">
        <v>156</v>
      </c>
      <c r="L2243" s="110" t="s">
        <v>157</v>
      </c>
      <c r="M2243" s="116">
        <v>0</v>
      </c>
      <c r="N2243" s="111">
        <v>0</v>
      </c>
      <c r="O2243" s="115">
        <v>1.8160005435906E-5</v>
      </c>
      <c r="P2243" s="112" t="s">
        <v>156</v>
      </c>
      <c r="Q2243" s="113">
        <v>0</v>
      </c>
      <c r="R2243" s="107">
        <v>0</v>
      </c>
      <c r="S2243" s="114">
        <v>3.8096878946150802E-5</v>
      </c>
      <c r="T2243" s="108" t="s">
        <v>156</v>
      </c>
      <c r="U2243" s="110" t="s">
        <v>157</v>
      </c>
      <c r="V2243" s="116">
        <v>0</v>
      </c>
      <c r="W2243" s="107">
        <v>0</v>
      </c>
      <c r="X2243" s="114">
        <v>1.31752771329475E-6</v>
      </c>
      <c r="Y2243" s="108" t="s">
        <v>156</v>
      </c>
      <c r="Z2243" s="113">
        <v>0</v>
      </c>
      <c r="AA2243" s="107">
        <v>0</v>
      </c>
      <c r="AB2243" s="114">
        <v>3.02799459890335E-7</v>
      </c>
      <c r="AC2243" s="108" t="s">
        <v>156</v>
      </c>
      <c r="AD2243" s="110" t="s">
        <v>157</v>
      </c>
    </row>
    <row r="2244" spans="1:30" x14ac:dyDescent="0.2">
      <c r="A2244" s="105" t="s">
        <v>6496</v>
      </c>
      <c r="B2244" s="105" t="s">
        <v>6497</v>
      </c>
      <c r="C2244" s="105" t="s">
        <v>6498</v>
      </c>
      <c r="D2244" s="116">
        <v>0</v>
      </c>
      <c r="E2244" s="107">
        <v>0</v>
      </c>
      <c r="F2244" s="114">
        <v>4.7171248204814503E-5</v>
      </c>
      <c r="G2244" s="108" t="s">
        <v>156</v>
      </c>
      <c r="H2244" s="113">
        <v>0</v>
      </c>
      <c r="I2244" s="107">
        <v>0</v>
      </c>
      <c r="J2244" s="114">
        <v>2.5077897287598999E-7</v>
      </c>
      <c r="K2244" s="108" t="s">
        <v>156</v>
      </c>
      <c r="L2244" s="110" t="s">
        <v>157</v>
      </c>
      <c r="M2244" s="116">
        <v>0</v>
      </c>
      <c r="N2244" s="111">
        <v>0</v>
      </c>
      <c r="O2244" s="115">
        <v>2.7033352591974501E-5</v>
      </c>
      <c r="P2244" s="112" t="s">
        <v>156</v>
      </c>
      <c r="Q2244" s="113">
        <v>0</v>
      </c>
      <c r="R2244" s="107">
        <v>0</v>
      </c>
      <c r="S2244" s="114">
        <v>3.5112507971054799E-5</v>
      </c>
      <c r="T2244" s="108" t="s">
        <v>156</v>
      </c>
      <c r="U2244" s="110" t="s">
        <v>157</v>
      </c>
      <c r="V2244" s="116">
        <v>0</v>
      </c>
      <c r="W2244" s="107">
        <v>0</v>
      </c>
      <c r="X2244" s="114">
        <v>3.6184721702002401E-7</v>
      </c>
      <c r="Y2244" s="108" t="s">
        <v>156</v>
      </c>
      <c r="Z2244" s="113">
        <v>0</v>
      </c>
      <c r="AA2244" s="107">
        <v>0</v>
      </c>
      <c r="AB2244" s="114">
        <v>2.52002862638692E-7</v>
      </c>
      <c r="AC2244" s="108" t="s">
        <v>156</v>
      </c>
      <c r="AD2244" s="110" t="s">
        <v>157</v>
      </c>
    </row>
    <row r="2245" spans="1:30" x14ac:dyDescent="0.2">
      <c r="A2245" s="105" t="s">
        <v>6499</v>
      </c>
      <c r="B2245" s="105" t="s">
        <v>6500</v>
      </c>
      <c r="C2245" s="105" t="s">
        <v>6501</v>
      </c>
      <c r="D2245" s="116">
        <v>0</v>
      </c>
      <c r="E2245" s="107">
        <v>0</v>
      </c>
      <c r="F2245" s="114">
        <v>2.4975492178681298E-5</v>
      </c>
      <c r="G2245" s="108" t="s">
        <v>156</v>
      </c>
      <c r="H2245" s="113">
        <v>0</v>
      </c>
      <c r="I2245" s="107">
        <v>0</v>
      </c>
      <c r="J2245" s="114">
        <v>8.3483246706333701E-22</v>
      </c>
      <c r="K2245" s="108" t="s">
        <v>156</v>
      </c>
      <c r="L2245" s="110" t="s">
        <v>157</v>
      </c>
      <c r="M2245" s="116">
        <v>0</v>
      </c>
      <c r="N2245" s="111">
        <v>0</v>
      </c>
      <c r="O2245" s="115">
        <v>1.2231569310957399E-5</v>
      </c>
      <c r="P2245" s="112" t="s">
        <v>156</v>
      </c>
      <c r="Q2245" s="113">
        <v>0</v>
      </c>
      <c r="R2245" s="107">
        <v>0</v>
      </c>
      <c r="S2245" s="114">
        <v>2.99710858599611E-5</v>
      </c>
      <c r="T2245" s="108" t="s">
        <v>156</v>
      </c>
      <c r="U2245" s="110" t="s">
        <v>157</v>
      </c>
      <c r="V2245" s="116">
        <v>0</v>
      </c>
      <c r="W2245" s="107">
        <v>0</v>
      </c>
      <c r="X2245" s="114">
        <v>2.84832765815529E-7</v>
      </c>
      <c r="Y2245" s="108" t="s">
        <v>156</v>
      </c>
      <c r="Z2245" s="113">
        <v>0</v>
      </c>
      <c r="AA2245" s="107">
        <v>0</v>
      </c>
      <c r="AB2245" s="114">
        <v>3.0294001900659002E-7</v>
      </c>
      <c r="AC2245" s="108" t="s">
        <v>156</v>
      </c>
      <c r="AD2245" s="110" t="s">
        <v>157</v>
      </c>
    </row>
    <row r="2246" spans="1:30" x14ac:dyDescent="0.2">
      <c r="A2246" s="105" t="s">
        <v>6502</v>
      </c>
      <c r="B2246" s="105" t="s">
        <v>6503</v>
      </c>
      <c r="C2246" s="105" t="s">
        <v>6504</v>
      </c>
      <c r="D2246" s="116">
        <v>0</v>
      </c>
      <c r="E2246" s="107">
        <v>0</v>
      </c>
      <c r="F2246" s="114">
        <v>8.5245525965854299E-5</v>
      </c>
      <c r="G2246" s="108" t="s">
        <v>156</v>
      </c>
      <c r="H2246" s="113">
        <v>0</v>
      </c>
      <c r="I2246" s="107">
        <v>0</v>
      </c>
      <c r="J2246" s="114">
        <v>1.12407443131385E-5</v>
      </c>
      <c r="K2246" s="108" t="s">
        <v>156</v>
      </c>
      <c r="L2246" s="110" t="s">
        <v>157</v>
      </c>
      <c r="M2246" s="116">
        <v>0</v>
      </c>
      <c r="N2246" s="111">
        <v>0</v>
      </c>
      <c r="O2246" s="115">
        <v>2.8840868977413601E-5</v>
      </c>
      <c r="P2246" s="112" t="s">
        <v>156</v>
      </c>
      <c r="Q2246" s="113">
        <v>0</v>
      </c>
      <c r="R2246" s="107">
        <v>0</v>
      </c>
      <c r="S2246" s="114">
        <v>3.4269398032374699E-5</v>
      </c>
      <c r="T2246" s="108" t="s">
        <v>156</v>
      </c>
      <c r="U2246" s="110" t="s">
        <v>157</v>
      </c>
      <c r="V2246" s="106">
        <v>0</v>
      </c>
      <c r="W2246" s="107">
        <v>0</v>
      </c>
      <c r="X2246" s="108">
        <v>0</v>
      </c>
      <c r="Y2246" s="108" t="s">
        <v>156</v>
      </c>
      <c r="Z2246" s="113">
        <v>0</v>
      </c>
      <c r="AA2246" s="107">
        <v>0</v>
      </c>
      <c r="AB2246" s="114">
        <v>1.23403950244171E-6</v>
      </c>
      <c r="AC2246" s="108" t="s">
        <v>156</v>
      </c>
      <c r="AD2246" s="110" t="s">
        <v>157</v>
      </c>
    </row>
    <row r="2247" spans="1:30" x14ac:dyDescent="0.2">
      <c r="A2247" s="105" t="s">
        <v>6505</v>
      </c>
      <c r="B2247" s="105" t="s">
        <v>6506</v>
      </c>
      <c r="C2247" s="105" t="s">
        <v>6507</v>
      </c>
      <c r="D2247" s="116">
        <v>0</v>
      </c>
      <c r="E2247" s="107">
        <v>0</v>
      </c>
      <c r="F2247" s="108">
        <v>2.4851441624563201E-4</v>
      </c>
      <c r="G2247" s="108" t="s">
        <v>156</v>
      </c>
      <c r="H2247" s="109">
        <v>0</v>
      </c>
      <c r="I2247" s="107">
        <v>0</v>
      </c>
      <c r="J2247" s="108">
        <v>0</v>
      </c>
      <c r="K2247" s="108" t="s">
        <v>156</v>
      </c>
      <c r="L2247" s="110" t="s">
        <v>157</v>
      </c>
      <c r="M2247" s="116">
        <v>0</v>
      </c>
      <c r="N2247" s="111">
        <v>0</v>
      </c>
      <c r="O2247" s="115">
        <v>2.9147491242445099E-5</v>
      </c>
      <c r="P2247" s="112" t="s">
        <v>156</v>
      </c>
      <c r="Q2247" s="113">
        <v>0</v>
      </c>
      <c r="R2247" s="107">
        <v>0</v>
      </c>
      <c r="S2247" s="114">
        <v>1.8813278226853199E-5</v>
      </c>
      <c r="T2247" s="108" t="s">
        <v>156</v>
      </c>
      <c r="U2247" s="110" t="s">
        <v>157</v>
      </c>
      <c r="V2247" s="116">
        <v>0</v>
      </c>
      <c r="W2247" s="107">
        <v>0</v>
      </c>
      <c r="X2247" s="114">
        <v>7.4165433669397503E-7</v>
      </c>
      <c r="Y2247" s="108" t="s">
        <v>156</v>
      </c>
      <c r="Z2247" s="109">
        <v>0</v>
      </c>
      <c r="AA2247" s="107">
        <v>0</v>
      </c>
      <c r="AB2247" s="108">
        <v>0</v>
      </c>
      <c r="AC2247" s="108" t="s">
        <v>156</v>
      </c>
      <c r="AD2247" s="110" t="s">
        <v>157</v>
      </c>
    </row>
    <row r="2248" spans="1:30" x14ac:dyDescent="0.2">
      <c r="A2248" s="105" t="s">
        <v>6508</v>
      </c>
      <c r="B2248" s="105" t="s">
        <v>6509</v>
      </c>
      <c r="C2248" s="105" t="s">
        <v>6510</v>
      </c>
      <c r="D2248" s="116">
        <v>0</v>
      </c>
      <c r="E2248" s="107">
        <v>0</v>
      </c>
      <c r="F2248" s="114">
        <v>6.0693788322102403E-5</v>
      </c>
      <c r="G2248" s="108" t="s">
        <v>156</v>
      </c>
      <c r="H2248" s="113">
        <v>0</v>
      </c>
      <c r="I2248" s="107">
        <v>0</v>
      </c>
      <c r="J2248" s="114">
        <v>7.5233691869352497E-13</v>
      </c>
      <c r="K2248" s="108" t="s">
        <v>156</v>
      </c>
      <c r="L2248" s="110" t="s">
        <v>157</v>
      </c>
      <c r="M2248" s="116">
        <v>0</v>
      </c>
      <c r="N2248" s="111">
        <v>0</v>
      </c>
      <c r="O2248" s="115">
        <v>2.36220022317333E-5</v>
      </c>
      <c r="P2248" s="112" t="s">
        <v>156</v>
      </c>
      <c r="Q2248" s="113">
        <v>0</v>
      </c>
      <c r="R2248" s="107">
        <v>0</v>
      </c>
      <c r="S2248" s="114">
        <v>1.7303114141250701E-5</v>
      </c>
      <c r="T2248" s="108" t="s">
        <v>156</v>
      </c>
      <c r="U2248" s="110" t="s">
        <v>157</v>
      </c>
      <c r="V2248" s="116">
        <v>0</v>
      </c>
      <c r="W2248" s="107">
        <v>0</v>
      </c>
      <c r="X2248" s="114">
        <v>3.7927904533791298E-23</v>
      </c>
      <c r="Y2248" s="108" t="s">
        <v>156</v>
      </c>
      <c r="Z2248" s="113">
        <v>0</v>
      </c>
      <c r="AA2248" s="107">
        <v>0</v>
      </c>
      <c r="AB2248" s="114">
        <v>5.5569487225058003E-8</v>
      </c>
      <c r="AC2248" s="108" t="s">
        <v>156</v>
      </c>
      <c r="AD2248" s="110" t="s">
        <v>157</v>
      </c>
    </row>
    <row r="2249" spans="1:30" x14ac:dyDescent="0.2">
      <c r="A2249" s="105" t="s">
        <v>6511</v>
      </c>
      <c r="B2249" s="105" t="s">
        <v>6512</v>
      </c>
      <c r="C2249" s="105" t="s">
        <v>6513</v>
      </c>
      <c r="D2249" s="116">
        <v>0</v>
      </c>
      <c r="E2249" s="107">
        <v>0</v>
      </c>
      <c r="F2249" s="108">
        <v>2.5385189873179198E-4</v>
      </c>
      <c r="G2249" s="108" t="s">
        <v>156</v>
      </c>
      <c r="H2249" s="113">
        <v>0</v>
      </c>
      <c r="I2249" s="107">
        <v>0</v>
      </c>
      <c r="J2249" s="114">
        <v>3.7660909763617298E-7</v>
      </c>
      <c r="K2249" s="108" t="s">
        <v>156</v>
      </c>
      <c r="L2249" s="110" t="s">
        <v>157</v>
      </c>
      <c r="M2249" s="116">
        <v>0</v>
      </c>
      <c r="N2249" s="111">
        <v>0</v>
      </c>
      <c r="O2249" s="115">
        <v>2.0840701371968699E-5</v>
      </c>
      <c r="P2249" s="112" t="s">
        <v>156</v>
      </c>
      <c r="Q2249" s="113">
        <v>0</v>
      </c>
      <c r="R2249" s="107">
        <v>0</v>
      </c>
      <c r="S2249" s="114">
        <v>1.47753527532341E-5</v>
      </c>
      <c r="T2249" s="108" t="s">
        <v>156</v>
      </c>
      <c r="U2249" s="110" t="s">
        <v>157</v>
      </c>
      <c r="V2249" s="116">
        <v>0</v>
      </c>
      <c r="W2249" s="107">
        <v>0</v>
      </c>
      <c r="X2249" s="114">
        <v>8.1181320423410799E-7</v>
      </c>
      <c r="Y2249" s="108" t="s">
        <v>156</v>
      </c>
      <c r="Z2249" s="113">
        <v>0</v>
      </c>
      <c r="AA2249" s="107">
        <v>0</v>
      </c>
      <c r="AB2249" s="114">
        <v>2.5200286263868898E-7</v>
      </c>
      <c r="AC2249" s="108" t="s">
        <v>156</v>
      </c>
      <c r="AD2249" s="110" t="s">
        <v>157</v>
      </c>
    </row>
    <row r="2250" spans="1:30" x14ac:dyDescent="0.2">
      <c r="A2250" s="105" t="s">
        <v>6514</v>
      </c>
      <c r="B2250" s="105" t="s">
        <v>6515</v>
      </c>
      <c r="C2250" s="105" t="s">
        <v>6516</v>
      </c>
      <c r="D2250" s="116">
        <v>0</v>
      </c>
      <c r="E2250" s="107">
        <v>0</v>
      </c>
      <c r="F2250" s="114">
        <v>7.6086585990762102E-5</v>
      </c>
      <c r="G2250" s="108" t="s">
        <v>156</v>
      </c>
      <c r="H2250" s="113">
        <v>0</v>
      </c>
      <c r="I2250" s="107">
        <v>0</v>
      </c>
      <c r="J2250" s="114">
        <v>4.2541796744793297E-8</v>
      </c>
      <c r="K2250" s="108" t="s">
        <v>156</v>
      </c>
      <c r="L2250" s="110" t="s">
        <v>157</v>
      </c>
      <c r="M2250" s="116">
        <v>0</v>
      </c>
      <c r="N2250" s="111">
        <v>0</v>
      </c>
      <c r="O2250" s="115">
        <v>2.24514933587489E-5</v>
      </c>
      <c r="P2250" s="112" t="s">
        <v>156</v>
      </c>
      <c r="Q2250" s="113">
        <v>0</v>
      </c>
      <c r="R2250" s="107">
        <v>0</v>
      </c>
      <c r="S2250" s="114">
        <v>1.6394498614093799E-5</v>
      </c>
      <c r="T2250" s="108" t="s">
        <v>156</v>
      </c>
      <c r="U2250" s="110" t="s">
        <v>157</v>
      </c>
      <c r="V2250" s="116">
        <v>0</v>
      </c>
      <c r="W2250" s="107">
        <v>0</v>
      </c>
      <c r="X2250" s="114">
        <v>4.4298508245348198E-7</v>
      </c>
      <c r="Y2250" s="108" t="s">
        <v>156</v>
      </c>
      <c r="Z2250" s="113">
        <v>0</v>
      </c>
      <c r="AA2250" s="107">
        <v>0</v>
      </c>
      <c r="AB2250" s="114">
        <v>4.36262272205358E-7</v>
      </c>
      <c r="AC2250" s="108" t="s">
        <v>156</v>
      </c>
      <c r="AD2250" s="110" t="s">
        <v>157</v>
      </c>
    </row>
    <row r="2251" spans="1:30" x14ac:dyDescent="0.2">
      <c r="A2251" s="105" t="s">
        <v>6517</v>
      </c>
      <c r="B2251" s="105" t="s">
        <v>6518</v>
      </c>
      <c r="C2251" s="105" t="s">
        <v>6519</v>
      </c>
      <c r="D2251" s="116">
        <v>0</v>
      </c>
      <c r="E2251" s="107">
        <v>0</v>
      </c>
      <c r="F2251" s="114">
        <v>5.9147909998603599E-5</v>
      </c>
      <c r="G2251" s="108" t="s">
        <v>156</v>
      </c>
      <c r="H2251" s="113">
        <v>0</v>
      </c>
      <c r="I2251" s="107">
        <v>0</v>
      </c>
      <c r="J2251" s="114">
        <v>3.7616845931396799E-7</v>
      </c>
      <c r="K2251" s="108" t="s">
        <v>156</v>
      </c>
      <c r="L2251" s="110" t="s">
        <v>157</v>
      </c>
      <c r="M2251" s="116">
        <v>0</v>
      </c>
      <c r="N2251" s="111">
        <v>0</v>
      </c>
      <c r="O2251" s="115">
        <v>8.6900907014064598E-6</v>
      </c>
      <c r="P2251" s="112" t="s">
        <v>156</v>
      </c>
      <c r="Q2251" s="113">
        <v>0</v>
      </c>
      <c r="R2251" s="107">
        <v>0</v>
      </c>
      <c r="S2251" s="114">
        <v>7.9790967498500098E-6</v>
      </c>
      <c r="T2251" s="108" t="s">
        <v>156</v>
      </c>
      <c r="U2251" s="110" t="s">
        <v>157</v>
      </c>
      <c r="V2251" s="116">
        <v>0</v>
      </c>
      <c r="W2251" s="107">
        <v>0</v>
      </c>
      <c r="X2251" s="114">
        <v>2.5272246168860902E-7</v>
      </c>
      <c r="Y2251" s="108" t="s">
        <v>156</v>
      </c>
      <c r="Z2251" s="113">
        <v>0</v>
      </c>
      <c r="AA2251" s="107">
        <v>0</v>
      </c>
      <c r="AB2251" s="114">
        <v>3.5647544404996601E-7</v>
      </c>
      <c r="AC2251" s="108" t="s">
        <v>156</v>
      </c>
      <c r="AD2251" s="110" t="s">
        <v>157</v>
      </c>
    </row>
    <row r="2252" spans="1:30" x14ac:dyDescent="0.2">
      <c r="A2252" s="105" t="s">
        <v>6520</v>
      </c>
      <c r="B2252" s="105" t="s">
        <v>6521</v>
      </c>
      <c r="C2252" s="105" t="s">
        <v>6522</v>
      </c>
      <c r="D2252" s="106">
        <v>0</v>
      </c>
      <c r="E2252" s="107">
        <v>0</v>
      </c>
      <c r="F2252" s="108">
        <v>0</v>
      </c>
      <c r="G2252" s="108" t="s">
        <v>156</v>
      </c>
      <c r="H2252" s="113">
        <v>0</v>
      </c>
      <c r="I2252" s="107">
        <v>0</v>
      </c>
      <c r="J2252" s="114">
        <v>8.1098598503282895E-6</v>
      </c>
      <c r="K2252" s="108" t="s">
        <v>156</v>
      </c>
      <c r="L2252" s="110" t="s">
        <v>157</v>
      </c>
      <c r="M2252" s="116">
        <v>0</v>
      </c>
      <c r="N2252" s="111">
        <v>0</v>
      </c>
      <c r="O2252" s="115">
        <v>2.8840868386412002E-5</v>
      </c>
      <c r="P2252" s="112" t="s">
        <v>156</v>
      </c>
      <c r="Q2252" s="113">
        <v>0</v>
      </c>
      <c r="R2252" s="107">
        <v>0</v>
      </c>
      <c r="S2252" s="114">
        <v>1.9770287778965299E-5</v>
      </c>
      <c r="T2252" s="108" t="s">
        <v>156</v>
      </c>
      <c r="U2252" s="110" t="s">
        <v>157</v>
      </c>
      <c r="V2252" s="106">
        <v>0</v>
      </c>
      <c r="W2252" s="107">
        <v>0</v>
      </c>
      <c r="X2252" s="108">
        <v>0</v>
      </c>
      <c r="Y2252" s="108" t="s">
        <v>156</v>
      </c>
      <c r="Z2252" s="113">
        <v>0</v>
      </c>
      <c r="AA2252" s="107">
        <v>0</v>
      </c>
      <c r="AB2252" s="114">
        <v>1.5120171758320699E-6</v>
      </c>
      <c r="AC2252" s="108" t="s">
        <v>156</v>
      </c>
      <c r="AD2252" s="110" t="s">
        <v>157</v>
      </c>
    </row>
    <row r="2253" spans="1:30" x14ac:dyDescent="0.2">
      <c r="A2253" s="105" t="s">
        <v>6523</v>
      </c>
      <c r="B2253" s="105" t="s">
        <v>6524</v>
      </c>
      <c r="C2253" s="105" t="s">
        <v>6525</v>
      </c>
      <c r="D2253" s="116">
        <v>0</v>
      </c>
      <c r="E2253" s="107">
        <v>0</v>
      </c>
      <c r="F2253" s="108">
        <v>2.2099069491490601E-4</v>
      </c>
      <c r="G2253" s="108" t="s">
        <v>156</v>
      </c>
      <c r="H2253" s="113">
        <v>0</v>
      </c>
      <c r="I2253" s="107">
        <v>0</v>
      </c>
      <c r="J2253" s="114">
        <v>4.3610839026708998E-8</v>
      </c>
      <c r="K2253" s="108" t="s">
        <v>156</v>
      </c>
      <c r="L2253" s="110" t="s">
        <v>157</v>
      </c>
      <c r="M2253" s="116">
        <v>0</v>
      </c>
      <c r="N2253" s="111">
        <v>0</v>
      </c>
      <c r="O2253" s="115">
        <v>1.20272878151284E-5</v>
      </c>
      <c r="P2253" s="112" t="s">
        <v>156</v>
      </c>
      <c r="Q2253" s="113">
        <v>0</v>
      </c>
      <c r="R2253" s="107">
        <v>0</v>
      </c>
      <c r="S2253" s="114">
        <v>1.73671090345651E-5</v>
      </c>
      <c r="T2253" s="108" t="s">
        <v>156</v>
      </c>
      <c r="U2253" s="110" t="s">
        <v>157</v>
      </c>
      <c r="V2253" s="116">
        <v>0</v>
      </c>
      <c r="W2253" s="107">
        <v>0</v>
      </c>
      <c r="X2253" s="114">
        <v>8.4594632386701501E-7</v>
      </c>
      <c r="Y2253" s="108" t="s">
        <v>156</v>
      </c>
      <c r="Z2253" s="113">
        <v>0</v>
      </c>
      <c r="AA2253" s="107">
        <v>0</v>
      </c>
      <c r="AB2253" s="114">
        <v>3.1765437931689401E-15</v>
      </c>
      <c r="AC2253" s="108" t="s">
        <v>156</v>
      </c>
      <c r="AD2253" s="110" t="s">
        <v>157</v>
      </c>
    </row>
    <row r="2254" spans="1:30" x14ac:dyDescent="0.2">
      <c r="A2254" s="105" t="s">
        <v>6526</v>
      </c>
      <c r="B2254" s="105" t="s">
        <v>6527</v>
      </c>
      <c r="C2254" s="105" t="s">
        <v>6528</v>
      </c>
      <c r="D2254" s="116">
        <v>0</v>
      </c>
      <c r="E2254" s="107">
        <v>0</v>
      </c>
      <c r="F2254" s="114">
        <v>7.0076500109751799E-5</v>
      </c>
      <c r="G2254" s="108" t="s">
        <v>156</v>
      </c>
      <c r="H2254" s="113">
        <v>0</v>
      </c>
      <c r="I2254" s="107">
        <v>0</v>
      </c>
      <c r="J2254" s="114">
        <v>3.76168459313969E-7</v>
      </c>
      <c r="K2254" s="108" t="s">
        <v>156</v>
      </c>
      <c r="L2254" s="110" t="s">
        <v>157</v>
      </c>
      <c r="M2254" s="116">
        <v>0</v>
      </c>
      <c r="N2254" s="111">
        <v>0</v>
      </c>
      <c r="O2254" s="115">
        <v>1.69547387330568E-5</v>
      </c>
      <c r="P2254" s="112" t="s">
        <v>156</v>
      </c>
      <c r="Q2254" s="113">
        <v>0</v>
      </c>
      <c r="R2254" s="107">
        <v>0</v>
      </c>
      <c r="S2254" s="114">
        <v>1.14554585193819E-5</v>
      </c>
      <c r="T2254" s="108" t="s">
        <v>156</v>
      </c>
      <c r="U2254" s="110" t="s">
        <v>157</v>
      </c>
      <c r="V2254" s="116">
        <v>0</v>
      </c>
      <c r="W2254" s="107">
        <v>0</v>
      </c>
      <c r="X2254" s="114">
        <v>2.5592905961049203E-7</v>
      </c>
      <c r="Y2254" s="108" t="s">
        <v>156</v>
      </c>
      <c r="Z2254" s="113">
        <v>0</v>
      </c>
      <c r="AA2254" s="107">
        <v>0</v>
      </c>
      <c r="AB2254" s="114">
        <v>2.5200286263869602E-7</v>
      </c>
      <c r="AC2254" s="108" t="s">
        <v>156</v>
      </c>
      <c r="AD2254" s="110" t="s">
        <v>157</v>
      </c>
    </row>
    <row r="2255" spans="1:30" x14ac:dyDescent="0.2">
      <c r="A2255" s="105" t="s">
        <v>6529</v>
      </c>
      <c r="B2255" s="105" t="s">
        <v>6530</v>
      </c>
      <c r="C2255" s="105" t="s">
        <v>6531</v>
      </c>
      <c r="D2255" s="116">
        <v>0</v>
      </c>
      <c r="E2255" s="107">
        <v>0</v>
      </c>
      <c r="F2255" s="108">
        <v>2.29922217007962E-4</v>
      </c>
      <c r="G2255" s="108" t="s">
        <v>156</v>
      </c>
      <c r="H2255" s="113">
        <v>0</v>
      </c>
      <c r="I2255" s="107">
        <v>0</v>
      </c>
      <c r="J2255" s="114">
        <v>2.5077897287598702E-7</v>
      </c>
      <c r="K2255" s="108" t="s">
        <v>156</v>
      </c>
      <c r="L2255" s="110" t="s">
        <v>157</v>
      </c>
      <c r="M2255" s="116">
        <v>0</v>
      </c>
      <c r="N2255" s="111">
        <v>0</v>
      </c>
      <c r="O2255" s="115">
        <v>1.6093505641047099E-5</v>
      </c>
      <c r="P2255" s="112" t="s">
        <v>156</v>
      </c>
      <c r="Q2255" s="113">
        <v>0</v>
      </c>
      <c r="R2255" s="107">
        <v>0</v>
      </c>
      <c r="S2255" s="114">
        <v>1.8369636836542999E-5</v>
      </c>
      <c r="T2255" s="108" t="s">
        <v>156</v>
      </c>
      <c r="U2255" s="110" t="s">
        <v>157</v>
      </c>
      <c r="V2255" s="116">
        <v>0</v>
      </c>
      <c r="W2255" s="107">
        <v>0</v>
      </c>
      <c r="X2255" s="114">
        <v>7.9561209637088396E-7</v>
      </c>
      <c r="Y2255" s="108" t="s">
        <v>156</v>
      </c>
      <c r="Z2255" s="109">
        <v>0</v>
      </c>
      <c r="AA2255" s="107">
        <v>0</v>
      </c>
      <c r="AB2255" s="108">
        <v>0</v>
      </c>
      <c r="AC2255" s="108" t="s">
        <v>156</v>
      </c>
      <c r="AD2255" s="110" t="s">
        <v>157</v>
      </c>
    </row>
    <row r="2256" spans="1:30" x14ac:dyDescent="0.2">
      <c r="A2256" s="105" t="s">
        <v>6532</v>
      </c>
      <c r="B2256" s="105" t="s">
        <v>6533</v>
      </c>
      <c r="C2256" s="105" t="s">
        <v>6534</v>
      </c>
      <c r="D2256" s="116">
        <v>0</v>
      </c>
      <c r="E2256" s="107">
        <v>0</v>
      </c>
      <c r="F2256" s="114">
        <v>4.6854699153263498E-5</v>
      </c>
      <c r="G2256" s="108" t="s">
        <v>156</v>
      </c>
      <c r="H2256" s="113">
        <v>0</v>
      </c>
      <c r="I2256" s="107">
        <v>0</v>
      </c>
      <c r="J2256" s="114">
        <v>6.5121572183624298E-7</v>
      </c>
      <c r="K2256" s="108" t="s">
        <v>156</v>
      </c>
      <c r="L2256" s="110" t="s">
        <v>157</v>
      </c>
      <c r="M2256" s="116">
        <v>0</v>
      </c>
      <c r="N2256" s="111">
        <v>0</v>
      </c>
      <c r="O2256" s="115">
        <v>2.91871932019156E-5</v>
      </c>
      <c r="P2256" s="112" t="s">
        <v>156</v>
      </c>
      <c r="Q2256" s="113">
        <v>0</v>
      </c>
      <c r="R2256" s="107">
        <v>0</v>
      </c>
      <c r="S2256" s="114">
        <v>5.3521779844445296E-6</v>
      </c>
      <c r="T2256" s="108" t="s">
        <v>156</v>
      </c>
      <c r="U2256" s="110" t="s">
        <v>157</v>
      </c>
      <c r="V2256" s="116">
        <v>0</v>
      </c>
      <c r="W2256" s="107">
        <v>0</v>
      </c>
      <c r="X2256" s="114">
        <v>4.4275172451516398E-7</v>
      </c>
      <c r="Y2256" s="108" t="s">
        <v>156</v>
      </c>
      <c r="Z2256" s="113">
        <v>0</v>
      </c>
      <c r="AA2256" s="107">
        <v>0</v>
      </c>
      <c r="AB2256" s="114">
        <v>2.5200286289258102E-7</v>
      </c>
      <c r="AC2256" s="108" t="s">
        <v>156</v>
      </c>
      <c r="AD2256" s="110" t="s">
        <v>157</v>
      </c>
    </row>
    <row r="2257" spans="1:30" x14ac:dyDescent="0.2">
      <c r="A2257" s="105" t="s">
        <v>6535</v>
      </c>
      <c r="B2257" s="105" t="s">
        <v>6536</v>
      </c>
      <c r="C2257" s="105" t="s">
        <v>6537</v>
      </c>
      <c r="D2257" s="116">
        <v>0</v>
      </c>
      <c r="E2257" s="107">
        <v>0</v>
      </c>
      <c r="F2257" s="114">
        <v>4.8341478602430599E-5</v>
      </c>
      <c r="G2257" s="108" t="s">
        <v>156</v>
      </c>
      <c r="H2257" s="113">
        <v>0</v>
      </c>
      <c r="I2257" s="107">
        <v>0</v>
      </c>
      <c r="J2257" s="114">
        <v>4.3606192854102399E-8</v>
      </c>
      <c r="K2257" s="108" t="s">
        <v>156</v>
      </c>
      <c r="L2257" s="110" t="s">
        <v>157</v>
      </c>
      <c r="M2257" s="116">
        <v>0</v>
      </c>
      <c r="N2257" s="111">
        <v>0</v>
      </c>
      <c r="O2257" s="115">
        <v>3.3015083424367303E-5</v>
      </c>
      <c r="P2257" s="112" t="s">
        <v>156</v>
      </c>
      <c r="Q2257" s="113">
        <v>0</v>
      </c>
      <c r="R2257" s="107">
        <v>0</v>
      </c>
      <c r="S2257" s="114">
        <v>1.1808302527388301E-5</v>
      </c>
      <c r="T2257" s="108" t="s">
        <v>156</v>
      </c>
      <c r="U2257" s="110" t="s">
        <v>157</v>
      </c>
      <c r="V2257" s="116">
        <v>0</v>
      </c>
      <c r="W2257" s="107">
        <v>0</v>
      </c>
      <c r="X2257" s="114">
        <v>2.5592905961049298E-7</v>
      </c>
      <c r="Y2257" s="108" t="s">
        <v>156</v>
      </c>
      <c r="Z2257" s="113">
        <v>0</v>
      </c>
      <c r="AA2257" s="107">
        <v>0</v>
      </c>
      <c r="AB2257" s="114">
        <v>2.0044043468481201E-11</v>
      </c>
      <c r="AC2257" s="108" t="s">
        <v>156</v>
      </c>
      <c r="AD2257" s="110" t="s">
        <v>157</v>
      </c>
    </row>
    <row r="2258" spans="1:30" x14ac:dyDescent="0.2">
      <c r="A2258" s="105" t="s">
        <v>6538</v>
      </c>
      <c r="B2258" s="105" t="s">
        <v>6539</v>
      </c>
      <c r="C2258" s="105" t="s">
        <v>6540</v>
      </c>
      <c r="D2258" s="106">
        <v>0</v>
      </c>
      <c r="E2258" s="107">
        <v>0</v>
      </c>
      <c r="F2258" s="108">
        <v>2.9746539596298702E-3</v>
      </c>
      <c r="G2258" s="108" t="s">
        <v>156</v>
      </c>
      <c r="H2258" s="109">
        <v>5.4962405847240896E-4</v>
      </c>
      <c r="I2258" s="107">
        <v>-1.3540873576556023E-3</v>
      </c>
      <c r="J2258" s="108">
        <v>1.5237392781522599E-4</v>
      </c>
      <c r="K2258" s="108">
        <v>27.723300220649843</v>
      </c>
      <c r="L2258" s="110" t="s">
        <v>157</v>
      </c>
      <c r="M2258" s="106">
        <v>0</v>
      </c>
      <c r="N2258" s="111">
        <v>0</v>
      </c>
      <c r="O2258" s="112">
        <v>1.7528805046212201E-3</v>
      </c>
      <c r="P2258" s="112" t="s">
        <v>156</v>
      </c>
      <c r="Q2258" s="113">
        <v>0</v>
      </c>
      <c r="R2258" s="107">
        <v>0</v>
      </c>
      <c r="S2258" s="114">
        <v>3.9929982853211398E-5</v>
      </c>
      <c r="T2258" s="108" t="s">
        <v>156</v>
      </c>
      <c r="U2258" s="110" t="s">
        <v>157</v>
      </c>
      <c r="V2258" s="116">
        <v>0</v>
      </c>
      <c r="W2258" s="107">
        <v>0</v>
      </c>
      <c r="X2258" s="108">
        <v>1.73142859063195E-4</v>
      </c>
      <c r="Y2258" s="108" t="s">
        <v>156</v>
      </c>
      <c r="Z2258" s="109">
        <v>1.11444538782338E-4</v>
      </c>
      <c r="AA2258" s="107">
        <v>-5.7124855980047101E-5</v>
      </c>
      <c r="AB2258" s="108">
        <v>1.1819255610412301E-4</v>
      </c>
      <c r="AC2258" s="108">
        <v>106.05504531268646</v>
      </c>
      <c r="AD2258" s="110" t="s">
        <v>157</v>
      </c>
    </row>
    <row r="2259" spans="1:30" x14ac:dyDescent="0.2">
      <c r="A2259" s="105" t="s">
        <v>6541</v>
      </c>
      <c r="B2259" s="105" t="s">
        <v>6542</v>
      </c>
      <c r="C2259" s="105" t="s">
        <v>6543</v>
      </c>
      <c r="D2259" s="106">
        <v>2.0254631001859701E-3</v>
      </c>
      <c r="E2259" s="107">
        <v>-8.2198566629978782E-4</v>
      </c>
      <c r="F2259" s="108">
        <v>3.95778765821477E-3</v>
      </c>
      <c r="G2259" s="108">
        <v>195.40161743017589</v>
      </c>
      <c r="H2259" s="113">
        <v>0</v>
      </c>
      <c r="I2259" s="107">
        <v>0</v>
      </c>
      <c r="J2259" s="114">
        <v>2.62940325792067E-5</v>
      </c>
      <c r="K2259" s="108" t="s">
        <v>156</v>
      </c>
      <c r="L2259" s="110" t="s">
        <v>157</v>
      </c>
      <c r="M2259" s="106">
        <v>0</v>
      </c>
      <c r="N2259" s="111">
        <v>0</v>
      </c>
      <c r="O2259" s="112">
        <v>1.35494272283184E-3</v>
      </c>
      <c r="P2259" s="112" t="s">
        <v>156</v>
      </c>
      <c r="Q2259" s="113">
        <v>0</v>
      </c>
      <c r="R2259" s="107">
        <v>0</v>
      </c>
      <c r="S2259" s="108">
        <v>1.26288016316003E-4</v>
      </c>
      <c r="T2259" s="108" t="s">
        <v>156</v>
      </c>
      <c r="U2259" s="110" t="s">
        <v>157</v>
      </c>
      <c r="V2259" s="106">
        <v>0</v>
      </c>
      <c r="W2259" s="107">
        <v>0</v>
      </c>
      <c r="X2259" s="108">
        <v>6.37217278669144E-4</v>
      </c>
      <c r="Y2259" s="108" t="s">
        <v>156</v>
      </c>
      <c r="Z2259" s="113">
        <v>0</v>
      </c>
      <c r="AA2259" s="107">
        <v>0</v>
      </c>
      <c r="AB2259" s="114">
        <v>5.6003871580088103E-5</v>
      </c>
      <c r="AC2259" s="108" t="s">
        <v>156</v>
      </c>
      <c r="AD2259" s="110" t="s">
        <v>157</v>
      </c>
    </row>
    <row r="2260" spans="1:30" x14ac:dyDescent="0.2">
      <c r="A2260" s="105" t="s">
        <v>6544</v>
      </c>
      <c r="B2260" s="105" t="s">
        <v>6545</v>
      </c>
      <c r="C2260" s="105" t="s">
        <v>6546</v>
      </c>
      <c r="D2260" s="106">
        <v>0</v>
      </c>
      <c r="E2260" s="107">
        <v>0</v>
      </c>
      <c r="F2260" s="108">
        <v>2.5130667689695001E-3</v>
      </c>
      <c r="G2260" s="108" t="s">
        <v>156</v>
      </c>
      <c r="H2260" s="113">
        <v>0</v>
      </c>
      <c r="I2260" s="107">
        <v>0</v>
      </c>
      <c r="J2260" s="114">
        <v>3.9315236445573799E-5</v>
      </c>
      <c r="K2260" s="108" t="s">
        <v>156</v>
      </c>
      <c r="L2260" s="110" t="s">
        <v>157</v>
      </c>
      <c r="M2260" s="106">
        <v>0</v>
      </c>
      <c r="N2260" s="111">
        <v>0</v>
      </c>
      <c r="O2260" s="112">
        <v>1.6037627282804499E-3</v>
      </c>
      <c r="P2260" s="112" t="s">
        <v>156</v>
      </c>
      <c r="Q2260" s="113">
        <v>0</v>
      </c>
      <c r="R2260" s="107">
        <v>0</v>
      </c>
      <c r="S2260" s="108">
        <v>1.11214026896371E-4</v>
      </c>
      <c r="T2260" s="108" t="s">
        <v>156</v>
      </c>
      <c r="U2260" s="110" t="s">
        <v>157</v>
      </c>
      <c r="V2260" s="116">
        <v>0</v>
      </c>
      <c r="W2260" s="107">
        <v>0</v>
      </c>
      <c r="X2260" s="108">
        <v>4.9550582779457305E-4</v>
      </c>
      <c r="Y2260" s="108" t="s">
        <v>156</v>
      </c>
      <c r="Z2260" s="113">
        <v>0</v>
      </c>
      <c r="AA2260" s="107">
        <v>0</v>
      </c>
      <c r="AB2260" s="114">
        <v>4.4186995922413799E-5</v>
      </c>
      <c r="AC2260" s="108" t="s">
        <v>156</v>
      </c>
      <c r="AD2260" s="110" t="s">
        <v>157</v>
      </c>
    </row>
    <row r="2261" spans="1:30" x14ac:dyDescent="0.2">
      <c r="A2261" s="105" t="s">
        <v>6547</v>
      </c>
      <c r="B2261" s="105" t="s">
        <v>6548</v>
      </c>
      <c r="C2261" s="105" t="s">
        <v>6549</v>
      </c>
      <c r="D2261" s="106">
        <v>0</v>
      </c>
      <c r="E2261" s="107">
        <v>0</v>
      </c>
      <c r="F2261" s="108">
        <v>1.88834495974388E-3</v>
      </c>
      <c r="G2261" s="108" t="s">
        <v>156</v>
      </c>
      <c r="H2261" s="109">
        <v>2.7315014977575202E-4</v>
      </c>
      <c r="I2261" s="107">
        <v>-6.72949371213974E-4</v>
      </c>
      <c r="J2261" s="108">
        <v>2.7008108046889297E-4</v>
      </c>
      <c r="K2261" s="108">
        <v>98.876416758556175</v>
      </c>
      <c r="L2261" s="110" t="s">
        <v>157</v>
      </c>
      <c r="M2261" s="106">
        <v>0</v>
      </c>
      <c r="N2261" s="111">
        <v>0</v>
      </c>
      <c r="O2261" s="112">
        <v>1.9326731604136899E-3</v>
      </c>
      <c r="P2261" s="112" t="s">
        <v>156</v>
      </c>
      <c r="Q2261" s="113">
        <v>0</v>
      </c>
      <c r="R2261" s="107">
        <v>0</v>
      </c>
      <c r="S2261" s="114">
        <v>5.8561974911050601E-5</v>
      </c>
      <c r="T2261" s="108" t="s">
        <v>156</v>
      </c>
      <c r="U2261" s="110" t="s">
        <v>157</v>
      </c>
      <c r="V2261" s="116">
        <v>0</v>
      </c>
      <c r="W2261" s="107">
        <v>0</v>
      </c>
      <c r="X2261" s="108">
        <v>3.1265671417320102E-4</v>
      </c>
      <c r="Y2261" s="108" t="s">
        <v>156</v>
      </c>
      <c r="Z2261" s="109">
        <v>5.3181469259778796E-4</v>
      </c>
      <c r="AA2261" s="107">
        <v>-2.726005065358692E-4</v>
      </c>
      <c r="AB2261" s="108">
        <v>1.15417723964961E-4</v>
      </c>
      <c r="AC2261" s="108">
        <v>21.702620399818766</v>
      </c>
      <c r="AD2261" s="110" t="s">
        <v>157</v>
      </c>
    </row>
    <row r="2262" spans="1:30" x14ac:dyDescent="0.2">
      <c r="A2262" s="105" t="s">
        <v>6550</v>
      </c>
      <c r="B2262" s="105" t="s">
        <v>6551</v>
      </c>
      <c r="C2262" s="105" t="s">
        <v>6552</v>
      </c>
      <c r="D2262" s="106">
        <v>4.1182872887708302E-3</v>
      </c>
      <c r="E2262" s="107">
        <v>-1.6713082162609747E-3</v>
      </c>
      <c r="F2262" s="108">
        <v>3.4813865099297598E-3</v>
      </c>
      <c r="G2262" s="108">
        <v>84.534814252087699</v>
      </c>
      <c r="H2262" s="113">
        <v>0</v>
      </c>
      <c r="I2262" s="107">
        <v>0</v>
      </c>
      <c r="J2262" s="114">
        <v>1.9120813658840099E-5</v>
      </c>
      <c r="K2262" s="108" t="s">
        <v>156</v>
      </c>
      <c r="L2262" s="110" t="s">
        <v>157</v>
      </c>
      <c r="M2262" s="106">
        <v>3.51759148273803E-4</v>
      </c>
      <c r="N2262" s="111">
        <v>-1.9102810267937603E-4</v>
      </c>
      <c r="O2262" s="112">
        <v>1.63633713232251E-3</v>
      </c>
      <c r="P2262" s="112">
        <v>465.18680192186918</v>
      </c>
      <c r="Q2262" s="109">
        <v>1.2623181558989399E-4</v>
      </c>
      <c r="R2262" s="107">
        <v>-2.9119540304502987E-4</v>
      </c>
      <c r="S2262" s="108">
        <v>1.99987431287601E-4</v>
      </c>
      <c r="T2262" s="108">
        <v>158.42870543613714</v>
      </c>
      <c r="U2262" s="110">
        <v>0.60820268783390208</v>
      </c>
      <c r="V2262" s="106">
        <v>3.0155079012198901E-3</v>
      </c>
      <c r="W2262" s="107">
        <v>-4.9933894704750628E-4</v>
      </c>
      <c r="X2262" s="108">
        <v>6.58680629951055E-4</v>
      </c>
      <c r="Y2262" s="108">
        <v>21.843107414329545</v>
      </c>
      <c r="Z2262" s="113">
        <v>0</v>
      </c>
      <c r="AA2262" s="107">
        <v>0</v>
      </c>
      <c r="AB2262" s="114">
        <v>4.6173291295558001E-5</v>
      </c>
      <c r="AC2262" s="108" t="s">
        <v>156</v>
      </c>
      <c r="AD2262" s="110" t="s">
        <v>157</v>
      </c>
    </row>
    <row r="2263" spans="1:30" x14ac:dyDescent="0.2">
      <c r="A2263" s="105" t="s">
        <v>6553</v>
      </c>
      <c r="B2263" s="105" t="s">
        <v>6554</v>
      </c>
      <c r="C2263" s="105" t="s">
        <v>6555</v>
      </c>
      <c r="D2263" s="106">
        <v>0</v>
      </c>
      <c r="E2263" s="107">
        <v>0</v>
      </c>
      <c r="F2263" s="108">
        <v>2.1928197461378602E-3</v>
      </c>
      <c r="G2263" s="108" t="s">
        <v>156</v>
      </c>
      <c r="H2263" s="113">
        <v>0</v>
      </c>
      <c r="I2263" s="107">
        <v>0</v>
      </c>
      <c r="J2263" s="114">
        <v>2.57899235088519E-5</v>
      </c>
      <c r="K2263" s="108" t="s">
        <v>156</v>
      </c>
      <c r="L2263" s="110" t="s">
        <v>157</v>
      </c>
      <c r="M2263" s="106">
        <v>0</v>
      </c>
      <c r="N2263" s="111">
        <v>0</v>
      </c>
      <c r="O2263" s="112">
        <v>1.3601751581428501E-3</v>
      </c>
      <c r="P2263" s="112" t="s">
        <v>156</v>
      </c>
      <c r="Q2263" s="109">
        <v>0</v>
      </c>
      <c r="R2263" s="107">
        <v>0</v>
      </c>
      <c r="S2263" s="108">
        <v>1.6311402608362E-4</v>
      </c>
      <c r="T2263" s="108" t="s">
        <v>156</v>
      </c>
      <c r="U2263" s="110" t="s">
        <v>157</v>
      </c>
      <c r="V2263" s="116">
        <v>0</v>
      </c>
      <c r="W2263" s="107">
        <v>0</v>
      </c>
      <c r="X2263" s="108">
        <v>3.4630668104663201E-4</v>
      </c>
      <c r="Y2263" s="108" t="s">
        <v>156</v>
      </c>
      <c r="Z2263" s="113">
        <v>0</v>
      </c>
      <c r="AA2263" s="107">
        <v>0</v>
      </c>
      <c r="AB2263" s="114">
        <v>5.4052760511288598E-5</v>
      </c>
      <c r="AC2263" s="108" t="s">
        <v>156</v>
      </c>
      <c r="AD2263" s="110" t="s">
        <v>157</v>
      </c>
    </row>
    <row r="2264" spans="1:30" x14ac:dyDescent="0.2">
      <c r="A2264" s="105" t="s">
        <v>6556</v>
      </c>
      <c r="B2264" s="105" t="s">
        <v>6557</v>
      </c>
      <c r="C2264" s="105" t="s">
        <v>6558</v>
      </c>
      <c r="D2264" s="106">
        <v>0</v>
      </c>
      <c r="E2264" s="107">
        <v>0</v>
      </c>
      <c r="F2264" s="108">
        <v>4.6319033324713703E-2</v>
      </c>
      <c r="G2264" s="108" t="s">
        <v>156</v>
      </c>
      <c r="H2264" s="109">
        <v>7.3689989239203804E-4</v>
      </c>
      <c r="I2264" s="107">
        <v>-1.8154715259720081E-3</v>
      </c>
      <c r="J2264" s="108">
        <v>1.08117481114195E-2</v>
      </c>
      <c r="K2264" s="108">
        <v>1467.1936070344198</v>
      </c>
      <c r="L2264" s="110" t="s">
        <v>157</v>
      </c>
      <c r="M2264" s="106">
        <v>0</v>
      </c>
      <c r="N2264" s="111">
        <v>0</v>
      </c>
      <c r="O2264" s="112">
        <v>2.27147283756341E-2</v>
      </c>
      <c r="P2264" s="112" t="s">
        <v>156</v>
      </c>
      <c r="Q2264" s="109">
        <v>0</v>
      </c>
      <c r="R2264" s="107">
        <v>0</v>
      </c>
      <c r="S2264" s="108">
        <v>4.3209484919245096E-3</v>
      </c>
      <c r="T2264" s="108" t="s">
        <v>156</v>
      </c>
      <c r="U2264" s="110" t="s">
        <v>157</v>
      </c>
      <c r="V2264" s="116">
        <v>0</v>
      </c>
      <c r="W2264" s="107">
        <v>0</v>
      </c>
      <c r="X2264" s="114">
        <v>3.7103668812305201E-5</v>
      </c>
      <c r="Y2264" s="108" t="s">
        <v>156</v>
      </c>
      <c r="Z2264" s="113">
        <v>2.6325687974875602E-5</v>
      </c>
      <c r="AA2264" s="107">
        <v>-1.3494166251408637E-5</v>
      </c>
      <c r="AB2264" s="108">
        <v>4.0002373234340697E-3</v>
      </c>
      <c r="AC2264" s="108">
        <v>15195.186265414102</v>
      </c>
      <c r="AD2264" s="110" t="s">
        <v>157</v>
      </c>
    </row>
    <row r="2265" spans="1:30" x14ac:dyDescent="0.2">
      <c r="A2265" s="105" t="s">
        <v>6559</v>
      </c>
      <c r="B2265" s="105" t="s">
        <v>6560</v>
      </c>
      <c r="C2265" s="105" t="s">
        <v>6561</v>
      </c>
      <c r="D2265" s="106">
        <v>0</v>
      </c>
      <c r="E2265" s="107">
        <v>0</v>
      </c>
      <c r="F2265" s="108">
        <v>6.5583628055536497E-2</v>
      </c>
      <c r="G2265" s="108" t="s">
        <v>156</v>
      </c>
      <c r="H2265" s="109">
        <v>0</v>
      </c>
      <c r="I2265" s="107">
        <v>0</v>
      </c>
      <c r="J2265" s="108">
        <v>5.0213842310894204E-3</v>
      </c>
      <c r="K2265" s="108" t="s">
        <v>156</v>
      </c>
      <c r="L2265" s="110" t="s">
        <v>157</v>
      </c>
      <c r="M2265" s="106">
        <v>0</v>
      </c>
      <c r="N2265" s="111">
        <v>0</v>
      </c>
      <c r="O2265" s="112">
        <v>2.8840930328665901E-2</v>
      </c>
      <c r="P2265" s="112" t="s">
        <v>156</v>
      </c>
      <c r="Q2265" s="109">
        <v>0</v>
      </c>
      <c r="R2265" s="107">
        <v>0</v>
      </c>
      <c r="S2265" s="108">
        <v>4.0033133604507097E-3</v>
      </c>
      <c r="T2265" s="108" t="s">
        <v>156</v>
      </c>
      <c r="U2265" s="110" t="s">
        <v>157</v>
      </c>
      <c r="V2265" s="116">
        <v>0</v>
      </c>
      <c r="W2265" s="107">
        <v>0</v>
      </c>
      <c r="X2265" s="108">
        <v>2.39185120985675E-3</v>
      </c>
      <c r="Y2265" s="108" t="s">
        <v>156</v>
      </c>
      <c r="Z2265" s="109">
        <v>0</v>
      </c>
      <c r="AA2265" s="107">
        <v>0</v>
      </c>
      <c r="AB2265" s="108">
        <v>1.0716204943922799E-2</v>
      </c>
      <c r="AC2265" s="108" t="s">
        <v>156</v>
      </c>
      <c r="AD2265" s="110" t="s">
        <v>157</v>
      </c>
    </row>
    <row r="2266" spans="1:30" x14ac:dyDescent="0.2">
      <c r="A2266" s="105" t="s">
        <v>6562</v>
      </c>
      <c r="B2266" s="105" t="s">
        <v>6563</v>
      </c>
      <c r="C2266" s="105" t="s">
        <v>6564</v>
      </c>
      <c r="D2266" s="106">
        <v>0</v>
      </c>
      <c r="E2266" s="107">
        <v>0</v>
      </c>
      <c r="F2266" s="108">
        <v>4.6252430078760398E-2</v>
      </c>
      <c r="G2266" s="108" t="s">
        <v>156</v>
      </c>
      <c r="H2266" s="109">
        <v>0</v>
      </c>
      <c r="I2266" s="107">
        <v>0</v>
      </c>
      <c r="J2266" s="108">
        <v>1.2942991068409701E-2</v>
      </c>
      <c r="K2266" s="108" t="s">
        <v>156</v>
      </c>
      <c r="L2266" s="110" t="s">
        <v>157</v>
      </c>
      <c r="M2266" s="106">
        <v>0</v>
      </c>
      <c r="N2266" s="111">
        <v>0</v>
      </c>
      <c r="O2266" s="112">
        <v>2.1840440738143001E-2</v>
      </c>
      <c r="P2266" s="112" t="s">
        <v>156</v>
      </c>
      <c r="Q2266" s="109">
        <v>0</v>
      </c>
      <c r="R2266" s="107">
        <v>0</v>
      </c>
      <c r="S2266" s="108">
        <v>2.8007958321962E-3</v>
      </c>
      <c r="T2266" s="108" t="s">
        <v>156</v>
      </c>
      <c r="U2266" s="110" t="s">
        <v>157</v>
      </c>
      <c r="V2266" s="106">
        <v>0</v>
      </c>
      <c r="W2266" s="107">
        <v>0</v>
      </c>
      <c r="X2266" s="108">
        <v>3.1391890199303002E-3</v>
      </c>
      <c r="Y2266" s="108" t="s">
        <v>156</v>
      </c>
      <c r="Z2266" s="109">
        <v>3.7042007240947999E-4</v>
      </c>
      <c r="AA2266" s="107">
        <v>-1.8987196250000256E-4</v>
      </c>
      <c r="AB2266" s="108">
        <v>8.0070939137888396E-3</v>
      </c>
      <c r="AC2266" s="108">
        <v>2161.6252763261214</v>
      </c>
      <c r="AD2266" s="110" t="s">
        <v>157</v>
      </c>
    </row>
    <row r="2267" spans="1:30" x14ac:dyDescent="0.2">
      <c r="A2267" s="105" t="s">
        <v>6565</v>
      </c>
      <c r="B2267" s="105" t="s">
        <v>6566</v>
      </c>
      <c r="C2267" s="105" t="s">
        <v>6567</v>
      </c>
      <c r="D2267" s="106">
        <v>0</v>
      </c>
      <c r="E2267" s="107">
        <v>0</v>
      </c>
      <c r="F2267" s="108">
        <v>5.3286042687630202E-2</v>
      </c>
      <c r="G2267" s="108" t="s">
        <v>156</v>
      </c>
      <c r="H2267" s="109">
        <v>0</v>
      </c>
      <c r="I2267" s="107">
        <v>0</v>
      </c>
      <c r="J2267" s="108">
        <v>6.8217633606595697E-3</v>
      </c>
      <c r="K2267" s="108" t="s">
        <v>156</v>
      </c>
      <c r="L2267" s="110" t="s">
        <v>157</v>
      </c>
      <c r="M2267" s="106">
        <v>0</v>
      </c>
      <c r="N2267" s="111">
        <v>0</v>
      </c>
      <c r="O2267" s="112">
        <v>2.8205995549898499E-2</v>
      </c>
      <c r="P2267" s="112" t="s">
        <v>156</v>
      </c>
      <c r="Q2267" s="109">
        <v>0</v>
      </c>
      <c r="R2267" s="107">
        <v>0</v>
      </c>
      <c r="S2267" s="108">
        <v>3.6349788640941401E-3</v>
      </c>
      <c r="T2267" s="108" t="s">
        <v>156</v>
      </c>
      <c r="U2267" s="110" t="s">
        <v>157</v>
      </c>
      <c r="V2267" s="116">
        <v>0</v>
      </c>
      <c r="W2267" s="107">
        <v>0</v>
      </c>
      <c r="X2267" s="108">
        <v>2.03753953729064E-3</v>
      </c>
      <c r="Y2267" s="108" t="s">
        <v>156</v>
      </c>
      <c r="Z2267" s="109">
        <v>2.02563646853333E-4</v>
      </c>
      <c r="AA2267" s="107">
        <v>-1.0383119065071347E-4</v>
      </c>
      <c r="AB2267" s="108">
        <v>8.9454122508660899E-3</v>
      </c>
      <c r="AC2267" s="108">
        <v>4416.0995271491383</v>
      </c>
      <c r="AD2267" s="110" t="s">
        <v>157</v>
      </c>
    </row>
    <row r="2268" spans="1:30" x14ac:dyDescent="0.2">
      <c r="A2268" s="105" t="s">
        <v>6568</v>
      </c>
      <c r="B2268" s="105" t="s">
        <v>6569</v>
      </c>
      <c r="C2268" s="105" t="s">
        <v>6570</v>
      </c>
      <c r="D2268" s="106">
        <v>0</v>
      </c>
      <c r="E2268" s="107">
        <v>0</v>
      </c>
      <c r="F2268" s="108">
        <v>0</v>
      </c>
      <c r="G2268" s="108" t="s">
        <v>156</v>
      </c>
      <c r="H2268" s="109">
        <v>0</v>
      </c>
      <c r="I2268" s="107">
        <v>0</v>
      </c>
      <c r="J2268" s="108">
        <v>0</v>
      </c>
      <c r="K2268" s="108" t="s">
        <v>156</v>
      </c>
      <c r="L2268" s="110" t="s">
        <v>157</v>
      </c>
      <c r="M2268" s="106">
        <v>0</v>
      </c>
      <c r="N2268" s="111">
        <v>0</v>
      </c>
      <c r="O2268" s="112">
        <v>0</v>
      </c>
      <c r="P2268" s="112" t="s">
        <v>156</v>
      </c>
      <c r="Q2268" s="109">
        <v>0</v>
      </c>
      <c r="R2268" s="107">
        <v>0</v>
      </c>
      <c r="S2268" s="108">
        <v>0</v>
      </c>
      <c r="T2268" s="108" t="s">
        <v>156</v>
      </c>
      <c r="U2268" s="110" t="s">
        <v>157</v>
      </c>
      <c r="V2268" s="106">
        <v>0</v>
      </c>
      <c r="W2268" s="107">
        <v>0</v>
      </c>
      <c r="X2268" s="108">
        <v>0</v>
      </c>
      <c r="Y2268" s="108" t="s">
        <v>156</v>
      </c>
      <c r="Z2268" s="109">
        <v>0</v>
      </c>
      <c r="AA2268" s="107">
        <v>0</v>
      </c>
      <c r="AB2268" s="108">
        <v>0</v>
      </c>
      <c r="AC2268" s="108" t="s">
        <v>156</v>
      </c>
      <c r="AD2268" s="110" t="s">
        <v>157</v>
      </c>
    </row>
    <row r="2269" spans="1:30" x14ac:dyDescent="0.2">
      <c r="A2269" s="105" t="s">
        <v>6571</v>
      </c>
      <c r="B2269" s="105" t="s">
        <v>6572</v>
      </c>
      <c r="C2269" s="105" t="s">
        <v>6573</v>
      </c>
      <c r="D2269" s="106">
        <v>0</v>
      </c>
      <c r="E2269" s="107">
        <v>0</v>
      </c>
      <c r="F2269" s="108">
        <v>0</v>
      </c>
      <c r="G2269" s="108" t="s">
        <v>156</v>
      </c>
      <c r="H2269" s="109">
        <v>0</v>
      </c>
      <c r="I2269" s="107">
        <v>0</v>
      </c>
      <c r="J2269" s="108">
        <v>0</v>
      </c>
      <c r="K2269" s="108" t="s">
        <v>156</v>
      </c>
      <c r="L2269" s="110" t="s">
        <v>157</v>
      </c>
      <c r="M2269" s="106">
        <v>0</v>
      </c>
      <c r="N2269" s="111">
        <v>0</v>
      </c>
      <c r="O2269" s="112">
        <v>0</v>
      </c>
      <c r="P2269" s="112" t="s">
        <v>156</v>
      </c>
      <c r="Q2269" s="109">
        <v>0</v>
      </c>
      <c r="R2269" s="107">
        <v>0</v>
      </c>
      <c r="S2269" s="108">
        <v>0</v>
      </c>
      <c r="T2269" s="108" t="s">
        <v>156</v>
      </c>
      <c r="U2269" s="110" t="s">
        <v>157</v>
      </c>
      <c r="V2269" s="106">
        <v>0</v>
      </c>
      <c r="W2269" s="107">
        <v>0</v>
      </c>
      <c r="X2269" s="108">
        <v>0</v>
      </c>
      <c r="Y2269" s="108" t="s">
        <v>156</v>
      </c>
      <c r="Z2269" s="109">
        <v>0</v>
      </c>
      <c r="AA2269" s="107">
        <v>0</v>
      </c>
      <c r="AB2269" s="108">
        <v>0</v>
      </c>
      <c r="AC2269" s="108" t="s">
        <v>156</v>
      </c>
      <c r="AD2269" s="110" t="s">
        <v>157</v>
      </c>
    </row>
    <row r="2270" spans="1:30" x14ac:dyDescent="0.2">
      <c r="A2270" s="105" t="s">
        <v>6574</v>
      </c>
      <c r="B2270" s="105" t="s">
        <v>6575</v>
      </c>
      <c r="C2270" s="105" t="s">
        <v>6576</v>
      </c>
      <c r="D2270" s="106">
        <v>0</v>
      </c>
      <c r="E2270" s="107">
        <v>0</v>
      </c>
      <c r="F2270" s="108">
        <v>0</v>
      </c>
      <c r="G2270" s="108" t="s">
        <v>156</v>
      </c>
      <c r="H2270" s="109">
        <v>0</v>
      </c>
      <c r="I2270" s="107">
        <v>0</v>
      </c>
      <c r="J2270" s="108">
        <v>0</v>
      </c>
      <c r="K2270" s="108" t="s">
        <v>156</v>
      </c>
      <c r="L2270" s="110" t="s">
        <v>157</v>
      </c>
      <c r="M2270" s="106">
        <v>0</v>
      </c>
      <c r="N2270" s="111">
        <v>0</v>
      </c>
      <c r="O2270" s="112">
        <v>0</v>
      </c>
      <c r="P2270" s="112" t="s">
        <v>156</v>
      </c>
      <c r="Q2270" s="109">
        <v>0</v>
      </c>
      <c r="R2270" s="107">
        <v>0</v>
      </c>
      <c r="S2270" s="108">
        <v>0</v>
      </c>
      <c r="T2270" s="108" t="s">
        <v>156</v>
      </c>
      <c r="U2270" s="110" t="s">
        <v>157</v>
      </c>
      <c r="V2270" s="106">
        <v>0</v>
      </c>
      <c r="W2270" s="107">
        <v>0</v>
      </c>
      <c r="X2270" s="108">
        <v>0</v>
      </c>
      <c r="Y2270" s="108" t="s">
        <v>156</v>
      </c>
      <c r="Z2270" s="109">
        <v>0</v>
      </c>
      <c r="AA2270" s="107">
        <v>0</v>
      </c>
      <c r="AB2270" s="108">
        <v>0</v>
      </c>
      <c r="AC2270" s="108" t="s">
        <v>156</v>
      </c>
      <c r="AD2270" s="110" t="s">
        <v>157</v>
      </c>
    </row>
    <row r="2271" spans="1:30" x14ac:dyDescent="0.2">
      <c r="A2271" s="105" t="s">
        <v>6577</v>
      </c>
      <c r="B2271" s="105" t="s">
        <v>6578</v>
      </c>
      <c r="C2271" s="105" t="s">
        <v>6579</v>
      </c>
      <c r="D2271" s="106">
        <v>0</v>
      </c>
      <c r="E2271" s="107">
        <v>0</v>
      </c>
      <c r="F2271" s="108">
        <v>0</v>
      </c>
      <c r="G2271" s="108" t="s">
        <v>156</v>
      </c>
      <c r="H2271" s="109">
        <v>0</v>
      </c>
      <c r="I2271" s="107">
        <v>0</v>
      </c>
      <c r="J2271" s="108">
        <v>0</v>
      </c>
      <c r="K2271" s="108" t="s">
        <v>156</v>
      </c>
      <c r="L2271" s="110" t="s">
        <v>157</v>
      </c>
      <c r="M2271" s="106">
        <v>0</v>
      </c>
      <c r="N2271" s="111">
        <v>0</v>
      </c>
      <c r="O2271" s="112">
        <v>0</v>
      </c>
      <c r="P2271" s="112" t="s">
        <v>156</v>
      </c>
      <c r="Q2271" s="109">
        <v>0</v>
      </c>
      <c r="R2271" s="107">
        <v>0</v>
      </c>
      <c r="S2271" s="108">
        <v>0</v>
      </c>
      <c r="T2271" s="108" t="s">
        <v>156</v>
      </c>
      <c r="U2271" s="110" t="s">
        <v>157</v>
      </c>
      <c r="V2271" s="106">
        <v>0</v>
      </c>
      <c r="W2271" s="107">
        <v>0</v>
      </c>
      <c r="X2271" s="108">
        <v>0</v>
      </c>
      <c r="Y2271" s="108" t="s">
        <v>156</v>
      </c>
      <c r="Z2271" s="109">
        <v>0</v>
      </c>
      <c r="AA2271" s="107">
        <v>0</v>
      </c>
      <c r="AB2271" s="108">
        <v>0</v>
      </c>
      <c r="AC2271" s="108" t="s">
        <v>156</v>
      </c>
      <c r="AD2271" s="110" t="s">
        <v>157</v>
      </c>
    </row>
    <row r="2272" spans="1:30" x14ac:dyDescent="0.2">
      <c r="A2272" s="105" t="s">
        <v>6580</v>
      </c>
      <c r="B2272" s="105" t="s">
        <v>6581</v>
      </c>
      <c r="C2272" s="105" t="s">
        <v>6582</v>
      </c>
      <c r="D2272" s="106">
        <v>0</v>
      </c>
      <c r="E2272" s="107">
        <v>0</v>
      </c>
      <c r="F2272" s="108">
        <v>2.5059639944072002E-3</v>
      </c>
      <c r="G2272" s="108" t="s">
        <v>156</v>
      </c>
      <c r="H2272" s="113">
        <v>0</v>
      </c>
      <c r="I2272" s="107">
        <v>0</v>
      </c>
      <c r="J2272" s="114">
        <v>9.3020541434538907E-6</v>
      </c>
      <c r="K2272" s="108" t="s">
        <v>156</v>
      </c>
      <c r="L2272" s="110" t="s">
        <v>157</v>
      </c>
      <c r="M2272" s="116">
        <v>0</v>
      </c>
      <c r="N2272" s="111">
        <v>0</v>
      </c>
      <c r="O2272" s="112">
        <v>7.4839543998358202E-4</v>
      </c>
      <c r="P2272" s="112" t="s">
        <v>156</v>
      </c>
      <c r="Q2272" s="113">
        <v>0</v>
      </c>
      <c r="R2272" s="107">
        <v>0</v>
      </c>
      <c r="S2272" s="114">
        <v>2.8237429605990299E-5</v>
      </c>
      <c r="T2272" s="108" t="s">
        <v>156</v>
      </c>
      <c r="U2272" s="110" t="s">
        <v>157</v>
      </c>
      <c r="V2272" s="116">
        <v>0</v>
      </c>
      <c r="W2272" s="107">
        <v>0</v>
      </c>
      <c r="X2272" s="108">
        <v>8.6951480327991995E-4</v>
      </c>
      <c r="Y2272" s="108" t="s">
        <v>156</v>
      </c>
      <c r="Z2272" s="113">
        <v>0</v>
      </c>
      <c r="AA2272" s="107">
        <v>0</v>
      </c>
      <c r="AB2272" s="114">
        <v>4.4368773211546098E-6</v>
      </c>
      <c r="AC2272" s="108" t="s">
        <v>156</v>
      </c>
      <c r="AD2272" s="110" t="s">
        <v>157</v>
      </c>
    </row>
    <row r="2273" spans="1:30" x14ac:dyDescent="0.2">
      <c r="A2273" s="105" t="s">
        <v>6583</v>
      </c>
      <c r="B2273" s="105" t="s">
        <v>6584</v>
      </c>
      <c r="C2273" s="105" t="s">
        <v>6585</v>
      </c>
      <c r="D2273" s="106">
        <v>0</v>
      </c>
      <c r="E2273" s="107">
        <v>0</v>
      </c>
      <c r="F2273" s="108">
        <v>2.49022474156654E-3</v>
      </c>
      <c r="G2273" s="108" t="s">
        <v>156</v>
      </c>
      <c r="H2273" s="113">
        <v>0</v>
      </c>
      <c r="I2273" s="107">
        <v>0</v>
      </c>
      <c r="J2273" s="114">
        <v>1.7052480171651601E-5</v>
      </c>
      <c r="K2273" s="108" t="s">
        <v>156</v>
      </c>
      <c r="L2273" s="110" t="s">
        <v>157</v>
      </c>
      <c r="M2273" s="116">
        <v>0</v>
      </c>
      <c r="N2273" s="111">
        <v>0</v>
      </c>
      <c r="O2273" s="112">
        <v>1.01923422463646E-3</v>
      </c>
      <c r="P2273" s="112" t="s">
        <v>156</v>
      </c>
      <c r="Q2273" s="113">
        <v>0</v>
      </c>
      <c r="R2273" s="107">
        <v>0</v>
      </c>
      <c r="S2273" s="114">
        <v>4.7742256026525702E-5</v>
      </c>
      <c r="T2273" s="108" t="s">
        <v>156</v>
      </c>
      <c r="U2273" s="110" t="s">
        <v>157</v>
      </c>
      <c r="V2273" s="116">
        <v>0</v>
      </c>
      <c r="W2273" s="107">
        <v>0</v>
      </c>
      <c r="X2273" s="108">
        <v>4.8472266040015501E-4</v>
      </c>
      <c r="Y2273" s="108" t="s">
        <v>156</v>
      </c>
      <c r="Z2273" s="113">
        <v>0</v>
      </c>
      <c r="AA2273" s="107">
        <v>0</v>
      </c>
      <c r="AB2273" s="114">
        <v>2.6708033837099601E-5</v>
      </c>
      <c r="AC2273" s="108" t="s">
        <v>156</v>
      </c>
      <c r="AD2273" s="110" t="s">
        <v>157</v>
      </c>
    </row>
    <row r="2274" spans="1:30" x14ac:dyDescent="0.2">
      <c r="A2274" s="105" t="s">
        <v>6586</v>
      </c>
      <c r="B2274" s="105" t="s">
        <v>6587</v>
      </c>
      <c r="C2274" s="105" t="s">
        <v>6588</v>
      </c>
      <c r="D2274" s="106">
        <v>0</v>
      </c>
      <c r="E2274" s="107">
        <v>0</v>
      </c>
      <c r="F2274" s="108">
        <v>2.4974160279619801E-3</v>
      </c>
      <c r="G2274" s="108" t="s">
        <v>156</v>
      </c>
      <c r="H2274" s="113">
        <v>0</v>
      </c>
      <c r="I2274" s="107">
        <v>0</v>
      </c>
      <c r="J2274" s="114">
        <v>1.94800420543746E-5</v>
      </c>
      <c r="K2274" s="108" t="s">
        <v>156</v>
      </c>
      <c r="L2274" s="110" t="s">
        <v>157</v>
      </c>
      <c r="M2274" s="116">
        <v>0</v>
      </c>
      <c r="N2274" s="111">
        <v>0</v>
      </c>
      <c r="O2274" s="112">
        <v>1.1060506125724599E-3</v>
      </c>
      <c r="P2274" s="112" t="s">
        <v>156</v>
      </c>
      <c r="Q2274" s="113">
        <v>0</v>
      </c>
      <c r="R2274" s="107">
        <v>0</v>
      </c>
      <c r="S2274" s="114">
        <v>2.8238466710637801E-5</v>
      </c>
      <c r="T2274" s="108" t="s">
        <v>156</v>
      </c>
      <c r="U2274" s="110" t="s">
        <v>157</v>
      </c>
      <c r="V2274" s="116">
        <v>0</v>
      </c>
      <c r="W2274" s="107">
        <v>0</v>
      </c>
      <c r="X2274" s="108">
        <v>9.3051077145350802E-4</v>
      </c>
      <c r="Y2274" s="108" t="s">
        <v>156</v>
      </c>
      <c r="Z2274" s="113">
        <v>0</v>
      </c>
      <c r="AA2274" s="107">
        <v>0</v>
      </c>
      <c r="AB2274" s="114">
        <v>3.9057391943895202E-5</v>
      </c>
      <c r="AC2274" s="108" t="s">
        <v>156</v>
      </c>
      <c r="AD2274" s="110" t="s">
        <v>157</v>
      </c>
    </row>
    <row r="2275" spans="1:30" x14ac:dyDescent="0.2">
      <c r="A2275" s="105" t="s">
        <v>6589</v>
      </c>
      <c r="B2275" s="105" t="s">
        <v>6590</v>
      </c>
      <c r="C2275" s="105" t="s">
        <v>6591</v>
      </c>
      <c r="D2275" s="116">
        <v>0</v>
      </c>
      <c r="E2275" s="107">
        <v>0</v>
      </c>
      <c r="F2275" s="108">
        <v>2.1456268381895602E-3</v>
      </c>
      <c r="G2275" s="108" t="s">
        <v>156</v>
      </c>
      <c r="H2275" s="113">
        <v>0</v>
      </c>
      <c r="I2275" s="107">
        <v>0</v>
      </c>
      <c r="J2275" s="114">
        <v>1.9812130393456401E-5</v>
      </c>
      <c r="K2275" s="108" t="s">
        <v>156</v>
      </c>
      <c r="L2275" s="110" t="s">
        <v>157</v>
      </c>
      <c r="M2275" s="116">
        <v>0</v>
      </c>
      <c r="N2275" s="111">
        <v>0</v>
      </c>
      <c r="O2275" s="112">
        <v>1.11408957050191E-3</v>
      </c>
      <c r="P2275" s="112" t="s">
        <v>156</v>
      </c>
      <c r="Q2275" s="113">
        <v>0</v>
      </c>
      <c r="R2275" s="107">
        <v>0</v>
      </c>
      <c r="S2275" s="114">
        <v>4.8521449309445598E-5</v>
      </c>
      <c r="T2275" s="108" t="s">
        <v>156</v>
      </c>
      <c r="U2275" s="110" t="s">
        <v>157</v>
      </c>
      <c r="V2275" s="116">
        <v>0</v>
      </c>
      <c r="W2275" s="107">
        <v>0</v>
      </c>
      <c r="X2275" s="108">
        <v>8.83836277433484E-4</v>
      </c>
      <c r="Y2275" s="108" t="s">
        <v>156</v>
      </c>
      <c r="Z2275" s="113">
        <v>0</v>
      </c>
      <c r="AA2275" s="107">
        <v>0</v>
      </c>
      <c r="AB2275" s="114">
        <v>3.1301159672346699E-5</v>
      </c>
      <c r="AC2275" s="108" t="s">
        <v>156</v>
      </c>
      <c r="AD2275" s="110" t="s">
        <v>157</v>
      </c>
    </row>
    <row r="2276" spans="1:30" x14ac:dyDescent="0.2">
      <c r="A2276" s="105" t="s">
        <v>6592</v>
      </c>
      <c r="B2276" s="105" t="s">
        <v>6593</v>
      </c>
      <c r="C2276" s="105" t="s">
        <v>6594</v>
      </c>
      <c r="D2276" s="106">
        <v>0</v>
      </c>
      <c r="E2276" s="107">
        <v>0</v>
      </c>
      <c r="F2276" s="108">
        <v>2.6456255358212801E-3</v>
      </c>
      <c r="G2276" s="108" t="s">
        <v>156</v>
      </c>
      <c r="H2276" s="113">
        <v>0</v>
      </c>
      <c r="I2276" s="107">
        <v>0</v>
      </c>
      <c r="J2276" s="114">
        <v>2.41267255855663E-5</v>
      </c>
      <c r="K2276" s="108" t="s">
        <v>156</v>
      </c>
      <c r="L2276" s="110" t="s">
        <v>157</v>
      </c>
      <c r="M2276" s="116">
        <v>0</v>
      </c>
      <c r="N2276" s="111">
        <v>0</v>
      </c>
      <c r="O2276" s="112">
        <v>1.3149603794857399E-3</v>
      </c>
      <c r="P2276" s="112" t="s">
        <v>156</v>
      </c>
      <c r="Q2276" s="113">
        <v>0</v>
      </c>
      <c r="R2276" s="107">
        <v>0</v>
      </c>
      <c r="S2276" s="114">
        <v>4.5418696484011602E-5</v>
      </c>
      <c r="T2276" s="108" t="s">
        <v>156</v>
      </c>
      <c r="U2276" s="110" t="s">
        <v>157</v>
      </c>
      <c r="V2276" s="116">
        <v>0</v>
      </c>
      <c r="W2276" s="107">
        <v>0</v>
      </c>
      <c r="X2276" s="108">
        <v>7.4842214141693697E-4</v>
      </c>
      <c r="Y2276" s="108" t="s">
        <v>156</v>
      </c>
      <c r="Z2276" s="113">
        <v>0</v>
      </c>
      <c r="AA2276" s="107">
        <v>0</v>
      </c>
      <c r="AB2276" s="114">
        <v>4.4824742790859802E-5</v>
      </c>
      <c r="AC2276" s="108" t="s">
        <v>156</v>
      </c>
      <c r="AD2276" s="110" t="s">
        <v>157</v>
      </c>
    </row>
    <row r="2277" spans="1:30" x14ac:dyDescent="0.2">
      <c r="A2277" s="105" t="s">
        <v>6595</v>
      </c>
      <c r="B2277" s="105" t="s">
        <v>6596</v>
      </c>
      <c r="C2277" s="105" t="s">
        <v>6597</v>
      </c>
      <c r="D2277" s="106">
        <v>0</v>
      </c>
      <c r="E2277" s="107">
        <v>0</v>
      </c>
      <c r="F2277" s="108">
        <v>2.5068708032377901E-3</v>
      </c>
      <c r="G2277" s="108" t="s">
        <v>156</v>
      </c>
      <c r="H2277" s="113">
        <v>0</v>
      </c>
      <c r="I2277" s="107">
        <v>0</v>
      </c>
      <c r="J2277" s="114">
        <v>1.03281439709419E-5</v>
      </c>
      <c r="K2277" s="108" t="s">
        <v>156</v>
      </c>
      <c r="L2277" s="110" t="s">
        <v>157</v>
      </c>
      <c r="M2277" s="116">
        <v>2.60401935483871E-5</v>
      </c>
      <c r="N2277" s="111">
        <v>-1.4141519250780439E-5</v>
      </c>
      <c r="O2277" s="112">
        <v>7.48592988439895E-4</v>
      </c>
      <c r="P2277" s="112">
        <v>2874.7596942737086</v>
      </c>
      <c r="Q2277" s="113">
        <v>0</v>
      </c>
      <c r="R2277" s="107">
        <v>0</v>
      </c>
      <c r="S2277" s="114">
        <v>2.8432598843076501E-5</v>
      </c>
      <c r="T2277" s="108" t="s">
        <v>156</v>
      </c>
      <c r="U2277" s="110" t="s">
        <v>157</v>
      </c>
      <c r="V2277" s="116">
        <v>0</v>
      </c>
      <c r="W2277" s="107">
        <v>0</v>
      </c>
      <c r="X2277" s="108">
        <v>8.7028123270588601E-4</v>
      </c>
      <c r="Y2277" s="108" t="s">
        <v>156</v>
      </c>
      <c r="Z2277" s="113">
        <v>0</v>
      </c>
      <c r="AA2277" s="107">
        <v>0</v>
      </c>
      <c r="AB2277" s="114">
        <v>4.6040747279660301E-6</v>
      </c>
      <c r="AC2277" s="108" t="s">
        <v>156</v>
      </c>
      <c r="AD2277" s="110" t="s">
        <v>157</v>
      </c>
    </row>
    <row r="2278" spans="1:30" x14ac:dyDescent="0.2">
      <c r="A2278" s="105" t="s">
        <v>6598</v>
      </c>
      <c r="B2278" s="105" t="s">
        <v>6599</v>
      </c>
      <c r="C2278" s="105" t="s">
        <v>6600</v>
      </c>
      <c r="D2278" s="106">
        <v>0</v>
      </c>
      <c r="E2278" s="107">
        <v>0</v>
      </c>
      <c r="F2278" s="108">
        <v>2.4902182547719498E-3</v>
      </c>
      <c r="G2278" s="108" t="s">
        <v>156</v>
      </c>
      <c r="H2278" s="113">
        <v>0</v>
      </c>
      <c r="I2278" s="107">
        <v>0</v>
      </c>
      <c r="J2278" s="114">
        <v>1.8084187084665602E-5</v>
      </c>
      <c r="K2278" s="108" t="s">
        <v>156</v>
      </c>
      <c r="L2278" s="110" t="s">
        <v>157</v>
      </c>
      <c r="M2278" s="116">
        <v>0</v>
      </c>
      <c r="N2278" s="111">
        <v>0</v>
      </c>
      <c r="O2278" s="112">
        <v>1.01923044574058E-3</v>
      </c>
      <c r="P2278" s="112" t="s">
        <v>156</v>
      </c>
      <c r="Q2278" s="113">
        <v>0</v>
      </c>
      <c r="R2278" s="107">
        <v>0</v>
      </c>
      <c r="S2278" s="114">
        <v>4.82273561107927E-5</v>
      </c>
      <c r="T2278" s="108" t="s">
        <v>156</v>
      </c>
      <c r="U2278" s="110" t="s">
        <v>157</v>
      </c>
      <c r="V2278" s="116">
        <v>0</v>
      </c>
      <c r="W2278" s="107">
        <v>0</v>
      </c>
      <c r="X2278" s="108">
        <v>4.8472331990943803E-4</v>
      </c>
      <c r="Y2278" s="108" t="s">
        <v>156</v>
      </c>
      <c r="Z2278" s="113">
        <v>0</v>
      </c>
      <c r="AA2278" s="107">
        <v>0</v>
      </c>
      <c r="AB2278" s="114">
        <v>2.6965173903520101E-5</v>
      </c>
      <c r="AC2278" s="108" t="s">
        <v>156</v>
      </c>
      <c r="AD2278" s="110" t="s">
        <v>157</v>
      </c>
    </row>
    <row r="2279" spans="1:30" x14ac:dyDescent="0.2">
      <c r="A2279" s="105" t="s">
        <v>6601</v>
      </c>
      <c r="B2279" s="105" t="s">
        <v>6602</v>
      </c>
      <c r="C2279" s="105" t="s">
        <v>6603</v>
      </c>
      <c r="D2279" s="106">
        <v>0</v>
      </c>
      <c r="E2279" s="107">
        <v>0</v>
      </c>
      <c r="F2279" s="108">
        <v>2.4973865377683701E-3</v>
      </c>
      <c r="G2279" s="108" t="s">
        <v>156</v>
      </c>
      <c r="H2279" s="113">
        <v>0</v>
      </c>
      <c r="I2279" s="107">
        <v>0</v>
      </c>
      <c r="J2279" s="114">
        <v>2.0216697914682901E-5</v>
      </c>
      <c r="K2279" s="108" t="s">
        <v>156</v>
      </c>
      <c r="L2279" s="110" t="s">
        <v>157</v>
      </c>
      <c r="M2279" s="116">
        <v>0</v>
      </c>
      <c r="N2279" s="111">
        <v>0</v>
      </c>
      <c r="O2279" s="112">
        <v>1.1060371439538801E-3</v>
      </c>
      <c r="P2279" s="112" t="s">
        <v>156</v>
      </c>
      <c r="Q2279" s="113">
        <v>0</v>
      </c>
      <c r="R2279" s="107">
        <v>0</v>
      </c>
      <c r="S2279" s="114">
        <v>2.8610370692521101E-5</v>
      </c>
      <c r="T2279" s="108" t="s">
        <v>156</v>
      </c>
      <c r="U2279" s="110" t="s">
        <v>157</v>
      </c>
      <c r="V2279" s="116">
        <v>0</v>
      </c>
      <c r="W2279" s="107">
        <v>0</v>
      </c>
      <c r="X2279" s="108">
        <v>9.3050797601322598E-4</v>
      </c>
      <c r="Y2279" s="108" t="s">
        <v>156</v>
      </c>
      <c r="Z2279" s="113">
        <v>0</v>
      </c>
      <c r="AA2279" s="107">
        <v>0</v>
      </c>
      <c r="AB2279" s="114">
        <v>3.9407602291308201E-5</v>
      </c>
      <c r="AC2279" s="108" t="s">
        <v>156</v>
      </c>
      <c r="AD2279" s="110" t="s">
        <v>157</v>
      </c>
    </row>
    <row r="2280" spans="1:30" x14ac:dyDescent="0.2">
      <c r="A2280" s="105" t="s">
        <v>6604</v>
      </c>
      <c r="B2280" s="105" t="s">
        <v>6605</v>
      </c>
      <c r="C2280" s="105" t="s">
        <v>6606</v>
      </c>
      <c r="D2280" s="116">
        <v>2.3859851158951798E-5</v>
      </c>
      <c r="E2280" s="107">
        <v>-9.6829488776685295E-6</v>
      </c>
      <c r="F2280" s="108">
        <v>2.1452141190226402E-3</v>
      </c>
      <c r="G2280" s="108">
        <v>8990.8948078990561</v>
      </c>
      <c r="H2280" s="113">
        <v>0</v>
      </c>
      <c r="I2280" s="107">
        <v>0</v>
      </c>
      <c r="J2280" s="114">
        <v>2.0700352785497699E-5</v>
      </c>
      <c r="K2280" s="108" t="s">
        <v>156</v>
      </c>
      <c r="L2280" s="110" t="s">
        <v>157</v>
      </c>
      <c r="M2280" s="116">
        <v>0</v>
      </c>
      <c r="N2280" s="111">
        <v>0</v>
      </c>
      <c r="O2280" s="112">
        <v>1.1148396070727799E-3</v>
      </c>
      <c r="P2280" s="112" t="s">
        <v>156</v>
      </c>
      <c r="Q2280" s="113">
        <v>0</v>
      </c>
      <c r="R2280" s="107">
        <v>0</v>
      </c>
      <c r="S2280" s="114">
        <v>4.8915116606013401E-5</v>
      </c>
      <c r="T2280" s="108" t="s">
        <v>156</v>
      </c>
      <c r="U2280" s="110" t="s">
        <v>157</v>
      </c>
      <c r="V2280" s="116">
        <v>3.1031561916225303E-5</v>
      </c>
      <c r="W2280" s="107">
        <v>-5.1385265633756091E-6</v>
      </c>
      <c r="X2280" s="108">
        <v>8.8361290181719198E-4</v>
      </c>
      <c r="Y2280" s="108">
        <v>2847.4651201980978</v>
      </c>
      <c r="Z2280" s="113">
        <v>0</v>
      </c>
      <c r="AA2280" s="107">
        <v>0</v>
      </c>
      <c r="AB2280" s="114">
        <v>3.16142376081311E-5</v>
      </c>
      <c r="AC2280" s="108" t="s">
        <v>156</v>
      </c>
      <c r="AD2280" s="110" t="s">
        <v>157</v>
      </c>
    </row>
    <row r="2281" spans="1:30" x14ac:dyDescent="0.2">
      <c r="A2281" s="105" t="s">
        <v>6607</v>
      </c>
      <c r="B2281" s="105" t="s">
        <v>6608</v>
      </c>
      <c r="C2281" s="105" t="s">
        <v>6609</v>
      </c>
      <c r="D2281" s="106">
        <v>0</v>
      </c>
      <c r="E2281" s="107">
        <v>0</v>
      </c>
      <c r="F2281" s="108">
        <v>2.6456175851463999E-3</v>
      </c>
      <c r="G2281" s="108" t="s">
        <v>156</v>
      </c>
      <c r="H2281" s="113">
        <v>0</v>
      </c>
      <c r="I2281" s="107">
        <v>0</v>
      </c>
      <c r="J2281" s="114">
        <v>2.48918142641521E-5</v>
      </c>
      <c r="K2281" s="108" t="s">
        <v>156</v>
      </c>
      <c r="L2281" s="110" t="s">
        <v>157</v>
      </c>
      <c r="M2281" s="116">
        <v>0</v>
      </c>
      <c r="N2281" s="111">
        <v>0</v>
      </c>
      <c r="O2281" s="112">
        <v>1.3149481858016599E-3</v>
      </c>
      <c r="P2281" s="112" t="s">
        <v>156</v>
      </c>
      <c r="Q2281" s="113">
        <v>0</v>
      </c>
      <c r="R2281" s="107">
        <v>0</v>
      </c>
      <c r="S2281" s="114">
        <v>4.5925027005792898E-5</v>
      </c>
      <c r="T2281" s="108" t="s">
        <v>156</v>
      </c>
      <c r="U2281" s="110" t="s">
        <v>157</v>
      </c>
      <c r="V2281" s="116">
        <v>0</v>
      </c>
      <c r="W2281" s="107">
        <v>0</v>
      </c>
      <c r="X2281" s="108">
        <v>7.4885166675929505E-4</v>
      </c>
      <c r="Y2281" s="108" t="s">
        <v>156</v>
      </c>
      <c r="Z2281" s="113">
        <v>0</v>
      </c>
      <c r="AA2281" s="107">
        <v>0</v>
      </c>
      <c r="AB2281" s="114">
        <v>4.5413706611268101E-5</v>
      </c>
      <c r="AC2281" s="108" t="s">
        <v>156</v>
      </c>
      <c r="AD2281" s="110" t="s">
        <v>157</v>
      </c>
    </row>
    <row r="2282" spans="1:30" x14ac:dyDescent="0.2">
      <c r="A2282" s="105" t="s">
        <v>6610</v>
      </c>
      <c r="B2282" s="105" t="s">
        <v>6611</v>
      </c>
      <c r="C2282" s="105" t="s">
        <v>6612</v>
      </c>
      <c r="D2282" s="106">
        <v>0</v>
      </c>
      <c r="E2282" s="107">
        <v>0</v>
      </c>
      <c r="F2282" s="108">
        <v>2.5068708032377901E-3</v>
      </c>
      <c r="G2282" s="108" t="s">
        <v>156</v>
      </c>
      <c r="H2282" s="113">
        <v>0</v>
      </c>
      <c r="I2282" s="107">
        <v>0</v>
      </c>
      <c r="J2282" s="114">
        <v>1.0328143970936399E-5</v>
      </c>
      <c r="K2282" s="108" t="s">
        <v>156</v>
      </c>
      <c r="L2282" s="110" t="s">
        <v>157</v>
      </c>
      <c r="M2282" s="116">
        <v>2.60401935483871E-5</v>
      </c>
      <c r="N2282" s="111">
        <v>-1.4141519250780439E-5</v>
      </c>
      <c r="O2282" s="112">
        <v>7.48592988439895E-4</v>
      </c>
      <c r="P2282" s="112">
        <v>2874.7596942737086</v>
      </c>
      <c r="Q2282" s="113">
        <v>0</v>
      </c>
      <c r="R2282" s="107">
        <v>0</v>
      </c>
      <c r="S2282" s="114">
        <v>2.8432598843076501E-5</v>
      </c>
      <c r="T2282" s="108" t="s">
        <v>156</v>
      </c>
      <c r="U2282" s="110" t="s">
        <v>157</v>
      </c>
      <c r="V2282" s="116">
        <v>0</v>
      </c>
      <c r="W2282" s="107">
        <v>0</v>
      </c>
      <c r="X2282" s="108">
        <v>8.7028123270588699E-4</v>
      </c>
      <c r="Y2282" s="108" t="s">
        <v>156</v>
      </c>
      <c r="Z2282" s="113">
        <v>0</v>
      </c>
      <c r="AA2282" s="107">
        <v>0</v>
      </c>
      <c r="AB2282" s="114">
        <v>4.6040747279660301E-6</v>
      </c>
      <c r="AC2282" s="108" t="s">
        <v>156</v>
      </c>
      <c r="AD2282" s="110" t="s">
        <v>157</v>
      </c>
    </row>
    <row r="2283" spans="1:30" x14ac:dyDescent="0.2">
      <c r="A2283" s="105" t="s">
        <v>6613</v>
      </c>
      <c r="B2283" s="105" t="s">
        <v>6614</v>
      </c>
      <c r="C2283" s="105" t="s">
        <v>6615</v>
      </c>
      <c r="D2283" s="106">
        <v>0</v>
      </c>
      <c r="E2283" s="107">
        <v>0</v>
      </c>
      <c r="F2283" s="108">
        <v>2.4902182547719498E-3</v>
      </c>
      <c r="G2283" s="108" t="s">
        <v>156</v>
      </c>
      <c r="H2283" s="113">
        <v>0</v>
      </c>
      <c r="I2283" s="107">
        <v>0</v>
      </c>
      <c r="J2283" s="114">
        <v>1.8084187084665602E-5</v>
      </c>
      <c r="K2283" s="108" t="s">
        <v>156</v>
      </c>
      <c r="L2283" s="110" t="s">
        <v>157</v>
      </c>
      <c r="M2283" s="116">
        <v>0</v>
      </c>
      <c r="N2283" s="111">
        <v>0</v>
      </c>
      <c r="O2283" s="112">
        <v>1.01923044574058E-3</v>
      </c>
      <c r="P2283" s="112" t="s">
        <v>156</v>
      </c>
      <c r="Q2283" s="113">
        <v>0</v>
      </c>
      <c r="R2283" s="107">
        <v>0</v>
      </c>
      <c r="S2283" s="114">
        <v>4.82273561107927E-5</v>
      </c>
      <c r="T2283" s="108" t="s">
        <v>156</v>
      </c>
      <c r="U2283" s="110" t="s">
        <v>157</v>
      </c>
      <c r="V2283" s="116">
        <v>0</v>
      </c>
      <c r="W2283" s="107">
        <v>0</v>
      </c>
      <c r="X2283" s="108">
        <v>4.8472331990943803E-4</v>
      </c>
      <c r="Y2283" s="108" t="s">
        <v>156</v>
      </c>
      <c r="Z2283" s="113">
        <v>0</v>
      </c>
      <c r="AA2283" s="107">
        <v>0</v>
      </c>
      <c r="AB2283" s="114">
        <v>2.6965173903520101E-5</v>
      </c>
      <c r="AC2283" s="108" t="s">
        <v>156</v>
      </c>
      <c r="AD2283" s="110" t="s">
        <v>157</v>
      </c>
    </row>
    <row r="2284" spans="1:30" x14ac:dyDescent="0.2">
      <c r="A2284" s="105" t="s">
        <v>6616</v>
      </c>
      <c r="B2284" s="105" t="s">
        <v>6617</v>
      </c>
      <c r="C2284" s="105" t="s">
        <v>6618</v>
      </c>
      <c r="D2284" s="106">
        <v>0</v>
      </c>
      <c r="E2284" s="107">
        <v>0</v>
      </c>
      <c r="F2284" s="108">
        <v>2.4973865377683701E-3</v>
      </c>
      <c r="G2284" s="108" t="s">
        <v>156</v>
      </c>
      <c r="H2284" s="113">
        <v>0</v>
      </c>
      <c r="I2284" s="107">
        <v>0</v>
      </c>
      <c r="J2284" s="114">
        <v>2.0216697914682901E-5</v>
      </c>
      <c r="K2284" s="108" t="s">
        <v>156</v>
      </c>
      <c r="L2284" s="110" t="s">
        <v>157</v>
      </c>
      <c r="M2284" s="116">
        <v>0</v>
      </c>
      <c r="N2284" s="111">
        <v>0</v>
      </c>
      <c r="O2284" s="112">
        <v>1.1060371439538801E-3</v>
      </c>
      <c r="P2284" s="112" t="s">
        <v>156</v>
      </c>
      <c r="Q2284" s="113">
        <v>0</v>
      </c>
      <c r="R2284" s="107">
        <v>0</v>
      </c>
      <c r="S2284" s="114">
        <v>2.8610370692521101E-5</v>
      </c>
      <c r="T2284" s="108" t="s">
        <v>156</v>
      </c>
      <c r="U2284" s="110" t="s">
        <v>157</v>
      </c>
      <c r="V2284" s="116">
        <v>0</v>
      </c>
      <c r="W2284" s="107">
        <v>0</v>
      </c>
      <c r="X2284" s="108">
        <v>9.3050797601322598E-4</v>
      </c>
      <c r="Y2284" s="108" t="s">
        <v>156</v>
      </c>
      <c r="Z2284" s="113">
        <v>0</v>
      </c>
      <c r="AA2284" s="107">
        <v>0</v>
      </c>
      <c r="AB2284" s="114">
        <v>3.9407602291308201E-5</v>
      </c>
      <c r="AC2284" s="108" t="s">
        <v>156</v>
      </c>
      <c r="AD2284" s="110" t="s">
        <v>157</v>
      </c>
    </row>
    <row r="2285" spans="1:30" x14ac:dyDescent="0.2">
      <c r="A2285" s="105" t="s">
        <v>6619</v>
      </c>
      <c r="B2285" s="105" t="s">
        <v>6620</v>
      </c>
      <c r="C2285" s="105" t="s">
        <v>6621</v>
      </c>
      <c r="D2285" s="116">
        <v>2.3859851158951798E-5</v>
      </c>
      <c r="E2285" s="107">
        <v>-9.6829488776685295E-6</v>
      </c>
      <c r="F2285" s="108">
        <v>2.1452141190226402E-3</v>
      </c>
      <c r="G2285" s="108">
        <v>8990.8948078990561</v>
      </c>
      <c r="H2285" s="113">
        <v>0</v>
      </c>
      <c r="I2285" s="107">
        <v>0</v>
      </c>
      <c r="J2285" s="114">
        <v>2.0700352785497699E-5</v>
      </c>
      <c r="K2285" s="108" t="s">
        <v>156</v>
      </c>
      <c r="L2285" s="110" t="s">
        <v>157</v>
      </c>
      <c r="M2285" s="116">
        <v>0</v>
      </c>
      <c r="N2285" s="111">
        <v>0</v>
      </c>
      <c r="O2285" s="112">
        <v>1.1148396070727799E-3</v>
      </c>
      <c r="P2285" s="112" t="s">
        <v>156</v>
      </c>
      <c r="Q2285" s="113">
        <v>0</v>
      </c>
      <c r="R2285" s="107">
        <v>0</v>
      </c>
      <c r="S2285" s="114">
        <v>4.8915116606013401E-5</v>
      </c>
      <c r="T2285" s="108" t="s">
        <v>156</v>
      </c>
      <c r="U2285" s="110" t="s">
        <v>157</v>
      </c>
      <c r="V2285" s="116">
        <v>3.1031561916225303E-5</v>
      </c>
      <c r="W2285" s="107">
        <v>-5.1385265633756091E-6</v>
      </c>
      <c r="X2285" s="108">
        <v>8.8361290181719198E-4</v>
      </c>
      <c r="Y2285" s="108">
        <v>2847.4651201980978</v>
      </c>
      <c r="Z2285" s="113">
        <v>0</v>
      </c>
      <c r="AA2285" s="107">
        <v>0</v>
      </c>
      <c r="AB2285" s="114">
        <v>3.1614237608133397E-5</v>
      </c>
      <c r="AC2285" s="108" t="s">
        <v>156</v>
      </c>
      <c r="AD2285" s="110" t="s">
        <v>157</v>
      </c>
    </row>
    <row r="2286" spans="1:30" x14ac:dyDescent="0.2">
      <c r="A2286" s="105" t="s">
        <v>6622</v>
      </c>
      <c r="B2286" s="105" t="s">
        <v>6623</v>
      </c>
      <c r="C2286" s="105" t="s">
        <v>6624</v>
      </c>
      <c r="D2286" s="106">
        <v>0</v>
      </c>
      <c r="E2286" s="107">
        <v>0</v>
      </c>
      <c r="F2286" s="108">
        <v>2.6456175851463999E-3</v>
      </c>
      <c r="G2286" s="108" t="s">
        <v>156</v>
      </c>
      <c r="H2286" s="113">
        <v>0</v>
      </c>
      <c r="I2286" s="107">
        <v>0</v>
      </c>
      <c r="J2286" s="114">
        <v>2.48918142641521E-5</v>
      </c>
      <c r="K2286" s="108" t="s">
        <v>156</v>
      </c>
      <c r="L2286" s="110" t="s">
        <v>157</v>
      </c>
      <c r="M2286" s="116">
        <v>0</v>
      </c>
      <c r="N2286" s="111">
        <v>0</v>
      </c>
      <c r="O2286" s="112">
        <v>1.3149481858016599E-3</v>
      </c>
      <c r="P2286" s="112" t="s">
        <v>156</v>
      </c>
      <c r="Q2286" s="113">
        <v>0</v>
      </c>
      <c r="R2286" s="107">
        <v>0</v>
      </c>
      <c r="S2286" s="114">
        <v>4.5925027005792898E-5</v>
      </c>
      <c r="T2286" s="108" t="s">
        <v>156</v>
      </c>
      <c r="U2286" s="110" t="s">
        <v>157</v>
      </c>
      <c r="V2286" s="116">
        <v>0</v>
      </c>
      <c r="W2286" s="107">
        <v>0</v>
      </c>
      <c r="X2286" s="108">
        <v>7.4885166675929505E-4</v>
      </c>
      <c r="Y2286" s="108" t="s">
        <v>156</v>
      </c>
      <c r="Z2286" s="113">
        <v>0</v>
      </c>
      <c r="AA2286" s="107">
        <v>0</v>
      </c>
      <c r="AB2286" s="114">
        <v>4.5413706611268101E-5</v>
      </c>
      <c r="AC2286" s="108" t="s">
        <v>156</v>
      </c>
      <c r="AD2286" s="110" t="s">
        <v>157</v>
      </c>
    </row>
    <row r="2287" spans="1:30" x14ac:dyDescent="0.2">
      <c r="A2287" s="105" t="s">
        <v>6625</v>
      </c>
      <c r="B2287" s="105" t="s">
        <v>6626</v>
      </c>
      <c r="C2287" s="105" t="s">
        <v>6627</v>
      </c>
      <c r="D2287" s="116">
        <v>0</v>
      </c>
      <c r="E2287" s="107">
        <v>0</v>
      </c>
      <c r="F2287" s="114">
        <v>6.8169635166786399E-5</v>
      </c>
      <c r="G2287" s="108" t="s">
        <v>156</v>
      </c>
      <c r="H2287" s="109">
        <v>0</v>
      </c>
      <c r="I2287" s="107">
        <v>0</v>
      </c>
      <c r="J2287" s="108">
        <v>0</v>
      </c>
      <c r="K2287" s="108" t="s">
        <v>156</v>
      </c>
      <c r="L2287" s="110" t="s">
        <v>157</v>
      </c>
      <c r="M2287" s="116">
        <v>0</v>
      </c>
      <c r="N2287" s="111">
        <v>0</v>
      </c>
      <c r="O2287" s="115">
        <v>4.2049996244471599E-5</v>
      </c>
      <c r="P2287" s="112" t="s">
        <v>156</v>
      </c>
      <c r="Q2287" s="113">
        <v>0</v>
      </c>
      <c r="R2287" s="107">
        <v>0</v>
      </c>
      <c r="S2287" s="114">
        <v>2.82906154349127E-5</v>
      </c>
      <c r="T2287" s="108" t="s">
        <v>156</v>
      </c>
      <c r="U2287" s="110" t="s">
        <v>157</v>
      </c>
      <c r="V2287" s="116">
        <v>0</v>
      </c>
      <c r="W2287" s="107">
        <v>0</v>
      </c>
      <c r="X2287" s="114">
        <v>4.0152391923514101E-5</v>
      </c>
      <c r="Y2287" s="108" t="s">
        <v>156</v>
      </c>
      <c r="Z2287" s="113">
        <v>0</v>
      </c>
      <c r="AA2287" s="107">
        <v>0</v>
      </c>
      <c r="AB2287" s="114">
        <v>5.8100993517541299E-6</v>
      </c>
      <c r="AC2287" s="108" t="s">
        <v>156</v>
      </c>
      <c r="AD2287" s="110" t="s">
        <v>157</v>
      </c>
    </row>
    <row r="2288" spans="1:30" x14ac:dyDescent="0.2">
      <c r="A2288" s="105" t="s">
        <v>6628</v>
      </c>
      <c r="B2288" s="105" t="s">
        <v>6629</v>
      </c>
      <c r="C2288" s="105" t="s">
        <v>6630</v>
      </c>
      <c r="D2288" s="116">
        <v>0</v>
      </c>
      <c r="E2288" s="107">
        <v>0</v>
      </c>
      <c r="F2288" s="114">
        <v>5.5677630251353103E-5</v>
      </c>
      <c r="G2288" s="108" t="s">
        <v>156</v>
      </c>
      <c r="H2288" s="113">
        <v>0</v>
      </c>
      <c r="I2288" s="107">
        <v>0</v>
      </c>
      <c r="J2288" s="114">
        <v>4.2583010622820503E-5</v>
      </c>
      <c r="K2288" s="108" t="s">
        <v>156</v>
      </c>
      <c r="L2288" s="110" t="s">
        <v>157</v>
      </c>
      <c r="M2288" s="116">
        <v>0</v>
      </c>
      <c r="N2288" s="111">
        <v>0</v>
      </c>
      <c r="O2288" s="115">
        <v>3.3867621662792803E-5</v>
      </c>
      <c r="P2288" s="112" t="s">
        <v>156</v>
      </c>
      <c r="Q2288" s="113">
        <v>0</v>
      </c>
      <c r="R2288" s="107">
        <v>0</v>
      </c>
      <c r="S2288" s="114">
        <v>3.47537716666436E-5</v>
      </c>
      <c r="T2288" s="108" t="s">
        <v>156</v>
      </c>
      <c r="U2288" s="110" t="s">
        <v>157</v>
      </c>
      <c r="V2288" s="116">
        <v>0</v>
      </c>
      <c r="W2288" s="107">
        <v>0</v>
      </c>
      <c r="X2288" s="114">
        <v>9.8513721920324298E-5</v>
      </c>
      <c r="Y2288" s="108" t="s">
        <v>156</v>
      </c>
      <c r="Z2288" s="113">
        <v>0</v>
      </c>
      <c r="AA2288" s="107">
        <v>0</v>
      </c>
      <c r="AB2288" s="114">
        <v>1.1576205949370001E-5</v>
      </c>
      <c r="AC2288" s="108" t="s">
        <v>156</v>
      </c>
      <c r="AD2288" s="110" t="s">
        <v>157</v>
      </c>
    </row>
    <row r="2289" spans="1:30" x14ac:dyDescent="0.2">
      <c r="A2289" s="105" t="s">
        <v>6631</v>
      </c>
      <c r="B2289" s="105" t="s">
        <v>6632</v>
      </c>
      <c r="C2289" s="105" t="s">
        <v>6633</v>
      </c>
      <c r="D2289" s="116">
        <v>0</v>
      </c>
      <c r="E2289" s="107">
        <v>0</v>
      </c>
      <c r="F2289" s="114">
        <v>5.5196671434796202E-5</v>
      </c>
      <c r="G2289" s="108" t="s">
        <v>156</v>
      </c>
      <c r="H2289" s="113">
        <v>0</v>
      </c>
      <c r="I2289" s="107">
        <v>0</v>
      </c>
      <c r="J2289" s="114">
        <v>3.4810937848853103E-5</v>
      </c>
      <c r="K2289" s="108" t="s">
        <v>156</v>
      </c>
      <c r="L2289" s="110" t="s">
        <v>157</v>
      </c>
      <c r="M2289" s="116">
        <v>0</v>
      </c>
      <c r="N2289" s="111">
        <v>0</v>
      </c>
      <c r="O2289" s="115">
        <v>3.2963087321997597E-5</v>
      </c>
      <c r="P2289" s="112" t="s">
        <v>156</v>
      </c>
      <c r="Q2289" s="113">
        <v>0</v>
      </c>
      <c r="R2289" s="107">
        <v>0</v>
      </c>
      <c r="S2289" s="114">
        <v>2.6511114195902199E-5</v>
      </c>
      <c r="T2289" s="108" t="s">
        <v>156</v>
      </c>
      <c r="U2289" s="110" t="s">
        <v>157</v>
      </c>
      <c r="V2289" s="116">
        <v>0</v>
      </c>
      <c r="W2289" s="107">
        <v>0</v>
      </c>
      <c r="X2289" s="114">
        <v>4.0893831250394597E-5</v>
      </c>
      <c r="Y2289" s="108" t="s">
        <v>156</v>
      </c>
      <c r="Z2289" s="113">
        <v>0</v>
      </c>
      <c r="AA2289" s="107">
        <v>0</v>
      </c>
      <c r="AB2289" s="114">
        <v>8.7989109491293897E-6</v>
      </c>
      <c r="AC2289" s="108" t="s">
        <v>156</v>
      </c>
      <c r="AD2289" s="110" t="s">
        <v>157</v>
      </c>
    </row>
    <row r="2290" spans="1:30" x14ac:dyDescent="0.2">
      <c r="A2290" s="105" t="s">
        <v>6634</v>
      </c>
      <c r="B2290" s="105" t="s">
        <v>6635</v>
      </c>
      <c r="C2290" s="105" t="s">
        <v>6636</v>
      </c>
      <c r="D2290" s="116">
        <v>0</v>
      </c>
      <c r="E2290" s="107">
        <v>0</v>
      </c>
      <c r="F2290" s="114">
        <v>6.9189661061799503E-5</v>
      </c>
      <c r="G2290" s="108" t="s">
        <v>156</v>
      </c>
      <c r="H2290" s="113">
        <v>0</v>
      </c>
      <c r="I2290" s="107">
        <v>0</v>
      </c>
      <c r="J2290" s="114">
        <v>4.2643432142765601E-5</v>
      </c>
      <c r="K2290" s="108" t="s">
        <v>156</v>
      </c>
      <c r="L2290" s="110" t="s">
        <v>157</v>
      </c>
      <c r="M2290" s="116">
        <v>0</v>
      </c>
      <c r="N2290" s="111">
        <v>0</v>
      </c>
      <c r="O2290" s="115">
        <v>3.4978564717973599E-5</v>
      </c>
      <c r="P2290" s="112" t="s">
        <v>156</v>
      </c>
      <c r="Q2290" s="113">
        <v>0</v>
      </c>
      <c r="R2290" s="107">
        <v>0</v>
      </c>
      <c r="S2290" s="114">
        <v>2.1374963957278598E-5</v>
      </c>
      <c r="T2290" s="108" t="s">
        <v>156</v>
      </c>
      <c r="U2290" s="110" t="s">
        <v>157</v>
      </c>
      <c r="V2290" s="116">
        <v>0</v>
      </c>
      <c r="W2290" s="107">
        <v>0</v>
      </c>
      <c r="X2290" s="114">
        <v>7.0215199954409493E-5</v>
      </c>
      <c r="Y2290" s="108" t="s">
        <v>156</v>
      </c>
      <c r="Z2290" s="113">
        <v>0</v>
      </c>
      <c r="AA2290" s="107">
        <v>0</v>
      </c>
      <c r="AB2290" s="114">
        <v>5.7081839684937399E-6</v>
      </c>
      <c r="AC2290" s="108" t="s">
        <v>156</v>
      </c>
      <c r="AD2290" s="110" t="s">
        <v>157</v>
      </c>
    </row>
    <row r="2291" spans="1:30" x14ac:dyDescent="0.2">
      <c r="A2291" s="105" t="s">
        <v>6637</v>
      </c>
      <c r="B2291" s="105" t="s">
        <v>6638</v>
      </c>
      <c r="C2291" s="105" t="s">
        <v>6639</v>
      </c>
      <c r="D2291" s="116">
        <v>0</v>
      </c>
      <c r="E2291" s="107">
        <v>0</v>
      </c>
      <c r="F2291" s="108">
        <v>4.03987804351009E-4</v>
      </c>
      <c r="G2291" s="108" t="s">
        <v>156</v>
      </c>
      <c r="H2291" s="113">
        <v>0</v>
      </c>
      <c r="I2291" s="107">
        <v>0</v>
      </c>
      <c r="J2291" s="108">
        <v>5.3900279910126304E-4</v>
      </c>
      <c r="K2291" s="108" t="s">
        <v>156</v>
      </c>
      <c r="L2291" s="110" t="s">
        <v>157</v>
      </c>
      <c r="M2291" s="116">
        <v>0</v>
      </c>
      <c r="N2291" s="111">
        <v>0</v>
      </c>
      <c r="O2291" s="112">
        <v>4.0484897629809599E-4</v>
      </c>
      <c r="P2291" s="112" t="s">
        <v>156</v>
      </c>
      <c r="Q2291" s="113">
        <v>0</v>
      </c>
      <c r="R2291" s="107">
        <v>0</v>
      </c>
      <c r="S2291" s="108">
        <v>2.56902748511274E-4</v>
      </c>
      <c r="T2291" s="108" t="s">
        <v>156</v>
      </c>
      <c r="U2291" s="110" t="s">
        <v>157</v>
      </c>
      <c r="V2291" s="116">
        <v>0</v>
      </c>
      <c r="W2291" s="107">
        <v>0</v>
      </c>
      <c r="X2291" s="108">
        <v>9.2497700501607198E-4</v>
      </c>
      <c r="Y2291" s="108" t="s">
        <v>156</v>
      </c>
      <c r="Z2291" s="113">
        <v>0</v>
      </c>
      <c r="AA2291" s="107">
        <v>0</v>
      </c>
      <c r="AB2291" s="114">
        <v>1.0473439452044101E-4</v>
      </c>
      <c r="AC2291" s="108" t="s">
        <v>156</v>
      </c>
      <c r="AD2291" s="110" t="s">
        <v>157</v>
      </c>
    </row>
    <row r="2292" spans="1:30" x14ac:dyDescent="0.2">
      <c r="A2292" s="105" t="s">
        <v>6640</v>
      </c>
      <c r="B2292" s="105" t="s">
        <v>6641</v>
      </c>
      <c r="C2292" s="105" t="s">
        <v>6642</v>
      </c>
      <c r="D2292" s="116">
        <v>0</v>
      </c>
      <c r="E2292" s="107">
        <v>0</v>
      </c>
      <c r="F2292" s="108">
        <v>7.5284201969094201E-4</v>
      </c>
      <c r="G2292" s="108" t="s">
        <v>156</v>
      </c>
      <c r="H2292" s="113">
        <v>0</v>
      </c>
      <c r="I2292" s="107">
        <v>0</v>
      </c>
      <c r="J2292" s="108">
        <v>3.5836907474796301E-4</v>
      </c>
      <c r="K2292" s="108" t="s">
        <v>156</v>
      </c>
      <c r="L2292" s="110" t="s">
        <v>157</v>
      </c>
      <c r="M2292" s="116">
        <v>0</v>
      </c>
      <c r="N2292" s="111">
        <v>0</v>
      </c>
      <c r="O2292" s="112">
        <v>5.2234615574251104E-4</v>
      </c>
      <c r="P2292" s="112" t="s">
        <v>156</v>
      </c>
      <c r="Q2292" s="113">
        <v>0</v>
      </c>
      <c r="R2292" s="107">
        <v>0</v>
      </c>
      <c r="S2292" s="114">
        <v>5.9251934601450998E-5</v>
      </c>
      <c r="T2292" s="108" t="s">
        <v>156</v>
      </c>
      <c r="U2292" s="110" t="s">
        <v>157</v>
      </c>
      <c r="V2292" s="116">
        <v>0</v>
      </c>
      <c r="W2292" s="107">
        <v>0</v>
      </c>
      <c r="X2292" s="108">
        <v>4.5098017404314E-4</v>
      </c>
      <c r="Y2292" s="108" t="s">
        <v>156</v>
      </c>
      <c r="Z2292" s="113">
        <v>0</v>
      </c>
      <c r="AA2292" s="107">
        <v>0</v>
      </c>
      <c r="AB2292" s="114">
        <v>1.14051510733058E-4</v>
      </c>
      <c r="AC2292" s="108" t="s">
        <v>156</v>
      </c>
      <c r="AD2292" s="110" t="s">
        <v>157</v>
      </c>
    </row>
    <row r="2293" spans="1:30" x14ac:dyDescent="0.2">
      <c r="A2293" s="105" t="s">
        <v>6643</v>
      </c>
      <c r="B2293" s="105" t="s">
        <v>6644</v>
      </c>
      <c r="C2293" s="105" t="s">
        <v>6645</v>
      </c>
      <c r="D2293" s="116">
        <v>0</v>
      </c>
      <c r="E2293" s="107">
        <v>0</v>
      </c>
      <c r="F2293" s="108">
        <v>9.7565155366936298E-4</v>
      </c>
      <c r="G2293" s="108" t="s">
        <v>156</v>
      </c>
      <c r="H2293" s="113">
        <v>0</v>
      </c>
      <c r="I2293" s="107">
        <v>0</v>
      </c>
      <c r="J2293" s="108">
        <v>5.2466879864321401E-4</v>
      </c>
      <c r="K2293" s="108" t="s">
        <v>156</v>
      </c>
      <c r="L2293" s="110" t="s">
        <v>157</v>
      </c>
      <c r="M2293" s="116">
        <v>0</v>
      </c>
      <c r="N2293" s="111">
        <v>0</v>
      </c>
      <c r="O2293" s="112">
        <v>4.5223833993172799E-4</v>
      </c>
      <c r="P2293" s="112" t="s">
        <v>156</v>
      </c>
      <c r="Q2293" s="113">
        <v>0</v>
      </c>
      <c r="R2293" s="107">
        <v>0</v>
      </c>
      <c r="S2293" s="108">
        <v>2.7409611808909101E-4</v>
      </c>
      <c r="T2293" s="108" t="s">
        <v>156</v>
      </c>
      <c r="U2293" s="110" t="s">
        <v>157</v>
      </c>
      <c r="V2293" s="116">
        <v>0</v>
      </c>
      <c r="W2293" s="107">
        <v>0</v>
      </c>
      <c r="X2293" s="108">
        <v>6.2797703799803803E-4</v>
      </c>
      <c r="Y2293" s="108" t="s">
        <v>156</v>
      </c>
      <c r="Z2293" s="113">
        <v>0</v>
      </c>
      <c r="AA2293" s="107">
        <v>0</v>
      </c>
      <c r="AB2293" s="114">
        <v>8.5871354224945496E-5</v>
      </c>
      <c r="AC2293" s="108" t="s">
        <v>156</v>
      </c>
      <c r="AD2293" s="110" t="s">
        <v>157</v>
      </c>
    </row>
    <row r="2294" spans="1:30" x14ac:dyDescent="0.2">
      <c r="A2294" s="105" t="s">
        <v>6646</v>
      </c>
      <c r="B2294" s="105" t="s">
        <v>6647</v>
      </c>
      <c r="C2294" s="105" t="s">
        <v>6648</v>
      </c>
      <c r="D2294" s="116">
        <v>0</v>
      </c>
      <c r="E2294" s="107">
        <v>0</v>
      </c>
      <c r="F2294" s="108">
        <v>4.0399776994855501E-4</v>
      </c>
      <c r="G2294" s="108" t="s">
        <v>156</v>
      </c>
      <c r="H2294" s="113">
        <v>0</v>
      </c>
      <c r="I2294" s="107">
        <v>0</v>
      </c>
      <c r="J2294" s="108">
        <v>3.5880249920042299E-4</v>
      </c>
      <c r="K2294" s="108" t="s">
        <v>156</v>
      </c>
      <c r="L2294" s="110" t="s">
        <v>157</v>
      </c>
      <c r="M2294" s="116">
        <v>0</v>
      </c>
      <c r="N2294" s="111">
        <v>0</v>
      </c>
      <c r="O2294" s="112">
        <v>3.8827939674821198E-4</v>
      </c>
      <c r="P2294" s="112" t="s">
        <v>156</v>
      </c>
      <c r="Q2294" s="113">
        <v>0</v>
      </c>
      <c r="R2294" s="107">
        <v>0</v>
      </c>
      <c r="S2294" s="108">
        <v>2.6689203375645203E-4</v>
      </c>
      <c r="T2294" s="108" t="s">
        <v>156</v>
      </c>
      <c r="U2294" s="110" t="s">
        <v>157</v>
      </c>
      <c r="V2294" s="116">
        <v>0</v>
      </c>
      <c r="W2294" s="107">
        <v>0</v>
      </c>
      <c r="X2294" s="108">
        <v>8.8021535023275399E-4</v>
      </c>
      <c r="Y2294" s="108" t="s">
        <v>156</v>
      </c>
      <c r="Z2294" s="113">
        <v>0</v>
      </c>
      <c r="AA2294" s="107">
        <v>0</v>
      </c>
      <c r="AB2294" s="114">
        <v>1.05650603129785E-4</v>
      </c>
      <c r="AC2294" s="108" t="s">
        <v>156</v>
      </c>
      <c r="AD2294" s="110" t="s">
        <v>157</v>
      </c>
    </row>
    <row r="2295" spans="1:30" x14ac:dyDescent="0.2">
      <c r="A2295" s="105" t="s">
        <v>6649</v>
      </c>
      <c r="B2295" s="105" t="s">
        <v>6650</v>
      </c>
      <c r="C2295" s="105" t="s">
        <v>6651</v>
      </c>
      <c r="D2295" s="106">
        <v>0</v>
      </c>
      <c r="E2295" s="107">
        <v>0</v>
      </c>
      <c r="F2295" s="108">
        <v>0</v>
      </c>
      <c r="G2295" s="108" t="s">
        <v>156</v>
      </c>
      <c r="H2295" s="109">
        <v>0</v>
      </c>
      <c r="I2295" s="107">
        <v>0</v>
      </c>
      <c r="J2295" s="108">
        <v>0</v>
      </c>
      <c r="K2295" s="108" t="s">
        <v>156</v>
      </c>
      <c r="L2295" s="110" t="s">
        <v>157</v>
      </c>
      <c r="M2295" s="106">
        <v>0</v>
      </c>
      <c r="N2295" s="111">
        <v>0</v>
      </c>
      <c r="O2295" s="112">
        <v>0</v>
      </c>
      <c r="P2295" s="112" t="s">
        <v>156</v>
      </c>
      <c r="Q2295" s="109">
        <v>0</v>
      </c>
      <c r="R2295" s="107">
        <v>0</v>
      </c>
      <c r="S2295" s="108">
        <v>0</v>
      </c>
      <c r="T2295" s="108" t="s">
        <v>156</v>
      </c>
      <c r="U2295" s="110" t="s">
        <v>157</v>
      </c>
      <c r="V2295" s="106">
        <v>0</v>
      </c>
      <c r="W2295" s="107">
        <v>0</v>
      </c>
      <c r="X2295" s="108">
        <v>0</v>
      </c>
      <c r="Y2295" s="108" t="s">
        <v>156</v>
      </c>
      <c r="Z2295" s="109">
        <v>0</v>
      </c>
      <c r="AA2295" s="107">
        <v>0</v>
      </c>
      <c r="AB2295" s="108">
        <v>0</v>
      </c>
      <c r="AC2295" s="108" t="s">
        <v>156</v>
      </c>
      <c r="AD2295" s="110" t="s">
        <v>157</v>
      </c>
    </row>
    <row r="2296" spans="1:30" x14ac:dyDescent="0.2">
      <c r="A2296" s="105" t="s">
        <v>6652</v>
      </c>
      <c r="B2296" s="105" t="s">
        <v>6653</v>
      </c>
      <c r="C2296" s="105" t="s">
        <v>6654</v>
      </c>
      <c r="D2296" s="106">
        <v>0</v>
      </c>
      <c r="E2296" s="107">
        <v>0</v>
      </c>
      <c r="F2296" s="108">
        <v>0</v>
      </c>
      <c r="G2296" s="108" t="s">
        <v>156</v>
      </c>
      <c r="H2296" s="109">
        <v>0</v>
      </c>
      <c r="I2296" s="107">
        <v>0</v>
      </c>
      <c r="J2296" s="108">
        <v>0</v>
      </c>
      <c r="K2296" s="108" t="s">
        <v>156</v>
      </c>
      <c r="L2296" s="110" t="s">
        <v>157</v>
      </c>
      <c r="M2296" s="106">
        <v>0</v>
      </c>
      <c r="N2296" s="111">
        <v>0</v>
      </c>
      <c r="O2296" s="112">
        <v>0</v>
      </c>
      <c r="P2296" s="112" t="s">
        <v>156</v>
      </c>
      <c r="Q2296" s="109">
        <v>0</v>
      </c>
      <c r="R2296" s="107">
        <v>0</v>
      </c>
      <c r="S2296" s="108">
        <v>0</v>
      </c>
      <c r="T2296" s="108" t="s">
        <v>156</v>
      </c>
      <c r="U2296" s="110" t="s">
        <v>157</v>
      </c>
      <c r="V2296" s="106">
        <v>0</v>
      </c>
      <c r="W2296" s="107">
        <v>0</v>
      </c>
      <c r="X2296" s="108">
        <v>0</v>
      </c>
      <c r="Y2296" s="108" t="s">
        <v>156</v>
      </c>
      <c r="Z2296" s="109">
        <v>0</v>
      </c>
      <c r="AA2296" s="107">
        <v>0</v>
      </c>
      <c r="AB2296" s="108">
        <v>0</v>
      </c>
      <c r="AC2296" s="108" t="s">
        <v>156</v>
      </c>
      <c r="AD2296" s="110" t="s">
        <v>157</v>
      </c>
    </row>
    <row r="2297" spans="1:30" x14ac:dyDescent="0.2">
      <c r="A2297" s="105" t="s">
        <v>6655</v>
      </c>
      <c r="B2297" s="105" t="s">
        <v>6656</v>
      </c>
      <c r="C2297" s="105" t="s">
        <v>6657</v>
      </c>
      <c r="D2297" s="106">
        <v>0</v>
      </c>
      <c r="E2297" s="107">
        <v>0</v>
      </c>
      <c r="F2297" s="108">
        <v>0</v>
      </c>
      <c r="G2297" s="108" t="s">
        <v>156</v>
      </c>
      <c r="H2297" s="109">
        <v>0</v>
      </c>
      <c r="I2297" s="107">
        <v>0</v>
      </c>
      <c r="J2297" s="108">
        <v>0</v>
      </c>
      <c r="K2297" s="108" t="s">
        <v>156</v>
      </c>
      <c r="L2297" s="110" t="s">
        <v>157</v>
      </c>
      <c r="M2297" s="106">
        <v>0</v>
      </c>
      <c r="N2297" s="111">
        <v>0</v>
      </c>
      <c r="O2297" s="112">
        <v>0</v>
      </c>
      <c r="P2297" s="112" t="s">
        <v>156</v>
      </c>
      <c r="Q2297" s="109">
        <v>0</v>
      </c>
      <c r="R2297" s="107">
        <v>0</v>
      </c>
      <c r="S2297" s="108">
        <v>0</v>
      </c>
      <c r="T2297" s="108" t="s">
        <v>156</v>
      </c>
      <c r="U2297" s="110" t="s">
        <v>157</v>
      </c>
      <c r="V2297" s="106">
        <v>0</v>
      </c>
      <c r="W2297" s="107">
        <v>0</v>
      </c>
      <c r="X2297" s="108">
        <v>0</v>
      </c>
      <c r="Y2297" s="108" t="s">
        <v>156</v>
      </c>
      <c r="Z2297" s="109">
        <v>0</v>
      </c>
      <c r="AA2297" s="107">
        <v>0</v>
      </c>
      <c r="AB2297" s="108">
        <v>0</v>
      </c>
      <c r="AC2297" s="108" t="s">
        <v>156</v>
      </c>
      <c r="AD2297" s="110" t="s">
        <v>157</v>
      </c>
    </row>
    <row r="2298" spans="1:30" x14ac:dyDescent="0.2">
      <c r="A2298" s="105" t="s">
        <v>6658</v>
      </c>
      <c r="B2298" s="105" t="s">
        <v>6659</v>
      </c>
      <c r="C2298" s="105" t="s">
        <v>6660</v>
      </c>
      <c r="D2298" s="106">
        <v>0</v>
      </c>
      <c r="E2298" s="107">
        <v>0</v>
      </c>
      <c r="F2298" s="108">
        <v>0</v>
      </c>
      <c r="G2298" s="108" t="s">
        <v>156</v>
      </c>
      <c r="H2298" s="109">
        <v>0</v>
      </c>
      <c r="I2298" s="107">
        <v>0</v>
      </c>
      <c r="J2298" s="108">
        <v>0</v>
      </c>
      <c r="K2298" s="108" t="s">
        <v>156</v>
      </c>
      <c r="L2298" s="110" t="s">
        <v>157</v>
      </c>
      <c r="M2298" s="106">
        <v>0</v>
      </c>
      <c r="N2298" s="111">
        <v>0</v>
      </c>
      <c r="O2298" s="112">
        <v>0</v>
      </c>
      <c r="P2298" s="112" t="s">
        <v>156</v>
      </c>
      <c r="Q2298" s="109">
        <v>0</v>
      </c>
      <c r="R2298" s="107">
        <v>0</v>
      </c>
      <c r="S2298" s="108">
        <v>0</v>
      </c>
      <c r="T2298" s="108" t="s">
        <v>156</v>
      </c>
      <c r="U2298" s="110" t="s">
        <v>157</v>
      </c>
      <c r="V2298" s="106">
        <v>0</v>
      </c>
      <c r="W2298" s="107">
        <v>0</v>
      </c>
      <c r="X2298" s="108">
        <v>0</v>
      </c>
      <c r="Y2298" s="108" t="s">
        <v>156</v>
      </c>
      <c r="Z2298" s="109">
        <v>0</v>
      </c>
      <c r="AA2298" s="107">
        <v>0</v>
      </c>
      <c r="AB2298" s="108">
        <v>0</v>
      </c>
      <c r="AC2298" s="108" t="s">
        <v>156</v>
      </c>
      <c r="AD2298" s="110" t="s">
        <v>157</v>
      </c>
    </row>
    <row r="2299" spans="1:30" x14ac:dyDescent="0.2">
      <c r="A2299" s="105" t="s">
        <v>6661</v>
      </c>
      <c r="B2299" s="105" t="s">
        <v>6662</v>
      </c>
      <c r="C2299" s="105" t="s">
        <v>6663</v>
      </c>
      <c r="D2299" s="106">
        <v>0</v>
      </c>
      <c r="E2299" s="107">
        <v>0</v>
      </c>
      <c r="F2299" s="108">
        <v>0</v>
      </c>
      <c r="G2299" s="108" t="s">
        <v>156</v>
      </c>
      <c r="H2299" s="113">
        <v>0</v>
      </c>
      <c r="I2299" s="107">
        <v>0</v>
      </c>
      <c r="J2299" s="108">
        <v>3.6615118354229898E-4</v>
      </c>
      <c r="K2299" s="108" t="s">
        <v>156</v>
      </c>
      <c r="L2299" s="110" t="s">
        <v>157</v>
      </c>
      <c r="M2299" s="116">
        <v>0</v>
      </c>
      <c r="N2299" s="111">
        <v>0</v>
      </c>
      <c r="O2299" s="112">
        <v>1.43957082283273E-4</v>
      </c>
      <c r="P2299" s="112" t="s">
        <v>156</v>
      </c>
      <c r="Q2299" s="113">
        <v>0</v>
      </c>
      <c r="R2299" s="107">
        <v>0</v>
      </c>
      <c r="S2299" s="108">
        <v>1.06714098333501E-4</v>
      </c>
      <c r="T2299" s="108" t="s">
        <v>156</v>
      </c>
      <c r="U2299" s="110" t="s">
        <v>157</v>
      </c>
      <c r="V2299" s="116">
        <v>0</v>
      </c>
      <c r="W2299" s="107">
        <v>0</v>
      </c>
      <c r="X2299" s="108">
        <v>5.4750770550929099E-4</v>
      </c>
      <c r="Y2299" s="108" t="s">
        <v>156</v>
      </c>
      <c r="Z2299" s="113">
        <v>0</v>
      </c>
      <c r="AA2299" s="107">
        <v>0</v>
      </c>
      <c r="AB2299" s="114">
        <v>5.9048757178790398E-5</v>
      </c>
      <c r="AC2299" s="108" t="s">
        <v>156</v>
      </c>
      <c r="AD2299" s="110" t="s">
        <v>157</v>
      </c>
    </row>
    <row r="2300" spans="1:30" x14ac:dyDescent="0.2">
      <c r="A2300" s="105" t="s">
        <v>6664</v>
      </c>
      <c r="B2300" s="105" t="s">
        <v>6665</v>
      </c>
      <c r="C2300" s="105" t="s">
        <v>6666</v>
      </c>
      <c r="D2300" s="116">
        <v>0</v>
      </c>
      <c r="E2300" s="107">
        <v>0</v>
      </c>
      <c r="F2300" s="108">
        <v>4.18694227425083E-4</v>
      </c>
      <c r="G2300" s="108" t="s">
        <v>156</v>
      </c>
      <c r="H2300" s="113">
        <v>0</v>
      </c>
      <c r="I2300" s="107">
        <v>0</v>
      </c>
      <c r="J2300" s="108">
        <v>1.8411168676241301E-4</v>
      </c>
      <c r="K2300" s="108" t="s">
        <v>156</v>
      </c>
      <c r="L2300" s="110" t="s">
        <v>157</v>
      </c>
      <c r="M2300" s="116">
        <v>0</v>
      </c>
      <c r="N2300" s="111">
        <v>0</v>
      </c>
      <c r="O2300" s="112">
        <v>2.0424905699786001E-4</v>
      </c>
      <c r="P2300" s="112" t="s">
        <v>156</v>
      </c>
      <c r="Q2300" s="113">
        <v>0</v>
      </c>
      <c r="R2300" s="107">
        <v>0</v>
      </c>
      <c r="S2300" s="108">
        <v>1.5426474542091099E-4</v>
      </c>
      <c r="T2300" s="108" t="s">
        <v>156</v>
      </c>
      <c r="U2300" s="110" t="s">
        <v>157</v>
      </c>
      <c r="V2300" s="116">
        <v>0</v>
      </c>
      <c r="W2300" s="107">
        <v>0</v>
      </c>
      <c r="X2300" s="108">
        <v>3.8907435011996302E-4</v>
      </c>
      <c r="Y2300" s="108" t="s">
        <v>156</v>
      </c>
      <c r="Z2300" s="113">
        <v>0</v>
      </c>
      <c r="AA2300" s="107">
        <v>0</v>
      </c>
      <c r="AB2300" s="114">
        <v>5.8030842110682298E-5</v>
      </c>
      <c r="AC2300" s="108" t="s">
        <v>156</v>
      </c>
      <c r="AD2300" s="110" t="s">
        <v>157</v>
      </c>
    </row>
    <row r="2301" spans="1:30" x14ac:dyDescent="0.2">
      <c r="A2301" s="105" t="s">
        <v>6667</v>
      </c>
      <c r="B2301" s="105" t="s">
        <v>6668</v>
      </c>
      <c r="C2301" s="105" t="s">
        <v>6669</v>
      </c>
      <c r="D2301" s="116">
        <v>0</v>
      </c>
      <c r="E2301" s="107">
        <v>0</v>
      </c>
      <c r="F2301" s="108">
        <v>2.9610281283438099E-4</v>
      </c>
      <c r="G2301" s="108" t="s">
        <v>156</v>
      </c>
      <c r="H2301" s="113">
        <v>0</v>
      </c>
      <c r="I2301" s="107">
        <v>0</v>
      </c>
      <c r="J2301" s="108">
        <v>3.5592008228807102E-4</v>
      </c>
      <c r="K2301" s="108" t="s">
        <v>156</v>
      </c>
      <c r="L2301" s="110" t="s">
        <v>157</v>
      </c>
      <c r="M2301" s="116">
        <v>0</v>
      </c>
      <c r="N2301" s="111">
        <v>0</v>
      </c>
      <c r="O2301" s="112">
        <v>2.09321379412123E-4</v>
      </c>
      <c r="P2301" s="112" t="s">
        <v>156</v>
      </c>
      <c r="Q2301" s="113">
        <v>0</v>
      </c>
      <c r="R2301" s="107">
        <v>0</v>
      </c>
      <c r="S2301" s="108">
        <v>2.10295449830568E-4</v>
      </c>
      <c r="T2301" s="108" t="s">
        <v>156</v>
      </c>
      <c r="U2301" s="110" t="s">
        <v>157</v>
      </c>
      <c r="V2301" s="116">
        <v>0</v>
      </c>
      <c r="W2301" s="107">
        <v>0</v>
      </c>
      <c r="X2301" s="108">
        <v>4.7784102209693199E-4</v>
      </c>
      <c r="Y2301" s="108" t="s">
        <v>156</v>
      </c>
      <c r="Z2301" s="113">
        <v>0</v>
      </c>
      <c r="AA2301" s="107">
        <v>0</v>
      </c>
      <c r="AB2301" s="114">
        <v>6.2547522002401004E-5</v>
      </c>
      <c r="AC2301" s="108" t="s">
        <v>156</v>
      </c>
      <c r="AD2301" s="110" t="s">
        <v>157</v>
      </c>
    </row>
    <row r="2302" spans="1:30" x14ac:dyDescent="0.2">
      <c r="A2302" s="105" t="s">
        <v>6670</v>
      </c>
      <c r="B2302" s="105" t="s">
        <v>6671</v>
      </c>
      <c r="C2302" s="105" t="s">
        <v>6672</v>
      </c>
      <c r="D2302" s="116">
        <v>0</v>
      </c>
      <c r="E2302" s="107">
        <v>0</v>
      </c>
      <c r="F2302" s="108">
        <v>5.0186191996316005E-4</v>
      </c>
      <c r="G2302" s="108" t="s">
        <v>156</v>
      </c>
      <c r="H2302" s="113">
        <v>0</v>
      </c>
      <c r="I2302" s="107">
        <v>0</v>
      </c>
      <c r="J2302" s="108">
        <v>1.8296887643912301E-4</v>
      </c>
      <c r="K2302" s="108" t="s">
        <v>156</v>
      </c>
      <c r="L2302" s="110" t="s">
        <v>157</v>
      </c>
      <c r="M2302" s="116">
        <v>0</v>
      </c>
      <c r="N2302" s="111">
        <v>0</v>
      </c>
      <c r="O2302" s="112">
        <v>3.3812632833958101E-4</v>
      </c>
      <c r="P2302" s="112" t="s">
        <v>156</v>
      </c>
      <c r="Q2302" s="113">
        <v>0</v>
      </c>
      <c r="R2302" s="107">
        <v>0</v>
      </c>
      <c r="S2302" s="108">
        <v>1.9960457106373499E-4</v>
      </c>
      <c r="T2302" s="108" t="s">
        <v>156</v>
      </c>
      <c r="U2302" s="110" t="s">
        <v>157</v>
      </c>
      <c r="V2302" s="116">
        <v>0</v>
      </c>
      <c r="W2302" s="107">
        <v>0</v>
      </c>
      <c r="X2302" s="108">
        <v>2.9920194910759598E-4</v>
      </c>
      <c r="Y2302" s="108" t="s">
        <v>156</v>
      </c>
      <c r="Z2302" s="113">
        <v>0</v>
      </c>
      <c r="AA2302" s="107">
        <v>0</v>
      </c>
      <c r="AB2302" s="114">
        <v>8.7592234081163305E-5</v>
      </c>
      <c r="AC2302" s="108" t="s">
        <v>156</v>
      </c>
      <c r="AD2302" s="110" t="s">
        <v>157</v>
      </c>
    </row>
    <row r="2303" spans="1:30" x14ac:dyDescent="0.2">
      <c r="A2303" s="105" t="s">
        <v>6673</v>
      </c>
      <c r="B2303" s="105" t="s">
        <v>6674</v>
      </c>
      <c r="C2303" s="105" t="s">
        <v>6675</v>
      </c>
      <c r="D2303" s="116">
        <v>0</v>
      </c>
      <c r="E2303" s="107">
        <v>0</v>
      </c>
      <c r="F2303" s="108">
        <v>2.49453889147146E-4</v>
      </c>
      <c r="G2303" s="108" t="s">
        <v>156</v>
      </c>
      <c r="H2303" s="113">
        <v>0</v>
      </c>
      <c r="I2303" s="107">
        <v>0</v>
      </c>
      <c r="J2303" s="114">
        <v>8.8072522511217704E-6</v>
      </c>
      <c r="K2303" s="108" t="s">
        <v>156</v>
      </c>
      <c r="L2303" s="110" t="s">
        <v>157</v>
      </c>
      <c r="M2303" s="116">
        <v>0</v>
      </c>
      <c r="N2303" s="111">
        <v>0</v>
      </c>
      <c r="O2303" s="112">
        <v>1.60476721024555E-4</v>
      </c>
      <c r="P2303" s="112" t="s">
        <v>156</v>
      </c>
      <c r="Q2303" s="113">
        <v>0</v>
      </c>
      <c r="R2303" s="107">
        <v>0</v>
      </c>
      <c r="S2303" s="114">
        <v>1.00966032625857E-5</v>
      </c>
      <c r="T2303" s="108" t="s">
        <v>156</v>
      </c>
      <c r="U2303" s="110" t="s">
        <v>157</v>
      </c>
      <c r="V2303" s="116">
        <v>0</v>
      </c>
      <c r="W2303" s="107">
        <v>0</v>
      </c>
      <c r="X2303" s="114">
        <v>1.33902864520092E-5</v>
      </c>
      <c r="Y2303" s="108" t="s">
        <v>156</v>
      </c>
      <c r="Z2303" s="113">
        <v>0</v>
      </c>
      <c r="AA2303" s="107">
        <v>0</v>
      </c>
      <c r="AB2303" s="114">
        <v>4.5408607278773503E-6</v>
      </c>
      <c r="AC2303" s="108" t="s">
        <v>156</v>
      </c>
      <c r="AD2303" s="110" t="s">
        <v>157</v>
      </c>
    </row>
    <row r="2304" spans="1:30" x14ac:dyDescent="0.2">
      <c r="A2304" s="105" t="s">
        <v>6676</v>
      </c>
      <c r="B2304" s="105" t="s">
        <v>6677</v>
      </c>
      <c r="C2304" s="105" t="s">
        <v>6678</v>
      </c>
      <c r="D2304" s="116">
        <v>0</v>
      </c>
      <c r="E2304" s="107">
        <v>0</v>
      </c>
      <c r="F2304" s="108">
        <v>2.6058073479717298E-4</v>
      </c>
      <c r="G2304" s="108" t="s">
        <v>156</v>
      </c>
      <c r="H2304" s="113">
        <v>0</v>
      </c>
      <c r="I2304" s="107">
        <v>0</v>
      </c>
      <c r="J2304" s="114">
        <v>5.37774438724647E-6</v>
      </c>
      <c r="K2304" s="108" t="s">
        <v>156</v>
      </c>
      <c r="L2304" s="110" t="s">
        <v>157</v>
      </c>
      <c r="M2304" s="116">
        <v>0</v>
      </c>
      <c r="N2304" s="111">
        <v>0</v>
      </c>
      <c r="O2304" s="112">
        <v>1.3466583294746999E-4</v>
      </c>
      <c r="P2304" s="112" t="s">
        <v>156</v>
      </c>
      <c r="Q2304" s="113">
        <v>0</v>
      </c>
      <c r="R2304" s="107">
        <v>0</v>
      </c>
      <c r="S2304" s="114">
        <v>7.1430332764701804E-6</v>
      </c>
      <c r="T2304" s="108" t="s">
        <v>156</v>
      </c>
      <c r="U2304" s="110" t="s">
        <v>157</v>
      </c>
      <c r="V2304" s="116">
        <v>0</v>
      </c>
      <c r="W2304" s="107">
        <v>0</v>
      </c>
      <c r="X2304" s="114">
        <v>6.7002246049257898E-6</v>
      </c>
      <c r="Y2304" s="108" t="s">
        <v>156</v>
      </c>
      <c r="Z2304" s="113">
        <v>0</v>
      </c>
      <c r="AA2304" s="107">
        <v>0</v>
      </c>
      <c r="AB2304" s="114">
        <v>3.0360709282265199E-6</v>
      </c>
      <c r="AC2304" s="108" t="s">
        <v>156</v>
      </c>
      <c r="AD2304" s="110" t="s">
        <v>157</v>
      </c>
    </row>
    <row r="2305" spans="1:30" x14ac:dyDescent="0.2">
      <c r="A2305" s="105" t="s">
        <v>6679</v>
      </c>
      <c r="B2305" s="105" t="s">
        <v>6680</v>
      </c>
      <c r="C2305" s="105" t="s">
        <v>6681</v>
      </c>
      <c r="D2305" s="116">
        <v>0</v>
      </c>
      <c r="E2305" s="107">
        <v>0</v>
      </c>
      <c r="F2305" s="108">
        <v>3.0418324929648197E-4</v>
      </c>
      <c r="G2305" s="108" t="s">
        <v>156</v>
      </c>
      <c r="H2305" s="113">
        <v>0</v>
      </c>
      <c r="I2305" s="107">
        <v>0</v>
      </c>
      <c r="J2305" s="114">
        <v>7.0725556873711399E-6</v>
      </c>
      <c r="K2305" s="108" t="s">
        <v>156</v>
      </c>
      <c r="L2305" s="110" t="s">
        <v>157</v>
      </c>
      <c r="M2305" s="116">
        <v>0</v>
      </c>
      <c r="N2305" s="111">
        <v>0</v>
      </c>
      <c r="O2305" s="112">
        <v>1.2485640187390699E-4</v>
      </c>
      <c r="P2305" s="112" t="s">
        <v>156</v>
      </c>
      <c r="Q2305" s="113">
        <v>0</v>
      </c>
      <c r="R2305" s="107">
        <v>0</v>
      </c>
      <c r="S2305" s="114">
        <v>7.1429819271498903E-6</v>
      </c>
      <c r="T2305" s="108" t="s">
        <v>156</v>
      </c>
      <c r="U2305" s="110" t="s">
        <v>157</v>
      </c>
      <c r="V2305" s="116">
        <v>0</v>
      </c>
      <c r="W2305" s="107">
        <v>0</v>
      </c>
      <c r="X2305" s="114">
        <v>1.2307880733158E-5</v>
      </c>
      <c r="Y2305" s="108" t="s">
        <v>156</v>
      </c>
      <c r="Z2305" s="113">
        <v>0</v>
      </c>
      <c r="AA2305" s="107">
        <v>0</v>
      </c>
      <c r="AB2305" s="114">
        <v>3.5604547615958002E-6</v>
      </c>
      <c r="AC2305" s="108" t="s">
        <v>156</v>
      </c>
      <c r="AD2305" s="110" t="s">
        <v>157</v>
      </c>
    </row>
    <row r="2306" spans="1:30" x14ac:dyDescent="0.2">
      <c r="A2306" s="105" t="s">
        <v>6682</v>
      </c>
      <c r="B2306" s="105" t="s">
        <v>6683</v>
      </c>
      <c r="C2306" s="105" t="s">
        <v>6684</v>
      </c>
      <c r="D2306" s="116">
        <v>0</v>
      </c>
      <c r="E2306" s="107">
        <v>0</v>
      </c>
      <c r="F2306" s="108">
        <v>1.84286216152572E-4</v>
      </c>
      <c r="G2306" s="108" t="s">
        <v>156</v>
      </c>
      <c r="H2306" s="113">
        <v>0</v>
      </c>
      <c r="I2306" s="107">
        <v>0</v>
      </c>
      <c r="J2306" s="114">
        <v>1.0124546003170201E-5</v>
      </c>
      <c r="K2306" s="108" t="s">
        <v>156</v>
      </c>
      <c r="L2306" s="110" t="s">
        <v>157</v>
      </c>
      <c r="M2306" s="116">
        <v>0</v>
      </c>
      <c r="N2306" s="111">
        <v>0</v>
      </c>
      <c r="O2306" s="112">
        <v>1.4387845177704899E-4</v>
      </c>
      <c r="P2306" s="112" t="s">
        <v>156</v>
      </c>
      <c r="Q2306" s="113">
        <v>0</v>
      </c>
      <c r="R2306" s="107">
        <v>0</v>
      </c>
      <c r="S2306" s="114">
        <v>1.00964281568739E-5</v>
      </c>
      <c r="T2306" s="108" t="s">
        <v>156</v>
      </c>
      <c r="U2306" s="110" t="s">
        <v>157</v>
      </c>
      <c r="V2306" s="116">
        <v>0</v>
      </c>
      <c r="W2306" s="107">
        <v>0</v>
      </c>
      <c r="X2306" s="114">
        <v>1.23078814004041E-5</v>
      </c>
      <c r="Y2306" s="108" t="s">
        <v>156</v>
      </c>
      <c r="Z2306" s="113">
        <v>0</v>
      </c>
      <c r="AA2306" s="107">
        <v>0</v>
      </c>
      <c r="AB2306" s="114">
        <v>4.5413818317140997E-6</v>
      </c>
      <c r="AC2306" s="108" t="s">
        <v>156</v>
      </c>
      <c r="AD2306" s="110" t="s">
        <v>157</v>
      </c>
    </row>
    <row r="2307" spans="1:30" x14ac:dyDescent="0.2">
      <c r="A2307" s="105" t="s">
        <v>6685</v>
      </c>
      <c r="B2307" s="105" t="s">
        <v>6686</v>
      </c>
      <c r="C2307" s="105" t="s">
        <v>6687</v>
      </c>
      <c r="D2307" s="106">
        <v>0</v>
      </c>
      <c r="E2307" s="107">
        <v>0</v>
      </c>
      <c r="F2307" s="108">
        <v>2.9746539596298702E-3</v>
      </c>
      <c r="G2307" s="108" t="s">
        <v>156</v>
      </c>
      <c r="H2307" s="109">
        <v>5.4962405847240896E-4</v>
      </c>
      <c r="I2307" s="107">
        <v>-1.3540873576556023E-3</v>
      </c>
      <c r="J2307" s="108">
        <v>1.5237392781522599E-4</v>
      </c>
      <c r="K2307" s="108">
        <v>27.723300220649843</v>
      </c>
      <c r="L2307" s="110" t="s">
        <v>157</v>
      </c>
      <c r="M2307" s="106">
        <v>0</v>
      </c>
      <c r="N2307" s="111">
        <v>0</v>
      </c>
      <c r="O2307" s="112">
        <v>1.7528805046212201E-3</v>
      </c>
      <c r="P2307" s="112" t="s">
        <v>156</v>
      </c>
      <c r="Q2307" s="113">
        <v>0</v>
      </c>
      <c r="R2307" s="107">
        <v>0</v>
      </c>
      <c r="S2307" s="114">
        <v>3.9929982853211398E-5</v>
      </c>
      <c r="T2307" s="108" t="s">
        <v>156</v>
      </c>
      <c r="U2307" s="110" t="s">
        <v>157</v>
      </c>
      <c r="V2307" s="116">
        <v>0</v>
      </c>
      <c r="W2307" s="107">
        <v>0</v>
      </c>
      <c r="X2307" s="108">
        <v>1.73142859063195E-4</v>
      </c>
      <c r="Y2307" s="108" t="s">
        <v>156</v>
      </c>
      <c r="Z2307" s="109">
        <v>1.11444538782338E-4</v>
      </c>
      <c r="AA2307" s="107">
        <v>-5.7124855980047101E-5</v>
      </c>
      <c r="AB2307" s="108">
        <v>1.1819255610412301E-4</v>
      </c>
      <c r="AC2307" s="108">
        <v>106.05504531268646</v>
      </c>
      <c r="AD2307" s="110" t="s">
        <v>157</v>
      </c>
    </row>
    <row r="2308" spans="1:30" x14ac:dyDescent="0.2">
      <c r="A2308" s="105" t="s">
        <v>6688</v>
      </c>
      <c r="B2308" s="105" t="s">
        <v>6689</v>
      </c>
      <c r="C2308" s="105" t="s">
        <v>6690</v>
      </c>
      <c r="D2308" s="106">
        <v>2.0254631001859701E-3</v>
      </c>
      <c r="E2308" s="107">
        <v>-8.2198566629978782E-4</v>
      </c>
      <c r="F2308" s="108">
        <v>3.95778765821477E-3</v>
      </c>
      <c r="G2308" s="108">
        <v>195.40161743017589</v>
      </c>
      <c r="H2308" s="113">
        <v>0</v>
      </c>
      <c r="I2308" s="107">
        <v>0</v>
      </c>
      <c r="J2308" s="114">
        <v>2.62940325792067E-5</v>
      </c>
      <c r="K2308" s="108" t="s">
        <v>156</v>
      </c>
      <c r="L2308" s="110" t="s">
        <v>157</v>
      </c>
      <c r="M2308" s="106">
        <v>0</v>
      </c>
      <c r="N2308" s="111">
        <v>0</v>
      </c>
      <c r="O2308" s="112">
        <v>1.35494272283184E-3</v>
      </c>
      <c r="P2308" s="112" t="s">
        <v>156</v>
      </c>
      <c r="Q2308" s="113">
        <v>0</v>
      </c>
      <c r="R2308" s="107">
        <v>0</v>
      </c>
      <c r="S2308" s="108">
        <v>1.26288016316003E-4</v>
      </c>
      <c r="T2308" s="108" t="s">
        <v>156</v>
      </c>
      <c r="U2308" s="110" t="s">
        <v>157</v>
      </c>
      <c r="V2308" s="106">
        <v>0</v>
      </c>
      <c r="W2308" s="107">
        <v>0</v>
      </c>
      <c r="X2308" s="108">
        <v>6.37217278669144E-4</v>
      </c>
      <c r="Y2308" s="108" t="s">
        <v>156</v>
      </c>
      <c r="Z2308" s="113">
        <v>0</v>
      </c>
      <c r="AA2308" s="107">
        <v>0</v>
      </c>
      <c r="AB2308" s="114">
        <v>5.6003871580088198E-5</v>
      </c>
      <c r="AC2308" s="108" t="s">
        <v>156</v>
      </c>
      <c r="AD2308" s="110" t="s">
        <v>157</v>
      </c>
    </row>
    <row r="2309" spans="1:30" x14ac:dyDescent="0.2">
      <c r="A2309" s="105" t="s">
        <v>6691</v>
      </c>
      <c r="B2309" s="105" t="s">
        <v>6692</v>
      </c>
      <c r="C2309" s="105" t="s">
        <v>6693</v>
      </c>
      <c r="D2309" s="106">
        <v>0</v>
      </c>
      <c r="E2309" s="107">
        <v>0</v>
      </c>
      <c r="F2309" s="108">
        <v>2.5130667689695001E-3</v>
      </c>
      <c r="G2309" s="108" t="s">
        <v>156</v>
      </c>
      <c r="H2309" s="113">
        <v>0</v>
      </c>
      <c r="I2309" s="107">
        <v>0</v>
      </c>
      <c r="J2309" s="114">
        <v>3.9315236445573799E-5</v>
      </c>
      <c r="K2309" s="108" t="s">
        <v>156</v>
      </c>
      <c r="L2309" s="110" t="s">
        <v>157</v>
      </c>
      <c r="M2309" s="106">
        <v>0</v>
      </c>
      <c r="N2309" s="111">
        <v>0</v>
      </c>
      <c r="O2309" s="112">
        <v>1.6037627282804499E-3</v>
      </c>
      <c r="P2309" s="112" t="s">
        <v>156</v>
      </c>
      <c r="Q2309" s="113">
        <v>0</v>
      </c>
      <c r="R2309" s="107">
        <v>0</v>
      </c>
      <c r="S2309" s="108">
        <v>1.11214026896371E-4</v>
      </c>
      <c r="T2309" s="108" t="s">
        <v>156</v>
      </c>
      <c r="U2309" s="110" t="s">
        <v>157</v>
      </c>
      <c r="V2309" s="116">
        <v>0</v>
      </c>
      <c r="W2309" s="107">
        <v>0</v>
      </c>
      <c r="X2309" s="108">
        <v>4.9550582779457305E-4</v>
      </c>
      <c r="Y2309" s="108" t="s">
        <v>156</v>
      </c>
      <c r="Z2309" s="113">
        <v>0</v>
      </c>
      <c r="AA2309" s="107">
        <v>0</v>
      </c>
      <c r="AB2309" s="114">
        <v>4.4186995922413799E-5</v>
      </c>
      <c r="AC2309" s="108" t="s">
        <v>156</v>
      </c>
      <c r="AD2309" s="110" t="s">
        <v>157</v>
      </c>
    </row>
    <row r="2310" spans="1:30" x14ac:dyDescent="0.2">
      <c r="A2310" s="105" t="s">
        <v>6694</v>
      </c>
      <c r="B2310" s="105" t="s">
        <v>6695</v>
      </c>
      <c r="C2310" s="105" t="s">
        <v>6696</v>
      </c>
      <c r="D2310" s="106">
        <v>0</v>
      </c>
      <c r="E2310" s="107">
        <v>0</v>
      </c>
      <c r="F2310" s="108">
        <v>1.88834495974388E-3</v>
      </c>
      <c r="G2310" s="108" t="s">
        <v>156</v>
      </c>
      <c r="H2310" s="109">
        <v>2.7315014977575202E-4</v>
      </c>
      <c r="I2310" s="107">
        <v>-6.72949371213974E-4</v>
      </c>
      <c r="J2310" s="108">
        <v>2.7008108046889297E-4</v>
      </c>
      <c r="K2310" s="108">
        <v>98.876416758556175</v>
      </c>
      <c r="L2310" s="110" t="s">
        <v>157</v>
      </c>
      <c r="M2310" s="106">
        <v>0</v>
      </c>
      <c r="N2310" s="111">
        <v>0</v>
      </c>
      <c r="O2310" s="112">
        <v>1.9326731604136899E-3</v>
      </c>
      <c r="P2310" s="112" t="s">
        <v>156</v>
      </c>
      <c r="Q2310" s="113">
        <v>0</v>
      </c>
      <c r="R2310" s="107">
        <v>0</v>
      </c>
      <c r="S2310" s="114">
        <v>5.8561974911050601E-5</v>
      </c>
      <c r="T2310" s="108" t="s">
        <v>156</v>
      </c>
      <c r="U2310" s="110" t="s">
        <v>157</v>
      </c>
      <c r="V2310" s="116">
        <v>0</v>
      </c>
      <c r="W2310" s="107">
        <v>0</v>
      </c>
      <c r="X2310" s="108">
        <v>3.1265671417320102E-4</v>
      </c>
      <c r="Y2310" s="108" t="s">
        <v>156</v>
      </c>
      <c r="Z2310" s="109">
        <v>5.3181469259778796E-4</v>
      </c>
      <c r="AA2310" s="107">
        <v>-2.726005065358692E-4</v>
      </c>
      <c r="AB2310" s="108">
        <v>1.15417723964961E-4</v>
      </c>
      <c r="AC2310" s="108">
        <v>21.702620399818766</v>
      </c>
      <c r="AD2310" s="110" t="s">
        <v>157</v>
      </c>
    </row>
    <row r="2311" spans="1:30" x14ac:dyDescent="0.2">
      <c r="A2311" s="105" t="s">
        <v>6697</v>
      </c>
      <c r="B2311" s="105" t="s">
        <v>6698</v>
      </c>
      <c r="C2311" s="105" t="s">
        <v>6699</v>
      </c>
      <c r="D2311" s="106">
        <v>4.1182872887708302E-3</v>
      </c>
      <c r="E2311" s="107">
        <v>-1.6713082162609747E-3</v>
      </c>
      <c r="F2311" s="108">
        <v>3.4813865099297598E-3</v>
      </c>
      <c r="G2311" s="108">
        <v>84.534814252087699</v>
      </c>
      <c r="H2311" s="113">
        <v>0</v>
      </c>
      <c r="I2311" s="107">
        <v>0</v>
      </c>
      <c r="J2311" s="114">
        <v>1.9120813658840099E-5</v>
      </c>
      <c r="K2311" s="108" t="s">
        <v>156</v>
      </c>
      <c r="L2311" s="110" t="s">
        <v>157</v>
      </c>
      <c r="M2311" s="106">
        <v>3.51759148273803E-4</v>
      </c>
      <c r="N2311" s="111">
        <v>-1.9102810267937603E-4</v>
      </c>
      <c r="O2311" s="112">
        <v>1.63633713232251E-3</v>
      </c>
      <c r="P2311" s="112">
        <v>465.18680192186918</v>
      </c>
      <c r="Q2311" s="109">
        <v>1.2623181558989399E-4</v>
      </c>
      <c r="R2311" s="107">
        <v>-2.9119540304502987E-4</v>
      </c>
      <c r="S2311" s="108">
        <v>1.99987431287601E-4</v>
      </c>
      <c r="T2311" s="108">
        <v>158.42870543613714</v>
      </c>
      <c r="U2311" s="110">
        <v>0.60820268783390208</v>
      </c>
      <c r="V2311" s="106">
        <v>3.0155079012198901E-3</v>
      </c>
      <c r="W2311" s="107">
        <v>-4.9933894704750628E-4</v>
      </c>
      <c r="X2311" s="108">
        <v>6.58680629951055E-4</v>
      </c>
      <c r="Y2311" s="108">
        <v>21.843107414329545</v>
      </c>
      <c r="Z2311" s="113">
        <v>0</v>
      </c>
      <c r="AA2311" s="107">
        <v>0</v>
      </c>
      <c r="AB2311" s="114">
        <v>4.6173291295558001E-5</v>
      </c>
      <c r="AC2311" s="108" t="s">
        <v>156</v>
      </c>
      <c r="AD2311" s="110" t="s">
        <v>157</v>
      </c>
    </row>
    <row r="2312" spans="1:30" x14ac:dyDescent="0.2">
      <c r="A2312" s="105" t="s">
        <v>6700</v>
      </c>
      <c r="B2312" s="105" t="s">
        <v>6701</v>
      </c>
      <c r="C2312" s="105" t="s">
        <v>6702</v>
      </c>
      <c r="D2312" s="106">
        <v>0</v>
      </c>
      <c r="E2312" s="107">
        <v>0</v>
      </c>
      <c r="F2312" s="108">
        <v>2.1928197461378602E-3</v>
      </c>
      <c r="G2312" s="108" t="s">
        <v>156</v>
      </c>
      <c r="H2312" s="113">
        <v>0</v>
      </c>
      <c r="I2312" s="107">
        <v>0</v>
      </c>
      <c r="J2312" s="114">
        <v>2.57899235088519E-5</v>
      </c>
      <c r="K2312" s="108" t="s">
        <v>156</v>
      </c>
      <c r="L2312" s="110" t="s">
        <v>157</v>
      </c>
      <c r="M2312" s="106">
        <v>0</v>
      </c>
      <c r="N2312" s="111">
        <v>0</v>
      </c>
      <c r="O2312" s="112">
        <v>1.3601751581428501E-3</v>
      </c>
      <c r="P2312" s="112" t="s">
        <v>156</v>
      </c>
      <c r="Q2312" s="109">
        <v>0</v>
      </c>
      <c r="R2312" s="107">
        <v>0</v>
      </c>
      <c r="S2312" s="108">
        <v>1.6311402608362E-4</v>
      </c>
      <c r="T2312" s="108" t="s">
        <v>156</v>
      </c>
      <c r="U2312" s="110" t="s">
        <v>157</v>
      </c>
      <c r="V2312" s="116">
        <v>0</v>
      </c>
      <c r="W2312" s="107">
        <v>0</v>
      </c>
      <c r="X2312" s="108">
        <v>3.4630668104663201E-4</v>
      </c>
      <c r="Y2312" s="108" t="s">
        <v>156</v>
      </c>
      <c r="Z2312" s="113">
        <v>0</v>
      </c>
      <c r="AA2312" s="107">
        <v>0</v>
      </c>
      <c r="AB2312" s="114">
        <v>5.4052760511288598E-5</v>
      </c>
      <c r="AC2312" s="108" t="s">
        <v>156</v>
      </c>
      <c r="AD2312" s="110" t="s">
        <v>157</v>
      </c>
    </row>
    <row r="2313" spans="1:30" x14ac:dyDescent="0.2">
      <c r="A2313" s="105" t="s">
        <v>6703</v>
      </c>
      <c r="B2313" s="105" t="s">
        <v>6704</v>
      </c>
      <c r="C2313" s="105" t="s">
        <v>6705</v>
      </c>
      <c r="D2313" s="106">
        <v>0</v>
      </c>
      <c r="E2313" s="107">
        <v>0</v>
      </c>
      <c r="F2313" s="108">
        <v>2.9746539596298702E-3</v>
      </c>
      <c r="G2313" s="108" t="s">
        <v>156</v>
      </c>
      <c r="H2313" s="109">
        <v>5.4962405847240896E-4</v>
      </c>
      <c r="I2313" s="107">
        <v>-1.3540873576556023E-3</v>
      </c>
      <c r="J2313" s="108">
        <v>1.5237392781522599E-4</v>
      </c>
      <c r="K2313" s="108">
        <v>27.723300220649843</v>
      </c>
      <c r="L2313" s="110" t="s">
        <v>157</v>
      </c>
      <c r="M2313" s="106">
        <v>0</v>
      </c>
      <c r="N2313" s="111">
        <v>0</v>
      </c>
      <c r="O2313" s="112">
        <v>1.7528805046212201E-3</v>
      </c>
      <c r="P2313" s="112" t="s">
        <v>156</v>
      </c>
      <c r="Q2313" s="113">
        <v>0</v>
      </c>
      <c r="R2313" s="107">
        <v>0</v>
      </c>
      <c r="S2313" s="114">
        <v>3.9929982853211398E-5</v>
      </c>
      <c r="T2313" s="108" t="s">
        <v>156</v>
      </c>
      <c r="U2313" s="110" t="s">
        <v>157</v>
      </c>
      <c r="V2313" s="116">
        <v>0</v>
      </c>
      <c r="W2313" s="107">
        <v>0</v>
      </c>
      <c r="X2313" s="108">
        <v>1.73142859063195E-4</v>
      </c>
      <c r="Y2313" s="108" t="s">
        <v>156</v>
      </c>
      <c r="Z2313" s="109">
        <v>1.11444538782338E-4</v>
      </c>
      <c r="AA2313" s="107">
        <v>-5.7124855980047101E-5</v>
      </c>
      <c r="AB2313" s="108">
        <v>1.1819255610412301E-4</v>
      </c>
      <c r="AC2313" s="108">
        <v>106.05504531268646</v>
      </c>
      <c r="AD2313" s="110" t="s">
        <v>157</v>
      </c>
    </row>
    <row r="2314" spans="1:30" x14ac:dyDescent="0.2">
      <c r="A2314" s="105" t="s">
        <v>6706</v>
      </c>
      <c r="B2314" s="105" t="s">
        <v>6707</v>
      </c>
      <c r="C2314" s="105" t="s">
        <v>6708</v>
      </c>
      <c r="D2314" s="106">
        <v>2.0254631001859701E-3</v>
      </c>
      <c r="E2314" s="107">
        <v>-8.2198566629978782E-4</v>
      </c>
      <c r="F2314" s="108">
        <v>3.95778765821477E-3</v>
      </c>
      <c r="G2314" s="108">
        <v>195.40161743017589</v>
      </c>
      <c r="H2314" s="113">
        <v>0</v>
      </c>
      <c r="I2314" s="107">
        <v>0</v>
      </c>
      <c r="J2314" s="114">
        <v>2.62940325792067E-5</v>
      </c>
      <c r="K2314" s="108" t="s">
        <v>156</v>
      </c>
      <c r="L2314" s="110" t="s">
        <v>157</v>
      </c>
      <c r="M2314" s="106">
        <v>0</v>
      </c>
      <c r="N2314" s="111">
        <v>0</v>
      </c>
      <c r="O2314" s="112">
        <v>1.35494272283184E-3</v>
      </c>
      <c r="P2314" s="112" t="s">
        <v>156</v>
      </c>
      <c r="Q2314" s="113">
        <v>0</v>
      </c>
      <c r="R2314" s="107">
        <v>0</v>
      </c>
      <c r="S2314" s="108">
        <v>1.26288016316003E-4</v>
      </c>
      <c r="T2314" s="108" t="s">
        <v>156</v>
      </c>
      <c r="U2314" s="110" t="s">
        <v>157</v>
      </c>
      <c r="V2314" s="106">
        <v>0</v>
      </c>
      <c r="W2314" s="107">
        <v>0</v>
      </c>
      <c r="X2314" s="108">
        <v>6.37217278669144E-4</v>
      </c>
      <c r="Y2314" s="108" t="s">
        <v>156</v>
      </c>
      <c r="Z2314" s="113">
        <v>0</v>
      </c>
      <c r="AA2314" s="107">
        <v>0</v>
      </c>
      <c r="AB2314" s="114">
        <v>5.6003871580088103E-5</v>
      </c>
      <c r="AC2314" s="108" t="s">
        <v>156</v>
      </c>
      <c r="AD2314" s="110" t="s">
        <v>157</v>
      </c>
    </row>
    <row r="2315" spans="1:30" x14ac:dyDescent="0.2">
      <c r="A2315" s="105" t="s">
        <v>6709</v>
      </c>
      <c r="B2315" s="105" t="s">
        <v>6710</v>
      </c>
      <c r="C2315" s="105" t="s">
        <v>6711</v>
      </c>
      <c r="D2315" s="106">
        <v>0</v>
      </c>
      <c r="E2315" s="107">
        <v>0</v>
      </c>
      <c r="F2315" s="108">
        <v>2.5130667689695001E-3</v>
      </c>
      <c r="G2315" s="108" t="s">
        <v>156</v>
      </c>
      <c r="H2315" s="113">
        <v>0</v>
      </c>
      <c r="I2315" s="107">
        <v>0</v>
      </c>
      <c r="J2315" s="114">
        <v>3.9315236445573799E-5</v>
      </c>
      <c r="K2315" s="108" t="s">
        <v>156</v>
      </c>
      <c r="L2315" s="110" t="s">
        <v>157</v>
      </c>
      <c r="M2315" s="106">
        <v>0</v>
      </c>
      <c r="N2315" s="111">
        <v>0</v>
      </c>
      <c r="O2315" s="112">
        <v>1.6037627282804499E-3</v>
      </c>
      <c r="P2315" s="112" t="s">
        <v>156</v>
      </c>
      <c r="Q2315" s="113">
        <v>0</v>
      </c>
      <c r="R2315" s="107">
        <v>0</v>
      </c>
      <c r="S2315" s="108">
        <v>1.11214026896371E-4</v>
      </c>
      <c r="T2315" s="108" t="s">
        <v>156</v>
      </c>
      <c r="U2315" s="110" t="s">
        <v>157</v>
      </c>
      <c r="V2315" s="116">
        <v>0</v>
      </c>
      <c r="W2315" s="107">
        <v>0</v>
      </c>
      <c r="X2315" s="108">
        <v>4.9550582779457305E-4</v>
      </c>
      <c r="Y2315" s="108" t="s">
        <v>156</v>
      </c>
      <c r="Z2315" s="113">
        <v>0</v>
      </c>
      <c r="AA2315" s="107">
        <v>0</v>
      </c>
      <c r="AB2315" s="114">
        <v>4.4186995922413799E-5</v>
      </c>
      <c r="AC2315" s="108" t="s">
        <v>156</v>
      </c>
      <c r="AD2315" s="110" t="s">
        <v>157</v>
      </c>
    </row>
    <row r="2316" spans="1:30" x14ac:dyDescent="0.2">
      <c r="A2316" s="105" t="s">
        <v>6712</v>
      </c>
      <c r="B2316" s="105" t="s">
        <v>6713</v>
      </c>
      <c r="C2316" s="105" t="s">
        <v>6714</v>
      </c>
      <c r="D2316" s="106">
        <v>0</v>
      </c>
      <c r="E2316" s="107">
        <v>0</v>
      </c>
      <c r="F2316" s="108">
        <v>1.88834495974388E-3</v>
      </c>
      <c r="G2316" s="108" t="s">
        <v>156</v>
      </c>
      <c r="H2316" s="109">
        <v>2.7315014977575202E-4</v>
      </c>
      <c r="I2316" s="107">
        <v>-6.72949371213974E-4</v>
      </c>
      <c r="J2316" s="108">
        <v>2.7008108046889297E-4</v>
      </c>
      <c r="K2316" s="108">
        <v>98.876416758556175</v>
      </c>
      <c r="L2316" s="110" t="s">
        <v>157</v>
      </c>
      <c r="M2316" s="106">
        <v>0</v>
      </c>
      <c r="N2316" s="111">
        <v>0</v>
      </c>
      <c r="O2316" s="112">
        <v>1.9326731604136899E-3</v>
      </c>
      <c r="P2316" s="112" t="s">
        <v>156</v>
      </c>
      <c r="Q2316" s="113">
        <v>0</v>
      </c>
      <c r="R2316" s="107">
        <v>0</v>
      </c>
      <c r="S2316" s="114">
        <v>5.8561974911050601E-5</v>
      </c>
      <c r="T2316" s="108" t="s">
        <v>156</v>
      </c>
      <c r="U2316" s="110" t="s">
        <v>157</v>
      </c>
      <c r="V2316" s="116">
        <v>0</v>
      </c>
      <c r="W2316" s="107">
        <v>0</v>
      </c>
      <c r="X2316" s="108">
        <v>3.1265671417320102E-4</v>
      </c>
      <c r="Y2316" s="108" t="s">
        <v>156</v>
      </c>
      <c r="Z2316" s="109">
        <v>5.3181469259778796E-4</v>
      </c>
      <c r="AA2316" s="107">
        <v>-2.726005065358692E-4</v>
      </c>
      <c r="AB2316" s="108">
        <v>1.15417723964961E-4</v>
      </c>
      <c r="AC2316" s="108">
        <v>21.702620399818766</v>
      </c>
      <c r="AD2316" s="110" t="s">
        <v>157</v>
      </c>
    </row>
    <row r="2317" spans="1:30" x14ac:dyDescent="0.2">
      <c r="A2317" s="105" t="s">
        <v>6715</v>
      </c>
      <c r="B2317" s="105" t="s">
        <v>6716</v>
      </c>
      <c r="C2317" s="105" t="s">
        <v>6717</v>
      </c>
      <c r="D2317" s="106">
        <v>4.1182872887708302E-3</v>
      </c>
      <c r="E2317" s="107">
        <v>-1.6713082162609747E-3</v>
      </c>
      <c r="F2317" s="108">
        <v>3.4813865099297598E-3</v>
      </c>
      <c r="G2317" s="108">
        <v>84.534814252087699</v>
      </c>
      <c r="H2317" s="113">
        <v>0</v>
      </c>
      <c r="I2317" s="107">
        <v>0</v>
      </c>
      <c r="J2317" s="114">
        <v>1.9120813658840099E-5</v>
      </c>
      <c r="K2317" s="108" t="s">
        <v>156</v>
      </c>
      <c r="L2317" s="110" t="s">
        <v>157</v>
      </c>
      <c r="M2317" s="106">
        <v>3.51759148273803E-4</v>
      </c>
      <c r="N2317" s="111">
        <v>-1.9102810267937603E-4</v>
      </c>
      <c r="O2317" s="112">
        <v>1.63633713232251E-3</v>
      </c>
      <c r="P2317" s="112">
        <v>465.18680192186918</v>
      </c>
      <c r="Q2317" s="109">
        <v>1.2623181558989399E-4</v>
      </c>
      <c r="R2317" s="107">
        <v>-2.9119540304502987E-4</v>
      </c>
      <c r="S2317" s="108">
        <v>1.99987431287601E-4</v>
      </c>
      <c r="T2317" s="108">
        <v>158.42870543613714</v>
      </c>
      <c r="U2317" s="110">
        <v>0.60820268783390208</v>
      </c>
      <c r="V2317" s="106">
        <v>3.0155079012198901E-3</v>
      </c>
      <c r="W2317" s="107">
        <v>-4.9933894704750628E-4</v>
      </c>
      <c r="X2317" s="108">
        <v>6.58680629951055E-4</v>
      </c>
      <c r="Y2317" s="108">
        <v>21.843107414329545</v>
      </c>
      <c r="Z2317" s="113">
        <v>0</v>
      </c>
      <c r="AA2317" s="107">
        <v>0</v>
      </c>
      <c r="AB2317" s="114">
        <v>4.6173291295558001E-5</v>
      </c>
      <c r="AC2317" s="108" t="s">
        <v>156</v>
      </c>
      <c r="AD2317" s="110" t="s">
        <v>157</v>
      </c>
    </row>
    <row r="2318" spans="1:30" x14ac:dyDescent="0.2">
      <c r="A2318" s="105" t="s">
        <v>6718</v>
      </c>
      <c r="B2318" s="105" t="s">
        <v>6719</v>
      </c>
      <c r="C2318" s="105" t="s">
        <v>6720</v>
      </c>
      <c r="D2318" s="106">
        <v>0</v>
      </c>
      <c r="E2318" s="107">
        <v>0</v>
      </c>
      <c r="F2318" s="108">
        <v>2.1928197461378602E-3</v>
      </c>
      <c r="G2318" s="108" t="s">
        <v>156</v>
      </c>
      <c r="H2318" s="113">
        <v>0</v>
      </c>
      <c r="I2318" s="107">
        <v>0</v>
      </c>
      <c r="J2318" s="114">
        <v>2.57899235088519E-5</v>
      </c>
      <c r="K2318" s="108" t="s">
        <v>156</v>
      </c>
      <c r="L2318" s="110" t="s">
        <v>157</v>
      </c>
      <c r="M2318" s="106">
        <v>0</v>
      </c>
      <c r="N2318" s="111">
        <v>0</v>
      </c>
      <c r="O2318" s="112">
        <v>1.3601751581428501E-3</v>
      </c>
      <c r="P2318" s="112" t="s">
        <v>156</v>
      </c>
      <c r="Q2318" s="109">
        <v>0</v>
      </c>
      <c r="R2318" s="107">
        <v>0</v>
      </c>
      <c r="S2318" s="108">
        <v>1.6311402608362E-4</v>
      </c>
      <c r="T2318" s="108" t="s">
        <v>156</v>
      </c>
      <c r="U2318" s="110" t="s">
        <v>157</v>
      </c>
      <c r="V2318" s="116">
        <v>0</v>
      </c>
      <c r="W2318" s="107">
        <v>0</v>
      </c>
      <c r="X2318" s="108">
        <v>3.4630668104663201E-4</v>
      </c>
      <c r="Y2318" s="108" t="s">
        <v>156</v>
      </c>
      <c r="Z2318" s="113">
        <v>0</v>
      </c>
      <c r="AA2318" s="107">
        <v>0</v>
      </c>
      <c r="AB2318" s="114">
        <v>5.4052760511288598E-5</v>
      </c>
      <c r="AC2318" s="108" t="s">
        <v>156</v>
      </c>
      <c r="AD2318" s="110" t="s">
        <v>157</v>
      </c>
    </row>
    <row r="2319" spans="1:30" x14ac:dyDescent="0.2">
      <c r="A2319" s="105" t="s">
        <v>6721</v>
      </c>
      <c r="B2319" s="105" t="s">
        <v>6722</v>
      </c>
      <c r="C2319" s="105" t="s">
        <v>6723</v>
      </c>
      <c r="D2319" s="106">
        <v>0</v>
      </c>
      <c r="E2319" s="107">
        <v>0</v>
      </c>
      <c r="F2319" s="108">
        <v>0</v>
      </c>
      <c r="G2319" s="108" t="s">
        <v>156</v>
      </c>
      <c r="H2319" s="109">
        <v>0</v>
      </c>
      <c r="I2319" s="107">
        <v>0</v>
      </c>
      <c r="J2319" s="108">
        <v>0</v>
      </c>
      <c r="K2319" s="108" t="s">
        <v>156</v>
      </c>
      <c r="L2319" s="110" t="s">
        <v>157</v>
      </c>
      <c r="M2319" s="116">
        <v>0</v>
      </c>
      <c r="N2319" s="111">
        <v>0</v>
      </c>
      <c r="O2319" s="115">
        <v>3.7615985600739598E-5</v>
      </c>
      <c r="P2319" s="112" t="s">
        <v>156</v>
      </c>
      <c r="Q2319" s="113">
        <v>0</v>
      </c>
      <c r="R2319" s="107">
        <v>0</v>
      </c>
      <c r="S2319" s="114">
        <v>1.24400225885429E-5</v>
      </c>
      <c r="T2319" s="108" t="s">
        <v>156</v>
      </c>
      <c r="U2319" s="110" t="s">
        <v>157</v>
      </c>
      <c r="V2319" s="116">
        <v>0</v>
      </c>
      <c r="W2319" s="107">
        <v>0</v>
      </c>
      <c r="X2319" s="114">
        <v>4.0152391923514101E-5</v>
      </c>
      <c r="Y2319" s="108" t="s">
        <v>156</v>
      </c>
      <c r="Z2319" s="109">
        <v>0</v>
      </c>
      <c r="AA2319" s="107">
        <v>0</v>
      </c>
      <c r="AB2319" s="108">
        <v>0</v>
      </c>
      <c r="AC2319" s="108" t="s">
        <v>156</v>
      </c>
      <c r="AD2319" s="110" t="s">
        <v>157</v>
      </c>
    </row>
    <row r="2320" spans="1:30" x14ac:dyDescent="0.2">
      <c r="A2320" s="105" t="s">
        <v>6724</v>
      </c>
      <c r="B2320" s="105" t="s">
        <v>6725</v>
      </c>
      <c r="C2320" s="105" t="s">
        <v>6726</v>
      </c>
      <c r="D2320" s="116">
        <v>0</v>
      </c>
      <c r="E2320" s="107">
        <v>0</v>
      </c>
      <c r="F2320" s="114">
        <v>3.9369823270053003E-5</v>
      </c>
      <c r="G2320" s="108" t="s">
        <v>156</v>
      </c>
      <c r="H2320" s="113">
        <v>0</v>
      </c>
      <c r="I2320" s="107">
        <v>0</v>
      </c>
      <c r="J2320" s="114">
        <v>2.46229604584163E-5</v>
      </c>
      <c r="K2320" s="108" t="s">
        <v>156</v>
      </c>
      <c r="L2320" s="110" t="s">
        <v>157</v>
      </c>
      <c r="M2320" s="116">
        <v>0</v>
      </c>
      <c r="N2320" s="111">
        <v>0</v>
      </c>
      <c r="O2320" s="115">
        <v>9.2241413933262094E-6</v>
      </c>
      <c r="P2320" s="112" t="s">
        <v>156</v>
      </c>
      <c r="Q2320" s="113">
        <v>0</v>
      </c>
      <c r="R2320" s="107">
        <v>0</v>
      </c>
      <c r="S2320" s="114">
        <v>2.0910531308363101E-5</v>
      </c>
      <c r="T2320" s="108" t="s">
        <v>156</v>
      </c>
      <c r="U2320" s="110" t="s">
        <v>157</v>
      </c>
      <c r="V2320" s="116">
        <v>0</v>
      </c>
      <c r="W2320" s="107">
        <v>0</v>
      </c>
      <c r="X2320" s="114">
        <v>7.9844324101384405E-5</v>
      </c>
      <c r="Y2320" s="108" t="s">
        <v>156</v>
      </c>
      <c r="Z2320" s="113">
        <v>0</v>
      </c>
      <c r="AA2320" s="107">
        <v>0</v>
      </c>
      <c r="AB2320" s="114">
        <v>5.8067282573925703E-6</v>
      </c>
      <c r="AC2320" s="108" t="s">
        <v>156</v>
      </c>
      <c r="AD2320" s="110" t="s">
        <v>157</v>
      </c>
    </row>
    <row r="2321" spans="1:30" x14ac:dyDescent="0.2">
      <c r="A2321" s="105" t="s">
        <v>6727</v>
      </c>
      <c r="B2321" s="105" t="s">
        <v>6728</v>
      </c>
      <c r="C2321" s="105" t="s">
        <v>6729</v>
      </c>
      <c r="D2321" s="116">
        <v>0</v>
      </c>
      <c r="E2321" s="107">
        <v>0</v>
      </c>
      <c r="F2321" s="114">
        <v>3.9370415881797998E-5</v>
      </c>
      <c r="G2321" s="108" t="s">
        <v>156</v>
      </c>
      <c r="H2321" s="113">
        <v>0</v>
      </c>
      <c r="I2321" s="107">
        <v>0</v>
      </c>
      <c r="J2321" s="114">
        <v>2.4623057374556899E-5</v>
      </c>
      <c r="K2321" s="108" t="s">
        <v>156</v>
      </c>
      <c r="L2321" s="110" t="s">
        <v>157</v>
      </c>
      <c r="M2321" s="116">
        <v>0</v>
      </c>
      <c r="N2321" s="111">
        <v>0</v>
      </c>
      <c r="O2321" s="115">
        <v>3.2963087321997597E-5</v>
      </c>
      <c r="P2321" s="112" t="s">
        <v>156</v>
      </c>
      <c r="Q2321" s="113">
        <v>0</v>
      </c>
      <c r="R2321" s="107">
        <v>0</v>
      </c>
      <c r="S2321" s="114">
        <v>2.09741325896523E-5</v>
      </c>
      <c r="T2321" s="108" t="s">
        <v>156</v>
      </c>
      <c r="U2321" s="110" t="s">
        <v>157</v>
      </c>
      <c r="V2321" s="106">
        <v>0</v>
      </c>
      <c r="W2321" s="107">
        <v>0</v>
      </c>
      <c r="X2321" s="108">
        <v>0</v>
      </c>
      <c r="Y2321" s="108" t="s">
        <v>156</v>
      </c>
      <c r="Z2321" s="113">
        <v>0</v>
      </c>
      <c r="AA2321" s="107">
        <v>0</v>
      </c>
      <c r="AB2321" s="114">
        <v>8.7989109491293897E-6</v>
      </c>
      <c r="AC2321" s="108" t="s">
        <v>156</v>
      </c>
      <c r="AD2321" s="110" t="s">
        <v>157</v>
      </c>
    </row>
    <row r="2322" spans="1:30" x14ac:dyDescent="0.2">
      <c r="A2322" s="105" t="s">
        <v>6730</v>
      </c>
      <c r="B2322" s="105" t="s">
        <v>6731</v>
      </c>
      <c r="C2322" s="105" t="s">
        <v>6732</v>
      </c>
      <c r="D2322" s="116">
        <v>0</v>
      </c>
      <c r="E2322" s="107">
        <v>0</v>
      </c>
      <c r="F2322" s="114">
        <v>1.8576432350178699E-5</v>
      </c>
      <c r="G2322" s="108" t="s">
        <v>156</v>
      </c>
      <c r="H2322" s="109">
        <v>0</v>
      </c>
      <c r="I2322" s="107">
        <v>0</v>
      </c>
      <c r="J2322" s="108">
        <v>0</v>
      </c>
      <c r="K2322" s="108" t="s">
        <v>156</v>
      </c>
      <c r="L2322" s="110" t="s">
        <v>157</v>
      </c>
      <c r="M2322" s="106">
        <v>0</v>
      </c>
      <c r="N2322" s="111">
        <v>0</v>
      </c>
      <c r="O2322" s="112">
        <v>0</v>
      </c>
      <c r="P2322" s="112" t="s">
        <v>156</v>
      </c>
      <c r="Q2322" s="113">
        <v>0</v>
      </c>
      <c r="R2322" s="107">
        <v>0</v>
      </c>
      <c r="S2322" s="114">
        <v>1.7588435899810101E-5</v>
      </c>
      <c r="T2322" s="108" t="s">
        <v>156</v>
      </c>
      <c r="U2322" s="110" t="s">
        <v>157</v>
      </c>
      <c r="V2322" s="116">
        <v>0</v>
      </c>
      <c r="W2322" s="107">
        <v>0</v>
      </c>
      <c r="X2322" s="114">
        <v>3.9881120118137699E-5</v>
      </c>
      <c r="Y2322" s="108" t="s">
        <v>156</v>
      </c>
      <c r="Z2322" s="113">
        <v>0</v>
      </c>
      <c r="AA2322" s="107">
        <v>0</v>
      </c>
      <c r="AB2322" s="114">
        <v>5.7081839684937399E-6</v>
      </c>
      <c r="AC2322" s="108" t="s">
        <v>156</v>
      </c>
      <c r="AD2322" s="110" t="s">
        <v>157</v>
      </c>
    </row>
    <row r="2323" spans="1:30" x14ac:dyDescent="0.2">
      <c r="A2323" s="105" t="s">
        <v>6733</v>
      </c>
      <c r="B2323" s="105" t="s">
        <v>6734</v>
      </c>
      <c r="C2323" s="105" t="s">
        <v>6735</v>
      </c>
      <c r="D2323" s="106">
        <v>0</v>
      </c>
      <c r="E2323" s="107">
        <v>0</v>
      </c>
      <c r="F2323" s="108">
        <v>0</v>
      </c>
      <c r="G2323" s="108" t="s">
        <v>156</v>
      </c>
      <c r="H2323" s="109">
        <v>0</v>
      </c>
      <c r="I2323" s="107">
        <v>0</v>
      </c>
      <c r="J2323" s="108">
        <v>1.15783781165967E-2</v>
      </c>
      <c r="K2323" s="108" t="s">
        <v>156</v>
      </c>
      <c r="L2323" s="110" t="s">
        <v>157</v>
      </c>
      <c r="M2323" s="106">
        <v>0</v>
      </c>
      <c r="N2323" s="111">
        <v>0</v>
      </c>
      <c r="O2323" s="112">
        <v>2.45503616542102E-2</v>
      </c>
      <c r="P2323" s="112" t="s">
        <v>156</v>
      </c>
      <c r="Q2323" s="113">
        <v>0</v>
      </c>
      <c r="R2323" s="107">
        <v>0</v>
      </c>
      <c r="S2323" s="108">
        <v>1.7299643433613999E-4</v>
      </c>
      <c r="T2323" s="108" t="s">
        <v>156</v>
      </c>
      <c r="U2323" s="110" t="s">
        <v>157</v>
      </c>
      <c r="V2323" s="116">
        <v>0</v>
      </c>
      <c r="W2323" s="107">
        <v>0</v>
      </c>
      <c r="X2323" s="108">
        <v>2.2460784417660498E-3</v>
      </c>
      <c r="Y2323" s="108" t="s">
        <v>156</v>
      </c>
      <c r="Z2323" s="109">
        <v>0</v>
      </c>
      <c r="AA2323" s="107">
        <v>0</v>
      </c>
      <c r="AB2323" s="108">
        <v>2.02835929609122E-2</v>
      </c>
      <c r="AC2323" s="108" t="s">
        <v>156</v>
      </c>
      <c r="AD2323" s="110" t="s">
        <v>157</v>
      </c>
    </row>
    <row r="2324" spans="1:30" x14ac:dyDescent="0.2">
      <c r="A2324" s="105" t="s">
        <v>6736</v>
      </c>
      <c r="B2324" s="105" t="s">
        <v>6737</v>
      </c>
      <c r="C2324" s="105" t="s">
        <v>6738</v>
      </c>
      <c r="D2324" s="106">
        <v>0</v>
      </c>
      <c r="E2324" s="107">
        <v>0</v>
      </c>
      <c r="F2324" s="108">
        <v>7.7642357965499301E-2</v>
      </c>
      <c r="G2324" s="108" t="s">
        <v>156</v>
      </c>
      <c r="H2324" s="109">
        <v>0</v>
      </c>
      <c r="I2324" s="107">
        <v>0</v>
      </c>
      <c r="J2324" s="108">
        <v>1.4139437579923199E-2</v>
      </c>
      <c r="K2324" s="108" t="s">
        <v>156</v>
      </c>
      <c r="L2324" s="110" t="s">
        <v>157</v>
      </c>
      <c r="M2324" s="106">
        <v>0</v>
      </c>
      <c r="N2324" s="111">
        <v>0</v>
      </c>
      <c r="O2324" s="112">
        <v>4.2501137639309398E-2</v>
      </c>
      <c r="P2324" s="112" t="s">
        <v>156</v>
      </c>
      <c r="Q2324" s="109">
        <v>0</v>
      </c>
      <c r="R2324" s="107">
        <v>0</v>
      </c>
      <c r="S2324" s="108">
        <v>4.7217957948170498E-3</v>
      </c>
      <c r="T2324" s="108" t="s">
        <v>156</v>
      </c>
      <c r="U2324" s="110" t="s">
        <v>157</v>
      </c>
      <c r="V2324" s="106">
        <v>0</v>
      </c>
      <c r="W2324" s="107">
        <v>0</v>
      </c>
      <c r="X2324" s="108">
        <v>5.9336048044429596E-3</v>
      </c>
      <c r="Y2324" s="108" t="s">
        <v>156</v>
      </c>
      <c r="Z2324" s="109">
        <v>0</v>
      </c>
      <c r="AA2324" s="107">
        <v>0</v>
      </c>
      <c r="AB2324" s="108">
        <v>1.01494544250391E-2</v>
      </c>
      <c r="AC2324" s="108" t="s">
        <v>156</v>
      </c>
      <c r="AD2324" s="110" t="s">
        <v>157</v>
      </c>
    </row>
    <row r="2325" spans="1:30" x14ac:dyDescent="0.2">
      <c r="A2325" s="105" t="s">
        <v>6739</v>
      </c>
      <c r="B2325" s="105" t="s">
        <v>6740</v>
      </c>
      <c r="C2325" s="105" t="s">
        <v>6741</v>
      </c>
      <c r="D2325" s="106">
        <v>0</v>
      </c>
      <c r="E2325" s="107">
        <v>0</v>
      </c>
      <c r="F2325" s="108">
        <v>4.48493454345779E-2</v>
      </c>
      <c r="G2325" s="108" t="s">
        <v>156</v>
      </c>
      <c r="H2325" s="109">
        <v>0</v>
      </c>
      <c r="I2325" s="107">
        <v>0</v>
      </c>
      <c r="J2325" s="108">
        <v>0</v>
      </c>
      <c r="K2325" s="108" t="s">
        <v>156</v>
      </c>
      <c r="L2325" s="110" t="s">
        <v>157</v>
      </c>
      <c r="M2325" s="106">
        <v>0</v>
      </c>
      <c r="N2325" s="111">
        <v>0</v>
      </c>
      <c r="O2325" s="112">
        <v>3.4710755986779099E-2</v>
      </c>
      <c r="P2325" s="112" t="s">
        <v>156</v>
      </c>
      <c r="Q2325" s="109">
        <v>0</v>
      </c>
      <c r="R2325" s="107">
        <v>0</v>
      </c>
      <c r="S2325" s="108">
        <v>0</v>
      </c>
      <c r="T2325" s="108" t="s">
        <v>156</v>
      </c>
      <c r="U2325" s="110" t="s">
        <v>157</v>
      </c>
      <c r="V2325" s="106">
        <v>0</v>
      </c>
      <c r="W2325" s="107">
        <v>0</v>
      </c>
      <c r="X2325" s="108">
        <v>4.2826289687128696E-3</v>
      </c>
      <c r="Y2325" s="108" t="s">
        <v>156</v>
      </c>
      <c r="Z2325" s="109">
        <v>0</v>
      </c>
      <c r="AA2325" s="107">
        <v>0</v>
      </c>
      <c r="AB2325" s="108">
        <v>1.41001659144052E-2</v>
      </c>
      <c r="AC2325" s="108" t="s">
        <v>156</v>
      </c>
      <c r="AD2325" s="110" t="s">
        <v>157</v>
      </c>
    </row>
    <row r="2326" spans="1:30" x14ac:dyDescent="0.2">
      <c r="A2326" s="105" t="s">
        <v>6742</v>
      </c>
      <c r="B2326" s="105" t="s">
        <v>6743</v>
      </c>
      <c r="C2326" s="105" t="s">
        <v>6744</v>
      </c>
      <c r="D2326" s="106">
        <v>0</v>
      </c>
      <c r="E2326" s="107">
        <v>0</v>
      </c>
      <c r="F2326" s="108">
        <v>8.9617529618337299E-2</v>
      </c>
      <c r="G2326" s="108" t="s">
        <v>156</v>
      </c>
      <c r="H2326" s="109">
        <v>0</v>
      </c>
      <c r="I2326" s="107">
        <v>0</v>
      </c>
      <c r="J2326" s="108">
        <v>1.41254640674837E-2</v>
      </c>
      <c r="K2326" s="108" t="s">
        <v>156</v>
      </c>
      <c r="L2326" s="110" t="s">
        <v>157</v>
      </c>
      <c r="M2326" s="106">
        <v>0</v>
      </c>
      <c r="N2326" s="111">
        <v>0</v>
      </c>
      <c r="O2326" s="112">
        <v>4.9061265799669199E-2</v>
      </c>
      <c r="P2326" s="112" t="s">
        <v>156</v>
      </c>
      <c r="Q2326" s="113">
        <v>0</v>
      </c>
      <c r="R2326" s="107">
        <v>0</v>
      </c>
      <c r="S2326" s="108">
        <v>2.72748791840581E-3</v>
      </c>
      <c r="T2326" s="108" t="s">
        <v>156</v>
      </c>
      <c r="U2326" s="110" t="s">
        <v>157</v>
      </c>
      <c r="V2326" s="106">
        <v>0</v>
      </c>
      <c r="W2326" s="107">
        <v>0</v>
      </c>
      <c r="X2326" s="108">
        <v>0</v>
      </c>
      <c r="Y2326" s="108" t="s">
        <v>156</v>
      </c>
      <c r="Z2326" s="109">
        <v>0</v>
      </c>
      <c r="AA2326" s="107">
        <v>0</v>
      </c>
      <c r="AB2326" s="108">
        <v>1.7570530326428999E-2</v>
      </c>
      <c r="AC2326" s="108" t="s">
        <v>156</v>
      </c>
      <c r="AD2326" s="110" t="s">
        <v>157</v>
      </c>
    </row>
    <row r="2327" spans="1:30" x14ac:dyDescent="0.2">
      <c r="A2327" s="105" t="s">
        <v>6745</v>
      </c>
      <c r="B2327" s="105" t="s">
        <v>6746</v>
      </c>
      <c r="C2327" s="105" t="s">
        <v>6747</v>
      </c>
      <c r="D2327" s="106">
        <v>0</v>
      </c>
      <c r="E2327" s="107">
        <v>0</v>
      </c>
      <c r="F2327" s="108">
        <v>0</v>
      </c>
      <c r="G2327" s="108" t="s">
        <v>156</v>
      </c>
      <c r="H2327" s="109">
        <v>0</v>
      </c>
      <c r="I2327" s="107">
        <v>0</v>
      </c>
      <c r="J2327" s="108">
        <v>1.15783781165967E-2</v>
      </c>
      <c r="K2327" s="108" t="s">
        <v>156</v>
      </c>
      <c r="L2327" s="110" t="s">
        <v>157</v>
      </c>
      <c r="M2327" s="106">
        <v>0</v>
      </c>
      <c r="N2327" s="111">
        <v>0</v>
      </c>
      <c r="O2327" s="112">
        <v>2.4550352657232599E-2</v>
      </c>
      <c r="P2327" s="112" t="s">
        <v>156</v>
      </c>
      <c r="Q2327" s="113">
        <v>0</v>
      </c>
      <c r="R2327" s="107">
        <v>0</v>
      </c>
      <c r="S2327" s="108">
        <v>1.73436888508287E-4</v>
      </c>
      <c r="T2327" s="108" t="s">
        <v>156</v>
      </c>
      <c r="U2327" s="110" t="s">
        <v>157</v>
      </c>
      <c r="V2327" s="116">
        <v>0</v>
      </c>
      <c r="W2327" s="107">
        <v>0</v>
      </c>
      <c r="X2327" s="108">
        <v>2.2464171750479298E-3</v>
      </c>
      <c r="Y2327" s="108" t="s">
        <v>156</v>
      </c>
      <c r="Z2327" s="109">
        <v>0</v>
      </c>
      <c r="AA2327" s="107">
        <v>0</v>
      </c>
      <c r="AB2327" s="108">
        <v>2.02835929609122E-2</v>
      </c>
      <c r="AC2327" s="108" t="s">
        <v>156</v>
      </c>
      <c r="AD2327" s="110" t="s">
        <v>157</v>
      </c>
    </row>
    <row r="2328" spans="1:30" x14ac:dyDescent="0.2">
      <c r="A2328" s="105" t="s">
        <v>6748</v>
      </c>
      <c r="B2328" s="105" t="s">
        <v>6749</v>
      </c>
      <c r="C2328" s="105" t="s">
        <v>6750</v>
      </c>
      <c r="D2328" s="106">
        <v>0</v>
      </c>
      <c r="E2328" s="107">
        <v>0</v>
      </c>
      <c r="F2328" s="108">
        <v>7.7642333714850506E-2</v>
      </c>
      <c r="G2328" s="108" t="s">
        <v>156</v>
      </c>
      <c r="H2328" s="109">
        <v>0</v>
      </c>
      <c r="I2328" s="107">
        <v>0</v>
      </c>
      <c r="J2328" s="108">
        <v>1.41394375998601E-2</v>
      </c>
      <c r="K2328" s="108" t="s">
        <v>156</v>
      </c>
      <c r="L2328" s="110" t="s">
        <v>157</v>
      </c>
      <c r="M2328" s="106">
        <v>0</v>
      </c>
      <c r="N2328" s="111">
        <v>0</v>
      </c>
      <c r="O2328" s="112">
        <v>4.2501130611795702E-2</v>
      </c>
      <c r="P2328" s="112" t="s">
        <v>156</v>
      </c>
      <c r="Q2328" s="109">
        <v>0</v>
      </c>
      <c r="R2328" s="107">
        <v>0</v>
      </c>
      <c r="S2328" s="108">
        <v>4.72181050094014E-3</v>
      </c>
      <c r="T2328" s="108" t="s">
        <v>156</v>
      </c>
      <c r="U2328" s="110" t="s">
        <v>157</v>
      </c>
      <c r="V2328" s="106">
        <v>0</v>
      </c>
      <c r="W2328" s="107">
        <v>0</v>
      </c>
      <c r="X2328" s="108">
        <v>5.9339296456465303E-3</v>
      </c>
      <c r="Y2328" s="108" t="s">
        <v>156</v>
      </c>
      <c r="Z2328" s="109">
        <v>0</v>
      </c>
      <c r="AA2328" s="107">
        <v>0</v>
      </c>
      <c r="AB2328" s="108">
        <v>1.01494531666969E-2</v>
      </c>
      <c r="AC2328" s="108" t="s">
        <v>156</v>
      </c>
      <c r="AD2328" s="110" t="s">
        <v>157</v>
      </c>
    </row>
    <row r="2329" spans="1:30" x14ac:dyDescent="0.2">
      <c r="A2329" s="105" t="s">
        <v>6751</v>
      </c>
      <c r="B2329" s="105" t="s">
        <v>6752</v>
      </c>
      <c r="C2329" s="105" t="s">
        <v>6753</v>
      </c>
      <c r="D2329" s="106">
        <v>0</v>
      </c>
      <c r="E2329" s="107">
        <v>0</v>
      </c>
      <c r="F2329" s="108">
        <v>4.4849342960634003E-2</v>
      </c>
      <c r="G2329" s="108" t="s">
        <v>156</v>
      </c>
      <c r="H2329" s="113">
        <v>0</v>
      </c>
      <c r="I2329" s="107">
        <v>0</v>
      </c>
      <c r="J2329" s="114">
        <v>2.4623057374556899E-5</v>
      </c>
      <c r="K2329" s="108" t="s">
        <v>156</v>
      </c>
      <c r="L2329" s="110" t="s">
        <v>157</v>
      </c>
      <c r="M2329" s="106">
        <v>0</v>
      </c>
      <c r="N2329" s="111">
        <v>0</v>
      </c>
      <c r="O2329" s="112">
        <v>3.47107279102538E-2</v>
      </c>
      <c r="P2329" s="112" t="s">
        <v>156</v>
      </c>
      <c r="Q2329" s="113">
        <v>0</v>
      </c>
      <c r="R2329" s="107">
        <v>0</v>
      </c>
      <c r="S2329" s="114">
        <v>2.09741325896523E-5</v>
      </c>
      <c r="T2329" s="108" t="s">
        <v>156</v>
      </c>
      <c r="U2329" s="110" t="s">
        <v>157</v>
      </c>
      <c r="V2329" s="106">
        <v>0</v>
      </c>
      <c r="W2329" s="107">
        <v>0</v>
      </c>
      <c r="X2329" s="108">
        <v>4.2826289687128696E-3</v>
      </c>
      <c r="Y2329" s="108" t="s">
        <v>156</v>
      </c>
      <c r="Z2329" s="109">
        <v>0</v>
      </c>
      <c r="AA2329" s="107">
        <v>0</v>
      </c>
      <c r="AB2329" s="108">
        <v>1.4100158136482299E-2</v>
      </c>
      <c r="AC2329" s="108" t="s">
        <v>156</v>
      </c>
      <c r="AD2329" s="110" t="s">
        <v>157</v>
      </c>
    </row>
    <row r="2330" spans="1:30" x14ac:dyDescent="0.2">
      <c r="A2330" s="105" t="s">
        <v>6754</v>
      </c>
      <c r="B2330" s="105" t="s">
        <v>6755</v>
      </c>
      <c r="C2330" s="105" t="s">
        <v>6756</v>
      </c>
      <c r="D2330" s="106">
        <v>0</v>
      </c>
      <c r="E2330" s="107">
        <v>0</v>
      </c>
      <c r="F2330" s="108">
        <v>8.9617512887927006E-2</v>
      </c>
      <c r="G2330" s="108" t="s">
        <v>156</v>
      </c>
      <c r="H2330" s="109">
        <v>0</v>
      </c>
      <c r="I2330" s="107">
        <v>0</v>
      </c>
      <c r="J2330" s="108">
        <v>1.41254640674837E-2</v>
      </c>
      <c r="K2330" s="108" t="s">
        <v>156</v>
      </c>
      <c r="L2330" s="110" t="s">
        <v>157</v>
      </c>
      <c r="M2330" s="106">
        <v>0</v>
      </c>
      <c r="N2330" s="111">
        <v>0</v>
      </c>
      <c r="O2330" s="112">
        <v>4.9061265799669199E-2</v>
      </c>
      <c r="P2330" s="112" t="s">
        <v>156</v>
      </c>
      <c r="Q2330" s="113">
        <v>0</v>
      </c>
      <c r="R2330" s="107">
        <v>0</v>
      </c>
      <c r="S2330" s="108">
        <v>2.7275321068817898E-3</v>
      </c>
      <c r="T2330" s="108" t="s">
        <v>156</v>
      </c>
      <c r="U2330" s="110" t="s">
        <v>157</v>
      </c>
      <c r="V2330" s="116">
        <v>0</v>
      </c>
      <c r="W2330" s="107">
        <v>0</v>
      </c>
      <c r="X2330" s="114">
        <v>3.9881120118137699E-5</v>
      </c>
      <c r="Y2330" s="108" t="s">
        <v>156</v>
      </c>
      <c r="Z2330" s="109">
        <v>0</v>
      </c>
      <c r="AA2330" s="107">
        <v>0</v>
      </c>
      <c r="AB2330" s="108">
        <v>1.7570526280372801E-2</v>
      </c>
      <c r="AC2330" s="108" t="s">
        <v>156</v>
      </c>
      <c r="AD2330" s="110" t="s">
        <v>157</v>
      </c>
    </row>
    <row r="2331" spans="1:30" x14ac:dyDescent="0.2">
      <c r="A2331" s="105" t="s">
        <v>6757</v>
      </c>
      <c r="B2331" s="105" t="s">
        <v>6758</v>
      </c>
      <c r="C2331" s="105" t="s">
        <v>6759</v>
      </c>
      <c r="D2331" s="106">
        <v>0</v>
      </c>
      <c r="E2331" s="107">
        <v>0</v>
      </c>
      <c r="F2331" s="108">
        <v>0</v>
      </c>
      <c r="G2331" s="108" t="s">
        <v>156</v>
      </c>
      <c r="H2331" s="109">
        <v>0</v>
      </c>
      <c r="I2331" s="107">
        <v>0</v>
      </c>
      <c r="J2331" s="108">
        <v>0</v>
      </c>
      <c r="K2331" s="108" t="s">
        <v>156</v>
      </c>
      <c r="L2331" s="110" t="s">
        <v>157</v>
      </c>
      <c r="M2331" s="116">
        <v>0</v>
      </c>
      <c r="N2331" s="111">
        <v>0</v>
      </c>
      <c r="O2331" s="115">
        <v>3.7615985600739598E-5</v>
      </c>
      <c r="P2331" s="112" t="s">
        <v>156</v>
      </c>
      <c r="Q2331" s="113">
        <v>0</v>
      </c>
      <c r="R2331" s="107">
        <v>0</v>
      </c>
      <c r="S2331" s="114">
        <v>1.24400225885429E-5</v>
      </c>
      <c r="T2331" s="108" t="s">
        <v>156</v>
      </c>
      <c r="U2331" s="110" t="s">
        <v>157</v>
      </c>
      <c r="V2331" s="116">
        <v>0</v>
      </c>
      <c r="W2331" s="107">
        <v>0</v>
      </c>
      <c r="X2331" s="114">
        <v>4.0152391923514101E-5</v>
      </c>
      <c r="Y2331" s="108" t="s">
        <v>156</v>
      </c>
      <c r="Z2331" s="109">
        <v>0</v>
      </c>
      <c r="AA2331" s="107">
        <v>0</v>
      </c>
      <c r="AB2331" s="108">
        <v>0</v>
      </c>
      <c r="AC2331" s="108" t="s">
        <v>156</v>
      </c>
      <c r="AD2331" s="110" t="s">
        <v>157</v>
      </c>
    </row>
    <row r="2332" spans="1:30" x14ac:dyDescent="0.2">
      <c r="A2332" s="105" t="s">
        <v>6760</v>
      </c>
      <c r="B2332" s="105" t="s">
        <v>6761</v>
      </c>
      <c r="C2332" s="105" t="s">
        <v>6762</v>
      </c>
      <c r="D2332" s="116">
        <v>0</v>
      </c>
      <c r="E2332" s="107">
        <v>0</v>
      </c>
      <c r="F2332" s="114">
        <v>3.9369823270053003E-5</v>
      </c>
      <c r="G2332" s="108" t="s">
        <v>156</v>
      </c>
      <c r="H2332" s="113">
        <v>0</v>
      </c>
      <c r="I2332" s="107">
        <v>0</v>
      </c>
      <c r="J2332" s="114">
        <v>2.46229604584163E-5</v>
      </c>
      <c r="K2332" s="108" t="s">
        <v>156</v>
      </c>
      <c r="L2332" s="110" t="s">
        <v>157</v>
      </c>
      <c r="M2332" s="116">
        <v>0</v>
      </c>
      <c r="N2332" s="111">
        <v>0</v>
      </c>
      <c r="O2332" s="115">
        <v>9.2241413933262094E-6</v>
      </c>
      <c r="P2332" s="112" t="s">
        <v>156</v>
      </c>
      <c r="Q2332" s="113">
        <v>0</v>
      </c>
      <c r="R2332" s="107">
        <v>0</v>
      </c>
      <c r="S2332" s="114">
        <v>2.0910531308363101E-5</v>
      </c>
      <c r="T2332" s="108" t="s">
        <v>156</v>
      </c>
      <c r="U2332" s="110" t="s">
        <v>157</v>
      </c>
      <c r="V2332" s="116">
        <v>0</v>
      </c>
      <c r="W2332" s="107">
        <v>0</v>
      </c>
      <c r="X2332" s="114">
        <v>7.9844324101384405E-5</v>
      </c>
      <c r="Y2332" s="108" t="s">
        <v>156</v>
      </c>
      <c r="Z2332" s="113">
        <v>0</v>
      </c>
      <c r="AA2332" s="107">
        <v>0</v>
      </c>
      <c r="AB2332" s="114">
        <v>5.8067282573925703E-6</v>
      </c>
      <c r="AC2332" s="108" t="s">
        <v>156</v>
      </c>
      <c r="AD2332" s="110" t="s">
        <v>157</v>
      </c>
    </row>
    <row r="2333" spans="1:30" x14ac:dyDescent="0.2">
      <c r="A2333" s="105" t="s">
        <v>6763</v>
      </c>
      <c r="B2333" s="105" t="s">
        <v>6764</v>
      </c>
      <c r="C2333" s="105" t="s">
        <v>6765</v>
      </c>
      <c r="D2333" s="116">
        <v>0</v>
      </c>
      <c r="E2333" s="107">
        <v>0</v>
      </c>
      <c r="F2333" s="114">
        <v>3.9370415881797998E-5</v>
      </c>
      <c r="G2333" s="108" t="s">
        <v>156</v>
      </c>
      <c r="H2333" s="113">
        <v>0</v>
      </c>
      <c r="I2333" s="107">
        <v>0</v>
      </c>
      <c r="J2333" s="114">
        <v>2.4623057374556899E-5</v>
      </c>
      <c r="K2333" s="108" t="s">
        <v>156</v>
      </c>
      <c r="L2333" s="110" t="s">
        <v>157</v>
      </c>
      <c r="M2333" s="116">
        <v>0</v>
      </c>
      <c r="N2333" s="111">
        <v>0</v>
      </c>
      <c r="O2333" s="115">
        <v>3.2963087321997597E-5</v>
      </c>
      <c r="P2333" s="112" t="s">
        <v>156</v>
      </c>
      <c r="Q2333" s="113">
        <v>0</v>
      </c>
      <c r="R2333" s="107">
        <v>0</v>
      </c>
      <c r="S2333" s="114">
        <v>2.09741325896523E-5</v>
      </c>
      <c r="T2333" s="108" t="s">
        <v>156</v>
      </c>
      <c r="U2333" s="110" t="s">
        <v>157</v>
      </c>
      <c r="V2333" s="106">
        <v>0</v>
      </c>
      <c r="W2333" s="107">
        <v>0</v>
      </c>
      <c r="X2333" s="108">
        <v>0</v>
      </c>
      <c r="Y2333" s="108" t="s">
        <v>156</v>
      </c>
      <c r="Z2333" s="113">
        <v>0</v>
      </c>
      <c r="AA2333" s="107">
        <v>0</v>
      </c>
      <c r="AB2333" s="114">
        <v>8.7989109491293897E-6</v>
      </c>
      <c r="AC2333" s="108" t="s">
        <v>156</v>
      </c>
      <c r="AD2333" s="110" t="s">
        <v>157</v>
      </c>
    </row>
    <row r="2334" spans="1:30" x14ac:dyDescent="0.2">
      <c r="A2334" s="105" t="s">
        <v>6766</v>
      </c>
      <c r="B2334" s="105" t="s">
        <v>6767</v>
      </c>
      <c r="C2334" s="105" t="s">
        <v>6768</v>
      </c>
      <c r="D2334" s="116">
        <v>0</v>
      </c>
      <c r="E2334" s="107">
        <v>0</v>
      </c>
      <c r="F2334" s="114">
        <v>1.8576432350178699E-5</v>
      </c>
      <c r="G2334" s="108" t="s">
        <v>156</v>
      </c>
      <c r="H2334" s="109">
        <v>0</v>
      </c>
      <c r="I2334" s="107">
        <v>0</v>
      </c>
      <c r="J2334" s="108">
        <v>0</v>
      </c>
      <c r="K2334" s="108" t="s">
        <v>156</v>
      </c>
      <c r="L2334" s="110" t="s">
        <v>157</v>
      </c>
      <c r="M2334" s="106">
        <v>0</v>
      </c>
      <c r="N2334" s="111">
        <v>0</v>
      </c>
      <c r="O2334" s="112">
        <v>0</v>
      </c>
      <c r="P2334" s="112" t="s">
        <v>156</v>
      </c>
      <c r="Q2334" s="113">
        <v>0</v>
      </c>
      <c r="R2334" s="107">
        <v>0</v>
      </c>
      <c r="S2334" s="114">
        <v>1.7588435899810101E-5</v>
      </c>
      <c r="T2334" s="108" t="s">
        <v>156</v>
      </c>
      <c r="U2334" s="110" t="s">
        <v>157</v>
      </c>
      <c r="V2334" s="116">
        <v>0</v>
      </c>
      <c r="W2334" s="107">
        <v>0</v>
      </c>
      <c r="X2334" s="114">
        <v>3.9881120118137699E-5</v>
      </c>
      <c r="Y2334" s="108" t="s">
        <v>156</v>
      </c>
      <c r="Z2334" s="113">
        <v>0</v>
      </c>
      <c r="AA2334" s="107">
        <v>0</v>
      </c>
      <c r="AB2334" s="114">
        <v>5.7081839684937399E-6</v>
      </c>
      <c r="AC2334" s="108" t="s">
        <v>156</v>
      </c>
      <c r="AD2334" s="110" t="s">
        <v>157</v>
      </c>
    </row>
    <row r="2335" spans="1:30" x14ac:dyDescent="0.2">
      <c r="A2335" s="105" t="s">
        <v>6769</v>
      </c>
      <c r="B2335" s="105" t="s">
        <v>6770</v>
      </c>
      <c r="C2335" s="105" t="s">
        <v>6771</v>
      </c>
      <c r="D2335" s="116">
        <v>0</v>
      </c>
      <c r="E2335" s="107">
        <v>0</v>
      </c>
      <c r="F2335" s="114">
        <v>6.8169635166786399E-5</v>
      </c>
      <c r="G2335" s="108" t="s">
        <v>156</v>
      </c>
      <c r="H2335" s="109">
        <v>0</v>
      </c>
      <c r="I2335" s="107">
        <v>0</v>
      </c>
      <c r="J2335" s="108">
        <v>0</v>
      </c>
      <c r="K2335" s="108" t="s">
        <v>156</v>
      </c>
      <c r="L2335" s="110" t="s">
        <v>157</v>
      </c>
      <c r="M2335" s="116">
        <v>0</v>
      </c>
      <c r="N2335" s="111">
        <v>0</v>
      </c>
      <c r="O2335" s="115">
        <v>1.8832527645661801E-5</v>
      </c>
      <c r="P2335" s="112" t="s">
        <v>156</v>
      </c>
      <c r="Q2335" s="113">
        <v>0</v>
      </c>
      <c r="R2335" s="107">
        <v>0</v>
      </c>
      <c r="S2335" s="114">
        <v>2.5422378208013801E-5</v>
      </c>
      <c r="T2335" s="108" t="s">
        <v>156</v>
      </c>
      <c r="U2335" s="110" t="s">
        <v>157</v>
      </c>
      <c r="V2335" s="106">
        <v>0</v>
      </c>
      <c r="W2335" s="107">
        <v>0</v>
      </c>
      <c r="X2335" s="108">
        <v>0</v>
      </c>
      <c r="Y2335" s="108" t="s">
        <v>156</v>
      </c>
      <c r="Z2335" s="113">
        <v>0</v>
      </c>
      <c r="AA2335" s="107">
        <v>0</v>
      </c>
      <c r="AB2335" s="114">
        <v>5.8100993517541299E-6</v>
      </c>
      <c r="AC2335" s="108" t="s">
        <v>156</v>
      </c>
      <c r="AD2335" s="110" t="s">
        <v>157</v>
      </c>
    </row>
    <row r="2336" spans="1:30" x14ac:dyDescent="0.2">
      <c r="A2336" s="105" t="s">
        <v>6772</v>
      </c>
      <c r="B2336" s="105" t="s">
        <v>6773</v>
      </c>
      <c r="C2336" s="105" t="s">
        <v>6774</v>
      </c>
      <c r="D2336" s="116">
        <v>0</v>
      </c>
      <c r="E2336" s="107">
        <v>0</v>
      </c>
      <c r="F2336" s="114">
        <v>3.9389995557740303E-5</v>
      </c>
      <c r="G2336" s="108" t="s">
        <v>156</v>
      </c>
      <c r="H2336" s="113">
        <v>0</v>
      </c>
      <c r="I2336" s="107">
        <v>0</v>
      </c>
      <c r="J2336" s="114">
        <v>3.47597207090294E-5</v>
      </c>
      <c r="K2336" s="108" t="s">
        <v>156</v>
      </c>
      <c r="L2336" s="110" t="s">
        <v>157</v>
      </c>
      <c r="M2336" s="116">
        <v>0</v>
      </c>
      <c r="N2336" s="111">
        <v>0</v>
      </c>
      <c r="O2336" s="115">
        <v>3.25953124625213E-5</v>
      </c>
      <c r="P2336" s="112" t="s">
        <v>156</v>
      </c>
      <c r="Q2336" s="113">
        <v>0</v>
      </c>
      <c r="R2336" s="107">
        <v>0</v>
      </c>
      <c r="S2336" s="114">
        <v>2.7800060244569998E-5</v>
      </c>
      <c r="T2336" s="108" t="s">
        <v>156</v>
      </c>
      <c r="U2336" s="110" t="s">
        <v>157</v>
      </c>
      <c r="V2336" s="116">
        <v>0</v>
      </c>
      <c r="W2336" s="107">
        <v>0</v>
      </c>
      <c r="X2336" s="114">
        <v>5.7818219557325297E-5</v>
      </c>
      <c r="Y2336" s="108" t="s">
        <v>156</v>
      </c>
      <c r="Z2336" s="113">
        <v>0</v>
      </c>
      <c r="AA2336" s="107">
        <v>0</v>
      </c>
      <c r="AB2336" s="114">
        <v>1.00195723963654E-5</v>
      </c>
      <c r="AC2336" s="108" t="s">
        <v>156</v>
      </c>
      <c r="AD2336" s="110" t="s">
        <v>157</v>
      </c>
    </row>
    <row r="2337" spans="1:30" x14ac:dyDescent="0.2">
      <c r="A2337" s="105" t="s">
        <v>6775</v>
      </c>
      <c r="B2337" s="105" t="s">
        <v>6776</v>
      </c>
      <c r="C2337" s="105" t="s">
        <v>6777</v>
      </c>
      <c r="D2337" s="116">
        <v>0</v>
      </c>
      <c r="E2337" s="107">
        <v>0</v>
      </c>
      <c r="F2337" s="114">
        <v>3.8706228483307102E-5</v>
      </c>
      <c r="G2337" s="108" t="s">
        <v>156</v>
      </c>
      <c r="H2337" s="113">
        <v>0</v>
      </c>
      <c r="I2337" s="107">
        <v>0</v>
      </c>
      <c r="J2337" s="114">
        <v>2.46194045219273E-5</v>
      </c>
      <c r="K2337" s="108" t="s">
        <v>156</v>
      </c>
      <c r="L2337" s="110" t="s">
        <v>157</v>
      </c>
      <c r="M2337" s="106">
        <v>0</v>
      </c>
      <c r="N2337" s="111">
        <v>0</v>
      </c>
      <c r="O2337" s="112">
        <v>0</v>
      </c>
      <c r="P2337" s="112" t="s">
        <v>156</v>
      </c>
      <c r="Q2337" s="113">
        <v>0</v>
      </c>
      <c r="R2337" s="107">
        <v>0</v>
      </c>
      <c r="S2337" s="114">
        <v>1.6240743225493601E-5</v>
      </c>
      <c r="T2337" s="108" t="s">
        <v>156</v>
      </c>
      <c r="U2337" s="110" t="s">
        <v>157</v>
      </c>
      <c r="V2337" s="116">
        <v>0</v>
      </c>
      <c r="W2337" s="107">
        <v>0</v>
      </c>
      <c r="X2337" s="114">
        <v>4.0893831250394597E-5</v>
      </c>
      <c r="Y2337" s="108" t="s">
        <v>156</v>
      </c>
      <c r="Z2337" s="109">
        <v>0</v>
      </c>
      <c r="AA2337" s="107">
        <v>0</v>
      </c>
      <c r="AB2337" s="108">
        <v>0</v>
      </c>
      <c r="AC2337" s="108" t="s">
        <v>156</v>
      </c>
      <c r="AD2337" s="110" t="s">
        <v>157</v>
      </c>
    </row>
    <row r="2338" spans="1:30" x14ac:dyDescent="0.2">
      <c r="A2338" s="105" t="s">
        <v>6778</v>
      </c>
      <c r="B2338" s="105" t="s">
        <v>6779</v>
      </c>
      <c r="C2338" s="105" t="s">
        <v>6780</v>
      </c>
      <c r="D2338" s="116">
        <v>0</v>
      </c>
      <c r="E2338" s="107">
        <v>0</v>
      </c>
      <c r="F2338" s="114">
        <v>6.6665416598063893E-5</v>
      </c>
      <c r="G2338" s="108" t="s">
        <v>156</v>
      </c>
      <c r="H2338" s="113">
        <v>0</v>
      </c>
      <c r="I2338" s="107">
        <v>0</v>
      </c>
      <c r="J2338" s="114">
        <v>4.2643432142765601E-5</v>
      </c>
      <c r="K2338" s="108" t="s">
        <v>156</v>
      </c>
      <c r="L2338" s="110" t="s">
        <v>157</v>
      </c>
      <c r="M2338" s="116">
        <v>0</v>
      </c>
      <c r="N2338" s="111">
        <v>0</v>
      </c>
      <c r="O2338" s="115">
        <v>3.4978564717973599E-5</v>
      </c>
      <c r="P2338" s="112" t="s">
        <v>156</v>
      </c>
      <c r="Q2338" s="113">
        <v>0</v>
      </c>
      <c r="R2338" s="107">
        <v>0</v>
      </c>
      <c r="S2338" s="114">
        <v>1.2158967962708599E-5</v>
      </c>
      <c r="T2338" s="108" t="s">
        <v>156</v>
      </c>
      <c r="U2338" s="110" t="s">
        <v>157</v>
      </c>
      <c r="V2338" s="116">
        <v>0</v>
      </c>
      <c r="W2338" s="107">
        <v>0</v>
      </c>
      <c r="X2338" s="114">
        <v>5.7818181961844302E-5</v>
      </c>
      <c r="Y2338" s="108" t="s">
        <v>156</v>
      </c>
      <c r="Z2338" s="109">
        <v>0</v>
      </c>
      <c r="AA2338" s="107">
        <v>0</v>
      </c>
      <c r="AB2338" s="108">
        <v>0</v>
      </c>
      <c r="AC2338" s="108" t="s">
        <v>156</v>
      </c>
      <c r="AD2338" s="110" t="s">
        <v>157</v>
      </c>
    </row>
    <row r="2339" spans="1:30" x14ac:dyDescent="0.2">
      <c r="A2339" s="105" t="s">
        <v>6781</v>
      </c>
      <c r="B2339" s="105" t="s">
        <v>6782</v>
      </c>
      <c r="C2339" s="105" t="s">
        <v>6783</v>
      </c>
      <c r="D2339" s="116">
        <v>0</v>
      </c>
      <c r="E2339" s="107">
        <v>0</v>
      </c>
      <c r="F2339" s="108">
        <v>4.78708852557429E-4</v>
      </c>
      <c r="G2339" s="108" t="s">
        <v>156</v>
      </c>
      <c r="H2339" s="113">
        <v>0</v>
      </c>
      <c r="I2339" s="107">
        <v>0</v>
      </c>
      <c r="J2339" s="114">
        <v>1.0124422304990201E-5</v>
      </c>
      <c r="K2339" s="108" t="s">
        <v>156</v>
      </c>
      <c r="L2339" s="110" t="s">
        <v>157</v>
      </c>
      <c r="M2339" s="116">
        <v>0</v>
      </c>
      <c r="N2339" s="111">
        <v>0</v>
      </c>
      <c r="O2339" s="112">
        <v>4.0095371305849897E-4</v>
      </c>
      <c r="P2339" s="112" t="s">
        <v>156</v>
      </c>
      <c r="Q2339" s="113">
        <v>0</v>
      </c>
      <c r="R2339" s="107">
        <v>0</v>
      </c>
      <c r="S2339" s="114">
        <v>1.1285519081183699E-5</v>
      </c>
      <c r="T2339" s="108" t="s">
        <v>156</v>
      </c>
      <c r="U2339" s="110" t="s">
        <v>157</v>
      </c>
      <c r="V2339" s="116">
        <v>0</v>
      </c>
      <c r="W2339" s="107">
        <v>0</v>
      </c>
      <c r="X2339" s="114">
        <v>1.6391477664997501E-5</v>
      </c>
      <c r="Y2339" s="108" t="s">
        <v>156</v>
      </c>
      <c r="Z2339" s="113">
        <v>0</v>
      </c>
      <c r="AA2339" s="107">
        <v>0</v>
      </c>
      <c r="AB2339" s="114">
        <v>4.5408607278773503E-6</v>
      </c>
      <c r="AC2339" s="108" t="s">
        <v>156</v>
      </c>
      <c r="AD2339" s="110" t="s">
        <v>157</v>
      </c>
    </row>
    <row r="2340" spans="1:30" x14ac:dyDescent="0.2">
      <c r="A2340" s="105" t="s">
        <v>6784</v>
      </c>
      <c r="B2340" s="105" t="s">
        <v>6785</v>
      </c>
      <c r="C2340" s="105" t="s">
        <v>6786</v>
      </c>
      <c r="D2340" s="116">
        <v>0</v>
      </c>
      <c r="E2340" s="107">
        <v>0</v>
      </c>
      <c r="F2340" s="108">
        <v>2.6058073479717298E-4</v>
      </c>
      <c r="G2340" s="108" t="s">
        <v>156</v>
      </c>
      <c r="H2340" s="113">
        <v>0</v>
      </c>
      <c r="I2340" s="107">
        <v>0</v>
      </c>
      <c r="J2340" s="114">
        <v>1.23924413816314E-5</v>
      </c>
      <c r="K2340" s="108" t="s">
        <v>156</v>
      </c>
      <c r="L2340" s="110" t="s">
        <v>157</v>
      </c>
      <c r="M2340" s="116">
        <v>0</v>
      </c>
      <c r="N2340" s="111">
        <v>0</v>
      </c>
      <c r="O2340" s="112">
        <v>3.50528814333057E-4</v>
      </c>
      <c r="P2340" s="112" t="s">
        <v>156</v>
      </c>
      <c r="Q2340" s="113">
        <v>0</v>
      </c>
      <c r="R2340" s="107">
        <v>0</v>
      </c>
      <c r="S2340" s="114">
        <v>1.09137444131181E-5</v>
      </c>
      <c r="T2340" s="108" t="s">
        <v>156</v>
      </c>
      <c r="U2340" s="110" t="s">
        <v>157</v>
      </c>
      <c r="V2340" s="116">
        <v>0</v>
      </c>
      <c r="W2340" s="107">
        <v>0</v>
      </c>
      <c r="X2340" s="114">
        <v>9.4731721940892408E-6</v>
      </c>
      <c r="Y2340" s="108" t="s">
        <v>156</v>
      </c>
      <c r="Z2340" s="113">
        <v>0</v>
      </c>
      <c r="AA2340" s="107">
        <v>0</v>
      </c>
      <c r="AB2340" s="114">
        <v>4.7530242444203904E-6</v>
      </c>
      <c r="AC2340" s="108" t="s">
        <v>156</v>
      </c>
      <c r="AD2340" s="110" t="s">
        <v>157</v>
      </c>
    </row>
    <row r="2341" spans="1:30" x14ac:dyDescent="0.2">
      <c r="A2341" s="105" t="s">
        <v>6787</v>
      </c>
      <c r="B2341" s="105" t="s">
        <v>6788</v>
      </c>
      <c r="C2341" s="105" t="s">
        <v>6789</v>
      </c>
      <c r="D2341" s="116">
        <v>0</v>
      </c>
      <c r="E2341" s="107">
        <v>0</v>
      </c>
      <c r="F2341" s="108">
        <v>5.6721578625511704E-4</v>
      </c>
      <c r="G2341" s="108" t="s">
        <v>156</v>
      </c>
      <c r="H2341" s="113">
        <v>0</v>
      </c>
      <c r="I2341" s="107">
        <v>0</v>
      </c>
      <c r="J2341" s="114">
        <v>1.22377142030682E-5</v>
      </c>
      <c r="K2341" s="108" t="s">
        <v>156</v>
      </c>
      <c r="L2341" s="110" t="s">
        <v>157</v>
      </c>
      <c r="M2341" s="116">
        <v>0</v>
      </c>
      <c r="N2341" s="111">
        <v>0</v>
      </c>
      <c r="O2341" s="112">
        <v>3.4692631088756499E-4</v>
      </c>
      <c r="P2341" s="112" t="s">
        <v>156</v>
      </c>
      <c r="Q2341" s="113">
        <v>0</v>
      </c>
      <c r="R2341" s="107">
        <v>0</v>
      </c>
      <c r="S2341" s="114">
        <v>8.7461486623194294E-6</v>
      </c>
      <c r="T2341" s="108" t="s">
        <v>156</v>
      </c>
      <c r="U2341" s="110" t="s">
        <v>157</v>
      </c>
      <c r="V2341" s="116">
        <v>0</v>
      </c>
      <c r="W2341" s="107">
        <v>0</v>
      </c>
      <c r="X2341" s="114">
        <v>1.4007233524031501E-5</v>
      </c>
      <c r="Y2341" s="108" t="s">
        <v>156</v>
      </c>
      <c r="Z2341" s="113">
        <v>0</v>
      </c>
      <c r="AA2341" s="107">
        <v>0</v>
      </c>
      <c r="AB2341" s="114">
        <v>3.5604547615958002E-6</v>
      </c>
      <c r="AC2341" s="108" t="s">
        <v>156</v>
      </c>
      <c r="AD2341" s="110" t="s">
        <v>157</v>
      </c>
    </row>
    <row r="2342" spans="1:30" x14ac:dyDescent="0.2">
      <c r="A2342" s="105" t="s">
        <v>6790</v>
      </c>
      <c r="B2342" s="105" t="s">
        <v>6791</v>
      </c>
      <c r="C2342" s="105" t="s">
        <v>6792</v>
      </c>
      <c r="D2342" s="116">
        <v>0</v>
      </c>
      <c r="E2342" s="107">
        <v>0</v>
      </c>
      <c r="F2342" s="108">
        <v>1.84286216152572E-4</v>
      </c>
      <c r="G2342" s="108" t="s">
        <v>156</v>
      </c>
      <c r="H2342" s="113">
        <v>0</v>
      </c>
      <c r="I2342" s="107">
        <v>0</v>
      </c>
      <c r="J2342" s="114">
        <v>1.4993340216066901E-5</v>
      </c>
      <c r="K2342" s="108" t="s">
        <v>156</v>
      </c>
      <c r="L2342" s="110" t="s">
        <v>157</v>
      </c>
      <c r="M2342" s="116">
        <v>0</v>
      </c>
      <c r="N2342" s="111">
        <v>0</v>
      </c>
      <c r="O2342" s="112">
        <v>3.5417050169752901E-4</v>
      </c>
      <c r="P2342" s="112" t="s">
        <v>156</v>
      </c>
      <c r="Q2342" s="113">
        <v>0</v>
      </c>
      <c r="R2342" s="107">
        <v>0</v>
      </c>
      <c r="S2342" s="114">
        <v>1.33463617718315E-5</v>
      </c>
      <c r="T2342" s="108" t="s">
        <v>156</v>
      </c>
      <c r="U2342" s="110" t="s">
        <v>157</v>
      </c>
      <c r="V2342" s="116">
        <v>0</v>
      </c>
      <c r="W2342" s="107">
        <v>0</v>
      </c>
      <c r="X2342" s="114">
        <v>1.6826770694418201E-5</v>
      </c>
      <c r="Y2342" s="108" t="s">
        <v>156</v>
      </c>
      <c r="Z2342" s="113">
        <v>0</v>
      </c>
      <c r="AA2342" s="107">
        <v>0</v>
      </c>
      <c r="AB2342" s="114">
        <v>4.5413818317140997E-6</v>
      </c>
      <c r="AC2342" s="108" t="s">
        <v>156</v>
      </c>
      <c r="AD2342" s="110" t="s">
        <v>157</v>
      </c>
    </row>
    <row r="2343" spans="1:30" x14ac:dyDescent="0.2">
      <c r="A2343" s="105" t="s">
        <v>6793</v>
      </c>
      <c r="B2343" s="105" t="s">
        <v>6794</v>
      </c>
      <c r="C2343" s="105" t="s">
        <v>6795</v>
      </c>
      <c r="D2343" s="106">
        <v>0</v>
      </c>
      <c r="E2343" s="107">
        <v>0</v>
      </c>
      <c r="F2343" s="108">
        <v>0</v>
      </c>
      <c r="G2343" s="108" t="s">
        <v>156</v>
      </c>
      <c r="H2343" s="109">
        <v>0</v>
      </c>
      <c r="I2343" s="107">
        <v>0</v>
      </c>
      <c r="J2343" s="108">
        <v>0</v>
      </c>
      <c r="K2343" s="108" t="s">
        <v>156</v>
      </c>
      <c r="L2343" s="110" t="s">
        <v>157</v>
      </c>
      <c r="M2343" s="106">
        <v>0</v>
      </c>
      <c r="N2343" s="111">
        <v>0</v>
      </c>
      <c r="O2343" s="112">
        <v>0</v>
      </c>
      <c r="P2343" s="112" t="s">
        <v>156</v>
      </c>
      <c r="Q2343" s="109">
        <v>0</v>
      </c>
      <c r="R2343" s="107">
        <v>0</v>
      </c>
      <c r="S2343" s="108">
        <v>0</v>
      </c>
      <c r="T2343" s="108" t="s">
        <v>156</v>
      </c>
      <c r="U2343" s="110" t="s">
        <v>157</v>
      </c>
      <c r="V2343" s="106">
        <v>0</v>
      </c>
      <c r="W2343" s="107">
        <v>0</v>
      </c>
      <c r="X2343" s="108">
        <v>0</v>
      </c>
      <c r="Y2343" s="108" t="s">
        <v>156</v>
      </c>
      <c r="Z2343" s="109">
        <v>0</v>
      </c>
      <c r="AA2343" s="107">
        <v>0</v>
      </c>
      <c r="AB2343" s="108">
        <v>0</v>
      </c>
      <c r="AC2343" s="108" t="s">
        <v>156</v>
      </c>
      <c r="AD2343" s="110" t="s">
        <v>157</v>
      </c>
    </row>
    <row r="2344" spans="1:30" x14ac:dyDescent="0.2">
      <c r="A2344" s="105" t="s">
        <v>6796</v>
      </c>
      <c r="B2344" s="105" t="s">
        <v>6797</v>
      </c>
      <c r="C2344" s="105" t="s">
        <v>6798</v>
      </c>
      <c r="D2344" s="106">
        <v>0</v>
      </c>
      <c r="E2344" s="107">
        <v>0</v>
      </c>
      <c r="F2344" s="108">
        <v>0</v>
      </c>
      <c r="G2344" s="108" t="s">
        <v>156</v>
      </c>
      <c r="H2344" s="109">
        <v>0</v>
      </c>
      <c r="I2344" s="107">
        <v>0</v>
      </c>
      <c r="J2344" s="108">
        <v>0</v>
      </c>
      <c r="K2344" s="108" t="s">
        <v>156</v>
      </c>
      <c r="L2344" s="110" t="s">
        <v>157</v>
      </c>
      <c r="M2344" s="106">
        <v>0</v>
      </c>
      <c r="N2344" s="111">
        <v>0</v>
      </c>
      <c r="O2344" s="112">
        <v>0</v>
      </c>
      <c r="P2344" s="112" t="s">
        <v>156</v>
      </c>
      <c r="Q2344" s="109">
        <v>0</v>
      </c>
      <c r="R2344" s="107">
        <v>0</v>
      </c>
      <c r="S2344" s="108">
        <v>0</v>
      </c>
      <c r="T2344" s="108" t="s">
        <v>156</v>
      </c>
      <c r="U2344" s="110" t="s">
        <v>157</v>
      </c>
      <c r="V2344" s="106">
        <v>0</v>
      </c>
      <c r="W2344" s="107">
        <v>0</v>
      </c>
      <c r="X2344" s="108">
        <v>0</v>
      </c>
      <c r="Y2344" s="108" t="s">
        <v>156</v>
      </c>
      <c r="Z2344" s="109">
        <v>0</v>
      </c>
      <c r="AA2344" s="107">
        <v>0</v>
      </c>
      <c r="AB2344" s="108">
        <v>0</v>
      </c>
      <c r="AC2344" s="108" t="s">
        <v>156</v>
      </c>
      <c r="AD2344" s="110" t="s">
        <v>157</v>
      </c>
    </row>
    <row r="2345" spans="1:30" x14ac:dyDescent="0.2">
      <c r="A2345" s="105" t="s">
        <v>6799</v>
      </c>
      <c r="B2345" s="105" t="s">
        <v>6800</v>
      </c>
      <c r="C2345" s="105" t="s">
        <v>6801</v>
      </c>
      <c r="D2345" s="106">
        <v>0</v>
      </c>
      <c r="E2345" s="107">
        <v>0</v>
      </c>
      <c r="F2345" s="108">
        <v>0</v>
      </c>
      <c r="G2345" s="108" t="s">
        <v>156</v>
      </c>
      <c r="H2345" s="109">
        <v>0</v>
      </c>
      <c r="I2345" s="107">
        <v>0</v>
      </c>
      <c r="J2345" s="108">
        <v>0</v>
      </c>
      <c r="K2345" s="108" t="s">
        <v>156</v>
      </c>
      <c r="L2345" s="110" t="s">
        <v>157</v>
      </c>
      <c r="M2345" s="106">
        <v>0</v>
      </c>
      <c r="N2345" s="111">
        <v>0</v>
      </c>
      <c r="O2345" s="112">
        <v>0</v>
      </c>
      <c r="P2345" s="112" t="s">
        <v>156</v>
      </c>
      <c r="Q2345" s="109">
        <v>0</v>
      </c>
      <c r="R2345" s="107">
        <v>0</v>
      </c>
      <c r="S2345" s="108">
        <v>0</v>
      </c>
      <c r="T2345" s="108" t="s">
        <v>156</v>
      </c>
      <c r="U2345" s="110" t="s">
        <v>157</v>
      </c>
      <c r="V2345" s="106">
        <v>0</v>
      </c>
      <c r="W2345" s="107">
        <v>0</v>
      </c>
      <c r="X2345" s="108">
        <v>0</v>
      </c>
      <c r="Y2345" s="108" t="s">
        <v>156</v>
      </c>
      <c r="Z2345" s="109">
        <v>0</v>
      </c>
      <c r="AA2345" s="107">
        <v>0</v>
      </c>
      <c r="AB2345" s="108">
        <v>0</v>
      </c>
      <c r="AC2345" s="108" t="s">
        <v>156</v>
      </c>
      <c r="AD2345" s="110" t="s">
        <v>157</v>
      </c>
    </row>
    <row r="2346" spans="1:30" x14ac:dyDescent="0.2">
      <c r="A2346" s="105" t="s">
        <v>6802</v>
      </c>
      <c r="B2346" s="105" t="s">
        <v>6803</v>
      </c>
      <c r="C2346" s="105" t="s">
        <v>6804</v>
      </c>
      <c r="D2346" s="106">
        <v>0</v>
      </c>
      <c r="E2346" s="107">
        <v>0</v>
      </c>
      <c r="F2346" s="108">
        <v>0</v>
      </c>
      <c r="G2346" s="108" t="s">
        <v>156</v>
      </c>
      <c r="H2346" s="109">
        <v>0</v>
      </c>
      <c r="I2346" s="107">
        <v>0</v>
      </c>
      <c r="J2346" s="108">
        <v>0</v>
      </c>
      <c r="K2346" s="108" t="s">
        <v>156</v>
      </c>
      <c r="L2346" s="110" t="s">
        <v>157</v>
      </c>
      <c r="M2346" s="106">
        <v>0</v>
      </c>
      <c r="N2346" s="111">
        <v>0</v>
      </c>
      <c r="O2346" s="112">
        <v>0</v>
      </c>
      <c r="P2346" s="112" t="s">
        <v>156</v>
      </c>
      <c r="Q2346" s="109">
        <v>0</v>
      </c>
      <c r="R2346" s="107">
        <v>0</v>
      </c>
      <c r="S2346" s="108">
        <v>0</v>
      </c>
      <c r="T2346" s="108" t="s">
        <v>156</v>
      </c>
      <c r="U2346" s="110" t="s">
        <v>157</v>
      </c>
      <c r="V2346" s="106">
        <v>0</v>
      </c>
      <c r="W2346" s="107">
        <v>0</v>
      </c>
      <c r="X2346" s="108">
        <v>0</v>
      </c>
      <c r="Y2346" s="108" t="s">
        <v>156</v>
      </c>
      <c r="Z2346" s="109">
        <v>0</v>
      </c>
      <c r="AA2346" s="107">
        <v>0</v>
      </c>
      <c r="AB2346" s="108">
        <v>0</v>
      </c>
      <c r="AC2346" s="108" t="s">
        <v>156</v>
      </c>
      <c r="AD2346" s="110" t="s">
        <v>157</v>
      </c>
    </row>
    <row r="2347" spans="1:30" x14ac:dyDescent="0.2">
      <c r="A2347" s="105" t="s">
        <v>6805</v>
      </c>
      <c r="B2347" s="105" t="s">
        <v>6806</v>
      </c>
      <c r="C2347" s="105" t="s">
        <v>6807</v>
      </c>
      <c r="D2347" s="116">
        <v>0</v>
      </c>
      <c r="E2347" s="107">
        <v>0</v>
      </c>
      <c r="F2347" s="108">
        <v>2.49453889147146E-4</v>
      </c>
      <c r="G2347" s="108" t="s">
        <v>156</v>
      </c>
      <c r="H2347" s="113">
        <v>0</v>
      </c>
      <c r="I2347" s="107">
        <v>0</v>
      </c>
      <c r="J2347" s="114">
        <v>8.8072522511217704E-6</v>
      </c>
      <c r="K2347" s="108" t="s">
        <v>156</v>
      </c>
      <c r="L2347" s="110" t="s">
        <v>157</v>
      </c>
      <c r="M2347" s="116">
        <v>0</v>
      </c>
      <c r="N2347" s="111">
        <v>0</v>
      </c>
      <c r="O2347" s="112">
        <v>1.60476721024555E-4</v>
      </c>
      <c r="P2347" s="112" t="s">
        <v>156</v>
      </c>
      <c r="Q2347" s="113">
        <v>0</v>
      </c>
      <c r="R2347" s="107">
        <v>0</v>
      </c>
      <c r="S2347" s="114">
        <v>1.00966032625857E-5</v>
      </c>
      <c r="T2347" s="108" t="s">
        <v>156</v>
      </c>
      <c r="U2347" s="110" t="s">
        <v>157</v>
      </c>
      <c r="V2347" s="116">
        <v>0</v>
      </c>
      <c r="W2347" s="107">
        <v>0</v>
      </c>
      <c r="X2347" s="114">
        <v>1.33902864520092E-5</v>
      </c>
      <c r="Y2347" s="108" t="s">
        <v>156</v>
      </c>
      <c r="Z2347" s="113">
        <v>0</v>
      </c>
      <c r="AA2347" s="107">
        <v>0</v>
      </c>
      <c r="AB2347" s="114">
        <v>4.5408607278773503E-6</v>
      </c>
      <c r="AC2347" s="108" t="s">
        <v>156</v>
      </c>
      <c r="AD2347" s="110" t="s">
        <v>157</v>
      </c>
    </row>
    <row r="2348" spans="1:30" x14ac:dyDescent="0.2">
      <c r="A2348" s="105" t="s">
        <v>6808</v>
      </c>
      <c r="B2348" s="105" t="s">
        <v>6809</v>
      </c>
      <c r="C2348" s="105" t="s">
        <v>6810</v>
      </c>
      <c r="D2348" s="116">
        <v>0</v>
      </c>
      <c r="E2348" s="107">
        <v>0</v>
      </c>
      <c r="F2348" s="108">
        <v>2.6058073479717298E-4</v>
      </c>
      <c r="G2348" s="108" t="s">
        <v>156</v>
      </c>
      <c r="H2348" s="113">
        <v>0</v>
      </c>
      <c r="I2348" s="107">
        <v>0</v>
      </c>
      <c r="J2348" s="114">
        <v>5.37774438724647E-6</v>
      </c>
      <c r="K2348" s="108" t="s">
        <v>156</v>
      </c>
      <c r="L2348" s="110" t="s">
        <v>157</v>
      </c>
      <c r="M2348" s="116">
        <v>0</v>
      </c>
      <c r="N2348" s="111">
        <v>0</v>
      </c>
      <c r="O2348" s="112">
        <v>1.3466583294746999E-4</v>
      </c>
      <c r="P2348" s="112" t="s">
        <v>156</v>
      </c>
      <c r="Q2348" s="113">
        <v>0</v>
      </c>
      <c r="R2348" s="107">
        <v>0</v>
      </c>
      <c r="S2348" s="114">
        <v>7.1430332764701804E-6</v>
      </c>
      <c r="T2348" s="108" t="s">
        <v>156</v>
      </c>
      <c r="U2348" s="110" t="s">
        <v>157</v>
      </c>
      <c r="V2348" s="116">
        <v>0</v>
      </c>
      <c r="W2348" s="107">
        <v>0</v>
      </c>
      <c r="X2348" s="114">
        <v>6.7002246049257898E-6</v>
      </c>
      <c r="Y2348" s="108" t="s">
        <v>156</v>
      </c>
      <c r="Z2348" s="113">
        <v>0</v>
      </c>
      <c r="AA2348" s="107">
        <v>0</v>
      </c>
      <c r="AB2348" s="114">
        <v>3.0360709282265199E-6</v>
      </c>
      <c r="AC2348" s="108" t="s">
        <v>156</v>
      </c>
      <c r="AD2348" s="110" t="s">
        <v>157</v>
      </c>
    </row>
    <row r="2349" spans="1:30" x14ac:dyDescent="0.2">
      <c r="A2349" s="105" t="s">
        <v>6811</v>
      </c>
      <c r="B2349" s="105" t="s">
        <v>6812</v>
      </c>
      <c r="C2349" s="105" t="s">
        <v>6813</v>
      </c>
      <c r="D2349" s="116">
        <v>0</v>
      </c>
      <c r="E2349" s="107">
        <v>0</v>
      </c>
      <c r="F2349" s="108">
        <v>3.0418324929648197E-4</v>
      </c>
      <c r="G2349" s="108" t="s">
        <v>156</v>
      </c>
      <c r="H2349" s="113">
        <v>0</v>
      </c>
      <c r="I2349" s="107">
        <v>0</v>
      </c>
      <c r="J2349" s="114">
        <v>7.0725556873711399E-6</v>
      </c>
      <c r="K2349" s="108" t="s">
        <v>156</v>
      </c>
      <c r="L2349" s="110" t="s">
        <v>157</v>
      </c>
      <c r="M2349" s="116">
        <v>0</v>
      </c>
      <c r="N2349" s="111">
        <v>0</v>
      </c>
      <c r="O2349" s="112">
        <v>1.2485640187390699E-4</v>
      </c>
      <c r="P2349" s="112" t="s">
        <v>156</v>
      </c>
      <c r="Q2349" s="113">
        <v>0</v>
      </c>
      <c r="R2349" s="107">
        <v>0</v>
      </c>
      <c r="S2349" s="114">
        <v>7.1429819271498802E-6</v>
      </c>
      <c r="T2349" s="108" t="s">
        <v>156</v>
      </c>
      <c r="U2349" s="110" t="s">
        <v>157</v>
      </c>
      <c r="V2349" s="116">
        <v>0</v>
      </c>
      <c r="W2349" s="107">
        <v>0</v>
      </c>
      <c r="X2349" s="114">
        <v>1.2307880733158E-5</v>
      </c>
      <c r="Y2349" s="108" t="s">
        <v>156</v>
      </c>
      <c r="Z2349" s="113">
        <v>0</v>
      </c>
      <c r="AA2349" s="107">
        <v>0</v>
      </c>
      <c r="AB2349" s="114">
        <v>3.5604547615958002E-6</v>
      </c>
      <c r="AC2349" s="108" t="s">
        <v>156</v>
      </c>
      <c r="AD2349" s="110" t="s">
        <v>157</v>
      </c>
    </row>
    <row r="2350" spans="1:30" x14ac:dyDescent="0.2">
      <c r="A2350" s="105" t="s">
        <v>6814</v>
      </c>
      <c r="B2350" s="105" t="s">
        <v>6815</v>
      </c>
      <c r="C2350" s="105" t="s">
        <v>6816</v>
      </c>
      <c r="D2350" s="116">
        <v>0</v>
      </c>
      <c r="E2350" s="107">
        <v>0</v>
      </c>
      <c r="F2350" s="108">
        <v>1.84286216152572E-4</v>
      </c>
      <c r="G2350" s="108" t="s">
        <v>156</v>
      </c>
      <c r="H2350" s="113">
        <v>0</v>
      </c>
      <c r="I2350" s="107">
        <v>0</v>
      </c>
      <c r="J2350" s="114">
        <v>1.0124546003170201E-5</v>
      </c>
      <c r="K2350" s="108" t="s">
        <v>156</v>
      </c>
      <c r="L2350" s="110" t="s">
        <v>157</v>
      </c>
      <c r="M2350" s="116">
        <v>0</v>
      </c>
      <c r="N2350" s="111">
        <v>0</v>
      </c>
      <c r="O2350" s="112">
        <v>1.4387845177704899E-4</v>
      </c>
      <c r="P2350" s="112" t="s">
        <v>156</v>
      </c>
      <c r="Q2350" s="113">
        <v>0</v>
      </c>
      <c r="R2350" s="107">
        <v>0</v>
      </c>
      <c r="S2350" s="114">
        <v>1.00964281568739E-5</v>
      </c>
      <c r="T2350" s="108" t="s">
        <v>156</v>
      </c>
      <c r="U2350" s="110" t="s">
        <v>157</v>
      </c>
      <c r="V2350" s="116">
        <v>0</v>
      </c>
      <c r="W2350" s="107">
        <v>0</v>
      </c>
      <c r="X2350" s="114">
        <v>1.23078814004041E-5</v>
      </c>
      <c r="Y2350" s="108" t="s">
        <v>156</v>
      </c>
      <c r="Z2350" s="113">
        <v>0</v>
      </c>
      <c r="AA2350" s="107">
        <v>0</v>
      </c>
      <c r="AB2350" s="114">
        <v>4.5413818317140997E-6</v>
      </c>
      <c r="AC2350" s="108" t="s">
        <v>156</v>
      </c>
      <c r="AD2350" s="110" t="s">
        <v>157</v>
      </c>
    </row>
    <row r="2351" spans="1:30" x14ac:dyDescent="0.2">
      <c r="A2351" s="105" t="s">
        <v>6817</v>
      </c>
      <c r="B2351" s="105" t="s">
        <v>6818</v>
      </c>
      <c r="C2351" s="105" t="s">
        <v>6819</v>
      </c>
      <c r="D2351" s="116">
        <v>0</v>
      </c>
      <c r="E2351" s="107">
        <v>0</v>
      </c>
      <c r="F2351" s="108">
        <v>4.08755738053115E-4</v>
      </c>
      <c r="G2351" s="108" t="s">
        <v>156</v>
      </c>
      <c r="H2351" s="113">
        <v>0</v>
      </c>
      <c r="I2351" s="107">
        <v>0</v>
      </c>
      <c r="J2351" s="114">
        <v>5.0023078438378199E-6</v>
      </c>
      <c r="K2351" s="108" t="s">
        <v>156</v>
      </c>
      <c r="L2351" s="110" t="s">
        <v>157</v>
      </c>
      <c r="M2351" s="116">
        <v>0</v>
      </c>
      <c r="N2351" s="111">
        <v>0</v>
      </c>
      <c r="O2351" s="112">
        <v>3.6772551232810101E-4</v>
      </c>
      <c r="P2351" s="112" t="s">
        <v>156</v>
      </c>
      <c r="Q2351" s="113">
        <v>0</v>
      </c>
      <c r="R2351" s="107">
        <v>0</v>
      </c>
      <c r="S2351" s="114">
        <v>5.0521587311795896E-6</v>
      </c>
      <c r="T2351" s="108" t="s">
        <v>156</v>
      </c>
      <c r="U2351" s="110" t="s">
        <v>157</v>
      </c>
      <c r="V2351" s="116">
        <v>0</v>
      </c>
      <c r="W2351" s="107">
        <v>0</v>
      </c>
      <c r="X2351" s="114">
        <v>9.4731721940893306E-6</v>
      </c>
      <c r="Y2351" s="108" t="s">
        <v>156</v>
      </c>
      <c r="Z2351" s="109">
        <v>0</v>
      </c>
      <c r="AA2351" s="107">
        <v>0</v>
      </c>
      <c r="AB2351" s="108">
        <v>0</v>
      </c>
      <c r="AC2351" s="108" t="s">
        <v>156</v>
      </c>
      <c r="AD2351" s="110" t="s">
        <v>157</v>
      </c>
    </row>
    <row r="2352" spans="1:30" x14ac:dyDescent="0.2">
      <c r="A2352" s="105" t="s">
        <v>6820</v>
      </c>
      <c r="B2352" s="105" t="s">
        <v>6821</v>
      </c>
      <c r="C2352" s="105" t="s">
        <v>6822</v>
      </c>
      <c r="D2352" s="106">
        <v>0</v>
      </c>
      <c r="E2352" s="107">
        <v>0</v>
      </c>
      <c r="F2352" s="108">
        <v>0</v>
      </c>
      <c r="G2352" s="108" t="s">
        <v>156</v>
      </c>
      <c r="H2352" s="113">
        <v>0</v>
      </c>
      <c r="I2352" s="107">
        <v>0</v>
      </c>
      <c r="J2352" s="114">
        <v>1.11742643177006E-5</v>
      </c>
      <c r="K2352" s="108" t="s">
        <v>156</v>
      </c>
      <c r="L2352" s="110" t="s">
        <v>157</v>
      </c>
      <c r="M2352" s="116">
        <v>0</v>
      </c>
      <c r="N2352" s="111">
        <v>0</v>
      </c>
      <c r="O2352" s="112">
        <v>3.2380622296872898E-4</v>
      </c>
      <c r="P2352" s="112" t="s">
        <v>156</v>
      </c>
      <c r="Q2352" s="113">
        <v>0</v>
      </c>
      <c r="R2352" s="107">
        <v>0</v>
      </c>
      <c r="S2352" s="114">
        <v>8.2602603347966995E-6</v>
      </c>
      <c r="T2352" s="108" t="s">
        <v>156</v>
      </c>
      <c r="U2352" s="110" t="s">
        <v>157</v>
      </c>
      <c r="V2352" s="116">
        <v>0</v>
      </c>
      <c r="W2352" s="107">
        <v>0</v>
      </c>
      <c r="X2352" s="114">
        <v>6.7002246049257999E-6</v>
      </c>
      <c r="Y2352" s="108" t="s">
        <v>156</v>
      </c>
      <c r="Z2352" s="113">
        <v>0</v>
      </c>
      <c r="AA2352" s="107">
        <v>0</v>
      </c>
      <c r="AB2352" s="114">
        <v>3.6600232031868598E-6</v>
      </c>
      <c r="AC2352" s="108" t="s">
        <v>156</v>
      </c>
      <c r="AD2352" s="110" t="s">
        <v>157</v>
      </c>
    </row>
    <row r="2353" spans="1:30" x14ac:dyDescent="0.2">
      <c r="A2353" s="105" t="s">
        <v>6823</v>
      </c>
      <c r="B2353" s="105" t="s">
        <v>6824</v>
      </c>
      <c r="C2353" s="105" t="s">
        <v>6825</v>
      </c>
      <c r="D2353" s="116">
        <v>0</v>
      </c>
      <c r="E2353" s="107">
        <v>0</v>
      </c>
      <c r="F2353" s="108">
        <v>4.7902326129940803E-4</v>
      </c>
      <c r="G2353" s="108" t="s">
        <v>156</v>
      </c>
      <c r="H2353" s="113">
        <v>0</v>
      </c>
      <c r="I2353" s="107">
        <v>0</v>
      </c>
      <c r="J2353" s="114">
        <v>9.9970792529429595E-6</v>
      </c>
      <c r="K2353" s="108" t="s">
        <v>156</v>
      </c>
      <c r="L2353" s="110" t="s">
        <v>157</v>
      </c>
      <c r="M2353" s="116">
        <v>0</v>
      </c>
      <c r="N2353" s="111">
        <v>0</v>
      </c>
      <c r="O2353" s="112">
        <v>3.2380549357747098E-4</v>
      </c>
      <c r="P2353" s="112" t="s">
        <v>156</v>
      </c>
      <c r="Q2353" s="113">
        <v>0</v>
      </c>
      <c r="R2353" s="107">
        <v>0</v>
      </c>
      <c r="S2353" s="114">
        <v>5.0521587311794998E-6</v>
      </c>
      <c r="T2353" s="108" t="s">
        <v>156</v>
      </c>
      <c r="U2353" s="110" t="s">
        <v>157</v>
      </c>
      <c r="V2353" s="116">
        <v>0</v>
      </c>
      <c r="W2353" s="107">
        <v>0</v>
      </c>
      <c r="X2353" s="114">
        <v>6.7002246049257102E-6</v>
      </c>
      <c r="Y2353" s="108" t="s">
        <v>156</v>
      </c>
      <c r="Z2353" s="109">
        <v>0</v>
      </c>
      <c r="AA2353" s="107">
        <v>0</v>
      </c>
      <c r="AB2353" s="108">
        <v>0</v>
      </c>
      <c r="AC2353" s="108" t="s">
        <v>156</v>
      </c>
      <c r="AD2353" s="110" t="s">
        <v>157</v>
      </c>
    </row>
    <row r="2354" spans="1:30" x14ac:dyDescent="0.2">
      <c r="A2354" s="105" t="s">
        <v>6826</v>
      </c>
      <c r="B2354" s="105" t="s">
        <v>6827</v>
      </c>
      <c r="C2354" s="105" t="s">
        <v>6828</v>
      </c>
      <c r="D2354" s="106">
        <v>0</v>
      </c>
      <c r="E2354" s="107">
        <v>0</v>
      </c>
      <c r="F2354" s="108">
        <v>0</v>
      </c>
      <c r="G2354" s="108" t="s">
        <v>156</v>
      </c>
      <c r="H2354" s="113">
        <v>0</v>
      </c>
      <c r="I2354" s="107">
        <v>0</v>
      </c>
      <c r="J2354" s="114">
        <v>1.1083730175324901E-5</v>
      </c>
      <c r="K2354" s="108" t="s">
        <v>156</v>
      </c>
      <c r="L2354" s="110" t="s">
        <v>157</v>
      </c>
      <c r="M2354" s="116">
        <v>0</v>
      </c>
      <c r="N2354" s="111">
        <v>0</v>
      </c>
      <c r="O2354" s="112">
        <v>3.2380545997256501E-4</v>
      </c>
      <c r="P2354" s="112" t="s">
        <v>156</v>
      </c>
      <c r="Q2354" s="113">
        <v>0</v>
      </c>
      <c r="R2354" s="107">
        <v>0</v>
      </c>
      <c r="S2354" s="114">
        <v>8.7461876628612103E-6</v>
      </c>
      <c r="T2354" s="108" t="s">
        <v>156</v>
      </c>
      <c r="U2354" s="110" t="s">
        <v>157</v>
      </c>
      <c r="V2354" s="116">
        <v>0</v>
      </c>
      <c r="W2354" s="107">
        <v>0</v>
      </c>
      <c r="X2354" s="114">
        <v>1.1496723043385499E-5</v>
      </c>
      <c r="Y2354" s="108" t="s">
        <v>156</v>
      </c>
      <c r="Z2354" s="109">
        <v>0</v>
      </c>
      <c r="AA2354" s="107">
        <v>0</v>
      </c>
      <c r="AB2354" s="108">
        <v>0</v>
      </c>
      <c r="AC2354" s="108" t="s">
        <v>156</v>
      </c>
      <c r="AD2354" s="110" t="s">
        <v>157</v>
      </c>
    </row>
    <row r="2355" spans="1:30" x14ac:dyDescent="0.2">
      <c r="A2355" s="105" t="s">
        <v>6829</v>
      </c>
      <c r="B2355" s="105" t="s">
        <v>6830</v>
      </c>
      <c r="C2355" s="105" t="s">
        <v>6831</v>
      </c>
      <c r="D2355" s="106">
        <v>0</v>
      </c>
      <c r="E2355" s="107">
        <v>0</v>
      </c>
      <c r="F2355" s="108">
        <v>0</v>
      </c>
      <c r="G2355" s="108" t="s">
        <v>156</v>
      </c>
      <c r="H2355" s="113">
        <v>0</v>
      </c>
      <c r="I2355" s="107">
        <v>0</v>
      </c>
      <c r="J2355" s="108">
        <v>3.5881638691965298E-4</v>
      </c>
      <c r="K2355" s="108" t="s">
        <v>156</v>
      </c>
      <c r="L2355" s="110" t="s">
        <v>157</v>
      </c>
      <c r="M2355" s="116">
        <v>0</v>
      </c>
      <c r="N2355" s="111">
        <v>0</v>
      </c>
      <c r="O2355" s="112">
        <v>2.9298392959249702E-4</v>
      </c>
      <c r="P2355" s="112" t="s">
        <v>156</v>
      </c>
      <c r="Q2355" s="113">
        <v>0</v>
      </c>
      <c r="R2355" s="107">
        <v>0</v>
      </c>
      <c r="S2355" s="108">
        <v>1.8328051047142001E-4</v>
      </c>
      <c r="T2355" s="108" t="s">
        <v>156</v>
      </c>
      <c r="U2355" s="110" t="s">
        <v>157</v>
      </c>
      <c r="V2355" s="116">
        <v>0</v>
      </c>
      <c r="W2355" s="107">
        <v>0</v>
      </c>
      <c r="X2355" s="108">
        <v>4.5369373167782398E-4</v>
      </c>
      <c r="Y2355" s="108" t="s">
        <v>156</v>
      </c>
      <c r="Z2355" s="113">
        <v>0</v>
      </c>
      <c r="AA2355" s="107">
        <v>0</v>
      </c>
      <c r="AB2355" s="114">
        <v>3.8715983203914197E-5</v>
      </c>
      <c r="AC2355" s="108" t="s">
        <v>156</v>
      </c>
      <c r="AD2355" s="110" t="s">
        <v>157</v>
      </c>
    </row>
    <row r="2356" spans="1:30" x14ac:dyDescent="0.2">
      <c r="A2356" s="105" t="s">
        <v>6832</v>
      </c>
      <c r="B2356" s="105" t="s">
        <v>6833</v>
      </c>
      <c r="C2356" s="105" t="s">
        <v>6834</v>
      </c>
      <c r="D2356" s="116">
        <v>0</v>
      </c>
      <c r="E2356" s="107">
        <v>0</v>
      </c>
      <c r="F2356" s="108">
        <v>7.5283488925969796E-4</v>
      </c>
      <c r="G2356" s="108" t="s">
        <v>156</v>
      </c>
      <c r="H2356" s="113">
        <v>0</v>
      </c>
      <c r="I2356" s="107">
        <v>0</v>
      </c>
      <c r="J2356" s="108">
        <v>2.5378526678349902E-4</v>
      </c>
      <c r="K2356" s="108" t="s">
        <v>156</v>
      </c>
      <c r="L2356" s="110" t="s">
        <v>157</v>
      </c>
      <c r="M2356" s="116">
        <v>0</v>
      </c>
      <c r="N2356" s="111">
        <v>0</v>
      </c>
      <c r="O2356" s="112">
        <v>4.1900040456491298E-4</v>
      </c>
      <c r="P2356" s="112" t="s">
        <v>156</v>
      </c>
      <c r="Q2356" s="113">
        <v>0</v>
      </c>
      <c r="R2356" s="107">
        <v>0</v>
      </c>
      <c r="S2356" s="114">
        <v>5.9251934601450998E-5</v>
      </c>
      <c r="T2356" s="108" t="s">
        <v>156</v>
      </c>
      <c r="U2356" s="110" t="s">
        <v>157</v>
      </c>
      <c r="V2356" s="116">
        <v>0</v>
      </c>
      <c r="W2356" s="107">
        <v>0</v>
      </c>
      <c r="X2356" s="108">
        <v>4.5097276478522799E-4</v>
      </c>
      <c r="Y2356" s="108" t="s">
        <v>156</v>
      </c>
      <c r="Z2356" s="113">
        <v>0</v>
      </c>
      <c r="AA2356" s="107">
        <v>0</v>
      </c>
      <c r="AB2356" s="114">
        <v>7.5348910861357095E-5</v>
      </c>
      <c r="AC2356" s="108" t="s">
        <v>156</v>
      </c>
      <c r="AD2356" s="110" t="s">
        <v>157</v>
      </c>
    </row>
    <row r="2357" spans="1:30" x14ac:dyDescent="0.2">
      <c r="A2357" s="105" t="s">
        <v>6835</v>
      </c>
      <c r="B2357" s="105" t="s">
        <v>6836</v>
      </c>
      <c r="C2357" s="105" t="s">
        <v>6837</v>
      </c>
      <c r="D2357" s="116">
        <v>0</v>
      </c>
      <c r="E2357" s="107">
        <v>0</v>
      </c>
      <c r="F2357" s="108">
        <v>8.9478609253539E-4</v>
      </c>
      <c r="G2357" s="108" t="s">
        <v>156</v>
      </c>
      <c r="H2357" s="113">
        <v>0</v>
      </c>
      <c r="I2357" s="107">
        <v>0</v>
      </c>
      <c r="J2357" s="108">
        <v>4.6764920085040401E-4</v>
      </c>
      <c r="K2357" s="108" t="s">
        <v>156</v>
      </c>
      <c r="L2357" s="110" t="s">
        <v>157</v>
      </c>
      <c r="M2357" s="116">
        <v>0</v>
      </c>
      <c r="N2357" s="111">
        <v>0</v>
      </c>
      <c r="O2357" s="112">
        <v>3.8223834805322401E-4</v>
      </c>
      <c r="P2357" s="112" t="s">
        <v>156</v>
      </c>
      <c r="Q2357" s="113">
        <v>0</v>
      </c>
      <c r="R2357" s="107">
        <v>0</v>
      </c>
      <c r="S2357" s="108">
        <v>2.7409611808909101E-4</v>
      </c>
      <c r="T2357" s="108" t="s">
        <v>156</v>
      </c>
      <c r="U2357" s="110" t="s">
        <v>157</v>
      </c>
      <c r="V2357" s="116">
        <v>0</v>
      </c>
      <c r="W2357" s="107">
        <v>0</v>
      </c>
      <c r="X2357" s="108">
        <v>5.1285841881172005E-4</v>
      </c>
      <c r="Y2357" s="108" t="s">
        <v>156</v>
      </c>
      <c r="Z2357" s="113">
        <v>0</v>
      </c>
      <c r="AA2357" s="107">
        <v>0</v>
      </c>
      <c r="AB2357" s="114">
        <v>2.17290230993572E-6</v>
      </c>
      <c r="AC2357" s="108" t="s">
        <v>156</v>
      </c>
      <c r="AD2357" s="110" t="s">
        <v>157</v>
      </c>
    </row>
    <row r="2358" spans="1:30" x14ac:dyDescent="0.2">
      <c r="A2358" s="105" t="s">
        <v>6838</v>
      </c>
      <c r="B2358" s="105" t="s">
        <v>6839</v>
      </c>
      <c r="C2358" s="105" t="s">
        <v>6840</v>
      </c>
      <c r="D2358" s="116">
        <v>0</v>
      </c>
      <c r="E2358" s="107">
        <v>0</v>
      </c>
      <c r="F2358" s="108">
        <v>4.0399776994855501E-4</v>
      </c>
      <c r="G2358" s="108" t="s">
        <v>156</v>
      </c>
      <c r="H2358" s="113">
        <v>0</v>
      </c>
      <c r="I2358" s="107">
        <v>0</v>
      </c>
      <c r="J2358" s="108">
        <v>2.5378924031453198E-4</v>
      </c>
      <c r="K2358" s="108" t="s">
        <v>156</v>
      </c>
      <c r="L2358" s="110" t="s">
        <v>157</v>
      </c>
      <c r="M2358" s="116">
        <v>0</v>
      </c>
      <c r="N2358" s="111">
        <v>0</v>
      </c>
      <c r="O2358" s="112">
        <v>2.7631316089224498E-4</v>
      </c>
      <c r="P2358" s="112" t="s">
        <v>156</v>
      </c>
      <c r="Q2358" s="113">
        <v>0</v>
      </c>
      <c r="R2358" s="107">
        <v>0</v>
      </c>
      <c r="S2358" s="108">
        <v>2.1907275278450799E-4</v>
      </c>
      <c r="T2358" s="108" t="s">
        <v>156</v>
      </c>
      <c r="U2358" s="110" t="s">
        <v>157</v>
      </c>
      <c r="V2358" s="116">
        <v>0</v>
      </c>
      <c r="W2358" s="107">
        <v>0</v>
      </c>
      <c r="X2358" s="108">
        <v>4.4895512681201999E-4</v>
      </c>
      <c r="Y2358" s="108" t="s">
        <v>156</v>
      </c>
      <c r="Z2358" s="113">
        <v>0</v>
      </c>
      <c r="AA2358" s="107">
        <v>0</v>
      </c>
      <c r="AB2358" s="114">
        <v>8.5715934242818295E-5</v>
      </c>
      <c r="AC2358" s="108" t="s">
        <v>156</v>
      </c>
      <c r="AD2358" s="110" t="s">
        <v>157</v>
      </c>
    </row>
    <row r="2359" spans="1:30" x14ac:dyDescent="0.2">
      <c r="A2359" s="105" t="s">
        <v>6841</v>
      </c>
      <c r="B2359" s="105" t="s">
        <v>6842</v>
      </c>
      <c r="C2359" s="105" t="s">
        <v>6843</v>
      </c>
      <c r="D2359" s="116">
        <v>0</v>
      </c>
      <c r="E2359" s="107">
        <v>0</v>
      </c>
      <c r="F2359" s="108">
        <v>6.4097443238257396E-4</v>
      </c>
      <c r="G2359" s="108" t="s">
        <v>156</v>
      </c>
      <c r="H2359" s="113">
        <v>0</v>
      </c>
      <c r="I2359" s="107">
        <v>0</v>
      </c>
      <c r="J2359" s="108">
        <v>3.8965795556632698E-4</v>
      </c>
      <c r="K2359" s="108" t="s">
        <v>156</v>
      </c>
      <c r="L2359" s="110" t="s">
        <v>157</v>
      </c>
      <c r="M2359" s="116">
        <v>0</v>
      </c>
      <c r="N2359" s="111">
        <v>0</v>
      </c>
      <c r="O2359" s="112">
        <v>3.6441939457874999E-4</v>
      </c>
      <c r="P2359" s="112" t="s">
        <v>156</v>
      </c>
      <c r="Q2359" s="113">
        <v>0</v>
      </c>
      <c r="R2359" s="107">
        <v>0</v>
      </c>
      <c r="S2359" s="108">
        <v>2.23616813821422E-4</v>
      </c>
      <c r="T2359" s="108" t="s">
        <v>156</v>
      </c>
      <c r="U2359" s="110" t="s">
        <v>157</v>
      </c>
      <c r="V2359" s="116">
        <v>0</v>
      </c>
      <c r="W2359" s="107">
        <v>0</v>
      </c>
      <c r="X2359" s="108">
        <v>5.1123249333480598E-4</v>
      </c>
      <c r="Y2359" s="108" t="s">
        <v>156</v>
      </c>
      <c r="Z2359" s="113">
        <v>0</v>
      </c>
      <c r="AA2359" s="107">
        <v>0</v>
      </c>
      <c r="AB2359" s="114">
        <v>6.9610819176769501E-5</v>
      </c>
      <c r="AC2359" s="108" t="s">
        <v>156</v>
      </c>
      <c r="AD2359" s="110" t="s">
        <v>157</v>
      </c>
    </row>
    <row r="2360" spans="1:30" x14ac:dyDescent="0.2">
      <c r="A2360" s="105" t="s">
        <v>6844</v>
      </c>
      <c r="B2360" s="105" t="s">
        <v>6845</v>
      </c>
      <c r="C2360" s="105" t="s">
        <v>6846</v>
      </c>
      <c r="D2360" s="116">
        <v>0</v>
      </c>
      <c r="E2360" s="107">
        <v>0</v>
      </c>
      <c r="F2360" s="108">
        <v>4.7464272594036598E-4</v>
      </c>
      <c r="G2360" s="108" t="s">
        <v>156</v>
      </c>
      <c r="H2360" s="113">
        <v>0</v>
      </c>
      <c r="I2360" s="107">
        <v>0</v>
      </c>
      <c r="J2360" s="108">
        <v>4.02731740675031E-4</v>
      </c>
      <c r="K2360" s="108" t="s">
        <v>156</v>
      </c>
      <c r="L2360" s="110" t="s">
        <v>157</v>
      </c>
      <c r="M2360" s="116">
        <v>0</v>
      </c>
      <c r="N2360" s="111">
        <v>0</v>
      </c>
      <c r="O2360" s="112">
        <v>3.22304987254094E-4</v>
      </c>
      <c r="P2360" s="112" t="s">
        <v>156</v>
      </c>
      <c r="Q2360" s="113">
        <v>0</v>
      </c>
      <c r="R2360" s="107">
        <v>0</v>
      </c>
      <c r="S2360" s="108">
        <v>1.8049317165906101E-4</v>
      </c>
      <c r="T2360" s="108" t="s">
        <v>156</v>
      </c>
      <c r="U2360" s="110" t="s">
        <v>157</v>
      </c>
      <c r="V2360" s="116">
        <v>0</v>
      </c>
      <c r="W2360" s="107">
        <v>0</v>
      </c>
      <c r="X2360" s="108">
        <v>8.0686299802725501E-4</v>
      </c>
      <c r="Y2360" s="108" t="s">
        <v>156</v>
      </c>
      <c r="Z2360" s="113">
        <v>0</v>
      </c>
      <c r="AA2360" s="107">
        <v>0</v>
      </c>
      <c r="AB2360" s="114">
        <v>9.7465923127086805E-5</v>
      </c>
      <c r="AC2360" s="108" t="s">
        <v>156</v>
      </c>
      <c r="AD2360" s="110" t="s">
        <v>157</v>
      </c>
    </row>
    <row r="2361" spans="1:30" x14ac:dyDescent="0.2">
      <c r="A2361" s="105" t="s">
        <v>6847</v>
      </c>
      <c r="B2361" s="105" t="s">
        <v>6848</v>
      </c>
      <c r="C2361" s="105" t="s">
        <v>6849</v>
      </c>
      <c r="D2361" s="116">
        <v>0</v>
      </c>
      <c r="E2361" s="107">
        <v>0</v>
      </c>
      <c r="F2361" s="108">
        <v>2.6061287967733799E-4</v>
      </c>
      <c r="G2361" s="108" t="s">
        <v>156</v>
      </c>
      <c r="H2361" s="113">
        <v>0</v>
      </c>
      <c r="I2361" s="107">
        <v>0</v>
      </c>
      <c r="J2361" s="108">
        <v>2.53204884732304E-4</v>
      </c>
      <c r="K2361" s="108" t="s">
        <v>156</v>
      </c>
      <c r="L2361" s="110" t="s">
        <v>157</v>
      </c>
      <c r="M2361" s="116">
        <v>0</v>
      </c>
      <c r="N2361" s="111">
        <v>0</v>
      </c>
      <c r="O2361" s="112">
        <v>3.4029803269683802E-4</v>
      </c>
      <c r="P2361" s="112" t="s">
        <v>156</v>
      </c>
      <c r="Q2361" s="113">
        <v>0</v>
      </c>
      <c r="R2361" s="107">
        <v>0</v>
      </c>
      <c r="S2361" s="114">
        <v>7.1430332764701804E-6</v>
      </c>
      <c r="T2361" s="108" t="s">
        <v>156</v>
      </c>
      <c r="U2361" s="110" t="s">
        <v>157</v>
      </c>
      <c r="V2361" s="116">
        <v>0</v>
      </c>
      <c r="W2361" s="107">
        <v>0</v>
      </c>
      <c r="X2361" s="114">
        <v>7.3080159896296797E-6</v>
      </c>
      <c r="Y2361" s="108" t="s">
        <v>156</v>
      </c>
      <c r="Z2361" s="113">
        <v>0</v>
      </c>
      <c r="AA2361" s="107">
        <v>0</v>
      </c>
      <c r="AB2361" s="114">
        <v>8.5745284858099904E-5</v>
      </c>
      <c r="AC2361" s="108" t="s">
        <v>156</v>
      </c>
      <c r="AD2361" s="110" t="s">
        <v>157</v>
      </c>
    </row>
    <row r="2362" spans="1:30" x14ac:dyDescent="0.2">
      <c r="A2362" s="105" t="s">
        <v>6850</v>
      </c>
      <c r="B2362" s="105" t="s">
        <v>6851</v>
      </c>
      <c r="C2362" s="105" t="s">
        <v>6852</v>
      </c>
      <c r="D2362" s="116">
        <v>0</v>
      </c>
      <c r="E2362" s="107">
        <v>0</v>
      </c>
      <c r="F2362" s="108">
        <v>3.1442089647368401E-4</v>
      </c>
      <c r="G2362" s="108" t="s">
        <v>156</v>
      </c>
      <c r="H2362" s="113">
        <v>0</v>
      </c>
      <c r="I2362" s="107">
        <v>0</v>
      </c>
      <c r="J2362" s="108">
        <v>1.8277397239781901E-4</v>
      </c>
      <c r="K2362" s="108" t="s">
        <v>156</v>
      </c>
      <c r="L2362" s="110" t="s">
        <v>157</v>
      </c>
      <c r="M2362" s="116">
        <v>0</v>
      </c>
      <c r="N2362" s="111">
        <v>0</v>
      </c>
      <c r="O2362" s="112">
        <v>3.38769271989638E-4</v>
      </c>
      <c r="P2362" s="112" t="s">
        <v>156</v>
      </c>
      <c r="Q2362" s="113">
        <v>0</v>
      </c>
      <c r="R2362" s="107">
        <v>0</v>
      </c>
      <c r="S2362" s="108">
        <v>2.28930702791693E-4</v>
      </c>
      <c r="T2362" s="108" t="s">
        <v>156</v>
      </c>
      <c r="U2362" s="110" t="s">
        <v>157</v>
      </c>
      <c r="V2362" s="116">
        <v>0</v>
      </c>
      <c r="W2362" s="107">
        <v>0</v>
      </c>
      <c r="X2362" s="108">
        <v>6.8445225944794295E-4</v>
      </c>
      <c r="Y2362" s="108" t="s">
        <v>156</v>
      </c>
      <c r="Z2362" s="113">
        <v>0</v>
      </c>
      <c r="AA2362" s="107">
        <v>0</v>
      </c>
      <c r="AB2362" s="114">
        <v>9.6041497758622403E-5</v>
      </c>
      <c r="AC2362" s="108" t="s">
        <v>156</v>
      </c>
      <c r="AD2362" s="110" t="s">
        <v>157</v>
      </c>
    </row>
    <row r="2363" spans="1:30" x14ac:dyDescent="0.2">
      <c r="A2363" s="105" t="s">
        <v>6853</v>
      </c>
      <c r="B2363" s="105" t="s">
        <v>6854</v>
      </c>
      <c r="C2363" s="105" t="s">
        <v>6855</v>
      </c>
      <c r="D2363" s="116">
        <v>0</v>
      </c>
      <c r="E2363" s="107">
        <v>0</v>
      </c>
      <c r="F2363" s="108">
        <v>4.9441396760198202E-4</v>
      </c>
      <c r="G2363" s="108" t="s">
        <v>156</v>
      </c>
      <c r="H2363" s="113">
        <v>0</v>
      </c>
      <c r="I2363" s="107">
        <v>0</v>
      </c>
      <c r="J2363" s="108">
        <v>2.38436654485519E-4</v>
      </c>
      <c r="K2363" s="108" t="s">
        <v>156</v>
      </c>
      <c r="L2363" s="110" t="s">
        <v>157</v>
      </c>
      <c r="M2363" s="116">
        <v>0</v>
      </c>
      <c r="N2363" s="111">
        <v>0</v>
      </c>
      <c r="O2363" s="112">
        <v>2.7240580654304901E-4</v>
      </c>
      <c r="P2363" s="112" t="s">
        <v>156</v>
      </c>
      <c r="Q2363" s="113">
        <v>0</v>
      </c>
      <c r="R2363" s="107">
        <v>0</v>
      </c>
      <c r="S2363" s="114">
        <v>7.1429819271498903E-6</v>
      </c>
      <c r="T2363" s="108" t="s">
        <v>156</v>
      </c>
      <c r="U2363" s="110" t="s">
        <v>157</v>
      </c>
      <c r="V2363" s="116">
        <v>0</v>
      </c>
      <c r="W2363" s="107">
        <v>0</v>
      </c>
      <c r="X2363" s="108">
        <v>3.6296372323105702E-4</v>
      </c>
      <c r="Y2363" s="108" t="s">
        <v>156</v>
      </c>
      <c r="Z2363" s="113">
        <v>0</v>
      </c>
      <c r="AA2363" s="107">
        <v>0</v>
      </c>
      <c r="AB2363" s="114">
        <v>8.5915587689416195E-5</v>
      </c>
      <c r="AC2363" s="108" t="s">
        <v>156</v>
      </c>
      <c r="AD2363" s="110" t="s">
        <v>157</v>
      </c>
    </row>
    <row r="2364" spans="1:30" x14ac:dyDescent="0.2">
      <c r="A2364" s="105" t="s">
        <v>6856</v>
      </c>
      <c r="B2364" s="105" t="s">
        <v>6857</v>
      </c>
      <c r="C2364" s="105" t="s">
        <v>6858</v>
      </c>
      <c r="D2364" s="116">
        <v>0</v>
      </c>
      <c r="E2364" s="107">
        <v>0</v>
      </c>
      <c r="F2364" s="108">
        <v>1.84286216152572E-4</v>
      </c>
      <c r="G2364" s="108" t="s">
        <v>156</v>
      </c>
      <c r="H2364" s="113">
        <v>0</v>
      </c>
      <c r="I2364" s="107">
        <v>0</v>
      </c>
      <c r="J2364" s="108">
        <v>2.5395391541356099E-4</v>
      </c>
      <c r="K2364" s="108" t="s">
        <v>156</v>
      </c>
      <c r="L2364" s="110" t="s">
        <v>157</v>
      </c>
      <c r="M2364" s="116">
        <v>0</v>
      </c>
      <c r="N2364" s="111">
        <v>0</v>
      </c>
      <c r="O2364" s="112">
        <v>3.0849351282870302E-4</v>
      </c>
      <c r="P2364" s="112" t="s">
        <v>156</v>
      </c>
      <c r="Q2364" s="113">
        <v>0</v>
      </c>
      <c r="R2364" s="107">
        <v>0</v>
      </c>
      <c r="S2364" s="108">
        <v>1.5321165723625101E-4</v>
      </c>
      <c r="T2364" s="108" t="s">
        <v>156</v>
      </c>
      <c r="U2364" s="110" t="s">
        <v>157</v>
      </c>
      <c r="V2364" s="116">
        <v>0</v>
      </c>
      <c r="W2364" s="107">
        <v>0</v>
      </c>
      <c r="X2364" s="108">
        <v>7.5788618310967005E-4</v>
      </c>
      <c r="Y2364" s="108" t="s">
        <v>156</v>
      </c>
      <c r="Z2364" s="113">
        <v>0</v>
      </c>
      <c r="AA2364" s="107">
        <v>0</v>
      </c>
      <c r="AB2364" s="114">
        <v>6.1993007637879398E-5</v>
      </c>
      <c r="AC2364" s="108" t="s">
        <v>156</v>
      </c>
      <c r="AD2364" s="110" t="s">
        <v>157</v>
      </c>
    </row>
    <row r="2365" spans="1:30" x14ac:dyDescent="0.2">
      <c r="A2365" s="105" t="s">
        <v>6859</v>
      </c>
      <c r="B2365" s="105" t="s">
        <v>6860</v>
      </c>
      <c r="C2365" s="105" t="s">
        <v>6861</v>
      </c>
      <c r="D2365" s="106">
        <v>0</v>
      </c>
      <c r="E2365" s="107">
        <v>0</v>
      </c>
      <c r="F2365" s="108">
        <v>0</v>
      </c>
      <c r="G2365" s="108" t="s">
        <v>156</v>
      </c>
      <c r="H2365" s="113">
        <v>0</v>
      </c>
      <c r="I2365" s="107">
        <v>0</v>
      </c>
      <c r="J2365" s="108">
        <v>3.6615118354229898E-4</v>
      </c>
      <c r="K2365" s="108" t="s">
        <v>156</v>
      </c>
      <c r="L2365" s="110" t="s">
        <v>157</v>
      </c>
      <c r="M2365" s="116">
        <v>0</v>
      </c>
      <c r="N2365" s="111">
        <v>0</v>
      </c>
      <c r="O2365" s="112">
        <v>1.43957082283273E-4</v>
      </c>
      <c r="P2365" s="112" t="s">
        <v>156</v>
      </c>
      <c r="Q2365" s="113">
        <v>0</v>
      </c>
      <c r="R2365" s="107">
        <v>0</v>
      </c>
      <c r="S2365" s="108">
        <v>1.06714098333501E-4</v>
      </c>
      <c r="T2365" s="108" t="s">
        <v>156</v>
      </c>
      <c r="U2365" s="110" t="s">
        <v>157</v>
      </c>
      <c r="V2365" s="116">
        <v>0</v>
      </c>
      <c r="W2365" s="107">
        <v>0</v>
      </c>
      <c r="X2365" s="108">
        <v>5.4750770550929099E-4</v>
      </c>
      <c r="Y2365" s="108" t="s">
        <v>156</v>
      </c>
      <c r="Z2365" s="113">
        <v>0</v>
      </c>
      <c r="AA2365" s="107">
        <v>0</v>
      </c>
      <c r="AB2365" s="114">
        <v>5.90487571787905E-5</v>
      </c>
      <c r="AC2365" s="108" t="s">
        <v>156</v>
      </c>
      <c r="AD2365" s="110" t="s">
        <v>157</v>
      </c>
    </row>
    <row r="2366" spans="1:30" x14ac:dyDescent="0.2">
      <c r="A2366" s="105" t="s">
        <v>6862</v>
      </c>
      <c r="B2366" s="105" t="s">
        <v>6863</v>
      </c>
      <c r="C2366" s="105" t="s">
        <v>6864</v>
      </c>
      <c r="D2366" s="116">
        <v>0</v>
      </c>
      <c r="E2366" s="107">
        <v>0</v>
      </c>
      <c r="F2366" s="108">
        <v>4.18694227425083E-4</v>
      </c>
      <c r="G2366" s="108" t="s">
        <v>156</v>
      </c>
      <c r="H2366" s="113">
        <v>0</v>
      </c>
      <c r="I2366" s="107">
        <v>0</v>
      </c>
      <c r="J2366" s="108">
        <v>1.8411168676241301E-4</v>
      </c>
      <c r="K2366" s="108" t="s">
        <v>156</v>
      </c>
      <c r="L2366" s="110" t="s">
        <v>157</v>
      </c>
      <c r="M2366" s="116">
        <v>0</v>
      </c>
      <c r="N2366" s="111">
        <v>0</v>
      </c>
      <c r="O2366" s="112">
        <v>2.0424905699786001E-4</v>
      </c>
      <c r="P2366" s="112" t="s">
        <v>156</v>
      </c>
      <c r="Q2366" s="113">
        <v>0</v>
      </c>
      <c r="R2366" s="107">
        <v>0</v>
      </c>
      <c r="S2366" s="108">
        <v>1.5426474542091099E-4</v>
      </c>
      <c r="T2366" s="108" t="s">
        <v>156</v>
      </c>
      <c r="U2366" s="110" t="s">
        <v>157</v>
      </c>
      <c r="V2366" s="116">
        <v>0</v>
      </c>
      <c r="W2366" s="107">
        <v>0</v>
      </c>
      <c r="X2366" s="108">
        <v>3.8907435011996302E-4</v>
      </c>
      <c r="Y2366" s="108" t="s">
        <v>156</v>
      </c>
      <c r="Z2366" s="113">
        <v>0</v>
      </c>
      <c r="AA2366" s="107">
        <v>0</v>
      </c>
      <c r="AB2366" s="114">
        <v>5.8030842110682298E-5</v>
      </c>
      <c r="AC2366" s="108" t="s">
        <v>156</v>
      </c>
      <c r="AD2366" s="110" t="s">
        <v>157</v>
      </c>
    </row>
    <row r="2367" spans="1:30" x14ac:dyDescent="0.2">
      <c r="A2367" s="105" t="s">
        <v>6865</v>
      </c>
      <c r="B2367" s="105" t="s">
        <v>6866</v>
      </c>
      <c r="C2367" s="105" t="s">
        <v>6867</v>
      </c>
      <c r="D2367" s="116">
        <v>0</v>
      </c>
      <c r="E2367" s="107">
        <v>0</v>
      </c>
      <c r="F2367" s="108">
        <v>2.9610281283438099E-4</v>
      </c>
      <c r="G2367" s="108" t="s">
        <v>156</v>
      </c>
      <c r="H2367" s="113">
        <v>0</v>
      </c>
      <c r="I2367" s="107">
        <v>0</v>
      </c>
      <c r="J2367" s="108">
        <v>3.5592008228807102E-4</v>
      </c>
      <c r="K2367" s="108" t="s">
        <v>156</v>
      </c>
      <c r="L2367" s="110" t="s">
        <v>157</v>
      </c>
      <c r="M2367" s="116">
        <v>0</v>
      </c>
      <c r="N2367" s="111">
        <v>0</v>
      </c>
      <c r="O2367" s="112">
        <v>2.09321379412123E-4</v>
      </c>
      <c r="P2367" s="112" t="s">
        <v>156</v>
      </c>
      <c r="Q2367" s="113">
        <v>0</v>
      </c>
      <c r="R2367" s="107">
        <v>0</v>
      </c>
      <c r="S2367" s="108">
        <v>2.10295449830568E-4</v>
      </c>
      <c r="T2367" s="108" t="s">
        <v>156</v>
      </c>
      <c r="U2367" s="110" t="s">
        <v>157</v>
      </c>
      <c r="V2367" s="116">
        <v>0</v>
      </c>
      <c r="W2367" s="107">
        <v>0</v>
      </c>
      <c r="X2367" s="108">
        <v>4.7784102209693199E-4</v>
      </c>
      <c r="Y2367" s="108" t="s">
        <v>156</v>
      </c>
      <c r="Z2367" s="113">
        <v>0</v>
      </c>
      <c r="AA2367" s="107">
        <v>0</v>
      </c>
      <c r="AB2367" s="114">
        <v>6.2547522002401004E-5</v>
      </c>
      <c r="AC2367" s="108" t="s">
        <v>156</v>
      </c>
      <c r="AD2367" s="110" t="s">
        <v>157</v>
      </c>
    </row>
    <row r="2368" spans="1:30" x14ac:dyDescent="0.2">
      <c r="A2368" s="105" t="s">
        <v>6868</v>
      </c>
      <c r="B2368" s="105" t="s">
        <v>6869</v>
      </c>
      <c r="C2368" s="105" t="s">
        <v>6870</v>
      </c>
      <c r="D2368" s="116">
        <v>0</v>
      </c>
      <c r="E2368" s="107">
        <v>0</v>
      </c>
      <c r="F2368" s="108">
        <v>5.0186191996316005E-4</v>
      </c>
      <c r="G2368" s="108" t="s">
        <v>156</v>
      </c>
      <c r="H2368" s="113">
        <v>0</v>
      </c>
      <c r="I2368" s="107">
        <v>0</v>
      </c>
      <c r="J2368" s="108">
        <v>1.8296887643912301E-4</v>
      </c>
      <c r="K2368" s="108" t="s">
        <v>156</v>
      </c>
      <c r="L2368" s="110" t="s">
        <v>157</v>
      </c>
      <c r="M2368" s="116">
        <v>0</v>
      </c>
      <c r="N2368" s="111">
        <v>0</v>
      </c>
      <c r="O2368" s="112">
        <v>3.3812632833957998E-4</v>
      </c>
      <c r="P2368" s="112" t="s">
        <v>156</v>
      </c>
      <c r="Q2368" s="113">
        <v>0</v>
      </c>
      <c r="R2368" s="107">
        <v>0</v>
      </c>
      <c r="S2368" s="108">
        <v>1.9960457106373499E-4</v>
      </c>
      <c r="T2368" s="108" t="s">
        <v>156</v>
      </c>
      <c r="U2368" s="110" t="s">
        <v>157</v>
      </c>
      <c r="V2368" s="116">
        <v>0</v>
      </c>
      <c r="W2368" s="107">
        <v>0</v>
      </c>
      <c r="X2368" s="108">
        <v>2.9920194910759598E-4</v>
      </c>
      <c r="Y2368" s="108" t="s">
        <v>156</v>
      </c>
      <c r="Z2368" s="113">
        <v>0</v>
      </c>
      <c r="AA2368" s="107">
        <v>0</v>
      </c>
      <c r="AB2368" s="114">
        <v>8.7592234081163305E-5</v>
      </c>
      <c r="AC2368" s="108" t="s">
        <v>156</v>
      </c>
      <c r="AD2368" s="110" t="s">
        <v>157</v>
      </c>
    </row>
    <row r="2369" spans="1:30" x14ac:dyDescent="0.2">
      <c r="A2369" s="105" t="s">
        <v>6871</v>
      </c>
      <c r="B2369" s="105" t="s">
        <v>6872</v>
      </c>
      <c r="C2369" s="105" t="s">
        <v>6873</v>
      </c>
      <c r="D2369" s="106">
        <v>0</v>
      </c>
      <c r="E2369" s="107">
        <v>0</v>
      </c>
      <c r="F2369" s="108">
        <v>0</v>
      </c>
      <c r="G2369" s="108" t="s">
        <v>156</v>
      </c>
      <c r="H2369" s="109">
        <v>0</v>
      </c>
      <c r="I2369" s="107">
        <v>0</v>
      </c>
      <c r="J2369" s="108">
        <v>0</v>
      </c>
      <c r="K2369" s="108" t="s">
        <v>156</v>
      </c>
      <c r="L2369" s="110" t="s">
        <v>157</v>
      </c>
      <c r="M2369" s="106">
        <v>0</v>
      </c>
      <c r="N2369" s="111">
        <v>0</v>
      </c>
      <c r="O2369" s="112">
        <v>0</v>
      </c>
      <c r="P2369" s="112" t="s">
        <v>156</v>
      </c>
      <c r="Q2369" s="109">
        <v>0</v>
      </c>
      <c r="R2369" s="107">
        <v>0</v>
      </c>
      <c r="S2369" s="108">
        <v>0</v>
      </c>
      <c r="T2369" s="108" t="s">
        <v>156</v>
      </c>
      <c r="U2369" s="110" t="s">
        <v>157</v>
      </c>
      <c r="V2369" s="106">
        <v>0</v>
      </c>
      <c r="W2369" s="107">
        <v>0</v>
      </c>
      <c r="X2369" s="108">
        <v>0</v>
      </c>
      <c r="Y2369" s="108" t="s">
        <v>156</v>
      </c>
      <c r="Z2369" s="109">
        <v>0</v>
      </c>
      <c r="AA2369" s="107">
        <v>0</v>
      </c>
      <c r="AB2369" s="108">
        <v>0</v>
      </c>
      <c r="AC2369" s="108" t="s">
        <v>156</v>
      </c>
      <c r="AD2369" s="110" t="s">
        <v>157</v>
      </c>
    </row>
    <row r="2370" spans="1:30" x14ac:dyDescent="0.2">
      <c r="A2370" s="105" t="s">
        <v>6874</v>
      </c>
      <c r="B2370" s="105" t="s">
        <v>6875</v>
      </c>
      <c r="C2370" s="105" t="s">
        <v>6876</v>
      </c>
      <c r="D2370" s="106">
        <v>0</v>
      </c>
      <c r="E2370" s="107">
        <v>0</v>
      </c>
      <c r="F2370" s="108">
        <v>0</v>
      </c>
      <c r="G2370" s="108" t="s">
        <v>156</v>
      </c>
      <c r="H2370" s="109">
        <v>0</v>
      </c>
      <c r="I2370" s="107">
        <v>0</v>
      </c>
      <c r="J2370" s="108">
        <v>0</v>
      </c>
      <c r="K2370" s="108" t="s">
        <v>156</v>
      </c>
      <c r="L2370" s="110" t="s">
        <v>157</v>
      </c>
      <c r="M2370" s="106">
        <v>0</v>
      </c>
      <c r="N2370" s="111">
        <v>0</v>
      </c>
      <c r="O2370" s="112">
        <v>0</v>
      </c>
      <c r="P2370" s="112" t="s">
        <v>156</v>
      </c>
      <c r="Q2370" s="109">
        <v>0</v>
      </c>
      <c r="R2370" s="107">
        <v>0</v>
      </c>
      <c r="S2370" s="108">
        <v>0</v>
      </c>
      <c r="T2370" s="108" t="s">
        <v>156</v>
      </c>
      <c r="U2370" s="110" t="s">
        <v>157</v>
      </c>
      <c r="V2370" s="106">
        <v>0</v>
      </c>
      <c r="W2370" s="107">
        <v>0</v>
      </c>
      <c r="X2370" s="108">
        <v>0</v>
      </c>
      <c r="Y2370" s="108" t="s">
        <v>156</v>
      </c>
      <c r="Z2370" s="109">
        <v>0</v>
      </c>
      <c r="AA2370" s="107">
        <v>0</v>
      </c>
      <c r="AB2370" s="108">
        <v>0</v>
      </c>
      <c r="AC2370" s="108" t="s">
        <v>156</v>
      </c>
      <c r="AD2370" s="110" t="s">
        <v>157</v>
      </c>
    </row>
    <row r="2371" spans="1:30" x14ac:dyDescent="0.2">
      <c r="A2371" s="105" t="s">
        <v>6877</v>
      </c>
      <c r="B2371" s="105" t="s">
        <v>6878</v>
      </c>
      <c r="C2371" s="105" t="s">
        <v>6879</v>
      </c>
      <c r="D2371" s="106">
        <v>0</v>
      </c>
      <c r="E2371" s="107">
        <v>0</v>
      </c>
      <c r="F2371" s="108">
        <v>0</v>
      </c>
      <c r="G2371" s="108" t="s">
        <v>156</v>
      </c>
      <c r="H2371" s="109">
        <v>0</v>
      </c>
      <c r="I2371" s="107">
        <v>0</v>
      </c>
      <c r="J2371" s="108">
        <v>0</v>
      </c>
      <c r="K2371" s="108" t="s">
        <v>156</v>
      </c>
      <c r="L2371" s="110" t="s">
        <v>157</v>
      </c>
      <c r="M2371" s="106">
        <v>0</v>
      </c>
      <c r="N2371" s="111">
        <v>0</v>
      </c>
      <c r="O2371" s="112">
        <v>0</v>
      </c>
      <c r="P2371" s="112" t="s">
        <v>156</v>
      </c>
      <c r="Q2371" s="109">
        <v>0</v>
      </c>
      <c r="R2371" s="107">
        <v>0</v>
      </c>
      <c r="S2371" s="108">
        <v>0</v>
      </c>
      <c r="T2371" s="108" t="s">
        <v>156</v>
      </c>
      <c r="U2371" s="110" t="s">
        <v>157</v>
      </c>
      <c r="V2371" s="106">
        <v>0</v>
      </c>
      <c r="W2371" s="107">
        <v>0</v>
      </c>
      <c r="X2371" s="108">
        <v>0</v>
      </c>
      <c r="Y2371" s="108" t="s">
        <v>156</v>
      </c>
      <c r="Z2371" s="109">
        <v>0</v>
      </c>
      <c r="AA2371" s="107">
        <v>0</v>
      </c>
      <c r="AB2371" s="108">
        <v>0</v>
      </c>
      <c r="AC2371" s="108" t="s">
        <v>156</v>
      </c>
      <c r="AD2371" s="110" t="s">
        <v>157</v>
      </c>
    </row>
    <row r="2372" spans="1:30" x14ac:dyDescent="0.2">
      <c r="A2372" s="105" t="s">
        <v>6880</v>
      </c>
      <c r="B2372" s="105" t="s">
        <v>6881</v>
      </c>
      <c r="C2372" s="105" t="s">
        <v>6882</v>
      </c>
      <c r="D2372" s="106">
        <v>0</v>
      </c>
      <c r="E2372" s="107">
        <v>0</v>
      </c>
      <c r="F2372" s="108">
        <v>0</v>
      </c>
      <c r="G2372" s="108" t="s">
        <v>156</v>
      </c>
      <c r="H2372" s="109">
        <v>0</v>
      </c>
      <c r="I2372" s="107">
        <v>0</v>
      </c>
      <c r="J2372" s="108">
        <v>0</v>
      </c>
      <c r="K2372" s="108" t="s">
        <v>156</v>
      </c>
      <c r="L2372" s="110" t="s">
        <v>157</v>
      </c>
      <c r="M2372" s="106">
        <v>0</v>
      </c>
      <c r="N2372" s="111">
        <v>0</v>
      </c>
      <c r="O2372" s="112">
        <v>0</v>
      </c>
      <c r="P2372" s="112" t="s">
        <v>156</v>
      </c>
      <c r="Q2372" s="109">
        <v>0</v>
      </c>
      <c r="R2372" s="107">
        <v>0</v>
      </c>
      <c r="S2372" s="108">
        <v>0</v>
      </c>
      <c r="T2372" s="108" t="s">
        <v>156</v>
      </c>
      <c r="U2372" s="110" t="s">
        <v>157</v>
      </c>
      <c r="V2372" s="106">
        <v>0</v>
      </c>
      <c r="W2372" s="107">
        <v>0</v>
      </c>
      <c r="X2372" s="108">
        <v>0</v>
      </c>
      <c r="Y2372" s="108" t="s">
        <v>156</v>
      </c>
      <c r="Z2372" s="109">
        <v>0</v>
      </c>
      <c r="AA2372" s="107">
        <v>0</v>
      </c>
      <c r="AB2372" s="108">
        <v>0</v>
      </c>
      <c r="AC2372" s="108" t="s">
        <v>156</v>
      </c>
      <c r="AD2372" s="110" t="s">
        <v>157</v>
      </c>
    </row>
    <row r="2373" spans="1:30" x14ac:dyDescent="0.2">
      <c r="A2373" s="105" t="s">
        <v>6883</v>
      </c>
      <c r="B2373" s="105" t="s">
        <v>6884</v>
      </c>
      <c r="C2373" s="105" t="s">
        <v>6885</v>
      </c>
      <c r="D2373" s="106">
        <v>0</v>
      </c>
      <c r="E2373" s="107">
        <v>0</v>
      </c>
      <c r="F2373" s="108">
        <v>2.4106214616806398E-3</v>
      </c>
      <c r="G2373" s="108" t="s">
        <v>156</v>
      </c>
      <c r="H2373" s="113">
        <v>0</v>
      </c>
      <c r="I2373" s="107">
        <v>0</v>
      </c>
      <c r="J2373" s="114">
        <v>2.0846004147982E-5</v>
      </c>
      <c r="K2373" s="108" t="s">
        <v>156</v>
      </c>
      <c r="L2373" s="110" t="s">
        <v>157</v>
      </c>
      <c r="M2373" s="116">
        <v>0</v>
      </c>
      <c r="N2373" s="111">
        <v>0</v>
      </c>
      <c r="O2373" s="112">
        <v>6.8630589165081201E-4</v>
      </c>
      <c r="P2373" s="112" t="s">
        <v>156</v>
      </c>
      <c r="Q2373" s="113">
        <v>0</v>
      </c>
      <c r="R2373" s="107">
        <v>0</v>
      </c>
      <c r="S2373" s="114">
        <v>4.9989217719007602E-5</v>
      </c>
      <c r="T2373" s="108" t="s">
        <v>156</v>
      </c>
      <c r="U2373" s="110" t="s">
        <v>157</v>
      </c>
      <c r="V2373" s="116">
        <v>0</v>
      </c>
      <c r="W2373" s="107">
        <v>0</v>
      </c>
      <c r="X2373" s="108">
        <v>9.9151785970890099E-4</v>
      </c>
      <c r="Y2373" s="108" t="s">
        <v>156</v>
      </c>
      <c r="Z2373" s="113">
        <v>0</v>
      </c>
      <c r="AA2373" s="107">
        <v>0</v>
      </c>
      <c r="AB2373" s="114">
        <v>3.5353870176146903E-5</v>
      </c>
      <c r="AC2373" s="108" t="s">
        <v>156</v>
      </c>
      <c r="AD2373" s="110" t="s">
        <v>157</v>
      </c>
    </row>
    <row r="2374" spans="1:30" x14ac:dyDescent="0.2">
      <c r="A2374" s="105" t="s">
        <v>6886</v>
      </c>
      <c r="B2374" s="105" t="s">
        <v>6887</v>
      </c>
      <c r="C2374" s="105" t="s">
        <v>6888</v>
      </c>
      <c r="D2374" s="106">
        <v>0</v>
      </c>
      <c r="E2374" s="107">
        <v>0</v>
      </c>
      <c r="F2374" s="108">
        <v>2.7698397474592499E-3</v>
      </c>
      <c r="G2374" s="108" t="s">
        <v>156</v>
      </c>
      <c r="H2374" s="113">
        <v>0</v>
      </c>
      <c r="I2374" s="107">
        <v>0</v>
      </c>
      <c r="J2374" s="114">
        <v>3.7641696836995198E-5</v>
      </c>
      <c r="K2374" s="108" t="s">
        <v>156</v>
      </c>
      <c r="L2374" s="110" t="s">
        <v>157</v>
      </c>
      <c r="M2374" s="106">
        <v>0</v>
      </c>
      <c r="N2374" s="111">
        <v>0</v>
      </c>
      <c r="O2374" s="112">
        <v>1.18082469025854E-3</v>
      </c>
      <c r="P2374" s="112" t="s">
        <v>156</v>
      </c>
      <c r="Q2374" s="113">
        <v>0</v>
      </c>
      <c r="R2374" s="107">
        <v>0</v>
      </c>
      <c r="S2374" s="114">
        <v>7.5469782660768096E-5</v>
      </c>
      <c r="T2374" s="108" t="s">
        <v>156</v>
      </c>
      <c r="U2374" s="110" t="s">
        <v>157</v>
      </c>
      <c r="V2374" s="116">
        <v>0</v>
      </c>
      <c r="W2374" s="107">
        <v>0</v>
      </c>
      <c r="X2374" s="108">
        <v>9.0968835834181897E-4</v>
      </c>
      <c r="Y2374" s="108" t="s">
        <v>156</v>
      </c>
      <c r="Z2374" s="113">
        <v>0</v>
      </c>
      <c r="AA2374" s="107">
        <v>0</v>
      </c>
      <c r="AB2374" s="114">
        <v>2.8161118824376401E-5</v>
      </c>
      <c r="AC2374" s="108" t="s">
        <v>156</v>
      </c>
      <c r="AD2374" s="110" t="s">
        <v>157</v>
      </c>
    </row>
    <row r="2375" spans="1:30" x14ac:dyDescent="0.2">
      <c r="A2375" s="105" t="s">
        <v>6889</v>
      </c>
      <c r="B2375" s="105" t="s">
        <v>6890</v>
      </c>
      <c r="C2375" s="105" t="s">
        <v>6891</v>
      </c>
      <c r="D2375" s="106">
        <v>2.29035441700779E-4</v>
      </c>
      <c r="E2375" s="107">
        <v>-9.294854600678501E-5</v>
      </c>
      <c r="F2375" s="108">
        <v>8.0153146685849898E-4</v>
      </c>
      <c r="G2375" s="108">
        <v>349.95957870382853</v>
      </c>
      <c r="H2375" s="109">
        <v>2.3403830318235799E-4</v>
      </c>
      <c r="I2375" s="107">
        <v>-5.7659104011421034E-4</v>
      </c>
      <c r="J2375" s="114">
        <v>5.2348085988180498E-5</v>
      </c>
      <c r="K2375" s="108">
        <v>22.367315638667879</v>
      </c>
      <c r="L2375" s="110">
        <v>2.6330442160050178</v>
      </c>
      <c r="M2375" s="106">
        <v>2.4996559355605402E-4</v>
      </c>
      <c r="N2375" s="111">
        <v>-1.357475798610047E-4</v>
      </c>
      <c r="O2375" s="112">
        <v>1.56780392890577E-3</v>
      </c>
      <c r="P2375" s="112">
        <v>627.20789153495832</v>
      </c>
      <c r="Q2375" s="113">
        <v>1.01254118098988E-4</v>
      </c>
      <c r="R2375" s="107">
        <v>-2.3357608850049994E-4</v>
      </c>
      <c r="S2375" s="114">
        <v>5.8176955225687998E-5</v>
      </c>
      <c r="T2375" s="108">
        <v>57.456384311019406</v>
      </c>
      <c r="U2375" s="110">
        <v>0.78296611357737433</v>
      </c>
      <c r="V2375" s="116">
        <v>0</v>
      </c>
      <c r="W2375" s="107">
        <v>0</v>
      </c>
      <c r="X2375" s="108">
        <v>1.0763201104149901E-3</v>
      </c>
      <c r="Y2375" s="108" t="s">
        <v>156</v>
      </c>
      <c r="Z2375" s="113">
        <v>9.5826789911527803E-5</v>
      </c>
      <c r="AA2375" s="107">
        <v>-4.9119424177596431E-5</v>
      </c>
      <c r="AB2375" s="114">
        <v>3.81688436667963E-5</v>
      </c>
      <c r="AC2375" s="108">
        <v>39.831078242353449</v>
      </c>
      <c r="AD2375" s="110" t="s">
        <v>157</v>
      </c>
    </row>
    <row r="2376" spans="1:30" x14ac:dyDescent="0.2">
      <c r="A2376" s="105" t="s">
        <v>6892</v>
      </c>
      <c r="B2376" s="105" t="s">
        <v>6893</v>
      </c>
      <c r="C2376" s="105" t="s">
        <v>6894</v>
      </c>
      <c r="D2376" s="106">
        <v>0</v>
      </c>
      <c r="E2376" s="107">
        <v>0</v>
      </c>
      <c r="F2376" s="108">
        <v>2.3610930482182001E-3</v>
      </c>
      <c r="G2376" s="108" t="s">
        <v>156</v>
      </c>
      <c r="H2376" s="113">
        <v>0</v>
      </c>
      <c r="I2376" s="107">
        <v>0</v>
      </c>
      <c r="J2376" s="114">
        <v>2.7563988087472001E-5</v>
      </c>
      <c r="K2376" s="108" t="s">
        <v>156</v>
      </c>
      <c r="L2376" s="110" t="s">
        <v>157</v>
      </c>
      <c r="M2376" s="106">
        <v>0</v>
      </c>
      <c r="N2376" s="111">
        <v>0</v>
      </c>
      <c r="O2376" s="112">
        <v>1.5571444097852E-3</v>
      </c>
      <c r="P2376" s="112" t="s">
        <v>156</v>
      </c>
      <c r="Q2376" s="113">
        <v>0</v>
      </c>
      <c r="R2376" s="107">
        <v>0</v>
      </c>
      <c r="S2376" s="114">
        <v>3.3672938260887203E-5</v>
      </c>
      <c r="T2376" s="108" t="s">
        <v>156</v>
      </c>
      <c r="U2376" s="110" t="s">
        <v>157</v>
      </c>
      <c r="V2376" s="116">
        <v>0</v>
      </c>
      <c r="W2376" s="107">
        <v>0</v>
      </c>
      <c r="X2376" s="108">
        <v>7.7860924304422199E-4</v>
      </c>
      <c r="Y2376" s="108" t="s">
        <v>156</v>
      </c>
      <c r="Z2376" s="113">
        <v>0</v>
      </c>
      <c r="AA2376" s="107">
        <v>0</v>
      </c>
      <c r="AB2376" s="114">
        <v>3.9084716884125102E-5</v>
      </c>
      <c r="AC2376" s="108" t="s">
        <v>156</v>
      </c>
      <c r="AD2376" s="110" t="s">
        <v>157</v>
      </c>
    </row>
    <row r="2377" spans="1:30" x14ac:dyDescent="0.2">
      <c r="A2377" s="105" t="s">
        <v>6895</v>
      </c>
      <c r="B2377" s="105" t="s">
        <v>6896</v>
      </c>
      <c r="C2377" s="105" t="s">
        <v>6897</v>
      </c>
      <c r="D2377" s="106">
        <v>0</v>
      </c>
      <c r="E2377" s="107">
        <v>0</v>
      </c>
      <c r="F2377" s="108">
        <v>2.1515159319905101E-3</v>
      </c>
      <c r="G2377" s="108" t="s">
        <v>156</v>
      </c>
      <c r="H2377" s="113">
        <v>0</v>
      </c>
      <c r="I2377" s="107">
        <v>0</v>
      </c>
      <c r="J2377" s="114">
        <v>2.1830279594818099E-5</v>
      </c>
      <c r="K2377" s="108" t="s">
        <v>156</v>
      </c>
      <c r="L2377" s="110" t="s">
        <v>157</v>
      </c>
      <c r="M2377" s="106">
        <v>0</v>
      </c>
      <c r="N2377" s="111">
        <v>0</v>
      </c>
      <c r="O2377" s="112">
        <v>1.50116124368169E-3</v>
      </c>
      <c r="P2377" s="112" t="s">
        <v>156</v>
      </c>
      <c r="Q2377" s="113">
        <v>0</v>
      </c>
      <c r="R2377" s="107">
        <v>0</v>
      </c>
      <c r="S2377" s="114">
        <v>2.9992035563968501E-5</v>
      </c>
      <c r="T2377" s="108" t="s">
        <v>156</v>
      </c>
      <c r="U2377" s="110" t="s">
        <v>157</v>
      </c>
      <c r="V2377" s="106">
        <v>2.87500794577685E-4</v>
      </c>
      <c r="W2377" s="107">
        <v>-4.7607351312747976E-5</v>
      </c>
      <c r="X2377" s="108">
        <v>8.7065998202135798E-4</v>
      </c>
      <c r="Y2377" s="108">
        <v>302.83741764967493</v>
      </c>
      <c r="Z2377" s="113">
        <v>0</v>
      </c>
      <c r="AA2377" s="107">
        <v>0</v>
      </c>
      <c r="AB2377" s="114">
        <v>4.3400843208842902E-5</v>
      </c>
      <c r="AC2377" s="108" t="s">
        <v>156</v>
      </c>
      <c r="AD2377" s="110" t="s">
        <v>157</v>
      </c>
    </row>
    <row r="2378" spans="1:30" x14ac:dyDescent="0.2">
      <c r="A2378" s="105" t="s">
        <v>6898</v>
      </c>
      <c r="B2378" s="105" t="s">
        <v>6899</v>
      </c>
      <c r="C2378" s="105" t="s">
        <v>6900</v>
      </c>
      <c r="D2378" s="106">
        <v>0</v>
      </c>
      <c r="E2378" s="107">
        <v>0</v>
      </c>
      <c r="F2378" s="108">
        <v>2.5913539691313201E-3</v>
      </c>
      <c r="G2378" s="108" t="s">
        <v>156</v>
      </c>
      <c r="H2378" s="113">
        <v>0</v>
      </c>
      <c r="I2378" s="107">
        <v>0</v>
      </c>
      <c r="J2378" s="114">
        <v>2.2717110275104599E-5</v>
      </c>
      <c r="K2378" s="108" t="s">
        <v>156</v>
      </c>
      <c r="L2378" s="110" t="s">
        <v>157</v>
      </c>
      <c r="M2378" s="116">
        <v>0</v>
      </c>
      <c r="N2378" s="111">
        <v>0</v>
      </c>
      <c r="O2378" s="112">
        <v>1.3411388496833399E-3</v>
      </c>
      <c r="P2378" s="112" t="s">
        <v>156</v>
      </c>
      <c r="Q2378" s="113">
        <v>0</v>
      </c>
      <c r="R2378" s="107">
        <v>0</v>
      </c>
      <c r="S2378" s="114">
        <v>4.99054648781634E-5</v>
      </c>
      <c r="T2378" s="108" t="s">
        <v>156</v>
      </c>
      <c r="U2378" s="110" t="s">
        <v>157</v>
      </c>
      <c r="V2378" s="116">
        <v>0</v>
      </c>
      <c r="W2378" s="107">
        <v>0</v>
      </c>
      <c r="X2378" s="108">
        <v>1.4202237455261601E-3</v>
      </c>
      <c r="Y2378" s="108" t="s">
        <v>156</v>
      </c>
      <c r="Z2378" s="113">
        <v>0</v>
      </c>
      <c r="AA2378" s="107">
        <v>0</v>
      </c>
      <c r="AB2378" s="114">
        <v>3.3459998269815701E-5</v>
      </c>
      <c r="AC2378" s="108" t="s">
        <v>156</v>
      </c>
      <c r="AD2378" s="110" t="s">
        <v>157</v>
      </c>
    </row>
    <row r="2379" spans="1:30" x14ac:dyDescent="0.2">
      <c r="A2379" s="105" t="s">
        <v>6901</v>
      </c>
      <c r="B2379" s="105" t="s">
        <v>6902</v>
      </c>
      <c r="C2379" s="105" t="s">
        <v>6903</v>
      </c>
      <c r="D2379" s="106">
        <v>2.2519004288978602E-3</v>
      </c>
      <c r="E2379" s="107">
        <v>-9.1387983040443015E-4</v>
      </c>
      <c r="F2379" s="108">
        <v>3.63926847120404E-3</v>
      </c>
      <c r="G2379" s="108">
        <v>161.6087649570365</v>
      </c>
      <c r="H2379" s="109">
        <v>7.3689989239203804E-4</v>
      </c>
      <c r="I2379" s="107">
        <v>-1.8154715259720081E-3</v>
      </c>
      <c r="J2379" s="108">
        <v>4.3840464451705598E-4</v>
      </c>
      <c r="K2379" s="108">
        <v>59.493107414354242</v>
      </c>
      <c r="L2379" s="110">
        <v>0.99026792563603649</v>
      </c>
      <c r="M2379" s="106">
        <v>3.1386373703944499E-4</v>
      </c>
      <c r="N2379" s="111">
        <v>-1.7044842893420496E-4</v>
      </c>
      <c r="O2379" s="112">
        <v>1.22587526601727E-3</v>
      </c>
      <c r="P2379" s="112">
        <v>390.57562927800336</v>
      </c>
      <c r="Q2379" s="113">
        <v>0</v>
      </c>
      <c r="R2379" s="107">
        <v>0</v>
      </c>
      <c r="S2379" s="114">
        <v>9.1465079880014E-5</v>
      </c>
      <c r="T2379" s="108" t="s">
        <v>156</v>
      </c>
      <c r="U2379" s="110" t="s">
        <v>157</v>
      </c>
      <c r="V2379" s="106">
        <v>0</v>
      </c>
      <c r="W2379" s="107">
        <v>0</v>
      </c>
      <c r="X2379" s="108">
        <v>5.8053470389428201E-4</v>
      </c>
      <c r="Y2379" s="108" t="s">
        <v>156</v>
      </c>
      <c r="Z2379" s="113">
        <v>8.9561170170472296E-5</v>
      </c>
      <c r="AA2379" s="107">
        <v>-4.5907758274141136E-5</v>
      </c>
      <c r="AB2379" s="108">
        <v>1.2999588651207601E-4</v>
      </c>
      <c r="AC2379" s="108">
        <v>145.14759718373438</v>
      </c>
      <c r="AD2379" s="110" t="s">
        <v>157</v>
      </c>
    </row>
    <row r="2380" spans="1:30" x14ac:dyDescent="0.2">
      <c r="A2380" s="105" t="s">
        <v>6904</v>
      </c>
      <c r="B2380" s="105" t="s">
        <v>6905</v>
      </c>
      <c r="C2380" s="105" t="s">
        <v>6906</v>
      </c>
      <c r="D2380" s="106">
        <v>0</v>
      </c>
      <c r="E2380" s="107">
        <v>0</v>
      </c>
      <c r="F2380" s="108">
        <v>2.2910429901447401E-3</v>
      </c>
      <c r="G2380" s="108" t="s">
        <v>156</v>
      </c>
      <c r="H2380" s="109">
        <v>0</v>
      </c>
      <c r="I2380" s="107">
        <v>0</v>
      </c>
      <c r="J2380" s="108">
        <v>4.25154611459154E-4</v>
      </c>
      <c r="K2380" s="108" t="s">
        <v>156</v>
      </c>
      <c r="L2380" s="110" t="s">
        <v>157</v>
      </c>
      <c r="M2380" s="106">
        <v>0</v>
      </c>
      <c r="N2380" s="111">
        <v>0</v>
      </c>
      <c r="O2380" s="112">
        <v>1.3865624627379101E-3</v>
      </c>
      <c r="P2380" s="112" t="s">
        <v>156</v>
      </c>
      <c r="Q2380" s="113">
        <v>0</v>
      </c>
      <c r="R2380" s="107">
        <v>0</v>
      </c>
      <c r="S2380" s="114">
        <v>8.1158072853244404E-5</v>
      </c>
      <c r="T2380" s="108" t="s">
        <v>156</v>
      </c>
      <c r="U2380" s="110" t="s">
        <v>157</v>
      </c>
      <c r="V2380" s="106">
        <v>4.19360552832091E-4</v>
      </c>
      <c r="W2380" s="107">
        <v>-6.9442052133149702E-5</v>
      </c>
      <c r="X2380" s="108">
        <v>4.5913084108070701E-4</v>
      </c>
      <c r="Y2380" s="108">
        <v>109.48355489805446</v>
      </c>
      <c r="Z2380" s="113">
        <v>0</v>
      </c>
      <c r="AA2380" s="107">
        <v>0</v>
      </c>
      <c r="AB2380" s="114">
        <v>1.23330665929775E-4</v>
      </c>
      <c r="AC2380" s="108" t="s">
        <v>156</v>
      </c>
      <c r="AD2380" s="110" t="s">
        <v>157</v>
      </c>
    </row>
    <row r="2381" spans="1:30" x14ac:dyDescent="0.2">
      <c r="A2381" s="105" t="s">
        <v>6907</v>
      </c>
      <c r="B2381" s="105" t="s">
        <v>6908</v>
      </c>
      <c r="C2381" s="105" t="s">
        <v>6909</v>
      </c>
      <c r="D2381" s="106">
        <v>4.1641111098893301E-3</v>
      </c>
      <c r="E2381" s="107">
        <v>-1.6899047160594822E-3</v>
      </c>
      <c r="F2381" s="108">
        <v>3.2639984699705301E-3</v>
      </c>
      <c r="G2381" s="108">
        <v>78.384038846102683</v>
      </c>
      <c r="H2381" s="109">
        <v>0</v>
      </c>
      <c r="I2381" s="107">
        <v>0</v>
      </c>
      <c r="J2381" s="108">
        <v>2.5317226466262501E-4</v>
      </c>
      <c r="K2381" s="108" t="s">
        <v>156</v>
      </c>
      <c r="L2381" s="110" t="s">
        <v>157</v>
      </c>
      <c r="M2381" s="106">
        <v>4.4638161441386298E-4</v>
      </c>
      <c r="N2381" s="111">
        <v>-2.4241425785481862E-4</v>
      </c>
      <c r="O2381" s="112">
        <v>1.57829013773407E-3</v>
      </c>
      <c r="P2381" s="112">
        <v>353.5741810976017</v>
      </c>
      <c r="Q2381" s="113">
        <v>0</v>
      </c>
      <c r="R2381" s="107">
        <v>0</v>
      </c>
      <c r="S2381" s="108">
        <v>1.09595491887098E-4</v>
      </c>
      <c r="T2381" s="108" t="s">
        <v>156</v>
      </c>
      <c r="U2381" s="110" t="s">
        <v>157</v>
      </c>
      <c r="V2381" s="106">
        <v>3.0155079012198901E-3</v>
      </c>
      <c r="W2381" s="107">
        <v>-4.9933894704750628E-4</v>
      </c>
      <c r="X2381" s="108">
        <v>6.6170594078557798E-4</v>
      </c>
      <c r="Y2381" s="108">
        <v>21.943432498316195</v>
      </c>
      <c r="Z2381" s="109">
        <v>4.0584960837016502E-4</v>
      </c>
      <c r="AA2381" s="107">
        <v>-2.0803262933309809E-4</v>
      </c>
      <c r="AB2381" s="108">
        <v>2.99365001033422E-4</v>
      </c>
      <c r="AC2381" s="108">
        <v>73.76254525306301</v>
      </c>
      <c r="AD2381" s="110">
        <v>-1.2632096084770952</v>
      </c>
    </row>
    <row r="2382" spans="1:30" x14ac:dyDescent="0.2">
      <c r="A2382" s="105" t="s">
        <v>6910</v>
      </c>
      <c r="B2382" s="105" t="s">
        <v>6911</v>
      </c>
      <c r="C2382" s="105" t="s">
        <v>6912</v>
      </c>
      <c r="D2382" s="106">
        <v>0</v>
      </c>
      <c r="E2382" s="107">
        <v>0</v>
      </c>
      <c r="F2382" s="108">
        <v>1.61388499444841E-3</v>
      </c>
      <c r="G2382" s="108" t="s">
        <v>156</v>
      </c>
      <c r="H2382" s="109">
        <v>0</v>
      </c>
      <c r="I2382" s="107">
        <v>0</v>
      </c>
      <c r="J2382" s="108">
        <v>2.41465466483123E-4</v>
      </c>
      <c r="K2382" s="108" t="s">
        <v>156</v>
      </c>
      <c r="L2382" s="110" t="s">
        <v>157</v>
      </c>
      <c r="M2382" s="106">
        <v>0</v>
      </c>
      <c r="N2382" s="111">
        <v>0</v>
      </c>
      <c r="O2382" s="112">
        <v>1.30945804553188E-3</v>
      </c>
      <c r="P2382" s="112" t="s">
        <v>156</v>
      </c>
      <c r="Q2382" s="113">
        <v>0</v>
      </c>
      <c r="R2382" s="107">
        <v>0</v>
      </c>
      <c r="S2382" s="108">
        <v>1.0229522308455199E-4</v>
      </c>
      <c r="T2382" s="108" t="s">
        <v>156</v>
      </c>
      <c r="U2382" s="110" t="s">
        <v>157</v>
      </c>
      <c r="V2382" s="116">
        <v>0</v>
      </c>
      <c r="W2382" s="107">
        <v>0</v>
      </c>
      <c r="X2382" s="108">
        <v>3.0682661601606298E-4</v>
      </c>
      <c r="Y2382" s="108" t="s">
        <v>156</v>
      </c>
      <c r="Z2382" s="109">
        <v>2.02563646853333E-4</v>
      </c>
      <c r="AA2382" s="107">
        <v>-1.0383119065071347E-4</v>
      </c>
      <c r="AB2382" s="108">
        <v>2.9678438452521399E-4</v>
      </c>
      <c r="AC2382" s="108">
        <v>146.51413969659711</v>
      </c>
      <c r="AD2382" s="110" t="s">
        <v>157</v>
      </c>
    </row>
    <row r="2383" spans="1:30" x14ac:dyDescent="0.2">
      <c r="A2383" s="105" t="s">
        <v>6913</v>
      </c>
      <c r="B2383" s="105" t="s">
        <v>6914</v>
      </c>
      <c r="C2383" s="105" t="s">
        <v>6915</v>
      </c>
      <c r="D2383" s="116">
        <v>0</v>
      </c>
      <c r="E2383" s="107">
        <v>0</v>
      </c>
      <c r="F2383" s="108">
        <v>1.6673708546151101E-3</v>
      </c>
      <c r="G2383" s="108" t="s">
        <v>156</v>
      </c>
      <c r="H2383" s="113">
        <v>0</v>
      </c>
      <c r="I2383" s="107">
        <v>0</v>
      </c>
      <c r="J2383" s="114">
        <v>6.1249941276184203E-5</v>
      </c>
      <c r="K2383" s="108" t="s">
        <v>156</v>
      </c>
      <c r="L2383" s="110" t="s">
        <v>157</v>
      </c>
      <c r="M2383" s="116">
        <v>0</v>
      </c>
      <c r="N2383" s="111">
        <v>0</v>
      </c>
      <c r="O2383" s="112">
        <v>5.9886608987542501E-4</v>
      </c>
      <c r="P2383" s="112" t="s">
        <v>156</v>
      </c>
      <c r="Q2383" s="113">
        <v>0</v>
      </c>
      <c r="R2383" s="107">
        <v>0</v>
      </c>
      <c r="S2383" s="108">
        <v>1.1980379020265399E-4</v>
      </c>
      <c r="T2383" s="108" t="s">
        <v>156</v>
      </c>
      <c r="U2383" s="110" t="s">
        <v>157</v>
      </c>
      <c r="V2383" s="116">
        <v>0</v>
      </c>
      <c r="W2383" s="107">
        <v>0</v>
      </c>
      <c r="X2383" s="108">
        <v>3.5538938259487701E-4</v>
      </c>
      <c r="Y2383" s="108" t="s">
        <v>156</v>
      </c>
      <c r="Z2383" s="113">
        <v>0</v>
      </c>
      <c r="AA2383" s="107">
        <v>0</v>
      </c>
      <c r="AB2383" s="114">
        <v>6.0941214534248098E-5</v>
      </c>
      <c r="AC2383" s="108" t="s">
        <v>156</v>
      </c>
      <c r="AD2383" s="110" t="s">
        <v>157</v>
      </c>
    </row>
    <row r="2384" spans="1:30" x14ac:dyDescent="0.2">
      <c r="A2384" s="105" t="s">
        <v>6916</v>
      </c>
      <c r="B2384" s="105" t="s">
        <v>6917</v>
      </c>
      <c r="C2384" s="105" t="s">
        <v>6918</v>
      </c>
      <c r="D2384" s="116">
        <v>0</v>
      </c>
      <c r="E2384" s="107">
        <v>0</v>
      </c>
      <c r="F2384" s="108">
        <v>1.0833873617364599E-3</v>
      </c>
      <c r="G2384" s="108" t="s">
        <v>156</v>
      </c>
      <c r="H2384" s="113">
        <v>0</v>
      </c>
      <c r="I2384" s="107">
        <v>0</v>
      </c>
      <c r="J2384" s="114">
        <v>4.9121270651303702E-5</v>
      </c>
      <c r="K2384" s="108" t="s">
        <v>156</v>
      </c>
      <c r="L2384" s="110" t="s">
        <v>157</v>
      </c>
      <c r="M2384" s="116">
        <v>0</v>
      </c>
      <c r="N2384" s="111">
        <v>0</v>
      </c>
      <c r="O2384" s="112">
        <v>8.4641195421704396E-4</v>
      </c>
      <c r="P2384" s="112" t="s">
        <v>156</v>
      </c>
      <c r="Q2384" s="113">
        <v>0</v>
      </c>
      <c r="R2384" s="107">
        <v>0</v>
      </c>
      <c r="S2384" s="108">
        <v>1.01245107640579E-4</v>
      </c>
      <c r="T2384" s="108" t="s">
        <v>156</v>
      </c>
      <c r="U2384" s="110" t="s">
        <v>157</v>
      </c>
      <c r="V2384" s="116">
        <v>0</v>
      </c>
      <c r="W2384" s="107">
        <v>0</v>
      </c>
      <c r="X2384" s="108">
        <v>2.2371086745688999E-4</v>
      </c>
      <c r="Y2384" s="108" t="s">
        <v>156</v>
      </c>
      <c r="Z2384" s="113">
        <v>0</v>
      </c>
      <c r="AA2384" s="107">
        <v>0</v>
      </c>
      <c r="AB2384" s="114">
        <v>6.2716587957596903E-5</v>
      </c>
      <c r="AC2384" s="108" t="s">
        <v>156</v>
      </c>
      <c r="AD2384" s="110" t="s">
        <v>157</v>
      </c>
    </row>
    <row r="2385" spans="1:30" x14ac:dyDescent="0.2">
      <c r="A2385" s="105" t="s">
        <v>6919</v>
      </c>
      <c r="B2385" s="105" t="s">
        <v>6920</v>
      </c>
      <c r="C2385" s="105" t="s">
        <v>6921</v>
      </c>
      <c r="D2385" s="116">
        <v>0</v>
      </c>
      <c r="E2385" s="107">
        <v>0</v>
      </c>
      <c r="F2385" s="108">
        <v>1.45929790865339E-3</v>
      </c>
      <c r="G2385" s="108" t="s">
        <v>156</v>
      </c>
      <c r="H2385" s="113">
        <v>0</v>
      </c>
      <c r="I2385" s="107">
        <v>0</v>
      </c>
      <c r="J2385" s="114">
        <v>3.1649655542288599E-5</v>
      </c>
      <c r="K2385" s="108" t="s">
        <v>156</v>
      </c>
      <c r="L2385" s="110" t="s">
        <v>157</v>
      </c>
      <c r="M2385" s="116">
        <v>0</v>
      </c>
      <c r="N2385" s="111">
        <v>0</v>
      </c>
      <c r="O2385" s="112">
        <v>4.2328979624818298E-4</v>
      </c>
      <c r="P2385" s="112" t="s">
        <v>156</v>
      </c>
      <c r="Q2385" s="109">
        <v>0</v>
      </c>
      <c r="R2385" s="107">
        <v>0</v>
      </c>
      <c r="S2385" s="108">
        <v>2.5880539218054902E-4</v>
      </c>
      <c r="T2385" s="108" t="s">
        <v>156</v>
      </c>
      <c r="U2385" s="110" t="s">
        <v>157</v>
      </c>
      <c r="V2385" s="116">
        <v>0</v>
      </c>
      <c r="W2385" s="107">
        <v>0</v>
      </c>
      <c r="X2385" s="108">
        <v>2.4511560555217098E-4</v>
      </c>
      <c r="Y2385" s="108" t="s">
        <v>156</v>
      </c>
      <c r="Z2385" s="113">
        <v>0</v>
      </c>
      <c r="AA2385" s="107">
        <v>0</v>
      </c>
      <c r="AB2385" s="114">
        <v>4.5688320696374499E-5</v>
      </c>
      <c r="AC2385" s="108" t="s">
        <v>156</v>
      </c>
      <c r="AD2385" s="110" t="s">
        <v>157</v>
      </c>
    </row>
    <row r="2386" spans="1:30" x14ac:dyDescent="0.2">
      <c r="A2386" s="105" t="s">
        <v>6922</v>
      </c>
      <c r="B2386" s="105" t="s">
        <v>6923</v>
      </c>
      <c r="C2386" s="105" t="s">
        <v>6924</v>
      </c>
      <c r="D2386" s="116">
        <v>0</v>
      </c>
      <c r="E2386" s="107">
        <v>0</v>
      </c>
      <c r="F2386" s="108">
        <v>1.51111922570751E-3</v>
      </c>
      <c r="G2386" s="108" t="s">
        <v>156</v>
      </c>
      <c r="H2386" s="113">
        <v>0</v>
      </c>
      <c r="I2386" s="107">
        <v>0</v>
      </c>
      <c r="J2386" s="114">
        <v>3.8608649158988602E-5</v>
      </c>
      <c r="K2386" s="108" t="s">
        <v>156</v>
      </c>
      <c r="L2386" s="110" t="s">
        <v>157</v>
      </c>
      <c r="M2386" s="116">
        <v>0</v>
      </c>
      <c r="N2386" s="111">
        <v>0</v>
      </c>
      <c r="O2386" s="112">
        <v>4.2323651097594001E-4</v>
      </c>
      <c r="P2386" s="112" t="s">
        <v>156</v>
      </c>
      <c r="Q2386" s="113">
        <v>0</v>
      </c>
      <c r="R2386" s="107">
        <v>0</v>
      </c>
      <c r="S2386" s="108">
        <v>1.56742906962585E-4</v>
      </c>
      <c r="T2386" s="108" t="s">
        <v>156</v>
      </c>
      <c r="U2386" s="110" t="s">
        <v>157</v>
      </c>
      <c r="V2386" s="116">
        <v>0</v>
      </c>
      <c r="W2386" s="107">
        <v>0</v>
      </c>
      <c r="X2386" s="108">
        <v>2.3485293494722001E-4</v>
      </c>
      <c r="Y2386" s="108" t="s">
        <v>156</v>
      </c>
      <c r="Z2386" s="113">
        <v>0</v>
      </c>
      <c r="AA2386" s="107">
        <v>0</v>
      </c>
      <c r="AB2386" s="114">
        <v>3.7026745889305101E-5</v>
      </c>
      <c r="AC2386" s="108" t="s">
        <v>156</v>
      </c>
      <c r="AD2386" s="110" t="s">
        <v>157</v>
      </c>
    </row>
    <row r="2387" spans="1:30" x14ac:dyDescent="0.2">
      <c r="A2387" s="105" t="s">
        <v>6925</v>
      </c>
      <c r="B2387" s="105" t="s">
        <v>6926</v>
      </c>
      <c r="C2387" s="105" t="s">
        <v>6927</v>
      </c>
      <c r="D2387" s="106">
        <v>0</v>
      </c>
      <c r="E2387" s="107">
        <v>0</v>
      </c>
      <c r="F2387" s="108">
        <v>0</v>
      </c>
      <c r="G2387" s="108" t="s">
        <v>156</v>
      </c>
      <c r="H2387" s="109">
        <v>0</v>
      </c>
      <c r="I2387" s="107">
        <v>0</v>
      </c>
      <c r="J2387" s="108">
        <v>0</v>
      </c>
      <c r="K2387" s="108" t="s">
        <v>156</v>
      </c>
      <c r="L2387" s="110" t="s">
        <v>157</v>
      </c>
      <c r="M2387" s="106">
        <v>0</v>
      </c>
      <c r="N2387" s="111">
        <v>0</v>
      </c>
      <c r="O2387" s="112">
        <v>0</v>
      </c>
      <c r="P2387" s="112" t="s">
        <v>156</v>
      </c>
      <c r="Q2387" s="109">
        <v>0</v>
      </c>
      <c r="R2387" s="107">
        <v>0</v>
      </c>
      <c r="S2387" s="108">
        <v>0</v>
      </c>
      <c r="T2387" s="108" t="s">
        <v>156</v>
      </c>
      <c r="U2387" s="110" t="s">
        <v>157</v>
      </c>
      <c r="V2387" s="106">
        <v>0</v>
      </c>
      <c r="W2387" s="107">
        <v>0</v>
      </c>
      <c r="X2387" s="108">
        <v>0</v>
      </c>
      <c r="Y2387" s="108" t="s">
        <v>156</v>
      </c>
      <c r="Z2387" s="109">
        <v>0</v>
      </c>
      <c r="AA2387" s="107">
        <v>0</v>
      </c>
      <c r="AB2387" s="108">
        <v>0</v>
      </c>
      <c r="AC2387" s="108" t="s">
        <v>156</v>
      </c>
      <c r="AD2387" s="110" t="s">
        <v>157</v>
      </c>
    </row>
    <row r="2388" spans="1:30" x14ac:dyDescent="0.2">
      <c r="A2388" s="105" t="s">
        <v>6928</v>
      </c>
      <c r="B2388" s="105" t="s">
        <v>6929</v>
      </c>
      <c r="C2388" s="105" t="s">
        <v>6930</v>
      </c>
      <c r="D2388" s="106">
        <v>0</v>
      </c>
      <c r="E2388" s="107">
        <v>0</v>
      </c>
      <c r="F2388" s="108">
        <v>0</v>
      </c>
      <c r="G2388" s="108" t="s">
        <v>156</v>
      </c>
      <c r="H2388" s="109">
        <v>0</v>
      </c>
      <c r="I2388" s="107">
        <v>0</v>
      </c>
      <c r="J2388" s="108">
        <v>0</v>
      </c>
      <c r="K2388" s="108" t="s">
        <v>156</v>
      </c>
      <c r="L2388" s="110" t="s">
        <v>157</v>
      </c>
      <c r="M2388" s="106">
        <v>0</v>
      </c>
      <c r="N2388" s="111">
        <v>0</v>
      </c>
      <c r="O2388" s="112">
        <v>0</v>
      </c>
      <c r="P2388" s="112" t="s">
        <v>156</v>
      </c>
      <c r="Q2388" s="109">
        <v>0</v>
      </c>
      <c r="R2388" s="107">
        <v>0</v>
      </c>
      <c r="S2388" s="108">
        <v>0</v>
      </c>
      <c r="T2388" s="108" t="s">
        <v>156</v>
      </c>
      <c r="U2388" s="110" t="s">
        <v>157</v>
      </c>
      <c r="V2388" s="106">
        <v>0</v>
      </c>
      <c r="W2388" s="107">
        <v>0</v>
      </c>
      <c r="X2388" s="108">
        <v>0</v>
      </c>
      <c r="Y2388" s="108" t="s">
        <v>156</v>
      </c>
      <c r="Z2388" s="109">
        <v>0</v>
      </c>
      <c r="AA2388" s="107">
        <v>0</v>
      </c>
      <c r="AB2388" s="108">
        <v>0</v>
      </c>
      <c r="AC2388" s="108" t="s">
        <v>156</v>
      </c>
      <c r="AD2388" s="110" t="s">
        <v>157</v>
      </c>
    </row>
    <row r="2389" spans="1:30" x14ac:dyDescent="0.2">
      <c r="A2389" s="105" t="s">
        <v>6931</v>
      </c>
      <c r="B2389" s="105" t="s">
        <v>6932</v>
      </c>
      <c r="C2389" s="105" t="s">
        <v>6933</v>
      </c>
      <c r="D2389" s="106">
        <v>0</v>
      </c>
      <c r="E2389" s="107">
        <v>0</v>
      </c>
      <c r="F2389" s="108">
        <v>0</v>
      </c>
      <c r="G2389" s="108" t="s">
        <v>156</v>
      </c>
      <c r="H2389" s="109">
        <v>0</v>
      </c>
      <c r="I2389" s="107">
        <v>0</v>
      </c>
      <c r="J2389" s="108">
        <v>0</v>
      </c>
      <c r="K2389" s="108" t="s">
        <v>156</v>
      </c>
      <c r="L2389" s="110" t="s">
        <v>157</v>
      </c>
      <c r="M2389" s="106">
        <v>0</v>
      </c>
      <c r="N2389" s="111">
        <v>0</v>
      </c>
      <c r="O2389" s="112">
        <v>0</v>
      </c>
      <c r="P2389" s="112" t="s">
        <v>156</v>
      </c>
      <c r="Q2389" s="109">
        <v>0</v>
      </c>
      <c r="R2389" s="107">
        <v>0</v>
      </c>
      <c r="S2389" s="108">
        <v>0</v>
      </c>
      <c r="T2389" s="108" t="s">
        <v>156</v>
      </c>
      <c r="U2389" s="110" t="s">
        <v>157</v>
      </c>
      <c r="V2389" s="106">
        <v>0</v>
      </c>
      <c r="W2389" s="107">
        <v>0</v>
      </c>
      <c r="X2389" s="108">
        <v>0</v>
      </c>
      <c r="Y2389" s="108" t="s">
        <v>156</v>
      </c>
      <c r="Z2389" s="109">
        <v>0</v>
      </c>
      <c r="AA2389" s="107">
        <v>0</v>
      </c>
      <c r="AB2389" s="108">
        <v>0</v>
      </c>
      <c r="AC2389" s="108" t="s">
        <v>156</v>
      </c>
      <c r="AD2389" s="110" t="s">
        <v>157</v>
      </c>
    </row>
    <row r="2390" spans="1:30" x14ac:dyDescent="0.2">
      <c r="A2390" s="105" t="s">
        <v>6934</v>
      </c>
      <c r="B2390" s="105" t="s">
        <v>6935</v>
      </c>
      <c r="C2390" s="105" t="s">
        <v>6936</v>
      </c>
      <c r="D2390" s="106">
        <v>0</v>
      </c>
      <c r="E2390" s="107">
        <v>0</v>
      </c>
      <c r="F2390" s="108">
        <v>0</v>
      </c>
      <c r="G2390" s="108" t="s">
        <v>156</v>
      </c>
      <c r="H2390" s="109">
        <v>0</v>
      </c>
      <c r="I2390" s="107">
        <v>0</v>
      </c>
      <c r="J2390" s="108">
        <v>0</v>
      </c>
      <c r="K2390" s="108" t="s">
        <v>156</v>
      </c>
      <c r="L2390" s="110" t="s">
        <v>157</v>
      </c>
      <c r="M2390" s="106">
        <v>0</v>
      </c>
      <c r="N2390" s="111">
        <v>0</v>
      </c>
      <c r="O2390" s="112">
        <v>0</v>
      </c>
      <c r="P2390" s="112" t="s">
        <v>156</v>
      </c>
      <c r="Q2390" s="109">
        <v>0</v>
      </c>
      <c r="R2390" s="107">
        <v>0</v>
      </c>
      <c r="S2390" s="108">
        <v>0</v>
      </c>
      <c r="T2390" s="108" t="s">
        <v>156</v>
      </c>
      <c r="U2390" s="110" t="s">
        <v>157</v>
      </c>
      <c r="V2390" s="106">
        <v>0</v>
      </c>
      <c r="W2390" s="107">
        <v>0</v>
      </c>
      <c r="X2390" s="108">
        <v>0</v>
      </c>
      <c r="Y2390" s="108" t="s">
        <v>156</v>
      </c>
      <c r="Z2390" s="109">
        <v>0</v>
      </c>
      <c r="AA2390" s="107">
        <v>0</v>
      </c>
      <c r="AB2390" s="108">
        <v>0</v>
      </c>
      <c r="AC2390" s="108" t="s">
        <v>156</v>
      </c>
      <c r="AD2390" s="110" t="s">
        <v>157</v>
      </c>
    </row>
    <row r="2391" spans="1:30" x14ac:dyDescent="0.2">
      <c r="A2391" s="105" t="s">
        <v>6937</v>
      </c>
      <c r="B2391" s="105" t="s">
        <v>6938</v>
      </c>
      <c r="C2391" s="105" t="s">
        <v>6939</v>
      </c>
      <c r="D2391" s="106">
        <v>0</v>
      </c>
      <c r="E2391" s="107">
        <v>0</v>
      </c>
      <c r="F2391" s="108">
        <v>2.9811524038599198E-3</v>
      </c>
      <c r="G2391" s="108" t="s">
        <v>156</v>
      </c>
      <c r="H2391" s="113">
        <v>0</v>
      </c>
      <c r="I2391" s="107">
        <v>0</v>
      </c>
      <c r="J2391" s="108">
        <v>1.11310090143597E-4</v>
      </c>
      <c r="K2391" s="108" t="s">
        <v>156</v>
      </c>
      <c r="L2391" s="110" t="s">
        <v>157</v>
      </c>
      <c r="M2391" s="106">
        <v>0</v>
      </c>
      <c r="N2391" s="111">
        <v>0</v>
      </c>
      <c r="O2391" s="112">
        <v>1.7522826618262999E-3</v>
      </c>
      <c r="P2391" s="112" t="s">
        <v>156</v>
      </c>
      <c r="Q2391" s="113">
        <v>0</v>
      </c>
      <c r="R2391" s="107">
        <v>0</v>
      </c>
      <c r="S2391" s="114">
        <v>5.6669323873445697E-5</v>
      </c>
      <c r="T2391" s="108" t="s">
        <v>156</v>
      </c>
      <c r="U2391" s="110" t="s">
        <v>157</v>
      </c>
      <c r="V2391" s="116">
        <v>0</v>
      </c>
      <c r="W2391" s="107">
        <v>0</v>
      </c>
      <c r="X2391" s="108">
        <v>1.71499979215836E-4</v>
      </c>
      <c r="Y2391" s="108" t="s">
        <v>156</v>
      </c>
      <c r="Z2391" s="113">
        <v>0</v>
      </c>
      <c r="AA2391" s="107">
        <v>0</v>
      </c>
      <c r="AB2391" s="114">
        <v>5.8142034950577798E-5</v>
      </c>
      <c r="AC2391" s="108" t="s">
        <v>156</v>
      </c>
      <c r="AD2391" s="110" t="s">
        <v>157</v>
      </c>
    </row>
    <row r="2392" spans="1:30" x14ac:dyDescent="0.2">
      <c r="A2392" s="105" t="s">
        <v>6940</v>
      </c>
      <c r="B2392" s="105" t="s">
        <v>6941</v>
      </c>
      <c r="C2392" s="105" t="s">
        <v>6942</v>
      </c>
      <c r="D2392" s="106">
        <v>2.7276056440659101E-3</v>
      </c>
      <c r="E2392" s="107">
        <v>-1.1069333934223351E-3</v>
      </c>
      <c r="F2392" s="108">
        <v>3.9498183872925096E-3</v>
      </c>
      <c r="G2392" s="108">
        <v>144.80899744013968</v>
      </c>
      <c r="H2392" s="109">
        <v>1.00598879143207E-3</v>
      </c>
      <c r="I2392" s="107">
        <v>-2.4784153521361669E-3</v>
      </c>
      <c r="J2392" s="108">
        <v>5.5535916762127705E-4</v>
      </c>
      <c r="K2392" s="108">
        <v>55.205303712250952</v>
      </c>
      <c r="L2392" s="110">
        <v>1.1628495711563247</v>
      </c>
      <c r="M2392" s="106">
        <v>7.1073893323872798E-4</v>
      </c>
      <c r="N2392" s="111">
        <v>-3.8597748085083525E-4</v>
      </c>
      <c r="O2392" s="112">
        <v>1.3641556975927699E-3</v>
      </c>
      <c r="P2392" s="112">
        <v>191.93484890106166</v>
      </c>
      <c r="Q2392" s="109">
        <v>2.53305528216471E-4</v>
      </c>
      <c r="R2392" s="107">
        <v>-5.8433291985728779E-4</v>
      </c>
      <c r="S2392" s="108">
        <v>1.5446195251607201E-4</v>
      </c>
      <c r="T2392" s="108">
        <v>60.978516183062226</v>
      </c>
      <c r="U2392" s="110">
        <v>0.59827389085894356</v>
      </c>
      <c r="V2392" s="106">
        <v>5.0390357598977399E-4</v>
      </c>
      <c r="W2392" s="107">
        <v>-8.3441559196849487E-5</v>
      </c>
      <c r="X2392" s="108">
        <v>6.8671612868348301E-4</v>
      </c>
      <c r="Y2392" s="108">
        <v>136.27927274273182</v>
      </c>
      <c r="Z2392" s="109">
        <v>2.6447436423598198E-4</v>
      </c>
      <c r="AA2392" s="107">
        <v>-1.3556572742341819E-4</v>
      </c>
      <c r="AB2392" s="108">
        <v>1.6592748099791599E-4</v>
      </c>
      <c r="AC2392" s="108">
        <v>62.738587718038417</v>
      </c>
      <c r="AD2392" s="110">
        <v>0.70015447309733236</v>
      </c>
    </row>
    <row r="2393" spans="1:30" x14ac:dyDescent="0.2">
      <c r="A2393" s="105" t="s">
        <v>6943</v>
      </c>
      <c r="B2393" s="105" t="s">
        <v>6944</v>
      </c>
      <c r="C2393" s="105" t="s">
        <v>6945</v>
      </c>
      <c r="D2393" s="106">
        <v>9.7587549996057301E-4</v>
      </c>
      <c r="E2393" s="107">
        <v>-3.960356883258349E-4</v>
      </c>
      <c r="F2393" s="108">
        <v>2.5462013734324699E-3</v>
      </c>
      <c r="G2393" s="108">
        <v>260.91457091968601</v>
      </c>
      <c r="H2393" s="109">
        <v>3.7020701799013803E-4</v>
      </c>
      <c r="I2393" s="107">
        <v>-9.1206459223980795E-4</v>
      </c>
      <c r="J2393" s="108">
        <v>5.0625315345428901E-4</v>
      </c>
      <c r="K2393" s="108">
        <v>136.74866462628083</v>
      </c>
      <c r="L2393" s="110">
        <v>1.2035055563353154</v>
      </c>
      <c r="M2393" s="106">
        <v>6.8958913201377697E-4</v>
      </c>
      <c r="N2393" s="111">
        <v>-3.7449176279666396E-4</v>
      </c>
      <c r="O2393" s="112">
        <v>1.62149436141334E-3</v>
      </c>
      <c r="P2393" s="112">
        <v>235.13919900073844</v>
      </c>
      <c r="Q2393" s="109">
        <v>2.4885262374458602E-4</v>
      </c>
      <c r="R2393" s="107">
        <v>-5.7406082398072842E-4</v>
      </c>
      <c r="S2393" s="108">
        <v>1.4952555031325101E-4</v>
      </c>
      <c r="T2393" s="108">
        <v>60.085985055443501</v>
      </c>
      <c r="U2393" s="110">
        <v>0.61626961819411208</v>
      </c>
      <c r="V2393" s="106">
        <v>4.19360552832091E-4</v>
      </c>
      <c r="W2393" s="107">
        <v>-6.9442052133149702E-5</v>
      </c>
      <c r="X2393" s="108">
        <v>5.1742099840672805E-4</v>
      </c>
      <c r="Y2393" s="108">
        <v>123.38332609311962</v>
      </c>
      <c r="Z2393" s="109">
        <v>2.6143595332734699E-4</v>
      </c>
      <c r="AA2393" s="107">
        <v>-1.3400828201191197E-4</v>
      </c>
      <c r="AB2393" s="108">
        <v>1.5733162475048599E-4</v>
      </c>
      <c r="AC2393" s="108">
        <v>60.179796523047166</v>
      </c>
      <c r="AD2393" s="110">
        <v>0.94844067755540395</v>
      </c>
    </row>
    <row r="2394" spans="1:30" x14ac:dyDescent="0.2">
      <c r="A2394" s="105" t="s">
        <v>6946</v>
      </c>
      <c r="B2394" s="105" t="s">
        <v>6947</v>
      </c>
      <c r="C2394" s="105" t="s">
        <v>6948</v>
      </c>
      <c r="D2394" s="106">
        <v>0</v>
      </c>
      <c r="E2394" s="107">
        <v>0</v>
      </c>
      <c r="F2394" s="108">
        <v>1.92268238934372E-3</v>
      </c>
      <c r="G2394" s="108" t="s">
        <v>156</v>
      </c>
      <c r="H2394" s="113">
        <v>0</v>
      </c>
      <c r="I2394" s="107">
        <v>0</v>
      </c>
      <c r="J2394" s="108">
        <v>1.3075937974012E-4</v>
      </c>
      <c r="K2394" s="108" t="s">
        <v>156</v>
      </c>
      <c r="L2394" s="110" t="s">
        <v>157</v>
      </c>
      <c r="M2394" s="106">
        <v>0</v>
      </c>
      <c r="N2394" s="111">
        <v>0</v>
      </c>
      <c r="O2394" s="112">
        <v>1.9426751916170101E-3</v>
      </c>
      <c r="P2394" s="112" t="s">
        <v>156</v>
      </c>
      <c r="Q2394" s="113">
        <v>0</v>
      </c>
      <c r="R2394" s="107">
        <v>0</v>
      </c>
      <c r="S2394" s="114">
        <v>7.9566960657007004E-5</v>
      </c>
      <c r="T2394" s="108" t="s">
        <v>156</v>
      </c>
      <c r="U2394" s="110" t="s">
        <v>157</v>
      </c>
      <c r="V2394" s="116">
        <v>0</v>
      </c>
      <c r="W2394" s="107">
        <v>0</v>
      </c>
      <c r="X2394" s="108">
        <v>3.11869789598183E-4</v>
      </c>
      <c r="Y2394" s="108" t="s">
        <v>156</v>
      </c>
      <c r="Z2394" s="113">
        <v>0</v>
      </c>
      <c r="AA2394" s="107">
        <v>0</v>
      </c>
      <c r="AB2394" s="114">
        <v>7.3938061735316494E-5</v>
      </c>
      <c r="AC2394" s="108" t="s">
        <v>156</v>
      </c>
      <c r="AD2394" s="110" t="s">
        <v>157</v>
      </c>
    </row>
    <row r="2395" spans="1:30" x14ac:dyDescent="0.2">
      <c r="A2395" s="105" t="s">
        <v>6949</v>
      </c>
      <c r="B2395" s="105" t="s">
        <v>6950</v>
      </c>
      <c r="C2395" s="105" t="s">
        <v>6951</v>
      </c>
      <c r="D2395" s="106">
        <v>4.3645847632590197E-3</v>
      </c>
      <c r="E2395" s="107">
        <v>-1.7712621446522355E-3</v>
      </c>
      <c r="F2395" s="108">
        <v>3.5009603086292398E-3</v>
      </c>
      <c r="G2395" s="108">
        <v>80.212906806169698</v>
      </c>
      <c r="H2395" s="109">
        <v>3.4728052823389201E-4</v>
      </c>
      <c r="I2395" s="107">
        <v>-8.5558149355479676E-4</v>
      </c>
      <c r="J2395" s="108">
        <v>3.6061845685210502E-4</v>
      </c>
      <c r="K2395" s="108">
        <v>103.84067851026475</v>
      </c>
      <c r="L2395" s="110">
        <v>-1.0498005629177267</v>
      </c>
      <c r="M2395" s="106">
        <v>4.5759318974290803E-4</v>
      </c>
      <c r="N2395" s="111">
        <v>-2.4850287267454547E-4</v>
      </c>
      <c r="O2395" s="112">
        <v>1.6571338989775E-3</v>
      </c>
      <c r="P2395" s="112">
        <v>362.1412940844981</v>
      </c>
      <c r="Q2395" s="109">
        <v>2.15365641849639E-4</v>
      </c>
      <c r="R2395" s="107">
        <v>-4.9681203258774935E-4</v>
      </c>
      <c r="S2395" s="108">
        <v>2.41572849223767E-4</v>
      </c>
      <c r="T2395" s="108">
        <v>112.16870395344907</v>
      </c>
      <c r="U2395" s="110">
        <v>0.99943758614529143</v>
      </c>
      <c r="V2395" s="106">
        <v>3.7760678402067498E-3</v>
      </c>
      <c r="W2395" s="107">
        <v>-6.2528031796766845E-4</v>
      </c>
      <c r="X2395" s="108">
        <v>7.3531142446299003E-4</v>
      </c>
      <c r="Y2395" s="108">
        <v>19.47293998888351</v>
      </c>
      <c r="Z2395" s="109">
        <v>4.45999785667534E-4</v>
      </c>
      <c r="AA2395" s="107">
        <v>-2.2861302852309455E-4</v>
      </c>
      <c r="AB2395" s="108">
        <v>3.03815760127768E-4</v>
      </c>
      <c r="AC2395" s="108">
        <v>68.120158325422238</v>
      </c>
      <c r="AD2395" s="110">
        <v>-1.451595481814882</v>
      </c>
    </row>
    <row r="2396" spans="1:30" x14ac:dyDescent="0.2">
      <c r="A2396" s="105" t="s">
        <v>6952</v>
      </c>
      <c r="B2396" s="105" t="s">
        <v>6953</v>
      </c>
      <c r="C2396" s="105" t="s">
        <v>6954</v>
      </c>
      <c r="D2396" s="106">
        <v>0</v>
      </c>
      <c r="E2396" s="107">
        <v>0</v>
      </c>
      <c r="F2396" s="108">
        <v>2.2058678917422302E-3</v>
      </c>
      <c r="G2396" s="108" t="s">
        <v>156</v>
      </c>
      <c r="H2396" s="109">
        <v>1.6068451394819099E-4</v>
      </c>
      <c r="I2396" s="107">
        <v>-3.9587217035770138E-4</v>
      </c>
      <c r="J2396" s="108">
        <v>3.3407688453610099E-4</v>
      </c>
      <c r="K2396" s="108">
        <v>207.9085758343933</v>
      </c>
      <c r="L2396" s="110" t="s">
        <v>157</v>
      </c>
      <c r="M2396" s="106">
        <v>0</v>
      </c>
      <c r="N2396" s="111">
        <v>0</v>
      </c>
      <c r="O2396" s="112">
        <v>1.3797344866580299E-3</v>
      </c>
      <c r="P2396" s="112" t="s">
        <v>156</v>
      </c>
      <c r="Q2396" s="113">
        <v>2.9359818354300701E-5</v>
      </c>
      <c r="R2396" s="107">
        <v>-6.7728124633691157E-5</v>
      </c>
      <c r="S2396" s="108">
        <v>1.7244488472509199E-4</v>
      </c>
      <c r="T2396" s="108">
        <v>587.3499714613589</v>
      </c>
      <c r="U2396" s="110" t="s">
        <v>157</v>
      </c>
      <c r="V2396" s="116">
        <v>0</v>
      </c>
      <c r="W2396" s="107">
        <v>0</v>
      </c>
      <c r="X2396" s="108">
        <v>4.5098521289008099E-4</v>
      </c>
      <c r="Y2396" s="108" t="s">
        <v>156</v>
      </c>
      <c r="Z2396" s="109">
        <v>2.02563646853333E-4</v>
      </c>
      <c r="AA2396" s="107">
        <v>-1.0383119065071347E-4</v>
      </c>
      <c r="AB2396" s="108">
        <v>3.0325275309006302E-4</v>
      </c>
      <c r="AC2396" s="108">
        <v>149.70739212136834</v>
      </c>
      <c r="AD2396" s="110" t="s">
        <v>157</v>
      </c>
    </row>
    <row r="2397" spans="1:30" x14ac:dyDescent="0.2">
      <c r="A2397" s="105" t="s">
        <v>6955</v>
      </c>
      <c r="B2397" s="105" t="s">
        <v>6956</v>
      </c>
      <c r="C2397" s="105" t="s">
        <v>6957</v>
      </c>
      <c r="D2397" s="106">
        <v>0</v>
      </c>
      <c r="E2397" s="107">
        <v>0</v>
      </c>
      <c r="F2397" s="108">
        <v>5.4620491106761003E-2</v>
      </c>
      <c r="G2397" s="108" t="s">
        <v>156</v>
      </c>
      <c r="H2397" s="109">
        <v>0</v>
      </c>
      <c r="I2397" s="107">
        <v>0</v>
      </c>
      <c r="J2397" s="108">
        <v>1.35530866591948E-2</v>
      </c>
      <c r="K2397" s="108" t="s">
        <v>156</v>
      </c>
      <c r="L2397" s="110" t="s">
        <v>157</v>
      </c>
      <c r="M2397" s="106">
        <v>0</v>
      </c>
      <c r="N2397" s="111">
        <v>0</v>
      </c>
      <c r="O2397" s="112">
        <v>2.7688367145354699E-2</v>
      </c>
      <c r="P2397" s="112" t="s">
        <v>156</v>
      </c>
      <c r="Q2397" s="109">
        <v>0</v>
      </c>
      <c r="R2397" s="107">
        <v>0</v>
      </c>
      <c r="S2397" s="108">
        <v>3.0676731961890602E-3</v>
      </c>
      <c r="T2397" s="108" t="s">
        <v>156</v>
      </c>
      <c r="U2397" s="110" t="s">
        <v>157</v>
      </c>
      <c r="V2397" s="106">
        <v>0</v>
      </c>
      <c r="W2397" s="107">
        <v>0</v>
      </c>
      <c r="X2397" s="108">
        <v>3.6267298142447801E-3</v>
      </c>
      <c r="Y2397" s="108" t="s">
        <v>156</v>
      </c>
      <c r="Z2397" s="109">
        <v>0</v>
      </c>
      <c r="AA2397" s="107">
        <v>0</v>
      </c>
      <c r="AB2397" s="108">
        <v>1.5232356487101801E-2</v>
      </c>
      <c r="AC2397" s="108" t="s">
        <v>156</v>
      </c>
      <c r="AD2397" s="110" t="s">
        <v>157</v>
      </c>
    </row>
    <row r="2398" spans="1:30" x14ac:dyDescent="0.2">
      <c r="A2398" s="105" t="s">
        <v>6958</v>
      </c>
      <c r="B2398" s="105" t="s">
        <v>6959</v>
      </c>
      <c r="C2398" s="105" t="s">
        <v>6960</v>
      </c>
      <c r="D2398" s="106">
        <v>0</v>
      </c>
      <c r="E2398" s="107">
        <v>0</v>
      </c>
      <c r="F2398" s="108">
        <v>6.6044467876583995E-2</v>
      </c>
      <c r="G2398" s="108" t="s">
        <v>156</v>
      </c>
      <c r="H2398" s="109">
        <v>0</v>
      </c>
      <c r="I2398" s="107">
        <v>0</v>
      </c>
      <c r="J2398" s="108">
        <v>1.07686104536753E-2</v>
      </c>
      <c r="K2398" s="108" t="s">
        <v>156</v>
      </c>
      <c r="L2398" s="110" t="s">
        <v>157</v>
      </c>
      <c r="M2398" s="106">
        <v>0</v>
      </c>
      <c r="N2398" s="111">
        <v>0</v>
      </c>
      <c r="O2398" s="112">
        <v>2.9449179321376501E-2</v>
      </c>
      <c r="P2398" s="112" t="s">
        <v>156</v>
      </c>
      <c r="Q2398" s="109">
        <v>0</v>
      </c>
      <c r="R2398" s="107">
        <v>0</v>
      </c>
      <c r="S2398" s="108">
        <v>3.1695616244254198E-3</v>
      </c>
      <c r="T2398" s="108" t="s">
        <v>156</v>
      </c>
      <c r="U2398" s="110" t="s">
        <v>157</v>
      </c>
      <c r="V2398" s="106">
        <v>0</v>
      </c>
      <c r="W2398" s="107">
        <v>0</v>
      </c>
      <c r="X2398" s="108">
        <v>2.3902054524225702E-3</v>
      </c>
      <c r="Y2398" s="108" t="s">
        <v>156</v>
      </c>
      <c r="Z2398" s="109">
        <v>0</v>
      </c>
      <c r="AA2398" s="107">
        <v>0</v>
      </c>
      <c r="AB2398" s="108">
        <v>5.7246801759859899E-3</v>
      </c>
      <c r="AC2398" s="108" t="s">
        <v>156</v>
      </c>
      <c r="AD2398" s="110" t="s">
        <v>157</v>
      </c>
    </row>
    <row r="2399" spans="1:30" x14ac:dyDescent="0.2">
      <c r="A2399" s="105" t="s">
        <v>6961</v>
      </c>
      <c r="B2399" s="105" t="s">
        <v>6962</v>
      </c>
      <c r="C2399" s="105" t="s">
        <v>6963</v>
      </c>
      <c r="D2399" s="106">
        <v>0</v>
      </c>
      <c r="E2399" s="107">
        <v>0</v>
      </c>
      <c r="F2399" s="108">
        <v>4.6744175498511099E-2</v>
      </c>
      <c r="G2399" s="108" t="s">
        <v>156</v>
      </c>
      <c r="H2399" s="109">
        <v>0</v>
      </c>
      <c r="I2399" s="107">
        <v>0</v>
      </c>
      <c r="J2399" s="108">
        <v>8.9575278505115308E-3</v>
      </c>
      <c r="K2399" s="108" t="s">
        <v>156</v>
      </c>
      <c r="L2399" s="110" t="s">
        <v>157</v>
      </c>
      <c r="M2399" s="106">
        <v>0</v>
      </c>
      <c r="N2399" s="111">
        <v>0</v>
      </c>
      <c r="O2399" s="112">
        <v>3.0016514515176399E-2</v>
      </c>
      <c r="P2399" s="112" t="s">
        <v>156</v>
      </c>
      <c r="Q2399" s="109">
        <v>0</v>
      </c>
      <c r="R2399" s="107">
        <v>0</v>
      </c>
      <c r="S2399" s="108">
        <v>3.1847416120845602E-3</v>
      </c>
      <c r="T2399" s="108" t="s">
        <v>156</v>
      </c>
      <c r="U2399" s="110" t="s">
        <v>157</v>
      </c>
      <c r="V2399" s="106">
        <v>0</v>
      </c>
      <c r="W2399" s="107">
        <v>0</v>
      </c>
      <c r="X2399" s="108">
        <v>4.7626941821855302E-3</v>
      </c>
      <c r="Y2399" s="108" t="s">
        <v>156</v>
      </c>
      <c r="Z2399" s="109">
        <v>0</v>
      </c>
      <c r="AA2399" s="107">
        <v>0</v>
      </c>
      <c r="AB2399" s="108">
        <v>1.4084387753449E-2</v>
      </c>
      <c r="AC2399" s="108" t="s">
        <v>156</v>
      </c>
      <c r="AD2399" s="110" t="s">
        <v>157</v>
      </c>
    </row>
    <row r="2400" spans="1:30" x14ac:dyDescent="0.2">
      <c r="A2400" s="105" t="s">
        <v>6964</v>
      </c>
      <c r="B2400" s="105" t="s">
        <v>6965</v>
      </c>
      <c r="C2400" s="105" t="s">
        <v>6966</v>
      </c>
      <c r="D2400" s="106">
        <v>0</v>
      </c>
      <c r="E2400" s="107">
        <v>0</v>
      </c>
      <c r="F2400" s="108">
        <v>2.6498776682923102E-2</v>
      </c>
      <c r="G2400" s="108" t="s">
        <v>156</v>
      </c>
      <c r="H2400" s="109">
        <v>0</v>
      </c>
      <c r="I2400" s="107">
        <v>0</v>
      </c>
      <c r="J2400" s="108">
        <v>1.2281279334305799E-2</v>
      </c>
      <c r="K2400" s="108" t="s">
        <v>156</v>
      </c>
      <c r="L2400" s="110" t="s">
        <v>157</v>
      </c>
      <c r="M2400" s="106">
        <v>0</v>
      </c>
      <c r="N2400" s="111">
        <v>0</v>
      </c>
      <c r="O2400" s="112">
        <v>3.4706595137919398E-2</v>
      </c>
      <c r="P2400" s="112" t="s">
        <v>156</v>
      </c>
      <c r="Q2400" s="109">
        <v>0</v>
      </c>
      <c r="R2400" s="107">
        <v>0</v>
      </c>
      <c r="S2400" s="108">
        <v>2.3741416311765201E-3</v>
      </c>
      <c r="T2400" s="108" t="s">
        <v>156</v>
      </c>
      <c r="U2400" s="110" t="s">
        <v>157</v>
      </c>
      <c r="V2400" s="106">
        <v>0</v>
      </c>
      <c r="W2400" s="107">
        <v>0</v>
      </c>
      <c r="X2400" s="108">
        <v>3.59593268354779E-3</v>
      </c>
      <c r="Y2400" s="108" t="s">
        <v>156</v>
      </c>
      <c r="Z2400" s="109">
        <v>0</v>
      </c>
      <c r="AA2400" s="107">
        <v>0</v>
      </c>
      <c r="AB2400" s="108">
        <v>1.15089095529012E-2</v>
      </c>
      <c r="AC2400" s="108" t="s">
        <v>156</v>
      </c>
      <c r="AD2400" s="110" t="s">
        <v>157</v>
      </c>
    </row>
    <row r="2401" spans="1:30" x14ac:dyDescent="0.2">
      <c r="A2401" s="105" t="s">
        <v>6967</v>
      </c>
      <c r="B2401" s="105" t="s">
        <v>6968</v>
      </c>
      <c r="C2401" s="105" t="s">
        <v>6969</v>
      </c>
      <c r="D2401" s="106">
        <v>0</v>
      </c>
      <c r="E2401" s="107">
        <v>0</v>
      </c>
      <c r="F2401" s="108">
        <v>3.8762720949014999E-2</v>
      </c>
      <c r="G2401" s="108" t="s">
        <v>156</v>
      </c>
      <c r="H2401" s="109">
        <v>0</v>
      </c>
      <c r="I2401" s="107">
        <v>0</v>
      </c>
      <c r="J2401" s="108">
        <v>9.8816165050411298E-3</v>
      </c>
      <c r="K2401" s="108" t="s">
        <v>156</v>
      </c>
      <c r="L2401" s="110" t="s">
        <v>157</v>
      </c>
      <c r="M2401" s="106">
        <v>0</v>
      </c>
      <c r="N2401" s="111">
        <v>0</v>
      </c>
      <c r="O2401" s="112">
        <v>2.5523875567273001E-2</v>
      </c>
      <c r="P2401" s="112" t="s">
        <v>156</v>
      </c>
      <c r="Q2401" s="109">
        <v>0</v>
      </c>
      <c r="R2401" s="107">
        <v>0</v>
      </c>
      <c r="S2401" s="108">
        <v>5.3727195057518204E-3</v>
      </c>
      <c r="T2401" s="108" t="s">
        <v>156</v>
      </c>
      <c r="U2401" s="110" t="s">
        <v>157</v>
      </c>
      <c r="V2401" s="116">
        <v>0</v>
      </c>
      <c r="W2401" s="107">
        <v>0</v>
      </c>
      <c r="X2401" s="108">
        <v>2.18278001737222E-3</v>
      </c>
      <c r="Y2401" s="108" t="s">
        <v>156</v>
      </c>
      <c r="Z2401" s="109">
        <v>0</v>
      </c>
      <c r="AA2401" s="107">
        <v>0</v>
      </c>
      <c r="AB2401" s="108">
        <v>1.1378837585402901E-2</v>
      </c>
      <c r="AC2401" s="108" t="s">
        <v>156</v>
      </c>
      <c r="AD2401" s="110" t="s">
        <v>157</v>
      </c>
    </row>
    <row r="2402" spans="1:30" x14ac:dyDescent="0.2">
      <c r="A2402" s="105" t="s">
        <v>6970</v>
      </c>
      <c r="B2402" s="105" t="s">
        <v>6971</v>
      </c>
      <c r="C2402" s="105" t="s">
        <v>6972</v>
      </c>
      <c r="D2402" s="106">
        <v>0</v>
      </c>
      <c r="E2402" s="107">
        <v>0</v>
      </c>
      <c r="F2402" s="108">
        <v>5.38136789976425E-2</v>
      </c>
      <c r="G2402" s="108" t="s">
        <v>156</v>
      </c>
      <c r="H2402" s="109">
        <v>0</v>
      </c>
      <c r="I2402" s="107">
        <v>0</v>
      </c>
      <c r="J2402" s="108">
        <v>8.8331524886304698E-3</v>
      </c>
      <c r="K2402" s="108" t="s">
        <v>156</v>
      </c>
      <c r="L2402" s="110" t="s">
        <v>157</v>
      </c>
      <c r="M2402" s="106">
        <v>0</v>
      </c>
      <c r="N2402" s="111">
        <v>0</v>
      </c>
      <c r="O2402" s="112">
        <v>3.9051785178803901E-2</v>
      </c>
      <c r="P2402" s="112" t="s">
        <v>156</v>
      </c>
      <c r="Q2402" s="109">
        <v>0</v>
      </c>
      <c r="R2402" s="107">
        <v>0</v>
      </c>
      <c r="S2402" s="108">
        <v>3.01177559669678E-3</v>
      </c>
      <c r="T2402" s="108" t="s">
        <v>156</v>
      </c>
      <c r="U2402" s="110" t="s">
        <v>157</v>
      </c>
      <c r="V2402" s="106">
        <v>0</v>
      </c>
      <c r="W2402" s="107">
        <v>0</v>
      </c>
      <c r="X2402" s="108">
        <v>3.4187769957534399E-3</v>
      </c>
      <c r="Y2402" s="108" t="s">
        <v>156</v>
      </c>
      <c r="Z2402" s="109">
        <v>0</v>
      </c>
      <c r="AA2402" s="107">
        <v>0</v>
      </c>
      <c r="AB2402" s="108">
        <v>1.40995879454795E-2</v>
      </c>
      <c r="AC2402" s="108" t="s">
        <v>156</v>
      </c>
      <c r="AD2402" s="110" t="s">
        <v>157</v>
      </c>
    </row>
    <row r="2403" spans="1:30" x14ac:dyDescent="0.2">
      <c r="A2403" s="105" t="s">
        <v>6973</v>
      </c>
      <c r="B2403" s="105" t="s">
        <v>6974</v>
      </c>
      <c r="C2403" s="105" t="s">
        <v>6975</v>
      </c>
      <c r="D2403" s="106">
        <v>0</v>
      </c>
      <c r="E2403" s="107">
        <v>0</v>
      </c>
      <c r="F2403" s="108">
        <v>4.6469757221004299E-2</v>
      </c>
      <c r="G2403" s="108" t="s">
        <v>156</v>
      </c>
      <c r="H2403" s="109">
        <v>0</v>
      </c>
      <c r="I2403" s="107">
        <v>0</v>
      </c>
      <c r="J2403" s="108">
        <v>1.0164008446020299E-2</v>
      </c>
      <c r="K2403" s="108" t="s">
        <v>156</v>
      </c>
      <c r="L2403" s="110" t="s">
        <v>157</v>
      </c>
      <c r="M2403" s="106">
        <v>0</v>
      </c>
      <c r="N2403" s="111">
        <v>0</v>
      </c>
      <c r="O2403" s="112">
        <v>1.4834237076225699E-2</v>
      </c>
      <c r="P2403" s="112" t="s">
        <v>156</v>
      </c>
      <c r="Q2403" s="109">
        <v>0</v>
      </c>
      <c r="R2403" s="107">
        <v>0</v>
      </c>
      <c r="S2403" s="108">
        <v>3.8135707081496102E-3</v>
      </c>
      <c r="T2403" s="108" t="s">
        <v>156</v>
      </c>
      <c r="U2403" s="110" t="s">
        <v>157</v>
      </c>
      <c r="V2403" s="106">
        <v>0</v>
      </c>
      <c r="W2403" s="107">
        <v>0</v>
      </c>
      <c r="X2403" s="108">
        <v>3.6873018532720199E-3</v>
      </c>
      <c r="Y2403" s="108" t="s">
        <v>156</v>
      </c>
      <c r="Z2403" s="109">
        <v>0</v>
      </c>
      <c r="AA2403" s="107">
        <v>0</v>
      </c>
      <c r="AB2403" s="108">
        <v>5.8043795271232202E-3</v>
      </c>
      <c r="AC2403" s="108" t="s">
        <v>156</v>
      </c>
      <c r="AD2403" s="110" t="s">
        <v>157</v>
      </c>
    </row>
    <row r="2404" spans="1:30" x14ac:dyDescent="0.2">
      <c r="A2404" s="105" t="s">
        <v>6976</v>
      </c>
      <c r="B2404" s="105" t="s">
        <v>6977</v>
      </c>
      <c r="C2404" s="105" t="s">
        <v>6978</v>
      </c>
      <c r="D2404" s="106">
        <v>0</v>
      </c>
      <c r="E2404" s="107">
        <v>0</v>
      </c>
      <c r="F2404" s="108">
        <v>4.7162652455036501E-2</v>
      </c>
      <c r="G2404" s="108" t="s">
        <v>156</v>
      </c>
      <c r="H2404" s="109">
        <v>0</v>
      </c>
      <c r="I2404" s="107">
        <v>0</v>
      </c>
      <c r="J2404" s="108">
        <v>8.5745589470868997E-3</v>
      </c>
      <c r="K2404" s="108" t="s">
        <v>156</v>
      </c>
      <c r="L2404" s="110" t="s">
        <v>157</v>
      </c>
      <c r="M2404" s="116">
        <v>0</v>
      </c>
      <c r="N2404" s="111">
        <v>0</v>
      </c>
      <c r="O2404" s="112">
        <v>1.72909542175404E-4</v>
      </c>
      <c r="P2404" s="112" t="s">
        <v>156</v>
      </c>
      <c r="Q2404" s="109">
        <v>0</v>
      </c>
      <c r="R2404" s="107">
        <v>0</v>
      </c>
      <c r="S2404" s="108">
        <v>3.4262697010838498E-3</v>
      </c>
      <c r="T2404" s="108" t="s">
        <v>156</v>
      </c>
      <c r="U2404" s="110" t="s">
        <v>157</v>
      </c>
      <c r="V2404" s="106">
        <v>0</v>
      </c>
      <c r="W2404" s="107">
        <v>0</v>
      </c>
      <c r="X2404" s="108">
        <v>3.14573812651681E-3</v>
      </c>
      <c r="Y2404" s="108" t="s">
        <v>156</v>
      </c>
      <c r="Z2404" s="109">
        <v>0</v>
      </c>
      <c r="AA2404" s="107">
        <v>0</v>
      </c>
      <c r="AB2404" s="108">
        <v>8.1178088377629291E-3</v>
      </c>
      <c r="AC2404" s="108" t="s">
        <v>156</v>
      </c>
      <c r="AD2404" s="110" t="s">
        <v>157</v>
      </c>
    </row>
    <row r="2405" spans="1:30" x14ac:dyDescent="0.2">
      <c r="A2405" s="105" t="s">
        <v>6979</v>
      </c>
      <c r="B2405" s="105" t="s">
        <v>6980</v>
      </c>
      <c r="C2405" s="105" t="s">
        <v>6981</v>
      </c>
      <c r="D2405" s="106">
        <v>0</v>
      </c>
      <c r="E2405" s="107">
        <v>0</v>
      </c>
      <c r="F2405" s="108">
        <v>4.7449784852837303E-2</v>
      </c>
      <c r="G2405" s="108" t="s">
        <v>156</v>
      </c>
      <c r="H2405" s="109">
        <v>0</v>
      </c>
      <c r="I2405" s="107">
        <v>0</v>
      </c>
      <c r="J2405" s="108">
        <v>8.9486133217782197E-3</v>
      </c>
      <c r="K2405" s="108" t="s">
        <v>156</v>
      </c>
      <c r="L2405" s="110" t="s">
        <v>157</v>
      </c>
      <c r="M2405" s="106">
        <v>0</v>
      </c>
      <c r="N2405" s="111">
        <v>0</v>
      </c>
      <c r="O2405" s="112">
        <v>2.9983541419246799E-2</v>
      </c>
      <c r="P2405" s="112" t="s">
        <v>156</v>
      </c>
      <c r="Q2405" s="109">
        <v>0</v>
      </c>
      <c r="R2405" s="107">
        <v>0</v>
      </c>
      <c r="S2405" s="108">
        <v>2.9959466665902801E-3</v>
      </c>
      <c r="T2405" s="108" t="s">
        <v>156</v>
      </c>
      <c r="U2405" s="110" t="s">
        <v>157</v>
      </c>
      <c r="V2405" s="116">
        <v>0</v>
      </c>
      <c r="W2405" s="107">
        <v>0</v>
      </c>
      <c r="X2405" s="108">
        <v>3.8453415120275698E-4</v>
      </c>
      <c r="Y2405" s="108" t="s">
        <v>156</v>
      </c>
      <c r="Z2405" s="109">
        <v>0</v>
      </c>
      <c r="AA2405" s="107">
        <v>0</v>
      </c>
      <c r="AB2405" s="108">
        <v>9.9609567337647503E-3</v>
      </c>
      <c r="AC2405" s="108" t="s">
        <v>156</v>
      </c>
      <c r="AD2405" s="110" t="s">
        <v>157</v>
      </c>
    </row>
    <row r="2406" spans="1:30" x14ac:dyDescent="0.2">
      <c r="A2406" s="105" t="s">
        <v>6982</v>
      </c>
      <c r="B2406" s="105" t="s">
        <v>6983</v>
      </c>
      <c r="C2406" s="105" t="s">
        <v>6984</v>
      </c>
      <c r="D2406" s="106">
        <v>0</v>
      </c>
      <c r="E2406" s="107">
        <v>0</v>
      </c>
      <c r="F2406" s="108">
        <v>6.5652215962542296E-2</v>
      </c>
      <c r="G2406" s="108" t="s">
        <v>156</v>
      </c>
      <c r="H2406" s="109">
        <v>0</v>
      </c>
      <c r="I2406" s="107">
        <v>0</v>
      </c>
      <c r="J2406" s="108">
        <v>5.1897903066164498E-3</v>
      </c>
      <c r="K2406" s="108" t="s">
        <v>156</v>
      </c>
      <c r="L2406" s="110" t="s">
        <v>157</v>
      </c>
      <c r="M2406" s="116">
        <v>3.0907361307564698E-5</v>
      </c>
      <c r="N2406" s="111">
        <v>-1.6784707998025794E-5</v>
      </c>
      <c r="O2406" s="112">
        <v>3.8451684818408903E-2</v>
      </c>
      <c r="P2406" s="112">
        <v>124409.47137404999</v>
      </c>
      <c r="Q2406" s="109">
        <v>0</v>
      </c>
      <c r="R2406" s="107">
        <v>0</v>
      </c>
      <c r="S2406" s="108">
        <v>3.7791812864549201E-3</v>
      </c>
      <c r="T2406" s="108" t="s">
        <v>156</v>
      </c>
      <c r="U2406" s="110" t="s">
        <v>157</v>
      </c>
      <c r="V2406" s="106">
        <v>0</v>
      </c>
      <c r="W2406" s="107">
        <v>0</v>
      </c>
      <c r="X2406" s="108">
        <v>3.1679261369354501E-3</v>
      </c>
      <c r="Y2406" s="108" t="s">
        <v>156</v>
      </c>
      <c r="Z2406" s="109">
        <v>1.5469909638554199E-4</v>
      </c>
      <c r="AA2406" s="107">
        <v>-7.9296515538795039E-5</v>
      </c>
      <c r="AB2406" s="108">
        <v>1.2864206260266501E-2</v>
      </c>
      <c r="AC2406" s="108">
        <v>8315.6311580555393</v>
      </c>
      <c r="AD2406" s="110" t="s">
        <v>157</v>
      </c>
    </row>
    <row r="2407" spans="1:30" x14ac:dyDescent="0.2">
      <c r="A2407" s="105" t="s">
        <v>6985</v>
      </c>
      <c r="B2407" s="105" t="s">
        <v>6986</v>
      </c>
      <c r="C2407" s="105" t="s">
        <v>6987</v>
      </c>
      <c r="D2407" s="106">
        <v>0</v>
      </c>
      <c r="E2407" s="107">
        <v>0</v>
      </c>
      <c r="F2407" s="108">
        <v>7.8984042452447806E-2</v>
      </c>
      <c r="G2407" s="108" t="s">
        <v>156</v>
      </c>
      <c r="H2407" s="109">
        <v>0</v>
      </c>
      <c r="I2407" s="107">
        <v>0</v>
      </c>
      <c r="J2407" s="108">
        <v>1.1916823311268501E-2</v>
      </c>
      <c r="K2407" s="108" t="s">
        <v>156</v>
      </c>
      <c r="L2407" s="110" t="s">
        <v>157</v>
      </c>
      <c r="M2407" s="106">
        <v>0</v>
      </c>
      <c r="N2407" s="111">
        <v>0</v>
      </c>
      <c r="O2407" s="112">
        <v>2.75082983948291E-2</v>
      </c>
      <c r="P2407" s="112" t="s">
        <v>156</v>
      </c>
      <c r="Q2407" s="113">
        <v>0</v>
      </c>
      <c r="R2407" s="107">
        <v>0</v>
      </c>
      <c r="S2407" s="108">
        <v>2.3295689879715901E-3</v>
      </c>
      <c r="T2407" s="108" t="s">
        <v>156</v>
      </c>
      <c r="U2407" s="110" t="s">
        <v>157</v>
      </c>
      <c r="V2407" s="106">
        <v>0</v>
      </c>
      <c r="W2407" s="107">
        <v>0</v>
      </c>
      <c r="X2407" s="108">
        <v>4.1191787816369299E-3</v>
      </c>
      <c r="Y2407" s="108" t="s">
        <v>156</v>
      </c>
      <c r="Z2407" s="109">
        <v>0</v>
      </c>
      <c r="AA2407" s="107">
        <v>0</v>
      </c>
      <c r="AB2407" s="108">
        <v>1.14201933665279E-2</v>
      </c>
      <c r="AC2407" s="108" t="s">
        <v>156</v>
      </c>
      <c r="AD2407" s="110" t="s">
        <v>157</v>
      </c>
    </row>
    <row r="2408" spans="1:30" x14ac:dyDescent="0.2">
      <c r="A2408" s="105" t="s">
        <v>6988</v>
      </c>
      <c r="B2408" s="105" t="s">
        <v>6989</v>
      </c>
      <c r="C2408" s="105" t="s">
        <v>6990</v>
      </c>
      <c r="D2408" s="106">
        <v>0</v>
      </c>
      <c r="E2408" s="107">
        <v>0</v>
      </c>
      <c r="F2408" s="108">
        <v>4.7452334169799701E-2</v>
      </c>
      <c r="G2408" s="108" t="s">
        <v>156</v>
      </c>
      <c r="H2408" s="109">
        <v>0</v>
      </c>
      <c r="I2408" s="107">
        <v>0</v>
      </c>
      <c r="J2408" s="108">
        <v>7.3409517069432202E-3</v>
      </c>
      <c r="K2408" s="108" t="s">
        <v>156</v>
      </c>
      <c r="L2408" s="110" t="s">
        <v>157</v>
      </c>
      <c r="M2408" s="106">
        <v>0</v>
      </c>
      <c r="N2408" s="111">
        <v>0</v>
      </c>
      <c r="O2408" s="112">
        <v>3.66688181259371E-2</v>
      </c>
      <c r="P2408" s="112" t="s">
        <v>156</v>
      </c>
      <c r="Q2408" s="109">
        <v>0</v>
      </c>
      <c r="R2408" s="107">
        <v>0</v>
      </c>
      <c r="S2408" s="108">
        <v>3.75639856903409E-3</v>
      </c>
      <c r="T2408" s="108" t="s">
        <v>156</v>
      </c>
      <c r="U2408" s="110" t="s">
        <v>157</v>
      </c>
      <c r="V2408" s="116">
        <v>0</v>
      </c>
      <c r="W2408" s="107">
        <v>0</v>
      </c>
      <c r="X2408" s="108">
        <v>2.9559997327357698E-4</v>
      </c>
      <c r="Y2408" s="108" t="s">
        <v>156</v>
      </c>
      <c r="Z2408" s="109">
        <v>0</v>
      </c>
      <c r="AA2408" s="107">
        <v>0</v>
      </c>
      <c r="AB2408" s="108">
        <v>9.9540443760574894E-3</v>
      </c>
      <c r="AC2408" s="108" t="s">
        <v>156</v>
      </c>
      <c r="AD2408" s="110" t="s">
        <v>157</v>
      </c>
    </row>
    <row r="2409" spans="1:30" x14ac:dyDescent="0.2">
      <c r="A2409" s="105" t="s">
        <v>6991</v>
      </c>
      <c r="B2409" s="105" t="s">
        <v>6992</v>
      </c>
      <c r="C2409" s="105" t="s">
        <v>6993</v>
      </c>
      <c r="D2409" s="116">
        <v>0</v>
      </c>
      <c r="E2409" s="107">
        <v>0</v>
      </c>
      <c r="F2409" s="114">
        <v>4.97678169314353E-5</v>
      </c>
      <c r="G2409" s="108" t="s">
        <v>156</v>
      </c>
      <c r="H2409" s="109">
        <v>0</v>
      </c>
      <c r="I2409" s="107">
        <v>0</v>
      </c>
      <c r="J2409" s="108">
        <v>1.9730325395743599E-4</v>
      </c>
      <c r="K2409" s="108" t="s">
        <v>156</v>
      </c>
      <c r="L2409" s="110" t="s">
        <v>157</v>
      </c>
      <c r="M2409" s="116">
        <v>0</v>
      </c>
      <c r="N2409" s="111">
        <v>0</v>
      </c>
      <c r="O2409" s="115">
        <v>5.8416576690103397E-5</v>
      </c>
      <c r="P2409" s="112" t="s">
        <v>156</v>
      </c>
      <c r="Q2409" s="113">
        <v>0</v>
      </c>
      <c r="R2409" s="107">
        <v>0</v>
      </c>
      <c r="S2409" s="108">
        <v>3.1919822612167502E-4</v>
      </c>
      <c r="T2409" s="108" t="s">
        <v>156</v>
      </c>
      <c r="U2409" s="110" t="s">
        <v>157</v>
      </c>
      <c r="V2409" s="116">
        <v>0</v>
      </c>
      <c r="W2409" s="107">
        <v>0</v>
      </c>
      <c r="X2409" s="114">
        <v>3.0852340434769603E-5</v>
      </c>
      <c r="Y2409" s="108" t="s">
        <v>156</v>
      </c>
      <c r="Z2409" s="113">
        <v>0</v>
      </c>
      <c r="AA2409" s="107">
        <v>0</v>
      </c>
      <c r="AB2409" s="114">
        <v>4.3786546451418502E-5</v>
      </c>
      <c r="AC2409" s="108" t="s">
        <v>156</v>
      </c>
      <c r="AD2409" s="110" t="s">
        <v>157</v>
      </c>
    </row>
    <row r="2410" spans="1:30" x14ac:dyDescent="0.2">
      <c r="A2410" s="105" t="s">
        <v>6994</v>
      </c>
      <c r="B2410" s="105" t="s">
        <v>6995</v>
      </c>
      <c r="C2410" s="105" t="s">
        <v>6996</v>
      </c>
      <c r="D2410" s="106">
        <v>-3.6974810240963902E-4</v>
      </c>
      <c r="E2410" s="107">
        <v>1.500534076845754E-4</v>
      </c>
      <c r="F2410" s="114">
        <v>5.7306900203313601E-5</v>
      </c>
      <c r="G2410" s="108">
        <v>15.4989031261678</v>
      </c>
      <c r="H2410" s="113">
        <v>0</v>
      </c>
      <c r="I2410" s="107">
        <v>0</v>
      </c>
      <c r="J2410" s="108">
        <v>1.04028501162711E-4</v>
      </c>
      <c r="K2410" s="108" t="s">
        <v>156</v>
      </c>
      <c r="L2410" s="110" t="s">
        <v>157</v>
      </c>
      <c r="M2410" s="106">
        <v>-2.1917476795033799E-4</v>
      </c>
      <c r="N2410" s="111">
        <v>1.1902615833080156E-4</v>
      </c>
      <c r="O2410" s="112">
        <v>1.3757077003343E-4</v>
      </c>
      <c r="P2410" s="112">
        <v>62.767612951049898</v>
      </c>
      <c r="Q2410" s="113">
        <v>0</v>
      </c>
      <c r="R2410" s="107">
        <v>0</v>
      </c>
      <c r="S2410" s="108">
        <v>3.2657295867689797E-4</v>
      </c>
      <c r="T2410" s="108" t="s">
        <v>156</v>
      </c>
      <c r="U2410" s="110" t="s">
        <v>157</v>
      </c>
      <c r="V2410" s="106">
        <v>-4.80884934738956E-4</v>
      </c>
      <c r="W2410" s="107">
        <v>7.9629894806914389E-5</v>
      </c>
      <c r="X2410" s="114">
        <v>8.4626351286147793E-5</v>
      </c>
      <c r="Y2410" s="108">
        <v>17.5980458468898</v>
      </c>
      <c r="Z2410" s="109">
        <v>-1.5469909638554199E-4</v>
      </c>
      <c r="AA2410" s="107">
        <v>7.9296515538795039E-5</v>
      </c>
      <c r="AB2410" s="114">
        <v>5.0902864650546699E-5</v>
      </c>
      <c r="AC2410" s="108">
        <v>32.904435668897698</v>
      </c>
      <c r="AD2410" s="110">
        <v>-6.0526796178676191E-3</v>
      </c>
    </row>
    <row r="2411" spans="1:30" x14ac:dyDescent="0.2">
      <c r="A2411" s="105" t="s">
        <v>6997</v>
      </c>
      <c r="B2411" s="105" t="s">
        <v>6998</v>
      </c>
      <c r="C2411" s="105" t="s">
        <v>6999</v>
      </c>
      <c r="D2411" s="116">
        <v>0</v>
      </c>
      <c r="E2411" s="107">
        <v>0</v>
      </c>
      <c r="F2411" s="114">
        <v>1.88993858328574E-5</v>
      </c>
      <c r="G2411" s="108" t="s">
        <v>156</v>
      </c>
      <c r="H2411" s="113">
        <v>0</v>
      </c>
      <c r="I2411" s="107">
        <v>0</v>
      </c>
      <c r="J2411" s="114">
        <v>5.9106874441174201E-5</v>
      </c>
      <c r="K2411" s="108" t="s">
        <v>156</v>
      </c>
      <c r="L2411" s="110" t="s">
        <v>157</v>
      </c>
      <c r="M2411" s="116">
        <v>0</v>
      </c>
      <c r="N2411" s="111">
        <v>0</v>
      </c>
      <c r="O2411" s="112">
        <v>1.0026982731664299E-4</v>
      </c>
      <c r="P2411" s="112" t="s">
        <v>156</v>
      </c>
      <c r="Q2411" s="109">
        <v>-1.77338974886536E-4</v>
      </c>
      <c r="R2411" s="107">
        <v>4.0909095719139415E-4</v>
      </c>
      <c r="S2411" s="108">
        <v>3.2564698727792903E-4</v>
      </c>
      <c r="T2411" s="108">
        <v>183.62967728119699</v>
      </c>
      <c r="U2411" s="110" t="s">
        <v>157</v>
      </c>
      <c r="V2411" s="116">
        <v>0</v>
      </c>
      <c r="W2411" s="107">
        <v>0</v>
      </c>
      <c r="X2411" s="114">
        <v>1.1500724304187901E-5</v>
      </c>
      <c r="Y2411" s="108" t="s">
        <v>156</v>
      </c>
      <c r="Z2411" s="113">
        <v>0</v>
      </c>
      <c r="AA2411" s="107">
        <v>0</v>
      </c>
      <c r="AB2411" s="114">
        <v>1.95038378524191E-5</v>
      </c>
      <c r="AC2411" s="108" t="s">
        <v>156</v>
      </c>
      <c r="AD2411" s="110" t="s">
        <v>157</v>
      </c>
    </row>
    <row r="2412" spans="1:30" x14ac:dyDescent="0.2">
      <c r="A2412" s="105" t="s">
        <v>7000</v>
      </c>
      <c r="B2412" s="105" t="s">
        <v>7001</v>
      </c>
      <c r="C2412" s="105" t="s">
        <v>7002</v>
      </c>
      <c r="D2412" s="116">
        <v>0</v>
      </c>
      <c r="E2412" s="107">
        <v>0</v>
      </c>
      <c r="F2412" s="114">
        <v>3.4968743441018302E-5</v>
      </c>
      <c r="G2412" s="108" t="s">
        <v>156</v>
      </c>
      <c r="H2412" s="109">
        <v>-3.7782299698795198E-4</v>
      </c>
      <c r="I2412" s="107">
        <v>9.308277826754176E-4</v>
      </c>
      <c r="J2412" s="108">
        <v>1.8952074449237201E-4</v>
      </c>
      <c r="K2412" s="108">
        <v>50.1612516980843</v>
      </c>
      <c r="L2412" s="110" t="s">
        <v>157</v>
      </c>
      <c r="M2412" s="116">
        <v>0</v>
      </c>
      <c r="N2412" s="111">
        <v>0</v>
      </c>
      <c r="O2412" s="112">
        <v>1.03490172304049E-4</v>
      </c>
      <c r="P2412" s="112" t="s">
        <v>156</v>
      </c>
      <c r="Q2412" s="113">
        <v>0</v>
      </c>
      <c r="R2412" s="107">
        <v>0</v>
      </c>
      <c r="S2412" s="108">
        <v>3.2977927609786E-4</v>
      </c>
      <c r="T2412" s="108" t="s">
        <v>156</v>
      </c>
      <c r="U2412" s="110" t="s">
        <v>157</v>
      </c>
      <c r="V2412" s="116">
        <v>0</v>
      </c>
      <c r="W2412" s="107">
        <v>0</v>
      </c>
      <c r="X2412" s="114">
        <v>7.8924433662564902E-5</v>
      </c>
      <c r="Y2412" s="108" t="s">
        <v>156</v>
      </c>
      <c r="Z2412" s="113">
        <v>0</v>
      </c>
      <c r="AA2412" s="107">
        <v>0</v>
      </c>
      <c r="AB2412" s="114">
        <v>2.8791691325291598E-5</v>
      </c>
      <c r="AC2412" s="108" t="s">
        <v>156</v>
      </c>
      <c r="AD2412" s="110" t="s">
        <v>157</v>
      </c>
    </row>
    <row r="2413" spans="1:30" x14ac:dyDescent="0.2">
      <c r="A2413" s="105" t="s">
        <v>7003</v>
      </c>
      <c r="B2413" s="105" t="s">
        <v>7004</v>
      </c>
      <c r="C2413" s="105" t="s">
        <v>7005</v>
      </c>
      <c r="D2413" s="106">
        <v>0</v>
      </c>
      <c r="E2413" s="107">
        <v>0</v>
      </c>
      <c r="F2413" s="108">
        <v>0</v>
      </c>
      <c r="G2413" s="108" t="s">
        <v>156</v>
      </c>
      <c r="H2413" s="109">
        <v>0</v>
      </c>
      <c r="I2413" s="107">
        <v>0</v>
      </c>
      <c r="J2413" s="108">
        <v>0</v>
      </c>
      <c r="K2413" s="108" t="s">
        <v>156</v>
      </c>
      <c r="L2413" s="110" t="s">
        <v>157</v>
      </c>
      <c r="M2413" s="106">
        <v>0</v>
      </c>
      <c r="N2413" s="111">
        <v>0</v>
      </c>
      <c r="O2413" s="112">
        <v>0</v>
      </c>
      <c r="P2413" s="112" t="s">
        <v>156</v>
      </c>
      <c r="Q2413" s="109">
        <v>0</v>
      </c>
      <c r="R2413" s="107">
        <v>0</v>
      </c>
      <c r="S2413" s="108">
        <v>0</v>
      </c>
      <c r="T2413" s="108" t="s">
        <v>156</v>
      </c>
      <c r="U2413" s="110" t="s">
        <v>157</v>
      </c>
      <c r="V2413" s="106">
        <v>0</v>
      </c>
      <c r="W2413" s="107">
        <v>0</v>
      </c>
      <c r="X2413" s="108">
        <v>0</v>
      </c>
      <c r="Y2413" s="108" t="s">
        <v>156</v>
      </c>
      <c r="Z2413" s="109">
        <v>0</v>
      </c>
      <c r="AA2413" s="107">
        <v>0</v>
      </c>
      <c r="AB2413" s="108">
        <v>0</v>
      </c>
      <c r="AC2413" s="108" t="s">
        <v>156</v>
      </c>
      <c r="AD2413" s="110" t="s">
        <v>157</v>
      </c>
    </row>
    <row r="2414" spans="1:30" x14ac:dyDescent="0.2">
      <c r="A2414" s="105" t="s">
        <v>7006</v>
      </c>
      <c r="B2414" s="105" t="s">
        <v>7007</v>
      </c>
      <c r="C2414" s="105" t="s">
        <v>7008</v>
      </c>
      <c r="D2414" s="106">
        <v>0</v>
      </c>
      <c r="E2414" s="107">
        <v>0</v>
      </c>
      <c r="F2414" s="108">
        <v>0</v>
      </c>
      <c r="G2414" s="108" t="s">
        <v>156</v>
      </c>
      <c r="H2414" s="109">
        <v>0</v>
      </c>
      <c r="I2414" s="107">
        <v>0</v>
      </c>
      <c r="J2414" s="108">
        <v>0</v>
      </c>
      <c r="K2414" s="108" t="s">
        <v>156</v>
      </c>
      <c r="L2414" s="110" t="s">
        <v>157</v>
      </c>
      <c r="M2414" s="106">
        <v>0</v>
      </c>
      <c r="N2414" s="111">
        <v>0</v>
      </c>
      <c r="O2414" s="112">
        <v>0</v>
      </c>
      <c r="P2414" s="112" t="s">
        <v>156</v>
      </c>
      <c r="Q2414" s="109">
        <v>0</v>
      </c>
      <c r="R2414" s="107">
        <v>0</v>
      </c>
      <c r="S2414" s="108">
        <v>0</v>
      </c>
      <c r="T2414" s="108" t="s">
        <v>156</v>
      </c>
      <c r="U2414" s="110" t="s">
        <v>157</v>
      </c>
      <c r="V2414" s="106">
        <v>0</v>
      </c>
      <c r="W2414" s="107">
        <v>0</v>
      </c>
      <c r="X2414" s="108">
        <v>0</v>
      </c>
      <c r="Y2414" s="108" t="s">
        <v>156</v>
      </c>
      <c r="Z2414" s="109">
        <v>0</v>
      </c>
      <c r="AA2414" s="107">
        <v>0</v>
      </c>
      <c r="AB2414" s="108">
        <v>0</v>
      </c>
      <c r="AC2414" s="108" t="s">
        <v>156</v>
      </c>
      <c r="AD2414" s="110" t="s">
        <v>157</v>
      </c>
    </row>
    <row r="2415" spans="1:30" x14ac:dyDescent="0.2">
      <c r="A2415" s="105" t="s">
        <v>7009</v>
      </c>
      <c r="B2415" s="105" t="s">
        <v>7010</v>
      </c>
      <c r="C2415" s="105" t="s">
        <v>7011</v>
      </c>
      <c r="D2415" s="106">
        <v>0</v>
      </c>
      <c r="E2415" s="107">
        <v>0</v>
      </c>
      <c r="F2415" s="108">
        <v>0</v>
      </c>
      <c r="G2415" s="108" t="s">
        <v>156</v>
      </c>
      <c r="H2415" s="109">
        <v>0</v>
      </c>
      <c r="I2415" s="107">
        <v>0</v>
      </c>
      <c r="J2415" s="108">
        <v>0</v>
      </c>
      <c r="K2415" s="108" t="s">
        <v>156</v>
      </c>
      <c r="L2415" s="110" t="s">
        <v>157</v>
      </c>
      <c r="M2415" s="106">
        <v>0</v>
      </c>
      <c r="N2415" s="111">
        <v>0</v>
      </c>
      <c r="O2415" s="112">
        <v>0</v>
      </c>
      <c r="P2415" s="112" t="s">
        <v>156</v>
      </c>
      <c r="Q2415" s="109">
        <v>0</v>
      </c>
      <c r="R2415" s="107">
        <v>0</v>
      </c>
      <c r="S2415" s="108">
        <v>0</v>
      </c>
      <c r="T2415" s="108" t="s">
        <v>156</v>
      </c>
      <c r="U2415" s="110" t="s">
        <v>157</v>
      </c>
      <c r="V2415" s="106">
        <v>0</v>
      </c>
      <c r="W2415" s="107">
        <v>0</v>
      </c>
      <c r="X2415" s="108">
        <v>0</v>
      </c>
      <c r="Y2415" s="108" t="s">
        <v>156</v>
      </c>
      <c r="Z2415" s="109">
        <v>0</v>
      </c>
      <c r="AA2415" s="107">
        <v>0</v>
      </c>
      <c r="AB2415" s="108">
        <v>0</v>
      </c>
      <c r="AC2415" s="108" t="s">
        <v>156</v>
      </c>
      <c r="AD2415" s="110" t="s">
        <v>157</v>
      </c>
    </row>
    <row r="2416" spans="1:30" x14ac:dyDescent="0.2">
      <c r="A2416" s="105" t="s">
        <v>7012</v>
      </c>
      <c r="B2416" s="105" t="s">
        <v>7013</v>
      </c>
      <c r="C2416" s="105" t="s">
        <v>7014</v>
      </c>
      <c r="D2416" s="106">
        <v>0</v>
      </c>
      <c r="E2416" s="107">
        <v>0</v>
      </c>
      <c r="F2416" s="108">
        <v>0</v>
      </c>
      <c r="G2416" s="108" t="s">
        <v>156</v>
      </c>
      <c r="H2416" s="109">
        <v>0</v>
      </c>
      <c r="I2416" s="107">
        <v>0</v>
      </c>
      <c r="J2416" s="108">
        <v>0</v>
      </c>
      <c r="K2416" s="108" t="s">
        <v>156</v>
      </c>
      <c r="L2416" s="110" t="s">
        <v>157</v>
      </c>
      <c r="M2416" s="106">
        <v>0</v>
      </c>
      <c r="N2416" s="111">
        <v>0</v>
      </c>
      <c r="O2416" s="112">
        <v>0</v>
      </c>
      <c r="P2416" s="112" t="s">
        <v>156</v>
      </c>
      <c r="Q2416" s="109">
        <v>0</v>
      </c>
      <c r="R2416" s="107">
        <v>0</v>
      </c>
      <c r="S2416" s="108">
        <v>0</v>
      </c>
      <c r="T2416" s="108" t="s">
        <v>156</v>
      </c>
      <c r="U2416" s="110" t="s">
        <v>157</v>
      </c>
      <c r="V2416" s="106">
        <v>0</v>
      </c>
      <c r="W2416" s="107">
        <v>0</v>
      </c>
      <c r="X2416" s="108">
        <v>0</v>
      </c>
      <c r="Y2416" s="108" t="s">
        <v>156</v>
      </c>
      <c r="Z2416" s="109">
        <v>0</v>
      </c>
      <c r="AA2416" s="107">
        <v>0</v>
      </c>
      <c r="AB2416" s="108">
        <v>0</v>
      </c>
      <c r="AC2416" s="108" t="s">
        <v>156</v>
      </c>
      <c r="AD2416" s="110" t="s">
        <v>157</v>
      </c>
    </row>
    <row r="2417" spans="1:30" x14ac:dyDescent="0.2">
      <c r="A2417" s="105" t="s">
        <v>7015</v>
      </c>
      <c r="B2417" s="105" t="s">
        <v>7016</v>
      </c>
      <c r="C2417" s="105" t="s">
        <v>7017</v>
      </c>
      <c r="D2417" s="106">
        <v>0</v>
      </c>
      <c r="E2417" s="107">
        <v>0</v>
      </c>
      <c r="F2417" s="108">
        <v>0</v>
      </c>
      <c r="G2417" s="108" t="s">
        <v>156</v>
      </c>
      <c r="H2417" s="109">
        <v>0</v>
      </c>
      <c r="I2417" s="107">
        <v>0</v>
      </c>
      <c r="J2417" s="108">
        <v>0</v>
      </c>
      <c r="K2417" s="108" t="s">
        <v>156</v>
      </c>
      <c r="L2417" s="110" t="s">
        <v>157</v>
      </c>
      <c r="M2417" s="106">
        <v>0</v>
      </c>
      <c r="N2417" s="111">
        <v>0</v>
      </c>
      <c r="O2417" s="112">
        <v>0</v>
      </c>
      <c r="P2417" s="112" t="s">
        <v>156</v>
      </c>
      <c r="Q2417" s="109">
        <v>0</v>
      </c>
      <c r="R2417" s="107">
        <v>0</v>
      </c>
      <c r="S2417" s="108">
        <v>0</v>
      </c>
      <c r="T2417" s="108" t="s">
        <v>156</v>
      </c>
      <c r="U2417" s="110" t="s">
        <v>157</v>
      </c>
      <c r="V2417" s="106">
        <v>0</v>
      </c>
      <c r="W2417" s="107">
        <v>0</v>
      </c>
      <c r="X2417" s="108">
        <v>0</v>
      </c>
      <c r="Y2417" s="108" t="s">
        <v>156</v>
      </c>
      <c r="Z2417" s="109">
        <v>0</v>
      </c>
      <c r="AA2417" s="107">
        <v>0</v>
      </c>
      <c r="AB2417" s="108">
        <v>0</v>
      </c>
      <c r="AC2417" s="108" t="s">
        <v>156</v>
      </c>
      <c r="AD2417" s="110" t="s">
        <v>157</v>
      </c>
    </row>
    <row r="2418" spans="1:30" x14ac:dyDescent="0.2">
      <c r="A2418" s="105" t="s">
        <v>7018</v>
      </c>
      <c r="B2418" s="105" t="s">
        <v>7019</v>
      </c>
      <c r="C2418" s="105" t="s">
        <v>7020</v>
      </c>
      <c r="D2418" s="106">
        <v>0</v>
      </c>
      <c r="E2418" s="107">
        <v>0</v>
      </c>
      <c r="F2418" s="108">
        <v>0</v>
      </c>
      <c r="G2418" s="108" t="s">
        <v>156</v>
      </c>
      <c r="H2418" s="109">
        <v>0</v>
      </c>
      <c r="I2418" s="107">
        <v>0</v>
      </c>
      <c r="J2418" s="108">
        <v>0</v>
      </c>
      <c r="K2418" s="108" t="s">
        <v>156</v>
      </c>
      <c r="L2418" s="110" t="s">
        <v>157</v>
      </c>
      <c r="M2418" s="106">
        <v>0</v>
      </c>
      <c r="N2418" s="111">
        <v>0</v>
      </c>
      <c r="O2418" s="112">
        <v>0</v>
      </c>
      <c r="P2418" s="112" t="s">
        <v>156</v>
      </c>
      <c r="Q2418" s="109">
        <v>0</v>
      </c>
      <c r="R2418" s="107">
        <v>0</v>
      </c>
      <c r="S2418" s="108">
        <v>0</v>
      </c>
      <c r="T2418" s="108" t="s">
        <v>156</v>
      </c>
      <c r="U2418" s="110" t="s">
        <v>157</v>
      </c>
      <c r="V2418" s="106">
        <v>0</v>
      </c>
      <c r="W2418" s="107">
        <v>0</v>
      </c>
      <c r="X2418" s="108">
        <v>0</v>
      </c>
      <c r="Y2418" s="108" t="s">
        <v>156</v>
      </c>
      <c r="Z2418" s="109">
        <v>0</v>
      </c>
      <c r="AA2418" s="107">
        <v>0</v>
      </c>
      <c r="AB2418" s="108">
        <v>0</v>
      </c>
      <c r="AC2418" s="108" t="s">
        <v>156</v>
      </c>
      <c r="AD2418" s="110" t="s">
        <v>157</v>
      </c>
    </row>
    <row r="2419" spans="1:30" x14ac:dyDescent="0.2">
      <c r="A2419" s="105" t="s">
        <v>7021</v>
      </c>
      <c r="B2419" s="105" t="s">
        <v>7022</v>
      </c>
      <c r="C2419" s="105" t="s">
        <v>7023</v>
      </c>
      <c r="D2419" s="116">
        <v>0</v>
      </c>
      <c r="E2419" s="107">
        <v>0</v>
      </c>
      <c r="F2419" s="108">
        <v>4.03987804351009E-4</v>
      </c>
      <c r="G2419" s="108" t="s">
        <v>156</v>
      </c>
      <c r="H2419" s="113">
        <v>0</v>
      </c>
      <c r="I2419" s="107">
        <v>0</v>
      </c>
      <c r="J2419" s="108">
        <v>4.0265033933273899E-4</v>
      </c>
      <c r="K2419" s="108" t="s">
        <v>156</v>
      </c>
      <c r="L2419" s="110" t="s">
        <v>157</v>
      </c>
      <c r="M2419" s="116">
        <v>0</v>
      </c>
      <c r="N2419" s="111">
        <v>0</v>
      </c>
      <c r="O2419" s="112">
        <v>2.8232338482571802E-4</v>
      </c>
      <c r="P2419" s="112" t="s">
        <v>156</v>
      </c>
      <c r="Q2419" s="113">
        <v>0</v>
      </c>
      <c r="R2419" s="107">
        <v>0</v>
      </c>
      <c r="S2419" s="108">
        <v>1.8066260171504801E-4</v>
      </c>
      <c r="T2419" s="108" t="s">
        <v>156</v>
      </c>
      <c r="U2419" s="110" t="s">
        <v>157</v>
      </c>
      <c r="V2419" s="116">
        <v>0</v>
      </c>
      <c r="W2419" s="107">
        <v>0</v>
      </c>
      <c r="X2419" s="108">
        <v>8.0782564756075705E-4</v>
      </c>
      <c r="Y2419" s="108" t="s">
        <v>156</v>
      </c>
      <c r="Z2419" s="113">
        <v>0</v>
      </c>
      <c r="AA2419" s="107">
        <v>0</v>
      </c>
      <c r="AB2419" s="114">
        <v>9.7366900278253994E-5</v>
      </c>
      <c r="AC2419" s="108" t="s">
        <v>156</v>
      </c>
      <c r="AD2419" s="110" t="s">
        <v>157</v>
      </c>
    </row>
    <row r="2420" spans="1:30" x14ac:dyDescent="0.2">
      <c r="A2420" s="105" t="s">
        <v>7024</v>
      </c>
      <c r="B2420" s="105" t="s">
        <v>7025</v>
      </c>
      <c r="C2420" s="105" t="s">
        <v>7026</v>
      </c>
      <c r="D2420" s="116">
        <v>0</v>
      </c>
      <c r="E2420" s="107">
        <v>0</v>
      </c>
      <c r="F2420" s="114">
        <v>3.9604406754150702E-5</v>
      </c>
      <c r="G2420" s="108" t="s">
        <v>156</v>
      </c>
      <c r="H2420" s="113">
        <v>0</v>
      </c>
      <c r="I2420" s="107">
        <v>0</v>
      </c>
      <c r="J2420" s="108">
        <v>2.5435896864848498E-4</v>
      </c>
      <c r="K2420" s="108" t="s">
        <v>156</v>
      </c>
      <c r="L2420" s="110" t="s">
        <v>157</v>
      </c>
      <c r="M2420" s="116">
        <v>0</v>
      </c>
      <c r="N2420" s="111">
        <v>0</v>
      </c>
      <c r="O2420" s="112">
        <v>3.12883254914619E-4</v>
      </c>
      <c r="P2420" s="112" t="s">
        <v>156</v>
      </c>
      <c r="Q2420" s="113">
        <v>0</v>
      </c>
      <c r="R2420" s="107">
        <v>0</v>
      </c>
      <c r="S2420" s="114">
        <v>2.0910531308363101E-5</v>
      </c>
      <c r="T2420" s="108" t="s">
        <v>156</v>
      </c>
      <c r="U2420" s="110" t="s">
        <v>157</v>
      </c>
      <c r="V2420" s="116">
        <v>0</v>
      </c>
      <c r="W2420" s="107">
        <v>0</v>
      </c>
      <c r="X2420" s="114">
        <v>7.9900676081752096E-5</v>
      </c>
      <c r="Y2420" s="108" t="s">
        <v>156</v>
      </c>
      <c r="Z2420" s="113">
        <v>0</v>
      </c>
      <c r="AA2420" s="107">
        <v>0</v>
      </c>
      <c r="AB2420" s="114">
        <v>8.5895325970082703E-5</v>
      </c>
      <c r="AC2420" s="108" t="s">
        <v>156</v>
      </c>
      <c r="AD2420" s="110" t="s">
        <v>157</v>
      </c>
    </row>
    <row r="2421" spans="1:30" x14ac:dyDescent="0.2">
      <c r="A2421" s="105" t="s">
        <v>7027</v>
      </c>
      <c r="B2421" s="105" t="s">
        <v>7028</v>
      </c>
      <c r="C2421" s="105" t="s">
        <v>7029</v>
      </c>
      <c r="D2421" s="116">
        <v>0</v>
      </c>
      <c r="E2421" s="107">
        <v>0</v>
      </c>
      <c r="F2421" s="108">
        <v>3.9204563316961298E-4</v>
      </c>
      <c r="G2421" s="108" t="s">
        <v>156</v>
      </c>
      <c r="H2421" s="113">
        <v>0</v>
      </c>
      <c r="I2421" s="107">
        <v>0</v>
      </c>
      <c r="J2421" s="108">
        <v>2.3961769125438299E-4</v>
      </c>
      <c r="K2421" s="108" t="s">
        <v>156</v>
      </c>
      <c r="L2421" s="110" t="s">
        <v>157</v>
      </c>
      <c r="M2421" s="116">
        <v>0</v>
      </c>
      <c r="N2421" s="111">
        <v>0</v>
      </c>
      <c r="O2421" s="112">
        <v>2.4450593672480602E-4</v>
      </c>
      <c r="P2421" s="112" t="s">
        <v>156</v>
      </c>
      <c r="Q2421" s="113">
        <v>0</v>
      </c>
      <c r="R2421" s="107">
        <v>0</v>
      </c>
      <c r="S2421" s="114">
        <v>2.09741325896523E-5</v>
      </c>
      <c r="T2421" s="108" t="s">
        <v>156</v>
      </c>
      <c r="U2421" s="110" t="s">
        <v>157</v>
      </c>
      <c r="V2421" s="116">
        <v>0</v>
      </c>
      <c r="W2421" s="107">
        <v>0</v>
      </c>
      <c r="X2421" s="108">
        <v>3.62768101971283E-4</v>
      </c>
      <c r="Y2421" s="108" t="s">
        <v>156</v>
      </c>
      <c r="Z2421" s="113">
        <v>0</v>
      </c>
      <c r="AA2421" s="107">
        <v>0</v>
      </c>
      <c r="AB2421" s="114">
        <v>8.6306045560826199E-5</v>
      </c>
      <c r="AC2421" s="108" t="s">
        <v>156</v>
      </c>
      <c r="AD2421" s="110" t="s">
        <v>157</v>
      </c>
    </row>
    <row r="2422" spans="1:30" x14ac:dyDescent="0.2">
      <c r="A2422" s="105" t="s">
        <v>7030</v>
      </c>
      <c r="B2422" s="105" t="s">
        <v>7031</v>
      </c>
      <c r="C2422" s="105" t="s">
        <v>7032</v>
      </c>
      <c r="D2422" s="116">
        <v>0</v>
      </c>
      <c r="E2422" s="107">
        <v>0</v>
      </c>
      <c r="F2422" s="114">
        <v>1.8576432350178699E-5</v>
      </c>
      <c r="G2422" s="108" t="s">
        <v>156</v>
      </c>
      <c r="H2422" s="113">
        <v>0</v>
      </c>
      <c r="I2422" s="107">
        <v>0</v>
      </c>
      <c r="J2422" s="108">
        <v>2.5376325699087102E-4</v>
      </c>
      <c r="K2422" s="108" t="s">
        <v>156</v>
      </c>
      <c r="L2422" s="110" t="s">
        <v>157</v>
      </c>
      <c r="M2422" s="116">
        <v>0</v>
      </c>
      <c r="N2422" s="111">
        <v>0</v>
      </c>
      <c r="O2422" s="112">
        <v>2.73063320421452E-4</v>
      </c>
      <c r="P2422" s="112" t="s">
        <v>156</v>
      </c>
      <c r="Q2422" s="113">
        <v>0</v>
      </c>
      <c r="R2422" s="107">
        <v>0</v>
      </c>
      <c r="S2422" s="108">
        <v>1.5393089768679299E-4</v>
      </c>
      <c r="T2422" s="108" t="s">
        <v>156</v>
      </c>
      <c r="U2422" s="110" t="s">
        <v>157</v>
      </c>
      <c r="V2422" s="116">
        <v>0</v>
      </c>
      <c r="W2422" s="107">
        <v>0</v>
      </c>
      <c r="X2422" s="108">
        <v>7.5890801489032799E-4</v>
      </c>
      <c r="Y2422" s="108" t="s">
        <v>156</v>
      </c>
      <c r="Z2422" s="113">
        <v>0</v>
      </c>
      <c r="AA2422" s="107">
        <v>0</v>
      </c>
      <c r="AB2422" s="114">
        <v>6.2096627467080799E-5</v>
      </c>
      <c r="AC2422" s="108" t="s">
        <v>156</v>
      </c>
      <c r="AD2422" s="110" t="s">
        <v>157</v>
      </c>
    </row>
    <row r="2423" spans="1:30" x14ac:dyDescent="0.2">
      <c r="A2423" s="105" t="s">
        <v>7033</v>
      </c>
      <c r="B2423" s="105" t="s">
        <v>7034</v>
      </c>
      <c r="C2423" s="105" t="s">
        <v>7035</v>
      </c>
      <c r="D2423" s="106">
        <v>0</v>
      </c>
      <c r="E2423" s="107">
        <v>0</v>
      </c>
      <c r="F2423" s="108">
        <v>2.77220654109523E-3</v>
      </c>
      <c r="G2423" s="108" t="s">
        <v>156</v>
      </c>
      <c r="H2423" s="113">
        <v>0</v>
      </c>
      <c r="I2423" s="107">
        <v>0</v>
      </c>
      <c r="J2423" s="114">
        <v>9.4218522915399693E-6</v>
      </c>
      <c r="K2423" s="108" t="s">
        <v>156</v>
      </c>
      <c r="L2423" s="110" t="s">
        <v>157</v>
      </c>
      <c r="M2423" s="106">
        <v>0</v>
      </c>
      <c r="N2423" s="111">
        <v>0</v>
      </c>
      <c r="O2423" s="112">
        <v>1.17590072871333E-3</v>
      </c>
      <c r="P2423" s="112" t="s">
        <v>156</v>
      </c>
      <c r="Q2423" s="113">
        <v>0</v>
      </c>
      <c r="R2423" s="107">
        <v>0</v>
      </c>
      <c r="S2423" s="114">
        <v>5.8577649149536999E-5</v>
      </c>
      <c r="T2423" s="108" t="s">
        <v>156</v>
      </c>
      <c r="U2423" s="110" t="s">
        <v>157</v>
      </c>
      <c r="V2423" s="116">
        <v>0</v>
      </c>
      <c r="W2423" s="107">
        <v>0</v>
      </c>
      <c r="X2423" s="108">
        <v>9.0922292065770296E-4</v>
      </c>
      <c r="Y2423" s="108" t="s">
        <v>156</v>
      </c>
      <c r="Z2423" s="113">
        <v>0</v>
      </c>
      <c r="AA2423" s="107">
        <v>0</v>
      </c>
      <c r="AB2423" s="114">
        <v>2.4105325096096501E-5</v>
      </c>
      <c r="AC2423" s="108" t="s">
        <v>156</v>
      </c>
      <c r="AD2423" s="110" t="s">
        <v>157</v>
      </c>
    </row>
    <row r="2424" spans="1:30" x14ac:dyDescent="0.2">
      <c r="A2424" s="105" t="s">
        <v>7036</v>
      </c>
      <c r="B2424" s="105" t="s">
        <v>7037</v>
      </c>
      <c r="C2424" s="105" t="s">
        <v>7038</v>
      </c>
      <c r="D2424" s="116">
        <v>0</v>
      </c>
      <c r="E2424" s="107">
        <v>0</v>
      </c>
      <c r="F2424" s="108">
        <v>7.9421704384676503E-4</v>
      </c>
      <c r="G2424" s="108" t="s">
        <v>156</v>
      </c>
      <c r="H2424" s="113">
        <v>0</v>
      </c>
      <c r="I2424" s="107">
        <v>0</v>
      </c>
      <c r="J2424" s="114">
        <v>3.9627065209162802E-5</v>
      </c>
      <c r="K2424" s="108" t="s">
        <v>156</v>
      </c>
      <c r="L2424" s="110" t="s">
        <v>157</v>
      </c>
      <c r="M2424" s="106">
        <v>0</v>
      </c>
      <c r="N2424" s="111">
        <v>0</v>
      </c>
      <c r="O2424" s="112">
        <v>1.57217054860026E-3</v>
      </c>
      <c r="P2424" s="112" t="s">
        <v>156</v>
      </c>
      <c r="Q2424" s="113">
        <v>0</v>
      </c>
      <c r="R2424" s="107">
        <v>0</v>
      </c>
      <c r="S2424" s="114">
        <v>4.4468169925803099E-5</v>
      </c>
      <c r="T2424" s="108" t="s">
        <v>156</v>
      </c>
      <c r="U2424" s="110" t="s">
        <v>157</v>
      </c>
      <c r="V2424" s="116">
        <v>0</v>
      </c>
      <c r="W2424" s="107">
        <v>0</v>
      </c>
      <c r="X2424" s="108">
        <v>1.07347837188933E-3</v>
      </c>
      <c r="Y2424" s="108" t="s">
        <v>156</v>
      </c>
      <c r="Z2424" s="113">
        <v>0</v>
      </c>
      <c r="AA2424" s="107">
        <v>0</v>
      </c>
      <c r="AB2424" s="114">
        <v>3.2158460308673698E-5</v>
      </c>
      <c r="AC2424" s="108" t="s">
        <v>156</v>
      </c>
      <c r="AD2424" s="110" t="s">
        <v>157</v>
      </c>
    </row>
    <row r="2425" spans="1:30" x14ac:dyDescent="0.2">
      <c r="A2425" s="105" t="s">
        <v>7039</v>
      </c>
      <c r="B2425" s="105" t="s">
        <v>7040</v>
      </c>
      <c r="C2425" s="105" t="s">
        <v>7041</v>
      </c>
      <c r="D2425" s="116">
        <v>0</v>
      </c>
      <c r="E2425" s="107">
        <v>0</v>
      </c>
      <c r="F2425" s="108">
        <v>2.1432414090716001E-3</v>
      </c>
      <c r="G2425" s="108" t="s">
        <v>156</v>
      </c>
      <c r="H2425" s="113">
        <v>0</v>
      </c>
      <c r="I2425" s="107">
        <v>0</v>
      </c>
      <c r="J2425" s="114">
        <v>2.8746879945291602E-5</v>
      </c>
      <c r="K2425" s="108" t="s">
        <v>156</v>
      </c>
      <c r="L2425" s="110" t="s">
        <v>157</v>
      </c>
      <c r="M2425" s="106">
        <v>0</v>
      </c>
      <c r="N2425" s="111">
        <v>0</v>
      </c>
      <c r="O2425" s="112">
        <v>1.49664926041406E-3</v>
      </c>
      <c r="P2425" s="112" t="s">
        <v>156</v>
      </c>
      <c r="Q2425" s="113">
        <v>0</v>
      </c>
      <c r="R2425" s="107">
        <v>0</v>
      </c>
      <c r="S2425" s="114">
        <v>2.98986259202969E-5</v>
      </c>
      <c r="T2425" s="108" t="s">
        <v>156</v>
      </c>
      <c r="U2425" s="110" t="s">
        <v>157</v>
      </c>
      <c r="V2425" s="116">
        <v>0</v>
      </c>
      <c r="W2425" s="107">
        <v>0</v>
      </c>
      <c r="X2425" s="108">
        <v>8.7211999823203596E-4</v>
      </c>
      <c r="Y2425" s="108" t="s">
        <v>156</v>
      </c>
      <c r="Z2425" s="113">
        <v>0</v>
      </c>
      <c r="AA2425" s="107">
        <v>0</v>
      </c>
      <c r="AB2425" s="114">
        <v>4.0400867087518403E-5</v>
      </c>
      <c r="AC2425" s="108" t="s">
        <v>156</v>
      </c>
      <c r="AD2425" s="110" t="s">
        <v>157</v>
      </c>
    </row>
    <row r="2426" spans="1:30" x14ac:dyDescent="0.2">
      <c r="A2426" s="105" t="s">
        <v>7042</v>
      </c>
      <c r="B2426" s="105" t="s">
        <v>7043</v>
      </c>
      <c r="C2426" s="105" t="s">
        <v>7044</v>
      </c>
      <c r="D2426" s="106">
        <v>0</v>
      </c>
      <c r="E2426" s="107">
        <v>0</v>
      </c>
      <c r="F2426" s="108">
        <v>2.5862865831087901E-3</v>
      </c>
      <c r="G2426" s="108" t="s">
        <v>156</v>
      </c>
      <c r="H2426" s="113">
        <v>0</v>
      </c>
      <c r="I2426" s="107">
        <v>0</v>
      </c>
      <c r="J2426" s="114">
        <v>4.6477419605833297E-5</v>
      </c>
      <c r="K2426" s="108" t="s">
        <v>156</v>
      </c>
      <c r="L2426" s="110" t="s">
        <v>157</v>
      </c>
      <c r="M2426" s="116">
        <v>0</v>
      </c>
      <c r="N2426" s="111">
        <v>0</v>
      </c>
      <c r="O2426" s="112">
        <v>1.33927691670525E-3</v>
      </c>
      <c r="P2426" s="112" t="s">
        <v>156</v>
      </c>
      <c r="Q2426" s="113">
        <v>0</v>
      </c>
      <c r="R2426" s="107">
        <v>0</v>
      </c>
      <c r="S2426" s="114">
        <v>5.0476662595502699E-5</v>
      </c>
      <c r="T2426" s="108" t="s">
        <v>156</v>
      </c>
      <c r="U2426" s="110" t="s">
        <v>157</v>
      </c>
      <c r="V2426" s="116">
        <v>0</v>
      </c>
      <c r="W2426" s="107">
        <v>0</v>
      </c>
      <c r="X2426" s="108">
        <v>1.41415932782703E-3</v>
      </c>
      <c r="Y2426" s="108" t="s">
        <v>156</v>
      </c>
      <c r="Z2426" s="113">
        <v>0</v>
      </c>
      <c r="AA2426" s="107">
        <v>0</v>
      </c>
      <c r="AB2426" s="114">
        <v>3.3334505730128202E-5</v>
      </c>
      <c r="AC2426" s="108" t="s">
        <v>156</v>
      </c>
      <c r="AD2426" s="110" t="s">
        <v>157</v>
      </c>
    </row>
    <row r="2427" spans="1:30" x14ac:dyDescent="0.2">
      <c r="A2427" s="105" t="s">
        <v>7045</v>
      </c>
      <c r="B2427" s="105" t="s">
        <v>7046</v>
      </c>
      <c r="C2427" s="105" t="s">
        <v>7047</v>
      </c>
      <c r="D2427" s="116">
        <v>0</v>
      </c>
      <c r="E2427" s="107">
        <v>0</v>
      </c>
      <c r="F2427" s="108">
        <v>2.49453889147146E-4</v>
      </c>
      <c r="G2427" s="108" t="s">
        <v>156</v>
      </c>
      <c r="H2427" s="113">
        <v>0</v>
      </c>
      <c r="I2427" s="107">
        <v>0</v>
      </c>
      <c r="J2427" s="114">
        <v>8.8072522511217704E-6</v>
      </c>
      <c r="K2427" s="108" t="s">
        <v>156</v>
      </c>
      <c r="L2427" s="110" t="s">
        <v>157</v>
      </c>
      <c r="M2427" s="116">
        <v>0</v>
      </c>
      <c r="N2427" s="111">
        <v>0</v>
      </c>
      <c r="O2427" s="112">
        <v>1.60476721024555E-4</v>
      </c>
      <c r="P2427" s="112" t="s">
        <v>156</v>
      </c>
      <c r="Q2427" s="113">
        <v>0</v>
      </c>
      <c r="R2427" s="107">
        <v>0</v>
      </c>
      <c r="S2427" s="114">
        <v>1.00966032625857E-5</v>
      </c>
      <c r="T2427" s="108" t="s">
        <v>156</v>
      </c>
      <c r="U2427" s="110" t="s">
        <v>157</v>
      </c>
      <c r="V2427" s="116">
        <v>0</v>
      </c>
      <c r="W2427" s="107">
        <v>0</v>
      </c>
      <c r="X2427" s="114">
        <v>1.33902864520092E-5</v>
      </c>
      <c r="Y2427" s="108" t="s">
        <v>156</v>
      </c>
      <c r="Z2427" s="113">
        <v>0</v>
      </c>
      <c r="AA2427" s="107">
        <v>0</v>
      </c>
      <c r="AB2427" s="114">
        <v>4.5408607278773503E-6</v>
      </c>
      <c r="AC2427" s="108" t="s">
        <v>156</v>
      </c>
      <c r="AD2427" s="110" t="s">
        <v>157</v>
      </c>
    </row>
    <row r="2428" spans="1:30" x14ac:dyDescent="0.2">
      <c r="A2428" s="105" t="s">
        <v>7048</v>
      </c>
      <c r="B2428" s="105" t="s">
        <v>7049</v>
      </c>
      <c r="C2428" s="105" t="s">
        <v>7050</v>
      </c>
      <c r="D2428" s="116">
        <v>0</v>
      </c>
      <c r="E2428" s="107">
        <v>0</v>
      </c>
      <c r="F2428" s="108">
        <v>2.6058073479717298E-4</v>
      </c>
      <c r="G2428" s="108" t="s">
        <v>156</v>
      </c>
      <c r="H2428" s="113">
        <v>0</v>
      </c>
      <c r="I2428" s="107">
        <v>0</v>
      </c>
      <c r="J2428" s="114">
        <v>5.37774438724647E-6</v>
      </c>
      <c r="K2428" s="108" t="s">
        <v>156</v>
      </c>
      <c r="L2428" s="110" t="s">
        <v>157</v>
      </c>
      <c r="M2428" s="116">
        <v>0</v>
      </c>
      <c r="N2428" s="111">
        <v>0</v>
      </c>
      <c r="O2428" s="112">
        <v>1.3466583294746999E-4</v>
      </c>
      <c r="P2428" s="112" t="s">
        <v>156</v>
      </c>
      <c r="Q2428" s="113">
        <v>0</v>
      </c>
      <c r="R2428" s="107">
        <v>0</v>
      </c>
      <c r="S2428" s="114">
        <v>7.1430332764701804E-6</v>
      </c>
      <c r="T2428" s="108" t="s">
        <v>156</v>
      </c>
      <c r="U2428" s="110" t="s">
        <v>157</v>
      </c>
      <c r="V2428" s="116">
        <v>0</v>
      </c>
      <c r="W2428" s="107">
        <v>0</v>
      </c>
      <c r="X2428" s="114">
        <v>6.7002246049257898E-6</v>
      </c>
      <c r="Y2428" s="108" t="s">
        <v>156</v>
      </c>
      <c r="Z2428" s="113">
        <v>0</v>
      </c>
      <c r="AA2428" s="107">
        <v>0</v>
      </c>
      <c r="AB2428" s="114">
        <v>3.0360709282265199E-6</v>
      </c>
      <c r="AC2428" s="108" t="s">
        <v>156</v>
      </c>
      <c r="AD2428" s="110" t="s">
        <v>157</v>
      </c>
    </row>
    <row r="2429" spans="1:30" x14ac:dyDescent="0.2">
      <c r="A2429" s="105" t="s">
        <v>7051</v>
      </c>
      <c r="B2429" s="105" t="s">
        <v>7052</v>
      </c>
      <c r="C2429" s="105" t="s">
        <v>7053</v>
      </c>
      <c r="D2429" s="116">
        <v>0</v>
      </c>
      <c r="E2429" s="107">
        <v>0</v>
      </c>
      <c r="F2429" s="108">
        <v>3.0418324929648197E-4</v>
      </c>
      <c r="G2429" s="108" t="s">
        <v>156</v>
      </c>
      <c r="H2429" s="113">
        <v>0</v>
      </c>
      <c r="I2429" s="107">
        <v>0</v>
      </c>
      <c r="J2429" s="114">
        <v>7.0725556873711399E-6</v>
      </c>
      <c r="K2429" s="108" t="s">
        <v>156</v>
      </c>
      <c r="L2429" s="110" t="s">
        <v>157</v>
      </c>
      <c r="M2429" s="116">
        <v>0</v>
      </c>
      <c r="N2429" s="111">
        <v>0</v>
      </c>
      <c r="O2429" s="112">
        <v>1.2485640187390699E-4</v>
      </c>
      <c r="P2429" s="112" t="s">
        <v>156</v>
      </c>
      <c r="Q2429" s="113">
        <v>0</v>
      </c>
      <c r="R2429" s="107">
        <v>0</v>
      </c>
      <c r="S2429" s="114">
        <v>7.1429819271498903E-6</v>
      </c>
      <c r="T2429" s="108" t="s">
        <v>156</v>
      </c>
      <c r="U2429" s="110" t="s">
        <v>157</v>
      </c>
      <c r="V2429" s="116">
        <v>0</v>
      </c>
      <c r="W2429" s="107">
        <v>0</v>
      </c>
      <c r="X2429" s="114">
        <v>1.2307880733158E-5</v>
      </c>
      <c r="Y2429" s="108" t="s">
        <v>156</v>
      </c>
      <c r="Z2429" s="113">
        <v>0</v>
      </c>
      <c r="AA2429" s="107">
        <v>0</v>
      </c>
      <c r="AB2429" s="114">
        <v>3.5604547615958002E-6</v>
      </c>
      <c r="AC2429" s="108" t="s">
        <v>156</v>
      </c>
      <c r="AD2429" s="110" t="s">
        <v>157</v>
      </c>
    </row>
    <row r="2430" spans="1:30" x14ac:dyDescent="0.2">
      <c r="A2430" s="105" t="s">
        <v>7054</v>
      </c>
      <c r="B2430" s="105" t="s">
        <v>7055</v>
      </c>
      <c r="C2430" s="105" t="s">
        <v>7056</v>
      </c>
      <c r="D2430" s="116">
        <v>0</v>
      </c>
      <c r="E2430" s="107">
        <v>0</v>
      </c>
      <c r="F2430" s="108">
        <v>1.84286216152572E-4</v>
      </c>
      <c r="G2430" s="108" t="s">
        <v>156</v>
      </c>
      <c r="H2430" s="113">
        <v>0</v>
      </c>
      <c r="I2430" s="107">
        <v>0</v>
      </c>
      <c r="J2430" s="114">
        <v>1.0124546003170201E-5</v>
      </c>
      <c r="K2430" s="108" t="s">
        <v>156</v>
      </c>
      <c r="L2430" s="110" t="s">
        <v>157</v>
      </c>
      <c r="M2430" s="116">
        <v>0</v>
      </c>
      <c r="N2430" s="111">
        <v>0</v>
      </c>
      <c r="O2430" s="112">
        <v>1.4387845177704899E-4</v>
      </c>
      <c r="P2430" s="112" t="s">
        <v>156</v>
      </c>
      <c r="Q2430" s="113">
        <v>0</v>
      </c>
      <c r="R2430" s="107">
        <v>0</v>
      </c>
      <c r="S2430" s="114">
        <v>1.00964281568739E-5</v>
      </c>
      <c r="T2430" s="108" t="s">
        <v>156</v>
      </c>
      <c r="U2430" s="110" t="s">
        <v>157</v>
      </c>
      <c r="V2430" s="116">
        <v>0</v>
      </c>
      <c r="W2430" s="107">
        <v>0</v>
      </c>
      <c r="X2430" s="114">
        <v>1.23078814004041E-5</v>
      </c>
      <c r="Y2430" s="108" t="s">
        <v>156</v>
      </c>
      <c r="Z2430" s="113">
        <v>0</v>
      </c>
      <c r="AA2430" s="107">
        <v>0</v>
      </c>
      <c r="AB2430" s="114">
        <v>4.5413818317140997E-6</v>
      </c>
      <c r="AC2430" s="108" t="s">
        <v>156</v>
      </c>
      <c r="AD2430" s="110" t="s">
        <v>157</v>
      </c>
    </row>
    <row r="2431" spans="1:30" x14ac:dyDescent="0.2">
      <c r="A2431" s="105" t="s">
        <v>7057</v>
      </c>
      <c r="B2431" s="105" t="s">
        <v>7058</v>
      </c>
      <c r="C2431" s="105" t="s">
        <v>7059</v>
      </c>
      <c r="D2431" s="116">
        <v>0</v>
      </c>
      <c r="E2431" s="107">
        <v>0</v>
      </c>
      <c r="F2431" s="114">
        <v>6.8169635166786399E-5</v>
      </c>
      <c r="G2431" s="108" t="s">
        <v>156</v>
      </c>
      <c r="H2431" s="109">
        <v>0</v>
      </c>
      <c r="I2431" s="107">
        <v>0</v>
      </c>
      <c r="J2431" s="108">
        <v>0</v>
      </c>
      <c r="K2431" s="108" t="s">
        <v>156</v>
      </c>
      <c r="L2431" s="110" t="s">
        <v>157</v>
      </c>
      <c r="M2431" s="116">
        <v>0</v>
      </c>
      <c r="N2431" s="111">
        <v>0</v>
      </c>
      <c r="O2431" s="115">
        <v>4.2049996244471599E-5</v>
      </c>
      <c r="P2431" s="112" t="s">
        <v>156</v>
      </c>
      <c r="Q2431" s="113">
        <v>0</v>
      </c>
      <c r="R2431" s="107">
        <v>0</v>
      </c>
      <c r="S2431" s="114">
        <v>2.82906154349127E-5</v>
      </c>
      <c r="T2431" s="108" t="s">
        <v>156</v>
      </c>
      <c r="U2431" s="110" t="s">
        <v>157</v>
      </c>
      <c r="V2431" s="116">
        <v>0</v>
      </c>
      <c r="W2431" s="107">
        <v>0</v>
      </c>
      <c r="X2431" s="114">
        <v>4.0152391923514101E-5</v>
      </c>
      <c r="Y2431" s="108" t="s">
        <v>156</v>
      </c>
      <c r="Z2431" s="113">
        <v>0</v>
      </c>
      <c r="AA2431" s="107">
        <v>0</v>
      </c>
      <c r="AB2431" s="114">
        <v>5.8100993517541299E-6</v>
      </c>
      <c r="AC2431" s="108" t="s">
        <v>156</v>
      </c>
      <c r="AD2431" s="110" t="s">
        <v>157</v>
      </c>
    </row>
    <row r="2432" spans="1:30" x14ac:dyDescent="0.2">
      <c r="A2432" s="105" t="s">
        <v>7060</v>
      </c>
      <c r="B2432" s="105" t="s">
        <v>7061</v>
      </c>
      <c r="C2432" s="105" t="s">
        <v>7062</v>
      </c>
      <c r="D2432" s="116">
        <v>0</v>
      </c>
      <c r="E2432" s="107">
        <v>0</v>
      </c>
      <c r="F2432" s="114">
        <v>5.5677630251353103E-5</v>
      </c>
      <c r="G2432" s="108" t="s">
        <v>156</v>
      </c>
      <c r="H2432" s="113">
        <v>0</v>
      </c>
      <c r="I2432" s="107">
        <v>0</v>
      </c>
      <c r="J2432" s="114">
        <v>4.2583010622820503E-5</v>
      </c>
      <c r="K2432" s="108" t="s">
        <v>156</v>
      </c>
      <c r="L2432" s="110" t="s">
        <v>157</v>
      </c>
      <c r="M2432" s="116">
        <v>0</v>
      </c>
      <c r="N2432" s="111">
        <v>0</v>
      </c>
      <c r="O2432" s="115">
        <v>3.3867621662792803E-5</v>
      </c>
      <c r="P2432" s="112" t="s">
        <v>156</v>
      </c>
      <c r="Q2432" s="113">
        <v>0</v>
      </c>
      <c r="R2432" s="107">
        <v>0</v>
      </c>
      <c r="S2432" s="114">
        <v>3.47537716666436E-5</v>
      </c>
      <c r="T2432" s="108" t="s">
        <v>156</v>
      </c>
      <c r="U2432" s="110" t="s">
        <v>157</v>
      </c>
      <c r="V2432" s="116">
        <v>0</v>
      </c>
      <c r="W2432" s="107">
        <v>0</v>
      </c>
      <c r="X2432" s="114">
        <v>9.8513721920324298E-5</v>
      </c>
      <c r="Y2432" s="108" t="s">
        <v>156</v>
      </c>
      <c r="Z2432" s="113">
        <v>0</v>
      </c>
      <c r="AA2432" s="107">
        <v>0</v>
      </c>
      <c r="AB2432" s="114">
        <v>1.1576205949370001E-5</v>
      </c>
      <c r="AC2432" s="108" t="s">
        <v>156</v>
      </c>
      <c r="AD2432" s="110" t="s">
        <v>157</v>
      </c>
    </row>
    <row r="2433" spans="1:30" x14ac:dyDescent="0.2">
      <c r="A2433" s="105" t="s">
        <v>7063</v>
      </c>
      <c r="B2433" s="105" t="s">
        <v>7064</v>
      </c>
      <c r="C2433" s="105" t="s">
        <v>7065</v>
      </c>
      <c r="D2433" s="116">
        <v>0</v>
      </c>
      <c r="E2433" s="107">
        <v>0</v>
      </c>
      <c r="F2433" s="114">
        <v>5.5196671434796202E-5</v>
      </c>
      <c r="G2433" s="108" t="s">
        <v>156</v>
      </c>
      <c r="H2433" s="113">
        <v>0</v>
      </c>
      <c r="I2433" s="107">
        <v>0</v>
      </c>
      <c r="J2433" s="114">
        <v>3.4810937848853103E-5</v>
      </c>
      <c r="K2433" s="108" t="s">
        <v>156</v>
      </c>
      <c r="L2433" s="110" t="s">
        <v>157</v>
      </c>
      <c r="M2433" s="116">
        <v>0</v>
      </c>
      <c r="N2433" s="111">
        <v>0</v>
      </c>
      <c r="O2433" s="115">
        <v>3.2963087321997597E-5</v>
      </c>
      <c r="P2433" s="112" t="s">
        <v>156</v>
      </c>
      <c r="Q2433" s="113">
        <v>0</v>
      </c>
      <c r="R2433" s="107">
        <v>0</v>
      </c>
      <c r="S2433" s="114">
        <v>2.6511114195902199E-5</v>
      </c>
      <c r="T2433" s="108" t="s">
        <v>156</v>
      </c>
      <c r="U2433" s="110" t="s">
        <v>157</v>
      </c>
      <c r="V2433" s="116">
        <v>0</v>
      </c>
      <c r="W2433" s="107">
        <v>0</v>
      </c>
      <c r="X2433" s="114">
        <v>4.0893831250394597E-5</v>
      </c>
      <c r="Y2433" s="108" t="s">
        <v>156</v>
      </c>
      <c r="Z2433" s="113">
        <v>0</v>
      </c>
      <c r="AA2433" s="107">
        <v>0</v>
      </c>
      <c r="AB2433" s="114">
        <v>8.7989109491293897E-6</v>
      </c>
      <c r="AC2433" s="108" t="s">
        <v>156</v>
      </c>
      <c r="AD2433" s="110" t="s">
        <v>157</v>
      </c>
    </row>
    <row r="2434" spans="1:30" x14ac:dyDescent="0.2">
      <c r="A2434" s="105" t="s">
        <v>7066</v>
      </c>
      <c r="B2434" s="105" t="s">
        <v>7067</v>
      </c>
      <c r="C2434" s="105" t="s">
        <v>7068</v>
      </c>
      <c r="D2434" s="116">
        <v>0</v>
      </c>
      <c r="E2434" s="107">
        <v>0</v>
      </c>
      <c r="F2434" s="114">
        <v>6.9189661061799503E-5</v>
      </c>
      <c r="G2434" s="108" t="s">
        <v>156</v>
      </c>
      <c r="H2434" s="113">
        <v>0</v>
      </c>
      <c r="I2434" s="107">
        <v>0</v>
      </c>
      <c r="J2434" s="114">
        <v>4.2643432142765601E-5</v>
      </c>
      <c r="K2434" s="108" t="s">
        <v>156</v>
      </c>
      <c r="L2434" s="110" t="s">
        <v>157</v>
      </c>
      <c r="M2434" s="116">
        <v>0</v>
      </c>
      <c r="N2434" s="111">
        <v>0</v>
      </c>
      <c r="O2434" s="115">
        <v>3.4978564717973599E-5</v>
      </c>
      <c r="P2434" s="112" t="s">
        <v>156</v>
      </c>
      <c r="Q2434" s="113">
        <v>0</v>
      </c>
      <c r="R2434" s="107">
        <v>0</v>
      </c>
      <c r="S2434" s="114">
        <v>2.1374963957278598E-5</v>
      </c>
      <c r="T2434" s="108" t="s">
        <v>156</v>
      </c>
      <c r="U2434" s="110" t="s">
        <v>157</v>
      </c>
      <c r="V2434" s="116">
        <v>0</v>
      </c>
      <c r="W2434" s="107">
        <v>0</v>
      </c>
      <c r="X2434" s="114">
        <v>7.0215199954409493E-5</v>
      </c>
      <c r="Y2434" s="108" t="s">
        <v>156</v>
      </c>
      <c r="Z2434" s="113">
        <v>0</v>
      </c>
      <c r="AA2434" s="107">
        <v>0</v>
      </c>
      <c r="AB2434" s="114">
        <v>5.7081839684937399E-6</v>
      </c>
      <c r="AC2434" s="108" t="s">
        <v>156</v>
      </c>
      <c r="AD2434" s="110" t="s">
        <v>157</v>
      </c>
    </row>
    <row r="2435" spans="1:30" x14ac:dyDescent="0.2">
      <c r="A2435" s="105" t="s">
        <v>7069</v>
      </c>
      <c r="B2435" s="105" t="s">
        <v>7070</v>
      </c>
      <c r="C2435" s="105" t="s">
        <v>7071</v>
      </c>
      <c r="D2435" s="106">
        <v>0</v>
      </c>
      <c r="E2435" s="107">
        <v>0</v>
      </c>
      <c r="F2435" s="108">
        <v>0</v>
      </c>
      <c r="G2435" s="108" t="s">
        <v>156</v>
      </c>
      <c r="H2435" s="109">
        <v>0</v>
      </c>
      <c r="I2435" s="107">
        <v>0</v>
      </c>
      <c r="J2435" s="108">
        <v>0</v>
      </c>
      <c r="K2435" s="108" t="s">
        <v>156</v>
      </c>
      <c r="L2435" s="110" t="s">
        <v>157</v>
      </c>
      <c r="M2435" s="106">
        <v>0</v>
      </c>
      <c r="N2435" s="111">
        <v>0</v>
      </c>
      <c r="O2435" s="112">
        <v>0</v>
      </c>
      <c r="P2435" s="112" t="s">
        <v>156</v>
      </c>
      <c r="Q2435" s="109">
        <v>0</v>
      </c>
      <c r="R2435" s="107">
        <v>0</v>
      </c>
      <c r="S2435" s="108">
        <v>0</v>
      </c>
      <c r="T2435" s="108" t="s">
        <v>156</v>
      </c>
      <c r="U2435" s="110" t="s">
        <v>157</v>
      </c>
      <c r="V2435" s="106">
        <v>0</v>
      </c>
      <c r="W2435" s="107">
        <v>0</v>
      </c>
      <c r="X2435" s="108">
        <v>0</v>
      </c>
      <c r="Y2435" s="108" t="s">
        <v>156</v>
      </c>
      <c r="Z2435" s="109">
        <v>0</v>
      </c>
      <c r="AA2435" s="107">
        <v>0</v>
      </c>
      <c r="AB2435" s="108">
        <v>0</v>
      </c>
      <c r="AC2435" s="108" t="s">
        <v>156</v>
      </c>
      <c r="AD2435" s="110" t="s">
        <v>157</v>
      </c>
    </row>
    <row r="2436" spans="1:30" x14ac:dyDescent="0.2">
      <c r="A2436" s="105" t="s">
        <v>7072</v>
      </c>
      <c r="B2436" s="105" t="s">
        <v>7073</v>
      </c>
      <c r="C2436" s="105" t="s">
        <v>7074</v>
      </c>
      <c r="D2436" s="106">
        <v>0</v>
      </c>
      <c r="E2436" s="107">
        <v>0</v>
      </c>
      <c r="F2436" s="108">
        <v>0</v>
      </c>
      <c r="G2436" s="108" t="s">
        <v>156</v>
      </c>
      <c r="H2436" s="109">
        <v>0</v>
      </c>
      <c r="I2436" s="107">
        <v>0</v>
      </c>
      <c r="J2436" s="108">
        <v>0</v>
      </c>
      <c r="K2436" s="108" t="s">
        <v>156</v>
      </c>
      <c r="L2436" s="110" t="s">
        <v>157</v>
      </c>
      <c r="M2436" s="106">
        <v>0</v>
      </c>
      <c r="N2436" s="111">
        <v>0</v>
      </c>
      <c r="O2436" s="112">
        <v>0</v>
      </c>
      <c r="P2436" s="112" t="s">
        <v>156</v>
      </c>
      <c r="Q2436" s="109">
        <v>0</v>
      </c>
      <c r="R2436" s="107">
        <v>0</v>
      </c>
      <c r="S2436" s="108">
        <v>0</v>
      </c>
      <c r="T2436" s="108" t="s">
        <v>156</v>
      </c>
      <c r="U2436" s="110" t="s">
        <v>157</v>
      </c>
      <c r="V2436" s="106">
        <v>0</v>
      </c>
      <c r="W2436" s="107">
        <v>0</v>
      </c>
      <c r="X2436" s="108">
        <v>0</v>
      </c>
      <c r="Y2436" s="108" t="s">
        <v>156</v>
      </c>
      <c r="Z2436" s="109">
        <v>0</v>
      </c>
      <c r="AA2436" s="107">
        <v>0</v>
      </c>
      <c r="AB2436" s="108">
        <v>0</v>
      </c>
      <c r="AC2436" s="108" t="s">
        <v>156</v>
      </c>
      <c r="AD2436" s="110" t="s">
        <v>157</v>
      </c>
    </row>
    <row r="2437" spans="1:30" x14ac:dyDescent="0.2">
      <c r="A2437" s="105" t="s">
        <v>7075</v>
      </c>
      <c r="B2437" s="105" t="s">
        <v>7076</v>
      </c>
      <c r="C2437" s="105" t="s">
        <v>7077</v>
      </c>
      <c r="D2437" s="106">
        <v>0</v>
      </c>
      <c r="E2437" s="107">
        <v>0</v>
      </c>
      <c r="F2437" s="108">
        <v>0</v>
      </c>
      <c r="G2437" s="108" t="s">
        <v>156</v>
      </c>
      <c r="H2437" s="109">
        <v>0</v>
      </c>
      <c r="I2437" s="107">
        <v>0</v>
      </c>
      <c r="J2437" s="108">
        <v>0</v>
      </c>
      <c r="K2437" s="108" t="s">
        <v>156</v>
      </c>
      <c r="L2437" s="110" t="s">
        <v>157</v>
      </c>
      <c r="M2437" s="106">
        <v>0</v>
      </c>
      <c r="N2437" s="111">
        <v>0</v>
      </c>
      <c r="O2437" s="112">
        <v>0</v>
      </c>
      <c r="P2437" s="112" t="s">
        <v>156</v>
      </c>
      <c r="Q2437" s="109">
        <v>0</v>
      </c>
      <c r="R2437" s="107">
        <v>0</v>
      </c>
      <c r="S2437" s="108">
        <v>0</v>
      </c>
      <c r="T2437" s="108" t="s">
        <v>156</v>
      </c>
      <c r="U2437" s="110" t="s">
        <v>157</v>
      </c>
      <c r="V2437" s="106">
        <v>0</v>
      </c>
      <c r="W2437" s="107">
        <v>0</v>
      </c>
      <c r="X2437" s="108">
        <v>0</v>
      </c>
      <c r="Y2437" s="108" t="s">
        <v>156</v>
      </c>
      <c r="Z2437" s="109">
        <v>0</v>
      </c>
      <c r="AA2437" s="107">
        <v>0</v>
      </c>
      <c r="AB2437" s="108">
        <v>0</v>
      </c>
      <c r="AC2437" s="108" t="s">
        <v>156</v>
      </c>
      <c r="AD2437" s="110" t="s">
        <v>157</v>
      </c>
    </row>
    <row r="2438" spans="1:30" x14ac:dyDescent="0.2">
      <c r="A2438" s="105" t="s">
        <v>7078</v>
      </c>
      <c r="B2438" s="105" t="s">
        <v>7079</v>
      </c>
      <c r="C2438" s="105" t="s">
        <v>7080</v>
      </c>
      <c r="D2438" s="106">
        <v>0</v>
      </c>
      <c r="E2438" s="107">
        <v>0</v>
      </c>
      <c r="F2438" s="108">
        <v>0</v>
      </c>
      <c r="G2438" s="108" t="s">
        <v>156</v>
      </c>
      <c r="H2438" s="109">
        <v>0</v>
      </c>
      <c r="I2438" s="107">
        <v>0</v>
      </c>
      <c r="J2438" s="108">
        <v>0</v>
      </c>
      <c r="K2438" s="108" t="s">
        <v>156</v>
      </c>
      <c r="L2438" s="110" t="s">
        <v>157</v>
      </c>
      <c r="M2438" s="106">
        <v>0</v>
      </c>
      <c r="N2438" s="111">
        <v>0</v>
      </c>
      <c r="O2438" s="112">
        <v>0</v>
      </c>
      <c r="P2438" s="112" t="s">
        <v>156</v>
      </c>
      <c r="Q2438" s="109">
        <v>0</v>
      </c>
      <c r="R2438" s="107">
        <v>0</v>
      </c>
      <c r="S2438" s="108">
        <v>0</v>
      </c>
      <c r="T2438" s="108" t="s">
        <v>156</v>
      </c>
      <c r="U2438" s="110" t="s">
        <v>157</v>
      </c>
      <c r="V2438" s="106">
        <v>0</v>
      </c>
      <c r="W2438" s="107">
        <v>0</v>
      </c>
      <c r="X2438" s="108">
        <v>0</v>
      </c>
      <c r="Y2438" s="108" t="s">
        <v>156</v>
      </c>
      <c r="Z2438" s="109">
        <v>0</v>
      </c>
      <c r="AA2438" s="107">
        <v>0</v>
      </c>
      <c r="AB2438" s="108">
        <v>0</v>
      </c>
      <c r="AC2438" s="108" t="s">
        <v>156</v>
      </c>
      <c r="AD2438" s="110" t="s">
        <v>157</v>
      </c>
    </row>
    <row r="2439" spans="1:30" x14ac:dyDescent="0.2">
      <c r="A2439" s="105" t="s">
        <v>7081</v>
      </c>
      <c r="B2439" s="105" t="s">
        <v>7082</v>
      </c>
      <c r="C2439" s="105" t="s">
        <v>7083</v>
      </c>
      <c r="D2439" s="106">
        <v>0</v>
      </c>
      <c r="E2439" s="107">
        <v>0</v>
      </c>
      <c r="F2439" s="108">
        <v>0</v>
      </c>
      <c r="G2439" s="108" t="s">
        <v>156</v>
      </c>
      <c r="H2439" s="109">
        <v>0</v>
      </c>
      <c r="I2439" s="107">
        <v>0</v>
      </c>
      <c r="J2439" s="108">
        <v>0</v>
      </c>
      <c r="K2439" s="108" t="s">
        <v>156</v>
      </c>
      <c r="L2439" s="110" t="s">
        <v>157</v>
      </c>
      <c r="M2439" s="116">
        <v>0</v>
      </c>
      <c r="N2439" s="111">
        <v>0</v>
      </c>
      <c r="O2439" s="115">
        <v>3.7615985600739598E-5</v>
      </c>
      <c r="P2439" s="112" t="s">
        <v>156</v>
      </c>
      <c r="Q2439" s="113">
        <v>0</v>
      </c>
      <c r="R2439" s="107">
        <v>0</v>
      </c>
      <c r="S2439" s="114">
        <v>1.24400225885429E-5</v>
      </c>
      <c r="T2439" s="108" t="s">
        <v>156</v>
      </c>
      <c r="U2439" s="110" t="s">
        <v>157</v>
      </c>
      <c r="V2439" s="116">
        <v>0</v>
      </c>
      <c r="W2439" s="107">
        <v>0</v>
      </c>
      <c r="X2439" s="114">
        <v>4.0152391923514101E-5</v>
      </c>
      <c r="Y2439" s="108" t="s">
        <v>156</v>
      </c>
      <c r="Z2439" s="109">
        <v>0</v>
      </c>
      <c r="AA2439" s="107">
        <v>0</v>
      </c>
      <c r="AB2439" s="108">
        <v>0</v>
      </c>
      <c r="AC2439" s="108" t="s">
        <v>156</v>
      </c>
      <c r="AD2439" s="110" t="s">
        <v>157</v>
      </c>
    </row>
    <row r="2440" spans="1:30" x14ac:dyDescent="0.2">
      <c r="A2440" s="105" t="s">
        <v>7084</v>
      </c>
      <c r="B2440" s="105" t="s">
        <v>7085</v>
      </c>
      <c r="C2440" s="105" t="s">
        <v>7086</v>
      </c>
      <c r="D2440" s="116">
        <v>0</v>
      </c>
      <c r="E2440" s="107">
        <v>0</v>
      </c>
      <c r="F2440" s="114">
        <v>3.9369823270053003E-5</v>
      </c>
      <c r="G2440" s="108" t="s">
        <v>156</v>
      </c>
      <c r="H2440" s="113">
        <v>0</v>
      </c>
      <c r="I2440" s="107">
        <v>0</v>
      </c>
      <c r="J2440" s="114">
        <v>2.46229604584163E-5</v>
      </c>
      <c r="K2440" s="108" t="s">
        <v>156</v>
      </c>
      <c r="L2440" s="110" t="s">
        <v>157</v>
      </c>
      <c r="M2440" s="116">
        <v>0</v>
      </c>
      <c r="N2440" s="111">
        <v>0</v>
      </c>
      <c r="O2440" s="115">
        <v>9.2241413933262094E-6</v>
      </c>
      <c r="P2440" s="112" t="s">
        <v>156</v>
      </c>
      <c r="Q2440" s="113">
        <v>0</v>
      </c>
      <c r="R2440" s="107">
        <v>0</v>
      </c>
      <c r="S2440" s="114">
        <v>2.0910531308363101E-5</v>
      </c>
      <c r="T2440" s="108" t="s">
        <v>156</v>
      </c>
      <c r="U2440" s="110" t="s">
        <v>157</v>
      </c>
      <c r="V2440" s="116">
        <v>0</v>
      </c>
      <c r="W2440" s="107">
        <v>0</v>
      </c>
      <c r="X2440" s="114">
        <v>7.9844324101384405E-5</v>
      </c>
      <c r="Y2440" s="108" t="s">
        <v>156</v>
      </c>
      <c r="Z2440" s="113">
        <v>0</v>
      </c>
      <c r="AA2440" s="107">
        <v>0</v>
      </c>
      <c r="AB2440" s="114">
        <v>5.8067282573925703E-6</v>
      </c>
      <c r="AC2440" s="108" t="s">
        <v>156</v>
      </c>
      <c r="AD2440" s="110" t="s">
        <v>157</v>
      </c>
    </row>
    <row r="2441" spans="1:30" x14ac:dyDescent="0.2">
      <c r="A2441" s="105" t="s">
        <v>7087</v>
      </c>
      <c r="B2441" s="105" t="s">
        <v>7088</v>
      </c>
      <c r="C2441" s="105" t="s">
        <v>7089</v>
      </c>
      <c r="D2441" s="116">
        <v>0</v>
      </c>
      <c r="E2441" s="107">
        <v>0</v>
      </c>
      <c r="F2441" s="114">
        <v>3.9370415881797998E-5</v>
      </c>
      <c r="G2441" s="108" t="s">
        <v>156</v>
      </c>
      <c r="H2441" s="113">
        <v>0</v>
      </c>
      <c r="I2441" s="107">
        <v>0</v>
      </c>
      <c r="J2441" s="114">
        <v>2.4623057374556899E-5</v>
      </c>
      <c r="K2441" s="108" t="s">
        <v>156</v>
      </c>
      <c r="L2441" s="110" t="s">
        <v>157</v>
      </c>
      <c r="M2441" s="116">
        <v>0</v>
      </c>
      <c r="N2441" s="111">
        <v>0</v>
      </c>
      <c r="O2441" s="115">
        <v>3.2963087321997597E-5</v>
      </c>
      <c r="P2441" s="112" t="s">
        <v>156</v>
      </c>
      <c r="Q2441" s="113">
        <v>0</v>
      </c>
      <c r="R2441" s="107">
        <v>0</v>
      </c>
      <c r="S2441" s="114">
        <v>2.09741325896523E-5</v>
      </c>
      <c r="T2441" s="108" t="s">
        <v>156</v>
      </c>
      <c r="U2441" s="110" t="s">
        <v>157</v>
      </c>
      <c r="V2441" s="106">
        <v>0</v>
      </c>
      <c r="W2441" s="107">
        <v>0</v>
      </c>
      <c r="X2441" s="108">
        <v>0</v>
      </c>
      <c r="Y2441" s="108" t="s">
        <v>156</v>
      </c>
      <c r="Z2441" s="113">
        <v>0</v>
      </c>
      <c r="AA2441" s="107">
        <v>0</v>
      </c>
      <c r="AB2441" s="114">
        <v>8.7989109491293897E-6</v>
      </c>
      <c r="AC2441" s="108" t="s">
        <v>156</v>
      </c>
      <c r="AD2441" s="110" t="s">
        <v>157</v>
      </c>
    </row>
    <row r="2442" spans="1:30" x14ac:dyDescent="0.2">
      <c r="A2442" s="105" t="s">
        <v>7090</v>
      </c>
      <c r="B2442" s="105" t="s">
        <v>7091</v>
      </c>
      <c r="C2442" s="105" t="s">
        <v>7092</v>
      </c>
      <c r="D2442" s="116">
        <v>0</v>
      </c>
      <c r="E2442" s="107">
        <v>0</v>
      </c>
      <c r="F2442" s="114">
        <v>1.8576432350178699E-5</v>
      </c>
      <c r="G2442" s="108" t="s">
        <v>156</v>
      </c>
      <c r="H2442" s="109">
        <v>0</v>
      </c>
      <c r="I2442" s="107">
        <v>0</v>
      </c>
      <c r="J2442" s="108">
        <v>0</v>
      </c>
      <c r="K2442" s="108" t="s">
        <v>156</v>
      </c>
      <c r="L2442" s="110" t="s">
        <v>157</v>
      </c>
      <c r="M2442" s="106">
        <v>0</v>
      </c>
      <c r="N2442" s="111">
        <v>0</v>
      </c>
      <c r="O2442" s="112">
        <v>0</v>
      </c>
      <c r="P2442" s="112" t="s">
        <v>156</v>
      </c>
      <c r="Q2442" s="113">
        <v>0</v>
      </c>
      <c r="R2442" s="107">
        <v>0</v>
      </c>
      <c r="S2442" s="114">
        <v>1.7588435899810101E-5</v>
      </c>
      <c r="T2442" s="108" t="s">
        <v>156</v>
      </c>
      <c r="U2442" s="110" t="s">
        <v>157</v>
      </c>
      <c r="V2442" s="116">
        <v>0</v>
      </c>
      <c r="W2442" s="107">
        <v>0</v>
      </c>
      <c r="X2442" s="114">
        <v>3.9881120118137699E-5</v>
      </c>
      <c r="Y2442" s="108" t="s">
        <v>156</v>
      </c>
      <c r="Z2442" s="113">
        <v>0</v>
      </c>
      <c r="AA2442" s="107">
        <v>0</v>
      </c>
      <c r="AB2442" s="114">
        <v>5.7081839684937399E-6</v>
      </c>
      <c r="AC2442" s="108" t="s">
        <v>156</v>
      </c>
      <c r="AD2442" s="110" t="s">
        <v>157</v>
      </c>
    </row>
    <row r="2443" spans="1:30" x14ac:dyDescent="0.2">
      <c r="A2443" s="105" t="s">
        <v>7093</v>
      </c>
      <c r="B2443" s="105" t="s">
        <v>7094</v>
      </c>
      <c r="C2443" s="105" t="s">
        <v>7095</v>
      </c>
      <c r="D2443" s="106">
        <v>0</v>
      </c>
      <c r="E2443" s="107">
        <v>0</v>
      </c>
      <c r="F2443" s="108">
        <v>0</v>
      </c>
      <c r="G2443" s="108" t="s">
        <v>156</v>
      </c>
      <c r="H2443" s="109">
        <v>0</v>
      </c>
      <c r="I2443" s="107">
        <v>0</v>
      </c>
      <c r="J2443" s="108">
        <v>0</v>
      </c>
      <c r="K2443" s="108" t="s">
        <v>156</v>
      </c>
      <c r="L2443" s="110" t="s">
        <v>157</v>
      </c>
      <c r="M2443" s="106">
        <v>0</v>
      </c>
      <c r="N2443" s="111">
        <v>0</v>
      </c>
      <c r="O2443" s="112">
        <v>0</v>
      </c>
      <c r="P2443" s="112" t="s">
        <v>156</v>
      </c>
      <c r="Q2443" s="109">
        <v>0</v>
      </c>
      <c r="R2443" s="107">
        <v>0</v>
      </c>
      <c r="S2443" s="108">
        <v>0</v>
      </c>
      <c r="T2443" s="108" t="s">
        <v>156</v>
      </c>
      <c r="U2443" s="110" t="s">
        <v>157</v>
      </c>
      <c r="V2443" s="106">
        <v>0</v>
      </c>
      <c r="W2443" s="107">
        <v>0</v>
      </c>
      <c r="X2443" s="108">
        <v>0</v>
      </c>
      <c r="Y2443" s="108" t="s">
        <v>156</v>
      </c>
      <c r="Z2443" s="109">
        <v>0</v>
      </c>
      <c r="AA2443" s="107">
        <v>0</v>
      </c>
      <c r="AB2443" s="108">
        <v>0</v>
      </c>
      <c r="AC2443" s="108" t="s">
        <v>156</v>
      </c>
      <c r="AD2443" s="110" t="s">
        <v>157</v>
      </c>
    </row>
    <row r="2444" spans="1:30" x14ac:dyDescent="0.2">
      <c r="A2444" s="105" t="s">
        <v>7096</v>
      </c>
      <c r="B2444" s="105" t="s">
        <v>7097</v>
      </c>
      <c r="C2444" s="105" t="s">
        <v>7098</v>
      </c>
      <c r="D2444" s="106">
        <v>0</v>
      </c>
      <c r="E2444" s="107">
        <v>0</v>
      </c>
      <c r="F2444" s="108">
        <v>0</v>
      </c>
      <c r="G2444" s="108" t="s">
        <v>156</v>
      </c>
      <c r="H2444" s="109">
        <v>0</v>
      </c>
      <c r="I2444" s="107">
        <v>0</v>
      </c>
      <c r="J2444" s="108">
        <v>0</v>
      </c>
      <c r="K2444" s="108" t="s">
        <v>156</v>
      </c>
      <c r="L2444" s="110" t="s">
        <v>157</v>
      </c>
      <c r="M2444" s="106">
        <v>0</v>
      </c>
      <c r="N2444" s="111">
        <v>0</v>
      </c>
      <c r="O2444" s="112">
        <v>0</v>
      </c>
      <c r="P2444" s="112" t="s">
        <v>156</v>
      </c>
      <c r="Q2444" s="109">
        <v>0</v>
      </c>
      <c r="R2444" s="107">
        <v>0</v>
      </c>
      <c r="S2444" s="108">
        <v>0</v>
      </c>
      <c r="T2444" s="108" t="s">
        <v>156</v>
      </c>
      <c r="U2444" s="110" t="s">
        <v>157</v>
      </c>
      <c r="V2444" s="106">
        <v>0</v>
      </c>
      <c r="W2444" s="107">
        <v>0</v>
      </c>
      <c r="X2444" s="108">
        <v>0</v>
      </c>
      <c r="Y2444" s="108" t="s">
        <v>156</v>
      </c>
      <c r="Z2444" s="109">
        <v>0</v>
      </c>
      <c r="AA2444" s="107">
        <v>0</v>
      </c>
      <c r="AB2444" s="108">
        <v>0</v>
      </c>
      <c r="AC2444" s="108" t="s">
        <v>156</v>
      </c>
      <c r="AD2444" s="110" t="s">
        <v>157</v>
      </c>
    </row>
    <row r="2445" spans="1:30" x14ac:dyDescent="0.2">
      <c r="A2445" s="105" t="s">
        <v>7099</v>
      </c>
      <c r="B2445" s="105" t="s">
        <v>7100</v>
      </c>
      <c r="C2445" s="105" t="s">
        <v>7101</v>
      </c>
      <c r="D2445" s="106">
        <v>0</v>
      </c>
      <c r="E2445" s="107">
        <v>0</v>
      </c>
      <c r="F2445" s="108">
        <v>0</v>
      </c>
      <c r="G2445" s="108" t="s">
        <v>156</v>
      </c>
      <c r="H2445" s="109">
        <v>0</v>
      </c>
      <c r="I2445" s="107">
        <v>0</v>
      </c>
      <c r="J2445" s="108">
        <v>0</v>
      </c>
      <c r="K2445" s="108" t="s">
        <v>156</v>
      </c>
      <c r="L2445" s="110" t="s">
        <v>157</v>
      </c>
      <c r="M2445" s="106">
        <v>0</v>
      </c>
      <c r="N2445" s="111">
        <v>0</v>
      </c>
      <c r="O2445" s="112">
        <v>0</v>
      </c>
      <c r="P2445" s="112" t="s">
        <v>156</v>
      </c>
      <c r="Q2445" s="109">
        <v>0</v>
      </c>
      <c r="R2445" s="107">
        <v>0</v>
      </c>
      <c r="S2445" s="108">
        <v>0</v>
      </c>
      <c r="T2445" s="108" t="s">
        <v>156</v>
      </c>
      <c r="U2445" s="110" t="s">
        <v>157</v>
      </c>
      <c r="V2445" s="106">
        <v>0</v>
      </c>
      <c r="W2445" s="107">
        <v>0</v>
      </c>
      <c r="X2445" s="108">
        <v>0</v>
      </c>
      <c r="Y2445" s="108" t="s">
        <v>156</v>
      </c>
      <c r="Z2445" s="109">
        <v>0</v>
      </c>
      <c r="AA2445" s="107">
        <v>0</v>
      </c>
      <c r="AB2445" s="108">
        <v>0</v>
      </c>
      <c r="AC2445" s="108" t="s">
        <v>156</v>
      </c>
      <c r="AD2445" s="110" t="s">
        <v>157</v>
      </c>
    </row>
    <row r="2446" spans="1:30" x14ac:dyDescent="0.2">
      <c r="A2446" s="105" t="s">
        <v>7102</v>
      </c>
      <c r="B2446" s="105" t="s">
        <v>7103</v>
      </c>
      <c r="C2446" s="105" t="s">
        <v>7104</v>
      </c>
      <c r="D2446" s="106">
        <v>0</v>
      </c>
      <c r="E2446" s="107">
        <v>0</v>
      </c>
      <c r="F2446" s="108">
        <v>0</v>
      </c>
      <c r="G2446" s="108" t="s">
        <v>156</v>
      </c>
      <c r="H2446" s="109">
        <v>0</v>
      </c>
      <c r="I2446" s="107">
        <v>0</v>
      </c>
      <c r="J2446" s="108">
        <v>0</v>
      </c>
      <c r="K2446" s="108" t="s">
        <v>156</v>
      </c>
      <c r="L2446" s="110" t="s">
        <v>157</v>
      </c>
      <c r="M2446" s="106">
        <v>0</v>
      </c>
      <c r="N2446" s="111">
        <v>0</v>
      </c>
      <c r="O2446" s="112">
        <v>0</v>
      </c>
      <c r="P2446" s="112" t="s">
        <v>156</v>
      </c>
      <c r="Q2446" s="109">
        <v>0</v>
      </c>
      <c r="R2446" s="107">
        <v>0</v>
      </c>
      <c r="S2446" s="108">
        <v>0</v>
      </c>
      <c r="T2446" s="108" t="s">
        <v>156</v>
      </c>
      <c r="U2446" s="110" t="s">
        <v>157</v>
      </c>
      <c r="V2446" s="106">
        <v>0</v>
      </c>
      <c r="W2446" s="107">
        <v>0</v>
      </c>
      <c r="X2446" s="108">
        <v>0</v>
      </c>
      <c r="Y2446" s="108" t="s">
        <v>156</v>
      </c>
      <c r="Z2446" s="109">
        <v>0</v>
      </c>
      <c r="AA2446" s="107">
        <v>0</v>
      </c>
      <c r="AB2446" s="108">
        <v>0</v>
      </c>
      <c r="AC2446" s="108" t="s">
        <v>156</v>
      </c>
      <c r="AD2446" s="110" t="s">
        <v>157</v>
      </c>
    </row>
    <row r="2447" spans="1:30" x14ac:dyDescent="0.2">
      <c r="A2447" s="105" t="s">
        <v>7105</v>
      </c>
      <c r="B2447" s="105" t="s">
        <v>7106</v>
      </c>
      <c r="C2447" s="105" t="s">
        <v>7107</v>
      </c>
      <c r="D2447" s="106">
        <v>0</v>
      </c>
      <c r="E2447" s="107">
        <v>0</v>
      </c>
      <c r="F2447" s="108">
        <v>0</v>
      </c>
      <c r="G2447" s="108" t="s">
        <v>156</v>
      </c>
      <c r="H2447" s="109">
        <v>0</v>
      </c>
      <c r="I2447" s="107">
        <v>0</v>
      </c>
      <c r="J2447" s="108">
        <v>0</v>
      </c>
      <c r="K2447" s="108" t="s">
        <v>156</v>
      </c>
      <c r="L2447" s="110" t="s">
        <v>157</v>
      </c>
      <c r="M2447" s="106">
        <v>0</v>
      </c>
      <c r="N2447" s="111">
        <v>0</v>
      </c>
      <c r="O2447" s="112">
        <v>0</v>
      </c>
      <c r="P2447" s="112" t="s">
        <v>156</v>
      </c>
      <c r="Q2447" s="109">
        <v>0</v>
      </c>
      <c r="R2447" s="107">
        <v>0</v>
      </c>
      <c r="S2447" s="108">
        <v>0</v>
      </c>
      <c r="T2447" s="108" t="s">
        <v>156</v>
      </c>
      <c r="U2447" s="110" t="s">
        <v>157</v>
      </c>
      <c r="V2447" s="106">
        <v>0</v>
      </c>
      <c r="W2447" s="107">
        <v>0</v>
      </c>
      <c r="X2447" s="108">
        <v>0</v>
      </c>
      <c r="Y2447" s="108" t="s">
        <v>156</v>
      </c>
      <c r="Z2447" s="109">
        <v>0</v>
      </c>
      <c r="AA2447" s="107">
        <v>0</v>
      </c>
      <c r="AB2447" s="108">
        <v>0</v>
      </c>
      <c r="AC2447" s="108" t="s">
        <v>156</v>
      </c>
      <c r="AD2447" s="110" t="s">
        <v>157</v>
      </c>
    </row>
    <row r="2448" spans="1:30" x14ac:dyDescent="0.2">
      <c r="A2448" s="105" t="s">
        <v>7108</v>
      </c>
      <c r="B2448" s="105" t="s">
        <v>7109</v>
      </c>
      <c r="C2448" s="105" t="s">
        <v>7110</v>
      </c>
      <c r="D2448" s="106">
        <v>0</v>
      </c>
      <c r="E2448" s="107">
        <v>0</v>
      </c>
      <c r="F2448" s="108">
        <v>0</v>
      </c>
      <c r="G2448" s="108" t="s">
        <v>156</v>
      </c>
      <c r="H2448" s="109">
        <v>0</v>
      </c>
      <c r="I2448" s="107">
        <v>0</v>
      </c>
      <c r="J2448" s="108">
        <v>0</v>
      </c>
      <c r="K2448" s="108" t="s">
        <v>156</v>
      </c>
      <c r="L2448" s="110" t="s">
        <v>157</v>
      </c>
      <c r="M2448" s="106">
        <v>0</v>
      </c>
      <c r="N2448" s="111">
        <v>0</v>
      </c>
      <c r="O2448" s="112">
        <v>0</v>
      </c>
      <c r="P2448" s="112" t="s">
        <v>156</v>
      </c>
      <c r="Q2448" s="109">
        <v>0</v>
      </c>
      <c r="R2448" s="107">
        <v>0</v>
      </c>
      <c r="S2448" s="108">
        <v>0</v>
      </c>
      <c r="T2448" s="108" t="s">
        <v>156</v>
      </c>
      <c r="U2448" s="110" t="s">
        <v>157</v>
      </c>
      <c r="V2448" s="106">
        <v>0</v>
      </c>
      <c r="W2448" s="107">
        <v>0</v>
      </c>
      <c r="X2448" s="108">
        <v>0</v>
      </c>
      <c r="Y2448" s="108" t="s">
        <v>156</v>
      </c>
      <c r="Z2448" s="109">
        <v>0</v>
      </c>
      <c r="AA2448" s="107">
        <v>0</v>
      </c>
      <c r="AB2448" s="108">
        <v>0</v>
      </c>
      <c r="AC2448" s="108" t="s">
        <v>156</v>
      </c>
      <c r="AD2448" s="110" t="s">
        <v>157</v>
      </c>
    </row>
    <row r="2449" spans="1:30" x14ac:dyDescent="0.2">
      <c r="A2449" s="105" t="s">
        <v>7111</v>
      </c>
      <c r="B2449" s="105" t="s">
        <v>7112</v>
      </c>
      <c r="C2449" s="105" t="s">
        <v>7113</v>
      </c>
      <c r="D2449" s="116">
        <v>0</v>
      </c>
      <c r="E2449" s="107">
        <v>0</v>
      </c>
      <c r="F2449" s="114">
        <v>6.8169635166786399E-5</v>
      </c>
      <c r="G2449" s="108" t="s">
        <v>156</v>
      </c>
      <c r="H2449" s="109">
        <v>0</v>
      </c>
      <c r="I2449" s="107">
        <v>0</v>
      </c>
      <c r="J2449" s="108">
        <v>0</v>
      </c>
      <c r="K2449" s="108" t="s">
        <v>156</v>
      </c>
      <c r="L2449" s="110" t="s">
        <v>157</v>
      </c>
      <c r="M2449" s="116">
        <v>0</v>
      </c>
      <c r="N2449" s="111">
        <v>0</v>
      </c>
      <c r="O2449" s="115">
        <v>1.8832527645661801E-5</v>
      </c>
      <c r="P2449" s="112" t="s">
        <v>156</v>
      </c>
      <c r="Q2449" s="113">
        <v>0</v>
      </c>
      <c r="R2449" s="107">
        <v>0</v>
      </c>
      <c r="S2449" s="114">
        <v>2.5422378208013801E-5</v>
      </c>
      <c r="T2449" s="108" t="s">
        <v>156</v>
      </c>
      <c r="U2449" s="110" t="s">
        <v>157</v>
      </c>
      <c r="V2449" s="106">
        <v>0</v>
      </c>
      <c r="W2449" s="107">
        <v>0</v>
      </c>
      <c r="X2449" s="108">
        <v>0</v>
      </c>
      <c r="Y2449" s="108" t="s">
        <v>156</v>
      </c>
      <c r="Z2449" s="113">
        <v>0</v>
      </c>
      <c r="AA2449" s="107">
        <v>0</v>
      </c>
      <c r="AB2449" s="114">
        <v>5.8100993517541299E-6</v>
      </c>
      <c r="AC2449" s="108" t="s">
        <v>156</v>
      </c>
      <c r="AD2449" s="110" t="s">
        <v>157</v>
      </c>
    </row>
    <row r="2450" spans="1:30" x14ac:dyDescent="0.2">
      <c r="A2450" s="105" t="s">
        <v>7114</v>
      </c>
      <c r="B2450" s="105" t="s">
        <v>7115</v>
      </c>
      <c r="C2450" s="105" t="s">
        <v>7116</v>
      </c>
      <c r="D2450" s="116">
        <v>0</v>
      </c>
      <c r="E2450" s="107">
        <v>0</v>
      </c>
      <c r="F2450" s="114">
        <v>3.9389995557740303E-5</v>
      </c>
      <c r="G2450" s="108" t="s">
        <v>156</v>
      </c>
      <c r="H2450" s="113">
        <v>0</v>
      </c>
      <c r="I2450" s="107">
        <v>0</v>
      </c>
      <c r="J2450" s="114">
        <v>3.47597207090294E-5</v>
      </c>
      <c r="K2450" s="108" t="s">
        <v>156</v>
      </c>
      <c r="L2450" s="110" t="s">
        <v>157</v>
      </c>
      <c r="M2450" s="116">
        <v>0</v>
      </c>
      <c r="N2450" s="111">
        <v>0</v>
      </c>
      <c r="O2450" s="115">
        <v>3.25953124625213E-5</v>
      </c>
      <c r="P2450" s="112" t="s">
        <v>156</v>
      </c>
      <c r="Q2450" s="113">
        <v>0</v>
      </c>
      <c r="R2450" s="107">
        <v>0</v>
      </c>
      <c r="S2450" s="114">
        <v>2.7800060244569998E-5</v>
      </c>
      <c r="T2450" s="108" t="s">
        <v>156</v>
      </c>
      <c r="U2450" s="110" t="s">
        <v>157</v>
      </c>
      <c r="V2450" s="116">
        <v>0</v>
      </c>
      <c r="W2450" s="107">
        <v>0</v>
      </c>
      <c r="X2450" s="114">
        <v>5.7818219557325297E-5</v>
      </c>
      <c r="Y2450" s="108" t="s">
        <v>156</v>
      </c>
      <c r="Z2450" s="113">
        <v>0</v>
      </c>
      <c r="AA2450" s="107">
        <v>0</v>
      </c>
      <c r="AB2450" s="114">
        <v>1.00195723963654E-5</v>
      </c>
      <c r="AC2450" s="108" t="s">
        <v>156</v>
      </c>
      <c r="AD2450" s="110" t="s">
        <v>157</v>
      </c>
    </row>
    <row r="2451" spans="1:30" x14ac:dyDescent="0.2">
      <c r="A2451" s="105" t="s">
        <v>7117</v>
      </c>
      <c r="B2451" s="105" t="s">
        <v>7118</v>
      </c>
      <c r="C2451" s="105" t="s">
        <v>7119</v>
      </c>
      <c r="D2451" s="116">
        <v>0</v>
      </c>
      <c r="E2451" s="107">
        <v>0</v>
      </c>
      <c r="F2451" s="114">
        <v>3.8706228483307102E-5</v>
      </c>
      <c r="G2451" s="108" t="s">
        <v>156</v>
      </c>
      <c r="H2451" s="113">
        <v>0</v>
      </c>
      <c r="I2451" s="107">
        <v>0</v>
      </c>
      <c r="J2451" s="114">
        <v>2.46194045219273E-5</v>
      </c>
      <c r="K2451" s="108" t="s">
        <v>156</v>
      </c>
      <c r="L2451" s="110" t="s">
        <v>157</v>
      </c>
      <c r="M2451" s="106">
        <v>0</v>
      </c>
      <c r="N2451" s="111">
        <v>0</v>
      </c>
      <c r="O2451" s="112">
        <v>0</v>
      </c>
      <c r="P2451" s="112" t="s">
        <v>156</v>
      </c>
      <c r="Q2451" s="113">
        <v>0</v>
      </c>
      <c r="R2451" s="107">
        <v>0</v>
      </c>
      <c r="S2451" s="114">
        <v>1.6240743225493601E-5</v>
      </c>
      <c r="T2451" s="108" t="s">
        <v>156</v>
      </c>
      <c r="U2451" s="110" t="s">
        <v>157</v>
      </c>
      <c r="V2451" s="116">
        <v>0</v>
      </c>
      <c r="W2451" s="107">
        <v>0</v>
      </c>
      <c r="X2451" s="114">
        <v>4.0893831250394597E-5</v>
      </c>
      <c r="Y2451" s="108" t="s">
        <v>156</v>
      </c>
      <c r="Z2451" s="109">
        <v>0</v>
      </c>
      <c r="AA2451" s="107">
        <v>0</v>
      </c>
      <c r="AB2451" s="108">
        <v>0</v>
      </c>
      <c r="AC2451" s="108" t="s">
        <v>156</v>
      </c>
      <c r="AD2451" s="110" t="s">
        <v>157</v>
      </c>
    </row>
    <row r="2452" spans="1:30" x14ac:dyDescent="0.2">
      <c r="A2452" s="105" t="s">
        <v>7120</v>
      </c>
      <c r="B2452" s="105" t="s">
        <v>7121</v>
      </c>
      <c r="C2452" s="105" t="s">
        <v>7122</v>
      </c>
      <c r="D2452" s="116">
        <v>0</v>
      </c>
      <c r="E2452" s="107">
        <v>0</v>
      </c>
      <c r="F2452" s="114">
        <v>6.6665416598063893E-5</v>
      </c>
      <c r="G2452" s="108" t="s">
        <v>156</v>
      </c>
      <c r="H2452" s="113">
        <v>0</v>
      </c>
      <c r="I2452" s="107">
        <v>0</v>
      </c>
      <c r="J2452" s="114">
        <v>4.2643432142765601E-5</v>
      </c>
      <c r="K2452" s="108" t="s">
        <v>156</v>
      </c>
      <c r="L2452" s="110" t="s">
        <v>157</v>
      </c>
      <c r="M2452" s="116">
        <v>0</v>
      </c>
      <c r="N2452" s="111">
        <v>0</v>
      </c>
      <c r="O2452" s="115">
        <v>3.4978564717973599E-5</v>
      </c>
      <c r="P2452" s="112" t="s">
        <v>156</v>
      </c>
      <c r="Q2452" s="113">
        <v>0</v>
      </c>
      <c r="R2452" s="107">
        <v>0</v>
      </c>
      <c r="S2452" s="114">
        <v>1.2158967962708599E-5</v>
      </c>
      <c r="T2452" s="108" t="s">
        <v>156</v>
      </c>
      <c r="U2452" s="110" t="s">
        <v>157</v>
      </c>
      <c r="V2452" s="116">
        <v>0</v>
      </c>
      <c r="W2452" s="107">
        <v>0</v>
      </c>
      <c r="X2452" s="114">
        <v>5.7818181961844302E-5</v>
      </c>
      <c r="Y2452" s="108" t="s">
        <v>156</v>
      </c>
      <c r="Z2452" s="109">
        <v>0</v>
      </c>
      <c r="AA2452" s="107">
        <v>0</v>
      </c>
      <c r="AB2452" s="108">
        <v>0</v>
      </c>
      <c r="AC2452" s="108" t="s">
        <v>156</v>
      </c>
      <c r="AD2452" s="110" t="s">
        <v>157</v>
      </c>
    </row>
    <row r="2453" spans="1:30" x14ac:dyDescent="0.2">
      <c r="A2453" s="105" t="s">
        <v>7123</v>
      </c>
      <c r="B2453" s="105" t="s">
        <v>7124</v>
      </c>
      <c r="C2453" s="105" t="s">
        <v>7125</v>
      </c>
      <c r="D2453" s="116">
        <v>0</v>
      </c>
      <c r="E2453" s="107">
        <v>0</v>
      </c>
      <c r="F2453" s="108">
        <v>2.7946450212630797E-4</v>
      </c>
      <c r="G2453" s="108" t="s">
        <v>156</v>
      </c>
      <c r="H2453" s="113">
        <v>0</v>
      </c>
      <c r="I2453" s="107">
        <v>0</v>
      </c>
      <c r="J2453" s="114">
        <v>8.6571961981744793E-6</v>
      </c>
      <c r="K2453" s="108" t="s">
        <v>156</v>
      </c>
      <c r="L2453" s="110" t="s">
        <v>157</v>
      </c>
      <c r="M2453" s="116">
        <v>0</v>
      </c>
      <c r="N2453" s="111">
        <v>0</v>
      </c>
      <c r="O2453" s="112">
        <v>1.2272524512694401E-4</v>
      </c>
      <c r="P2453" s="112" t="s">
        <v>156</v>
      </c>
      <c r="Q2453" s="113">
        <v>0</v>
      </c>
      <c r="R2453" s="107">
        <v>0</v>
      </c>
      <c r="S2453" s="114">
        <v>7.1430332764702499E-6</v>
      </c>
      <c r="T2453" s="108" t="s">
        <v>156</v>
      </c>
      <c r="U2453" s="110" t="s">
        <v>157</v>
      </c>
      <c r="V2453" s="116">
        <v>0</v>
      </c>
      <c r="W2453" s="107">
        <v>0</v>
      </c>
      <c r="X2453" s="114">
        <v>9.4378593690592798E-6</v>
      </c>
      <c r="Y2453" s="108" t="s">
        <v>156</v>
      </c>
      <c r="Z2453" s="113">
        <v>0</v>
      </c>
      <c r="AA2453" s="107">
        <v>0</v>
      </c>
      <c r="AB2453" s="114">
        <v>2.8090928047279499E-6</v>
      </c>
      <c r="AC2453" s="108" t="s">
        <v>156</v>
      </c>
      <c r="AD2453" s="110" t="s">
        <v>157</v>
      </c>
    </row>
    <row r="2454" spans="1:30" x14ac:dyDescent="0.2">
      <c r="A2454" s="105" t="s">
        <v>7126</v>
      </c>
      <c r="B2454" s="105" t="s">
        <v>7127</v>
      </c>
      <c r="C2454" s="105" t="s">
        <v>7128</v>
      </c>
      <c r="D2454" s="116">
        <v>0</v>
      </c>
      <c r="E2454" s="107">
        <v>0</v>
      </c>
      <c r="F2454" s="108">
        <v>2.49453889147146E-4</v>
      </c>
      <c r="G2454" s="108" t="s">
        <v>156</v>
      </c>
      <c r="H2454" s="113">
        <v>0</v>
      </c>
      <c r="I2454" s="107">
        <v>0</v>
      </c>
      <c r="J2454" s="114">
        <v>8.8072522511217704E-6</v>
      </c>
      <c r="K2454" s="108" t="s">
        <v>156</v>
      </c>
      <c r="L2454" s="110" t="s">
        <v>157</v>
      </c>
      <c r="M2454" s="116">
        <v>0</v>
      </c>
      <c r="N2454" s="111">
        <v>0</v>
      </c>
      <c r="O2454" s="112">
        <v>1.60476721024555E-4</v>
      </c>
      <c r="P2454" s="112" t="s">
        <v>156</v>
      </c>
      <c r="Q2454" s="113">
        <v>0</v>
      </c>
      <c r="R2454" s="107">
        <v>0</v>
      </c>
      <c r="S2454" s="114">
        <v>1.00966032625857E-5</v>
      </c>
      <c r="T2454" s="108" t="s">
        <v>156</v>
      </c>
      <c r="U2454" s="110" t="s">
        <v>157</v>
      </c>
      <c r="V2454" s="116">
        <v>0</v>
      </c>
      <c r="W2454" s="107">
        <v>0</v>
      </c>
      <c r="X2454" s="114">
        <v>1.33902864520092E-5</v>
      </c>
      <c r="Y2454" s="108" t="s">
        <v>156</v>
      </c>
      <c r="Z2454" s="113">
        <v>0</v>
      </c>
      <c r="AA2454" s="107">
        <v>0</v>
      </c>
      <c r="AB2454" s="114">
        <v>4.5408607278773503E-6</v>
      </c>
      <c r="AC2454" s="108" t="s">
        <v>156</v>
      </c>
      <c r="AD2454" s="110" t="s">
        <v>157</v>
      </c>
    </row>
    <row r="2455" spans="1:30" x14ac:dyDescent="0.2">
      <c r="A2455" s="105" t="s">
        <v>7129</v>
      </c>
      <c r="B2455" s="105" t="s">
        <v>7130</v>
      </c>
      <c r="C2455" s="105" t="s">
        <v>7131</v>
      </c>
      <c r="D2455" s="116">
        <v>0</v>
      </c>
      <c r="E2455" s="107">
        <v>0</v>
      </c>
      <c r="F2455" s="108">
        <v>2.6058073479717298E-4</v>
      </c>
      <c r="G2455" s="108" t="s">
        <v>156</v>
      </c>
      <c r="H2455" s="113">
        <v>0</v>
      </c>
      <c r="I2455" s="107">
        <v>0</v>
      </c>
      <c r="J2455" s="114">
        <v>5.37774438724647E-6</v>
      </c>
      <c r="K2455" s="108" t="s">
        <v>156</v>
      </c>
      <c r="L2455" s="110" t="s">
        <v>157</v>
      </c>
      <c r="M2455" s="116">
        <v>0</v>
      </c>
      <c r="N2455" s="111">
        <v>0</v>
      </c>
      <c r="O2455" s="112">
        <v>1.3466583294746999E-4</v>
      </c>
      <c r="P2455" s="112" t="s">
        <v>156</v>
      </c>
      <c r="Q2455" s="113">
        <v>0</v>
      </c>
      <c r="R2455" s="107">
        <v>0</v>
      </c>
      <c r="S2455" s="114">
        <v>7.1430332764701804E-6</v>
      </c>
      <c r="T2455" s="108" t="s">
        <v>156</v>
      </c>
      <c r="U2455" s="110" t="s">
        <v>157</v>
      </c>
      <c r="V2455" s="116">
        <v>0</v>
      </c>
      <c r="W2455" s="107">
        <v>0</v>
      </c>
      <c r="X2455" s="114">
        <v>6.7002246049257898E-6</v>
      </c>
      <c r="Y2455" s="108" t="s">
        <v>156</v>
      </c>
      <c r="Z2455" s="113">
        <v>0</v>
      </c>
      <c r="AA2455" s="107">
        <v>0</v>
      </c>
      <c r="AB2455" s="114">
        <v>3.0360709282265199E-6</v>
      </c>
      <c r="AC2455" s="108" t="s">
        <v>156</v>
      </c>
      <c r="AD2455" s="110" t="s">
        <v>157</v>
      </c>
    </row>
    <row r="2456" spans="1:30" x14ac:dyDescent="0.2">
      <c r="A2456" s="105" t="s">
        <v>7132</v>
      </c>
      <c r="B2456" s="105" t="s">
        <v>7133</v>
      </c>
      <c r="C2456" s="105" t="s">
        <v>7134</v>
      </c>
      <c r="D2456" s="116">
        <v>0</v>
      </c>
      <c r="E2456" s="107">
        <v>0</v>
      </c>
      <c r="F2456" s="108">
        <v>3.1442089647368401E-4</v>
      </c>
      <c r="G2456" s="108" t="s">
        <v>156</v>
      </c>
      <c r="H2456" s="113">
        <v>0</v>
      </c>
      <c r="I2456" s="107">
        <v>0</v>
      </c>
      <c r="J2456" s="114">
        <v>5.0023078438378301E-6</v>
      </c>
      <c r="K2456" s="108" t="s">
        <v>156</v>
      </c>
      <c r="L2456" s="110" t="s">
        <v>157</v>
      </c>
      <c r="M2456" s="116">
        <v>0</v>
      </c>
      <c r="N2456" s="111">
        <v>0</v>
      </c>
      <c r="O2456" s="112">
        <v>1.40168439572354E-4</v>
      </c>
      <c r="P2456" s="112" t="s">
        <v>156</v>
      </c>
      <c r="Q2456" s="113">
        <v>0</v>
      </c>
      <c r="R2456" s="107">
        <v>0</v>
      </c>
      <c r="S2456" s="114">
        <v>1.00928589046635E-5</v>
      </c>
      <c r="T2456" s="108" t="s">
        <v>156</v>
      </c>
      <c r="U2456" s="110" t="s">
        <v>157</v>
      </c>
      <c r="V2456" s="116">
        <v>0</v>
      </c>
      <c r="W2456" s="107">
        <v>0</v>
      </c>
      <c r="X2456" s="114">
        <v>9.4730032289347797E-6</v>
      </c>
      <c r="Y2456" s="108" t="s">
        <v>156</v>
      </c>
      <c r="Z2456" s="113">
        <v>0</v>
      </c>
      <c r="AA2456" s="107">
        <v>0</v>
      </c>
      <c r="AB2456" s="114">
        <v>2.8216127759218599E-6</v>
      </c>
      <c r="AC2456" s="108" t="s">
        <v>156</v>
      </c>
      <c r="AD2456" s="110" t="s">
        <v>157</v>
      </c>
    </row>
    <row r="2457" spans="1:30" x14ac:dyDescent="0.2">
      <c r="A2457" s="105" t="s">
        <v>7135</v>
      </c>
      <c r="B2457" s="105" t="s">
        <v>7136</v>
      </c>
      <c r="C2457" s="105" t="s">
        <v>7137</v>
      </c>
      <c r="D2457" s="116">
        <v>0</v>
      </c>
      <c r="E2457" s="107">
        <v>0</v>
      </c>
      <c r="F2457" s="108">
        <v>3.0418324929648197E-4</v>
      </c>
      <c r="G2457" s="108" t="s">
        <v>156</v>
      </c>
      <c r="H2457" s="113">
        <v>0</v>
      </c>
      <c r="I2457" s="107">
        <v>0</v>
      </c>
      <c r="J2457" s="114">
        <v>7.0725556873711399E-6</v>
      </c>
      <c r="K2457" s="108" t="s">
        <v>156</v>
      </c>
      <c r="L2457" s="110" t="s">
        <v>157</v>
      </c>
      <c r="M2457" s="116">
        <v>0</v>
      </c>
      <c r="N2457" s="111">
        <v>0</v>
      </c>
      <c r="O2457" s="112">
        <v>1.2485640187390699E-4</v>
      </c>
      <c r="P2457" s="112" t="s">
        <v>156</v>
      </c>
      <c r="Q2457" s="113">
        <v>0</v>
      </c>
      <c r="R2457" s="107">
        <v>0</v>
      </c>
      <c r="S2457" s="114">
        <v>7.1429819271498903E-6</v>
      </c>
      <c r="T2457" s="108" t="s">
        <v>156</v>
      </c>
      <c r="U2457" s="110" t="s">
        <v>157</v>
      </c>
      <c r="V2457" s="116">
        <v>0</v>
      </c>
      <c r="W2457" s="107">
        <v>0</v>
      </c>
      <c r="X2457" s="114">
        <v>1.2307880733158E-5</v>
      </c>
      <c r="Y2457" s="108" t="s">
        <v>156</v>
      </c>
      <c r="Z2457" s="113">
        <v>0</v>
      </c>
      <c r="AA2457" s="107">
        <v>0</v>
      </c>
      <c r="AB2457" s="114">
        <v>3.5604547615958002E-6</v>
      </c>
      <c r="AC2457" s="108" t="s">
        <v>156</v>
      </c>
      <c r="AD2457" s="110" t="s">
        <v>157</v>
      </c>
    </row>
    <row r="2458" spans="1:30" x14ac:dyDescent="0.2">
      <c r="A2458" s="105" t="s">
        <v>7138</v>
      </c>
      <c r="B2458" s="105" t="s">
        <v>7139</v>
      </c>
      <c r="C2458" s="105" t="s">
        <v>7140</v>
      </c>
      <c r="D2458" s="116">
        <v>0</v>
      </c>
      <c r="E2458" s="107">
        <v>0</v>
      </c>
      <c r="F2458" s="108">
        <v>1.84286216152572E-4</v>
      </c>
      <c r="G2458" s="108" t="s">
        <v>156</v>
      </c>
      <c r="H2458" s="113">
        <v>0</v>
      </c>
      <c r="I2458" s="107">
        <v>0</v>
      </c>
      <c r="J2458" s="114">
        <v>1.0124546003170201E-5</v>
      </c>
      <c r="K2458" s="108" t="s">
        <v>156</v>
      </c>
      <c r="L2458" s="110" t="s">
        <v>157</v>
      </c>
      <c r="M2458" s="116">
        <v>0</v>
      </c>
      <c r="N2458" s="111">
        <v>0</v>
      </c>
      <c r="O2458" s="112">
        <v>1.4387845177704899E-4</v>
      </c>
      <c r="P2458" s="112" t="s">
        <v>156</v>
      </c>
      <c r="Q2458" s="113">
        <v>0</v>
      </c>
      <c r="R2458" s="107">
        <v>0</v>
      </c>
      <c r="S2458" s="114">
        <v>1.00964281568739E-5</v>
      </c>
      <c r="T2458" s="108" t="s">
        <v>156</v>
      </c>
      <c r="U2458" s="110" t="s">
        <v>157</v>
      </c>
      <c r="V2458" s="116">
        <v>0</v>
      </c>
      <c r="W2458" s="107">
        <v>0</v>
      </c>
      <c r="X2458" s="114">
        <v>1.23078814004041E-5</v>
      </c>
      <c r="Y2458" s="108" t="s">
        <v>156</v>
      </c>
      <c r="Z2458" s="113">
        <v>0</v>
      </c>
      <c r="AA2458" s="107">
        <v>0</v>
      </c>
      <c r="AB2458" s="114">
        <v>4.5413818317140997E-6</v>
      </c>
      <c r="AC2458" s="108" t="s">
        <v>156</v>
      </c>
      <c r="AD2458" s="110" t="s">
        <v>157</v>
      </c>
    </row>
    <row r="2459" spans="1:30" x14ac:dyDescent="0.2">
      <c r="A2459" s="105" t="s">
        <v>7141</v>
      </c>
      <c r="B2459" s="105" t="s">
        <v>7142</v>
      </c>
      <c r="C2459" s="105" t="s">
        <v>7143</v>
      </c>
      <c r="D2459" s="106">
        <v>0</v>
      </c>
      <c r="E2459" s="107">
        <v>0</v>
      </c>
      <c r="F2459" s="108">
        <v>0</v>
      </c>
      <c r="G2459" s="108" t="s">
        <v>156</v>
      </c>
      <c r="H2459" s="109">
        <v>0</v>
      </c>
      <c r="I2459" s="107">
        <v>0</v>
      </c>
      <c r="J2459" s="108">
        <v>0</v>
      </c>
      <c r="K2459" s="108" t="s">
        <v>156</v>
      </c>
      <c r="L2459" s="110" t="s">
        <v>157</v>
      </c>
      <c r="M2459" s="106">
        <v>0</v>
      </c>
      <c r="N2459" s="111">
        <v>0</v>
      </c>
      <c r="O2459" s="112">
        <v>0</v>
      </c>
      <c r="P2459" s="112" t="s">
        <v>156</v>
      </c>
      <c r="Q2459" s="109">
        <v>0</v>
      </c>
      <c r="R2459" s="107">
        <v>0</v>
      </c>
      <c r="S2459" s="108">
        <v>0</v>
      </c>
      <c r="T2459" s="108" t="s">
        <v>156</v>
      </c>
      <c r="U2459" s="110" t="s">
        <v>157</v>
      </c>
      <c r="V2459" s="106">
        <v>0</v>
      </c>
      <c r="W2459" s="107">
        <v>0</v>
      </c>
      <c r="X2459" s="108">
        <v>0</v>
      </c>
      <c r="Y2459" s="108" t="s">
        <v>156</v>
      </c>
      <c r="Z2459" s="109">
        <v>0</v>
      </c>
      <c r="AA2459" s="107">
        <v>0</v>
      </c>
      <c r="AB2459" s="108">
        <v>0</v>
      </c>
      <c r="AC2459" s="108" t="s">
        <v>156</v>
      </c>
      <c r="AD2459" s="110" t="s">
        <v>157</v>
      </c>
    </row>
    <row r="2460" spans="1:30" x14ac:dyDescent="0.2">
      <c r="A2460" s="105" t="s">
        <v>7144</v>
      </c>
      <c r="B2460" s="105" t="s">
        <v>7145</v>
      </c>
      <c r="C2460" s="105" t="s">
        <v>7146</v>
      </c>
      <c r="D2460" s="106">
        <v>0</v>
      </c>
      <c r="E2460" s="107">
        <v>0</v>
      </c>
      <c r="F2460" s="108">
        <v>0</v>
      </c>
      <c r="G2460" s="108" t="s">
        <v>156</v>
      </c>
      <c r="H2460" s="109">
        <v>0</v>
      </c>
      <c r="I2460" s="107">
        <v>0</v>
      </c>
      <c r="J2460" s="108">
        <v>0</v>
      </c>
      <c r="K2460" s="108" t="s">
        <v>156</v>
      </c>
      <c r="L2460" s="110" t="s">
        <v>157</v>
      </c>
      <c r="M2460" s="106">
        <v>0</v>
      </c>
      <c r="N2460" s="111">
        <v>0</v>
      </c>
      <c r="O2460" s="112">
        <v>0</v>
      </c>
      <c r="P2460" s="112" t="s">
        <v>156</v>
      </c>
      <c r="Q2460" s="109">
        <v>0</v>
      </c>
      <c r="R2460" s="107">
        <v>0</v>
      </c>
      <c r="S2460" s="108">
        <v>0</v>
      </c>
      <c r="T2460" s="108" t="s">
        <v>156</v>
      </c>
      <c r="U2460" s="110" t="s">
        <v>157</v>
      </c>
      <c r="V2460" s="106">
        <v>0</v>
      </c>
      <c r="W2460" s="107">
        <v>0</v>
      </c>
      <c r="X2460" s="108">
        <v>0</v>
      </c>
      <c r="Y2460" s="108" t="s">
        <v>156</v>
      </c>
      <c r="Z2460" s="109">
        <v>0</v>
      </c>
      <c r="AA2460" s="107">
        <v>0</v>
      </c>
      <c r="AB2460" s="108">
        <v>0</v>
      </c>
      <c r="AC2460" s="108" t="s">
        <v>156</v>
      </c>
      <c r="AD2460" s="110" t="s">
        <v>157</v>
      </c>
    </row>
    <row r="2461" spans="1:30" x14ac:dyDescent="0.2">
      <c r="A2461" s="105" t="s">
        <v>7147</v>
      </c>
      <c r="B2461" s="105" t="s">
        <v>7148</v>
      </c>
      <c r="C2461" s="105" t="s">
        <v>7149</v>
      </c>
      <c r="D2461" s="106">
        <v>0</v>
      </c>
      <c r="E2461" s="107">
        <v>0</v>
      </c>
      <c r="F2461" s="108">
        <v>0</v>
      </c>
      <c r="G2461" s="108" t="s">
        <v>156</v>
      </c>
      <c r="H2461" s="109">
        <v>0</v>
      </c>
      <c r="I2461" s="107">
        <v>0</v>
      </c>
      <c r="J2461" s="108">
        <v>0</v>
      </c>
      <c r="K2461" s="108" t="s">
        <v>156</v>
      </c>
      <c r="L2461" s="110" t="s">
        <v>157</v>
      </c>
      <c r="M2461" s="106">
        <v>0</v>
      </c>
      <c r="N2461" s="111">
        <v>0</v>
      </c>
      <c r="O2461" s="112">
        <v>0</v>
      </c>
      <c r="P2461" s="112" t="s">
        <v>156</v>
      </c>
      <c r="Q2461" s="109">
        <v>0</v>
      </c>
      <c r="R2461" s="107">
        <v>0</v>
      </c>
      <c r="S2461" s="108">
        <v>0</v>
      </c>
      <c r="T2461" s="108" t="s">
        <v>156</v>
      </c>
      <c r="U2461" s="110" t="s">
        <v>157</v>
      </c>
      <c r="V2461" s="106">
        <v>0</v>
      </c>
      <c r="W2461" s="107">
        <v>0</v>
      </c>
      <c r="X2461" s="108">
        <v>0</v>
      </c>
      <c r="Y2461" s="108" t="s">
        <v>156</v>
      </c>
      <c r="Z2461" s="109">
        <v>0</v>
      </c>
      <c r="AA2461" s="107">
        <v>0</v>
      </c>
      <c r="AB2461" s="108">
        <v>0</v>
      </c>
      <c r="AC2461" s="108" t="s">
        <v>156</v>
      </c>
      <c r="AD2461" s="110" t="s">
        <v>157</v>
      </c>
    </row>
    <row r="2462" spans="1:30" x14ac:dyDescent="0.2">
      <c r="A2462" s="105" t="s">
        <v>7150</v>
      </c>
      <c r="B2462" s="105" t="s">
        <v>7151</v>
      </c>
      <c r="C2462" s="105" t="s">
        <v>7152</v>
      </c>
      <c r="D2462" s="106">
        <v>0</v>
      </c>
      <c r="E2462" s="107">
        <v>0</v>
      </c>
      <c r="F2462" s="108">
        <v>0</v>
      </c>
      <c r="G2462" s="108" t="s">
        <v>156</v>
      </c>
      <c r="H2462" s="109">
        <v>0</v>
      </c>
      <c r="I2462" s="107">
        <v>0</v>
      </c>
      <c r="J2462" s="108">
        <v>0</v>
      </c>
      <c r="K2462" s="108" t="s">
        <v>156</v>
      </c>
      <c r="L2462" s="110" t="s">
        <v>157</v>
      </c>
      <c r="M2462" s="106">
        <v>0</v>
      </c>
      <c r="N2462" s="111">
        <v>0</v>
      </c>
      <c r="O2462" s="112">
        <v>0</v>
      </c>
      <c r="P2462" s="112" t="s">
        <v>156</v>
      </c>
      <c r="Q2462" s="109">
        <v>0</v>
      </c>
      <c r="R2462" s="107">
        <v>0</v>
      </c>
      <c r="S2462" s="108">
        <v>0</v>
      </c>
      <c r="T2462" s="108" t="s">
        <v>156</v>
      </c>
      <c r="U2462" s="110" t="s">
        <v>157</v>
      </c>
      <c r="V2462" s="106">
        <v>0</v>
      </c>
      <c r="W2462" s="107">
        <v>0</v>
      </c>
      <c r="X2462" s="108">
        <v>0</v>
      </c>
      <c r="Y2462" s="108" t="s">
        <v>156</v>
      </c>
      <c r="Z2462" s="109">
        <v>0</v>
      </c>
      <c r="AA2462" s="107">
        <v>0</v>
      </c>
      <c r="AB2462" s="108">
        <v>0</v>
      </c>
      <c r="AC2462" s="108" t="s">
        <v>156</v>
      </c>
      <c r="AD2462" s="110" t="s">
        <v>157</v>
      </c>
    </row>
    <row r="2463" spans="1:30" x14ac:dyDescent="0.2">
      <c r="A2463" s="105" t="s">
        <v>7153</v>
      </c>
      <c r="B2463" s="105" t="s">
        <v>7154</v>
      </c>
      <c r="C2463" s="105" t="s">
        <v>7155</v>
      </c>
      <c r="D2463" s="106">
        <v>0</v>
      </c>
      <c r="E2463" s="107">
        <v>0</v>
      </c>
      <c r="F2463" s="108">
        <v>0</v>
      </c>
      <c r="G2463" s="108" t="s">
        <v>156</v>
      </c>
      <c r="H2463" s="109">
        <v>0</v>
      </c>
      <c r="I2463" s="107">
        <v>0</v>
      </c>
      <c r="J2463" s="108">
        <v>0</v>
      </c>
      <c r="K2463" s="108" t="s">
        <v>156</v>
      </c>
      <c r="L2463" s="110" t="s">
        <v>157</v>
      </c>
      <c r="M2463" s="106">
        <v>0</v>
      </c>
      <c r="N2463" s="111">
        <v>0</v>
      </c>
      <c r="O2463" s="112">
        <v>0</v>
      </c>
      <c r="P2463" s="112" t="s">
        <v>156</v>
      </c>
      <c r="Q2463" s="109">
        <v>0</v>
      </c>
      <c r="R2463" s="107">
        <v>0</v>
      </c>
      <c r="S2463" s="108">
        <v>0</v>
      </c>
      <c r="T2463" s="108" t="s">
        <v>156</v>
      </c>
      <c r="U2463" s="110" t="s">
        <v>157</v>
      </c>
      <c r="V2463" s="106">
        <v>0</v>
      </c>
      <c r="W2463" s="107">
        <v>0</v>
      </c>
      <c r="X2463" s="108">
        <v>0</v>
      </c>
      <c r="Y2463" s="108" t="s">
        <v>156</v>
      </c>
      <c r="Z2463" s="109">
        <v>0</v>
      </c>
      <c r="AA2463" s="107">
        <v>0</v>
      </c>
      <c r="AB2463" s="108">
        <v>0</v>
      </c>
      <c r="AC2463" s="108" t="s">
        <v>156</v>
      </c>
      <c r="AD2463" s="110" t="s">
        <v>157</v>
      </c>
    </row>
    <row r="2464" spans="1:30" x14ac:dyDescent="0.2">
      <c r="A2464" s="105" t="s">
        <v>7156</v>
      </c>
      <c r="B2464" s="105" t="s">
        <v>7157</v>
      </c>
      <c r="C2464" s="105" t="s">
        <v>7158</v>
      </c>
      <c r="D2464" s="106">
        <v>0</v>
      </c>
      <c r="E2464" s="107">
        <v>0</v>
      </c>
      <c r="F2464" s="108">
        <v>0</v>
      </c>
      <c r="G2464" s="108" t="s">
        <v>156</v>
      </c>
      <c r="H2464" s="109">
        <v>0</v>
      </c>
      <c r="I2464" s="107">
        <v>0</v>
      </c>
      <c r="J2464" s="108">
        <v>0</v>
      </c>
      <c r="K2464" s="108" t="s">
        <v>156</v>
      </c>
      <c r="L2464" s="110" t="s">
        <v>157</v>
      </c>
      <c r="M2464" s="106">
        <v>0</v>
      </c>
      <c r="N2464" s="111">
        <v>0</v>
      </c>
      <c r="O2464" s="112">
        <v>0</v>
      </c>
      <c r="P2464" s="112" t="s">
        <v>156</v>
      </c>
      <c r="Q2464" s="109">
        <v>0</v>
      </c>
      <c r="R2464" s="107">
        <v>0</v>
      </c>
      <c r="S2464" s="108">
        <v>0</v>
      </c>
      <c r="T2464" s="108" t="s">
        <v>156</v>
      </c>
      <c r="U2464" s="110" t="s">
        <v>157</v>
      </c>
      <c r="V2464" s="106">
        <v>0</v>
      </c>
      <c r="W2464" s="107">
        <v>0</v>
      </c>
      <c r="X2464" s="108">
        <v>0</v>
      </c>
      <c r="Y2464" s="108" t="s">
        <v>156</v>
      </c>
      <c r="Z2464" s="109">
        <v>0</v>
      </c>
      <c r="AA2464" s="107">
        <v>0</v>
      </c>
      <c r="AB2464" s="108">
        <v>0</v>
      </c>
      <c r="AC2464" s="108" t="s">
        <v>156</v>
      </c>
      <c r="AD2464" s="110" t="s">
        <v>157</v>
      </c>
    </row>
    <row r="2465" spans="1:30" x14ac:dyDescent="0.2">
      <c r="A2465" s="105" t="s">
        <v>7159</v>
      </c>
      <c r="B2465" s="105" t="s">
        <v>7160</v>
      </c>
      <c r="C2465" s="105" t="s">
        <v>7161</v>
      </c>
      <c r="D2465" s="116">
        <v>0</v>
      </c>
      <c r="E2465" s="107">
        <v>0</v>
      </c>
      <c r="F2465" s="108">
        <v>2.7946450212630797E-4</v>
      </c>
      <c r="G2465" s="108" t="s">
        <v>156</v>
      </c>
      <c r="H2465" s="113">
        <v>0</v>
      </c>
      <c r="I2465" s="107">
        <v>0</v>
      </c>
      <c r="J2465" s="114">
        <v>8.6571961981744793E-6</v>
      </c>
      <c r="K2465" s="108" t="s">
        <v>156</v>
      </c>
      <c r="L2465" s="110" t="s">
        <v>157</v>
      </c>
      <c r="M2465" s="116">
        <v>0</v>
      </c>
      <c r="N2465" s="111">
        <v>0</v>
      </c>
      <c r="O2465" s="112">
        <v>1.2272524512694401E-4</v>
      </c>
      <c r="P2465" s="112" t="s">
        <v>156</v>
      </c>
      <c r="Q2465" s="113">
        <v>0</v>
      </c>
      <c r="R2465" s="107">
        <v>0</v>
      </c>
      <c r="S2465" s="114">
        <v>7.1430332764702499E-6</v>
      </c>
      <c r="T2465" s="108" t="s">
        <v>156</v>
      </c>
      <c r="U2465" s="110" t="s">
        <v>157</v>
      </c>
      <c r="V2465" s="116">
        <v>0</v>
      </c>
      <c r="W2465" s="107">
        <v>0</v>
      </c>
      <c r="X2465" s="114">
        <v>9.4378593690592798E-6</v>
      </c>
      <c r="Y2465" s="108" t="s">
        <v>156</v>
      </c>
      <c r="Z2465" s="113">
        <v>0</v>
      </c>
      <c r="AA2465" s="107">
        <v>0</v>
      </c>
      <c r="AB2465" s="114">
        <v>2.8090928047279499E-6</v>
      </c>
      <c r="AC2465" s="108" t="s">
        <v>156</v>
      </c>
      <c r="AD2465" s="110" t="s">
        <v>157</v>
      </c>
    </row>
    <row r="2466" spans="1:30" x14ac:dyDescent="0.2">
      <c r="A2466" s="105" t="s">
        <v>7162</v>
      </c>
      <c r="B2466" s="105" t="s">
        <v>7163</v>
      </c>
      <c r="C2466" s="105" t="s">
        <v>7164</v>
      </c>
      <c r="D2466" s="116">
        <v>0</v>
      </c>
      <c r="E2466" s="107">
        <v>0</v>
      </c>
      <c r="F2466" s="108">
        <v>2.49453889147146E-4</v>
      </c>
      <c r="G2466" s="108" t="s">
        <v>156</v>
      </c>
      <c r="H2466" s="113">
        <v>0</v>
      </c>
      <c r="I2466" s="107">
        <v>0</v>
      </c>
      <c r="J2466" s="114">
        <v>8.8072522511217704E-6</v>
      </c>
      <c r="K2466" s="108" t="s">
        <v>156</v>
      </c>
      <c r="L2466" s="110" t="s">
        <v>157</v>
      </c>
      <c r="M2466" s="116">
        <v>0</v>
      </c>
      <c r="N2466" s="111">
        <v>0</v>
      </c>
      <c r="O2466" s="112">
        <v>1.60476721024555E-4</v>
      </c>
      <c r="P2466" s="112" t="s">
        <v>156</v>
      </c>
      <c r="Q2466" s="113">
        <v>0</v>
      </c>
      <c r="R2466" s="107">
        <v>0</v>
      </c>
      <c r="S2466" s="114">
        <v>1.00966032625857E-5</v>
      </c>
      <c r="T2466" s="108" t="s">
        <v>156</v>
      </c>
      <c r="U2466" s="110" t="s">
        <v>157</v>
      </c>
      <c r="V2466" s="116">
        <v>0</v>
      </c>
      <c r="W2466" s="107">
        <v>0</v>
      </c>
      <c r="X2466" s="114">
        <v>1.33902864520092E-5</v>
      </c>
      <c r="Y2466" s="108" t="s">
        <v>156</v>
      </c>
      <c r="Z2466" s="113">
        <v>0</v>
      </c>
      <c r="AA2466" s="107">
        <v>0</v>
      </c>
      <c r="AB2466" s="114">
        <v>4.5408607278773503E-6</v>
      </c>
      <c r="AC2466" s="108" t="s">
        <v>156</v>
      </c>
      <c r="AD2466" s="110" t="s">
        <v>157</v>
      </c>
    </row>
    <row r="2467" spans="1:30" x14ac:dyDescent="0.2">
      <c r="A2467" s="105" t="s">
        <v>7165</v>
      </c>
      <c r="B2467" s="105" t="s">
        <v>7166</v>
      </c>
      <c r="C2467" s="105" t="s">
        <v>7167</v>
      </c>
      <c r="D2467" s="116">
        <v>0</v>
      </c>
      <c r="E2467" s="107">
        <v>0</v>
      </c>
      <c r="F2467" s="108">
        <v>2.6058073479717298E-4</v>
      </c>
      <c r="G2467" s="108" t="s">
        <v>156</v>
      </c>
      <c r="H2467" s="113">
        <v>0</v>
      </c>
      <c r="I2467" s="107">
        <v>0</v>
      </c>
      <c r="J2467" s="114">
        <v>5.37774438724647E-6</v>
      </c>
      <c r="K2467" s="108" t="s">
        <v>156</v>
      </c>
      <c r="L2467" s="110" t="s">
        <v>157</v>
      </c>
      <c r="M2467" s="116">
        <v>0</v>
      </c>
      <c r="N2467" s="111">
        <v>0</v>
      </c>
      <c r="O2467" s="112">
        <v>1.3466583294746999E-4</v>
      </c>
      <c r="P2467" s="112" t="s">
        <v>156</v>
      </c>
      <c r="Q2467" s="113">
        <v>0</v>
      </c>
      <c r="R2467" s="107">
        <v>0</v>
      </c>
      <c r="S2467" s="114">
        <v>7.1430332764701804E-6</v>
      </c>
      <c r="T2467" s="108" t="s">
        <v>156</v>
      </c>
      <c r="U2467" s="110" t="s">
        <v>157</v>
      </c>
      <c r="V2467" s="116">
        <v>0</v>
      </c>
      <c r="W2467" s="107">
        <v>0</v>
      </c>
      <c r="X2467" s="114">
        <v>6.7002246049257898E-6</v>
      </c>
      <c r="Y2467" s="108" t="s">
        <v>156</v>
      </c>
      <c r="Z2467" s="113">
        <v>0</v>
      </c>
      <c r="AA2467" s="107">
        <v>0</v>
      </c>
      <c r="AB2467" s="114">
        <v>3.0360709282265199E-6</v>
      </c>
      <c r="AC2467" s="108" t="s">
        <v>156</v>
      </c>
      <c r="AD2467" s="110" t="s">
        <v>157</v>
      </c>
    </row>
    <row r="2468" spans="1:30" x14ac:dyDescent="0.2">
      <c r="A2468" s="105" t="s">
        <v>7168</v>
      </c>
      <c r="B2468" s="105" t="s">
        <v>7169</v>
      </c>
      <c r="C2468" s="105" t="s">
        <v>7170</v>
      </c>
      <c r="D2468" s="116">
        <v>0</v>
      </c>
      <c r="E2468" s="107">
        <v>0</v>
      </c>
      <c r="F2468" s="108">
        <v>3.1442089647368401E-4</v>
      </c>
      <c r="G2468" s="108" t="s">
        <v>156</v>
      </c>
      <c r="H2468" s="113">
        <v>0</v>
      </c>
      <c r="I2468" s="107">
        <v>0</v>
      </c>
      <c r="J2468" s="114">
        <v>5.0023078438378301E-6</v>
      </c>
      <c r="K2468" s="108" t="s">
        <v>156</v>
      </c>
      <c r="L2468" s="110" t="s">
        <v>157</v>
      </c>
      <c r="M2468" s="116">
        <v>0</v>
      </c>
      <c r="N2468" s="111">
        <v>0</v>
      </c>
      <c r="O2468" s="112">
        <v>1.40168439572354E-4</v>
      </c>
      <c r="P2468" s="112" t="s">
        <v>156</v>
      </c>
      <c r="Q2468" s="113">
        <v>0</v>
      </c>
      <c r="R2468" s="107">
        <v>0</v>
      </c>
      <c r="S2468" s="114">
        <v>1.00928589046635E-5</v>
      </c>
      <c r="T2468" s="108" t="s">
        <v>156</v>
      </c>
      <c r="U2468" s="110" t="s">
        <v>157</v>
      </c>
      <c r="V2468" s="116">
        <v>0</v>
      </c>
      <c r="W2468" s="107">
        <v>0</v>
      </c>
      <c r="X2468" s="114">
        <v>9.4730032289347797E-6</v>
      </c>
      <c r="Y2468" s="108" t="s">
        <v>156</v>
      </c>
      <c r="Z2468" s="113">
        <v>0</v>
      </c>
      <c r="AA2468" s="107">
        <v>0</v>
      </c>
      <c r="AB2468" s="114">
        <v>2.8216127759218599E-6</v>
      </c>
      <c r="AC2468" s="108" t="s">
        <v>156</v>
      </c>
      <c r="AD2468" s="110" t="s">
        <v>157</v>
      </c>
    </row>
    <row r="2469" spans="1:30" x14ac:dyDescent="0.2">
      <c r="A2469" s="105" t="s">
        <v>7171</v>
      </c>
      <c r="B2469" s="105" t="s">
        <v>7172</v>
      </c>
      <c r="C2469" s="105" t="s">
        <v>7173</v>
      </c>
      <c r="D2469" s="116">
        <v>0</v>
      </c>
      <c r="E2469" s="107">
        <v>0</v>
      </c>
      <c r="F2469" s="108">
        <v>3.0418324929648197E-4</v>
      </c>
      <c r="G2469" s="108" t="s">
        <v>156</v>
      </c>
      <c r="H2469" s="113">
        <v>0</v>
      </c>
      <c r="I2469" s="107">
        <v>0</v>
      </c>
      <c r="J2469" s="114">
        <v>7.0725556873711399E-6</v>
      </c>
      <c r="K2469" s="108" t="s">
        <v>156</v>
      </c>
      <c r="L2469" s="110" t="s">
        <v>157</v>
      </c>
      <c r="M2469" s="116">
        <v>0</v>
      </c>
      <c r="N2469" s="111">
        <v>0</v>
      </c>
      <c r="O2469" s="112">
        <v>1.2485640187390699E-4</v>
      </c>
      <c r="P2469" s="112" t="s">
        <v>156</v>
      </c>
      <c r="Q2469" s="113">
        <v>0</v>
      </c>
      <c r="R2469" s="107">
        <v>0</v>
      </c>
      <c r="S2469" s="114">
        <v>7.1429819271498903E-6</v>
      </c>
      <c r="T2469" s="108" t="s">
        <v>156</v>
      </c>
      <c r="U2469" s="110" t="s">
        <v>157</v>
      </c>
      <c r="V2469" s="116">
        <v>0</v>
      </c>
      <c r="W2469" s="107">
        <v>0</v>
      </c>
      <c r="X2469" s="114">
        <v>1.2307880733158E-5</v>
      </c>
      <c r="Y2469" s="108" t="s">
        <v>156</v>
      </c>
      <c r="Z2469" s="113">
        <v>0</v>
      </c>
      <c r="AA2469" s="107">
        <v>0</v>
      </c>
      <c r="AB2469" s="114">
        <v>3.5604547615958002E-6</v>
      </c>
      <c r="AC2469" s="108" t="s">
        <v>156</v>
      </c>
      <c r="AD2469" s="110" t="s">
        <v>157</v>
      </c>
    </row>
    <row r="2470" spans="1:30" x14ac:dyDescent="0.2">
      <c r="A2470" s="105" t="s">
        <v>7174</v>
      </c>
      <c r="B2470" s="105" t="s">
        <v>7175</v>
      </c>
      <c r="C2470" s="105" t="s">
        <v>7176</v>
      </c>
      <c r="D2470" s="116">
        <v>0</v>
      </c>
      <c r="E2470" s="107">
        <v>0</v>
      </c>
      <c r="F2470" s="108">
        <v>1.84286216152572E-4</v>
      </c>
      <c r="G2470" s="108" t="s">
        <v>156</v>
      </c>
      <c r="H2470" s="113">
        <v>0</v>
      </c>
      <c r="I2470" s="107">
        <v>0</v>
      </c>
      <c r="J2470" s="114">
        <v>1.0124546003170201E-5</v>
      </c>
      <c r="K2470" s="108" t="s">
        <v>156</v>
      </c>
      <c r="L2470" s="110" t="s">
        <v>157</v>
      </c>
      <c r="M2470" s="116">
        <v>0</v>
      </c>
      <c r="N2470" s="111">
        <v>0</v>
      </c>
      <c r="O2470" s="112">
        <v>1.4387845177704899E-4</v>
      </c>
      <c r="P2470" s="112" t="s">
        <v>156</v>
      </c>
      <c r="Q2470" s="113">
        <v>0</v>
      </c>
      <c r="R2470" s="107">
        <v>0</v>
      </c>
      <c r="S2470" s="114">
        <v>1.00964281568739E-5</v>
      </c>
      <c r="T2470" s="108" t="s">
        <v>156</v>
      </c>
      <c r="U2470" s="110" t="s">
        <v>157</v>
      </c>
      <c r="V2470" s="116">
        <v>0</v>
      </c>
      <c r="W2470" s="107">
        <v>0</v>
      </c>
      <c r="X2470" s="114">
        <v>1.23078814004041E-5</v>
      </c>
      <c r="Y2470" s="108" t="s">
        <v>156</v>
      </c>
      <c r="Z2470" s="113">
        <v>0</v>
      </c>
      <c r="AA2470" s="107">
        <v>0</v>
      </c>
      <c r="AB2470" s="114">
        <v>4.5413818317140997E-6</v>
      </c>
      <c r="AC2470" s="108" t="s">
        <v>156</v>
      </c>
      <c r="AD2470" s="110" t="s">
        <v>157</v>
      </c>
    </row>
    <row r="2471" spans="1:30" x14ac:dyDescent="0.2">
      <c r="A2471" s="105" t="s">
        <v>7177</v>
      </c>
      <c r="B2471" s="105" t="s">
        <v>7178</v>
      </c>
      <c r="C2471" s="105" t="s">
        <v>7179</v>
      </c>
      <c r="D2471" s="106">
        <v>0</v>
      </c>
      <c r="E2471" s="107">
        <v>0</v>
      </c>
      <c r="F2471" s="108">
        <v>0</v>
      </c>
      <c r="G2471" s="108" t="s">
        <v>156</v>
      </c>
      <c r="H2471" s="109">
        <v>0</v>
      </c>
      <c r="I2471" s="107">
        <v>0</v>
      </c>
      <c r="J2471" s="108">
        <v>0</v>
      </c>
      <c r="K2471" s="108" t="s">
        <v>156</v>
      </c>
      <c r="L2471" s="110" t="s">
        <v>157</v>
      </c>
      <c r="M2471" s="106">
        <v>0</v>
      </c>
      <c r="N2471" s="111">
        <v>0</v>
      </c>
      <c r="O2471" s="112">
        <v>0</v>
      </c>
      <c r="P2471" s="112" t="s">
        <v>156</v>
      </c>
      <c r="Q2471" s="109">
        <v>0</v>
      </c>
      <c r="R2471" s="107">
        <v>0</v>
      </c>
      <c r="S2471" s="108">
        <v>0</v>
      </c>
      <c r="T2471" s="108" t="s">
        <v>156</v>
      </c>
      <c r="U2471" s="110" t="s">
        <v>157</v>
      </c>
      <c r="V2471" s="106">
        <v>0</v>
      </c>
      <c r="W2471" s="107">
        <v>0</v>
      </c>
      <c r="X2471" s="108">
        <v>0</v>
      </c>
      <c r="Y2471" s="108" t="s">
        <v>156</v>
      </c>
      <c r="Z2471" s="109">
        <v>0</v>
      </c>
      <c r="AA2471" s="107">
        <v>0</v>
      </c>
      <c r="AB2471" s="108">
        <v>0</v>
      </c>
      <c r="AC2471" s="108" t="s">
        <v>156</v>
      </c>
      <c r="AD2471" s="110" t="s">
        <v>157</v>
      </c>
    </row>
    <row r="2472" spans="1:30" x14ac:dyDescent="0.2">
      <c r="A2472" s="105" t="s">
        <v>7180</v>
      </c>
      <c r="B2472" s="105" t="s">
        <v>7181</v>
      </c>
      <c r="C2472" s="105" t="s">
        <v>7182</v>
      </c>
      <c r="D2472" s="106">
        <v>0</v>
      </c>
      <c r="E2472" s="107">
        <v>0</v>
      </c>
      <c r="F2472" s="108">
        <v>0</v>
      </c>
      <c r="G2472" s="108" t="s">
        <v>156</v>
      </c>
      <c r="H2472" s="109">
        <v>0</v>
      </c>
      <c r="I2472" s="107">
        <v>0</v>
      </c>
      <c r="J2472" s="108">
        <v>0</v>
      </c>
      <c r="K2472" s="108" t="s">
        <v>156</v>
      </c>
      <c r="L2472" s="110" t="s">
        <v>157</v>
      </c>
      <c r="M2472" s="106">
        <v>0</v>
      </c>
      <c r="N2472" s="111">
        <v>0</v>
      </c>
      <c r="O2472" s="112">
        <v>0</v>
      </c>
      <c r="P2472" s="112" t="s">
        <v>156</v>
      </c>
      <c r="Q2472" s="109">
        <v>0</v>
      </c>
      <c r="R2472" s="107">
        <v>0</v>
      </c>
      <c r="S2472" s="108">
        <v>0</v>
      </c>
      <c r="T2472" s="108" t="s">
        <v>156</v>
      </c>
      <c r="U2472" s="110" t="s">
        <v>157</v>
      </c>
      <c r="V2472" s="106">
        <v>0</v>
      </c>
      <c r="W2472" s="107">
        <v>0</v>
      </c>
      <c r="X2472" s="108">
        <v>0</v>
      </c>
      <c r="Y2472" s="108" t="s">
        <v>156</v>
      </c>
      <c r="Z2472" s="109">
        <v>0</v>
      </c>
      <c r="AA2472" s="107">
        <v>0</v>
      </c>
      <c r="AB2472" s="108">
        <v>0</v>
      </c>
      <c r="AC2472" s="108" t="s">
        <v>156</v>
      </c>
      <c r="AD2472" s="110" t="s">
        <v>157</v>
      </c>
    </row>
    <row r="2473" spans="1:30" x14ac:dyDescent="0.2">
      <c r="A2473" s="105" t="s">
        <v>7183</v>
      </c>
      <c r="B2473" s="105" t="s">
        <v>7184</v>
      </c>
      <c r="C2473" s="105" t="s">
        <v>7185</v>
      </c>
      <c r="D2473" s="106">
        <v>0</v>
      </c>
      <c r="E2473" s="107">
        <v>0</v>
      </c>
      <c r="F2473" s="108">
        <v>0</v>
      </c>
      <c r="G2473" s="108" t="s">
        <v>156</v>
      </c>
      <c r="H2473" s="109">
        <v>0</v>
      </c>
      <c r="I2473" s="107">
        <v>0</v>
      </c>
      <c r="J2473" s="108">
        <v>0</v>
      </c>
      <c r="K2473" s="108" t="s">
        <v>156</v>
      </c>
      <c r="L2473" s="110" t="s">
        <v>157</v>
      </c>
      <c r="M2473" s="106">
        <v>0</v>
      </c>
      <c r="N2473" s="111">
        <v>0</v>
      </c>
      <c r="O2473" s="112">
        <v>0</v>
      </c>
      <c r="P2473" s="112" t="s">
        <v>156</v>
      </c>
      <c r="Q2473" s="109">
        <v>0</v>
      </c>
      <c r="R2473" s="107">
        <v>0</v>
      </c>
      <c r="S2473" s="108">
        <v>0</v>
      </c>
      <c r="T2473" s="108" t="s">
        <v>156</v>
      </c>
      <c r="U2473" s="110" t="s">
        <v>157</v>
      </c>
      <c r="V2473" s="106">
        <v>0</v>
      </c>
      <c r="W2473" s="107">
        <v>0</v>
      </c>
      <c r="X2473" s="108">
        <v>0</v>
      </c>
      <c r="Y2473" s="108" t="s">
        <v>156</v>
      </c>
      <c r="Z2473" s="109">
        <v>0</v>
      </c>
      <c r="AA2473" s="107">
        <v>0</v>
      </c>
      <c r="AB2473" s="108">
        <v>0</v>
      </c>
      <c r="AC2473" s="108" t="s">
        <v>156</v>
      </c>
      <c r="AD2473" s="110" t="s">
        <v>157</v>
      </c>
    </row>
    <row r="2474" spans="1:30" x14ac:dyDescent="0.2">
      <c r="A2474" s="105" t="s">
        <v>7186</v>
      </c>
      <c r="B2474" s="105" t="s">
        <v>7187</v>
      </c>
      <c r="C2474" s="105" t="s">
        <v>7188</v>
      </c>
      <c r="D2474" s="106">
        <v>0</v>
      </c>
      <c r="E2474" s="107">
        <v>0</v>
      </c>
      <c r="F2474" s="108">
        <v>0</v>
      </c>
      <c r="G2474" s="108" t="s">
        <v>156</v>
      </c>
      <c r="H2474" s="109">
        <v>0</v>
      </c>
      <c r="I2474" s="107">
        <v>0</v>
      </c>
      <c r="J2474" s="108">
        <v>0</v>
      </c>
      <c r="K2474" s="108" t="s">
        <v>156</v>
      </c>
      <c r="L2474" s="110" t="s">
        <v>157</v>
      </c>
      <c r="M2474" s="106">
        <v>0</v>
      </c>
      <c r="N2474" s="111">
        <v>0</v>
      </c>
      <c r="O2474" s="112">
        <v>0</v>
      </c>
      <c r="P2474" s="112" t="s">
        <v>156</v>
      </c>
      <c r="Q2474" s="109">
        <v>0</v>
      </c>
      <c r="R2474" s="107">
        <v>0</v>
      </c>
      <c r="S2474" s="108">
        <v>0</v>
      </c>
      <c r="T2474" s="108" t="s">
        <v>156</v>
      </c>
      <c r="U2474" s="110" t="s">
        <v>157</v>
      </c>
      <c r="V2474" s="106">
        <v>0</v>
      </c>
      <c r="W2474" s="107">
        <v>0</v>
      </c>
      <c r="X2474" s="108">
        <v>0</v>
      </c>
      <c r="Y2474" s="108" t="s">
        <v>156</v>
      </c>
      <c r="Z2474" s="109">
        <v>0</v>
      </c>
      <c r="AA2474" s="107">
        <v>0</v>
      </c>
      <c r="AB2474" s="108">
        <v>0</v>
      </c>
      <c r="AC2474" s="108" t="s">
        <v>156</v>
      </c>
      <c r="AD2474" s="110" t="s">
        <v>157</v>
      </c>
    </row>
    <row r="2475" spans="1:30" x14ac:dyDescent="0.2">
      <c r="A2475" s="105" t="s">
        <v>7189</v>
      </c>
      <c r="B2475" s="105" t="s">
        <v>7190</v>
      </c>
      <c r="C2475" s="105" t="s">
        <v>7191</v>
      </c>
      <c r="D2475" s="116">
        <v>0</v>
      </c>
      <c r="E2475" s="107">
        <v>0</v>
      </c>
      <c r="F2475" s="108">
        <v>6.4097443238257396E-4</v>
      </c>
      <c r="G2475" s="108" t="s">
        <v>156</v>
      </c>
      <c r="H2475" s="113">
        <v>0</v>
      </c>
      <c r="I2475" s="107">
        <v>0</v>
      </c>
      <c r="J2475" s="108">
        <v>3.8965795556632698E-4</v>
      </c>
      <c r="K2475" s="108" t="s">
        <v>156</v>
      </c>
      <c r="L2475" s="110" t="s">
        <v>157</v>
      </c>
      <c r="M2475" s="116">
        <v>0</v>
      </c>
      <c r="N2475" s="111">
        <v>0</v>
      </c>
      <c r="O2475" s="112">
        <v>3.6441939457874999E-4</v>
      </c>
      <c r="P2475" s="112" t="s">
        <v>156</v>
      </c>
      <c r="Q2475" s="113">
        <v>0</v>
      </c>
      <c r="R2475" s="107">
        <v>0</v>
      </c>
      <c r="S2475" s="108">
        <v>2.23616813821422E-4</v>
      </c>
      <c r="T2475" s="108" t="s">
        <v>156</v>
      </c>
      <c r="U2475" s="110" t="s">
        <v>157</v>
      </c>
      <c r="V2475" s="116">
        <v>0</v>
      </c>
      <c r="W2475" s="107">
        <v>0</v>
      </c>
      <c r="X2475" s="108">
        <v>5.1123249333480598E-4</v>
      </c>
      <c r="Y2475" s="108" t="s">
        <v>156</v>
      </c>
      <c r="Z2475" s="113">
        <v>0</v>
      </c>
      <c r="AA2475" s="107">
        <v>0</v>
      </c>
      <c r="AB2475" s="114">
        <v>6.9610819176769501E-5</v>
      </c>
      <c r="AC2475" s="108" t="s">
        <v>156</v>
      </c>
      <c r="AD2475" s="110" t="s">
        <v>157</v>
      </c>
    </row>
    <row r="2476" spans="1:30" x14ac:dyDescent="0.2">
      <c r="A2476" s="105" t="s">
        <v>7192</v>
      </c>
      <c r="B2476" s="105" t="s">
        <v>7193</v>
      </c>
      <c r="C2476" s="105" t="s">
        <v>7194</v>
      </c>
      <c r="D2476" s="116">
        <v>0</v>
      </c>
      <c r="E2476" s="107">
        <v>0</v>
      </c>
      <c r="F2476" s="108">
        <v>4.7464272594036598E-4</v>
      </c>
      <c r="G2476" s="108" t="s">
        <v>156</v>
      </c>
      <c r="H2476" s="113">
        <v>0</v>
      </c>
      <c r="I2476" s="107">
        <v>0</v>
      </c>
      <c r="J2476" s="108">
        <v>4.02731740675031E-4</v>
      </c>
      <c r="K2476" s="108" t="s">
        <v>156</v>
      </c>
      <c r="L2476" s="110" t="s">
        <v>157</v>
      </c>
      <c r="M2476" s="116">
        <v>0</v>
      </c>
      <c r="N2476" s="111">
        <v>0</v>
      </c>
      <c r="O2476" s="112">
        <v>3.22304987254094E-4</v>
      </c>
      <c r="P2476" s="112" t="s">
        <v>156</v>
      </c>
      <c r="Q2476" s="113">
        <v>0</v>
      </c>
      <c r="R2476" s="107">
        <v>0</v>
      </c>
      <c r="S2476" s="108">
        <v>1.8049317165906101E-4</v>
      </c>
      <c r="T2476" s="108" t="s">
        <v>156</v>
      </c>
      <c r="U2476" s="110" t="s">
        <v>157</v>
      </c>
      <c r="V2476" s="116">
        <v>0</v>
      </c>
      <c r="W2476" s="107">
        <v>0</v>
      </c>
      <c r="X2476" s="108">
        <v>8.0686299802725501E-4</v>
      </c>
      <c r="Y2476" s="108" t="s">
        <v>156</v>
      </c>
      <c r="Z2476" s="113">
        <v>0</v>
      </c>
      <c r="AA2476" s="107">
        <v>0</v>
      </c>
      <c r="AB2476" s="114">
        <v>9.7465923127086805E-5</v>
      </c>
      <c r="AC2476" s="108" t="s">
        <v>156</v>
      </c>
      <c r="AD2476" s="110" t="s">
        <v>157</v>
      </c>
    </row>
    <row r="2477" spans="1:30" x14ac:dyDescent="0.2">
      <c r="A2477" s="105" t="s">
        <v>7195</v>
      </c>
      <c r="B2477" s="105" t="s">
        <v>7196</v>
      </c>
      <c r="C2477" s="105" t="s">
        <v>7197</v>
      </c>
      <c r="D2477" s="116">
        <v>0</v>
      </c>
      <c r="E2477" s="107">
        <v>0</v>
      </c>
      <c r="F2477" s="108">
        <v>2.6061287967733799E-4</v>
      </c>
      <c r="G2477" s="108" t="s">
        <v>156</v>
      </c>
      <c r="H2477" s="113">
        <v>0</v>
      </c>
      <c r="I2477" s="107">
        <v>0</v>
      </c>
      <c r="J2477" s="108">
        <v>2.53204884732304E-4</v>
      </c>
      <c r="K2477" s="108" t="s">
        <v>156</v>
      </c>
      <c r="L2477" s="110" t="s">
        <v>157</v>
      </c>
      <c r="M2477" s="116">
        <v>0</v>
      </c>
      <c r="N2477" s="111">
        <v>0</v>
      </c>
      <c r="O2477" s="112">
        <v>3.4029803269683802E-4</v>
      </c>
      <c r="P2477" s="112" t="s">
        <v>156</v>
      </c>
      <c r="Q2477" s="113">
        <v>0</v>
      </c>
      <c r="R2477" s="107">
        <v>0</v>
      </c>
      <c r="S2477" s="114">
        <v>7.1430332764701804E-6</v>
      </c>
      <c r="T2477" s="108" t="s">
        <v>156</v>
      </c>
      <c r="U2477" s="110" t="s">
        <v>157</v>
      </c>
      <c r="V2477" s="116">
        <v>0</v>
      </c>
      <c r="W2477" s="107">
        <v>0</v>
      </c>
      <c r="X2477" s="114">
        <v>7.3080159896296797E-6</v>
      </c>
      <c r="Y2477" s="108" t="s">
        <v>156</v>
      </c>
      <c r="Z2477" s="113">
        <v>0</v>
      </c>
      <c r="AA2477" s="107">
        <v>0</v>
      </c>
      <c r="AB2477" s="114">
        <v>8.5745284858099904E-5</v>
      </c>
      <c r="AC2477" s="108" t="s">
        <v>156</v>
      </c>
      <c r="AD2477" s="110" t="s">
        <v>157</v>
      </c>
    </row>
    <row r="2478" spans="1:30" x14ac:dyDescent="0.2">
      <c r="A2478" s="105" t="s">
        <v>7198</v>
      </c>
      <c r="B2478" s="105" t="s">
        <v>7199</v>
      </c>
      <c r="C2478" s="105" t="s">
        <v>7200</v>
      </c>
      <c r="D2478" s="116">
        <v>0</v>
      </c>
      <c r="E2478" s="107">
        <v>0</v>
      </c>
      <c r="F2478" s="108">
        <v>3.1442089647368401E-4</v>
      </c>
      <c r="G2478" s="108" t="s">
        <v>156</v>
      </c>
      <c r="H2478" s="113">
        <v>0</v>
      </c>
      <c r="I2478" s="107">
        <v>0</v>
      </c>
      <c r="J2478" s="108">
        <v>1.8277397239781901E-4</v>
      </c>
      <c r="K2478" s="108" t="s">
        <v>156</v>
      </c>
      <c r="L2478" s="110" t="s">
        <v>157</v>
      </c>
      <c r="M2478" s="116">
        <v>0</v>
      </c>
      <c r="N2478" s="111">
        <v>0</v>
      </c>
      <c r="O2478" s="112">
        <v>3.38769271989638E-4</v>
      </c>
      <c r="P2478" s="112" t="s">
        <v>156</v>
      </c>
      <c r="Q2478" s="113">
        <v>0</v>
      </c>
      <c r="R2478" s="107">
        <v>0</v>
      </c>
      <c r="S2478" s="108">
        <v>2.28930702791693E-4</v>
      </c>
      <c r="T2478" s="108" t="s">
        <v>156</v>
      </c>
      <c r="U2478" s="110" t="s">
        <v>157</v>
      </c>
      <c r="V2478" s="116">
        <v>0</v>
      </c>
      <c r="W2478" s="107">
        <v>0</v>
      </c>
      <c r="X2478" s="108">
        <v>6.8445225944794295E-4</v>
      </c>
      <c r="Y2478" s="108" t="s">
        <v>156</v>
      </c>
      <c r="Z2478" s="113">
        <v>0</v>
      </c>
      <c r="AA2478" s="107">
        <v>0</v>
      </c>
      <c r="AB2478" s="114">
        <v>9.6041497758622403E-5</v>
      </c>
      <c r="AC2478" s="108" t="s">
        <v>156</v>
      </c>
      <c r="AD2478" s="110" t="s">
        <v>157</v>
      </c>
    </row>
    <row r="2479" spans="1:30" x14ac:dyDescent="0.2">
      <c r="A2479" s="105" t="s">
        <v>7201</v>
      </c>
      <c r="B2479" s="105" t="s">
        <v>7202</v>
      </c>
      <c r="C2479" s="105" t="s">
        <v>7203</v>
      </c>
      <c r="D2479" s="116">
        <v>0</v>
      </c>
      <c r="E2479" s="107">
        <v>0</v>
      </c>
      <c r="F2479" s="108">
        <v>4.9441396760198202E-4</v>
      </c>
      <c r="G2479" s="108" t="s">
        <v>156</v>
      </c>
      <c r="H2479" s="113">
        <v>0</v>
      </c>
      <c r="I2479" s="107">
        <v>0</v>
      </c>
      <c r="J2479" s="108">
        <v>2.38436654485519E-4</v>
      </c>
      <c r="K2479" s="108" t="s">
        <v>156</v>
      </c>
      <c r="L2479" s="110" t="s">
        <v>157</v>
      </c>
      <c r="M2479" s="116">
        <v>0</v>
      </c>
      <c r="N2479" s="111">
        <v>0</v>
      </c>
      <c r="O2479" s="112">
        <v>2.7240580654304901E-4</v>
      </c>
      <c r="P2479" s="112" t="s">
        <v>156</v>
      </c>
      <c r="Q2479" s="113">
        <v>0</v>
      </c>
      <c r="R2479" s="107">
        <v>0</v>
      </c>
      <c r="S2479" s="114">
        <v>7.1429819271498903E-6</v>
      </c>
      <c r="T2479" s="108" t="s">
        <v>156</v>
      </c>
      <c r="U2479" s="110" t="s">
        <v>157</v>
      </c>
      <c r="V2479" s="116">
        <v>0</v>
      </c>
      <c r="W2479" s="107">
        <v>0</v>
      </c>
      <c r="X2479" s="108">
        <v>3.6296372323105702E-4</v>
      </c>
      <c r="Y2479" s="108" t="s">
        <v>156</v>
      </c>
      <c r="Z2479" s="113">
        <v>0</v>
      </c>
      <c r="AA2479" s="107">
        <v>0</v>
      </c>
      <c r="AB2479" s="114">
        <v>8.5915587689416195E-5</v>
      </c>
      <c r="AC2479" s="108" t="s">
        <v>156</v>
      </c>
      <c r="AD2479" s="110" t="s">
        <v>157</v>
      </c>
    </row>
    <row r="2480" spans="1:30" x14ac:dyDescent="0.2">
      <c r="A2480" s="105" t="s">
        <v>7204</v>
      </c>
      <c r="B2480" s="105" t="s">
        <v>7205</v>
      </c>
      <c r="C2480" s="105" t="s">
        <v>7206</v>
      </c>
      <c r="D2480" s="116">
        <v>0</v>
      </c>
      <c r="E2480" s="107">
        <v>0</v>
      </c>
      <c r="F2480" s="108">
        <v>1.84286216152572E-4</v>
      </c>
      <c r="G2480" s="108" t="s">
        <v>156</v>
      </c>
      <c r="H2480" s="113">
        <v>0</v>
      </c>
      <c r="I2480" s="107">
        <v>0</v>
      </c>
      <c r="J2480" s="108">
        <v>2.5395391541356099E-4</v>
      </c>
      <c r="K2480" s="108" t="s">
        <v>156</v>
      </c>
      <c r="L2480" s="110" t="s">
        <v>157</v>
      </c>
      <c r="M2480" s="116">
        <v>0</v>
      </c>
      <c r="N2480" s="111">
        <v>0</v>
      </c>
      <c r="O2480" s="112">
        <v>3.0849351282870302E-4</v>
      </c>
      <c r="P2480" s="112" t="s">
        <v>156</v>
      </c>
      <c r="Q2480" s="113">
        <v>0</v>
      </c>
      <c r="R2480" s="107">
        <v>0</v>
      </c>
      <c r="S2480" s="108">
        <v>1.5321165723625101E-4</v>
      </c>
      <c r="T2480" s="108" t="s">
        <v>156</v>
      </c>
      <c r="U2480" s="110" t="s">
        <v>157</v>
      </c>
      <c r="V2480" s="116">
        <v>0</v>
      </c>
      <c r="W2480" s="107">
        <v>0</v>
      </c>
      <c r="X2480" s="108">
        <v>7.5788618310967005E-4</v>
      </c>
      <c r="Y2480" s="108" t="s">
        <v>156</v>
      </c>
      <c r="Z2480" s="113">
        <v>0</v>
      </c>
      <c r="AA2480" s="107">
        <v>0</v>
      </c>
      <c r="AB2480" s="114">
        <v>6.1993007637879398E-5</v>
      </c>
      <c r="AC2480" s="108" t="s">
        <v>156</v>
      </c>
      <c r="AD2480" s="110" t="s">
        <v>157</v>
      </c>
    </row>
    <row r="2481" spans="1:30" x14ac:dyDescent="0.2">
      <c r="A2481" s="105" t="s">
        <v>7207</v>
      </c>
      <c r="B2481" s="105" t="s">
        <v>7208</v>
      </c>
      <c r="C2481" s="105" t="s">
        <v>7209</v>
      </c>
      <c r="D2481" s="106">
        <v>0</v>
      </c>
      <c r="E2481" s="107">
        <v>0</v>
      </c>
      <c r="F2481" s="108">
        <v>0.10388613032881799</v>
      </c>
      <c r="G2481" s="108" t="s">
        <v>156</v>
      </c>
      <c r="H2481" s="109">
        <v>0</v>
      </c>
      <c r="I2481" s="107">
        <v>0</v>
      </c>
      <c r="J2481" s="108">
        <v>1.82822491858163E-2</v>
      </c>
      <c r="K2481" s="108" t="s">
        <v>156</v>
      </c>
      <c r="L2481" s="110" t="s">
        <v>157</v>
      </c>
      <c r="M2481" s="106">
        <v>0</v>
      </c>
      <c r="N2481" s="111">
        <v>0</v>
      </c>
      <c r="O2481" s="112">
        <v>4.6517311092944699E-2</v>
      </c>
      <c r="P2481" s="112" t="s">
        <v>156</v>
      </c>
      <c r="Q2481" s="109">
        <v>0</v>
      </c>
      <c r="R2481" s="107">
        <v>0</v>
      </c>
      <c r="S2481" s="108">
        <v>5.7775297056924801E-3</v>
      </c>
      <c r="T2481" s="108" t="s">
        <v>156</v>
      </c>
      <c r="U2481" s="110" t="s">
        <v>157</v>
      </c>
      <c r="V2481" s="106">
        <v>0</v>
      </c>
      <c r="W2481" s="107">
        <v>0</v>
      </c>
      <c r="X2481" s="108">
        <v>5.6212254047195197E-3</v>
      </c>
      <c r="Y2481" s="108" t="s">
        <v>156</v>
      </c>
      <c r="Z2481" s="109">
        <v>0</v>
      </c>
      <c r="AA2481" s="107">
        <v>0</v>
      </c>
      <c r="AB2481" s="108">
        <v>2.0512585662960301E-2</v>
      </c>
      <c r="AC2481" s="108" t="s">
        <v>156</v>
      </c>
      <c r="AD2481" s="110" t="s">
        <v>157</v>
      </c>
    </row>
    <row r="2482" spans="1:30" x14ac:dyDescent="0.2">
      <c r="A2482" s="105" t="s">
        <v>7210</v>
      </c>
      <c r="B2482" s="105" t="s">
        <v>7211</v>
      </c>
      <c r="C2482" s="105" t="s">
        <v>7212</v>
      </c>
      <c r="D2482" s="106">
        <v>0</v>
      </c>
      <c r="E2482" s="107">
        <v>0</v>
      </c>
      <c r="F2482" s="108">
        <v>9.7392364962336594E-2</v>
      </c>
      <c r="G2482" s="108" t="s">
        <v>156</v>
      </c>
      <c r="H2482" s="109">
        <v>0</v>
      </c>
      <c r="I2482" s="107">
        <v>0</v>
      </c>
      <c r="J2482" s="108">
        <v>1.9411105883212602E-2</v>
      </c>
      <c r="K2482" s="108" t="s">
        <v>156</v>
      </c>
      <c r="L2482" s="110" t="s">
        <v>157</v>
      </c>
      <c r="M2482" s="106">
        <v>0</v>
      </c>
      <c r="N2482" s="111">
        <v>0</v>
      </c>
      <c r="O2482" s="112">
        <v>5.0219374347015698E-2</v>
      </c>
      <c r="P2482" s="112" t="s">
        <v>156</v>
      </c>
      <c r="Q2482" s="109">
        <v>0</v>
      </c>
      <c r="R2482" s="107">
        <v>0</v>
      </c>
      <c r="S2482" s="108">
        <v>5.4383179855094404E-3</v>
      </c>
      <c r="T2482" s="108" t="s">
        <v>156</v>
      </c>
      <c r="U2482" s="110" t="s">
        <v>157</v>
      </c>
      <c r="V2482" s="106">
        <v>0</v>
      </c>
      <c r="W2482" s="107">
        <v>0</v>
      </c>
      <c r="X2482" s="108">
        <v>6.4172447840464804E-3</v>
      </c>
      <c r="Y2482" s="108" t="s">
        <v>156</v>
      </c>
      <c r="Z2482" s="109">
        <v>0</v>
      </c>
      <c r="AA2482" s="107">
        <v>0</v>
      </c>
      <c r="AB2482" s="108">
        <v>2.1472961973672201E-2</v>
      </c>
      <c r="AC2482" s="108" t="s">
        <v>156</v>
      </c>
      <c r="AD2482" s="110" t="s">
        <v>157</v>
      </c>
    </row>
    <row r="2483" spans="1:30" x14ac:dyDescent="0.2">
      <c r="A2483" s="105" t="s">
        <v>7213</v>
      </c>
      <c r="B2483" s="105" t="s">
        <v>7214</v>
      </c>
      <c r="C2483" s="105" t="s">
        <v>7215</v>
      </c>
      <c r="D2483" s="106">
        <v>0</v>
      </c>
      <c r="E2483" s="107">
        <v>0</v>
      </c>
      <c r="F2483" s="108">
        <v>7.1339737655600199E-2</v>
      </c>
      <c r="G2483" s="108" t="s">
        <v>156</v>
      </c>
      <c r="H2483" s="109">
        <v>0</v>
      </c>
      <c r="I2483" s="107">
        <v>0</v>
      </c>
      <c r="J2483" s="108">
        <v>1.8000349402540101E-2</v>
      </c>
      <c r="K2483" s="108" t="s">
        <v>156</v>
      </c>
      <c r="L2483" s="110" t="s">
        <v>157</v>
      </c>
      <c r="M2483" s="106">
        <v>0</v>
      </c>
      <c r="N2483" s="111">
        <v>0</v>
      </c>
      <c r="O2483" s="112">
        <v>5.7957496193355398E-2</v>
      </c>
      <c r="P2483" s="112" t="s">
        <v>156</v>
      </c>
      <c r="Q2483" s="109">
        <v>0</v>
      </c>
      <c r="R2483" s="107">
        <v>0</v>
      </c>
      <c r="S2483" s="108">
        <v>6.5692207106238503E-3</v>
      </c>
      <c r="T2483" s="108" t="s">
        <v>156</v>
      </c>
      <c r="U2483" s="110" t="s">
        <v>157</v>
      </c>
      <c r="V2483" s="106">
        <v>0</v>
      </c>
      <c r="W2483" s="107">
        <v>0</v>
      </c>
      <c r="X2483" s="108">
        <v>5.3956578282016998E-3</v>
      </c>
      <c r="Y2483" s="108" t="s">
        <v>156</v>
      </c>
      <c r="Z2483" s="109">
        <v>0</v>
      </c>
      <c r="AA2483" s="107">
        <v>0</v>
      </c>
      <c r="AB2483" s="108">
        <v>2.1403212441830501E-2</v>
      </c>
      <c r="AC2483" s="108" t="s">
        <v>156</v>
      </c>
      <c r="AD2483" s="110" t="s">
        <v>157</v>
      </c>
    </row>
    <row r="2484" spans="1:30" x14ac:dyDescent="0.2">
      <c r="A2484" s="105" t="s">
        <v>7216</v>
      </c>
      <c r="B2484" s="105" t="s">
        <v>7217</v>
      </c>
      <c r="C2484" s="105" t="s">
        <v>7218</v>
      </c>
      <c r="D2484" s="106">
        <v>0</v>
      </c>
      <c r="E2484" s="107">
        <v>0</v>
      </c>
      <c r="F2484" s="108">
        <v>9.6380125205840494E-2</v>
      </c>
      <c r="G2484" s="108" t="s">
        <v>156</v>
      </c>
      <c r="H2484" s="109">
        <v>0</v>
      </c>
      <c r="I2484" s="107">
        <v>0</v>
      </c>
      <c r="J2484" s="108">
        <v>1.40902429796798E-2</v>
      </c>
      <c r="K2484" s="108" t="s">
        <v>156</v>
      </c>
      <c r="L2484" s="110" t="s">
        <v>157</v>
      </c>
      <c r="M2484" s="106">
        <v>0</v>
      </c>
      <c r="N2484" s="111">
        <v>0</v>
      </c>
      <c r="O2484" s="112">
        <v>5.1293873622965301E-2</v>
      </c>
      <c r="P2484" s="112" t="s">
        <v>156</v>
      </c>
      <c r="Q2484" s="109">
        <v>0</v>
      </c>
      <c r="R2484" s="107">
        <v>0</v>
      </c>
      <c r="S2484" s="108">
        <v>6.2671079903830699E-3</v>
      </c>
      <c r="T2484" s="108" t="s">
        <v>156</v>
      </c>
      <c r="U2484" s="110" t="s">
        <v>157</v>
      </c>
      <c r="V2484" s="106">
        <v>0</v>
      </c>
      <c r="W2484" s="107">
        <v>0</v>
      </c>
      <c r="X2484" s="108">
        <v>4.5798193802615199E-3</v>
      </c>
      <c r="Y2484" s="108" t="s">
        <v>156</v>
      </c>
      <c r="Z2484" s="109">
        <v>0</v>
      </c>
      <c r="AA2484" s="107">
        <v>0</v>
      </c>
      <c r="AB2484" s="108">
        <v>2.1673229260368899E-2</v>
      </c>
      <c r="AC2484" s="108" t="s">
        <v>156</v>
      </c>
      <c r="AD2484" s="110" t="s">
        <v>157</v>
      </c>
    </row>
    <row r="2485" spans="1:30" x14ac:dyDescent="0.2">
      <c r="A2485" s="105" t="s">
        <v>7219</v>
      </c>
      <c r="B2485" s="105" t="s">
        <v>7220</v>
      </c>
      <c r="C2485" s="105" t="s">
        <v>7221</v>
      </c>
      <c r="D2485" s="106">
        <v>0</v>
      </c>
      <c r="E2485" s="107">
        <v>0</v>
      </c>
      <c r="F2485" s="108">
        <v>8.1301177114784101E-2</v>
      </c>
      <c r="G2485" s="108" t="s">
        <v>156</v>
      </c>
      <c r="H2485" s="109">
        <v>0</v>
      </c>
      <c r="I2485" s="107">
        <v>0</v>
      </c>
      <c r="J2485" s="108">
        <v>1.59808775956728E-2</v>
      </c>
      <c r="K2485" s="108" t="s">
        <v>156</v>
      </c>
      <c r="L2485" s="110" t="s">
        <v>157</v>
      </c>
      <c r="M2485" s="106">
        <v>0</v>
      </c>
      <c r="N2485" s="111">
        <v>0</v>
      </c>
      <c r="O2485" s="112">
        <v>3.34260670461521E-2</v>
      </c>
      <c r="P2485" s="112" t="s">
        <v>156</v>
      </c>
      <c r="Q2485" s="109">
        <v>0</v>
      </c>
      <c r="R2485" s="107">
        <v>0</v>
      </c>
      <c r="S2485" s="108">
        <v>5.9275916986764304E-3</v>
      </c>
      <c r="T2485" s="108" t="s">
        <v>156</v>
      </c>
      <c r="U2485" s="110" t="s">
        <v>157</v>
      </c>
      <c r="V2485" s="106">
        <v>0</v>
      </c>
      <c r="W2485" s="107">
        <v>0</v>
      </c>
      <c r="X2485" s="108">
        <v>4.7938842639443204E-3</v>
      </c>
      <c r="Y2485" s="108" t="s">
        <v>156</v>
      </c>
      <c r="Z2485" s="109">
        <v>0</v>
      </c>
      <c r="AA2485" s="107">
        <v>0</v>
      </c>
      <c r="AB2485" s="108">
        <v>1.40826481359914E-2</v>
      </c>
      <c r="AC2485" s="108" t="s">
        <v>156</v>
      </c>
      <c r="AD2485" s="110" t="s">
        <v>157</v>
      </c>
    </row>
    <row r="2486" spans="1:30" x14ac:dyDescent="0.2">
      <c r="A2486" s="105" t="s">
        <v>7222</v>
      </c>
      <c r="B2486" s="105" t="s">
        <v>7223</v>
      </c>
      <c r="C2486" s="105" t="s">
        <v>7224</v>
      </c>
      <c r="D2486" s="106">
        <v>0</v>
      </c>
      <c r="E2486" s="107">
        <v>0</v>
      </c>
      <c r="F2486" s="108">
        <v>0.112788710650117</v>
      </c>
      <c r="G2486" s="108" t="s">
        <v>156</v>
      </c>
      <c r="H2486" s="109">
        <v>0</v>
      </c>
      <c r="I2486" s="107">
        <v>0</v>
      </c>
      <c r="J2486" s="108">
        <v>1.48996937917603E-2</v>
      </c>
      <c r="K2486" s="108" t="s">
        <v>156</v>
      </c>
      <c r="L2486" s="110" t="s">
        <v>157</v>
      </c>
      <c r="M2486" s="106">
        <v>0</v>
      </c>
      <c r="N2486" s="111">
        <v>0</v>
      </c>
      <c r="O2486" s="112">
        <v>5.9637617317260798E-2</v>
      </c>
      <c r="P2486" s="112" t="s">
        <v>156</v>
      </c>
      <c r="Q2486" s="109">
        <v>0</v>
      </c>
      <c r="R2486" s="107">
        <v>0</v>
      </c>
      <c r="S2486" s="108">
        <v>5.7934732136893201E-3</v>
      </c>
      <c r="T2486" s="108" t="s">
        <v>156</v>
      </c>
      <c r="U2486" s="110" t="s">
        <v>157</v>
      </c>
      <c r="V2486" s="106">
        <v>0</v>
      </c>
      <c r="W2486" s="107">
        <v>0</v>
      </c>
      <c r="X2486" s="108">
        <v>5.1516580582788001E-3</v>
      </c>
      <c r="Y2486" s="108" t="s">
        <v>156</v>
      </c>
      <c r="Z2486" s="109">
        <v>0</v>
      </c>
      <c r="AA2486" s="107">
        <v>0</v>
      </c>
      <c r="AB2486" s="108">
        <v>1.9830657563033101E-2</v>
      </c>
      <c r="AC2486" s="108" t="s">
        <v>156</v>
      </c>
      <c r="AD2486" s="110" t="s">
        <v>157</v>
      </c>
    </row>
    <row r="2487" spans="1:30" x14ac:dyDescent="0.2">
      <c r="A2487" s="105" t="s">
        <v>7225</v>
      </c>
      <c r="B2487" s="105" t="s">
        <v>7226</v>
      </c>
      <c r="C2487" s="105" t="s">
        <v>7227</v>
      </c>
      <c r="D2487" s="106">
        <v>0</v>
      </c>
      <c r="E2487" s="107">
        <v>0</v>
      </c>
      <c r="F2487" s="108">
        <v>2.77118528277457E-3</v>
      </c>
      <c r="G2487" s="108" t="s">
        <v>156</v>
      </c>
      <c r="H2487" s="113">
        <v>0</v>
      </c>
      <c r="I2487" s="107">
        <v>0</v>
      </c>
      <c r="J2487" s="114">
        <v>9.4218522915399693E-6</v>
      </c>
      <c r="K2487" s="108" t="s">
        <v>156</v>
      </c>
      <c r="L2487" s="110" t="s">
        <v>157</v>
      </c>
      <c r="M2487" s="106">
        <v>0</v>
      </c>
      <c r="N2487" s="111">
        <v>0</v>
      </c>
      <c r="O2487" s="112">
        <v>1.17569443631169E-3</v>
      </c>
      <c r="P2487" s="112" t="s">
        <v>156</v>
      </c>
      <c r="Q2487" s="113">
        <v>0</v>
      </c>
      <c r="R2487" s="107">
        <v>0</v>
      </c>
      <c r="S2487" s="114">
        <v>5.2645104391187401E-5</v>
      </c>
      <c r="T2487" s="108" t="s">
        <v>156</v>
      </c>
      <c r="U2487" s="110" t="s">
        <v>157</v>
      </c>
      <c r="V2487" s="116">
        <v>0</v>
      </c>
      <c r="W2487" s="107">
        <v>0</v>
      </c>
      <c r="X2487" s="108">
        <v>9.0922292065770296E-4</v>
      </c>
      <c r="Y2487" s="108" t="s">
        <v>156</v>
      </c>
      <c r="Z2487" s="113">
        <v>0</v>
      </c>
      <c r="AA2487" s="107">
        <v>0</v>
      </c>
      <c r="AB2487" s="114">
        <v>2.3388326074518302E-5</v>
      </c>
      <c r="AC2487" s="108" t="s">
        <v>156</v>
      </c>
      <c r="AD2487" s="110" t="s">
        <v>157</v>
      </c>
    </row>
    <row r="2488" spans="1:30" x14ac:dyDescent="0.2">
      <c r="A2488" s="105" t="s">
        <v>7228</v>
      </c>
      <c r="B2488" s="105" t="s">
        <v>7229</v>
      </c>
      <c r="C2488" s="105" t="s">
        <v>7230</v>
      </c>
      <c r="D2488" s="116">
        <v>0</v>
      </c>
      <c r="E2488" s="107">
        <v>0</v>
      </c>
      <c r="F2488" s="108">
        <v>7.93184961083874E-4</v>
      </c>
      <c r="G2488" s="108" t="s">
        <v>156</v>
      </c>
      <c r="H2488" s="113">
        <v>0</v>
      </c>
      <c r="I2488" s="107">
        <v>0</v>
      </c>
      <c r="J2488" s="114">
        <v>1.8978757713802401E-5</v>
      </c>
      <c r="K2488" s="108" t="s">
        <v>156</v>
      </c>
      <c r="L2488" s="110" t="s">
        <v>157</v>
      </c>
      <c r="M2488" s="106">
        <v>0</v>
      </c>
      <c r="N2488" s="111">
        <v>0</v>
      </c>
      <c r="O2488" s="112">
        <v>1.57170558647952E-3</v>
      </c>
      <c r="P2488" s="112" t="s">
        <v>156</v>
      </c>
      <c r="Q2488" s="113">
        <v>0</v>
      </c>
      <c r="R2488" s="107">
        <v>0</v>
      </c>
      <c r="S2488" s="114">
        <v>3.4625840423567898E-5</v>
      </c>
      <c r="T2488" s="108" t="s">
        <v>156</v>
      </c>
      <c r="U2488" s="110" t="s">
        <v>157</v>
      </c>
      <c r="V2488" s="116">
        <v>0</v>
      </c>
      <c r="W2488" s="107">
        <v>0</v>
      </c>
      <c r="X2488" s="108">
        <v>1.0718284332275701E-3</v>
      </c>
      <c r="Y2488" s="108" t="s">
        <v>156</v>
      </c>
      <c r="Z2488" s="113">
        <v>0</v>
      </c>
      <c r="AA2488" s="107">
        <v>0</v>
      </c>
      <c r="AB2488" s="114">
        <v>3.05383566972313E-5</v>
      </c>
      <c r="AC2488" s="108" t="s">
        <v>156</v>
      </c>
      <c r="AD2488" s="110" t="s">
        <v>157</v>
      </c>
    </row>
    <row r="2489" spans="1:30" x14ac:dyDescent="0.2">
      <c r="A2489" s="105" t="s">
        <v>7231</v>
      </c>
      <c r="B2489" s="105" t="s">
        <v>7232</v>
      </c>
      <c r="C2489" s="105" t="s">
        <v>7233</v>
      </c>
      <c r="D2489" s="116">
        <v>0</v>
      </c>
      <c r="E2489" s="107">
        <v>0</v>
      </c>
      <c r="F2489" s="108">
        <v>2.1428566760227198E-3</v>
      </c>
      <c r="G2489" s="108" t="s">
        <v>156</v>
      </c>
      <c r="H2489" s="113">
        <v>0</v>
      </c>
      <c r="I2489" s="107">
        <v>0</v>
      </c>
      <c r="J2489" s="114">
        <v>1.4820801991065901E-5</v>
      </c>
      <c r="K2489" s="108" t="s">
        <v>156</v>
      </c>
      <c r="L2489" s="110" t="s">
        <v>157</v>
      </c>
      <c r="M2489" s="106">
        <v>0</v>
      </c>
      <c r="N2489" s="111">
        <v>0</v>
      </c>
      <c r="O2489" s="112">
        <v>1.49664926041406E-3</v>
      </c>
      <c r="P2489" s="112" t="s">
        <v>156</v>
      </c>
      <c r="Q2489" s="113">
        <v>0</v>
      </c>
      <c r="R2489" s="107">
        <v>0</v>
      </c>
      <c r="S2489" s="114">
        <v>2.5043957647908598E-5</v>
      </c>
      <c r="T2489" s="108" t="s">
        <v>156</v>
      </c>
      <c r="U2489" s="110" t="s">
        <v>157</v>
      </c>
      <c r="V2489" s="116">
        <v>0</v>
      </c>
      <c r="W2489" s="107">
        <v>0</v>
      </c>
      <c r="X2489" s="108">
        <v>8.7112330231327501E-4</v>
      </c>
      <c r="Y2489" s="108" t="s">
        <v>156</v>
      </c>
      <c r="Z2489" s="113">
        <v>0</v>
      </c>
      <c r="AA2489" s="107">
        <v>0</v>
      </c>
      <c r="AB2489" s="114">
        <v>4.0400867087518403E-5</v>
      </c>
      <c r="AC2489" s="108" t="s">
        <v>156</v>
      </c>
      <c r="AD2489" s="110" t="s">
        <v>157</v>
      </c>
    </row>
    <row r="2490" spans="1:30" x14ac:dyDescent="0.2">
      <c r="A2490" s="105" t="s">
        <v>7234</v>
      </c>
      <c r="B2490" s="105" t="s">
        <v>7235</v>
      </c>
      <c r="C2490" s="105" t="s">
        <v>7236</v>
      </c>
      <c r="D2490" s="106">
        <v>0</v>
      </c>
      <c r="E2490" s="107">
        <v>0</v>
      </c>
      <c r="F2490" s="108">
        <v>2.5852965743308502E-3</v>
      </c>
      <c r="G2490" s="108" t="s">
        <v>156</v>
      </c>
      <c r="H2490" s="113">
        <v>0</v>
      </c>
      <c r="I2490" s="107">
        <v>0</v>
      </c>
      <c r="J2490" s="114">
        <v>1.8411429227696199E-5</v>
      </c>
      <c r="K2490" s="108" t="s">
        <v>156</v>
      </c>
      <c r="L2490" s="110" t="s">
        <v>157</v>
      </c>
      <c r="M2490" s="116">
        <v>0</v>
      </c>
      <c r="N2490" s="111">
        <v>0</v>
      </c>
      <c r="O2490" s="112">
        <v>1.33873560049792E-3</v>
      </c>
      <c r="P2490" s="112" t="s">
        <v>156</v>
      </c>
      <c r="Q2490" s="113">
        <v>0</v>
      </c>
      <c r="R2490" s="107">
        <v>0</v>
      </c>
      <c r="S2490" s="114">
        <v>4.8974632062291797E-5</v>
      </c>
      <c r="T2490" s="108" t="s">
        <v>156</v>
      </c>
      <c r="U2490" s="110" t="s">
        <v>157</v>
      </c>
      <c r="V2490" s="116">
        <v>0</v>
      </c>
      <c r="W2490" s="107">
        <v>0</v>
      </c>
      <c r="X2490" s="108">
        <v>1.4128610351397E-3</v>
      </c>
      <c r="Y2490" s="108" t="s">
        <v>156</v>
      </c>
      <c r="Z2490" s="113">
        <v>0</v>
      </c>
      <c r="AA2490" s="107">
        <v>0</v>
      </c>
      <c r="AB2490" s="114">
        <v>3.3334505730128202E-5</v>
      </c>
      <c r="AC2490" s="108" t="s">
        <v>156</v>
      </c>
      <c r="AD2490" s="110" t="s">
        <v>157</v>
      </c>
    </row>
    <row r="2491" spans="1:30" x14ac:dyDescent="0.2">
      <c r="A2491" s="105" t="s">
        <v>7237</v>
      </c>
      <c r="B2491" s="105" t="s">
        <v>7238</v>
      </c>
      <c r="C2491" s="105" t="s">
        <v>7239</v>
      </c>
      <c r="D2491" s="106">
        <v>0</v>
      </c>
      <c r="E2491" s="107">
        <v>0</v>
      </c>
      <c r="F2491" s="108">
        <v>2.5431463995931399E-3</v>
      </c>
      <c r="G2491" s="108" t="s">
        <v>156</v>
      </c>
      <c r="H2491" s="113">
        <v>0</v>
      </c>
      <c r="I2491" s="107">
        <v>0</v>
      </c>
      <c r="J2491" s="114">
        <v>1.57757788912638E-5</v>
      </c>
      <c r="K2491" s="108" t="s">
        <v>156</v>
      </c>
      <c r="L2491" s="110" t="s">
        <v>157</v>
      </c>
      <c r="M2491" s="116">
        <v>0</v>
      </c>
      <c r="N2491" s="111">
        <v>0</v>
      </c>
      <c r="O2491" s="112">
        <v>1.3027381459369001E-3</v>
      </c>
      <c r="P2491" s="112" t="s">
        <v>156</v>
      </c>
      <c r="Q2491" s="113">
        <v>0</v>
      </c>
      <c r="R2491" s="107">
        <v>0</v>
      </c>
      <c r="S2491" s="114">
        <v>3.9614710137075097E-5</v>
      </c>
      <c r="T2491" s="108" t="s">
        <v>156</v>
      </c>
      <c r="U2491" s="110" t="s">
        <v>157</v>
      </c>
      <c r="V2491" s="116">
        <v>0</v>
      </c>
      <c r="W2491" s="107">
        <v>0</v>
      </c>
      <c r="X2491" s="108">
        <v>1.02149208792066E-3</v>
      </c>
      <c r="Y2491" s="108" t="s">
        <v>156</v>
      </c>
      <c r="Z2491" s="113">
        <v>0</v>
      </c>
      <c r="AA2491" s="107">
        <v>0</v>
      </c>
      <c r="AB2491" s="114">
        <v>3.0460538160197401E-5</v>
      </c>
      <c r="AC2491" s="108" t="s">
        <v>156</v>
      </c>
      <c r="AD2491" s="110" t="s">
        <v>157</v>
      </c>
    </row>
    <row r="2492" spans="1:30" x14ac:dyDescent="0.2">
      <c r="A2492" s="105" t="s">
        <v>7240</v>
      </c>
      <c r="B2492" s="105" t="s">
        <v>7241</v>
      </c>
      <c r="C2492" s="105" t="s">
        <v>7242</v>
      </c>
      <c r="D2492" s="106">
        <v>0</v>
      </c>
      <c r="E2492" s="107">
        <v>0</v>
      </c>
      <c r="F2492" s="108">
        <v>2.5059639944072002E-3</v>
      </c>
      <c r="G2492" s="108" t="s">
        <v>156</v>
      </c>
      <c r="H2492" s="113">
        <v>0</v>
      </c>
      <c r="I2492" s="107">
        <v>0</v>
      </c>
      <c r="J2492" s="114">
        <v>9.3020541434538907E-6</v>
      </c>
      <c r="K2492" s="108" t="s">
        <v>156</v>
      </c>
      <c r="L2492" s="110" t="s">
        <v>157</v>
      </c>
      <c r="M2492" s="116">
        <v>0</v>
      </c>
      <c r="N2492" s="111">
        <v>0</v>
      </c>
      <c r="O2492" s="112">
        <v>7.4839543998358202E-4</v>
      </c>
      <c r="P2492" s="112" t="s">
        <v>156</v>
      </c>
      <c r="Q2492" s="113">
        <v>0</v>
      </c>
      <c r="R2492" s="107">
        <v>0</v>
      </c>
      <c r="S2492" s="114">
        <v>2.8237429605990299E-5</v>
      </c>
      <c r="T2492" s="108" t="s">
        <v>156</v>
      </c>
      <c r="U2492" s="110" t="s">
        <v>157</v>
      </c>
      <c r="V2492" s="116">
        <v>0</v>
      </c>
      <c r="W2492" s="107">
        <v>0</v>
      </c>
      <c r="X2492" s="108">
        <v>8.6951480327991995E-4</v>
      </c>
      <c r="Y2492" s="108" t="s">
        <v>156</v>
      </c>
      <c r="Z2492" s="113">
        <v>0</v>
      </c>
      <c r="AA2492" s="107">
        <v>0</v>
      </c>
      <c r="AB2492" s="114">
        <v>4.4368773211546098E-6</v>
      </c>
      <c r="AC2492" s="108" t="s">
        <v>156</v>
      </c>
      <c r="AD2492" s="110" t="s">
        <v>157</v>
      </c>
    </row>
    <row r="2493" spans="1:30" x14ac:dyDescent="0.2">
      <c r="A2493" s="105" t="s">
        <v>7243</v>
      </c>
      <c r="B2493" s="105" t="s">
        <v>7244</v>
      </c>
      <c r="C2493" s="105" t="s">
        <v>7245</v>
      </c>
      <c r="D2493" s="106">
        <v>0</v>
      </c>
      <c r="E2493" s="107">
        <v>0</v>
      </c>
      <c r="F2493" s="108">
        <v>2.49022474156654E-3</v>
      </c>
      <c r="G2493" s="108" t="s">
        <v>156</v>
      </c>
      <c r="H2493" s="113">
        <v>0</v>
      </c>
      <c r="I2493" s="107">
        <v>0</v>
      </c>
      <c r="J2493" s="114">
        <v>1.7052480171651601E-5</v>
      </c>
      <c r="K2493" s="108" t="s">
        <v>156</v>
      </c>
      <c r="L2493" s="110" t="s">
        <v>157</v>
      </c>
      <c r="M2493" s="116">
        <v>0</v>
      </c>
      <c r="N2493" s="111">
        <v>0</v>
      </c>
      <c r="O2493" s="112">
        <v>1.01923422463646E-3</v>
      </c>
      <c r="P2493" s="112" t="s">
        <v>156</v>
      </c>
      <c r="Q2493" s="113">
        <v>0</v>
      </c>
      <c r="R2493" s="107">
        <v>0</v>
      </c>
      <c r="S2493" s="114">
        <v>4.7742256026525702E-5</v>
      </c>
      <c r="T2493" s="108" t="s">
        <v>156</v>
      </c>
      <c r="U2493" s="110" t="s">
        <v>157</v>
      </c>
      <c r="V2493" s="116">
        <v>0</v>
      </c>
      <c r="W2493" s="107">
        <v>0</v>
      </c>
      <c r="X2493" s="108">
        <v>4.8472266040015501E-4</v>
      </c>
      <c r="Y2493" s="108" t="s">
        <v>156</v>
      </c>
      <c r="Z2493" s="113">
        <v>0</v>
      </c>
      <c r="AA2493" s="107">
        <v>0</v>
      </c>
      <c r="AB2493" s="114">
        <v>2.6708033837099601E-5</v>
      </c>
      <c r="AC2493" s="108" t="s">
        <v>156</v>
      </c>
      <c r="AD2493" s="110" t="s">
        <v>157</v>
      </c>
    </row>
    <row r="2494" spans="1:30" x14ac:dyDescent="0.2">
      <c r="A2494" s="105" t="s">
        <v>7246</v>
      </c>
      <c r="B2494" s="105" t="s">
        <v>7247</v>
      </c>
      <c r="C2494" s="105" t="s">
        <v>7248</v>
      </c>
      <c r="D2494" s="106">
        <v>0</v>
      </c>
      <c r="E2494" s="107">
        <v>0</v>
      </c>
      <c r="F2494" s="108">
        <v>2.4974160279619801E-3</v>
      </c>
      <c r="G2494" s="108" t="s">
        <v>156</v>
      </c>
      <c r="H2494" s="113">
        <v>0</v>
      </c>
      <c r="I2494" s="107">
        <v>0</v>
      </c>
      <c r="J2494" s="114">
        <v>1.94800420543746E-5</v>
      </c>
      <c r="K2494" s="108" t="s">
        <v>156</v>
      </c>
      <c r="L2494" s="110" t="s">
        <v>157</v>
      </c>
      <c r="M2494" s="116">
        <v>0</v>
      </c>
      <c r="N2494" s="111">
        <v>0</v>
      </c>
      <c r="O2494" s="112">
        <v>1.1060506125724599E-3</v>
      </c>
      <c r="P2494" s="112" t="s">
        <v>156</v>
      </c>
      <c r="Q2494" s="113">
        <v>0</v>
      </c>
      <c r="R2494" s="107">
        <v>0</v>
      </c>
      <c r="S2494" s="114">
        <v>2.8238466710637801E-5</v>
      </c>
      <c r="T2494" s="108" t="s">
        <v>156</v>
      </c>
      <c r="U2494" s="110" t="s">
        <v>157</v>
      </c>
      <c r="V2494" s="116">
        <v>0</v>
      </c>
      <c r="W2494" s="107">
        <v>0</v>
      </c>
      <c r="X2494" s="108">
        <v>9.3051077145350802E-4</v>
      </c>
      <c r="Y2494" s="108" t="s">
        <v>156</v>
      </c>
      <c r="Z2494" s="113">
        <v>0</v>
      </c>
      <c r="AA2494" s="107">
        <v>0</v>
      </c>
      <c r="AB2494" s="114">
        <v>3.9057391943895202E-5</v>
      </c>
      <c r="AC2494" s="108" t="s">
        <v>156</v>
      </c>
      <c r="AD2494" s="110" t="s">
        <v>157</v>
      </c>
    </row>
    <row r="2495" spans="1:30" x14ac:dyDescent="0.2">
      <c r="A2495" s="105" t="s">
        <v>7249</v>
      </c>
      <c r="B2495" s="105" t="s">
        <v>7250</v>
      </c>
      <c r="C2495" s="105" t="s">
        <v>7251</v>
      </c>
      <c r="D2495" s="116">
        <v>0</v>
      </c>
      <c r="E2495" s="107">
        <v>0</v>
      </c>
      <c r="F2495" s="108">
        <v>2.1456268381895602E-3</v>
      </c>
      <c r="G2495" s="108" t="s">
        <v>156</v>
      </c>
      <c r="H2495" s="113">
        <v>0</v>
      </c>
      <c r="I2495" s="107">
        <v>0</v>
      </c>
      <c r="J2495" s="114">
        <v>1.9812130393456401E-5</v>
      </c>
      <c r="K2495" s="108" t="s">
        <v>156</v>
      </c>
      <c r="L2495" s="110" t="s">
        <v>157</v>
      </c>
      <c r="M2495" s="116">
        <v>0</v>
      </c>
      <c r="N2495" s="111">
        <v>0</v>
      </c>
      <c r="O2495" s="112">
        <v>1.11408957050191E-3</v>
      </c>
      <c r="P2495" s="112" t="s">
        <v>156</v>
      </c>
      <c r="Q2495" s="113">
        <v>0</v>
      </c>
      <c r="R2495" s="107">
        <v>0</v>
      </c>
      <c r="S2495" s="114">
        <v>4.8521449309445598E-5</v>
      </c>
      <c r="T2495" s="108" t="s">
        <v>156</v>
      </c>
      <c r="U2495" s="110" t="s">
        <v>157</v>
      </c>
      <c r="V2495" s="116">
        <v>0</v>
      </c>
      <c r="W2495" s="107">
        <v>0</v>
      </c>
      <c r="X2495" s="108">
        <v>8.83836277433484E-4</v>
      </c>
      <c r="Y2495" s="108" t="s">
        <v>156</v>
      </c>
      <c r="Z2495" s="113">
        <v>0</v>
      </c>
      <c r="AA2495" s="107">
        <v>0</v>
      </c>
      <c r="AB2495" s="114">
        <v>3.1301159672346699E-5</v>
      </c>
      <c r="AC2495" s="108" t="s">
        <v>156</v>
      </c>
      <c r="AD2495" s="110" t="s">
        <v>157</v>
      </c>
    </row>
    <row r="2496" spans="1:30" x14ac:dyDescent="0.2">
      <c r="A2496" s="105" t="s">
        <v>7252</v>
      </c>
      <c r="B2496" s="105" t="s">
        <v>7253</v>
      </c>
      <c r="C2496" s="105" t="s">
        <v>7254</v>
      </c>
      <c r="D2496" s="106">
        <v>0</v>
      </c>
      <c r="E2496" s="107">
        <v>0</v>
      </c>
      <c r="F2496" s="108">
        <v>2.6456255358212801E-3</v>
      </c>
      <c r="G2496" s="108" t="s">
        <v>156</v>
      </c>
      <c r="H2496" s="113">
        <v>0</v>
      </c>
      <c r="I2496" s="107">
        <v>0</v>
      </c>
      <c r="J2496" s="114">
        <v>2.41267255855663E-5</v>
      </c>
      <c r="K2496" s="108" t="s">
        <v>156</v>
      </c>
      <c r="L2496" s="110" t="s">
        <v>157</v>
      </c>
      <c r="M2496" s="116">
        <v>0</v>
      </c>
      <c r="N2496" s="111">
        <v>0</v>
      </c>
      <c r="O2496" s="112">
        <v>1.3149603794857399E-3</v>
      </c>
      <c r="P2496" s="112" t="s">
        <v>156</v>
      </c>
      <c r="Q2496" s="113">
        <v>0</v>
      </c>
      <c r="R2496" s="107">
        <v>0</v>
      </c>
      <c r="S2496" s="114">
        <v>4.5418696484011602E-5</v>
      </c>
      <c r="T2496" s="108" t="s">
        <v>156</v>
      </c>
      <c r="U2496" s="110" t="s">
        <v>157</v>
      </c>
      <c r="V2496" s="116">
        <v>0</v>
      </c>
      <c r="W2496" s="107">
        <v>0</v>
      </c>
      <c r="X2496" s="108">
        <v>7.4842214141693697E-4</v>
      </c>
      <c r="Y2496" s="108" t="s">
        <v>156</v>
      </c>
      <c r="Z2496" s="113">
        <v>0</v>
      </c>
      <c r="AA2496" s="107">
        <v>0</v>
      </c>
      <c r="AB2496" s="114">
        <v>4.4824742790859802E-5</v>
      </c>
      <c r="AC2496" s="108" t="s">
        <v>156</v>
      </c>
      <c r="AD2496" s="110" t="s">
        <v>157</v>
      </c>
    </row>
    <row r="2497" spans="1:30" x14ac:dyDescent="0.2">
      <c r="A2497" s="105" t="s">
        <v>7255</v>
      </c>
      <c r="B2497" s="105" t="s">
        <v>7256</v>
      </c>
      <c r="C2497" s="105" t="s">
        <v>7257</v>
      </c>
      <c r="D2497" s="106">
        <v>0</v>
      </c>
      <c r="E2497" s="107">
        <v>0</v>
      </c>
      <c r="F2497" s="108">
        <v>0</v>
      </c>
      <c r="G2497" s="108" t="s">
        <v>156</v>
      </c>
      <c r="H2497" s="109">
        <v>0</v>
      </c>
      <c r="I2497" s="107">
        <v>0</v>
      </c>
      <c r="J2497" s="108">
        <v>7.7649922852208999E-3</v>
      </c>
      <c r="K2497" s="108" t="s">
        <v>156</v>
      </c>
      <c r="L2497" s="110" t="s">
        <v>157</v>
      </c>
      <c r="M2497" s="106">
        <v>0</v>
      </c>
      <c r="N2497" s="111">
        <v>0</v>
      </c>
      <c r="O2497" s="112">
        <v>0</v>
      </c>
      <c r="P2497" s="112" t="s">
        <v>156</v>
      </c>
      <c r="Q2497" s="109">
        <v>0</v>
      </c>
      <c r="R2497" s="107">
        <v>0</v>
      </c>
      <c r="S2497" s="108">
        <v>0</v>
      </c>
      <c r="T2497" s="108" t="s">
        <v>156</v>
      </c>
      <c r="U2497" s="110" t="s">
        <v>157</v>
      </c>
      <c r="V2497" s="116">
        <v>0</v>
      </c>
      <c r="W2497" s="107">
        <v>0</v>
      </c>
      <c r="X2497" s="108">
        <v>1.7986291633266299E-3</v>
      </c>
      <c r="Y2497" s="108" t="s">
        <v>156</v>
      </c>
      <c r="Z2497" s="113">
        <v>0</v>
      </c>
      <c r="AA2497" s="107">
        <v>0</v>
      </c>
      <c r="AB2497" s="114">
        <v>2.24442951842362E-3</v>
      </c>
      <c r="AC2497" s="108" t="s">
        <v>156</v>
      </c>
      <c r="AD2497" s="110" t="s">
        <v>157</v>
      </c>
    </row>
    <row r="2498" spans="1:30" x14ac:dyDescent="0.2">
      <c r="A2498" s="105" t="s">
        <v>7258</v>
      </c>
      <c r="B2498" s="105" t="s">
        <v>7259</v>
      </c>
      <c r="C2498" s="105" t="s">
        <v>7260</v>
      </c>
      <c r="D2498" s="106">
        <v>0</v>
      </c>
      <c r="E2498" s="107">
        <v>0</v>
      </c>
      <c r="F2498" s="108">
        <v>1.2520352763566899E-2</v>
      </c>
      <c r="G2498" s="108" t="s">
        <v>156</v>
      </c>
      <c r="H2498" s="109">
        <v>0</v>
      </c>
      <c r="I2498" s="107">
        <v>0</v>
      </c>
      <c r="J2498" s="108">
        <v>5.5330730021540099E-3</v>
      </c>
      <c r="K2498" s="108" t="s">
        <v>156</v>
      </c>
      <c r="L2498" s="110" t="s">
        <v>157</v>
      </c>
      <c r="M2498" s="116">
        <v>0</v>
      </c>
      <c r="N2498" s="111">
        <v>0</v>
      </c>
      <c r="O2498" s="112">
        <v>4.2595377649542196E-3</v>
      </c>
      <c r="P2498" s="112" t="s">
        <v>156</v>
      </c>
      <c r="Q2498" s="113">
        <v>0</v>
      </c>
      <c r="R2498" s="107">
        <v>0</v>
      </c>
      <c r="S2498" s="108">
        <v>2.45315544301498E-3</v>
      </c>
      <c r="T2498" s="108" t="s">
        <v>156</v>
      </c>
      <c r="U2498" s="110" t="s">
        <v>157</v>
      </c>
      <c r="V2498" s="116">
        <v>0</v>
      </c>
      <c r="W2498" s="107">
        <v>0</v>
      </c>
      <c r="X2498" s="108">
        <v>1.9719260313418698E-3</v>
      </c>
      <c r="Y2498" s="108" t="s">
        <v>156</v>
      </c>
      <c r="Z2498" s="109">
        <v>0</v>
      </c>
      <c r="AA2498" s="107">
        <v>0</v>
      </c>
      <c r="AB2498" s="108">
        <v>0</v>
      </c>
      <c r="AC2498" s="108" t="s">
        <v>156</v>
      </c>
      <c r="AD2498" s="110" t="s">
        <v>157</v>
      </c>
    </row>
    <row r="2499" spans="1:30" x14ac:dyDescent="0.2">
      <c r="A2499" s="105" t="s">
        <v>7261</v>
      </c>
      <c r="B2499" s="105" t="s">
        <v>7262</v>
      </c>
      <c r="C2499" s="105" t="s">
        <v>7263</v>
      </c>
      <c r="D2499" s="106">
        <v>0</v>
      </c>
      <c r="E2499" s="107">
        <v>0</v>
      </c>
      <c r="F2499" s="108">
        <v>0</v>
      </c>
      <c r="G2499" s="108" t="s">
        <v>156</v>
      </c>
      <c r="H2499" s="109">
        <v>0</v>
      </c>
      <c r="I2499" s="107">
        <v>0</v>
      </c>
      <c r="J2499" s="108">
        <v>7.7744979674372501E-3</v>
      </c>
      <c r="K2499" s="108" t="s">
        <v>156</v>
      </c>
      <c r="L2499" s="110" t="s">
        <v>157</v>
      </c>
      <c r="M2499" s="106">
        <v>0</v>
      </c>
      <c r="N2499" s="111">
        <v>0</v>
      </c>
      <c r="O2499" s="112">
        <v>5.9486325813221603E-3</v>
      </c>
      <c r="P2499" s="112" t="s">
        <v>156</v>
      </c>
      <c r="Q2499" s="109">
        <v>0</v>
      </c>
      <c r="R2499" s="107">
        <v>0</v>
      </c>
      <c r="S2499" s="108">
        <v>2.5231629955367401E-3</v>
      </c>
      <c r="T2499" s="108" t="s">
        <v>156</v>
      </c>
      <c r="U2499" s="110" t="s">
        <v>157</v>
      </c>
      <c r="V2499" s="106">
        <v>0</v>
      </c>
      <c r="W2499" s="107">
        <v>0</v>
      </c>
      <c r="X2499" s="108">
        <v>0</v>
      </c>
      <c r="Y2499" s="108" t="s">
        <v>156</v>
      </c>
      <c r="Z2499" s="113">
        <v>0</v>
      </c>
      <c r="AA2499" s="107">
        <v>0</v>
      </c>
      <c r="AB2499" s="114">
        <v>1.2960138306544299E-3</v>
      </c>
      <c r="AC2499" s="108" t="s">
        <v>156</v>
      </c>
      <c r="AD2499" s="110" t="s">
        <v>157</v>
      </c>
    </row>
    <row r="2500" spans="1:30" x14ac:dyDescent="0.2">
      <c r="A2500" s="105" t="s">
        <v>7264</v>
      </c>
      <c r="B2500" s="105" t="s">
        <v>7265</v>
      </c>
      <c r="C2500" s="105" t="s">
        <v>7266</v>
      </c>
      <c r="D2500" s="106">
        <v>0</v>
      </c>
      <c r="E2500" s="107">
        <v>0</v>
      </c>
      <c r="F2500" s="108">
        <v>1.2394762432848001E-2</v>
      </c>
      <c r="G2500" s="108" t="s">
        <v>156</v>
      </c>
      <c r="H2500" s="109">
        <v>0</v>
      </c>
      <c r="I2500" s="107">
        <v>0</v>
      </c>
      <c r="J2500" s="108">
        <v>5.5151182495242904E-3</v>
      </c>
      <c r="K2500" s="108" t="s">
        <v>156</v>
      </c>
      <c r="L2500" s="110" t="s">
        <v>157</v>
      </c>
      <c r="M2500" s="106">
        <v>0</v>
      </c>
      <c r="N2500" s="111">
        <v>0</v>
      </c>
      <c r="O2500" s="112">
        <v>0</v>
      </c>
      <c r="P2500" s="112" t="s">
        <v>156</v>
      </c>
      <c r="Q2500" s="109">
        <v>0</v>
      </c>
      <c r="R2500" s="107">
        <v>0</v>
      </c>
      <c r="S2500" s="108">
        <v>0</v>
      </c>
      <c r="T2500" s="108" t="s">
        <v>156</v>
      </c>
      <c r="U2500" s="110" t="s">
        <v>157</v>
      </c>
      <c r="V2500" s="116">
        <v>0</v>
      </c>
      <c r="W2500" s="107">
        <v>0</v>
      </c>
      <c r="X2500" s="108">
        <v>1.84891422504103E-3</v>
      </c>
      <c r="Y2500" s="108" t="s">
        <v>156</v>
      </c>
      <c r="Z2500" s="113">
        <v>0</v>
      </c>
      <c r="AA2500" s="107">
        <v>0</v>
      </c>
      <c r="AB2500" s="114">
        <v>1.31333966114819E-3</v>
      </c>
      <c r="AC2500" s="108" t="s">
        <v>156</v>
      </c>
      <c r="AD2500" s="110" t="s">
        <v>157</v>
      </c>
    </row>
    <row r="2501" spans="1:30" x14ac:dyDescent="0.2">
      <c r="A2501" s="105" t="s">
        <v>7267</v>
      </c>
      <c r="B2501" s="105" t="s">
        <v>7268</v>
      </c>
      <c r="C2501" s="105" t="s">
        <v>7269</v>
      </c>
      <c r="D2501" s="106">
        <v>0</v>
      </c>
      <c r="E2501" s="107">
        <v>0</v>
      </c>
      <c r="F2501" s="108">
        <v>0</v>
      </c>
      <c r="G2501" s="108" t="s">
        <v>156</v>
      </c>
      <c r="H2501" s="109">
        <v>0</v>
      </c>
      <c r="I2501" s="107">
        <v>0</v>
      </c>
      <c r="J2501" s="108">
        <v>0</v>
      </c>
      <c r="K2501" s="108" t="s">
        <v>156</v>
      </c>
      <c r="L2501" s="110" t="s">
        <v>157</v>
      </c>
      <c r="M2501" s="106">
        <v>0</v>
      </c>
      <c r="N2501" s="111">
        <v>0</v>
      </c>
      <c r="O2501" s="112">
        <v>0</v>
      </c>
      <c r="P2501" s="112" t="s">
        <v>156</v>
      </c>
      <c r="Q2501" s="113">
        <v>0</v>
      </c>
      <c r="R2501" s="107">
        <v>0</v>
      </c>
      <c r="S2501" s="108">
        <v>2.5356327700566E-3</v>
      </c>
      <c r="T2501" s="108" t="s">
        <v>156</v>
      </c>
      <c r="U2501" s="110" t="s">
        <v>157</v>
      </c>
      <c r="V2501" s="106">
        <v>0</v>
      </c>
      <c r="W2501" s="107">
        <v>0</v>
      </c>
      <c r="X2501" s="108">
        <v>0</v>
      </c>
      <c r="Y2501" s="108" t="s">
        <v>156</v>
      </c>
      <c r="Z2501" s="109">
        <v>0</v>
      </c>
      <c r="AA2501" s="107">
        <v>0</v>
      </c>
      <c r="AB2501" s="108">
        <v>0</v>
      </c>
      <c r="AC2501" s="108" t="s">
        <v>156</v>
      </c>
      <c r="AD2501" s="110" t="s">
        <v>157</v>
      </c>
    </row>
    <row r="2502" spans="1:30" x14ac:dyDescent="0.2">
      <c r="A2502" s="105" t="s">
        <v>7270</v>
      </c>
      <c r="B2502" s="105" t="s">
        <v>7271</v>
      </c>
      <c r="C2502" s="105" t="s">
        <v>7272</v>
      </c>
      <c r="D2502" s="116">
        <v>0</v>
      </c>
      <c r="E2502" s="107">
        <v>0</v>
      </c>
      <c r="F2502" s="114">
        <v>4.3790221266870504E-6</v>
      </c>
      <c r="G2502" s="108" t="s">
        <v>156</v>
      </c>
      <c r="H2502" s="109">
        <v>0</v>
      </c>
      <c r="I2502" s="107">
        <v>0</v>
      </c>
      <c r="J2502" s="108">
        <v>0</v>
      </c>
      <c r="K2502" s="108" t="s">
        <v>156</v>
      </c>
      <c r="L2502" s="110" t="s">
        <v>157</v>
      </c>
      <c r="M2502" s="106">
        <v>0</v>
      </c>
      <c r="N2502" s="111">
        <v>0</v>
      </c>
      <c r="O2502" s="112">
        <v>0</v>
      </c>
      <c r="P2502" s="112" t="s">
        <v>156</v>
      </c>
      <c r="Q2502" s="109">
        <v>0</v>
      </c>
      <c r="R2502" s="107">
        <v>0</v>
      </c>
      <c r="S2502" s="108">
        <v>0</v>
      </c>
      <c r="T2502" s="108" t="s">
        <v>156</v>
      </c>
      <c r="U2502" s="110" t="s">
        <v>157</v>
      </c>
      <c r="V2502" s="116">
        <v>0</v>
      </c>
      <c r="W2502" s="107">
        <v>0</v>
      </c>
      <c r="X2502" s="108">
        <v>1.89172971181257E-3</v>
      </c>
      <c r="Y2502" s="108" t="s">
        <v>156</v>
      </c>
      <c r="Z2502" s="109">
        <v>0</v>
      </c>
      <c r="AA2502" s="107">
        <v>0</v>
      </c>
      <c r="AB2502" s="108">
        <v>0</v>
      </c>
      <c r="AC2502" s="108" t="s">
        <v>156</v>
      </c>
      <c r="AD2502" s="110" t="s">
        <v>157</v>
      </c>
    </row>
    <row r="2503" spans="1:30" x14ac:dyDescent="0.2">
      <c r="A2503" s="105" t="s">
        <v>7273</v>
      </c>
      <c r="B2503" s="105" t="s">
        <v>7274</v>
      </c>
      <c r="C2503" s="105" t="s">
        <v>7275</v>
      </c>
      <c r="D2503" s="106">
        <v>0</v>
      </c>
      <c r="E2503" s="107">
        <v>0</v>
      </c>
      <c r="F2503" s="108">
        <v>0</v>
      </c>
      <c r="G2503" s="108" t="s">
        <v>156</v>
      </c>
      <c r="H2503" s="109">
        <v>0</v>
      </c>
      <c r="I2503" s="107">
        <v>0</v>
      </c>
      <c r="J2503" s="108">
        <v>0</v>
      </c>
      <c r="K2503" s="108" t="s">
        <v>156</v>
      </c>
      <c r="L2503" s="110" t="s">
        <v>157</v>
      </c>
      <c r="M2503" s="106">
        <v>0</v>
      </c>
      <c r="N2503" s="111">
        <v>0</v>
      </c>
      <c r="O2503" s="112">
        <v>0</v>
      </c>
      <c r="P2503" s="112" t="s">
        <v>156</v>
      </c>
      <c r="Q2503" s="109">
        <v>0</v>
      </c>
      <c r="R2503" s="107">
        <v>0</v>
      </c>
      <c r="S2503" s="108">
        <v>0</v>
      </c>
      <c r="T2503" s="108" t="s">
        <v>156</v>
      </c>
      <c r="U2503" s="110" t="s">
        <v>157</v>
      </c>
      <c r="V2503" s="106">
        <v>0</v>
      </c>
      <c r="W2503" s="107">
        <v>0</v>
      </c>
      <c r="X2503" s="108">
        <v>0</v>
      </c>
      <c r="Y2503" s="108" t="s">
        <v>156</v>
      </c>
      <c r="Z2503" s="109">
        <v>0</v>
      </c>
      <c r="AA2503" s="107">
        <v>0</v>
      </c>
      <c r="AB2503" s="108">
        <v>0</v>
      </c>
      <c r="AC2503" s="108" t="s">
        <v>156</v>
      </c>
      <c r="AD2503" s="110" t="s">
        <v>157</v>
      </c>
    </row>
    <row r="2504" spans="1:30" x14ac:dyDescent="0.2">
      <c r="A2504" s="105" t="s">
        <v>7276</v>
      </c>
      <c r="B2504" s="105" t="s">
        <v>7277</v>
      </c>
      <c r="C2504" s="105" t="s">
        <v>7278</v>
      </c>
      <c r="D2504" s="106">
        <v>0</v>
      </c>
      <c r="E2504" s="107">
        <v>0</v>
      </c>
      <c r="F2504" s="108">
        <v>0</v>
      </c>
      <c r="G2504" s="108" t="s">
        <v>156</v>
      </c>
      <c r="H2504" s="109">
        <v>0</v>
      </c>
      <c r="I2504" s="107">
        <v>0</v>
      </c>
      <c r="J2504" s="108">
        <v>0</v>
      </c>
      <c r="K2504" s="108" t="s">
        <v>156</v>
      </c>
      <c r="L2504" s="110" t="s">
        <v>157</v>
      </c>
      <c r="M2504" s="106">
        <v>0</v>
      </c>
      <c r="N2504" s="111">
        <v>0</v>
      </c>
      <c r="O2504" s="112">
        <v>0</v>
      </c>
      <c r="P2504" s="112" t="s">
        <v>156</v>
      </c>
      <c r="Q2504" s="109">
        <v>0</v>
      </c>
      <c r="R2504" s="107">
        <v>0</v>
      </c>
      <c r="S2504" s="108">
        <v>0</v>
      </c>
      <c r="T2504" s="108" t="s">
        <v>156</v>
      </c>
      <c r="U2504" s="110" t="s">
        <v>157</v>
      </c>
      <c r="V2504" s="106">
        <v>0</v>
      </c>
      <c r="W2504" s="107">
        <v>0</v>
      </c>
      <c r="X2504" s="108">
        <v>0</v>
      </c>
      <c r="Y2504" s="108" t="s">
        <v>156</v>
      </c>
      <c r="Z2504" s="109">
        <v>0</v>
      </c>
      <c r="AA2504" s="107">
        <v>0</v>
      </c>
      <c r="AB2504" s="108">
        <v>0</v>
      </c>
      <c r="AC2504" s="108" t="s">
        <v>156</v>
      </c>
      <c r="AD2504" s="110" t="s">
        <v>157</v>
      </c>
    </row>
    <row r="2505" spans="1:30" x14ac:dyDescent="0.2">
      <c r="A2505" s="105" t="s">
        <v>7279</v>
      </c>
      <c r="B2505" s="105" t="s">
        <v>7280</v>
      </c>
      <c r="C2505" s="105" t="s">
        <v>7281</v>
      </c>
      <c r="D2505" s="106">
        <v>0</v>
      </c>
      <c r="E2505" s="107">
        <v>0</v>
      </c>
      <c r="F2505" s="108">
        <v>0</v>
      </c>
      <c r="G2505" s="108" t="s">
        <v>156</v>
      </c>
      <c r="H2505" s="109">
        <v>0</v>
      </c>
      <c r="I2505" s="107">
        <v>0</v>
      </c>
      <c r="J2505" s="108">
        <v>0</v>
      </c>
      <c r="K2505" s="108" t="s">
        <v>156</v>
      </c>
      <c r="L2505" s="110" t="s">
        <v>157</v>
      </c>
      <c r="M2505" s="106">
        <v>0</v>
      </c>
      <c r="N2505" s="111">
        <v>0</v>
      </c>
      <c r="O2505" s="112">
        <v>0</v>
      </c>
      <c r="P2505" s="112" t="s">
        <v>156</v>
      </c>
      <c r="Q2505" s="109">
        <v>0</v>
      </c>
      <c r="R2505" s="107">
        <v>0</v>
      </c>
      <c r="S2505" s="108">
        <v>0</v>
      </c>
      <c r="T2505" s="108" t="s">
        <v>156</v>
      </c>
      <c r="U2505" s="110" t="s">
        <v>157</v>
      </c>
      <c r="V2505" s="106">
        <v>0</v>
      </c>
      <c r="W2505" s="107">
        <v>0</v>
      </c>
      <c r="X2505" s="108">
        <v>0</v>
      </c>
      <c r="Y2505" s="108" t="s">
        <v>156</v>
      </c>
      <c r="Z2505" s="109">
        <v>0</v>
      </c>
      <c r="AA2505" s="107">
        <v>0</v>
      </c>
      <c r="AB2505" s="108">
        <v>0</v>
      </c>
      <c r="AC2505" s="108" t="s">
        <v>156</v>
      </c>
      <c r="AD2505" s="110" t="s">
        <v>157</v>
      </c>
    </row>
    <row r="2506" spans="1:30" x14ac:dyDescent="0.2">
      <c r="A2506" s="105" t="s">
        <v>7282</v>
      </c>
      <c r="B2506" s="105" t="s">
        <v>7283</v>
      </c>
      <c r="C2506" s="105" t="s">
        <v>7284</v>
      </c>
      <c r="D2506" s="106">
        <v>0</v>
      </c>
      <c r="E2506" s="107">
        <v>0</v>
      </c>
      <c r="F2506" s="108">
        <v>0</v>
      </c>
      <c r="G2506" s="108" t="s">
        <v>156</v>
      </c>
      <c r="H2506" s="109">
        <v>0</v>
      </c>
      <c r="I2506" s="107">
        <v>0</v>
      </c>
      <c r="J2506" s="108">
        <v>0</v>
      </c>
      <c r="K2506" s="108" t="s">
        <v>156</v>
      </c>
      <c r="L2506" s="110" t="s">
        <v>157</v>
      </c>
      <c r="M2506" s="106">
        <v>0</v>
      </c>
      <c r="N2506" s="111">
        <v>0</v>
      </c>
      <c r="O2506" s="112">
        <v>0</v>
      </c>
      <c r="P2506" s="112" t="s">
        <v>156</v>
      </c>
      <c r="Q2506" s="109">
        <v>0</v>
      </c>
      <c r="R2506" s="107">
        <v>0</v>
      </c>
      <c r="S2506" s="108">
        <v>0</v>
      </c>
      <c r="T2506" s="108" t="s">
        <v>156</v>
      </c>
      <c r="U2506" s="110" t="s">
        <v>157</v>
      </c>
      <c r="V2506" s="106">
        <v>0</v>
      </c>
      <c r="W2506" s="107">
        <v>0</v>
      </c>
      <c r="X2506" s="108">
        <v>0</v>
      </c>
      <c r="Y2506" s="108" t="s">
        <v>156</v>
      </c>
      <c r="Z2506" s="109">
        <v>0</v>
      </c>
      <c r="AA2506" s="107">
        <v>0</v>
      </c>
      <c r="AB2506" s="108">
        <v>0</v>
      </c>
      <c r="AC2506" s="108" t="s">
        <v>156</v>
      </c>
      <c r="AD2506" s="110" t="s">
        <v>157</v>
      </c>
    </row>
    <row r="2507" spans="1:30" x14ac:dyDescent="0.2">
      <c r="A2507" s="105" t="s">
        <v>7285</v>
      </c>
      <c r="B2507" s="105" t="s">
        <v>7286</v>
      </c>
      <c r="C2507" s="105" t="s">
        <v>7287</v>
      </c>
      <c r="D2507" s="106">
        <v>0</v>
      </c>
      <c r="E2507" s="107">
        <v>0</v>
      </c>
      <c r="F2507" s="108">
        <v>0</v>
      </c>
      <c r="G2507" s="108" t="s">
        <v>156</v>
      </c>
      <c r="H2507" s="109">
        <v>0</v>
      </c>
      <c r="I2507" s="107">
        <v>0</v>
      </c>
      <c r="J2507" s="108">
        <v>0</v>
      </c>
      <c r="K2507" s="108" t="s">
        <v>156</v>
      </c>
      <c r="L2507" s="110" t="s">
        <v>157</v>
      </c>
      <c r="M2507" s="106">
        <v>0</v>
      </c>
      <c r="N2507" s="111">
        <v>0</v>
      </c>
      <c r="O2507" s="112">
        <v>0</v>
      </c>
      <c r="P2507" s="112" t="s">
        <v>156</v>
      </c>
      <c r="Q2507" s="109">
        <v>0</v>
      </c>
      <c r="R2507" s="107">
        <v>0</v>
      </c>
      <c r="S2507" s="108">
        <v>0</v>
      </c>
      <c r="T2507" s="108" t="s">
        <v>156</v>
      </c>
      <c r="U2507" s="110" t="s">
        <v>157</v>
      </c>
      <c r="V2507" s="106">
        <v>0</v>
      </c>
      <c r="W2507" s="107">
        <v>0</v>
      </c>
      <c r="X2507" s="108">
        <v>0</v>
      </c>
      <c r="Y2507" s="108" t="s">
        <v>156</v>
      </c>
      <c r="Z2507" s="109">
        <v>0</v>
      </c>
      <c r="AA2507" s="107">
        <v>0</v>
      </c>
      <c r="AB2507" s="108">
        <v>0</v>
      </c>
      <c r="AC2507" s="108" t="s">
        <v>156</v>
      </c>
      <c r="AD2507" s="110" t="s">
        <v>157</v>
      </c>
    </row>
    <row r="2508" spans="1:30" x14ac:dyDescent="0.2">
      <c r="A2508" s="105" t="s">
        <v>7288</v>
      </c>
      <c r="B2508" s="105" t="s">
        <v>7289</v>
      </c>
      <c r="C2508" s="105" t="s">
        <v>7290</v>
      </c>
      <c r="D2508" s="106">
        <v>0</v>
      </c>
      <c r="E2508" s="107">
        <v>0</v>
      </c>
      <c r="F2508" s="108">
        <v>0</v>
      </c>
      <c r="G2508" s="108" t="s">
        <v>156</v>
      </c>
      <c r="H2508" s="109">
        <v>0</v>
      </c>
      <c r="I2508" s="107">
        <v>0</v>
      </c>
      <c r="J2508" s="108">
        <v>0</v>
      </c>
      <c r="K2508" s="108" t="s">
        <v>156</v>
      </c>
      <c r="L2508" s="110" t="s">
        <v>157</v>
      </c>
      <c r="M2508" s="106">
        <v>0</v>
      </c>
      <c r="N2508" s="111">
        <v>0</v>
      </c>
      <c r="O2508" s="112">
        <v>0</v>
      </c>
      <c r="P2508" s="112" t="s">
        <v>156</v>
      </c>
      <c r="Q2508" s="109">
        <v>0</v>
      </c>
      <c r="R2508" s="107">
        <v>0</v>
      </c>
      <c r="S2508" s="108">
        <v>0</v>
      </c>
      <c r="T2508" s="108" t="s">
        <v>156</v>
      </c>
      <c r="U2508" s="110" t="s">
        <v>157</v>
      </c>
      <c r="V2508" s="106">
        <v>0</v>
      </c>
      <c r="W2508" s="107">
        <v>0</v>
      </c>
      <c r="X2508" s="108">
        <v>0</v>
      </c>
      <c r="Y2508" s="108" t="s">
        <v>156</v>
      </c>
      <c r="Z2508" s="109">
        <v>0</v>
      </c>
      <c r="AA2508" s="107">
        <v>0</v>
      </c>
      <c r="AB2508" s="108">
        <v>0</v>
      </c>
      <c r="AC2508" s="108" t="s">
        <v>156</v>
      </c>
      <c r="AD2508" s="110" t="s">
        <v>157</v>
      </c>
    </row>
    <row r="2509" spans="1:30" x14ac:dyDescent="0.2">
      <c r="A2509" s="105" t="s">
        <v>7291</v>
      </c>
      <c r="B2509" s="105" t="s">
        <v>7292</v>
      </c>
      <c r="C2509" s="105" t="s">
        <v>7293</v>
      </c>
      <c r="D2509" s="106">
        <v>0</v>
      </c>
      <c r="E2509" s="107">
        <v>0</v>
      </c>
      <c r="F2509" s="108">
        <v>0</v>
      </c>
      <c r="G2509" s="108" t="s">
        <v>156</v>
      </c>
      <c r="H2509" s="109">
        <v>0</v>
      </c>
      <c r="I2509" s="107">
        <v>0</v>
      </c>
      <c r="J2509" s="108">
        <v>0</v>
      </c>
      <c r="K2509" s="108" t="s">
        <v>156</v>
      </c>
      <c r="L2509" s="110" t="s">
        <v>157</v>
      </c>
      <c r="M2509" s="106">
        <v>0</v>
      </c>
      <c r="N2509" s="111">
        <v>0</v>
      </c>
      <c r="O2509" s="112">
        <v>0</v>
      </c>
      <c r="P2509" s="112" t="s">
        <v>156</v>
      </c>
      <c r="Q2509" s="109">
        <v>0</v>
      </c>
      <c r="R2509" s="107">
        <v>0</v>
      </c>
      <c r="S2509" s="108">
        <v>0</v>
      </c>
      <c r="T2509" s="108" t="s">
        <v>156</v>
      </c>
      <c r="U2509" s="110" t="s">
        <v>157</v>
      </c>
      <c r="V2509" s="106">
        <v>0</v>
      </c>
      <c r="W2509" s="107">
        <v>0</v>
      </c>
      <c r="X2509" s="108">
        <v>0</v>
      </c>
      <c r="Y2509" s="108" t="s">
        <v>156</v>
      </c>
      <c r="Z2509" s="109">
        <v>0</v>
      </c>
      <c r="AA2509" s="107">
        <v>0</v>
      </c>
      <c r="AB2509" s="108">
        <v>0</v>
      </c>
      <c r="AC2509" s="108" t="s">
        <v>156</v>
      </c>
      <c r="AD2509" s="110" t="s">
        <v>157</v>
      </c>
    </row>
    <row r="2510" spans="1:30" x14ac:dyDescent="0.2">
      <c r="A2510" s="105" t="s">
        <v>7294</v>
      </c>
      <c r="B2510" s="105" t="s">
        <v>7295</v>
      </c>
      <c r="C2510" s="105" t="s">
        <v>7296</v>
      </c>
      <c r="D2510" s="106">
        <v>0</v>
      </c>
      <c r="E2510" s="107">
        <v>0</v>
      </c>
      <c r="F2510" s="108">
        <v>0</v>
      </c>
      <c r="G2510" s="108" t="s">
        <v>156</v>
      </c>
      <c r="H2510" s="109">
        <v>0</v>
      </c>
      <c r="I2510" s="107">
        <v>0</v>
      </c>
      <c r="J2510" s="108">
        <v>0</v>
      </c>
      <c r="K2510" s="108" t="s">
        <v>156</v>
      </c>
      <c r="L2510" s="110" t="s">
        <v>157</v>
      </c>
      <c r="M2510" s="106">
        <v>0</v>
      </c>
      <c r="N2510" s="111">
        <v>0</v>
      </c>
      <c r="O2510" s="112">
        <v>0</v>
      </c>
      <c r="P2510" s="112" t="s">
        <v>156</v>
      </c>
      <c r="Q2510" s="109">
        <v>0</v>
      </c>
      <c r="R2510" s="107">
        <v>0</v>
      </c>
      <c r="S2510" s="108">
        <v>0</v>
      </c>
      <c r="T2510" s="108" t="s">
        <v>156</v>
      </c>
      <c r="U2510" s="110" t="s">
        <v>157</v>
      </c>
      <c r="V2510" s="106">
        <v>0</v>
      </c>
      <c r="W2510" s="107">
        <v>0</v>
      </c>
      <c r="X2510" s="108">
        <v>0</v>
      </c>
      <c r="Y2510" s="108" t="s">
        <v>156</v>
      </c>
      <c r="Z2510" s="109">
        <v>0</v>
      </c>
      <c r="AA2510" s="107">
        <v>0</v>
      </c>
      <c r="AB2510" s="108">
        <v>0</v>
      </c>
      <c r="AC2510" s="108" t="s">
        <v>156</v>
      </c>
      <c r="AD2510" s="110" t="s">
        <v>157</v>
      </c>
    </row>
    <row r="2511" spans="1:30" x14ac:dyDescent="0.2">
      <c r="A2511" s="105" t="s">
        <v>7297</v>
      </c>
      <c r="B2511" s="105" t="s">
        <v>7298</v>
      </c>
      <c r="C2511" s="105" t="s">
        <v>7299</v>
      </c>
      <c r="D2511" s="106">
        <v>0</v>
      </c>
      <c r="E2511" s="107">
        <v>0</v>
      </c>
      <c r="F2511" s="108">
        <v>0</v>
      </c>
      <c r="G2511" s="108" t="s">
        <v>156</v>
      </c>
      <c r="H2511" s="109">
        <v>0</v>
      </c>
      <c r="I2511" s="107">
        <v>0</v>
      </c>
      <c r="J2511" s="108">
        <v>0</v>
      </c>
      <c r="K2511" s="108" t="s">
        <v>156</v>
      </c>
      <c r="L2511" s="110" t="s">
        <v>157</v>
      </c>
      <c r="M2511" s="106">
        <v>0</v>
      </c>
      <c r="N2511" s="111">
        <v>0</v>
      </c>
      <c r="O2511" s="112">
        <v>0</v>
      </c>
      <c r="P2511" s="112" t="s">
        <v>156</v>
      </c>
      <c r="Q2511" s="109">
        <v>0</v>
      </c>
      <c r="R2511" s="107">
        <v>0</v>
      </c>
      <c r="S2511" s="108">
        <v>0</v>
      </c>
      <c r="T2511" s="108" t="s">
        <v>156</v>
      </c>
      <c r="U2511" s="110" t="s">
        <v>157</v>
      </c>
      <c r="V2511" s="106">
        <v>0</v>
      </c>
      <c r="W2511" s="107">
        <v>0</v>
      </c>
      <c r="X2511" s="108">
        <v>0</v>
      </c>
      <c r="Y2511" s="108" t="s">
        <v>156</v>
      </c>
      <c r="Z2511" s="109">
        <v>0</v>
      </c>
      <c r="AA2511" s="107">
        <v>0</v>
      </c>
      <c r="AB2511" s="108">
        <v>0</v>
      </c>
      <c r="AC2511" s="108" t="s">
        <v>156</v>
      </c>
      <c r="AD2511" s="110" t="s">
        <v>157</v>
      </c>
    </row>
    <row r="2512" spans="1:30" x14ac:dyDescent="0.2">
      <c r="A2512" s="105" t="s">
        <v>7300</v>
      </c>
      <c r="B2512" s="105" t="s">
        <v>7301</v>
      </c>
      <c r="C2512" s="105" t="s">
        <v>7302</v>
      </c>
      <c r="D2512" s="106">
        <v>0</v>
      </c>
      <c r="E2512" s="107">
        <v>0</v>
      </c>
      <c r="F2512" s="108">
        <v>0</v>
      </c>
      <c r="G2512" s="108" t="s">
        <v>156</v>
      </c>
      <c r="H2512" s="109">
        <v>0</v>
      </c>
      <c r="I2512" s="107">
        <v>0</v>
      </c>
      <c r="J2512" s="108">
        <v>0</v>
      </c>
      <c r="K2512" s="108" t="s">
        <v>156</v>
      </c>
      <c r="L2512" s="110" t="s">
        <v>157</v>
      </c>
      <c r="M2512" s="106">
        <v>0</v>
      </c>
      <c r="N2512" s="111">
        <v>0</v>
      </c>
      <c r="O2512" s="112">
        <v>0</v>
      </c>
      <c r="P2512" s="112" t="s">
        <v>156</v>
      </c>
      <c r="Q2512" s="109">
        <v>0</v>
      </c>
      <c r="R2512" s="107">
        <v>0</v>
      </c>
      <c r="S2512" s="108">
        <v>0</v>
      </c>
      <c r="T2512" s="108" t="s">
        <v>156</v>
      </c>
      <c r="U2512" s="110" t="s">
        <v>157</v>
      </c>
      <c r="V2512" s="106">
        <v>0</v>
      </c>
      <c r="W2512" s="107">
        <v>0</v>
      </c>
      <c r="X2512" s="108">
        <v>0</v>
      </c>
      <c r="Y2512" s="108" t="s">
        <v>156</v>
      </c>
      <c r="Z2512" s="109">
        <v>0</v>
      </c>
      <c r="AA2512" s="107">
        <v>0</v>
      </c>
      <c r="AB2512" s="108">
        <v>0</v>
      </c>
      <c r="AC2512" s="108" t="s">
        <v>156</v>
      </c>
      <c r="AD2512" s="110" t="s">
        <v>157</v>
      </c>
    </row>
    <row r="2513" spans="1:30" x14ac:dyDescent="0.2">
      <c r="A2513" s="105" t="s">
        <v>7303</v>
      </c>
      <c r="B2513" s="105" t="s">
        <v>7304</v>
      </c>
      <c r="C2513" s="105" t="s">
        <v>7305</v>
      </c>
      <c r="D2513" s="106">
        <v>0</v>
      </c>
      <c r="E2513" s="107">
        <v>0</v>
      </c>
      <c r="F2513" s="108">
        <v>0</v>
      </c>
      <c r="G2513" s="108" t="s">
        <v>156</v>
      </c>
      <c r="H2513" s="109">
        <v>0</v>
      </c>
      <c r="I2513" s="107">
        <v>0</v>
      </c>
      <c r="J2513" s="108">
        <v>0</v>
      </c>
      <c r="K2513" s="108" t="s">
        <v>156</v>
      </c>
      <c r="L2513" s="110" t="s">
        <v>157</v>
      </c>
      <c r="M2513" s="106">
        <v>0</v>
      </c>
      <c r="N2513" s="111">
        <v>0</v>
      </c>
      <c r="O2513" s="112">
        <v>0</v>
      </c>
      <c r="P2513" s="112" t="s">
        <v>156</v>
      </c>
      <c r="Q2513" s="109">
        <v>0</v>
      </c>
      <c r="R2513" s="107">
        <v>0</v>
      </c>
      <c r="S2513" s="108">
        <v>0</v>
      </c>
      <c r="T2513" s="108" t="s">
        <v>156</v>
      </c>
      <c r="U2513" s="110" t="s">
        <v>157</v>
      </c>
      <c r="V2513" s="106">
        <v>0</v>
      </c>
      <c r="W2513" s="107">
        <v>0</v>
      </c>
      <c r="X2513" s="108">
        <v>0</v>
      </c>
      <c r="Y2513" s="108" t="s">
        <v>156</v>
      </c>
      <c r="Z2513" s="109">
        <v>0</v>
      </c>
      <c r="AA2513" s="107">
        <v>0</v>
      </c>
      <c r="AB2513" s="108">
        <v>0</v>
      </c>
      <c r="AC2513" s="108" t="s">
        <v>156</v>
      </c>
      <c r="AD2513" s="110" t="s">
        <v>157</v>
      </c>
    </row>
    <row r="2514" spans="1:30" x14ac:dyDescent="0.2">
      <c r="A2514" s="105" t="s">
        <v>7306</v>
      </c>
      <c r="B2514" s="105" t="s">
        <v>7307</v>
      </c>
      <c r="C2514" s="105" t="s">
        <v>7308</v>
      </c>
      <c r="D2514" s="106">
        <v>0</v>
      </c>
      <c r="E2514" s="107">
        <v>0</v>
      </c>
      <c r="F2514" s="108">
        <v>0</v>
      </c>
      <c r="G2514" s="108" t="s">
        <v>156</v>
      </c>
      <c r="H2514" s="109">
        <v>0</v>
      </c>
      <c r="I2514" s="107">
        <v>0</v>
      </c>
      <c r="J2514" s="108">
        <v>0</v>
      </c>
      <c r="K2514" s="108" t="s">
        <v>156</v>
      </c>
      <c r="L2514" s="110" t="s">
        <v>157</v>
      </c>
      <c r="M2514" s="106">
        <v>0</v>
      </c>
      <c r="N2514" s="111">
        <v>0</v>
      </c>
      <c r="O2514" s="112">
        <v>0</v>
      </c>
      <c r="P2514" s="112" t="s">
        <v>156</v>
      </c>
      <c r="Q2514" s="109">
        <v>0</v>
      </c>
      <c r="R2514" s="107">
        <v>0</v>
      </c>
      <c r="S2514" s="108">
        <v>0</v>
      </c>
      <c r="T2514" s="108" t="s">
        <v>156</v>
      </c>
      <c r="U2514" s="110" t="s">
        <v>157</v>
      </c>
      <c r="V2514" s="106">
        <v>0</v>
      </c>
      <c r="W2514" s="107">
        <v>0</v>
      </c>
      <c r="X2514" s="108">
        <v>0</v>
      </c>
      <c r="Y2514" s="108" t="s">
        <v>156</v>
      </c>
      <c r="Z2514" s="109">
        <v>0</v>
      </c>
      <c r="AA2514" s="107">
        <v>0</v>
      </c>
      <c r="AB2514" s="108">
        <v>0</v>
      </c>
      <c r="AC2514" s="108" t="s">
        <v>156</v>
      </c>
      <c r="AD2514" s="110" t="s">
        <v>157</v>
      </c>
    </row>
    <row r="2515" spans="1:30" x14ac:dyDescent="0.2">
      <c r="A2515" s="105" t="s">
        <v>7309</v>
      </c>
      <c r="B2515" s="105" t="s">
        <v>7310</v>
      </c>
      <c r="C2515" s="105" t="s">
        <v>7311</v>
      </c>
      <c r="D2515" s="106">
        <v>0</v>
      </c>
      <c r="E2515" s="107">
        <v>0</v>
      </c>
      <c r="F2515" s="108">
        <v>3.0055852977778699E-3</v>
      </c>
      <c r="G2515" s="108" t="s">
        <v>156</v>
      </c>
      <c r="H2515" s="109">
        <v>-1.40359439552234E-4</v>
      </c>
      <c r="I2515" s="107">
        <v>3.4579807724127617E-4</v>
      </c>
      <c r="J2515" s="108">
        <v>1.4542375075755201E-4</v>
      </c>
      <c r="K2515" s="108">
        <v>103.608101615021</v>
      </c>
      <c r="L2515" s="110" t="s">
        <v>157</v>
      </c>
      <c r="M2515" s="106">
        <v>0</v>
      </c>
      <c r="N2515" s="111">
        <v>0</v>
      </c>
      <c r="O2515" s="112">
        <v>1.74905005225871E-3</v>
      </c>
      <c r="P2515" s="112" t="s">
        <v>156</v>
      </c>
      <c r="Q2515" s="113">
        <v>0</v>
      </c>
      <c r="R2515" s="107">
        <v>0</v>
      </c>
      <c r="S2515" s="114">
        <v>6.6582287016137603E-5</v>
      </c>
      <c r="T2515" s="108" t="s">
        <v>156</v>
      </c>
      <c r="U2515" s="110" t="s">
        <v>157</v>
      </c>
      <c r="V2515" s="116">
        <v>0</v>
      </c>
      <c r="W2515" s="107">
        <v>0</v>
      </c>
      <c r="X2515" s="108">
        <v>1.72250992079969E-4</v>
      </c>
      <c r="Y2515" s="108" t="s">
        <v>156</v>
      </c>
      <c r="Z2515" s="113">
        <v>-1.9909348148148099E-5</v>
      </c>
      <c r="AA2515" s="107">
        <v>1.0205243415658719E-5</v>
      </c>
      <c r="AB2515" s="114">
        <v>1.03236238694154E-4</v>
      </c>
      <c r="AC2515" s="108">
        <v>518.53148544070598</v>
      </c>
      <c r="AD2515" s="110" t="s">
        <v>157</v>
      </c>
    </row>
    <row r="2516" spans="1:30" x14ac:dyDescent="0.2">
      <c r="A2516" s="105" t="s">
        <v>7312</v>
      </c>
      <c r="B2516" s="105" t="s">
        <v>7313</v>
      </c>
      <c r="C2516" s="105" t="s">
        <v>7314</v>
      </c>
      <c r="D2516" s="106">
        <v>0</v>
      </c>
      <c r="E2516" s="107">
        <v>0</v>
      </c>
      <c r="F2516" s="108">
        <v>2.6818595397962398E-3</v>
      </c>
      <c r="G2516" s="108" t="s">
        <v>156</v>
      </c>
      <c r="H2516" s="113">
        <v>0</v>
      </c>
      <c r="I2516" s="107">
        <v>0</v>
      </c>
      <c r="J2516" s="114">
        <v>1.6681714929241701E-5</v>
      </c>
      <c r="K2516" s="108" t="s">
        <v>156</v>
      </c>
      <c r="L2516" s="110" t="s">
        <v>157</v>
      </c>
      <c r="M2516" s="116">
        <v>0</v>
      </c>
      <c r="N2516" s="111">
        <v>0</v>
      </c>
      <c r="O2516" s="112">
        <v>1.3419914498382301E-3</v>
      </c>
      <c r="P2516" s="112" t="s">
        <v>156</v>
      </c>
      <c r="Q2516" s="113">
        <v>0</v>
      </c>
      <c r="R2516" s="107">
        <v>0</v>
      </c>
      <c r="S2516" s="114">
        <v>5.5741410901475301E-5</v>
      </c>
      <c r="T2516" s="108" t="s">
        <v>156</v>
      </c>
      <c r="U2516" s="110" t="s">
        <v>157</v>
      </c>
      <c r="V2516" s="116">
        <v>0</v>
      </c>
      <c r="W2516" s="107">
        <v>0</v>
      </c>
      <c r="X2516" s="108">
        <v>3.4739403588560298E-4</v>
      </c>
      <c r="Y2516" s="108" t="s">
        <v>156</v>
      </c>
      <c r="Z2516" s="113">
        <v>0</v>
      </c>
      <c r="AA2516" s="107">
        <v>0</v>
      </c>
      <c r="AB2516" s="114">
        <v>4.1673661090783697E-5</v>
      </c>
      <c r="AC2516" s="108" t="s">
        <v>156</v>
      </c>
      <c r="AD2516" s="110" t="s">
        <v>157</v>
      </c>
    </row>
    <row r="2517" spans="1:30" x14ac:dyDescent="0.2">
      <c r="A2517" s="105" t="s">
        <v>7315</v>
      </c>
      <c r="B2517" s="105" t="s">
        <v>7316</v>
      </c>
      <c r="C2517" s="105" t="s">
        <v>7317</v>
      </c>
      <c r="D2517" s="106">
        <v>0</v>
      </c>
      <c r="E2517" s="107">
        <v>0</v>
      </c>
      <c r="F2517" s="108">
        <v>2.3673106587433698E-3</v>
      </c>
      <c r="G2517" s="108" t="s">
        <v>156</v>
      </c>
      <c r="H2517" s="113">
        <v>0</v>
      </c>
      <c r="I2517" s="107">
        <v>0</v>
      </c>
      <c r="J2517" s="114">
        <v>1.7267530214299399E-5</v>
      </c>
      <c r="K2517" s="108" t="s">
        <v>156</v>
      </c>
      <c r="L2517" s="110" t="s">
        <v>157</v>
      </c>
      <c r="M2517" s="106">
        <v>0</v>
      </c>
      <c r="N2517" s="111">
        <v>0</v>
      </c>
      <c r="O2517" s="112">
        <v>1.5744680443546999E-3</v>
      </c>
      <c r="P2517" s="112" t="s">
        <v>156</v>
      </c>
      <c r="Q2517" s="113">
        <v>0</v>
      </c>
      <c r="R2517" s="107">
        <v>0</v>
      </c>
      <c r="S2517" s="114">
        <v>4.4253479842998002E-5</v>
      </c>
      <c r="T2517" s="108" t="s">
        <v>156</v>
      </c>
      <c r="U2517" s="110" t="s">
        <v>157</v>
      </c>
      <c r="V2517" s="116">
        <v>0</v>
      </c>
      <c r="W2517" s="107">
        <v>0</v>
      </c>
      <c r="X2517" s="108">
        <v>3.4001597363129499E-4</v>
      </c>
      <c r="Y2517" s="108" t="s">
        <v>156</v>
      </c>
      <c r="Z2517" s="113">
        <v>0</v>
      </c>
      <c r="AA2517" s="107">
        <v>0</v>
      </c>
      <c r="AB2517" s="114">
        <v>2.88410709835573E-5</v>
      </c>
      <c r="AC2517" s="108" t="s">
        <v>156</v>
      </c>
      <c r="AD2517" s="110" t="s">
        <v>157</v>
      </c>
    </row>
    <row r="2518" spans="1:30" x14ac:dyDescent="0.2">
      <c r="A2518" s="105" t="s">
        <v>7318</v>
      </c>
      <c r="B2518" s="105" t="s">
        <v>7319</v>
      </c>
      <c r="C2518" s="105" t="s">
        <v>7320</v>
      </c>
      <c r="D2518" s="106">
        <v>0</v>
      </c>
      <c r="E2518" s="107">
        <v>0</v>
      </c>
      <c r="F2518" s="108">
        <v>1.9403207400482999E-3</v>
      </c>
      <c r="G2518" s="108" t="s">
        <v>156</v>
      </c>
      <c r="H2518" s="109">
        <v>-2.73149630496746E-4</v>
      </c>
      <c r="I2518" s="107">
        <v>6.7294809188653856E-4</v>
      </c>
      <c r="J2518" s="108">
        <v>2.6456756042097298E-4</v>
      </c>
      <c r="K2518" s="108">
        <v>96.8581066501295</v>
      </c>
      <c r="L2518" s="110" t="s">
        <v>157</v>
      </c>
      <c r="M2518" s="106">
        <v>0</v>
      </c>
      <c r="N2518" s="111">
        <v>0</v>
      </c>
      <c r="O2518" s="112">
        <v>1.9358616611126699E-3</v>
      </c>
      <c r="P2518" s="112" t="s">
        <v>156</v>
      </c>
      <c r="Q2518" s="109">
        <v>0</v>
      </c>
      <c r="R2518" s="107">
        <v>0</v>
      </c>
      <c r="S2518" s="108">
        <v>1.79530258627467E-4</v>
      </c>
      <c r="T2518" s="108" t="s">
        <v>156</v>
      </c>
      <c r="U2518" s="110" t="s">
        <v>157</v>
      </c>
      <c r="V2518" s="116">
        <v>-2.2862359343553901E-5</v>
      </c>
      <c r="W2518" s="107">
        <v>3.7857856174124695E-6</v>
      </c>
      <c r="X2518" s="108">
        <v>3.1117339498973199E-4</v>
      </c>
      <c r="Y2518" s="108">
        <v>1361.0729772623799</v>
      </c>
      <c r="Z2518" s="109">
        <v>-4.6590913381568301E-4</v>
      </c>
      <c r="AA2518" s="107">
        <v>2.3881827193875373E-4</v>
      </c>
      <c r="AB2518" s="108">
        <v>1.05208652470107E-4</v>
      </c>
      <c r="AC2518" s="108">
        <v>22.581367231089398</v>
      </c>
      <c r="AD2518" s="110">
        <v>5.9791766949192038</v>
      </c>
    </row>
    <row r="2519" spans="1:30" x14ac:dyDescent="0.2">
      <c r="A2519" s="105" t="s">
        <v>7321</v>
      </c>
      <c r="B2519" s="105" t="s">
        <v>7322</v>
      </c>
      <c r="C2519" s="105" t="s">
        <v>7323</v>
      </c>
      <c r="D2519" s="106">
        <v>0</v>
      </c>
      <c r="E2519" s="107">
        <v>0</v>
      </c>
      <c r="F2519" s="108">
        <v>2.23296289522235E-3</v>
      </c>
      <c r="G2519" s="108" t="s">
        <v>156</v>
      </c>
      <c r="H2519" s="113">
        <v>0</v>
      </c>
      <c r="I2519" s="107">
        <v>0</v>
      </c>
      <c r="J2519" s="114">
        <v>1.4071837670821799E-5</v>
      </c>
      <c r="K2519" s="108" t="s">
        <v>156</v>
      </c>
      <c r="L2519" s="110" t="s">
        <v>157</v>
      </c>
      <c r="M2519" s="106">
        <v>0</v>
      </c>
      <c r="N2519" s="111">
        <v>0</v>
      </c>
      <c r="O2519" s="112">
        <v>1.61648363080909E-3</v>
      </c>
      <c r="P2519" s="112" t="s">
        <v>156</v>
      </c>
      <c r="Q2519" s="113">
        <v>0</v>
      </c>
      <c r="R2519" s="107">
        <v>0</v>
      </c>
      <c r="S2519" s="114">
        <v>4.8730859878922802E-5</v>
      </c>
      <c r="T2519" s="108" t="s">
        <v>156</v>
      </c>
      <c r="U2519" s="110" t="s">
        <v>157</v>
      </c>
      <c r="V2519" s="116">
        <v>0</v>
      </c>
      <c r="W2519" s="107">
        <v>0</v>
      </c>
      <c r="X2519" s="108">
        <v>4.05251254300055E-4</v>
      </c>
      <c r="Y2519" s="108" t="s">
        <v>156</v>
      </c>
      <c r="Z2519" s="113">
        <v>0</v>
      </c>
      <c r="AA2519" s="107">
        <v>0</v>
      </c>
      <c r="AB2519" s="114">
        <v>3.6752266563280397E-5</v>
      </c>
      <c r="AC2519" s="108" t="s">
        <v>156</v>
      </c>
      <c r="AD2519" s="110" t="s">
        <v>157</v>
      </c>
    </row>
    <row r="2520" spans="1:30" x14ac:dyDescent="0.2">
      <c r="A2520" s="105" t="s">
        <v>7324</v>
      </c>
      <c r="B2520" s="105" t="s">
        <v>7325</v>
      </c>
      <c r="C2520" s="105" t="s">
        <v>7326</v>
      </c>
      <c r="D2520" s="106">
        <v>0</v>
      </c>
      <c r="E2520" s="107">
        <v>0</v>
      </c>
      <c r="F2520" s="108">
        <v>2.0369965584685198E-3</v>
      </c>
      <c r="G2520" s="108" t="s">
        <v>156</v>
      </c>
      <c r="H2520" s="113">
        <v>0</v>
      </c>
      <c r="I2520" s="107">
        <v>0</v>
      </c>
      <c r="J2520" s="114">
        <v>1.98518514142354E-5</v>
      </c>
      <c r="K2520" s="108" t="s">
        <v>156</v>
      </c>
      <c r="L2520" s="110" t="s">
        <v>157</v>
      </c>
      <c r="M2520" s="116">
        <v>0</v>
      </c>
      <c r="N2520" s="111">
        <v>0</v>
      </c>
      <c r="O2520" s="112">
        <v>1.3315348999414799E-3</v>
      </c>
      <c r="P2520" s="112" t="s">
        <v>156</v>
      </c>
      <c r="Q2520" s="113">
        <v>0</v>
      </c>
      <c r="R2520" s="107">
        <v>0</v>
      </c>
      <c r="S2520" s="114">
        <v>4.9299277168106002E-5</v>
      </c>
      <c r="T2520" s="108" t="s">
        <v>156</v>
      </c>
      <c r="U2520" s="110" t="s">
        <v>157</v>
      </c>
      <c r="V2520" s="116">
        <v>0</v>
      </c>
      <c r="W2520" s="107">
        <v>0</v>
      </c>
      <c r="X2520" s="108">
        <v>2.1163857143260601E-4</v>
      </c>
      <c r="Y2520" s="108" t="s">
        <v>156</v>
      </c>
      <c r="Z2520" s="113">
        <v>0</v>
      </c>
      <c r="AA2520" s="107">
        <v>0</v>
      </c>
      <c r="AB2520" s="114">
        <v>5.0696549526029502E-5</v>
      </c>
      <c r="AC2520" s="108" t="s">
        <v>156</v>
      </c>
      <c r="AD2520" s="110" t="s">
        <v>157</v>
      </c>
    </row>
    <row r="2521" spans="1:30" x14ac:dyDescent="0.2">
      <c r="A2521" s="105" t="s">
        <v>7327</v>
      </c>
      <c r="B2521" s="105" t="s">
        <v>7328</v>
      </c>
      <c r="C2521" s="105" t="s">
        <v>7329</v>
      </c>
      <c r="D2521" s="106">
        <v>0</v>
      </c>
      <c r="E2521" s="107">
        <v>0</v>
      </c>
      <c r="F2521" s="108">
        <v>0</v>
      </c>
      <c r="G2521" s="108" t="s">
        <v>156</v>
      </c>
      <c r="H2521" s="109">
        <v>0</v>
      </c>
      <c r="I2521" s="107">
        <v>0</v>
      </c>
      <c r="J2521" s="108">
        <v>0</v>
      </c>
      <c r="K2521" s="108" t="s">
        <v>156</v>
      </c>
      <c r="L2521" s="110" t="s">
        <v>157</v>
      </c>
      <c r="M2521" s="106">
        <v>0</v>
      </c>
      <c r="N2521" s="111">
        <v>0</v>
      </c>
      <c r="O2521" s="112">
        <v>0</v>
      </c>
      <c r="P2521" s="112" t="s">
        <v>156</v>
      </c>
      <c r="Q2521" s="109">
        <v>0</v>
      </c>
      <c r="R2521" s="107">
        <v>0</v>
      </c>
      <c r="S2521" s="108">
        <v>0</v>
      </c>
      <c r="T2521" s="108" t="s">
        <v>156</v>
      </c>
      <c r="U2521" s="110" t="s">
        <v>157</v>
      </c>
      <c r="V2521" s="106">
        <v>0</v>
      </c>
      <c r="W2521" s="107">
        <v>0</v>
      </c>
      <c r="X2521" s="108">
        <v>0</v>
      </c>
      <c r="Y2521" s="108" t="s">
        <v>156</v>
      </c>
      <c r="Z2521" s="109">
        <v>0</v>
      </c>
      <c r="AA2521" s="107">
        <v>0</v>
      </c>
      <c r="AB2521" s="108">
        <v>0</v>
      </c>
      <c r="AC2521" s="108" t="s">
        <v>156</v>
      </c>
      <c r="AD2521" s="110" t="s">
        <v>157</v>
      </c>
    </row>
    <row r="2522" spans="1:30" x14ac:dyDescent="0.2">
      <c r="A2522" s="105" t="s">
        <v>7330</v>
      </c>
      <c r="B2522" s="105" t="s">
        <v>7331</v>
      </c>
      <c r="C2522" s="105" t="s">
        <v>7332</v>
      </c>
      <c r="D2522" s="106">
        <v>0</v>
      </c>
      <c r="E2522" s="107">
        <v>0</v>
      </c>
      <c r="F2522" s="108">
        <v>0</v>
      </c>
      <c r="G2522" s="108" t="s">
        <v>156</v>
      </c>
      <c r="H2522" s="109">
        <v>0</v>
      </c>
      <c r="I2522" s="107">
        <v>0</v>
      </c>
      <c r="J2522" s="108">
        <v>0</v>
      </c>
      <c r="K2522" s="108" t="s">
        <v>156</v>
      </c>
      <c r="L2522" s="110" t="s">
        <v>157</v>
      </c>
      <c r="M2522" s="106">
        <v>0</v>
      </c>
      <c r="N2522" s="111">
        <v>0</v>
      </c>
      <c r="O2522" s="112">
        <v>0</v>
      </c>
      <c r="P2522" s="112" t="s">
        <v>156</v>
      </c>
      <c r="Q2522" s="109">
        <v>0</v>
      </c>
      <c r="R2522" s="107">
        <v>0</v>
      </c>
      <c r="S2522" s="108">
        <v>0</v>
      </c>
      <c r="T2522" s="108" t="s">
        <v>156</v>
      </c>
      <c r="U2522" s="110" t="s">
        <v>157</v>
      </c>
      <c r="V2522" s="106">
        <v>0</v>
      </c>
      <c r="W2522" s="107">
        <v>0</v>
      </c>
      <c r="X2522" s="108">
        <v>0</v>
      </c>
      <c r="Y2522" s="108" t="s">
        <v>156</v>
      </c>
      <c r="Z2522" s="109">
        <v>0</v>
      </c>
      <c r="AA2522" s="107">
        <v>0</v>
      </c>
      <c r="AB2522" s="108">
        <v>0</v>
      </c>
      <c r="AC2522" s="108" t="s">
        <v>156</v>
      </c>
      <c r="AD2522" s="110" t="s">
        <v>157</v>
      </c>
    </row>
    <row r="2523" spans="1:30" x14ac:dyDescent="0.2">
      <c r="A2523" s="105" t="s">
        <v>7333</v>
      </c>
      <c r="B2523" s="105" t="s">
        <v>7334</v>
      </c>
      <c r="C2523" s="105" t="s">
        <v>7335</v>
      </c>
      <c r="D2523" s="106">
        <v>0</v>
      </c>
      <c r="E2523" s="107">
        <v>0</v>
      </c>
      <c r="F2523" s="108">
        <v>0</v>
      </c>
      <c r="G2523" s="108" t="s">
        <v>156</v>
      </c>
      <c r="H2523" s="109">
        <v>0</v>
      </c>
      <c r="I2523" s="107">
        <v>0</v>
      </c>
      <c r="J2523" s="108">
        <v>0</v>
      </c>
      <c r="K2523" s="108" t="s">
        <v>156</v>
      </c>
      <c r="L2523" s="110" t="s">
        <v>157</v>
      </c>
      <c r="M2523" s="106">
        <v>0</v>
      </c>
      <c r="N2523" s="111">
        <v>0</v>
      </c>
      <c r="O2523" s="112">
        <v>0</v>
      </c>
      <c r="P2523" s="112" t="s">
        <v>156</v>
      </c>
      <c r="Q2523" s="109">
        <v>0</v>
      </c>
      <c r="R2523" s="107">
        <v>0</v>
      </c>
      <c r="S2523" s="108">
        <v>0</v>
      </c>
      <c r="T2523" s="108" t="s">
        <v>156</v>
      </c>
      <c r="U2523" s="110" t="s">
        <v>157</v>
      </c>
      <c r="V2523" s="106">
        <v>0</v>
      </c>
      <c r="W2523" s="107">
        <v>0</v>
      </c>
      <c r="X2523" s="108">
        <v>0</v>
      </c>
      <c r="Y2523" s="108" t="s">
        <v>156</v>
      </c>
      <c r="Z2523" s="109">
        <v>0</v>
      </c>
      <c r="AA2523" s="107">
        <v>0</v>
      </c>
      <c r="AB2523" s="108">
        <v>0</v>
      </c>
      <c r="AC2523" s="108" t="s">
        <v>156</v>
      </c>
      <c r="AD2523" s="110" t="s">
        <v>157</v>
      </c>
    </row>
    <row r="2524" spans="1:30" x14ac:dyDescent="0.2">
      <c r="A2524" s="105" t="s">
        <v>7336</v>
      </c>
      <c r="B2524" s="105" t="s">
        <v>7337</v>
      </c>
      <c r="C2524" s="105" t="s">
        <v>7338</v>
      </c>
      <c r="D2524" s="106">
        <v>0</v>
      </c>
      <c r="E2524" s="107">
        <v>0</v>
      </c>
      <c r="F2524" s="108">
        <v>0</v>
      </c>
      <c r="G2524" s="108" t="s">
        <v>156</v>
      </c>
      <c r="H2524" s="109">
        <v>0</v>
      </c>
      <c r="I2524" s="107">
        <v>0</v>
      </c>
      <c r="J2524" s="108">
        <v>0</v>
      </c>
      <c r="K2524" s="108" t="s">
        <v>156</v>
      </c>
      <c r="L2524" s="110" t="s">
        <v>157</v>
      </c>
      <c r="M2524" s="106">
        <v>0</v>
      </c>
      <c r="N2524" s="111">
        <v>0</v>
      </c>
      <c r="O2524" s="112">
        <v>0</v>
      </c>
      <c r="P2524" s="112" t="s">
        <v>156</v>
      </c>
      <c r="Q2524" s="109">
        <v>0</v>
      </c>
      <c r="R2524" s="107">
        <v>0</v>
      </c>
      <c r="S2524" s="108">
        <v>0</v>
      </c>
      <c r="T2524" s="108" t="s">
        <v>156</v>
      </c>
      <c r="U2524" s="110" t="s">
        <v>157</v>
      </c>
      <c r="V2524" s="106">
        <v>0</v>
      </c>
      <c r="W2524" s="107">
        <v>0</v>
      </c>
      <c r="X2524" s="108">
        <v>0</v>
      </c>
      <c r="Y2524" s="108" t="s">
        <v>156</v>
      </c>
      <c r="Z2524" s="109">
        <v>0</v>
      </c>
      <c r="AA2524" s="107">
        <v>0</v>
      </c>
      <c r="AB2524" s="108">
        <v>0</v>
      </c>
      <c r="AC2524" s="108" t="s">
        <v>156</v>
      </c>
      <c r="AD2524" s="110" t="s">
        <v>157</v>
      </c>
    </row>
    <row r="2525" spans="1:30" x14ac:dyDescent="0.2">
      <c r="A2525" s="105" t="s">
        <v>7339</v>
      </c>
      <c r="B2525" s="105" t="s">
        <v>7340</v>
      </c>
      <c r="C2525" s="105" t="s">
        <v>7341</v>
      </c>
      <c r="D2525" s="106">
        <v>0</v>
      </c>
      <c r="E2525" s="107">
        <v>0</v>
      </c>
      <c r="F2525" s="108">
        <v>2.50767559155924E-3</v>
      </c>
      <c r="G2525" s="108" t="s">
        <v>156</v>
      </c>
      <c r="H2525" s="113">
        <v>0</v>
      </c>
      <c r="I2525" s="107">
        <v>0</v>
      </c>
      <c r="J2525" s="114">
        <v>1.08776602024193E-5</v>
      </c>
      <c r="K2525" s="108" t="s">
        <v>156</v>
      </c>
      <c r="L2525" s="110" t="s">
        <v>157</v>
      </c>
      <c r="M2525" s="116">
        <v>5.20803870967742E-5</v>
      </c>
      <c r="N2525" s="111">
        <v>-2.8283038501560877E-5</v>
      </c>
      <c r="O2525" s="112">
        <v>7.4889490250068503E-4</v>
      </c>
      <c r="P2525" s="112">
        <v>1437.9595549263317</v>
      </c>
      <c r="Q2525" s="113">
        <v>0</v>
      </c>
      <c r="R2525" s="107">
        <v>0</v>
      </c>
      <c r="S2525" s="114">
        <v>2.8502964859186701E-5</v>
      </c>
      <c r="T2525" s="108" t="s">
        <v>156</v>
      </c>
      <c r="U2525" s="110" t="s">
        <v>157</v>
      </c>
      <c r="V2525" s="116">
        <v>0</v>
      </c>
      <c r="W2525" s="107">
        <v>0</v>
      </c>
      <c r="X2525" s="108">
        <v>8.7107355549077402E-4</v>
      </c>
      <c r="Y2525" s="108" t="s">
        <v>156</v>
      </c>
      <c r="Z2525" s="113">
        <v>0</v>
      </c>
      <c r="AA2525" s="107">
        <v>0</v>
      </c>
      <c r="AB2525" s="114">
        <v>4.8507849462677696E-6</v>
      </c>
      <c r="AC2525" s="108" t="s">
        <v>156</v>
      </c>
      <c r="AD2525" s="110" t="s">
        <v>157</v>
      </c>
    </row>
    <row r="2526" spans="1:30" x14ac:dyDescent="0.2">
      <c r="A2526" s="105" t="s">
        <v>7342</v>
      </c>
      <c r="B2526" s="105" t="s">
        <v>7343</v>
      </c>
      <c r="C2526" s="105" t="s">
        <v>7344</v>
      </c>
      <c r="D2526" s="106">
        <v>0</v>
      </c>
      <c r="E2526" s="107">
        <v>0</v>
      </c>
      <c r="F2526" s="108">
        <v>2.49021576625041E-3</v>
      </c>
      <c r="G2526" s="108" t="s">
        <v>156</v>
      </c>
      <c r="H2526" s="113">
        <v>0</v>
      </c>
      <c r="I2526" s="107">
        <v>0</v>
      </c>
      <c r="J2526" s="114">
        <v>1.85613016587317E-5</v>
      </c>
      <c r="K2526" s="108" t="s">
        <v>156</v>
      </c>
      <c r="L2526" s="110" t="s">
        <v>157</v>
      </c>
      <c r="M2526" s="116">
        <v>0</v>
      </c>
      <c r="N2526" s="111">
        <v>0</v>
      </c>
      <c r="O2526" s="112">
        <v>1.0192271704366599E-3</v>
      </c>
      <c r="P2526" s="112" t="s">
        <v>156</v>
      </c>
      <c r="Q2526" s="113">
        <v>0</v>
      </c>
      <c r="R2526" s="107">
        <v>0</v>
      </c>
      <c r="S2526" s="114">
        <v>4.8432044971657799E-5</v>
      </c>
      <c r="T2526" s="108" t="s">
        <v>156</v>
      </c>
      <c r="U2526" s="110" t="s">
        <v>157</v>
      </c>
      <c r="V2526" s="116">
        <v>0</v>
      </c>
      <c r="W2526" s="107">
        <v>0</v>
      </c>
      <c r="X2526" s="108">
        <v>4.84727738136279E-4</v>
      </c>
      <c r="Y2526" s="108" t="s">
        <v>156</v>
      </c>
      <c r="Z2526" s="113">
        <v>0</v>
      </c>
      <c r="AA2526" s="107">
        <v>0</v>
      </c>
      <c r="AB2526" s="114">
        <v>2.6980755107346899E-5</v>
      </c>
      <c r="AC2526" s="108" t="s">
        <v>156</v>
      </c>
      <c r="AD2526" s="110" t="s">
        <v>157</v>
      </c>
    </row>
    <row r="2527" spans="1:30" x14ac:dyDescent="0.2">
      <c r="A2527" s="105" t="s">
        <v>7345</v>
      </c>
      <c r="B2527" s="105" t="s">
        <v>7346</v>
      </c>
      <c r="C2527" s="105" t="s">
        <v>7347</v>
      </c>
      <c r="D2527" s="106">
        <v>0</v>
      </c>
      <c r="E2527" s="107">
        <v>0</v>
      </c>
      <c r="F2527" s="108">
        <v>2.4973636096514802E-3</v>
      </c>
      <c r="G2527" s="108" t="s">
        <v>156</v>
      </c>
      <c r="H2527" s="113">
        <v>0</v>
      </c>
      <c r="I2527" s="107">
        <v>0</v>
      </c>
      <c r="J2527" s="114">
        <v>2.06687069765722E-5</v>
      </c>
      <c r="K2527" s="108" t="s">
        <v>156</v>
      </c>
      <c r="L2527" s="110" t="s">
        <v>157</v>
      </c>
      <c r="M2527" s="116">
        <v>0</v>
      </c>
      <c r="N2527" s="111">
        <v>0</v>
      </c>
      <c r="O2527" s="112">
        <v>1.1060285127592699E-3</v>
      </c>
      <c r="P2527" s="112" t="s">
        <v>156</v>
      </c>
      <c r="Q2527" s="113">
        <v>0</v>
      </c>
      <c r="R2527" s="107">
        <v>0</v>
      </c>
      <c r="S2527" s="114">
        <v>2.90390603536519E-5</v>
      </c>
      <c r="T2527" s="108" t="s">
        <v>156</v>
      </c>
      <c r="U2527" s="110" t="s">
        <v>157</v>
      </c>
      <c r="V2527" s="116">
        <v>0</v>
      </c>
      <c r="W2527" s="107">
        <v>0</v>
      </c>
      <c r="X2527" s="108">
        <v>9.3050405476966598E-4</v>
      </c>
      <c r="Y2527" s="108" t="s">
        <v>156</v>
      </c>
      <c r="Z2527" s="113">
        <v>0</v>
      </c>
      <c r="AA2527" s="107">
        <v>0</v>
      </c>
      <c r="AB2527" s="114">
        <v>3.9533898047854901E-5</v>
      </c>
      <c r="AC2527" s="108" t="s">
        <v>156</v>
      </c>
      <c r="AD2527" s="110" t="s">
        <v>157</v>
      </c>
    </row>
    <row r="2528" spans="1:30" x14ac:dyDescent="0.2">
      <c r="A2528" s="105" t="s">
        <v>7348</v>
      </c>
      <c r="B2528" s="105" t="s">
        <v>7349</v>
      </c>
      <c r="C2528" s="105" t="s">
        <v>7350</v>
      </c>
      <c r="D2528" s="116">
        <v>4.7719702317903597E-5</v>
      </c>
      <c r="E2528" s="107">
        <v>-1.9365897755337059E-5</v>
      </c>
      <c r="F2528" s="108">
        <v>2.1449876817000099E-3</v>
      </c>
      <c r="G2528" s="108">
        <v>4494.9728885782424</v>
      </c>
      <c r="H2528" s="113">
        <v>0</v>
      </c>
      <c r="I2528" s="107">
        <v>0</v>
      </c>
      <c r="J2528" s="114">
        <v>2.1008427519183401E-5</v>
      </c>
      <c r="K2528" s="108" t="s">
        <v>156</v>
      </c>
      <c r="L2528" s="110" t="s">
        <v>157</v>
      </c>
      <c r="M2528" s="116">
        <v>0</v>
      </c>
      <c r="N2528" s="111">
        <v>0</v>
      </c>
      <c r="O2528" s="112">
        <v>1.1150898467896201E-3</v>
      </c>
      <c r="P2528" s="112" t="s">
        <v>156</v>
      </c>
      <c r="Q2528" s="113">
        <v>0</v>
      </c>
      <c r="R2528" s="107">
        <v>0</v>
      </c>
      <c r="S2528" s="114">
        <v>4.8918280955555297E-5</v>
      </c>
      <c r="T2528" s="108" t="s">
        <v>156</v>
      </c>
      <c r="U2528" s="110" t="s">
        <v>157</v>
      </c>
      <c r="V2528" s="116">
        <v>6.2063123832450701E-5</v>
      </c>
      <c r="W2528" s="107">
        <v>-1.0277053126751235E-5</v>
      </c>
      <c r="X2528" s="108">
        <v>8.8271326833930003E-4</v>
      </c>
      <c r="Y2528" s="108">
        <v>1422.2830141813765</v>
      </c>
      <c r="Z2528" s="113">
        <v>0</v>
      </c>
      <c r="AA2528" s="107">
        <v>0</v>
      </c>
      <c r="AB2528" s="114">
        <v>3.1616372318153498E-5</v>
      </c>
      <c r="AC2528" s="108" t="s">
        <v>156</v>
      </c>
      <c r="AD2528" s="110" t="s">
        <v>157</v>
      </c>
    </row>
    <row r="2529" spans="1:30" x14ac:dyDescent="0.2">
      <c r="A2529" s="105" t="s">
        <v>7351</v>
      </c>
      <c r="B2529" s="105" t="s">
        <v>7352</v>
      </c>
      <c r="C2529" s="105" t="s">
        <v>7353</v>
      </c>
      <c r="D2529" s="106">
        <v>0</v>
      </c>
      <c r="E2529" s="107">
        <v>0</v>
      </c>
      <c r="F2529" s="108">
        <v>2.6456135316787598E-3</v>
      </c>
      <c r="G2529" s="108" t="s">
        <v>156</v>
      </c>
      <c r="H2529" s="113">
        <v>0</v>
      </c>
      <c r="I2529" s="107">
        <v>0</v>
      </c>
      <c r="J2529" s="114">
        <v>2.54375706864297E-5</v>
      </c>
      <c r="K2529" s="108" t="s">
        <v>156</v>
      </c>
      <c r="L2529" s="110" t="s">
        <v>157</v>
      </c>
      <c r="M2529" s="116">
        <v>0</v>
      </c>
      <c r="N2529" s="111">
        <v>0</v>
      </c>
      <c r="O2529" s="112">
        <v>1.31494760396179E-3</v>
      </c>
      <c r="P2529" s="112" t="s">
        <v>156</v>
      </c>
      <c r="Q2529" s="113">
        <v>0</v>
      </c>
      <c r="R2529" s="107">
        <v>0</v>
      </c>
      <c r="S2529" s="114">
        <v>4.60358135702931E-5</v>
      </c>
      <c r="T2529" s="108" t="s">
        <v>156</v>
      </c>
      <c r="U2529" s="110" t="s">
        <v>157</v>
      </c>
      <c r="V2529" s="116">
        <v>0</v>
      </c>
      <c r="W2529" s="107">
        <v>0</v>
      </c>
      <c r="X2529" s="108">
        <v>7.4886251232662003E-4</v>
      </c>
      <c r="Y2529" s="108" t="s">
        <v>156</v>
      </c>
      <c r="Z2529" s="113">
        <v>0</v>
      </c>
      <c r="AA2529" s="107">
        <v>0</v>
      </c>
      <c r="AB2529" s="114">
        <v>4.5560160900408202E-5</v>
      </c>
      <c r="AC2529" s="108" t="s">
        <v>156</v>
      </c>
      <c r="AD2529" s="110" t="s">
        <v>157</v>
      </c>
    </row>
    <row r="2530" spans="1:30" x14ac:dyDescent="0.2">
      <c r="A2530" s="105" t="s">
        <v>7354</v>
      </c>
      <c r="B2530" s="105" t="s">
        <v>7355</v>
      </c>
      <c r="C2530" s="105" t="s">
        <v>7356</v>
      </c>
      <c r="D2530" s="106">
        <v>0</v>
      </c>
      <c r="E2530" s="107">
        <v>0</v>
      </c>
      <c r="F2530" s="108">
        <v>1.2520352763566899E-2</v>
      </c>
      <c r="G2530" s="108" t="s">
        <v>156</v>
      </c>
      <c r="H2530" s="109">
        <v>0</v>
      </c>
      <c r="I2530" s="107">
        <v>0</v>
      </c>
      <c r="J2530" s="108">
        <v>5.5330730021540099E-3</v>
      </c>
      <c r="K2530" s="108" t="s">
        <v>156</v>
      </c>
      <c r="L2530" s="110" t="s">
        <v>157</v>
      </c>
      <c r="M2530" s="116">
        <v>0</v>
      </c>
      <c r="N2530" s="111">
        <v>0</v>
      </c>
      <c r="O2530" s="112">
        <v>4.2595377649542196E-3</v>
      </c>
      <c r="P2530" s="112" t="s">
        <v>156</v>
      </c>
      <c r="Q2530" s="113">
        <v>0</v>
      </c>
      <c r="R2530" s="107">
        <v>0</v>
      </c>
      <c r="S2530" s="108">
        <v>2.45315544301498E-3</v>
      </c>
      <c r="T2530" s="108" t="s">
        <v>156</v>
      </c>
      <c r="U2530" s="110" t="s">
        <v>157</v>
      </c>
      <c r="V2530" s="116">
        <v>0</v>
      </c>
      <c r="W2530" s="107">
        <v>0</v>
      </c>
      <c r="X2530" s="108">
        <v>1.9719260313418698E-3</v>
      </c>
      <c r="Y2530" s="108" t="s">
        <v>156</v>
      </c>
      <c r="Z2530" s="109">
        <v>0</v>
      </c>
      <c r="AA2530" s="107">
        <v>0</v>
      </c>
      <c r="AB2530" s="108">
        <v>0</v>
      </c>
      <c r="AC2530" s="108" t="s">
        <v>156</v>
      </c>
      <c r="AD2530" s="110" t="s">
        <v>157</v>
      </c>
    </row>
    <row r="2531" spans="1:30" x14ac:dyDescent="0.2">
      <c r="A2531" s="105" t="s">
        <v>7357</v>
      </c>
      <c r="B2531" s="105" t="s">
        <v>7358</v>
      </c>
      <c r="C2531" s="105" t="s">
        <v>7359</v>
      </c>
      <c r="D2531" s="106">
        <v>0</v>
      </c>
      <c r="E2531" s="107">
        <v>0</v>
      </c>
      <c r="F2531" s="108">
        <v>0</v>
      </c>
      <c r="G2531" s="108" t="s">
        <v>156</v>
      </c>
      <c r="H2531" s="109">
        <v>0</v>
      </c>
      <c r="I2531" s="107">
        <v>0</v>
      </c>
      <c r="J2531" s="108">
        <v>7.7744979674372501E-3</v>
      </c>
      <c r="K2531" s="108" t="s">
        <v>156</v>
      </c>
      <c r="L2531" s="110" t="s">
        <v>157</v>
      </c>
      <c r="M2531" s="106">
        <v>0</v>
      </c>
      <c r="N2531" s="111">
        <v>0</v>
      </c>
      <c r="O2531" s="112">
        <v>5.9486325813221603E-3</v>
      </c>
      <c r="P2531" s="112" t="s">
        <v>156</v>
      </c>
      <c r="Q2531" s="109">
        <v>0</v>
      </c>
      <c r="R2531" s="107">
        <v>0</v>
      </c>
      <c r="S2531" s="108">
        <v>2.5231629955367401E-3</v>
      </c>
      <c r="T2531" s="108" t="s">
        <v>156</v>
      </c>
      <c r="U2531" s="110" t="s">
        <v>157</v>
      </c>
      <c r="V2531" s="106">
        <v>0</v>
      </c>
      <c r="W2531" s="107">
        <v>0</v>
      </c>
      <c r="X2531" s="108">
        <v>0</v>
      </c>
      <c r="Y2531" s="108" t="s">
        <v>156</v>
      </c>
      <c r="Z2531" s="113">
        <v>0</v>
      </c>
      <c r="AA2531" s="107">
        <v>0</v>
      </c>
      <c r="AB2531" s="114">
        <v>1.2960138306544299E-3</v>
      </c>
      <c r="AC2531" s="108" t="s">
        <v>156</v>
      </c>
      <c r="AD2531" s="110" t="s">
        <v>157</v>
      </c>
    </row>
    <row r="2532" spans="1:30" x14ac:dyDescent="0.2">
      <c r="A2532" s="105" t="s">
        <v>7360</v>
      </c>
      <c r="B2532" s="105" t="s">
        <v>7361</v>
      </c>
      <c r="C2532" s="105" t="s">
        <v>7362</v>
      </c>
      <c r="D2532" s="106">
        <v>0</v>
      </c>
      <c r="E2532" s="107">
        <v>0</v>
      </c>
      <c r="F2532" s="108">
        <v>0</v>
      </c>
      <c r="G2532" s="108" t="s">
        <v>156</v>
      </c>
      <c r="H2532" s="109">
        <v>0</v>
      </c>
      <c r="I2532" s="107">
        <v>0</v>
      </c>
      <c r="J2532" s="108">
        <v>0</v>
      </c>
      <c r="K2532" s="108" t="s">
        <v>156</v>
      </c>
      <c r="L2532" s="110" t="s">
        <v>157</v>
      </c>
      <c r="M2532" s="106">
        <v>0</v>
      </c>
      <c r="N2532" s="111">
        <v>0</v>
      </c>
      <c r="O2532" s="112">
        <v>0</v>
      </c>
      <c r="P2532" s="112" t="s">
        <v>156</v>
      </c>
      <c r="Q2532" s="113">
        <v>0</v>
      </c>
      <c r="R2532" s="107">
        <v>0</v>
      </c>
      <c r="S2532" s="108">
        <v>2.5356327700566E-3</v>
      </c>
      <c r="T2532" s="108" t="s">
        <v>156</v>
      </c>
      <c r="U2532" s="110" t="s">
        <v>157</v>
      </c>
      <c r="V2532" s="106">
        <v>0</v>
      </c>
      <c r="W2532" s="107">
        <v>0</v>
      </c>
      <c r="X2532" s="108">
        <v>0</v>
      </c>
      <c r="Y2532" s="108" t="s">
        <v>156</v>
      </c>
      <c r="Z2532" s="109">
        <v>0</v>
      </c>
      <c r="AA2532" s="107">
        <v>0</v>
      </c>
      <c r="AB2532" s="108">
        <v>0</v>
      </c>
      <c r="AC2532" s="108" t="s">
        <v>156</v>
      </c>
      <c r="AD2532" s="110" t="s">
        <v>157</v>
      </c>
    </row>
    <row r="2533" spans="1:30" x14ac:dyDescent="0.2">
      <c r="A2533" s="105" t="s">
        <v>7363</v>
      </c>
      <c r="B2533" s="105" t="s">
        <v>7364</v>
      </c>
      <c r="C2533" s="105" t="s">
        <v>7365</v>
      </c>
      <c r="D2533" s="116">
        <v>0</v>
      </c>
      <c r="E2533" s="107">
        <v>0</v>
      </c>
      <c r="F2533" s="114">
        <v>4.3790221266870504E-6</v>
      </c>
      <c r="G2533" s="108" t="s">
        <v>156</v>
      </c>
      <c r="H2533" s="109">
        <v>0</v>
      </c>
      <c r="I2533" s="107">
        <v>0</v>
      </c>
      <c r="J2533" s="108">
        <v>0</v>
      </c>
      <c r="K2533" s="108" t="s">
        <v>156</v>
      </c>
      <c r="L2533" s="110" t="s">
        <v>157</v>
      </c>
      <c r="M2533" s="106">
        <v>0</v>
      </c>
      <c r="N2533" s="111">
        <v>0</v>
      </c>
      <c r="O2533" s="112">
        <v>0</v>
      </c>
      <c r="P2533" s="112" t="s">
        <v>156</v>
      </c>
      <c r="Q2533" s="109">
        <v>0</v>
      </c>
      <c r="R2533" s="107">
        <v>0</v>
      </c>
      <c r="S2533" s="108">
        <v>0</v>
      </c>
      <c r="T2533" s="108" t="s">
        <v>156</v>
      </c>
      <c r="U2533" s="110" t="s">
        <v>157</v>
      </c>
      <c r="V2533" s="116">
        <v>0</v>
      </c>
      <c r="W2533" s="107">
        <v>0</v>
      </c>
      <c r="X2533" s="108">
        <v>1.89172971181257E-3</v>
      </c>
      <c r="Y2533" s="108" t="s">
        <v>156</v>
      </c>
      <c r="Z2533" s="109">
        <v>0</v>
      </c>
      <c r="AA2533" s="107">
        <v>0</v>
      </c>
      <c r="AB2533" s="108">
        <v>0</v>
      </c>
      <c r="AC2533" s="108" t="s">
        <v>156</v>
      </c>
      <c r="AD2533" s="110" t="s">
        <v>157</v>
      </c>
    </row>
    <row r="2534" spans="1:30" x14ac:dyDescent="0.2">
      <c r="A2534" s="105" t="s">
        <v>7366</v>
      </c>
      <c r="B2534" s="105" t="s">
        <v>7367</v>
      </c>
      <c r="C2534" s="105" t="s">
        <v>7368</v>
      </c>
      <c r="D2534" s="116">
        <v>0</v>
      </c>
      <c r="E2534" s="107">
        <v>0</v>
      </c>
      <c r="F2534" s="114">
        <v>1.44152596768362E-5</v>
      </c>
      <c r="G2534" s="108" t="s">
        <v>156</v>
      </c>
      <c r="H2534" s="113">
        <v>-1.0852319030760099E-5</v>
      </c>
      <c r="I2534" s="107">
        <v>2.6736435158315102E-5</v>
      </c>
      <c r="J2534" s="108">
        <v>1.99208955981521E-4</v>
      </c>
      <c r="K2534" s="108">
        <v>1835.63490362639</v>
      </c>
      <c r="L2534" s="110" t="s">
        <v>157</v>
      </c>
      <c r="M2534" s="116">
        <v>0</v>
      </c>
      <c r="N2534" s="111">
        <v>0</v>
      </c>
      <c r="O2534" s="115">
        <v>3.5491230813258903E-5</v>
      </c>
      <c r="P2534" s="112" t="s">
        <v>156</v>
      </c>
      <c r="Q2534" s="113">
        <v>0</v>
      </c>
      <c r="R2534" s="107">
        <v>0</v>
      </c>
      <c r="S2534" s="114">
        <v>4.1087824954691098E-6</v>
      </c>
      <c r="T2534" s="108" t="s">
        <v>156</v>
      </c>
      <c r="U2534" s="110" t="s">
        <v>157</v>
      </c>
      <c r="V2534" s="116">
        <v>0</v>
      </c>
      <c r="W2534" s="107">
        <v>0</v>
      </c>
      <c r="X2534" s="114">
        <v>5.9547519297218598E-6</v>
      </c>
      <c r="Y2534" s="108" t="s">
        <v>156</v>
      </c>
      <c r="Z2534" s="113">
        <v>0</v>
      </c>
      <c r="AA2534" s="107">
        <v>0</v>
      </c>
      <c r="AB2534" s="114">
        <v>1.1897313912369001E-5</v>
      </c>
      <c r="AC2534" s="108" t="s">
        <v>156</v>
      </c>
      <c r="AD2534" s="110" t="s">
        <v>157</v>
      </c>
    </row>
    <row r="2535" spans="1:30" x14ac:dyDescent="0.2">
      <c r="A2535" s="105" t="s">
        <v>7369</v>
      </c>
      <c r="B2535" s="105" t="s">
        <v>7370</v>
      </c>
      <c r="C2535" s="105" t="s">
        <v>7371</v>
      </c>
      <c r="D2535" s="116">
        <v>0</v>
      </c>
      <c r="E2535" s="107">
        <v>0</v>
      </c>
      <c r="F2535" s="114">
        <v>6.5884497473177E-5</v>
      </c>
      <c r="G2535" s="108" t="s">
        <v>156</v>
      </c>
      <c r="H2535" s="113">
        <v>-3.1527053797704997E-5</v>
      </c>
      <c r="I2535" s="107">
        <v>7.7671972894074895E-5</v>
      </c>
      <c r="J2535" s="108">
        <v>5.2305968929189102E-4</v>
      </c>
      <c r="K2535" s="108">
        <v>1659.0820463216501</v>
      </c>
      <c r="L2535" s="110" t="s">
        <v>157</v>
      </c>
      <c r="M2535" s="116">
        <v>0</v>
      </c>
      <c r="N2535" s="111">
        <v>0</v>
      </c>
      <c r="O2535" s="115">
        <v>8.2020455420687399E-5</v>
      </c>
      <c r="P2535" s="112" t="s">
        <v>156</v>
      </c>
      <c r="Q2535" s="113">
        <v>0</v>
      </c>
      <c r="R2535" s="107">
        <v>0</v>
      </c>
      <c r="S2535" s="114">
        <v>1.7389319197613801E-5</v>
      </c>
      <c r="T2535" s="108" t="s">
        <v>156</v>
      </c>
      <c r="U2535" s="110" t="s">
        <v>157</v>
      </c>
      <c r="V2535" s="106">
        <v>0</v>
      </c>
      <c r="W2535" s="107">
        <v>0</v>
      </c>
      <c r="X2535" s="108">
        <v>1.9622341388204301E-4</v>
      </c>
      <c r="Y2535" s="108" t="s">
        <v>156</v>
      </c>
      <c r="Z2535" s="109">
        <v>0</v>
      </c>
      <c r="AA2535" s="107">
        <v>0</v>
      </c>
      <c r="AB2535" s="108">
        <v>2.08428911700413E-4</v>
      </c>
      <c r="AC2535" s="108" t="s">
        <v>156</v>
      </c>
      <c r="AD2535" s="110" t="s">
        <v>157</v>
      </c>
    </row>
    <row r="2536" spans="1:30" x14ac:dyDescent="0.2">
      <c r="A2536" s="105" t="s">
        <v>7372</v>
      </c>
      <c r="B2536" s="105" t="s">
        <v>7373</v>
      </c>
      <c r="C2536" s="105" t="s">
        <v>7374</v>
      </c>
      <c r="D2536" s="116">
        <v>0</v>
      </c>
      <c r="E2536" s="107">
        <v>0</v>
      </c>
      <c r="F2536" s="114">
        <v>3.7384691139531402E-5</v>
      </c>
      <c r="G2536" s="108" t="s">
        <v>156</v>
      </c>
      <c r="H2536" s="109">
        <v>-2.3403830318235799E-4</v>
      </c>
      <c r="I2536" s="107">
        <v>5.7659104011421034E-4</v>
      </c>
      <c r="J2536" s="108">
        <v>4.9870859871611298E-4</v>
      </c>
      <c r="K2536" s="108">
        <v>213.08845258868999</v>
      </c>
      <c r="L2536" s="110" t="s">
        <v>157</v>
      </c>
      <c r="M2536" s="116">
        <v>0</v>
      </c>
      <c r="N2536" s="111">
        <v>0</v>
      </c>
      <c r="O2536" s="115">
        <v>7.1933330977292005E-5</v>
      </c>
      <c r="P2536" s="112" t="s">
        <v>156</v>
      </c>
      <c r="Q2536" s="113">
        <v>0</v>
      </c>
      <c r="R2536" s="107">
        <v>0</v>
      </c>
      <c r="S2536" s="114">
        <v>1.3830221634417301E-5</v>
      </c>
      <c r="T2536" s="108" t="s">
        <v>156</v>
      </c>
      <c r="U2536" s="110" t="s">
        <v>157</v>
      </c>
      <c r="V2536" s="106">
        <v>0</v>
      </c>
      <c r="W2536" s="107">
        <v>0</v>
      </c>
      <c r="X2536" s="108">
        <v>1.82903287673488E-4</v>
      </c>
      <c r="Y2536" s="108" t="s">
        <v>156</v>
      </c>
      <c r="Z2536" s="109">
        <v>-1.11444538782329E-4</v>
      </c>
      <c r="AA2536" s="107">
        <v>5.7124855980042486E-5</v>
      </c>
      <c r="AB2536" s="108">
        <v>1.8555978029565699E-4</v>
      </c>
      <c r="AC2536" s="108">
        <v>166.504148451893</v>
      </c>
      <c r="AD2536" s="110" t="s">
        <v>157</v>
      </c>
    </row>
    <row r="2537" spans="1:30" x14ac:dyDescent="0.2">
      <c r="A2537" s="105" t="s">
        <v>7375</v>
      </c>
      <c r="B2537" s="105" t="s">
        <v>7376</v>
      </c>
      <c r="C2537" s="105" t="s">
        <v>7377</v>
      </c>
      <c r="D2537" s="116">
        <v>0</v>
      </c>
      <c r="E2537" s="107">
        <v>0</v>
      </c>
      <c r="F2537" s="114">
        <v>2.4642773626264201E-5</v>
      </c>
      <c r="G2537" s="108" t="s">
        <v>156</v>
      </c>
      <c r="H2537" s="109">
        <v>-1.31585450569045E-3</v>
      </c>
      <c r="I2537" s="107">
        <v>3.2418194276680216E-3</v>
      </c>
      <c r="J2537" s="108">
        <v>3.0378839051118799E-4</v>
      </c>
      <c r="K2537" s="108">
        <v>23.0867766305049</v>
      </c>
      <c r="L2537" s="110" t="s">
        <v>157</v>
      </c>
      <c r="M2537" s="106">
        <v>-1.54460072905742E-4</v>
      </c>
      <c r="N2537" s="111">
        <v>8.3881868635680466E-5</v>
      </c>
      <c r="O2537" s="115">
        <v>4.8611849959995899E-5</v>
      </c>
      <c r="P2537" s="112">
        <v>31.4721138255974</v>
      </c>
      <c r="Q2537" s="113">
        <v>0</v>
      </c>
      <c r="R2537" s="107">
        <v>0</v>
      </c>
      <c r="S2537" s="114">
        <v>1.8408711129511101E-6</v>
      </c>
      <c r="T2537" s="108" t="s">
        <v>156</v>
      </c>
      <c r="U2537" s="110" t="s">
        <v>157</v>
      </c>
      <c r="V2537" s="116">
        <v>-5.0075875460492001E-5</v>
      </c>
      <c r="W2537" s="107">
        <v>8.2920807187435005E-6</v>
      </c>
      <c r="X2537" s="114">
        <v>1.22001030884726E-5</v>
      </c>
      <c r="Y2537" s="108">
        <v>24.3632347438399</v>
      </c>
      <c r="Z2537" s="113">
        <v>-3.6220470002385598E-5</v>
      </c>
      <c r="AA2537" s="107">
        <v>1.8566088163880559E-5</v>
      </c>
      <c r="AB2537" s="114">
        <v>2.5098604266919101E-5</v>
      </c>
      <c r="AC2537" s="108">
        <v>69.293977315219905</v>
      </c>
      <c r="AD2537" s="110">
        <v>1.1628638089974221</v>
      </c>
    </row>
    <row r="2538" spans="1:30" x14ac:dyDescent="0.2">
      <c r="A2538" s="105" t="s">
        <v>7378</v>
      </c>
      <c r="B2538" s="105" t="s">
        <v>7379</v>
      </c>
      <c r="C2538" s="105" t="s">
        <v>7380</v>
      </c>
      <c r="D2538" s="116">
        <v>0</v>
      </c>
      <c r="E2538" s="107">
        <v>0</v>
      </c>
      <c r="F2538" s="114">
        <v>4.6586024712832201E-5</v>
      </c>
      <c r="G2538" s="108" t="s">
        <v>156</v>
      </c>
      <c r="H2538" s="109">
        <v>0</v>
      </c>
      <c r="I2538" s="107">
        <v>0</v>
      </c>
      <c r="J2538" s="108">
        <v>5.2000429062855097E-4</v>
      </c>
      <c r="K2538" s="108" t="s">
        <v>156</v>
      </c>
      <c r="L2538" s="110" t="s">
        <v>157</v>
      </c>
      <c r="M2538" s="116">
        <v>0</v>
      </c>
      <c r="N2538" s="111">
        <v>0</v>
      </c>
      <c r="O2538" s="115">
        <v>6.9558304775031994E-5</v>
      </c>
      <c r="P2538" s="112" t="s">
        <v>156</v>
      </c>
      <c r="Q2538" s="113">
        <v>0</v>
      </c>
      <c r="R2538" s="107">
        <v>0</v>
      </c>
      <c r="S2538" s="114">
        <v>1.51810198036486E-5</v>
      </c>
      <c r="T2538" s="108" t="s">
        <v>156</v>
      </c>
      <c r="U2538" s="110" t="s">
        <v>157</v>
      </c>
      <c r="V2538" s="116">
        <v>0</v>
      </c>
      <c r="W2538" s="107">
        <v>0</v>
      </c>
      <c r="X2538" s="108">
        <v>1.61260381987267E-4</v>
      </c>
      <c r="Y2538" s="108" t="s">
        <v>156</v>
      </c>
      <c r="Z2538" s="109">
        <v>-2.66143635167879E-4</v>
      </c>
      <c r="AA2538" s="107">
        <v>1.3642137151884164E-4</v>
      </c>
      <c r="AB2538" s="108">
        <v>3.1487095224016598E-4</v>
      </c>
      <c r="AC2538" s="108">
        <v>118.308653912219</v>
      </c>
      <c r="AD2538" s="110" t="s">
        <v>157</v>
      </c>
    </row>
    <row r="2539" spans="1:30" x14ac:dyDescent="0.2">
      <c r="A2539" s="105" t="s">
        <v>7381</v>
      </c>
      <c r="B2539" s="105" t="s">
        <v>7382</v>
      </c>
      <c r="C2539" s="105" t="s">
        <v>7383</v>
      </c>
      <c r="D2539" s="116">
        <v>0</v>
      </c>
      <c r="E2539" s="107">
        <v>0</v>
      </c>
      <c r="F2539" s="114">
        <v>4.26877099471093E-5</v>
      </c>
      <c r="G2539" s="108" t="s">
        <v>156</v>
      </c>
      <c r="H2539" s="109">
        <v>0</v>
      </c>
      <c r="I2539" s="107">
        <v>0</v>
      </c>
      <c r="J2539" s="108">
        <v>2.8647506105601101E-4</v>
      </c>
      <c r="K2539" s="108" t="s">
        <v>156</v>
      </c>
      <c r="L2539" s="110" t="s">
        <v>157</v>
      </c>
      <c r="M2539" s="116">
        <v>0</v>
      </c>
      <c r="N2539" s="111">
        <v>0</v>
      </c>
      <c r="O2539" s="115">
        <v>6.9656221839928194E-5</v>
      </c>
      <c r="P2539" s="112" t="s">
        <v>156</v>
      </c>
      <c r="Q2539" s="113">
        <v>0</v>
      </c>
      <c r="R2539" s="107">
        <v>0</v>
      </c>
      <c r="S2539" s="114">
        <v>1.6511580786372999E-5</v>
      </c>
      <c r="T2539" s="108" t="s">
        <v>156</v>
      </c>
      <c r="U2539" s="110" t="s">
        <v>157</v>
      </c>
      <c r="V2539" s="116">
        <v>0</v>
      </c>
      <c r="W2539" s="107">
        <v>0</v>
      </c>
      <c r="X2539" s="108">
        <v>1.7353302066517199E-4</v>
      </c>
      <c r="Y2539" s="108" t="s">
        <v>156</v>
      </c>
      <c r="Z2539" s="109">
        <v>-1.5469909638554199E-4</v>
      </c>
      <c r="AA2539" s="107">
        <v>7.9296515538795039E-5</v>
      </c>
      <c r="AB2539" s="108">
        <v>2.8448229052950097E-4</v>
      </c>
      <c r="AC2539" s="108">
        <v>183.89395748021201</v>
      </c>
      <c r="AD2539" s="110" t="s">
        <v>157</v>
      </c>
    </row>
    <row r="2540" spans="1:30" x14ac:dyDescent="0.2">
      <c r="A2540" s="105" t="s">
        <v>7384</v>
      </c>
      <c r="B2540" s="105" t="s">
        <v>7385</v>
      </c>
      <c r="C2540" s="105" t="s">
        <v>7386</v>
      </c>
      <c r="D2540" s="106">
        <v>0</v>
      </c>
      <c r="E2540" s="107">
        <v>0</v>
      </c>
      <c r="F2540" s="108">
        <v>3.7147674218194998E-3</v>
      </c>
      <c r="G2540" s="108" t="s">
        <v>156</v>
      </c>
      <c r="H2540" s="113">
        <v>0</v>
      </c>
      <c r="I2540" s="107">
        <v>0</v>
      </c>
      <c r="J2540" s="114">
        <v>2.1306859258170301E-5</v>
      </c>
      <c r="K2540" s="108" t="s">
        <v>156</v>
      </c>
      <c r="L2540" s="110" t="s">
        <v>157</v>
      </c>
      <c r="M2540" s="116">
        <v>0</v>
      </c>
      <c r="N2540" s="111">
        <v>0</v>
      </c>
      <c r="O2540" s="112">
        <v>1.34198372974014E-3</v>
      </c>
      <c r="P2540" s="112" t="s">
        <v>156</v>
      </c>
      <c r="Q2540" s="113">
        <v>0</v>
      </c>
      <c r="R2540" s="107">
        <v>0</v>
      </c>
      <c r="S2540" s="114">
        <v>7.5528202110064198E-5</v>
      </c>
      <c r="T2540" s="108" t="s">
        <v>156</v>
      </c>
      <c r="U2540" s="110" t="s">
        <v>157</v>
      </c>
      <c r="V2540" s="116">
        <v>0</v>
      </c>
      <c r="W2540" s="107">
        <v>0</v>
      </c>
      <c r="X2540" s="108">
        <v>5.6825264361593799E-4</v>
      </c>
      <c r="Y2540" s="108" t="s">
        <v>156</v>
      </c>
      <c r="Z2540" s="113">
        <v>0</v>
      </c>
      <c r="AA2540" s="107">
        <v>0</v>
      </c>
      <c r="AB2540" s="114">
        <v>4.2322508030875898E-5</v>
      </c>
      <c r="AC2540" s="108" t="s">
        <v>156</v>
      </c>
      <c r="AD2540" s="110" t="s">
        <v>157</v>
      </c>
    </row>
    <row r="2541" spans="1:30" x14ac:dyDescent="0.2">
      <c r="A2541" s="105" t="s">
        <v>7387</v>
      </c>
      <c r="B2541" s="105" t="s">
        <v>7388</v>
      </c>
      <c r="C2541" s="105" t="s">
        <v>7389</v>
      </c>
      <c r="D2541" s="106">
        <v>0</v>
      </c>
      <c r="E2541" s="107">
        <v>0</v>
      </c>
      <c r="F2541" s="108">
        <v>2.52035808309893E-3</v>
      </c>
      <c r="G2541" s="108" t="s">
        <v>156</v>
      </c>
      <c r="H2541" s="113">
        <v>0</v>
      </c>
      <c r="I2541" s="107">
        <v>0</v>
      </c>
      <c r="J2541" s="114">
        <v>2.3257011678407201E-5</v>
      </c>
      <c r="K2541" s="108" t="s">
        <v>156</v>
      </c>
      <c r="L2541" s="110" t="s">
        <v>157</v>
      </c>
      <c r="M2541" s="106">
        <v>0</v>
      </c>
      <c r="N2541" s="111">
        <v>0</v>
      </c>
      <c r="O2541" s="112">
        <v>1.57447259613783E-3</v>
      </c>
      <c r="P2541" s="112" t="s">
        <v>156</v>
      </c>
      <c r="Q2541" s="113">
        <v>0</v>
      </c>
      <c r="R2541" s="107">
        <v>0</v>
      </c>
      <c r="S2541" s="114">
        <v>5.6718594651520402E-5</v>
      </c>
      <c r="T2541" s="108" t="s">
        <v>156</v>
      </c>
      <c r="U2541" s="110" t="s">
        <v>157</v>
      </c>
      <c r="V2541" s="116">
        <v>0</v>
      </c>
      <c r="W2541" s="107">
        <v>0</v>
      </c>
      <c r="X2541" s="108">
        <v>4.47977334510468E-4</v>
      </c>
      <c r="Y2541" s="108" t="s">
        <v>156</v>
      </c>
      <c r="Z2541" s="113">
        <v>0</v>
      </c>
      <c r="AA2541" s="107">
        <v>0</v>
      </c>
      <c r="AB2541" s="114">
        <v>3.01976022132057E-5</v>
      </c>
      <c r="AC2541" s="108" t="s">
        <v>156</v>
      </c>
      <c r="AD2541" s="110" t="s">
        <v>157</v>
      </c>
    </row>
    <row r="2542" spans="1:30" x14ac:dyDescent="0.2">
      <c r="A2542" s="105" t="s">
        <v>7390</v>
      </c>
      <c r="B2542" s="105" t="s">
        <v>7391</v>
      </c>
      <c r="C2542" s="105" t="s">
        <v>7392</v>
      </c>
      <c r="D2542" s="106">
        <v>1.8708734233355899E-4</v>
      </c>
      <c r="E2542" s="107">
        <v>-7.5924915013355328E-5</v>
      </c>
      <c r="F2542" s="108">
        <v>3.42076687166881E-3</v>
      </c>
      <c r="G2542" s="108">
        <v>1828.4330885249879</v>
      </c>
      <c r="H2542" s="113">
        <v>0</v>
      </c>
      <c r="I2542" s="107">
        <v>0</v>
      </c>
      <c r="J2542" s="114">
        <v>1.4292839927301199E-5</v>
      </c>
      <c r="K2542" s="108" t="s">
        <v>156</v>
      </c>
      <c r="L2542" s="110" t="s">
        <v>157</v>
      </c>
      <c r="M2542" s="106">
        <v>0</v>
      </c>
      <c r="N2542" s="111">
        <v>0</v>
      </c>
      <c r="O2542" s="112">
        <v>1.6164632485781399E-3</v>
      </c>
      <c r="P2542" s="112" t="s">
        <v>156</v>
      </c>
      <c r="Q2542" s="113">
        <v>0</v>
      </c>
      <c r="R2542" s="107">
        <v>0</v>
      </c>
      <c r="S2542" s="114">
        <v>5.6293198605040702E-5</v>
      </c>
      <c r="T2542" s="108" t="s">
        <v>156</v>
      </c>
      <c r="U2542" s="110" t="s">
        <v>157</v>
      </c>
      <c r="V2542" s="106">
        <v>2.39468402896445E-3</v>
      </c>
      <c r="W2542" s="107">
        <v>-3.9653651746389304E-4</v>
      </c>
      <c r="X2542" s="108">
        <v>1.26108527987773E-3</v>
      </c>
      <c r="Y2542" s="108">
        <v>52.661865391196095</v>
      </c>
      <c r="Z2542" s="113">
        <v>0</v>
      </c>
      <c r="AA2542" s="107">
        <v>0</v>
      </c>
      <c r="AB2542" s="114">
        <v>3.68640198593251E-5</v>
      </c>
      <c r="AC2542" s="108" t="s">
        <v>156</v>
      </c>
      <c r="AD2542" s="110" t="s">
        <v>157</v>
      </c>
    </row>
    <row r="2543" spans="1:30" x14ac:dyDescent="0.2">
      <c r="A2543" s="105" t="s">
        <v>7393</v>
      </c>
      <c r="B2543" s="105" t="s">
        <v>7394</v>
      </c>
      <c r="C2543" s="105" t="s">
        <v>7395</v>
      </c>
      <c r="D2543" s="106">
        <v>0</v>
      </c>
      <c r="E2543" s="107">
        <v>0</v>
      </c>
      <c r="F2543" s="108">
        <v>2.1666100008230502E-3</v>
      </c>
      <c r="G2543" s="108" t="s">
        <v>156</v>
      </c>
      <c r="H2543" s="113">
        <v>0</v>
      </c>
      <c r="I2543" s="107">
        <v>0</v>
      </c>
      <c r="J2543" s="114">
        <v>1.9856952605581301E-5</v>
      </c>
      <c r="K2543" s="108" t="s">
        <v>156</v>
      </c>
      <c r="L2543" s="110" t="s">
        <v>157</v>
      </c>
      <c r="M2543" s="106">
        <v>0</v>
      </c>
      <c r="N2543" s="111">
        <v>0</v>
      </c>
      <c r="O2543" s="112">
        <v>1.3316469441670301E-3</v>
      </c>
      <c r="P2543" s="112" t="s">
        <v>156</v>
      </c>
      <c r="Q2543" s="113">
        <v>0</v>
      </c>
      <c r="R2543" s="107">
        <v>0</v>
      </c>
      <c r="S2543" s="114">
        <v>6.3794751681756803E-5</v>
      </c>
      <c r="T2543" s="108" t="s">
        <v>156</v>
      </c>
      <c r="U2543" s="110" t="s">
        <v>157</v>
      </c>
      <c r="V2543" s="116">
        <v>0</v>
      </c>
      <c r="W2543" s="107">
        <v>0</v>
      </c>
      <c r="X2543" s="108">
        <v>2.8124546082163699E-4</v>
      </c>
      <c r="Y2543" s="108" t="s">
        <v>156</v>
      </c>
      <c r="Z2543" s="113">
        <v>0</v>
      </c>
      <c r="AA2543" s="107">
        <v>0</v>
      </c>
      <c r="AB2543" s="114">
        <v>5.1003386813578197E-5</v>
      </c>
      <c r="AC2543" s="108" t="s">
        <v>156</v>
      </c>
      <c r="AD2543" s="110" t="s">
        <v>157</v>
      </c>
    </row>
    <row r="2544" spans="1:30" x14ac:dyDescent="0.2">
      <c r="A2544" s="105" t="s">
        <v>7396</v>
      </c>
      <c r="B2544" s="105" t="s">
        <v>7397</v>
      </c>
      <c r="C2544" s="105" t="s">
        <v>7398</v>
      </c>
      <c r="D2544" s="106">
        <v>0</v>
      </c>
      <c r="E2544" s="107">
        <v>0</v>
      </c>
      <c r="F2544" s="108">
        <v>0</v>
      </c>
      <c r="G2544" s="108" t="s">
        <v>156</v>
      </c>
      <c r="H2544" s="109">
        <v>0</v>
      </c>
      <c r="I2544" s="107">
        <v>0</v>
      </c>
      <c r="J2544" s="108">
        <v>0</v>
      </c>
      <c r="K2544" s="108" t="s">
        <v>156</v>
      </c>
      <c r="L2544" s="110" t="s">
        <v>157</v>
      </c>
      <c r="M2544" s="106">
        <v>0</v>
      </c>
      <c r="N2544" s="111">
        <v>0</v>
      </c>
      <c r="O2544" s="112">
        <v>0</v>
      </c>
      <c r="P2544" s="112" t="s">
        <v>156</v>
      </c>
      <c r="Q2544" s="109">
        <v>0</v>
      </c>
      <c r="R2544" s="107">
        <v>0</v>
      </c>
      <c r="S2544" s="108">
        <v>0</v>
      </c>
      <c r="T2544" s="108" t="s">
        <v>156</v>
      </c>
      <c r="U2544" s="110" t="s">
        <v>157</v>
      </c>
      <c r="V2544" s="106">
        <v>0</v>
      </c>
      <c r="W2544" s="107">
        <v>0</v>
      </c>
      <c r="X2544" s="108">
        <v>0</v>
      </c>
      <c r="Y2544" s="108" t="s">
        <v>156</v>
      </c>
      <c r="Z2544" s="109">
        <v>0</v>
      </c>
      <c r="AA2544" s="107">
        <v>0</v>
      </c>
      <c r="AB2544" s="108">
        <v>0</v>
      </c>
      <c r="AC2544" s="108" t="s">
        <v>156</v>
      </c>
      <c r="AD2544" s="110" t="s">
        <v>157</v>
      </c>
    </row>
    <row r="2545" spans="1:30" x14ac:dyDescent="0.2">
      <c r="A2545" s="105" t="s">
        <v>7399</v>
      </c>
      <c r="B2545" s="105" t="s">
        <v>7400</v>
      </c>
      <c r="C2545" s="105" t="s">
        <v>7401</v>
      </c>
      <c r="D2545" s="106">
        <v>0</v>
      </c>
      <c r="E2545" s="107">
        <v>0</v>
      </c>
      <c r="F2545" s="108">
        <v>0</v>
      </c>
      <c r="G2545" s="108" t="s">
        <v>156</v>
      </c>
      <c r="H2545" s="109">
        <v>0</v>
      </c>
      <c r="I2545" s="107">
        <v>0</v>
      </c>
      <c r="J2545" s="108">
        <v>0</v>
      </c>
      <c r="K2545" s="108" t="s">
        <v>156</v>
      </c>
      <c r="L2545" s="110" t="s">
        <v>157</v>
      </c>
      <c r="M2545" s="106">
        <v>0</v>
      </c>
      <c r="N2545" s="111">
        <v>0</v>
      </c>
      <c r="O2545" s="112">
        <v>0</v>
      </c>
      <c r="P2545" s="112" t="s">
        <v>156</v>
      </c>
      <c r="Q2545" s="109">
        <v>0</v>
      </c>
      <c r="R2545" s="107">
        <v>0</v>
      </c>
      <c r="S2545" s="108">
        <v>0</v>
      </c>
      <c r="T2545" s="108" t="s">
        <v>156</v>
      </c>
      <c r="U2545" s="110" t="s">
        <v>157</v>
      </c>
      <c r="V2545" s="106">
        <v>0</v>
      </c>
      <c r="W2545" s="107">
        <v>0</v>
      </c>
      <c r="X2545" s="108">
        <v>0</v>
      </c>
      <c r="Y2545" s="108" t="s">
        <v>156</v>
      </c>
      <c r="Z2545" s="109">
        <v>0</v>
      </c>
      <c r="AA2545" s="107">
        <v>0</v>
      </c>
      <c r="AB2545" s="108">
        <v>0</v>
      </c>
      <c r="AC2545" s="108" t="s">
        <v>156</v>
      </c>
      <c r="AD2545" s="110" t="s">
        <v>157</v>
      </c>
    </row>
    <row r="2546" spans="1:30" x14ac:dyDescent="0.2">
      <c r="A2546" s="105" t="s">
        <v>7402</v>
      </c>
      <c r="B2546" s="105" t="s">
        <v>7403</v>
      </c>
      <c r="C2546" s="105" t="s">
        <v>7404</v>
      </c>
      <c r="D2546" s="106">
        <v>0</v>
      </c>
      <c r="E2546" s="107">
        <v>0</v>
      </c>
      <c r="F2546" s="108">
        <v>0</v>
      </c>
      <c r="G2546" s="108" t="s">
        <v>156</v>
      </c>
      <c r="H2546" s="109">
        <v>0</v>
      </c>
      <c r="I2546" s="107">
        <v>0</v>
      </c>
      <c r="J2546" s="108">
        <v>0</v>
      </c>
      <c r="K2546" s="108" t="s">
        <v>156</v>
      </c>
      <c r="L2546" s="110" t="s">
        <v>157</v>
      </c>
      <c r="M2546" s="106">
        <v>0</v>
      </c>
      <c r="N2546" s="111">
        <v>0</v>
      </c>
      <c r="O2546" s="112">
        <v>0</v>
      </c>
      <c r="P2546" s="112" t="s">
        <v>156</v>
      </c>
      <c r="Q2546" s="109">
        <v>0</v>
      </c>
      <c r="R2546" s="107">
        <v>0</v>
      </c>
      <c r="S2546" s="108">
        <v>0</v>
      </c>
      <c r="T2546" s="108" t="s">
        <v>156</v>
      </c>
      <c r="U2546" s="110" t="s">
        <v>157</v>
      </c>
      <c r="V2546" s="106">
        <v>0</v>
      </c>
      <c r="W2546" s="107">
        <v>0</v>
      </c>
      <c r="X2546" s="108">
        <v>0</v>
      </c>
      <c r="Y2546" s="108" t="s">
        <v>156</v>
      </c>
      <c r="Z2546" s="109">
        <v>0</v>
      </c>
      <c r="AA2546" s="107">
        <v>0</v>
      </c>
      <c r="AB2546" s="108">
        <v>0</v>
      </c>
      <c r="AC2546" s="108" t="s">
        <v>156</v>
      </c>
      <c r="AD2546" s="110" t="s">
        <v>157</v>
      </c>
    </row>
    <row r="2547" spans="1:30" x14ac:dyDescent="0.2">
      <c r="A2547" s="105" t="s">
        <v>7405</v>
      </c>
      <c r="B2547" s="105" t="s">
        <v>7406</v>
      </c>
      <c r="C2547" s="105" t="s">
        <v>7407</v>
      </c>
      <c r="D2547" s="106">
        <v>0</v>
      </c>
      <c r="E2547" s="107">
        <v>0</v>
      </c>
      <c r="F2547" s="108">
        <v>0</v>
      </c>
      <c r="G2547" s="108" t="s">
        <v>156</v>
      </c>
      <c r="H2547" s="109">
        <v>0</v>
      </c>
      <c r="I2547" s="107">
        <v>0</v>
      </c>
      <c r="J2547" s="108">
        <v>0</v>
      </c>
      <c r="K2547" s="108" t="s">
        <v>156</v>
      </c>
      <c r="L2547" s="110" t="s">
        <v>157</v>
      </c>
      <c r="M2547" s="106">
        <v>0</v>
      </c>
      <c r="N2547" s="111">
        <v>0</v>
      </c>
      <c r="O2547" s="112">
        <v>0</v>
      </c>
      <c r="P2547" s="112" t="s">
        <v>156</v>
      </c>
      <c r="Q2547" s="109">
        <v>0</v>
      </c>
      <c r="R2547" s="107">
        <v>0</v>
      </c>
      <c r="S2547" s="108">
        <v>0</v>
      </c>
      <c r="T2547" s="108" t="s">
        <v>156</v>
      </c>
      <c r="U2547" s="110" t="s">
        <v>157</v>
      </c>
      <c r="V2547" s="106">
        <v>0</v>
      </c>
      <c r="W2547" s="107">
        <v>0</v>
      </c>
      <c r="X2547" s="108">
        <v>0</v>
      </c>
      <c r="Y2547" s="108" t="s">
        <v>156</v>
      </c>
      <c r="Z2547" s="109">
        <v>0</v>
      </c>
      <c r="AA2547" s="107">
        <v>0</v>
      </c>
      <c r="AB2547" s="108">
        <v>0</v>
      </c>
      <c r="AC2547" s="108" t="s">
        <v>156</v>
      </c>
      <c r="AD2547" s="110" t="s">
        <v>157</v>
      </c>
    </row>
    <row r="2548" spans="1:30" x14ac:dyDescent="0.2">
      <c r="A2548" s="105" t="s">
        <v>7408</v>
      </c>
      <c r="B2548" s="105" t="s">
        <v>7409</v>
      </c>
      <c r="C2548" s="105" t="s">
        <v>7410</v>
      </c>
      <c r="D2548" s="106">
        <v>0</v>
      </c>
      <c r="E2548" s="107">
        <v>0</v>
      </c>
      <c r="F2548" s="108">
        <v>0</v>
      </c>
      <c r="G2548" s="108" t="s">
        <v>156</v>
      </c>
      <c r="H2548" s="109">
        <v>0</v>
      </c>
      <c r="I2548" s="107">
        <v>0</v>
      </c>
      <c r="J2548" s="108">
        <v>0</v>
      </c>
      <c r="K2548" s="108" t="s">
        <v>156</v>
      </c>
      <c r="L2548" s="110" t="s">
        <v>157</v>
      </c>
      <c r="M2548" s="106">
        <v>0</v>
      </c>
      <c r="N2548" s="111">
        <v>0</v>
      </c>
      <c r="O2548" s="112">
        <v>0</v>
      </c>
      <c r="P2548" s="112" t="s">
        <v>156</v>
      </c>
      <c r="Q2548" s="109">
        <v>0</v>
      </c>
      <c r="R2548" s="107">
        <v>0</v>
      </c>
      <c r="S2548" s="108">
        <v>0</v>
      </c>
      <c r="T2548" s="108" t="s">
        <v>156</v>
      </c>
      <c r="U2548" s="110" t="s">
        <v>157</v>
      </c>
      <c r="V2548" s="106">
        <v>0</v>
      </c>
      <c r="W2548" s="107">
        <v>0</v>
      </c>
      <c r="X2548" s="108">
        <v>0</v>
      </c>
      <c r="Y2548" s="108" t="s">
        <v>156</v>
      </c>
      <c r="Z2548" s="109">
        <v>0</v>
      </c>
      <c r="AA2548" s="107">
        <v>0</v>
      </c>
      <c r="AB2548" s="108">
        <v>0</v>
      </c>
      <c r="AC2548" s="108" t="s">
        <v>156</v>
      </c>
      <c r="AD2548" s="110" t="s">
        <v>157</v>
      </c>
    </row>
    <row r="2549" spans="1:30" x14ac:dyDescent="0.2">
      <c r="A2549" s="105" t="s">
        <v>7411</v>
      </c>
      <c r="B2549" s="105" t="s">
        <v>7412</v>
      </c>
      <c r="C2549" s="105" t="s">
        <v>7413</v>
      </c>
      <c r="D2549" s="106">
        <v>0</v>
      </c>
      <c r="E2549" s="107">
        <v>0</v>
      </c>
      <c r="F2549" s="108">
        <v>0</v>
      </c>
      <c r="G2549" s="108" t="s">
        <v>156</v>
      </c>
      <c r="H2549" s="109">
        <v>0</v>
      </c>
      <c r="I2549" s="107">
        <v>0</v>
      </c>
      <c r="J2549" s="108">
        <v>0</v>
      </c>
      <c r="K2549" s="108" t="s">
        <v>156</v>
      </c>
      <c r="L2549" s="110" t="s">
        <v>157</v>
      </c>
      <c r="M2549" s="106">
        <v>0</v>
      </c>
      <c r="N2549" s="111">
        <v>0</v>
      </c>
      <c r="O2549" s="112">
        <v>0</v>
      </c>
      <c r="P2549" s="112" t="s">
        <v>156</v>
      </c>
      <c r="Q2549" s="109">
        <v>0</v>
      </c>
      <c r="R2549" s="107">
        <v>0</v>
      </c>
      <c r="S2549" s="108">
        <v>0</v>
      </c>
      <c r="T2549" s="108" t="s">
        <v>156</v>
      </c>
      <c r="U2549" s="110" t="s">
        <v>157</v>
      </c>
      <c r="V2549" s="106">
        <v>0</v>
      </c>
      <c r="W2549" s="107">
        <v>0</v>
      </c>
      <c r="X2549" s="108">
        <v>0</v>
      </c>
      <c r="Y2549" s="108" t="s">
        <v>156</v>
      </c>
      <c r="Z2549" s="109">
        <v>0</v>
      </c>
      <c r="AA2549" s="107">
        <v>0</v>
      </c>
      <c r="AB2549" s="108">
        <v>0</v>
      </c>
      <c r="AC2549" s="108" t="s">
        <v>156</v>
      </c>
      <c r="AD2549" s="110" t="s">
        <v>157</v>
      </c>
    </row>
    <row r="2550" spans="1:30" x14ac:dyDescent="0.2">
      <c r="A2550" s="105" t="s">
        <v>7414</v>
      </c>
      <c r="B2550" s="105" t="s">
        <v>7415</v>
      </c>
      <c r="C2550" s="105" t="s">
        <v>7416</v>
      </c>
      <c r="D2550" s="106">
        <v>0</v>
      </c>
      <c r="E2550" s="107">
        <v>0</v>
      </c>
      <c r="F2550" s="108">
        <v>0</v>
      </c>
      <c r="G2550" s="108" t="s">
        <v>156</v>
      </c>
      <c r="H2550" s="109">
        <v>0</v>
      </c>
      <c r="I2550" s="107">
        <v>0</v>
      </c>
      <c r="J2550" s="108">
        <v>0</v>
      </c>
      <c r="K2550" s="108" t="s">
        <v>156</v>
      </c>
      <c r="L2550" s="110" t="s">
        <v>157</v>
      </c>
      <c r="M2550" s="106">
        <v>0</v>
      </c>
      <c r="N2550" s="111">
        <v>0</v>
      </c>
      <c r="O2550" s="112">
        <v>0</v>
      </c>
      <c r="P2550" s="112" t="s">
        <v>156</v>
      </c>
      <c r="Q2550" s="109">
        <v>0</v>
      </c>
      <c r="R2550" s="107">
        <v>0</v>
      </c>
      <c r="S2550" s="108">
        <v>0</v>
      </c>
      <c r="T2550" s="108" t="s">
        <v>156</v>
      </c>
      <c r="U2550" s="110" t="s">
        <v>157</v>
      </c>
      <c r="V2550" s="106">
        <v>0</v>
      </c>
      <c r="W2550" s="107">
        <v>0</v>
      </c>
      <c r="X2550" s="108">
        <v>0</v>
      </c>
      <c r="Y2550" s="108" t="s">
        <v>156</v>
      </c>
      <c r="Z2550" s="109">
        <v>0</v>
      </c>
      <c r="AA2550" s="107">
        <v>0</v>
      </c>
      <c r="AB2550" s="108">
        <v>0</v>
      </c>
      <c r="AC2550" s="108" t="s">
        <v>156</v>
      </c>
      <c r="AD2550" s="110" t="s">
        <v>157</v>
      </c>
    </row>
    <row r="2551" spans="1:30" x14ac:dyDescent="0.2">
      <c r="A2551" s="105" t="s">
        <v>7417</v>
      </c>
      <c r="B2551" s="105" t="s">
        <v>7418</v>
      </c>
      <c r="C2551" s="105" t="s">
        <v>7419</v>
      </c>
      <c r="D2551" s="106">
        <v>0</v>
      </c>
      <c r="E2551" s="107">
        <v>0</v>
      </c>
      <c r="F2551" s="108">
        <v>0</v>
      </c>
      <c r="G2551" s="108" t="s">
        <v>156</v>
      </c>
      <c r="H2551" s="109">
        <v>0</v>
      </c>
      <c r="I2551" s="107">
        <v>0</v>
      </c>
      <c r="J2551" s="108">
        <v>0</v>
      </c>
      <c r="K2551" s="108" t="s">
        <v>156</v>
      </c>
      <c r="L2551" s="110" t="s">
        <v>157</v>
      </c>
      <c r="M2551" s="106">
        <v>0</v>
      </c>
      <c r="N2551" s="111">
        <v>0</v>
      </c>
      <c r="O2551" s="112">
        <v>0</v>
      </c>
      <c r="P2551" s="112" t="s">
        <v>156</v>
      </c>
      <c r="Q2551" s="109">
        <v>0</v>
      </c>
      <c r="R2551" s="107">
        <v>0</v>
      </c>
      <c r="S2551" s="108">
        <v>0</v>
      </c>
      <c r="T2551" s="108" t="s">
        <v>156</v>
      </c>
      <c r="U2551" s="110" t="s">
        <v>157</v>
      </c>
      <c r="V2551" s="106">
        <v>0</v>
      </c>
      <c r="W2551" s="107">
        <v>0</v>
      </c>
      <c r="X2551" s="108">
        <v>0</v>
      </c>
      <c r="Y2551" s="108" t="s">
        <v>156</v>
      </c>
      <c r="Z2551" s="109">
        <v>0</v>
      </c>
      <c r="AA2551" s="107">
        <v>0</v>
      </c>
      <c r="AB2551" s="108">
        <v>0</v>
      </c>
      <c r="AC2551" s="108" t="s">
        <v>156</v>
      </c>
      <c r="AD2551" s="110" t="s">
        <v>157</v>
      </c>
    </row>
    <row r="2552" spans="1:30" x14ac:dyDescent="0.2">
      <c r="A2552" s="105" t="s">
        <v>7420</v>
      </c>
      <c r="B2552" s="105" t="s">
        <v>7421</v>
      </c>
      <c r="C2552" s="105" t="s">
        <v>7422</v>
      </c>
      <c r="D2552" s="106">
        <v>0</v>
      </c>
      <c r="E2552" s="107">
        <v>0</v>
      </c>
      <c r="F2552" s="108">
        <v>0</v>
      </c>
      <c r="G2552" s="108" t="s">
        <v>156</v>
      </c>
      <c r="H2552" s="109">
        <v>0</v>
      </c>
      <c r="I2552" s="107">
        <v>0</v>
      </c>
      <c r="J2552" s="108">
        <v>0</v>
      </c>
      <c r="K2552" s="108" t="s">
        <v>156</v>
      </c>
      <c r="L2552" s="110" t="s">
        <v>157</v>
      </c>
      <c r="M2552" s="106">
        <v>0</v>
      </c>
      <c r="N2552" s="111">
        <v>0</v>
      </c>
      <c r="O2552" s="112">
        <v>0</v>
      </c>
      <c r="P2552" s="112" t="s">
        <v>156</v>
      </c>
      <c r="Q2552" s="109">
        <v>0</v>
      </c>
      <c r="R2552" s="107">
        <v>0</v>
      </c>
      <c r="S2552" s="108">
        <v>0</v>
      </c>
      <c r="T2552" s="108" t="s">
        <v>156</v>
      </c>
      <c r="U2552" s="110" t="s">
        <v>157</v>
      </c>
      <c r="V2552" s="106">
        <v>0</v>
      </c>
      <c r="W2552" s="107">
        <v>0</v>
      </c>
      <c r="X2552" s="108">
        <v>0</v>
      </c>
      <c r="Y2552" s="108" t="s">
        <v>156</v>
      </c>
      <c r="Z2552" s="109">
        <v>0</v>
      </c>
      <c r="AA2552" s="107">
        <v>0</v>
      </c>
      <c r="AB2552" s="108">
        <v>0</v>
      </c>
      <c r="AC2552" s="108" t="s">
        <v>156</v>
      </c>
      <c r="AD2552" s="110" t="s">
        <v>157</v>
      </c>
    </row>
    <row r="2553" spans="1:30" x14ac:dyDescent="0.2">
      <c r="A2553" s="105" t="s">
        <v>7423</v>
      </c>
      <c r="B2553" s="105" t="s">
        <v>7424</v>
      </c>
      <c r="C2553" s="105" t="s">
        <v>7425</v>
      </c>
      <c r="D2553" s="106">
        <v>0</v>
      </c>
      <c r="E2553" s="107">
        <v>0</v>
      </c>
      <c r="F2553" s="108">
        <v>0</v>
      </c>
      <c r="G2553" s="108" t="s">
        <v>156</v>
      </c>
      <c r="H2553" s="109">
        <v>0</v>
      </c>
      <c r="I2553" s="107">
        <v>0</v>
      </c>
      <c r="J2553" s="108">
        <v>0</v>
      </c>
      <c r="K2553" s="108" t="s">
        <v>156</v>
      </c>
      <c r="L2553" s="110" t="s">
        <v>157</v>
      </c>
      <c r="M2553" s="106">
        <v>0</v>
      </c>
      <c r="N2553" s="111">
        <v>0</v>
      </c>
      <c r="O2553" s="112">
        <v>0</v>
      </c>
      <c r="P2553" s="112" t="s">
        <v>156</v>
      </c>
      <c r="Q2553" s="109">
        <v>0</v>
      </c>
      <c r="R2553" s="107">
        <v>0</v>
      </c>
      <c r="S2553" s="108">
        <v>0</v>
      </c>
      <c r="T2553" s="108" t="s">
        <v>156</v>
      </c>
      <c r="U2553" s="110" t="s">
        <v>157</v>
      </c>
      <c r="V2553" s="106">
        <v>0</v>
      </c>
      <c r="W2553" s="107">
        <v>0</v>
      </c>
      <c r="X2553" s="108">
        <v>0</v>
      </c>
      <c r="Y2553" s="108" t="s">
        <v>156</v>
      </c>
      <c r="Z2553" s="109">
        <v>0</v>
      </c>
      <c r="AA2553" s="107">
        <v>0</v>
      </c>
      <c r="AB2553" s="108">
        <v>0</v>
      </c>
      <c r="AC2553" s="108" t="s">
        <v>156</v>
      </c>
      <c r="AD2553" s="110" t="s">
        <v>157</v>
      </c>
    </row>
    <row r="2554" spans="1:30" x14ac:dyDescent="0.2">
      <c r="A2554" s="105" t="s">
        <v>7426</v>
      </c>
      <c r="B2554" s="105" t="s">
        <v>7427</v>
      </c>
      <c r="C2554" s="105" t="s">
        <v>7428</v>
      </c>
      <c r="D2554" s="106">
        <v>0</v>
      </c>
      <c r="E2554" s="107">
        <v>0</v>
      </c>
      <c r="F2554" s="108">
        <v>0</v>
      </c>
      <c r="G2554" s="108" t="s">
        <v>156</v>
      </c>
      <c r="H2554" s="109">
        <v>0</v>
      </c>
      <c r="I2554" s="107">
        <v>0</v>
      </c>
      <c r="J2554" s="108">
        <v>0</v>
      </c>
      <c r="K2554" s="108" t="s">
        <v>156</v>
      </c>
      <c r="L2554" s="110" t="s">
        <v>157</v>
      </c>
      <c r="M2554" s="106">
        <v>0</v>
      </c>
      <c r="N2554" s="111">
        <v>0</v>
      </c>
      <c r="O2554" s="112">
        <v>0</v>
      </c>
      <c r="P2554" s="112" t="s">
        <v>156</v>
      </c>
      <c r="Q2554" s="109">
        <v>0</v>
      </c>
      <c r="R2554" s="107">
        <v>0</v>
      </c>
      <c r="S2554" s="108">
        <v>0</v>
      </c>
      <c r="T2554" s="108" t="s">
        <v>156</v>
      </c>
      <c r="U2554" s="110" t="s">
        <v>157</v>
      </c>
      <c r="V2554" s="106">
        <v>0</v>
      </c>
      <c r="W2554" s="107">
        <v>0</v>
      </c>
      <c r="X2554" s="108">
        <v>0</v>
      </c>
      <c r="Y2554" s="108" t="s">
        <v>156</v>
      </c>
      <c r="Z2554" s="109">
        <v>0</v>
      </c>
      <c r="AA2554" s="107">
        <v>0</v>
      </c>
      <c r="AB2554" s="108">
        <v>0</v>
      </c>
      <c r="AC2554" s="108" t="s">
        <v>156</v>
      </c>
      <c r="AD2554" s="110" t="s">
        <v>157</v>
      </c>
    </row>
    <row r="2555" spans="1:30" x14ac:dyDescent="0.2">
      <c r="A2555" s="105" t="s">
        <v>7429</v>
      </c>
      <c r="B2555" s="105" t="s">
        <v>7430</v>
      </c>
      <c r="C2555" s="105" t="s">
        <v>7431</v>
      </c>
      <c r="D2555" s="106">
        <v>0</v>
      </c>
      <c r="E2555" s="107">
        <v>0</v>
      </c>
      <c r="F2555" s="108">
        <v>0</v>
      </c>
      <c r="G2555" s="108" t="s">
        <v>156</v>
      </c>
      <c r="H2555" s="109">
        <v>0</v>
      </c>
      <c r="I2555" s="107">
        <v>0</v>
      </c>
      <c r="J2555" s="108">
        <v>0</v>
      </c>
      <c r="K2555" s="108" t="s">
        <v>156</v>
      </c>
      <c r="L2555" s="110" t="s">
        <v>157</v>
      </c>
      <c r="M2555" s="106">
        <v>0</v>
      </c>
      <c r="N2555" s="111">
        <v>0</v>
      </c>
      <c r="O2555" s="112">
        <v>0</v>
      </c>
      <c r="P2555" s="112" t="s">
        <v>156</v>
      </c>
      <c r="Q2555" s="109">
        <v>0</v>
      </c>
      <c r="R2555" s="107">
        <v>0</v>
      </c>
      <c r="S2555" s="108">
        <v>0</v>
      </c>
      <c r="T2555" s="108" t="s">
        <v>156</v>
      </c>
      <c r="U2555" s="110" t="s">
        <v>157</v>
      </c>
      <c r="V2555" s="106">
        <v>0</v>
      </c>
      <c r="W2555" s="107">
        <v>0</v>
      </c>
      <c r="X2555" s="108">
        <v>0</v>
      </c>
      <c r="Y2555" s="108" t="s">
        <v>156</v>
      </c>
      <c r="Z2555" s="109">
        <v>0</v>
      </c>
      <c r="AA2555" s="107">
        <v>0</v>
      </c>
      <c r="AB2555" s="108">
        <v>0</v>
      </c>
      <c r="AC2555" s="108" t="s">
        <v>156</v>
      </c>
      <c r="AD2555" s="110" t="s">
        <v>157</v>
      </c>
    </row>
    <row r="2556" spans="1:30" x14ac:dyDescent="0.2">
      <c r="A2556" s="105" t="s">
        <v>7432</v>
      </c>
      <c r="B2556" s="105" t="s">
        <v>7433</v>
      </c>
      <c r="C2556" s="105" t="s">
        <v>7434</v>
      </c>
      <c r="D2556" s="106">
        <v>0</v>
      </c>
      <c r="E2556" s="107">
        <v>0</v>
      </c>
      <c r="F2556" s="108">
        <v>4.7534474852074403E-4</v>
      </c>
      <c r="G2556" s="108" t="s">
        <v>156</v>
      </c>
      <c r="H2556" s="109">
        <v>7.3689989239203804E-4</v>
      </c>
      <c r="I2556" s="107">
        <v>-1.8154715259720081E-3</v>
      </c>
      <c r="J2556" s="108">
        <v>4.3854084436123302E-4</v>
      </c>
      <c r="K2556" s="108">
        <v>59.511590229399161</v>
      </c>
      <c r="L2556" s="110" t="s">
        <v>157</v>
      </c>
      <c r="M2556" s="116">
        <v>0</v>
      </c>
      <c r="N2556" s="111">
        <v>0</v>
      </c>
      <c r="O2556" s="115">
        <v>5.3463414696152702E-5</v>
      </c>
      <c r="P2556" s="112" t="s">
        <v>156</v>
      </c>
      <c r="Q2556" s="113">
        <v>0</v>
      </c>
      <c r="R2556" s="107">
        <v>0</v>
      </c>
      <c r="S2556" s="114">
        <v>2.1073938427703201E-5</v>
      </c>
      <c r="T2556" s="108" t="s">
        <v>156</v>
      </c>
      <c r="U2556" s="110" t="s">
        <v>157</v>
      </c>
      <c r="V2556" s="116">
        <v>0</v>
      </c>
      <c r="W2556" s="107">
        <v>0</v>
      </c>
      <c r="X2556" s="114">
        <v>4.4934964845690303E-5</v>
      </c>
      <c r="Y2556" s="108" t="s">
        <v>156</v>
      </c>
      <c r="Z2556" s="113">
        <v>2.6325687974875602E-5</v>
      </c>
      <c r="AA2556" s="107">
        <v>-1.3494166251408637E-5</v>
      </c>
      <c r="AB2556" s="114">
        <v>1.28635785418659E-4</v>
      </c>
      <c r="AC2556" s="108">
        <v>488.63218899131863</v>
      </c>
      <c r="AD2556" s="110" t="s">
        <v>157</v>
      </c>
    </row>
    <row r="2557" spans="1:30" x14ac:dyDescent="0.2">
      <c r="A2557" s="105" t="s">
        <v>7435</v>
      </c>
      <c r="B2557" s="105" t="s">
        <v>7436</v>
      </c>
      <c r="C2557" s="105" t="s">
        <v>7437</v>
      </c>
      <c r="D2557" s="106">
        <v>0</v>
      </c>
      <c r="E2557" s="107">
        <v>0</v>
      </c>
      <c r="F2557" s="108">
        <v>1.6287812105586101E-4</v>
      </c>
      <c r="G2557" s="108" t="s">
        <v>156</v>
      </c>
      <c r="H2557" s="109">
        <v>0</v>
      </c>
      <c r="I2557" s="107">
        <v>0</v>
      </c>
      <c r="J2557" s="108">
        <v>4.2382482000093201E-4</v>
      </c>
      <c r="K2557" s="108" t="s">
        <v>156</v>
      </c>
      <c r="L2557" s="110" t="s">
        <v>157</v>
      </c>
      <c r="M2557" s="116">
        <v>0</v>
      </c>
      <c r="N2557" s="111">
        <v>0</v>
      </c>
      <c r="O2557" s="115">
        <v>5.4350839009445903E-5</v>
      </c>
      <c r="P2557" s="112" t="s">
        <v>156</v>
      </c>
      <c r="Q2557" s="113">
        <v>0</v>
      </c>
      <c r="R2557" s="107">
        <v>0</v>
      </c>
      <c r="S2557" s="114">
        <v>2.9345466757414601E-5</v>
      </c>
      <c r="T2557" s="108" t="s">
        <v>156</v>
      </c>
      <c r="U2557" s="110" t="s">
        <v>157</v>
      </c>
      <c r="V2557" s="116">
        <v>0</v>
      </c>
      <c r="W2557" s="107">
        <v>0</v>
      </c>
      <c r="X2557" s="114">
        <v>2.9477106661038101E-5</v>
      </c>
      <c r="Y2557" s="108" t="s">
        <v>156</v>
      </c>
      <c r="Z2557" s="113">
        <v>0</v>
      </c>
      <c r="AA2557" s="107">
        <v>0</v>
      </c>
      <c r="AB2557" s="114">
        <v>1.20691844559781E-4</v>
      </c>
      <c r="AC2557" s="108" t="s">
        <v>156</v>
      </c>
      <c r="AD2557" s="110" t="s">
        <v>157</v>
      </c>
    </row>
    <row r="2558" spans="1:30" x14ac:dyDescent="0.2">
      <c r="A2558" s="105" t="s">
        <v>7438</v>
      </c>
      <c r="B2558" s="105" t="s">
        <v>7439</v>
      </c>
      <c r="C2558" s="105" t="s">
        <v>7440</v>
      </c>
      <c r="D2558" s="106">
        <v>0</v>
      </c>
      <c r="E2558" s="107">
        <v>0</v>
      </c>
      <c r="F2558" s="108">
        <v>4.5754019711215899E-4</v>
      </c>
      <c r="G2558" s="108" t="s">
        <v>156</v>
      </c>
      <c r="H2558" s="109">
        <v>0</v>
      </c>
      <c r="I2558" s="107">
        <v>0</v>
      </c>
      <c r="J2558" s="108">
        <v>2.5355908442022698E-4</v>
      </c>
      <c r="K2558" s="108" t="s">
        <v>156</v>
      </c>
      <c r="L2558" s="110" t="s">
        <v>157</v>
      </c>
      <c r="M2558" s="116">
        <v>0</v>
      </c>
      <c r="N2558" s="111">
        <v>0</v>
      </c>
      <c r="O2558" s="115">
        <v>6.0549143054337703E-5</v>
      </c>
      <c r="P2558" s="112" t="s">
        <v>156</v>
      </c>
      <c r="Q2558" s="113">
        <v>0</v>
      </c>
      <c r="R2558" s="107">
        <v>0</v>
      </c>
      <c r="S2558" s="114">
        <v>3.3844850340911701E-5</v>
      </c>
      <c r="T2558" s="108" t="s">
        <v>156</v>
      </c>
      <c r="U2558" s="110" t="s">
        <v>157</v>
      </c>
      <c r="V2558" s="116">
        <v>0</v>
      </c>
      <c r="W2558" s="107">
        <v>0</v>
      </c>
      <c r="X2558" s="114">
        <v>5.2372252001512701E-5</v>
      </c>
      <c r="Y2558" s="108" t="s">
        <v>156</v>
      </c>
      <c r="Z2558" s="109">
        <v>3.7042007240947999E-4</v>
      </c>
      <c r="AA2558" s="107">
        <v>-1.8987196250000256E-4</v>
      </c>
      <c r="AB2558" s="108">
        <v>2.9292111689729699E-4</v>
      </c>
      <c r="AC2558" s="108">
        <v>79.078089638049647</v>
      </c>
      <c r="AD2558" s="110" t="s">
        <v>157</v>
      </c>
    </row>
    <row r="2559" spans="1:30" x14ac:dyDescent="0.2">
      <c r="A2559" s="105" t="s">
        <v>7441</v>
      </c>
      <c r="B2559" s="105" t="s">
        <v>7442</v>
      </c>
      <c r="C2559" s="105" t="s">
        <v>7443</v>
      </c>
      <c r="D2559" s="116">
        <v>0</v>
      </c>
      <c r="E2559" s="107">
        <v>0</v>
      </c>
      <c r="F2559" s="108">
        <v>1.29659324894006E-4</v>
      </c>
      <c r="G2559" s="108" t="s">
        <v>156</v>
      </c>
      <c r="H2559" s="109">
        <v>0</v>
      </c>
      <c r="I2559" s="107">
        <v>0</v>
      </c>
      <c r="J2559" s="108">
        <v>2.4177446778022701E-4</v>
      </c>
      <c r="K2559" s="108" t="s">
        <v>156</v>
      </c>
      <c r="L2559" s="110" t="s">
        <v>157</v>
      </c>
      <c r="M2559" s="116">
        <v>0</v>
      </c>
      <c r="N2559" s="111">
        <v>0</v>
      </c>
      <c r="O2559" s="115">
        <v>5.9060359532859099E-5</v>
      </c>
      <c r="P2559" s="112" t="s">
        <v>156</v>
      </c>
      <c r="Q2559" s="113">
        <v>0</v>
      </c>
      <c r="R2559" s="107">
        <v>0</v>
      </c>
      <c r="S2559" s="114">
        <v>2.46444334431813E-5</v>
      </c>
      <c r="T2559" s="108" t="s">
        <v>156</v>
      </c>
      <c r="U2559" s="110" t="s">
        <v>157</v>
      </c>
      <c r="V2559" s="116">
        <v>0</v>
      </c>
      <c r="W2559" s="107">
        <v>0</v>
      </c>
      <c r="X2559" s="114">
        <v>4.0222158456111902E-5</v>
      </c>
      <c r="Y2559" s="108" t="s">
        <v>156</v>
      </c>
      <c r="Z2559" s="109">
        <v>2.02563646853333E-4</v>
      </c>
      <c r="AA2559" s="107">
        <v>-1.0383119065071347E-4</v>
      </c>
      <c r="AB2559" s="108">
        <v>2.9210115116704E-4</v>
      </c>
      <c r="AC2559" s="108">
        <v>144.20215853367657</v>
      </c>
      <c r="AD2559" s="110" t="s">
        <v>157</v>
      </c>
    </row>
    <row r="2560" spans="1:30" x14ac:dyDescent="0.2">
      <c r="A2560" s="105" t="s">
        <v>7444</v>
      </c>
      <c r="B2560" s="105" t="s">
        <v>7445</v>
      </c>
      <c r="C2560" s="105" t="s">
        <v>7446</v>
      </c>
      <c r="D2560" s="106">
        <v>0</v>
      </c>
      <c r="E2560" s="107">
        <v>0</v>
      </c>
      <c r="F2560" s="108">
        <v>2.9066294972512302E-3</v>
      </c>
      <c r="G2560" s="108" t="s">
        <v>156</v>
      </c>
      <c r="H2560" s="113">
        <v>0</v>
      </c>
      <c r="I2560" s="107">
        <v>0</v>
      </c>
      <c r="J2560" s="114">
        <v>1.8998600803596299E-5</v>
      </c>
      <c r="K2560" s="108" t="s">
        <v>156</v>
      </c>
      <c r="L2560" s="110" t="s">
        <v>157</v>
      </c>
      <c r="M2560" s="106">
        <v>0</v>
      </c>
      <c r="N2560" s="111">
        <v>0</v>
      </c>
      <c r="O2560" s="112">
        <v>1.7522795648241901E-3</v>
      </c>
      <c r="P2560" s="112" t="s">
        <v>156</v>
      </c>
      <c r="Q2560" s="113">
        <v>0</v>
      </c>
      <c r="R2560" s="107">
        <v>0</v>
      </c>
      <c r="S2560" s="114">
        <v>4.3471139398135197E-5</v>
      </c>
      <c r="T2560" s="108" t="s">
        <v>156</v>
      </c>
      <c r="U2560" s="110" t="s">
        <v>157</v>
      </c>
      <c r="V2560" s="116">
        <v>0</v>
      </c>
      <c r="W2560" s="107">
        <v>0</v>
      </c>
      <c r="X2560" s="108">
        <v>1.71499979215836E-4</v>
      </c>
      <c r="Y2560" s="108" t="s">
        <v>156</v>
      </c>
      <c r="Z2560" s="113">
        <v>0</v>
      </c>
      <c r="AA2560" s="107">
        <v>0</v>
      </c>
      <c r="AB2560" s="114">
        <v>4.2852653346495702E-5</v>
      </c>
      <c r="AC2560" s="108" t="s">
        <v>156</v>
      </c>
      <c r="AD2560" s="110" t="s">
        <v>157</v>
      </c>
    </row>
    <row r="2561" spans="1:30" x14ac:dyDescent="0.2">
      <c r="A2561" s="105" t="s">
        <v>7447</v>
      </c>
      <c r="B2561" s="105" t="s">
        <v>7448</v>
      </c>
      <c r="C2561" s="105" t="s">
        <v>7449</v>
      </c>
      <c r="D2561" s="106">
        <v>-2.2519004288978602E-3</v>
      </c>
      <c r="E2561" s="107">
        <v>9.1387983040443015E-4</v>
      </c>
      <c r="F2561" s="108">
        <v>3.63926847120404E-3</v>
      </c>
      <c r="G2561" s="108">
        <v>161.60876495703599</v>
      </c>
      <c r="H2561" s="109">
        <v>-7.3689989239203804E-4</v>
      </c>
      <c r="I2561" s="107">
        <v>1.8154715259720081E-3</v>
      </c>
      <c r="J2561" s="108">
        <v>4.3840464451705598E-4</v>
      </c>
      <c r="K2561" s="108">
        <v>59.493107414354199</v>
      </c>
      <c r="L2561" s="110">
        <v>0.99026792563603649</v>
      </c>
      <c r="M2561" s="106">
        <v>-3.1386373703944499E-4</v>
      </c>
      <c r="N2561" s="111">
        <v>1.7044842893420496E-4</v>
      </c>
      <c r="O2561" s="112">
        <v>1.22587526601727E-3</v>
      </c>
      <c r="P2561" s="112">
        <v>390.57562927800302</v>
      </c>
      <c r="Q2561" s="113">
        <v>0</v>
      </c>
      <c r="R2561" s="107">
        <v>0</v>
      </c>
      <c r="S2561" s="114">
        <v>9.1465079880014E-5</v>
      </c>
      <c r="T2561" s="108" t="s">
        <v>156</v>
      </c>
      <c r="U2561" s="110" t="s">
        <v>157</v>
      </c>
      <c r="V2561" s="106">
        <v>0</v>
      </c>
      <c r="W2561" s="107">
        <v>0</v>
      </c>
      <c r="X2561" s="108">
        <v>5.8053470389428201E-4</v>
      </c>
      <c r="Y2561" s="108" t="s">
        <v>156</v>
      </c>
      <c r="Z2561" s="113">
        <v>-8.9561170170472296E-5</v>
      </c>
      <c r="AA2561" s="107">
        <v>4.5907758274141136E-5</v>
      </c>
      <c r="AB2561" s="108">
        <v>1.2999588651207601E-4</v>
      </c>
      <c r="AC2561" s="108">
        <v>145.14759718373401</v>
      </c>
      <c r="AD2561" s="110" t="s">
        <v>157</v>
      </c>
    </row>
    <row r="2562" spans="1:30" x14ac:dyDescent="0.2">
      <c r="A2562" s="105" t="s">
        <v>7450</v>
      </c>
      <c r="B2562" s="105" t="s">
        <v>7451</v>
      </c>
      <c r="C2562" s="105" t="s">
        <v>7452</v>
      </c>
      <c r="D2562" s="106">
        <v>0</v>
      </c>
      <c r="E2562" s="107">
        <v>0</v>
      </c>
      <c r="F2562" s="108">
        <v>2.2910429901447401E-3</v>
      </c>
      <c r="G2562" s="108" t="s">
        <v>156</v>
      </c>
      <c r="H2562" s="109">
        <v>0</v>
      </c>
      <c r="I2562" s="107">
        <v>0</v>
      </c>
      <c r="J2562" s="108">
        <v>4.25154611459154E-4</v>
      </c>
      <c r="K2562" s="108" t="s">
        <v>156</v>
      </c>
      <c r="L2562" s="110" t="s">
        <v>157</v>
      </c>
      <c r="M2562" s="106">
        <v>0</v>
      </c>
      <c r="N2562" s="111">
        <v>0</v>
      </c>
      <c r="O2562" s="112">
        <v>1.3865624627379101E-3</v>
      </c>
      <c r="P2562" s="112" t="s">
        <v>156</v>
      </c>
      <c r="Q2562" s="113">
        <v>0</v>
      </c>
      <c r="R2562" s="107">
        <v>0</v>
      </c>
      <c r="S2562" s="114">
        <v>8.1158072853244404E-5</v>
      </c>
      <c r="T2562" s="108" t="s">
        <v>156</v>
      </c>
      <c r="U2562" s="110" t="s">
        <v>157</v>
      </c>
      <c r="V2562" s="106">
        <v>-4.19360552832091E-4</v>
      </c>
      <c r="W2562" s="107">
        <v>6.9442052133149702E-5</v>
      </c>
      <c r="X2562" s="108">
        <v>4.5913084108070701E-4</v>
      </c>
      <c r="Y2562" s="108">
        <v>109.483554898054</v>
      </c>
      <c r="Z2562" s="113">
        <v>0</v>
      </c>
      <c r="AA2562" s="107">
        <v>0</v>
      </c>
      <c r="AB2562" s="114">
        <v>1.23330665929775E-4</v>
      </c>
      <c r="AC2562" s="108" t="s">
        <v>156</v>
      </c>
      <c r="AD2562" s="110" t="s">
        <v>157</v>
      </c>
    </row>
    <row r="2563" spans="1:30" x14ac:dyDescent="0.2">
      <c r="A2563" s="105" t="s">
        <v>7453</v>
      </c>
      <c r="B2563" s="105" t="s">
        <v>7454</v>
      </c>
      <c r="C2563" s="105" t="s">
        <v>7455</v>
      </c>
      <c r="D2563" s="106">
        <v>0</v>
      </c>
      <c r="E2563" s="107">
        <v>0</v>
      </c>
      <c r="F2563" s="108">
        <v>1.7865045805729399E-3</v>
      </c>
      <c r="G2563" s="108" t="s">
        <v>156</v>
      </c>
      <c r="H2563" s="109">
        <v>0</v>
      </c>
      <c r="I2563" s="107">
        <v>0</v>
      </c>
      <c r="J2563" s="108">
        <v>0</v>
      </c>
      <c r="K2563" s="108" t="s">
        <v>156</v>
      </c>
      <c r="L2563" s="110" t="s">
        <v>157</v>
      </c>
      <c r="M2563" s="106">
        <v>0</v>
      </c>
      <c r="N2563" s="111">
        <v>0</v>
      </c>
      <c r="O2563" s="112">
        <v>1.7623879192046701E-3</v>
      </c>
      <c r="P2563" s="112" t="s">
        <v>156</v>
      </c>
      <c r="Q2563" s="113">
        <v>0</v>
      </c>
      <c r="R2563" s="107">
        <v>0</v>
      </c>
      <c r="S2563" s="114">
        <v>5.5029511386419699E-5</v>
      </c>
      <c r="T2563" s="108" t="s">
        <v>156</v>
      </c>
      <c r="U2563" s="110" t="s">
        <v>157</v>
      </c>
      <c r="V2563" s="116">
        <v>0</v>
      </c>
      <c r="W2563" s="107">
        <v>0</v>
      </c>
      <c r="X2563" s="108">
        <v>2.7898962284255601E-4</v>
      </c>
      <c r="Y2563" s="108" t="s">
        <v>156</v>
      </c>
      <c r="Z2563" s="113">
        <v>0</v>
      </c>
      <c r="AA2563" s="107">
        <v>0</v>
      </c>
      <c r="AB2563" s="114">
        <v>4.1703470001144697E-5</v>
      </c>
      <c r="AC2563" s="108" t="s">
        <v>156</v>
      </c>
      <c r="AD2563" s="110" t="s">
        <v>157</v>
      </c>
    </row>
    <row r="2564" spans="1:30" x14ac:dyDescent="0.2">
      <c r="A2564" s="105" t="s">
        <v>7456</v>
      </c>
      <c r="B2564" s="105" t="s">
        <v>7457</v>
      </c>
      <c r="C2564" s="105" t="s">
        <v>7458</v>
      </c>
      <c r="D2564" s="106">
        <v>-4.1641111098893301E-3</v>
      </c>
      <c r="E2564" s="107">
        <v>1.6899047160594822E-3</v>
      </c>
      <c r="F2564" s="108">
        <v>3.2639984699705301E-3</v>
      </c>
      <c r="G2564" s="108">
        <v>78.384038846102698</v>
      </c>
      <c r="H2564" s="109">
        <v>0</v>
      </c>
      <c r="I2564" s="107">
        <v>0</v>
      </c>
      <c r="J2564" s="108">
        <v>2.5317226466262501E-4</v>
      </c>
      <c r="K2564" s="108" t="s">
        <v>156</v>
      </c>
      <c r="L2564" s="110" t="s">
        <v>157</v>
      </c>
      <c r="M2564" s="106">
        <v>-4.4638161441386298E-4</v>
      </c>
      <c r="N2564" s="111">
        <v>2.4241425785481862E-4</v>
      </c>
      <c r="O2564" s="112">
        <v>1.57829013773407E-3</v>
      </c>
      <c r="P2564" s="112">
        <v>353.57418109760198</v>
      </c>
      <c r="Q2564" s="113">
        <v>0</v>
      </c>
      <c r="R2564" s="107">
        <v>0</v>
      </c>
      <c r="S2564" s="108">
        <v>1.09595491887098E-4</v>
      </c>
      <c r="T2564" s="108" t="s">
        <v>156</v>
      </c>
      <c r="U2564" s="110" t="s">
        <v>157</v>
      </c>
      <c r="V2564" s="106">
        <v>-3.0155079012198901E-3</v>
      </c>
      <c r="W2564" s="107">
        <v>4.9933894704750628E-4</v>
      </c>
      <c r="X2564" s="108">
        <v>6.6170594078557798E-4</v>
      </c>
      <c r="Y2564" s="108">
        <v>21.943432498316199</v>
      </c>
      <c r="Z2564" s="109">
        <v>-4.0584960837016502E-4</v>
      </c>
      <c r="AA2564" s="107">
        <v>2.0803262933309809E-4</v>
      </c>
      <c r="AB2564" s="108">
        <v>2.99365001033422E-4</v>
      </c>
      <c r="AC2564" s="108">
        <v>73.762545253062996</v>
      </c>
      <c r="AD2564" s="110">
        <v>-1.2632096084770952</v>
      </c>
    </row>
    <row r="2565" spans="1:30" x14ac:dyDescent="0.2">
      <c r="A2565" s="105" t="s">
        <v>7459</v>
      </c>
      <c r="B2565" s="105" t="s">
        <v>7460</v>
      </c>
      <c r="C2565" s="105" t="s">
        <v>7461</v>
      </c>
      <c r="D2565" s="106">
        <v>0</v>
      </c>
      <c r="E2565" s="107">
        <v>0</v>
      </c>
      <c r="F2565" s="108">
        <v>1.61388499444841E-3</v>
      </c>
      <c r="G2565" s="108" t="s">
        <v>156</v>
      </c>
      <c r="H2565" s="109">
        <v>0</v>
      </c>
      <c r="I2565" s="107">
        <v>0</v>
      </c>
      <c r="J2565" s="108">
        <v>2.41465466483123E-4</v>
      </c>
      <c r="K2565" s="108" t="s">
        <v>156</v>
      </c>
      <c r="L2565" s="110" t="s">
        <v>157</v>
      </c>
      <c r="M2565" s="106">
        <v>0</v>
      </c>
      <c r="N2565" s="111">
        <v>0</v>
      </c>
      <c r="O2565" s="112">
        <v>1.30945804553188E-3</v>
      </c>
      <c r="P2565" s="112" t="s">
        <v>156</v>
      </c>
      <c r="Q2565" s="113">
        <v>0</v>
      </c>
      <c r="R2565" s="107">
        <v>0</v>
      </c>
      <c r="S2565" s="108">
        <v>1.0229522308455199E-4</v>
      </c>
      <c r="T2565" s="108" t="s">
        <v>156</v>
      </c>
      <c r="U2565" s="110" t="s">
        <v>157</v>
      </c>
      <c r="V2565" s="116">
        <v>0</v>
      </c>
      <c r="W2565" s="107">
        <v>0</v>
      </c>
      <c r="X2565" s="108">
        <v>3.0682661601606298E-4</v>
      </c>
      <c r="Y2565" s="108" t="s">
        <v>156</v>
      </c>
      <c r="Z2565" s="109">
        <v>-2.02563646853333E-4</v>
      </c>
      <c r="AA2565" s="107">
        <v>1.0383119065071347E-4</v>
      </c>
      <c r="AB2565" s="108">
        <v>2.9678438452521399E-4</v>
      </c>
      <c r="AC2565" s="108">
        <v>146.514139696597</v>
      </c>
      <c r="AD2565" s="110" t="s">
        <v>157</v>
      </c>
    </row>
    <row r="2566" spans="1:30" x14ac:dyDescent="0.2">
      <c r="A2566" s="105" t="s">
        <v>7462</v>
      </c>
      <c r="B2566" s="105" t="s">
        <v>7463</v>
      </c>
      <c r="C2566" s="105" t="s">
        <v>7464</v>
      </c>
      <c r="D2566" s="116">
        <v>0</v>
      </c>
      <c r="E2566" s="107">
        <v>0</v>
      </c>
      <c r="F2566" s="108">
        <v>6.6867345678238801E-4</v>
      </c>
      <c r="G2566" s="108" t="s">
        <v>156</v>
      </c>
      <c r="H2566" s="109">
        <v>0</v>
      </c>
      <c r="I2566" s="107">
        <v>0</v>
      </c>
      <c r="J2566" s="108">
        <v>0</v>
      </c>
      <c r="K2566" s="108" t="s">
        <v>156</v>
      </c>
      <c r="L2566" s="110" t="s">
        <v>157</v>
      </c>
      <c r="M2566" s="106">
        <v>0</v>
      </c>
      <c r="N2566" s="111">
        <v>0</v>
      </c>
      <c r="O2566" s="112">
        <v>0</v>
      </c>
      <c r="P2566" s="112" t="s">
        <v>156</v>
      </c>
      <c r="Q2566" s="109">
        <v>0</v>
      </c>
      <c r="R2566" s="107">
        <v>0</v>
      </c>
      <c r="S2566" s="108">
        <v>0</v>
      </c>
      <c r="T2566" s="108" t="s">
        <v>156</v>
      </c>
      <c r="U2566" s="110" t="s">
        <v>157</v>
      </c>
      <c r="V2566" s="106">
        <v>0</v>
      </c>
      <c r="W2566" s="107">
        <v>0</v>
      </c>
      <c r="X2566" s="108">
        <v>0</v>
      </c>
      <c r="Y2566" s="108" t="s">
        <v>156</v>
      </c>
      <c r="Z2566" s="113">
        <v>0</v>
      </c>
      <c r="AA2566" s="107">
        <v>0</v>
      </c>
      <c r="AB2566" s="114">
        <v>2.2492760863398399E-5</v>
      </c>
      <c r="AC2566" s="108" t="s">
        <v>156</v>
      </c>
      <c r="AD2566" s="110" t="s">
        <v>157</v>
      </c>
    </row>
    <row r="2567" spans="1:30" x14ac:dyDescent="0.2">
      <c r="A2567" s="105" t="s">
        <v>7465</v>
      </c>
      <c r="B2567" s="105" t="s">
        <v>7466</v>
      </c>
      <c r="C2567" s="105" t="s">
        <v>7467</v>
      </c>
      <c r="D2567" s="116">
        <v>0</v>
      </c>
      <c r="E2567" s="107">
        <v>0</v>
      </c>
      <c r="F2567" s="108">
        <v>1.6673708546151101E-3</v>
      </c>
      <c r="G2567" s="108" t="s">
        <v>156</v>
      </c>
      <c r="H2567" s="113">
        <v>0</v>
      </c>
      <c r="I2567" s="107">
        <v>0</v>
      </c>
      <c r="J2567" s="114">
        <v>6.1249941276184203E-5</v>
      </c>
      <c r="K2567" s="108" t="s">
        <v>156</v>
      </c>
      <c r="L2567" s="110" t="s">
        <v>157</v>
      </c>
      <c r="M2567" s="116">
        <v>0</v>
      </c>
      <c r="N2567" s="111">
        <v>0</v>
      </c>
      <c r="O2567" s="112">
        <v>5.9886608987542501E-4</v>
      </c>
      <c r="P2567" s="112" t="s">
        <v>156</v>
      </c>
      <c r="Q2567" s="113">
        <v>0</v>
      </c>
      <c r="R2567" s="107">
        <v>0</v>
      </c>
      <c r="S2567" s="108">
        <v>1.1980379020265399E-4</v>
      </c>
      <c r="T2567" s="108" t="s">
        <v>156</v>
      </c>
      <c r="U2567" s="110" t="s">
        <v>157</v>
      </c>
      <c r="V2567" s="116">
        <v>0</v>
      </c>
      <c r="W2567" s="107">
        <v>0</v>
      </c>
      <c r="X2567" s="108">
        <v>3.5538938259487701E-4</v>
      </c>
      <c r="Y2567" s="108" t="s">
        <v>156</v>
      </c>
      <c r="Z2567" s="113">
        <v>0</v>
      </c>
      <c r="AA2567" s="107">
        <v>0</v>
      </c>
      <c r="AB2567" s="114">
        <v>6.0941214534248098E-5</v>
      </c>
      <c r="AC2567" s="108" t="s">
        <v>156</v>
      </c>
      <c r="AD2567" s="110" t="s">
        <v>157</v>
      </c>
    </row>
    <row r="2568" spans="1:30" x14ac:dyDescent="0.2">
      <c r="A2568" s="105" t="s">
        <v>7468</v>
      </c>
      <c r="B2568" s="105" t="s">
        <v>7469</v>
      </c>
      <c r="C2568" s="105" t="s">
        <v>7470</v>
      </c>
      <c r="D2568" s="116">
        <v>0</v>
      </c>
      <c r="E2568" s="107">
        <v>0</v>
      </c>
      <c r="F2568" s="108">
        <v>1.0833873617364599E-3</v>
      </c>
      <c r="G2568" s="108" t="s">
        <v>156</v>
      </c>
      <c r="H2568" s="113">
        <v>0</v>
      </c>
      <c r="I2568" s="107">
        <v>0</v>
      </c>
      <c r="J2568" s="114">
        <v>4.9121270651303702E-5</v>
      </c>
      <c r="K2568" s="108" t="s">
        <v>156</v>
      </c>
      <c r="L2568" s="110" t="s">
        <v>157</v>
      </c>
      <c r="M2568" s="116">
        <v>0</v>
      </c>
      <c r="N2568" s="111">
        <v>0</v>
      </c>
      <c r="O2568" s="112">
        <v>8.4641195421704396E-4</v>
      </c>
      <c r="P2568" s="112" t="s">
        <v>156</v>
      </c>
      <c r="Q2568" s="113">
        <v>0</v>
      </c>
      <c r="R2568" s="107">
        <v>0</v>
      </c>
      <c r="S2568" s="108">
        <v>1.01245107640579E-4</v>
      </c>
      <c r="T2568" s="108" t="s">
        <v>156</v>
      </c>
      <c r="U2568" s="110" t="s">
        <v>157</v>
      </c>
      <c r="V2568" s="116">
        <v>0</v>
      </c>
      <c r="W2568" s="107">
        <v>0</v>
      </c>
      <c r="X2568" s="108">
        <v>2.2371086745688999E-4</v>
      </c>
      <c r="Y2568" s="108" t="s">
        <v>156</v>
      </c>
      <c r="Z2568" s="113">
        <v>0</v>
      </c>
      <c r="AA2568" s="107">
        <v>0</v>
      </c>
      <c r="AB2568" s="114">
        <v>6.2716587957596903E-5</v>
      </c>
      <c r="AC2568" s="108" t="s">
        <v>156</v>
      </c>
      <c r="AD2568" s="110" t="s">
        <v>157</v>
      </c>
    </row>
    <row r="2569" spans="1:30" x14ac:dyDescent="0.2">
      <c r="A2569" s="105" t="s">
        <v>7471</v>
      </c>
      <c r="B2569" s="105" t="s">
        <v>7472</v>
      </c>
      <c r="C2569" s="105" t="s">
        <v>7473</v>
      </c>
      <c r="D2569" s="116">
        <v>0</v>
      </c>
      <c r="E2569" s="107">
        <v>0</v>
      </c>
      <c r="F2569" s="108">
        <v>7.1297419178715095E-4</v>
      </c>
      <c r="G2569" s="108" t="s">
        <v>156</v>
      </c>
      <c r="H2569" s="113">
        <v>0</v>
      </c>
      <c r="I2569" s="107">
        <v>0</v>
      </c>
      <c r="J2569" s="114">
        <v>9.9654860159219898E-6</v>
      </c>
      <c r="K2569" s="108" t="s">
        <v>156</v>
      </c>
      <c r="L2569" s="110" t="s">
        <v>157</v>
      </c>
      <c r="M2569" s="116">
        <v>0</v>
      </c>
      <c r="N2569" s="111">
        <v>0</v>
      </c>
      <c r="O2569" s="112">
        <v>8.2506737116696302E-4</v>
      </c>
      <c r="P2569" s="112" t="s">
        <v>156</v>
      </c>
      <c r="Q2569" s="113">
        <v>0</v>
      </c>
      <c r="R2569" s="107">
        <v>0</v>
      </c>
      <c r="S2569" s="114">
        <v>2.4005055545803401E-5</v>
      </c>
      <c r="T2569" s="108" t="s">
        <v>156</v>
      </c>
      <c r="U2569" s="110" t="s">
        <v>157</v>
      </c>
      <c r="V2569" s="116">
        <v>0</v>
      </c>
      <c r="W2569" s="107">
        <v>0</v>
      </c>
      <c r="X2569" s="108">
        <v>1.39361884854082E-4</v>
      </c>
      <c r="Y2569" s="108" t="s">
        <v>156</v>
      </c>
      <c r="Z2569" s="113">
        <v>0</v>
      </c>
      <c r="AA2569" s="107">
        <v>0</v>
      </c>
      <c r="AB2569" s="114">
        <v>1.1891701653284101E-5</v>
      </c>
      <c r="AC2569" s="108" t="s">
        <v>156</v>
      </c>
      <c r="AD2569" s="110" t="s">
        <v>157</v>
      </c>
    </row>
    <row r="2570" spans="1:30" x14ac:dyDescent="0.2">
      <c r="A2570" s="105" t="s">
        <v>7474</v>
      </c>
      <c r="B2570" s="105" t="s">
        <v>7475</v>
      </c>
      <c r="C2570" s="105" t="s">
        <v>7476</v>
      </c>
      <c r="D2570" s="116">
        <v>0</v>
      </c>
      <c r="E2570" s="107">
        <v>0</v>
      </c>
      <c r="F2570" s="108">
        <v>1.45929790865339E-3</v>
      </c>
      <c r="G2570" s="108" t="s">
        <v>156</v>
      </c>
      <c r="H2570" s="113">
        <v>0</v>
      </c>
      <c r="I2570" s="107">
        <v>0</v>
      </c>
      <c r="J2570" s="114">
        <v>3.1649655542288599E-5</v>
      </c>
      <c r="K2570" s="108" t="s">
        <v>156</v>
      </c>
      <c r="L2570" s="110" t="s">
        <v>157</v>
      </c>
      <c r="M2570" s="116">
        <v>0</v>
      </c>
      <c r="N2570" s="111">
        <v>0</v>
      </c>
      <c r="O2570" s="112">
        <v>4.2328979624818298E-4</v>
      </c>
      <c r="P2570" s="112" t="s">
        <v>156</v>
      </c>
      <c r="Q2570" s="109">
        <v>0</v>
      </c>
      <c r="R2570" s="107">
        <v>0</v>
      </c>
      <c r="S2570" s="108">
        <v>2.5880539218054902E-4</v>
      </c>
      <c r="T2570" s="108" t="s">
        <v>156</v>
      </c>
      <c r="U2570" s="110" t="s">
        <v>157</v>
      </c>
      <c r="V2570" s="116">
        <v>0</v>
      </c>
      <c r="W2570" s="107">
        <v>0</v>
      </c>
      <c r="X2570" s="108">
        <v>2.4511560555217098E-4</v>
      </c>
      <c r="Y2570" s="108" t="s">
        <v>156</v>
      </c>
      <c r="Z2570" s="113">
        <v>0</v>
      </c>
      <c r="AA2570" s="107">
        <v>0</v>
      </c>
      <c r="AB2570" s="114">
        <v>4.5688320696374499E-5</v>
      </c>
      <c r="AC2570" s="108" t="s">
        <v>156</v>
      </c>
      <c r="AD2570" s="110" t="s">
        <v>157</v>
      </c>
    </row>
    <row r="2571" spans="1:30" x14ac:dyDescent="0.2">
      <c r="A2571" s="105" t="s">
        <v>7477</v>
      </c>
      <c r="B2571" s="105" t="s">
        <v>7478</v>
      </c>
      <c r="C2571" s="105" t="s">
        <v>7479</v>
      </c>
      <c r="D2571" s="116">
        <v>0</v>
      </c>
      <c r="E2571" s="107">
        <v>0</v>
      </c>
      <c r="F2571" s="108">
        <v>1.51111922570751E-3</v>
      </c>
      <c r="G2571" s="108" t="s">
        <v>156</v>
      </c>
      <c r="H2571" s="113">
        <v>0</v>
      </c>
      <c r="I2571" s="107">
        <v>0</v>
      </c>
      <c r="J2571" s="114">
        <v>3.8608649158988602E-5</v>
      </c>
      <c r="K2571" s="108" t="s">
        <v>156</v>
      </c>
      <c r="L2571" s="110" t="s">
        <v>157</v>
      </c>
      <c r="M2571" s="116">
        <v>0</v>
      </c>
      <c r="N2571" s="111">
        <v>0</v>
      </c>
      <c r="O2571" s="112">
        <v>4.2323651097594001E-4</v>
      </c>
      <c r="P2571" s="112" t="s">
        <v>156</v>
      </c>
      <c r="Q2571" s="113">
        <v>0</v>
      </c>
      <c r="R2571" s="107">
        <v>0</v>
      </c>
      <c r="S2571" s="108">
        <v>1.56742906962585E-4</v>
      </c>
      <c r="T2571" s="108" t="s">
        <v>156</v>
      </c>
      <c r="U2571" s="110" t="s">
        <v>157</v>
      </c>
      <c r="V2571" s="116">
        <v>0</v>
      </c>
      <c r="W2571" s="107">
        <v>0</v>
      </c>
      <c r="X2571" s="108">
        <v>2.3485293494722001E-4</v>
      </c>
      <c r="Y2571" s="108" t="s">
        <v>156</v>
      </c>
      <c r="Z2571" s="113">
        <v>0</v>
      </c>
      <c r="AA2571" s="107">
        <v>0</v>
      </c>
      <c r="AB2571" s="114">
        <v>3.7026745889305101E-5</v>
      </c>
      <c r="AC2571" s="108" t="s">
        <v>156</v>
      </c>
      <c r="AD2571" s="110" t="s">
        <v>157</v>
      </c>
    </row>
    <row r="2572" spans="1:30" x14ac:dyDescent="0.2">
      <c r="A2572" s="105" t="s">
        <v>7480</v>
      </c>
      <c r="B2572" s="105" t="s">
        <v>7481</v>
      </c>
      <c r="C2572" s="105" t="s">
        <v>7482</v>
      </c>
      <c r="D2572" s="106">
        <v>0</v>
      </c>
      <c r="E2572" s="107">
        <v>0</v>
      </c>
      <c r="F2572" s="108">
        <v>0</v>
      </c>
      <c r="G2572" s="108" t="s">
        <v>156</v>
      </c>
      <c r="H2572" s="109">
        <v>0</v>
      </c>
      <c r="I2572" s="107">
        <v>0</v>
      </c>
      <c r="J2572" s="108">
        <v>0</v>
      </c>
      <c r="K2572" s="108" t="s">
        <v>156</v>
      </c>
      <c r="L2572" s="110" t="s">
        <v>157</v>
      </c>
      <c r="M2572" s="106">
        <v>0</v>
      </c>
      <c r="N2572" s="111">
        <v>0</v>
      </c>
      <c r="O2572" s="112">
        <v>0</v>
      </c>
      <c r="P2572" s="112" t="s">
        <v>156</v>
      </c>
      <c r="Q2572" s="109">
        <v>0</v>
      </c>
      <c r="R2572" s="107">
        <v>0</v>
      </c>
      <c r="S2572" s="108">
        <v>0</v>
      </c>
      <c r="T2572" s="108" t="s">
        <v>156</v>
      </c>
      <c r="U2572" s="110" t="s">
        <v>157</v>
      </c>
      <c r="V2572" s="106">
        <v>0</v>
      </c>
      <c r="W2572" s="107">
        <v>0</v>
      </c>
      <c r="X2572" s="108">
        <v>0</v>
      </c>
      <c r="Y2572" s="108" t="s">
        <v>156</v>
      </c>
      <c r="Z2572" s="109">
        <v>0</v>
      </c>
      <c r="AA2572" s="107">
        <v>0</v>
      </c>
      <c r="AB2572" s="108">
        <v>0</v>
      </c>
      <c r="AC2572" s="108" t="s">
        <v>156</v>
      </c>
      <c r="AD2572" s="110" t="s">
        <v>157</v>
      </c>
    </row>
    <row r="2573" spans="1:30" x14ac:dyDescent="0.2">
      <c r="A2573" s="105" t="s">
        <v>7483</v>
      </c>
      <c r="B2573" s="105" t="s">
        <v>7484</v>
      </c>
      <c r="C2573" s="105" t="s">
        <v>7485</v>
      </c>
      <c r="D2573" s="106">
        <v>0</v>
      </c>
      <c r="E2573" s="107">
        <v>0</v>
      </c>
      <c r="F2573" s="108">
        <v>0</v>
      </c>
      <c r="G2573" s="108" t="s">
        <v>156</v>
      </c>
      <c r="H2573" s="109">
        <v>0</v>
      </c>
      <c r="I2573" s="107">
        <v>0</v>
      </c>
      <c r="J2573" s="108">
        <v>0</v>
      </c>
      <c r="K2573" s="108" t="s">
        <v>156</v>
      </c>
      <c r="L2573" s="110" t="s">
        <v>157</v>
      </c>
      <c r="M2573" s="106">
        <v>0</v>
      </c>
      <c r="N2573" s="111">
        <v>0</v>
      </c>
      <c r="O2573" s="112">
        <v>0</v>
      </c>
      <c r="P2573" s="112" t="s">
        <v>156</v>
      </c>
      <c r="Q2573" s="109">
        <v>0</v>
      </c>
      <c r="R2573" s="107">
        <v>0</v>
      </c>
      <c r="S2573" s="108">
        <v>0</v>
      </c>
      <c r="T2573" s="108" t="s">
        <v>156</v>
      </c>
      <c r="U2573" s="110" t="s">
        <v>157</v>
      </c>
      <c r="V2573" s="106">
        <v>0</v>
      </c>
      <c r="W2573" s="107">
        <v>0</v>
      </c>
      <c r="X2573" s="108">
        <v>0</v>
      </c>
      <c r="Y2573" s="108" t="s">
        <v>156</v>
      </c>
      <c r="Z2573" s="109">
        <v>0</v>
      </c>
      <c r="AA2573" s="107">
        <v>0</v>
      </c>
      <c r="AB2573" s="108">
        <v>0</v>
      </c>
      <c r="AC2573" s="108" t="s">
        <v>156</v>
      </c>
      <c r="AD2573" s="110" t="s">
        <v>157</v>
      </c>
    </row>
    <row r="2574" spans="1:30" x14ac:dyDescent="0.2">
      <c r="A2574" s="105" t="s">
        <v>7486</v>
      </c>
      <c r="B2574" s="105" t="s">
        <v>7487</v>
      </c>
      <c r="C2574" s="105" t="s">
        <v>7488</v>
      </c>
      <c r="D2574" s="106">
        <v>0</v>
      </c>
      <c r="E2574" s="107">
        <v>0</v>
      </c>
      <c r="F2574" s="108">
        <v>0</v>
      </c>
      <c r="G2574" s="108" t="s">
        <v>156</v>
      </c>
      <c r="H2574" s="109">
        <v>0</v>
      </c>
      <c r="I2574" s="107">
        <v>0</v>
      </c>
      <c r="J2574" s="108">
        <v>0</v>
      </c>
      <c r="K2574" s="108" t="s">
        <v>156</v>
      </c>
      <c r="L2574" s="110" t="s">
        <v>157</v>
      </c>
      <c r="M2574" s="106">
        <v>0</v>
      </c>
      <c r="N2574" s="111">
        <v>0</v>
      </c>
      <c r="O2574" s="112">
        <v>0</v>
      </c>
      <c r="P2574" s="112" t="s">
        <v>156</v>
      </c>
      <c r="Q2574" s="109">
        <v>0</v>
      </c>
      <c r="R2574" s="107">
        <v>0</v>
      </c>
      <c r="S2574" s="108">
        <v>0</v>
      </c>
      <c r="T2574" s="108" t="s">
        <v>156</v>
      </c>
      <c r="U2574" s="110" t="s">
        <v>157</v>
      </c>
      <c r="V2574" s="106">
        <v>0</v>
      </c>
      <c r="W2574" s="107">
        <v>0</v>
      </c>
      <c r="X2574" s="108">
        <v>0</v>
      </c>
      <c r="Y2574" s="108" t="s">
        <v>156</v>
      </c>
      <c r="Z2574" s="109">
        <v>0</v>
      </c>
      <c r="AA2574" s="107">
        <v>0</v>
      </c>
      <c r="AB2574" s="108">
        <v>0</v>
      </c>
      <c r="AC2574" s="108" t="s">
        <v>156</v>
      </c>
      <c r="AD2574" s="110" t="s">
        <v>157</v>
      </c>
    </row>
    <row r="2575" spans="1:30" x14ac:dyDescent="0.2">
      <c r="A2575" s="105" t="s">
        <v>7489</v>
      </c>
      <c r="B2575" s="105" t="s">
        <v>7490</v>
      </c>
      <c r="C2575" s="105" t="s">
        <v>7491</v>
      </c>
      <c r="D2575" s="106">
        <v>0</v>
      </c>
      <c r="E2575" s="107">
        <v>0</v>
      </c>
      <c r="F2575" s="108">
        <v>0</v>
      </c>
      <c r="G2575" s="108" t="s">
        <v>156</v>
      </c>
      <c r="H2575" s="109">
        <v>0</v>
      </c>
      <c r="I2575" s="107">
        <v>0</v>
      </c>
      <c r="J2575" s="108">
        <v>0</v>
      </c>
      <c r="K2575" s="108" t="s">
        <v>156</v>
      </c>
      <c r="L2575" s="110" t="s">
        <v>157</v>
      </c>
      <c r="M2575" s="106">
        <v>0</v>
      </c>
      <c r="N2575" s="111">
        <v>0</v>
      </c>
      <c r="O2575" s="112">
        <v>0</v>
      </c>
      <c r="P2575" s="112" t="s">
        <v>156</v>
      </c>
      <c r="Q2575" s="109">
        <v>0</v>
      </c>
      <c r="R2575" s="107">
        <v>0</v>
      </c>
      <c r="S2575" s="108">
        <v>0</v>
      </c>
      <c r="T2575" s="108" t="s">
        <v>156</v>
      </c>
      <c r="U2575" s="110" t="s">
        <v>157</v>
      </c>
      <c r="V2575" s="106">
        <v>0</v>
      </c>
      <c r="W2575" s="107">
        <v>0</v>
      </c>
      <c r="X2575" s="108">
        <v>0</v>
      </c>
      <c r="Y2575" s="108" t="s">
        <v>156</v>
      </c>
      <c r="Z2575" s="109">
        <v>0</v>
      </c>
      <c r="AA2575" s="107">
        <v>0</v>
      </c>
      <c r="AB2575" s="108">
        <v>0</v>
      </c>
      <c r="AC2575" s="108" t="s">
        <v>156</v>
      </c>
      <c r="AD2575" s="110" t="s">
        <v>157</v>
      </c>
    </row>
    <row r="2576" spans="1:30" x14ac:dyDescent="0.2">
      <c r="A2576" s="105" t="s">
        <v>7492</v>
      </c>
      <c r="B2576" s="105" t="s">
        <v>7493</v>
      </c>
      <c r="C2576" s="105" t="s">
        <v>7494</v>
      </c>
      <c r="D2576" s="106">
        <v>2.2519004288978602E-3</v>
      </c>
      <c r="E2576" s="107">
        <v>-9.1387983040443015E-4</v>
      </c>
      <c r="F2576" s="108">
        <v>3.63926847120404E-3</v>
      </c>
      <c r="G2576" s="108">
        <v>161.6087649570365</v>
      </c>
      <c r="H2576" s="109">
        <v>7.3689989239203804E-4</v>
      </c>
      <c r="I2576" s="107">
        <v>-1.8154715259720081E-3</v>
      </c>
      <c r="J2576" s="108">
        <v>4.3840464451705598E-4</v>
      </c>
      <c r="K2576" s="108">
        <v>59.493107414354242</v>
      </c>
      <c r="L2576" s="110">
        <v>0.99026792563603649</v>
      </c>
      <c r="M2576" s="106">
        <v>3.1386373703944499E-4</v>
      </c>
      <c r="N2576" s="111">
        <v>-1.7044842893420496E-4</v>
      </c>
      <c r="O2576" s="112">
        <v>1.22587526601727E-3</v>
      </c>
      <c r="P2576" s="112">
        <v>390.57562927800336</v>
      </c>
      <c r="Q2576" s="113">
        <v>0</v>
      </c>
      <c r="R2576" s="107">
        <v>0</v>
      </c>
      <c r="S2576" s="114">
        <v>9.1465079880014E-5</v>
      </c>
      <c r="T2576" s="108" t="s">
        <v>156</v>
      </c>
      <c r="U2576" s="110" t="s">
        <v>157</v>
      </c>
      <c r="V2576" s="106">
        <v>0</v>
      </c>
      <c r="W2576" s="107">
        <v>0</v>
      </c>
      <c r="X2576" s="108">
        <v>5.8053470389428201E-4</v>
      </c>
      <c r="Y2576" s="108" t="s">
        <v>156</v>
      </c>
      <c r="Z2576" s="113">
        <v>8.9561170170472404E-5</v>
      </c>
      <c r="AA2576" s="107">
        <v>-4.590775827414119E-5</v>
      </c>
      <c r="AB2576" s="108">
        <v>1.2999588651207601E-4</v>
      </c>
      <c r="AC2576" s="108">
        <v>145.14759718373421</v>
      </c>
      <c r="AD2576" s="110" t="s">
        <v>157</v>
      </c>
    </row>
    <row r="2577" spans="1:30" x14ac:dyDescent="0.2">
      <c r="A2577" s="105" t="s">
        <v>7495</v>
      </c>
      <c r="B2577" s="105" t="s">
        <v>7496</v>
      </c>
      <c r="C2577" s="105" t="s">
        <v>7497</v>
      </c>
      <c r="D2577" s="106">
        <v>0</v>
      </c>
      <c r="E2577" s="107">
        <v>0</v>
      </c>
      <c r="F2577" s="108">
        <v>2.2910429901447401E-3</v>
      </c>
      <c r="G2577" s="108" t="s">
        <v>156</v>
      </c>
      <c r="H2577" s="109">
        <v>0</v>
      </c>
      <c r="I2577" s="107">
        <v>0</v>
      </c>
      <c r="J2577" s="108">
        <v>4.25154611459154E-4</v>
      </c>
      <c r="K2577" s="108" t="s">
        <v>156</v>
      </c>
      <c r="L2577" s="110" t="s">
        <v>157</v>
      </c>
      <c r="M2577" s="106">
        <v>0</v>
      </c>
      <c r="N2577" s="111">
        <v>0</v>
      </c>
      <c r="O2577" s="112">
        <v>1.3865624627379101E-3</v>
      </c>
      <c r="P2577" s="112" t="s">
        <v>156</v>
      </c>
      <c r="Q2577" s="113">
        <v>0</v>
      </c>
      <c r="R2577" s="107">
        <v>0</v>
      </c>
      <c r="S2577" s="114">
        <v>8.1158072853244404E-5</v>
      </c>
      <c r="T2577" s="108" t="s">
        <v>156</v>
      </c>
      <c r="U2577" s="110" t="s">
        <v>157</v>
      </c>
      <c r="V2577" s="106">
        <v>4.19360552832091E-4</v>
      </c>
      <c r="W2577" s="107">
        <v>-6.9442052133149702E-5</v>
      </c>
      <c r="X2577" s="108">
        <v>4.5913084108070701E-4</v>
      </c>
      <c r="Y2577" s="108">
        <v>109.48355489805446</v>
      </c>
      <c r="Z2577" s="113">
        <v>0</v>
      </c>
      <c r="AA2577" s="107">
        <v>0</v>
      </c>
      <c r="AB2577" s="114">
        <v>1.23330665929775E-4</v>
      </c>
      <c r="AC2577" s="108" t="s">
        <v>156</v>
      </c>
      <c r="AD2577" s="110" t="s">
        <v>157</v>
      </c>
    </row>
    <row r="2578" spans="1:30" x14ac:dyDescent="0.2">
      <c r="A2578" s="105" t="s">
        <v>7498</v>
      </c>
      <c r="B2578" s="105" t="s">
        <v>7499</v>
      </c>
      <c r="C2578" s="105" t="s">
        <v>7500</v>
      </c>
      <c r="D2578" s="106">
        <v>4.1641111098893301E-3</v>
      </c>
      <c r="E2578" s="107">
        <v>-1.6899047160594822E-3</v>
      </c>
      <c r="F2578" s="108">
        <v>3.2639984699705301E-3</v>
      </c>
      <c r="G2578" s="108">
        <v>78.384038846102683</v>
      </c>
      <c r="H2578" s="109">
        <v>0</v>
      </c>
      <c r="I2578" s="107">
        <v>0</v>
      </c>
      <c r="J2578" s="108">
        <v>2.5317226466262501E-4</v>
      </c>
      <c r="K2578" s="108" t="s">
        <v>156</v>
      </c>
      <c r="L2578" s="110" t="s">
        <v>157</v>
      </c>
      <c r="M2578" s="106">
        <v>4.4638161441386298E-4</v>
      </c>
      <c r="N2578" s="111">
        <v>-2.4241425785481862E-4</v>
      </c>
      <c r="O2578" s="112">
        <v>1.57829013773407E-3</v>
      </c>
      <c r="P2578" s="112">
        <v>353.5741810976017</v>
      </c>
      <c r="Q2578" s="113">
        <v>0</v>
      </c>
      <c r="R2578" s="107">
        <v>0</v>
      </c>
      <c r="S2578" s="108">
        <v>1.09595491887098E-4</v>
      </c>
      <c r="T2578" s="108" t="s">
        <v>156</v>
      </c>
      <c r="U2578" s="110" t="s">
        <v>157</v>
      </c>
      <c r="V2578" s="106">
        <v>3.0155079012198901E-3</v>
      </c>
      <c r="W2578" s="107">
        <v>-4.9933894704750628E-4</v>
      </c>
      <c r="X2578" s="108">
        <v>6.6170594078557798E-4</v>
      </c>
      <c r="Y2578" s="108">
        <v>21.943432498316195</v>
      </c>
      <c r="Z2578" s="109">
        <v>4.0584960837016502E-4</v>
      </c>
      <c r="AA2578" s="107">
        <v>-2.0803262933309809E-4</v>
      </c>
      <c r="AB2578" s="108">
        <v>2.99365001033422E-4</v>
      </c>
      <c r="AC2578" s="108">
        <v>73.76254525306301</v>
      </c>
      <c r="AD2578" s="110">
        <v>-1.2632096084770952</v>
      </c>
    </row>
    <row r="2579" spans="1:30" x14ac:dyDescent="0.2">
      <c r="A2579" s="105" t="s">
        <v>7501</v>
      </c>
      <c r="B2579" s="105" t="s">
        <v>7502</v>
      </c>
      <c r="C2579" s="105" t="s">
        <v>7503</v>
      </c>
      <c r="D2579" s="106">
        <v>0</v>
      </c>
      <c r="E2579" s="107">
        <v>0</v>
      </c>
      <c r="F2579" s="108">
        <v>1.61388499444841E-3</v>
      </c>
      <c r="G2579" s="108" t="s">
        <v>156</v>
      </c>
      <c r="H2579" s="109">
        <v>0</v>
      </c>
      <c r="I2579" s="107">
        <v>0</v>
      </c>
      <c r="J2579" s="108">
        <v>2.41465466483123E-4</v>
      </c>
      <c r="K2579" s="108" t="s">
        <v>156</v>
      </c>
      <c r="L2579" s="110" t="s">
        <v>157</v>
      </c>
      <c r="M2579" s="106">
        <v>0</v>
      </c>
      <c r="N2579" s="111">
        <v>0</v>
      </c>
      <c r="O2579" s="112">
        <v>1.30945804553188E-3</v>
      </c>
      <c r="P2579" s="112" t="s">
        <v>156</v>
      </c>
      <c r="Q2579" s="113">
        <v>0</v>
      </c>
      <c r="R2579" s="107">
        <v>0</v>
      </c>
      <c r="S2579" s="108">
        <v>1.0229522308455199E-4</v>
      </c>
      <c r="T2579" s="108" t="s">
        <v>156</v>
      </c>
      <c r="U2579" s="110" t="s">
        <v>157</v>
      </c>
      <c r="V2579" s="116">
        <v>0</v>
      </c>
      <c r="W2579" s="107">
        <v>0</v>
      </c>
      <c r="X2579" s="108">
        <v>3.0682661601606298E-4</v>
      </c>
      <c r="Y2579" s="108" t="s">
        <v>156</v>
      </c>
      <c r="Z2579" s="109">
        <v>2.02563646853333E-4</v>
      </c>
      <c r="AA2579" s="107">
        <v>-1.0383119065071347E-4</v>
      </c>
      <c r="AB2579" s="108">
        <v>2.9678438452521399E-4</v>
      </c>
      <c r="AC2579" s="108">
        <v>146.51413969659711</v>
      </c>
      <c r="AD2579" s="110" t="s">
        <v>157</v>
      </c>
    </row>
    <row r="2580" spans="1:30" x14ac:dyDescent="0.2">
      <c r="A2580" s="105" t="s">
        <v>7504</v>
      </c>
      <c r="B2580" s="105" t="s">
        <v>7505</v>
      </c>
      <c r="C2580" s="105" t="s">
        <v>7506</v>
      </c>
      <c r="D2580" s="116">
        <v>0</v>
      </c>
      <c r="E2580" s="107">
        <v>0</v>
      </c>
      <c r="F2580" s="108">
        <v>1.6673708546151101E-3</v>
      </c>
      <c r="G2580" s="108" t="s">
        <v>156</v>
      </c>
      <c r="H2580" s="113">
        <v>0</v>
      </c>
      <c r="I2580" s="107">
        <v>0</v>
      </c>
      <c r="J2580" s="114">
        <v>6.1249941276184203E-5</v>
      </c>
      <c r="K2580" s="108" t="s">
        <v>156</v>
      </c>
      <c r="L2580" s="110" t="s">
        <v>157</v>
      </c>
      <c r="M2580" s="116">
        <v>0</v>
      </c>
      <c r="N2580" s="111">
        <v>0</v>
      </c>
      <c r="O2580" s="112">
        <v>5.9886608987542501E-4</v>
      </c>
      <c r="P2580" s="112" t="s">
        <v>156</v>
      </c>
      <c r="Q2580" s="113">
        <v>0</v>
      </c>
      <c r="R2580" s="107">
        <v>0</v>
      </c>
      <c r="S2580" s="108">
        <v>1.1980379020265399E-4</v>
      </c>
      <c r="T2580" s="108" t="s">
        <v>156</v>
      </c>
      <c r="U2580" s="110" t="s">
        <v>157</v>
      </c>
      <c r="V2580" s="116">
        <v>0</v>
      </c>
      <c r="W2580" s="107">
        <v>0</v>
      </c>
      <c r="X2580" s="108">
        <v>3.5538938259487701E-4</v>
      </c>
      <c r="Y2580" s="108" t="s">
        <v>156</v>
      </c>
      <c r="Z2580" s="113">
        <v>0</v>
      </c>
      <c r="AA2580" s="107">
        <v>0</v>
      </c>
      <c r="AB2580" s="114">
        <v>6.0941214534248098E-5</v>
      </c>
      <c r="AC2580" s="108" t="s">
        <v>156</v>
      </c>
      <c r="AD2580" s="110" t="s">
        <v>157</v>
      </c>
    </row>
    <row r="2581" spans="1:30" x14ac:dyDescent="0.2">
      <c r="A2581" s="105" t="s">
        <v>7507</v>
      </c>
      <c r="B2581" s="105" t="s">
        <v>7508</v>
      </c>
      <c r="C2581" s="105" t="s">
        <v>7509</v>
      </c>
      <c r="D2581" s="116">
        <v>0</v>
      </c>
      <c r="E2581" s="107">
        <v>0</v>
      </c>
      <c r="F2581" s="108">
        <v>1.0833873617364599E-3</v>
      </c>
      <c r="G2581" s="108" t="s">
        <v>156</v>
      </c>
      <c r="H2581" s="113">
        <v>0</v>
      </c>
      <c r="I2581" s="107">
        <v>0</v>
      </c>
      <c r="J2581" s="114">
        <v>4.9121270651303702E-5</v>
      </c>
      <c r="K2581" s="108" t="s">
        <v>156</v>
      </c>
      <c r="L2581" s="110" t="s">
        <v>157</v>
      </c>
      <c r="M2581" s="116">
        <v>0</v>
      </c>
      <c r="N2581" s="111">
        <v>0</v>
      </c>
      <c r="O2581" s="112">
        <v>8.4641195421704396E-4</v>
      </c>
      <c r="P2581" s="112" t="s">
        <v>156</v>
      </c>
      <c r="Q2581" s="113">
        <v>0</v>
      </c>
      <c r="R2581" s="107">
        <v>0</v>
      </c>
      <c r="S2581" s="108">
        <v>1.01245107640579E-4</v>
      </c>
      <c r="T2581" s="108" t="s">
        <v>156</v>
      </c>
      <c r="U2581" s="110" t="s">
        <v>157</v>
      </c>
      <c r="V2581" s="116">
        <v>0</v>
      </c>
      <c r="W2581" s="107">
        <v>0</v>
      </c>
      <c r="X2581" s="108">
        <v>2.2371086745688999E-4</v>
      </c>
      <c r="Y2581" s="108" t="s">
        <v>156</v>
      </c>
      <c r="Z2581" s="113">
        <v>0</v>
      </c>
      <c r="AA2581" s="107">
        <v>0</v>
      </c>
      <c r="AB2581" s="114">
        <v>6.2716587957596903E-5</v>
      </c>
      <c r="AC2581" s="108" t="s">
        <v>156</v>
      </c>
      <c r="AD2581" s="110" t="s">
        <v>157</v>
      </c>
    </row>
    <row r="2582" spans="1:30" x14ac:dyDescent="0.2">
      <c r="A2582" s="105" t="s">
        <v>7510</v>
      </c>
      <c r="B2582" s="105" t="s">
        <v>7511</v>
      </c>
      <c r="C2582" s="105" t="s">
        <v>7512</v>
      </c>
      <c r="D2582" s="116">
        <v>0</v>
      </c>
      <c r="E2582" s="107">
        <v>0</v>
      </c>
      <c r="F2582" s="108">
        <v>1.45929790865339E-3</v>
      </c>
      <c r="G2582" s="108" t="s">
        <v>156</v>
      </c>
      <c r="H2582" s="113">
        <v>0</v>
      </c>
      <c r="I2582" s="107">
        <v>0</v>
      </c>
      <c r="J2582" s="114">
        <v>3.1649655542288599E-5</v>
      </c>
      <c r="K2582" s="108" t="s">
        <v>156</v>
      </c>
      <c r="L2582" s="110" t="s">
        <v>157</v>
      </c>
      <c r="M2582" s="116">
        <v>0</v>
      </c>
      <c r="N2582" s="111">
        <v>0</v>
      </c>
      <c r="O2582" s="112">
        <v>4.2328979624818298E-4</v>
      </c>
      <c r="P2582" s="112" t="s">
        <v>156</v>
      </c>
      <c r="Q2582" s="109">
        <v>0</v>
      </c>
      <c r="R2582" s="107">
        <v>0</v>
      </c>
      <c r="S2582" s="108">
        <v>2.5880539218054902E-4</v>
      </c>
      <c r="T2582" s="108" t="s">
        <v>156</v>
      </c>
      <c r="U2582" s="110" t="s">
        <v>157</v>
      </c>
      <c r="V2582" s="116">
        <v>0</v>
      </c>
      <c r="W2582" s="107">
        <v>0</v>
      </c>
      <c r="X2582" s="108">
        <v>2.4511560555217098E-4</v>
      </c>
      <c r="Y2582" s="108" t="s">
        <v>156</v>
      </c>
      <c r="Z2582" s="113">
        <v>0</v>
      </c>
      <c r="AA2582" s="107">
        <v>0</v>
      </c>
      <c r="AB2582" s="114">
        <v>4.5688320696374499E-5</v>
      </c>
      <c r="AC2582" s="108" t="s">
        <v>156</v>
      </c>
      <c r="AD2582" s="110" t="s">
        <v>157</v>
      </c>
    </row>
    <row r="2583" spans="1:30" x14ac:dyDescent="0.2">
      <c r="A2583" s="105" t="s">
        <v>7513</v>
      </c>
      <c r="B2583" s="105" t="s">
        <v>7514</v>
      </c>
      <c r="C2583" s="105" t="s">
        <v>7515</v>
      </c>
      <c r="D2583" s="116">
        <v>0</v>
      </c>
      <c r="E2583" s="107">
        <v>0</v>
      </c>
      <c r="F2583" s="108">
        <v>1.51111922570751E-3</v>
      </c>
      <c r="G2583" s="108" t="s">
        <v>156</v>
      </c>
      <c r="H2583" s="113">
        <v>0</v>
      </c>
      <c r="I2583" s="107">
        <v>0</v>
      </c>
      <c r="J2583" s="114">
        <v>3.8608649158988602E-5</v>
      </c>
      <c r="K2583" s="108" t="s">
        <v>156</v>
      </c>
      <c r="L2583" s="110" t="s">
        <v>157</v>
      </c>
      <c r="M2583" s="116">
        <v>0</v>
      </c>
      <c r="N2583" s="111">
        <v>0</v>
      </c>
      <c r="O2583" s="112">
        <v>4.2323651097594001E-4</v>
      </c>
      <c r="P2583" s="112" t="s">
        <v>156</v>
      </c>
      <c r="Q2583" s="113">
        <v>0</v>
      </c>
      <c r="R2583" s="107">
        <v>0</v>
      </c>
      <c r="S2583" s="108">
        <v>1.56742906962585E-4</v>
      </c>
      <c r="T2583" s="108" t="s">
        <v>156</v>
      </c>
      <c r="U2583" s="110" t="s">
        <v>157</v>
      </c>
      <c r="V2583" s="116">
        <v>0</v>
      </c>
      <c r="W2583" s="107">
        <v>0</v>
      </c>
      <c r="X2583" s="108">
        <v>2.3485293494722001E-4</v>
      </c>
      <c r="Y2583" s="108" t="s">
        <v>156</v>
      </c>
      <c r="Z2583" s="113">
        <v>0</v>
      </c>
      <c r="AA2583" s="107">
        <v>0</v>
      </c>
      <c r="AB2583" s="114">
        <v>3.7026745889305101E-5</v>
      </c>
      <c r="AC2583" s="108" t="s">
        <v>156</v>
      </c>
      <c r="AD2583" s="110" t="s">
        <v>157</v>
      </c>
    </row>
    <row r="2584" spans="1:30" x14ac:dyDescent="0.2">
      <c r="A2584" s="105" t="s">
        <v>7516</v>
      </c>
      <c r="B2584" s="105" t="s">
        <v>7517</v>
      </c>
      <c r="C2584" s="105" t="s">
        <v>7518</v>
      </c>
      <c r="D2584" s="106">
        <v>0</v>
      </c>
      <c r="E2584" s="107">
        <v>0</v>
      </c>
      <c r="F2584" s="108">
        <v>5.4620517176416701E-2</v>
      </c>
      <c r="G2584" s="108" t="s">
        <v>156</v>
      </c>
      <c r="H2584" s="109">
        <v>0</v>
      </c>
      <c r="I2584" s="107">
        <v>0</v>
      </c>
      <c r="J2584" s="108">
        <v>1.3552436320467201E-2</v>
      </c>
      <c r="K2584" s="108" t="s">
        <v>156</v>
      </c>
      <c r="L2584" s="110" t="s">
        <v>157</v>
      </c>
      <c r="M2584" s="106">
        <v>0</v>
      </c>
      <c r="N2584" s="111">
        <v>0</v>
      </c>
      <c r="O2584" s="112">
        <v>2.7688310514783002E-2</v>
      </c>
      <c r="P2584" s="112" t="s">
        <v>156</v>
      </c>
      <c r="Q2584" s="109">
        <v>0</v>
      </c>
      <c r="R2584" s="107">
        <v>0</v>
      </c>
      <c r="S2584" s="108">
        <v>3.0676731961890602E-3</v>
      </c>
      <c r="T2584" s="108" t="s">
        <v>156</v>
      </c>
      <c r="U2584" s="110" t="s">
        <v>157</v>
      </c>
      <c r="V2584" s="106">
        <v>0</v>
      </c>
      <c r="W2584" s="107">
        <v>0</v>
      </c>
      <c r="X2584" s="108">
        <v>3.6267298142447801E-3</v>
      </c>
      <c r="Y2584" s="108" t="s">
        <v>156</v>
      </c>
      <c r="Z2584" s="109">
        <v>0</v>
      </c>
      <c r="AA2584" s="107">
        <v>0</v>
      </c>
      <c r="AB2584" s="108">
        <v>1.52323772182941E-2</v>
      </c>
      <c r="AC2584" s="108" t="s">
        <v>156</v>
      </c>
      <c r="AD2584" s="110" t="s">
        <v>157</v>
      </c>
    </row>
    <row r="2585" spans="1:30" x14ac:dyDescent="0.2">
      <c r="A2585" s="105" t="s">
        <v>7519</v>
      </c>
      <c r="B2585" s="105" t="s">
        <v>7520</v>
      </c>
      <c r="C2585" s="105" t="s">
        <v>7521</v>
      </c>
      <c r="D2585" s="106">
        <v>0</v>
      </c>
      <c r="E2585" s="107">
        <v>0</v>
      </c>
      <c r="F2585" s="108">
        <v>6.60444678765892E-2</v>
      </c>
      <c r="G2585" s="108" t="s">
        <v>156</v>
      </c>
      <c r="H2585" s="109">
        <v>0</v>
      </c>
      <c r="I2585" s="107">
        <v>0</v>
      </c>
      <c r="J2585" s="108">
        <v>1.0767447768969001E-2</v>
      </c>
      <c r="K2585" s="108" t="s">
        <v>156</v>
      </c>
      <c r="L2585" s="110" t="s">
        <v>157</v>
      </c>
      <c r="M2585" s="106">
        <v>0</v>
      </c>
      <c r="N2585" s="111">
        <v>0</v>
      </c>
      <c r="O2585" s="112">
        <v>2.94490454949972E-2</v>
      </c>
      <c r="P2585" s="112" t="s">
        <v>156</v>
      </c>
      <c r="Q2585" s="109">
        <v>0</v>
      </c>
      <c r="R2585" s="107">
        <v>0</v>
      </c>
      <c r="S2585" s="108">
        <v>3.1684672341181202E-3</v>
      </c>
      <c r="T2585" s="108" t="s">
        <v>156</v>
      </c>
      <c r="U2585" s="110" t="s">
        <v>157</v>
      </c>
      <c r="V2585" s="106">
        <v>0</v>
      </c>
      <c r="W2585" s="107">
        <v>0</v>
      </c>
      <c r="X2585" s="108">
        <v>2.37686733994673E-3</v>
      </c>
      <c r="Y2585" s="108" t="s">
        <v>156</v>
      </c>
      <c r="Z2585" s="109">
        <v>0</v>
      </c>
      <c r="AA2585" s="107">
        <v>0</v>
      </c>
      <c r="AB2585" s="108">
        <v>5.7246801759859899E-3</v>
      </c>
      <c r="AC2585" s="108" t="s">
        <v>156</v>
      </c>
      <c r="AD2585" s="110" t="s">
        <v>157</v>
      </c>
    </row>
    <row r="2586" spans="1:30" x14ac:dyDescent="0.2">
      <c r="A2586" s="105" t="s">
        <v>7522</v>
      </c>
      <c r="B2586" s="105" t="s">
        <v>7523</v>
      </c>
      <c r="C2586" s="105" t="s">
        <v>7524</v>
      </c>
      <c r="D2586" s="106">
        <v>0</v>
      </c>
      <c r="E2586" s="107">
        <v>0</v>
      </c>
      <c r="F2586" s="108">
        <v>4.67441754985169E-2</v>
      </c>
      <c r="G2586" s="108" t="s">
        <v>156</v>
      </c>
      <c r="H2586" s="109">
        <v>0</v>
      </c>
      <c r="I2586" s="107">
        <v>0</v>
      </c>
      <c r="J2586" s="108">
        <v>8.9557970038215105E-3</v>
      </c>
      <c r="K2586" s="108" t="s">
        <v>156</v>
      </c>
      <c r="L2586" s="110" t="s">
        <v>157</v>
      </c>
      <c r="M2586" s="106">
        <v>0</v>
      </c>
      <c r="N2586" s="111">
        <v>0</v>
      </c>
      <c r="O2586" s="112">
        <v>3.0016514515176399E-2</v>
      </c>
      <c r="P2586" s="112" t="s">
        <v>156</v>
      </c>
      <c r="Q2586" s="109">
        <v>0</v>
      </c>
      <c r="R2586" s="107">
        <v>0</v>
      </c>
      <c r="S2586" s="108">
        <v>3.1834422386688198E-3</v>
      </c>
      <c r="T2586" s="108" t="s">
        <v>156</v>
      </c>
      <c r="U2586" s="110" t="s">
        <v>157</v>
      </c>
      <c r="V2586" s="106">
        <v>0</v>
      </c>
      <c r="W2586" s="107">
        <v>0</v>
      </c>
      <c r="X2586" s="108">
        <v>4.7588566777177002E-3</v>
      </c>
      <c r="Y2586" s="108" t="s">
        <v>156</v>
      </c>
      <c r="Z2586" s="109">
        <v>0</v>
      </c>
      <c r="AA2586" s="107">
        <v>0</v>
      </c>
      <c r="AB2586" s="108">
        <v>1.4084387753449E-2</v>
      </c>
      <c r="AC2586" s="108" t="s">
        <v>156</v>
      </c>
      <c r="AD2586" s="110" t="s">
        <v>157</v>
      </c>
    </row>
    <row r="2587" spans="1:30" x14ac:dyDescent="0.2">
      <c r="A2587" s="105" t="s">
        <v>7525</v>
      </c>
      <c r="B2587" s="105" t="s">
        <v>7526</v>
      </c>
      <c r="C2587" s="105" t="s">
        <v>7527</v>
      </c>
      <c r="D2587" s="106">
        <v>0</v>
      </c>
      <c r="E2587" s="107">
        <v>0</v>
      </c>
      <c r="F2587" s="108">
        <v>2.6497499013743899E-2</v>
      </c>
      <c r="G2587" s="108" t="s">
        <v>156</v>
      </c>
      <c r="H2587" s="109">
        <v>0</v>
      </c>
      <c r="I2587" s="107">
        <v>0</v>
      </c>
      <c r="J2587" s="108">
        <v>1.22805290261713E-2</v>
      </c>
      <c r="K2587" s="108" t="s">
        <v>156</v>
      </c>
      <c r="L2587" s="110" t="s">
        <v>157</v>
      </c>
      <c r="M2587" s="106">
        <v>0</v>
      </c>
      <c r="N2587" s="111">
        <v>0</v>
      </c>
      <c r="O2587" s="112">
        <v>3.4706578944950703E-2</v>
      </c>
      <c r="P2587" s="112" t="s">
        <v>156</v>
      </c>
      <c r="Q2587" s="109">
        <v>0</v>
      </c>
      <c r="R2587" s="107">
        <v>0</v>
      </c>
      <c r="S2587" s="108">
        <v>2.3741416311765201E-3</v>
      </c>
      <c r="T2587" s="108" t="s">
        <v>156</v>
      </c>
      <c r="U2587" s="110" t="s">
        <v>157</v>
      </c>
      <c r="V2587" s="106">
        <v>0</v>
      </c>
      <c r="W2587" s="107">
        <v>0</v>
      </c>
      <c r="X2587" s="108">
        <v>3.59593268354779E-3</v>
      </c>
      <c r="Y2587" s="108" t="s">
        <v>156</v>
      </c>
      <c r="Z2587" s="109">
        <v>0</v>
      </c>
      <c r="AA2587" s="107">
        <v>0</v>
      </c>
      <c r="AB2587" s="108">
        <v>1.15089095529012E-2</v>
      </c>
      <c r="AC2587" s="108" t="s">
        <v>156</v>
      </c>
      <c r="AD2587" s="110" t="s">
        <v>157</v>
      </c>
    </row>
    <row r="2588" spans="1:30" x14ac:dyDescent="0.2">
      <c r="A2588" s="105" t="s">
        <v>7528</v>
      </c>
      <c r="B2588" s="105" t="s">
        <v>7529</v>
      </c>
      <c r="C2588" s="105" t="s">
        <v>7530</v>
      </c>
      <c r="D2588" s="106">
        <v>0</v>
      </c>
      <c r="E2588" s="107">
        <v>0</v>
      </c>
      <c r="F2588" s="108">
        <v>3.8762720949014999E-2</v>
      </c>
      <c r="G2588" s="108" t="s">
        <v>156</v>
      </c>
      <c r="H2588" s="109">
        <v>0</v>
      </c>
      <c r="I2588" s="107">
        <v>0</v>
      </c>
      <c r="J2588" s="108">
        <v>9.8805162785229692E-3</v>
      </c>
      <c r="K2588" s="108" t="s">
        <v>156</v>
      </c>
      <c r="L2588" s="110" t="s">
        <v>157</v>
      </c>
      <c r="M2588" s="106">
        <v>0</v>
      </c>
      <c r="N2588" s="111">
        <v>0</v>
      </c>
      <c r="O2588" s="112">
        <v>2.5523830834929501E-2</v>
      </c>
      <c r="P2588" s="112" t="s">
        <v>156</v>
      </c>
      <c r="Q2588" s="109">
        <v>0</v>
      </c>
      <c r="R2588" s="107">
        <v>0</v>
      </c>
      <c r="S2588" s="108">
        <v>5.3721663852333203E-3</v>
      </c>
      <c r="T2588" s="108" t="s">
        <v>156</v>
      </c>
      <c r="U2588" s="110" t="s">
        <v>157</v>
      </c>
      <c r="V2588" s="116">
        <v>0</v>
      </c>
      <c r="W2588" s="107">
        <v>0</v>
      </c>
      <c r="X2588" s="108">
        <v>2.18278001737222E-3</v>
      </c>
      <c r="Y2588" s="108" t="s">
        <v>156</v>
      </c>
      <c r="Z2588" s="109">
        <v>0</v>
      </c>
      <c r="AA2588" s="107">
        <v>0</v>
      </c>
      <c r="AB2588" s="108">
        <v>1.1378837585402901E-2</v>
      </c>
      <c r="AC2588" s="108" t="s">
        <v>156</v>
      </c>
      <c r="AD2588" s="110" t="s">
        <v>157</v>
      </c>
    </row>
    <row r="2589" spans="1:30" x14ac:dyDescent="0.2">
      <c r="A2589" s="105" t="s">
        <v>7531</v>
      </c>
      <c r="B2589" s="105" t="s">
        <v>7532</v>
      </c>
      <c r="C2589" s="105" t="s">
        <v>7533</v>
      </c>
      <c r="D2589" s="106">
        <v>0</v>
      </c>
      <c r="E2589" s="107">
        <v>0</v>
      </c>
      <c r="F2589" s="108">
        <v>5.3813471767251098E-2</v>
      </c>
      <c r="G2589" s="108" t="s">
        <v>156</v>
      </c>
      <c r="H2589" s="109">
        <v>0</v>
      </c>
      <c r="I2589" s="107">
        <v>0</v>
      </c>
      <c r="J2589" s="108">
        <v>8.8292252387221493E-3</v>
      </c>
      <c r="K2589" s="108" t="s">
        <v>156</v>
      </c>
      <c r="L2589" s="110" t="s">
        <v>157</v>
      </c>
      <c r="M2589" s="106">
        <v>0</v>
      </c>
      <c r="N2589" s="111">
        <v>0</v>
      </c>
      <c r="O2589" s="112">
        <v>3.9051739557922502E-2</v>
      </c>
      <c r="P2589" s="112" t="s">
        <v>156</v>
      </c>
      <c r="Q2589" s="109">
        <v>0</v>
      </c>
      <c r="R2589" s="107">
        <v>0</v>
      </c>
      <c r="S2589" s="108">
        <v>3.0106186171329399E-3</v>
      </c>
      <c r="T2589" s="108" t="s">
        <v>156</v>
      </c>
      <c r="U2589" s="110" t="s">
        <v>157</v>
      </c>
      <c r="V2589" s="106">
        <v>0</v>
      </c>
      <c r="W2589" s="107">
        <v>0</v>
      </c>
      <c r="X2589" s="108">
        <v>3.3955433523715E-3</v>
      </c>
      <c r="Y2589" s="108" t="s">
        <v>156</v>
      </c>
      <c r="Z2589" s="109">
        <v>0</v>
      </c>
      <c r="AA2589" s="107">
        <v>0</v>
      </c>
      <c r="AB2589" s="108">
        <v>1.40995906781271E-2</v>
      </c>
      <c r="AC2589" s="108" t="s">
        <v>156</v>
      </c>
      <c r="AD2589" s="110" t="s">
        <v>157</v>
      </c>
    </row>
    <row r="2590" spans="1:30" x14ac:dyDescent="0.2">
      <c r="A2590" s="105" t="s">
        <v>7534</v>
      </c>
      <c r="B2590" s="105" t="s">
        <v>7535</v>
      </c>
      <c r="C2590" s="105" t="s">
        <v>7536</v>
      </c>
      <c r="D2590" s="106">
        <v>0</v>
      </c>
      <c r="E2590" s="107">
        <v>0</v>
      </c>
      <c r="F2590" s="108">
        <v>4.6469188363729798E-2</v>
      </c>
      <c r="G2590" s="108" t="s">
        <v>156</v>
      </c>
      <c r="H2590" s="109">
        <v>0</v>
      </c>
      <c r="I2590" s="107">
        <v>0</v>
      </c>
      <c r="J2590" s="108">
        <v>1.01629003284349E-2</v>
      </c>
      <c r="K2590" s="108" t="s">
        <v>156</v>
      </c>
      <c r="L2590" s="110" t="s">
        <v>157</v>
      </c>
      <c r="M2590" s="106">
        <v>0</v>
      </c>
      <c r="N2590" s="111">
        <v>0</v>
      </c>
      <c r="O2590" s="112">
        <v>1.4834237076225699E-2</v>
      </c>
      <c r="P2590" s="112" t="s">
        <v>156</v>
      </c>
      <c r="Q2590" s="109">
        <v>0</v>
      </c>
      <c r="R2590" s="107">
        <v>0</v>
      </c>
      <c r="S2590" s="108">
        <v>3.8128126545046801E-3</v>
      </c>
      <c r="T2590" s="108" t="s">
        <v>156</v>
      </c>
      <c r="U2590" s="110" t="s">
        <v>157</v>
      </c>
      <c r="V2590" s="106">
        <v>0</v>
      </c>
      <c r="W2590" s="107">
        <v>0</v>
      </c>
      <c r="X2590" s="108">
        <v>3.6873018532720199E-3</v>
      </c>
      <c r="Y2590" s="108" t="s">
        <v>156</v>
      </c>
      <c r="Z2590" s="109">
        <v>0</v>
      </c>
      <c r="AA2590" s="107">
        <v>0</v>
      </c>
      <c r="AB2590" s="108">
        <v>5.8043046586845701E-3</v>
      </c>
      <c r="AC2590" s="108" t="s">
        <v>156</v>
      </c>
      <c r="AD2590" s="110" t="s">
        <v>157</v>
      </c>
    </row>
    <row r="2591" spans="1:30" x14ac:dyDescent="0.2">
      <c r="A2591" s="105" t="s">
        <v>7537</v>
      </c>
      <c r="B2591" s="105" t="s">
        <v>7538</v>
      </c>
      <c r="C2591" s="105" t="s">
        <v>7539</v>
      </c>
      <c r="D2591" s="106">
        <v>0</v>
      </c>
      <c r="E2591" s="107">
        <v>0</v>
      </c>
      <c r="F2591" s="108">
        <v>4.7162652455036501E-2</v>
      </c>
      <c r="G2591" s="108" t="s">
        <v>156</v>
      </c>
      <c r="H2591" s="109">
        <v>0</v>
      </c>
      <c r="I2591" s="107">
        <v>0</v>
      </c>
      <c r="J2591" s="108">
        <v>8.5745589470868997E-3</v>
      </c>
      <c r="K2591" s="108" t="s">
        <v>156</v>
      </c>
      <c r="L2591" s="110" t="s">
        <v>157</v>
      </c>
      <c r="M2591" s="116">
        <v>0</v>
      </c>
      <c r="N2591" s="111">
        <v>0</v>
      </c>
      <c r="O2591" s="115">
        <v>7.3280818266187694E-5</v>
      </c>
      <c r="P2591" s="112" t="s">
        <v>156</v>
      </c>
      <c r="Q2591" s="109">
        <v>0</v>
      </c>
      <c r="R2591" s="107">
        <v>0</v>
      </c>
      <c r="S2591" s="108">
        <v>3.4262697010838498E-3</v>
      </c>
      <c r="T2591" s="108" t="s">
        <v>156</v>
      </c>
      <c r="U2591" s="110" t="s">
        <v>157</v>
      </c>
      <c r="V2591" s="106">
        <v>0</v>
      </c>
      <c r="W2591" s="107">
        <v>0</v>
      </c>
      <c r="X2591" s="108">
        <v>3.1167789477031999E-3</v>
      </c>
      <c r="Y2591" s="108" t="s">
        <v>156</v>
      </c>
      <c r="Z2591" s="109">
        <v>0</v>
      </c>
      <c r="AA2591" s="107">
        <v>0</v>
      </c>
      <c r="AB2591" s="108">
        <v>8.1177376509766908E-3</v>
      </c>
      <c r="AC2591" s="108" t="s">
        <v>156</v>
      </c>
      <c r="AD2591" s="110" t="s">
        <v>157</v>
      </c>
    </row>
    <row r="2592" spans="1:30" x14ac:dyDescent="0.2">
      <c r="A2592" s="105" t="s">
        <v>7540</v>
      </c>
      <c r="B2592" s="105" t="s">
        <v>7541</v>
      </c>
      <c r="C2592" s="105" t="s">
        <v>7542</v>
      </c>
      <c r="D2592" s="106">
        <v>0</v>
      </c>
      <c r="E2592" s="107">
        <v>0</v>
      </c>
      <c r="F2592" s="108">
        <v>4.7448830590864799E-2</v>
      </c>
      <c r="G2592" s="108" t="s">
        <v>156</v>
      </c>
      <c r="H2592" s="109">
        <v>0</v>
      </c>
      <c r="I2592" s="107">
        <v>0</v>
      </c>
      <c r="J2592" s="108">
        <v>8.9466743354014808E-3</v>
      </c>
      <c r="K2592" s="108" t="s">
        <v>156</v>
      </c>
      <c r="L2592" s="110" t="s">
        <v>157</v>
      </c>
      <c r="M2592" s="106">
        <v>0</v>
      </c>
      <c r="N2592" s="111">
        <v>0</v>
      </c>
      <c r="O2592" s="112">
        <v>2.9983222319749699E-2</v>
      </c>
      <c r="P2592" s="112" t="s">
        <v>156</v>
      </c>
      <c r="Q2592" s="109">
        <v>0</v>
      </c>
      <c r="R2592" s="107">
        <v>0</v>
      </c>
      <c r="S2592" s="108">
        <v>2.9949037079280501E-3</v>
      </c>
      <c r="T2592" s="108" t="s">
        <v>156</v>
      </c>
      <c r="U2592" s="110" t="s">
        <v>157</v>
      </c>
      <c r="V2592" s="116">
        <v>0</v>
      </c>
      <c r="W2592" s="107">
        <v>0</v>
      </c>
      <c r="X2592" s="114">
        <v>6.1690169303204499E-5</v>
      </c>
      <c r="Y2592" s="108" t="s">
        <v>156</v>
      </c>
      <c r="Z2592" s="109">
        <v>0</v>
      </c>
      <c r="AA2592" s="107">
        <v>0</v>
      </c>
      <c r="AB2592" s="108">
        <v>9.9609567337647503E-3</v>
      </c>
      <c r="AC2592" s="108" t="s">
        <v>156</v>
      </c>
      <c r="AD2592" s="110" t="s">
        <v>157</v>
      </c>
    </row>
    <row r="2593" spans="1:30" x14ac:dyDescent="0.2">
      <c r="A2593" s="105" t="s">
        <v>7543</v>
      </c>
      <c r="B2593" s="105" t="s">
        <v>7544</v>
      </c>
      <c r="C2593" s="105" t="s">
        <v>7545</v>
      </c>
      <c r="D2593" s="106">
        <v>0</v>
      </c>
      <c r="E2593" s="107">
        <v>0</v>
      </c>
      <c r="F2593" s="108">
        <v>6.5651749080116201E-2</v>
      </c>
      <c r="G2593" s="108" t="s">
        <v>156</v>
      </c>
      <c r="H2593" s="109">
        <v>0</v>
      </c>
      <c r="I2593" s="107">
        <v>0</v>
      </c>
      <c r="J2593" s="108">
        <v>5.1874825363358397E-3</v>
      </c>
      <c r="K2593" s="108" t="s">
        <v>156</v>
      </c>
      <c r="L2593" s="110" t="s">
        <v>157</v>
      </c>
      <c r="M2593" s="116">
        <v>3.0907361307564698E-5</v>
      </c>
      <c r="N2593" s="111">
        <v>-1.6784707998025794E-5</v>
      </c>
      <c r="O2593" s="112">
        <v>3.8451684818408903E-2</v>
      </c>
      <c r="P2593" s="112">
        <v>124409.47137404999</v>
      </c>
      <c r="Q2593" s="109">
        <v>0</v>
      </c>
      <c r="R2593" s="107">
        <v>0</v>
      </c>
      <c r="S2593" s="108">
        <v>3.7791812864549201E-3</v>
      </c>
      <c r="T2593" s="108" t="s">
        <v>156</v>
      </c>
      <c r="U2593" s="110" t="s">
        <v>157</v>
      </c>
      <c r="V2593" s="106">
        <v>0</v>
      </c>
      <c r="W2593" s="107">
        <v>0</v>
      </c>
      <c r="X2593" s="108">
        <v>3.14701570187497E-3</v>
      </c>
      <c r="Y2593" s="108" t="s">
        <v>156</v>
      </c>
      <c r="Z2593" s="109">
        <v>1.5469909638554199E-4</v>
      </c>
      <c r="AA2593" s="107">
        <v>-7.9296515538795039E-5</v>
      </c>
      <c r="AB2593" s="108">
        <v>1.2864209155863299E-2</v>
      </c>
      <c r="AC2593" s="108">
        <v>8315.6330298161811</v>
      </c>
      <c r="AD2593" s="110" t="s">
        <v>157</v>
      </c>
    </row>
    <row r="2594" spans="1:30" x14ac:dyDescent="0.2">
      <c r="A2594" s="105" t="s">
        <v>7546</v>
      </c>
      <c r="B2594" s="105" t="s">
        <v>7547</v>
      </c>
      <c r="C2594" s="105" t="s">
        <v>7548</v>
      </c>
      <c r="D2594" s="106">
        <v>0</v>
      </c>
      <c r="E2594" s="107">
        <v>0</v>
      </c>
      <c r="F2594" s="108">
        <v>7.8984034122423705E-2</v>
      </c>
      <c r="G2594" s="108" t="s">
        <v>156</v>
      </c>
      <c r="H2594" s="109">
        <v>0</v>
      </c>
      <c r="I2594" s="107">
        <v>0</v>
      </c>
      <c r="J2594" s="108">
        <v>1.1916823311268501E-2</v>
      </c>
      <c r="K2594" s="108" t="s">
        <v>156</v>
      </c>
      <c r="L2594" s="110" t="s">
        <v>157</v>
      </c>
      <c r="M2594" s="106">
        <v>0</v>
      </c>
      <c r="N2594" s="111">
        <v>0</v>
      </c>
      <c r="O2594" s="112">
        <v>2.75081217080431E-2</v>
      </c>
      <c r="P2594" s="112" t="s">
        <v>156</v>
      </c>
      <c r="Q2594" s="113">
        <v>0</v>
      </c>
      <c r="R2594" s="107">
        <v>0</v>
      </c>
      <c r="S2594" s="108">
        <v>2.3280196760278801E-3</v>
      </c>
      <c r="T2594" s="108" t="s">
        <v>156</v>
      </c>
      <c r="U2594" s="110" t="s">
        <v>157</v>
      </c>
      <c r="V2594" s="106">
        <v>0</v>
      </c>
      <c r="W2594" s="107">
        <v>0</v>
      </c>
      <c r="X2594" s="108">
        <v>4.1120243781699898E-3</v>
      </c>
      <c r="Y2594" s="108" t="s">
        <v>156</v>
      </c>
      <c r="Z2594" s="109">
        <v>0</v>
      </c>
      <c r="AA2594" s="107">
        <v>0</v>
      </c>
      <c r="AB2594" s="108">
        <v>1.14201933665279E-2</v>
      </c>
      <c r="AC2594" s="108" t="s">
        <v>156</v>
      </c>
      <c r="AD2594" s="110" t="s">
        <v>157</v>
      </c>
    </row>
    <row r="2595" spans="1:30" x14ac:dyDescent="0.2">
      <c r="A2595" s="105" t="s">
        <v>7549</v>
      </c>
      <c r="B2595" s="105" t="s">
        <v>7550</v>
      </c>
      <c r="C2595" s="105" t="s">
        <v>7551</v>
      </c>
      <c r="D2595" s="106">
        <v>0</v>
      </c>
      <c r="E2595" s="107">
        <v>0</v>
      </c>
      <c r="F2595" s="108">
        <v>4.7451335030569301E-2</v>
      </c>
      <c r="G2595" s="108" t="s">
        <v>156</v>
      </c>
      <c r="H2595" s="109">
        <v>0</v>
      </c>
      <c r="I2595" s="107">
        <v>0</v>
      </c>
      <c r="J2595" s="108">
        <v>7.3393295973015003E-3</v>
      </c>
      <c r="K2595" s="108" t="s">
        <v>156</v>
      </c>
      <c r="L2595" s="110" t="s">
        <v>157</v>
      </c>
      <c r="M2595" s="106">
        <v>0</v>
      </c>
      <c r="N2595" s="111">
        <v>0</v>
      </c>
      <c r="O2595" s="112">
        <v>3.6668748015643203E-2</v>
      </c>
      <c r="P2595" s="112" t="s">
        <v>156</v>
      </c>
      <c r="Q2595" s="109">
        <v>0</v>
      </c>
      <c r="R2595" s="107">
        <v>0</v>
      </c>
      <c r="S2595" s="108">
        <v>3.7546886552735602E-3</v>
      </c>
      <c r="T2595" s="108" t="s">
        <v>156</v>
      </c>
      <c r="U2595" s="110" t="s">
        <v>157</v>
      </c>
      <c r="V2595" s="116">
        <v>0</v>
      </c>
      <c r="W2595" s="107">
        <v>0</v>
      </c>
      <c r="X2595" s="114">
        <v>8.2731281246961299E-5</v>
      </c>
      <c r="Y2595" s="108" t="s">
        <v>156</v>
      </c>
      <c r="Z2595" s="109">
        <v>0</v>
      </c>
      <c r="AA2595" s="107">
        <v>0</v>
      </c>
      <c r="AB2595" s="108">
        <v>9.9540120907256596E-3</v>
      </c>
      <c r="AC2595" s="108" t="s">
        <v>156</v>
      </c>
      <c r="AD2595" s="110" t="s">
        <v>157</v>
      </c>
    </row>
    <row r="2596" spans="1:30" x14ac:dyDescent="0.2">
      <c r="A2596" s="105" t="s">
        <v>7552</v>
      </c>
      <c r="B2596" s="105" t="s">
        <v>7553</v>
      </c>
      <c r="C2596" s="105" t="s">
        <v>7554</v>
      </c>
      <c r="D2596" s="116">
        <v>0</v>
      </c>
      <c r="E2596" s="107">
        <v>0</v>
      </c>
      <c r="F2596" s="114">
        <v>1.88993858328574E-5</v>
      </c>
      <c r="G2596" s="108" t="s">
        <v>156</v>
      </c>
      <c r="H2596" s="113">
        <v>0</v>
      </c>
      <c r="I2596" s="107">
        <v>0</v>
      </c>
      <c r="J2596" s="114">
        <v>5.9106874441174201E-5</v>
      </c>
      <c r="K2596" s="108" t="s">
        <v>156</v>
      </c>
      <c r="L2596" s="110" t="s">
        <v>157</v>
      </c>
      <c r="M2596" s="116">
        <v>0</v>
      </c>
      <c r="N2596" s="111">
        <v>0</v>
      </c>
      <c r="O2596" s="112">
        <v>1.0026982731664299E-4</v>
      </c>
      <c r="P2596" s="112" t="s">
        <v>156</v>
      </c>
      <c r="Q2596" s="109">
        <v>1.77338974886536E-4</v>
      </c>
      <c r="R2596" s="107">
        <v>-4.0909095719139415E-4</v>
      </c>
      <c r="S2596" s="108">
        <v>3.2564698727792903E-4</v>
      </c>
      <c r="T2596" s="108">
        <v>183.62967728119699</v>
      </c>
      <c r="U2596" s="110" t="s">
        <v>157</v>
      </c>
      <c r="V2596" s="116">
        <v>0</v>
      </c>
      <c r="W2596" s="107">
        <v>0</v>
      </c>
      <c r="X2596" s="114">
        <v>1.1500724304187901E-5</v>
      </c>
      <c r="Y2596" s="108" t="s">
        <v>156</v>
      </c>
      <c r="Z2596" s="113">
        <v>0</v>
      </c>
      <c r="AA2596" s="107">
        <v>0</v>
      </c>
      <c r="AB2596" s="114">
        <v>1.95038378524191E-5</v>
      </c>
      <c r="AC2596" s="108" t="s">
        <v>156</v>
      </c>
      <c r="AD2596" s="110" t="s">
        <v>157</v>
      </c>
    </row>
    <row r="2597" spans="1:30" x14ac:dyDescent="0.2">
      <c r="A2597" s="105" t="s">
        <v>7555</v>
      </c>
      <c r="B2597" s="105" t="s">
        <v>7556</v>
      </c>
      <c r="C2597" s="105" t="s">
        <v>7557</v>
      </c>
      <c r="D2597" s="116">
        <v>0</v>
      </c>
      <c r="E2597" s="107">
        <v>0</v>
      </c>
      <c r="F2597" s="114">
        <v>3.4968743441018302E-5</v>
      </c>
      <c r="G2597" s="108" t="s">
        <v>156</v>
      </c>
      <c r="H2597" s="109">
        <v>3.7782299698795198E-4</v>
      </c>
      <c r="I2597" s="107">
        <v>-9.308277826754176E-4</v>
      </c>
      <c r="J2597" s="108">
        <v>1.8952074449237201E-4</v>
      </c>
      <c r="K2597" s="108">
        <v>50.161251698084286</v>
      </c>
      <c r="L2597" s="110" t="s">
        <v>157</v>
      </c>
      <c r="M2597" s="116">
        <v>0</v>
      </c>
      <c r="N2597" s="111">
        <v>0</v>
      </c>
      <c r="O2597" s="112">
        <v>1.03490172304049E-4</v>
      </c>
      <c r="P2597" s="112" t="s">
        <v>156</v>
      </c>
      <c r="Q2597" s="113">
        <v>0</v>
      </c>
      <c r="R2597" s="107">
        <v>0</v>
      </c>
      <c r="S2597" s="108">
        <v>3.2977927609786E-4</v>
      </c>
      <c r="T2597" s="108" t="s">
        <v>156</v>
      </c>
      <c r="U2597" s="110" t="s">
        <v>157</v>
      </c>
      <c r="V2597" s="116">
        <v>0</v>
      </c>
      <c r="W2597" s="107">
        <v>0</v>
      </c>
      <c r="X2597" s="114">
        <v>7.8924433662564902E-5</v>
      </c>
      <c r="Y2597" s="108" t="s">
        <v>156</v>
      </c>
      <c r="Z2597" s="113">
        <v>0</v>
      </c>
      <c r="AA2597" s="107">
        <v>0</v>
      </c>
      <c r="AB2597" s="114">
        <v>2.8791691325291598E-5</v>
      </c>
      <c r="AC2597" s="108" t="s">
        <v>156</v>
      </c>
      <c r="AD2597" s="110" t="s">
        <v>157</v>
      </c>
    </row>
    <row r="2598" spans="1:30" x14ac:dyDescent="0.2">
      <c r="A2598" s="105" t="s">
        <v>7558</v>
      </c>
      <c r="B2598" s="105" t="s">
        <v>7559</v>
      </c>
      <c r="C2598" s="105" t="s">
        <v>7560</v>
      </c>
      <c r="D2598" s="116">
        <v>0</v>
      </c>
      <c r="E2598" s="107">
        <v>0</v>
      </c>
      <c r="F2598" s="114">
        <v>5.3205401277897497E-5</v>
      </c>
      <c r="G2598" s="108" t="s">
        <v>156</v>
      </c>
      <c r="H2598" s="113">
        <v>0</v>
      </c>
      <c r="I2598" s="107">
        <v>0</v>
      </c>
      <c r="J2598" s="108">
        <v>1.06156911052201E-4</v>
      </c>
      <c r="K2598" s="108" t="s">
        <v>156</v>
      </c>
      <c r="L2598" s="110" t="s">
        <v>157</v>
      </c>
      <c r="M2598" s="116">
        <v>0</v>
      </c>
      <c r="N2598" s="111">
        <v>0</v>
      </c>
      <c r="O2598" s="115">
        <v>1.63560748916283E-5</v>
      </c>
      <c r="P2598" s="112" t="s">
        <v>156</v>
      </c>
      <c r="Q2598" s="113">
        <v>0</v>
      </c>
      <c r="R2598" s="107">
        <v>0</v>
      </c>
      <c r="S2598" s="114">
        <v>3.02199734293687E-5</v>
      </c>
      <c r="T2598" s="108" t="s">
        <v>156</v>
      </c>
      <c r="U2598" s="110" t="s">
        <v>157</v>
      </c>
      <c r="V2598" s="106">
        <v>0</v>
      </c>
      <c r="W2598" s="107">
        <v>0</v>
      </c>
      <c r="X2598" s="108">
        <v>0</v>
      </c>
      <c r="Y2598" s="108" t="s">
        <v>156</v>
      </c>
      <c r="Z2598" s="113">
        <v>0</v>
      </c>
      <c r="AA2598" s="107">
        <v>0</v>
      </c>
      <c r="AB2598" s="114">
        <v>2.1789238158809501E-5</v>
      </c>
      <c r="AC2598" s="108" t="s">
        <v>156</v>
      </c>
      <c r="AD2598" s="110" t="s">
        <v>157</v>
      </c>
    </row>
    <row r="2599" spans="1:30" x14ac:dyDescent="0.2">
      <c r="A2599" s="105" t="s">
        <v>7561</v>
      </c>
      <c r="B2599" s="105" t="s">
        <v>7562</v>
      </c>
      <c r="C2599" s="105" t="s">
        <v>7563</v>
      </c>
      <c r="D2599" s="106">
        <v>0</v>
      </c>
      <c r="E2599" s="107">
        <v>0</v>
      </c>
      <c r="F2599" s="108">
        <v>3.4085176413942001E-4</v>
      </c>
      <c r="G2599" s="108" t="s">
        <v>156</v>
      </c>
      <c r="H2599" s="109">
        <v>3.6630213830398902E-4</v>
      </c>
      <c r="I2599" s="107">
        <v>-9.0244429244638836E-4</v>
      </c>
      <c r="J2599" s="108">
        <v>2.4725768853391897E-4</v>
      </c>
      <c r="K2599" s="108">
        <v>67.501022428846241</v>
      </c>
      <c r="L2599" s="110" t="s">
        <v>157</v>
      </c>
      <c r="M2599" s="106">
        <v>3.9687519619926499E-4</v>
      </c>
      <c r="N2599" s="111">
        <v>-2.155290519166205E-4</v>
      </c>
      <c r="O2599" s="112">
        <v>2.22146619258679E-4</v>
      </c>
      <c r="P2599" s="112">
        <v>55.973923637984811</v>
      </c>
      <c r="Q2599" s="109">
        <v>2.12144255995371E-4</v>
      </c>
      <c r="R2599" s="107">
        <v>-4.8938084142715721E-4</v>
      </c>
      <c r="S2599" s="114">
        <v>9.4923221831337898E-5</v>
      </c>
      <c r="T2599" s="108">
        <v>44.744658009222334</v>
      </c>
      <c r="U2599" s="110">
        <v>1.1830752746925104</v>
      </c>
      <c r="V2599" s="106">
        <v>5.0390357598976705E-4</v>
      </c>
      <c r="W2599" s="107">
        <v>-8.3441559196848335E-5</v>
      </c>
      <c r="X2599" s="108">
        <v>1.3451188072696101E-4</v>
      </c>
      <c r="Y2599" s="108">
        <v>26.693972247121462</v>
      </c>
      <c r="Z2599" s="109">
        <v>1.56498252154857E-4</v>
      </c>
      <c r="AA2599" s="107">
        <v>-8.0218736720117552E-5</v>
      </c>
      <c r="AB2599" s="114">
        <v>8.2989707213457597E-5</v>
      </c>
      <c r="AC2599" s="108">
        <v>53.029159157214245</v>
      </c>
      <c r="AD2599" s="110">
        <v>-5.6826869589379145E-2</v>
      </c>
    </row>
    <row r="2600" spans="1:30" x14ac:dyDescent="0.2">
      <c r="A2600" s="105" t="s">
        <v>7564</v>
      </c>
      <c r="B2600" s="105" t="s">
        <v>7565</v>
      </c>
      <c r="C2600" s="105" t="s">
        <v>7566</v>
      </c>
      <c r="D2600" s="106">
        <v>7.1036412108129799E-4</v>
      </c>
      <c r="E2600" s="107">
        <v>-2.882842572293031E-4</v>
      </c>
      <c r="F2600" s="108">
        <v>4.0382548039318998E-4</v>
      </c>
      <c r="G2600" s="108">
        <v>56.847674088395294</v>
      </c>
      <c r="H2600" s="109">
        <v>0</v>
      </c>
      <c r="I2600" s="107">
        <v>0</v>
      </c>
      <c r="J2600" s="108">
        <v>1.9759138352512699E-4</v>
      </c>
      <c r="K2600" s="108" t="s">
        <v>156</v>
      </c>
      <c r="L2600" s="110" t="s">
        <v>157</v>
      </c>
      <c r="M2600" s="106">
        <v>6.8958913201377697E-4</v>
      </c>
      <c r="N2600" s="111">
        <v>-3.7449176279666396E-4</v>
      </c>
      <c r="O2600" s="112">
        <v>2.9739169556257199E-4</v>
      </c>
      <c r="P2600" s="112">
        <v>43.125925533964264</v>
      </c>
      <c r="Q2600" s="109">
        <v>2.2781571345651999E-4</v>
      </c>
      <c r="R2600" s="107">
        <v>-5.2553223757381663E-4</v>
      </c>
      <c r="S2600" s="108">
        <v>1.21911275493113E-4</v>
      </c>
      <c r="T2600" s="108">
        <v>53.513110945431123</v>
      </c>
      <c r="U2600" s="110">
        <v>0.48884527976594483</v>
      </c>
      <c r="V2600" s="116">
        <v>0</v>
      </c>
      <c r="W2600" s="107">
        <v>0</v>
      </c>
      <c r="X2600" s="108">
        <v>1.0288244277429499E-4</v>
      </c>
      <c r="Y2600" s="108" t="s">
        <v>156</v>
      </c>
      <c r="Z2600" s="109">
        <v>2.38952552238686E-4</v>
      </c>
      <c r="AA2600" s="107">
        <v>-1.2248361635162444E-4</v>
      </c>
      <c r="AB2600" s="108">
        <v>1.05297117047384E-4</v>
      </c>
      <c r="AC2600" s="108">
        <v>44.06611942868237</v>
      </c>
      <c r="AD2600" s="110" t="s">
        <v>157</v>
      </c>
    </row>
    <row r="2601" spans="1:30" x14ac:dyDescent="0.2">
      <c r="A2601" s="105" t="s">
        <v>7567</v>
      </c>
      <c r="B2601" s="105" t="s">
        <v>7568</v>
      </c>
      <c r="C2601" s="105" t="s">
        <v>7569</v>
      </c>
      <c r="D2601" s="116">
        <v>0</v>
      </c>
      <c r="E2601" s="107">
        <v>0</v>
      </c>
      <c r="F2601" s="114">
        <v>2.7517298233102799E-5</v>
      </c>
      <c r="G2601" s="108" t="s">
        <v>156</v>
      </c>
      <c r="H2601" s="113">
        <v>0</v>
      </c>
      <c r="I2601" s="107">
        <v>0</v>
      </c>
      <c r="J2601" s="108">
        <v>1.3015512074088001E-4</v>
      </c>
      <c r="K2601" s="108" t="s">
        <v>156</v>
      </c>
      <c r="L2601" s="110" t="s">
        <v>157</v>
      </c>
      <c r="M2601" s="116">
        <v>0</v>
      </c>
      <c r="N2601" s="111">
        <v>0</v>
      </c>
      <c r="O2601" s="115">
        <v>4.14390320103282E-5</v>
      </c>
      <c r="P2601" s="112" t="s">
        <v>156</v>
      </c>
      <c r="Q2601" s="113">
        <v>0</v>
      </c>
      <c r="R2601" s="107">
        <v>0</v>
      </c>
      <c r="S2601" s="114">
        <v>4.6654788568496801E-5</v>
      </c>
      <c r="T2601" s="108" t="s">
        <v>156</v>
      </c>
      <c r="U2601" s="110" t="s">
        <v>157</v>
      </c>
      <c r="V2601" s="116">
        <v>0</v>
      </c>
      <c r="W2601" s="107">
        <v>0</v>
      </c>
      <c r="X2601" s="114">
        <v>1.32511070579334E-5</v>
      </c>
      <c r="Y2601" s="108" t="s">
        <v>156</v>
      </c>
      <c r="Z2601" s="113">
        <v>0</v>
      </c>
      <c r="AA2601" s="107">
        <v>0</v>
      </c>
      <c r="AB2601" s="114">
        <v>4.8420921034968502E-5</v>
      </c>
      <c r="AC2601" s="108" t="s">
        <v>156</v>
      </c>
      <c r="AD2601" s="110" t="s">
        <v>157</v>
      </c>
    </row>
    <row r="2602" spans="1:30" x14ac:dyDescent="0.2">
      <c r="A2602" s="105" t="s">
        <v>7570</v>
      </c>
      <c r="B2602" s="105" t="s">
        <v>7571</v>
      </c>
      <c r="C2602" s="105" t="s">
        <v>7572</v>
      </c>
      <c r="D2602" s="116">
        <v>0</v>
      </c>
      <c r="E2602" s="107">
        <v>0</v>
      </c>
      <c r="F2602" s="108">
        <v>1.02173420174401E-4</v>
      </c>
      <c r="G2602" s="108" t="s">
        <v>156</v>
      </c>
      <c r="H2602" s="109">
        <v>3.2869701262378703E-4</v>
      </c>
      <c r="I2602" s="107">
        <v>-8.0979801089871165E-4</v>
      </c>
      <c r="J2602" s="108">
        <v>2.1040086936232799E-4</v>
      </c>
      <c r="K2602" s="108">
        <v>64.01058156349724</v>
      </c>
      <c r="L2602" s="110" t="s">
        <v>157</v>
      </c>
      <c r="M2602" s="106">
        <v>0</v>
      </c>
      <c r="N2602" s="111">
        <v>0</v>
      </c>
      <c r="O2602" s="112">
        <v>2.9952603913769302E-4</v>
      </c>
      <c r="P2602" s="112" t="s">
        <v>156</v>
      </c>
      <c r="Q2602" s="113">
        <v>0</v>
      </c>
      <c r="R2602" s="107">
        <v>0</v>
      </c>
      <c r="S2602" s="114">
        <v>6.3851700892582805E-5</v>
      </c>
      <c r="T2602" s="108" t="s">
        <v>156</v>
      </c>
      <c r="U2602" s="110" t="s">
        <v>157</v>
      </c>
      <c r="V2602" s="106">
        <v>7.60559938986856E-4</v>
      </c>
      <c r="W2602" s="107">
        <v>-1.2594137092016163E-4</v>
      </c>
      <c r="X2602" s="108">
        <v>1.69629653795876E-4</v>
      </c>
      <c r="Y2602" s="108">
        <v>22.30325909905801</v>
      </c>
      <c r="Z2602" s="113">
        <v>0</v>
      </c>
      <c r="AA2602" s="107">
        <v>0</v>
      </c>
      <c r="AB2602" s="114">
        <v>7.6292570577573803E-5</v>
      </c>
      <c r="AC2602" s="108" t="s">
        <v>156</v>
      </c>
      <c r="AD2602" s="110" t="s">
        <v>157</v>
      </c>
    </row>
    <row r="2603" spans="1:30" x14ac:dyDescent="0.2">
      <c r="A2603" s="105" t="s">
        <v>7573</v>
      </c>
      <c r="B2603" s="105" t="s">
        <v>7574</v>
      </c>
      <c r="C2603" s="105" t="s">
        <v>7575</v>
      </c>
      <c r="D2603" s="116">
        <v>0</v>
      </c>
      <c r="E2603" s="107">
        <v>0</v>
      </c>
      <c r="F2603" s="108">
        <v>1.3428141490364799E-4</v>
      </c>
      <c r="G2603" s="108" t="s">
        <v>156</v>
      </c>
      <c r="H2603" s="109">
        <v>0</v>
      </c>
      <c r="I2603" s="107">
        <v>0</v>
      </c>
      <c r="J2603" s="108">
        <v>1.8461170165003701E-4</v>
      </c>
      <c r="K2603" s="108" t="s">
        <v>156</v>
      </c>
      <c r="L2603" s="110" t="s">
        <v>157</v>
      </c>
      <c r="M2603" s="116">
        <v>0</v>
      </c>
      <c r="N2603" s="111">
        <v>0</v>
      </c>
      <c r="O2603" s="115">
        <v>3.0639301892934699E-5</v>
      </c>
      <c r="P2603" s="112" t="s">
        <v>156</v>
      </c>
      <c r="Q2603" s="113">
        <v>0</v>
      </c>
      <c r="R2603" s="107">
        <v>0</v>
      </c>
      <c r="S2603" s="114">
        <v>2.7636489724246999E-5</v>
      </c>
      <c r="T2603" s="108" t="s">
        <v>156</v>
      </c>
      <c r="U2603" s="110" t="s">
        <v>157</v>
      </c>
      <c r="V2603" s="116">
        <v>0</v>
      </c>
      <c r="W2603" s="107">
        <v>0</v>
      </c>
      <c r="X2603" s="108">
        <v>1.1790999868939699E-4</v>
      </c>
      <c r="Y2603" s="108" t="s">
        <v>156</v>
      </c>
      <c r="Z2603" s="113">
        <v>0</v>
      </c>
      <c r="AA2603" s="107">
        <v>0</v>
      </c>
      <c r="AB2603" s="114">
        <v>5.5164749412617502E-5</v>
      </c>
      <c r="AC2603" s="108" t="s">
        <v>156</v>
      </c>
      <c r="AD2603" s="110" t="s">
        <v>157</v>
      </c>
    </row>
    <row r="2604" spans="1:30" x14ac:dyDescent="0.2">
      <c r="A2604" s="105" t="s">
        <v>7576</v>
      </c>
      <c r="B2604" s="105" t="s">
        <v>7577</v>
      </c>
      <c r="C2604" s="105" t="s">
        <v>7578</v>
      </c>
      <c r="D2604" s="116">
        <v>0</v>
      </c>
      <c r="E2604" s="107">
        <v>0</v>
      </c>
      <c r="F2604" s="114">
        <v>7.8090359093636404E-6</v>
      </c>
      <c r="G2604" s="108" t="s">
        <v>156</v>
      </c>
      <c r="H2604" s="109">
        <v>3.2763527347177501E-4</v>
      </c>
      <c r="I2604" s="107">
        <v>-8.0718224555746492E-4</v>
      </c>
      <c r="J2604" s="114">
        <v>5.06796125323741E-5</v>
      </c>
      <c r="K2604" s="108">
        <v>15.468301686613126</v>
      </c>
      <c r="L2604" s="110" t="s">
        <v>157</v>
      </c>
      <c r="M2604" s="116">
        <v>0</v>
      </c>
      <c r="N2604" s="111">
        <v>0</v>
      </c>
      <c r="O2604" s="115">
        <v>1.24503464071774E-5</v>
      </c>
      <c r="P2604" s="112" t="s">
        <v>156</v>
      </c>
      <c r="Q2604" s="113">
        <v>0</v>
      </c>
      <c r="R2604" s="107">
        <v>0</v>
      </c>
      <c r="S2604" s="114">
        <v>6.4199995517071203E-5</v>
      </c>
      <c r="T2604" s="108" t="s">
        <v>156</v>
      </c>
      <c r="U2604" s="110" t="s">
        <v>157</v>
      </c>
      <c r="V2604" s="116">
        <v>0</v>
      </c>
      <c r="W2604" s="107">
        <v>0</v>
      </c>
      <c r="X2604" s="114">
        <v>1.3771982198347E-5</v>
      </c>
      <c r="Y2604" s="108" t="s">
        <v>156</v>
      </c>
      <c r="Z2604" s="113">
        <v>0</v>
      </c>
      <c r="AA2604" s="107">
        <v>0</v>
      </c>
      <c r="AB2604" s="114">
        <v>6.2687022287195003E-5</v>
      </c>
      <c r="AC2604" s="108" t="s">
        <v>156</v>
      </c>
      <c r="AD2604" s="110" t="s">
        <v>157</v>
      </c>
    </row>
    <row r="2605" spans="1:30" x14ac:dyDescent="0.2">
      <c r="A2605" s="105" t="s">
        <v>7579</v>
      </c>
      <c r="B2605" s="105" t="s">
        <v>7580</v>
      </c>
      <c r="C2605" s="105" t="s">
        <v>7581</v>
      </c>
      <c r="D2605" s="116">
        <v>0</v>
      </c>
      <c r="E2605" s="107">
        <v>0</v>
      </c>
      <c r="F2605" s="114">
        <v>4.7096189793413703E-5</v>
      </c>
      <c r="G2605" s="108" t="s">
        <v>156</v>
      </c>
      <c r="H2605" s="113">
        <v>0</v>
      </c>
      <c r="I2605" s="107">
        <v>0</v>
      </c>
      <c r="J2605" s="114">
        <v>1.2723660431405E-5</v>
      </c>
      <c r="K2605" s="108" t="s">
        <v>156</v>
      </c>
      <c r="L2605" s="110" t="s">
        <v>157</v>
      </c>
      <c r="M2605" s="116">
        <v>5.9696672477367397E-5</v>
      </c>
      <c r="N2605" s="111">
        <v>-3.241917697261182E-5</v>
      </c>
      <c r="O2605" s="112">
        <v>1.6989286647175499E-4</v>
      </c>
      <c r="P2605" s="112">
        <v>284.59352828445492</v>
      </c>
      <c r="Q2605" s="113">
        <v>0</v>
      </c>
      <c r="R2605" s="107">
        <v>0</v>
      </c>
      <c r="S2605" s="114">
        <v>6.0715473653004402E-5</v>
      </c>
      <c r="T2605" s="108" t="s">
        <v>156</v>
      </c>
      <c r="U2605" s="110" t="s">
        <v>157</v>
      </c>
      <c r="V2605" s="116">
        <v>0</v>
      </c>
      <c r="W2605" s="107">
        <v>0</v>
      </c>
      <c r="X2605" s="114">
        <v>9.0393967550986406E-5</v>
      </c>
      <c r="Y2605" s="108" t="s">
        <v>156</v>
      </c>
      <c r="Z2605" s="113">
        <v>0</v>
      </c>
      <c r="AA2605" s="107">
        <v>0</v>
      </c>
      <c r="AB2605" s="114">
        <v>9.7673954801886702E-6</v>
      </c>
      <c r="AC2605" s="108" t="s">
        <v>156</v>
      </c>
      <c r="AD2605" s="110" t="s">
        <v>157</v>
      </c>
    </row>
    <row r="2606" spans="1:30" x14ac:dyDescent="0.2">
      <c r="A2606" s="105" t="s">
        <v>7582</v>
      </c>
      <c r="B2606" s="105" t="s">
        <v>7583</v>
      </c>
      <c r="C2606" s="105" t="s">
        <v>7584</v>
      </c>
      <c r="D2606" s="106">
        <v>0</v>
      </c>
      <c r="E2606" s="107">
        <v>0</v>
      </c>
      <c r="F2606" s="108">
        <v>1.6112582838584099E-4</v>
      </c>
      <c r="G2606" s="108" t="s">
        <v>156</v>
      </c>
      <c r="H2606" s="113">
        <v>0</v>
      </c>
      <c r="I2606" s="107">
        <v>0</v>
      </c>
      <c r="J2606" s="114">
        <v>1.09418734373122E-5</v>
      </c>
      <c r="K2606" s="108" t="s">
        <v>156</v>
      </c>
      <c r="L2606" s="110" t="s">
        <v>157</v>
      </c>
      <c r="M2606" s="116">
        <v>0</v>
      </c>
      <c r="N2606" s="111">
        <v>0</v>
      </c>
      <c r="O2606" s="115">
        <v>4.5343841081218001E-5</v>
      </c>
      <c r="P2606" s="112" t="s">
        <v>156</v>
      </c>
      <c r="Q2606" s="113">
        <v>0</v>
      </c>
      <c r="R2606" s="107">
        <v>0</v>
      </c>
      <c r="S2606" s="114">
        <v>7.8472638009343606E-6</v>
      </c>
      <c r="T2606" s="108" t="s">
        <v>156</v>
      </c>
      <c r="U2606" s="110" t="s">
        <v>157</v>
      </c>
      <c r="V2606" s="106">
        <v>4.19360552832091E-4</v>
      </c>
      <c r="W2606" s="107">
        <v>-6.9442052133149702E-5</v>
      </c>
      <c r="X2606" s="108">
        <v>1.4153623659356201E-4</v>
      </c>
      <c r="Y2606" s="108">
        <v>33.75048884252881</v>
      </c>
      <c r="Z2606" s="113">
        <v>0</v>
      </c>
      <c r="AA2606" s="107">
        <v>0</v>
      </c>
      <c r="AB2606" s="114">
        <v>7.9891538684652503E-6</v>
      </c>
      <c r="AC2606" s="108" t="s">
        <v>156</v>
      </c>
      <c r="AD2606" s="110" t="s">
        <v>157</v>
      </c>
    </row>
    <row r="2607" spans="1:30" x14ac:dyDescent="0.2">
      <c r="A2607" s="105" t="s">
        <v>7585</v>
      </c>
      <c r="B2607" s="105" t="s">
        <v>7586</v>
      </c>
      <c r="C2607" s="105" t="s">
        <v>7587</v>
      </c>
      <c r="D2607" s="116">
        <v>0</v>
      </c>
      <c r="E2607" s="107">
        <v>0</v>
      </c>
      <c r="F2607" s="114">
        <v>2.90130294976413E-5</v>
      </c>
      <c r="G2607" s="108" t="s">
        <v>156</v>
      </c>
      <c r="H2607" s="113">
        <v>0</v>
      </c>
      <c r="I2607" s="107">
        <v>0</v>
      </c>
      <c r="J2607" s="114">
        <v>4.55656789776806E-5</v>
      </c>
      <c r="K2607" s="108" t="s">
        <v>156</v>
      </c>
      <c r="L2607" s="110" t="s">
        <v>157</v>
      </c>
      <c r="M2607" s="116">
        <v>0</v>
      </c>
      <c r="N2607" s="111">
        <v>0</v>
      </c>
      <c r="O2607" s="115">
        <v>4.1148763610784799E-5</v>
      </c>
      <c r="P2607" s="112" t="s">
        <v>156</v>
      </c>
      <c r="Q2607" s="113">
        <v>0</v>
      </c>
      <c r="R2607" s="107">
        <v>0</v>
      </c>
      <c r="S2607" s="114">
        <v>3.41735473044634E-5</v>
      </c>
      <c r="T2607" s="108" t="s">
        <v>156</v>
      </c>
      <c r="U2607" s="110" t="s">
        <v>157</v>
      </c>
      <c r="V2607" s="116">
        <v>0</v>
      </c>
      <c r="W2607" s="107">
        <v>0</v>
      </c>
      <c r="X2607" s="114">
        <v>4.4324168967403199E-6</v>
      </c>
      <c r="Y2607" s="108" t="s">
        <v>156</v>
      </c>
      <c r="Z2607" s="113">
        <v>1.29104174251056E-4</v>
      </c>
      <c r="AA2607" s="107">
        <v>-6.6176929269891652E-5</v>
      </c>
      <c r="AB2607" s="114">
        <v>6.1082191642848098E-5</v>
      </c>
      <c r="AC2607" s="108">
        <v>47.312328975566395</v>
      </c>
      <c r="AD2607" s="110" t="s">
        <v>157</v>
      </c>
    </row>
    <row r="2608" spans="1:30" x14ac:dyDescent="0.2">
      <c r="A2608" s="105" t="s">
        <v>7588</v>
      </c>
      <c r="B2608" s="105" t="s">
        <v>7589</v>
      </c>
      <c r="C2608" s="105" t="s">
        <v>7590</v>
      </c>
      <c r="D2608" s="106">
        <v>0</v>
      </c>
      <c r="E2608" s="107">
        <v>0</v>
      </c>
      <c r="F2608" s="108">
        <v>1.54024996491267E-4</v>
      </c>
      <c r="G2608" s="108" t="s">
        <v>156</v>
      </c>
      <c r="H2608" s="113">
        <v>0</v>
      </c>
      <c r="I2608" s="107">
        <v>0</v>
      </c>
      <c r="J2608" s="114">
        <v>7.7852038104788401E-7</v>
      </c>
      <c r="K2608" s="108" t="s">
        <v>156</v>
      </c>
      <c r="L2608" s="110" t="s">
        <v>157</v>
      </c>
      <c r="M2608" s="106">
        <v>1.6564458468070801E-4</v>
      </c>
      <c r="N2608" s="111">
        <v>-8.9955786184809394E-5</v>
      </c>
      <c r="O2608" s="112">
        <v>1.6344552875963199E-4</v>
      </c>
      <c r="P2608" s="112">
        <v>98.672425105043516</v>
      </c>
      <c r="Q2608" s="113">
        <v>0</v>
      </c>
      <c r="R2608" s="107">
        <v>0</v>
      </c>
      <c r="S2608" s="114">
        <v>6.5584021051954099E-5</v>
      </c>
      <c r="T2608" s="108" t="s">
        <v>156</v>
      </c>
      <c r="U2608" s="110" t="s">
        <v>157</v>
      </c>
      <c r="V2608" s="116">
        <v>0</v>
      </c>
      <c r="W2608" s="107">
        <v>0</v>
      </c>
      <c r="X2608" s="108">
        <v>1.03262075160413E-4</v>
      </c>
      <c r="Y2608" s="108" t="s">
        <v>156</v>
      </c>
      <c r="Z2608" s="113">
        <v>0</v>
      </c>
      <c r="AA2608" s="107">
        <v>0</v>
      </c>
      <c r="AB2608" s="114">
        <v>1.04794040014857E-5</v>
      </c>
      <c r="AC2608" s="108" t="s">
        <v>156</v>
      </c>
      <c r="AD2608" s="110" t="s">
        <v>157</v>
      </c>
    </row>
    <row r="2609" spans="1:30" x14ac:dyDescent="0.2">
      <c r="A2609" s="105" t="s">
        <v>7591</v>
      </c>
      <c r="B2609" s="105" t="s">
        <v>7592</v>
      </c>
      <c r="C2609" s="105" t="s">
        <v>7593</v>
      </c>
      <c r="D2609" s="116">
        <v>0</v>
      </c>
      <c r="E2609" s="107">
        <v>0</v>
      </c>
      <c r="F2609" s="114">
        <v>3.39816517868243E-5</v>
      </c>
      <c r="G2609" s="108" t="s">
        <v>156</v>
      </c>
      <c r="H2609" s="113">
        <v>0</v>
      </c>
      <c r="I2609" s="107">
        <v>0</v>
      </c>
      <c r="J2609" s="114">
        <v>7.1013315083304797E-6</v>
      </c>
      <c r="K2609" s="108" t="s">
        <v>156</v>
      </c>
      <c r="L2609" s="110" t="s">
        <v>157</v>
      </c>
      <c r="M2609" s="116">
        <v>0</v>
      </c>
      <c r="N2609" s="111">
        <v>0</v>
      </c>
      <c r="O2609" s="115">
        <v>1.9805145609797E-5</v>
      </c>
      <c r="P2609" s="112" t="s">
        <v>156</v>
      </c>
      <c r="Q2609" s="113">
        <v>0</v>
      </c>
      <c r="R2609" s="107">
        <v>0</v>
      </c>
      <c r="S2609" s="114">
        <v>7.52556394283493E-6</v>
      </c>
      <c r="T2609" s="108" t="s">
        <v>156</v>
      </c>
      <c r="U2609" s="110" t="s">
        <v>157</v>
      </c>
      <c r="V2609" s="116">
        <v>0</v>
      </c>
      <c r="W2609" s="107">
        <v>0</v>
      </c>
      <c r="X2609" s="114">
        <v>3.2793122265065703E-5</v>
      </c>
      <c r="Y2609" s="108" t="s">
        <v>156</v>
      </c>
      <c r="Z2609" s="113">
        <v>0</v>
      </c>
      <c r="AA2609" s="107">
        <v>0</v>
      </c>
      <c r="AB2609" s="114">
        <v>5.8434077552387499E-6</v>
      </c>
      <c r="AC2609" s="108" t="s">
        <v>156</v>
      </c>
      <c r="AD2609" s="110" t="s">
        <v>157</v>
      </c>
    </row>
    <row r="2610" spans="1:30" x14ac:dyDescent="0.2">
      <c r="A2610" s="105" t="s">
        <v>7594</v>
      </c>
      <c r="B2610" s="105" t="s">
        <v>7595</v>
      </c>
      <c r="C2610" s="105" t="s">
        <v>7596</v>
      </c>
      <c r="D2610" s="116">
        <v>0</v>
      </c>
      <c r="E2610" s="107">
        <v>0</v>
      </c>
      <c r="F2610" s="114">
        <v>5.1254390756427503E-6</v>
      </c>
      <c r="G2610" s="108" t="s">
        <v>156</v>
      </c>
      <c r="H2610" s="113">
        <v>0</v>
      </c>
      <c r="I2610" s="107">
        <v>0</v>
      </c>
      <c r="J2610" s="114">
        <v>1.04265354523751E-5</v>
      </c>
      <c r="K2610" s="108" t="s">
        <v>156</v>
      </c>
      <c r="L2610" s="110" t="s">
        <v>157</v>
      </c>
      <c r="M2610" s="106">
        <v>0</v>
      </c>
      <c r="N2610" s="111">
        <v>0</v>
      </c>
      <c r="O2610" s="112">
        <v>0</v>
      </c>
      <c r="P2610" s="112" t="s">
        <v>156</v>
      </c>
      <c r="Q2610" s="113">
        <v>0</v>
      </c>
      <c r="R2610" s="107">
        <v>0</v>
      </c>
      <c r="S2610" s="114">
        <v>5.2326884435192697E-6</v>
      </c>
      <c r="T2610" s="108" t="s">
        <v>156</v>
      </c>
      <c r="U2610" s="110" t="s">
        <v>157</v>
      </c>
      <c r="V2610" s="106">
        <v>0</v>
      </c>
      <c r="W2610" s="107">
        <v>0</v>
      </c>
      <c r="X2610" s="108">
        <v>0</v>
      </c>
      <c r="Y2610" s="108" t="s">
        <v>156</v>
      </c>
      <c r="Z2610" s="113">
        <v>0</v>
      </c>
      <c r="AA2610" s="107">
        <v>0</v>
      </c>
      <c r="AB2610" s="114">
        <v>4.8730810131765297E-6</v>
      </c>
      <c r="AC2610" s="108" t="s">
        <v>156</v>
      </c>
      <c r="AD2610" s="110" t="s">
        <v>157</v>
      </c>
    </row>
    <row r="2611" spans="1:30" x14ac:dyDescent="0.2">
      <c r="A2611" s="105" t="s">
        <v>7597</v>
      </c>
      <c r="B2611" s="105" t="s">
        <v>7598</v>
      </c>
      <c r="C2611" s="105" t="s">
        <v>7599</v>
      </c>
      <c r="D2611" s="116">
        <v>0</v>
      </c>
      <c r="E2611" s="107">
        <v>0</v>
      </c>
      <c r="F2611" s="114">
        <v>8.6754990492425102E-5</v>
      </c>
      <c r="G2611" s="108" t="s">
        <v>156</v>
      </c>
      <c r="H2611" s="113">
        <v>0</v>
      </c>
      <c r="I2611" s="107">
        <v>0</v>
      </c>
      <c r="J2611" s="114">
        <v>3.6477350349803798E-5</v>
      </c>
      <c r="K2611" s="108" t="s">
        <v>156</v>
      </c>
      <c r="L2611" s="110" t="s">
        <v>157</v>
      </c>
      <c r="M2611" s="116">
        <v>0</v>
      </c>
      <c r="N2611" s="111">
        <v>0</v>
      </c>
      <c r="O2611" s="115">
        <v>5.4023155310366497E-5</v>
      </c>
      <c r="P2611" s="112" t="s">
        <v>156</v>
      </c>
      <c r="Q2611" s="113">
        <v>0</v>
      </c>
      <c r="R2611" s="107">
        <v>0</v>
      </c>
      <c r="S2611" s="114">
        <v>4.4540243664752699E-5</v>
      </c>
      <c r="T2611" s="108" t="s">
        <v>156</v>
      </c>
      <c r="U2611" s="110" t="s">
        <v>157</v>
      </c>
      <c r="V2611" s="116">
        <v>0</v>
      </c>
      <c r="W2611" s="107">
        <v>0</v>
      </c>
      <c r="X2611" s="114">
        <v>3.4965583214441999E-5</v>
      </c>
      <c r="Y2611" s="108" t="s">
        <v>156</v>
      </c>
      <c r="Z2611" s="113">
        <v>0</v>
      </c>
      <c r="AA2611" s="107">
        <v>0</v>
      </c>
      <c r="AB2611" s="114">
        <v>1.5886734997528901E-5</v>
      </c>
      <c r="AC2611" s="108" t="s">
        <v>156</v>
      </c>
      <c r="AD2611" s="110" t="s">
        <v>157</v>
      </c>
    </row>
    <row r="2612" spans="1:30" x14ac:dyDescent="0.2">
      <c r="A2612" s="105" t="s">
        <v>7600</v>
      </c>
      <c r="B2612" s="105" t="s">
        <v>7601</v>
      </c>
      <c r="C2612" s="105" t="s">
        <v>7602</v>
      </c>
      <c r="D2612" s="106">
        <v>2.29035441700779E-4</v>
      </c>
      <c r="E2612" s="107">
        <v>-9.294854600678501E-5</v>
      </c>
      <c r="F2612" s="114">
        <v>9.6048392531583097E-5</v>
      </c>
      <c r="G2612" s="108">
        <v>41.93603916422007</v>
      </c>
      <c r="H2612" s="109">
        <v>2.3403830318235799E-4</v>
      </c>
      <c r="I2612" s="107">
        <v>-5.7659104011421034E-4</v>
      </c>
      <c r="J2612" s="114">
        <v>4.8604683379977902E-5</v>
      </c>
      <c r="K2612" s="108">
        <v>20.767832751763756</v>
      </c>
      <c r="L2612" s="110">
        <v>2.6330442160050178</v>
      </c>
      <c r="M2612" s="106">
        <v>2.4996559355605402E-4</v>
      </c>
      <c r="N2612" s="111">
        <v>-1.357475798610047E-4</v>
      </c>
      <c r="O2612" s="115">
        <v>7.01688784126363E-5</v>
      </c>
      <c r="P2612" s="112">
        <v>28.07141471528206</v>
      </c>
      <c r="Q2612" s="113">
        <v>1.01254118098988E-4</v>
      </c>
      <c r="R2612" s="107">
        <v>-2.3357608850049994E-4</v>
      </c>
      <c r="S2612" s="114">
        <v>4.75401278800329E-5</v>
      </c>
      <c r="T2612" s="108">
        <v>46.951303090267146</v>
      </c>
      <c r="U2612" s="110">
        <v>0.78296611357737433</v>
      </c>
      <c r="V2612" s="116">
        <v>0</v>
      </c>
      <c r="W2612" s="107">
        <v>0</v>
      </c>
      <c r="X2612" s="114">
        <v>4.7062844455004998E-5</v>
      </c>
      <c r="Y2612" s="108" t="s">
        <v>156</v>
      </c>
      <c r="Z2612" s="113">
        <v>9.5826789911527803E-5</v>
      </c>
      <c r="AA2612" s="107">
        <v>-4.9119424177596431E-5</v>
      </c>
      <c r="AB2612" s="114">
        <v>2.3878054843658499E-5</v>
      </c>
      <c r="AC2612" s="108">
        <v>24.917932517309556</v>
      </c>
      <c r="AD2612" s="110" t="s">
        <v>157</v>
      </c>
    </row>
    <row r="2613" spans="1:30" x14ac:dyDescent="0.2">
      <c r="A2613" s="105" t="s">
        <v>7603</v>
      </c>
      <c r="B2613" s="105" t="s">
        <v>7604</v>
      </c>
      <c r="C2613" s="105" t="s">
        <v>7605</v>
      </c>
      <c r="D2613" s="116">
        <v>0</v>
      </c>
      <c r="E2613" s="107">
        <v>0</v>
      </c>
      <c r="F2613" s="114">
        <v>9.8702303658065802E-6</v>
      </c>
      <c r="G2613" s="108" t="s">
        <v>156</v>
      </c>
      <c r="H2613" s="113">
        <v>0</v>
      </c>
      <c r="I2613" s="107">
        <v>0</v>
      </c>
      <c r="J2613" s="114">
        <v>2.5725723976069201E-5</v>
      </c>
      <c r="K2613" s="108" t="s">
        <v>156</v>
      </c>
      <c r="L2613" s="110" t="s">
        <v>157</v>
      </c>
      <c r="M2613" s="116">
        <v>0</v>
      </c>
      <c r="N2613" s="111">
        <v>0</v>
      </c>
      <c r="O2613" s="115">
        <v>1.3393960916344499E-5</v>
      </c>
      <c r="P2613" s="112" t="s">
        <v>156</v>
      </c>
      <c r="Q2613" s="113">
        <v>0</v>
      </c>
      <c r="R2613" s="107">
        <v>0</v>
      </c>
      <c r="S2613" s="114">
        <v>1.4418634871558099E-5</v>
      </c>
      <c r="T2613" s="108" t="s">
        <v>156</v>
      </c>
      <c r="U2613" s="110" t="s">
        <v>157</v>
      </c>
      <c r="V2613" s="116">
        <v>0</v>
      </c>
      <c r="W2613" s="107">
        <v>0</v>
      </c>
      <c r="X2613" s="114">
        <v>6.4217347591828899E-6</v>
      </c>
      <c r="Y2613" s="108" t="s">
        <v>156</v>
      </c>
      <c r="Z2613" s="113">
        <v>0</v>
      </c>
      <c r="AA2613" s="107">
        <v>0</v>
      </c>
      <c r="AB2613" s="114">
        <v>1.2265274296861101E-5</v>
      </c>
      <c r="AC2613" s="108" t="s">
        <v>156</v>
      </c>
      <c r="AD2613" s="110" t="s">
        <v>157</v>
      </c>
    </row>
    <row r="2614" spans="1:30" x14ac:dyDescent="0.2">
      <c r="A2614" s="105" t="s">
        <v>7606</v>
      </c>
      <c r="B2614" s="105" t="s">
        <v>7607</v>
      </c>
      <c r="C2614" s="105" t="s">
        <v>7608</v>
      </c>
      <c r="D2614" s="116">
        <v>0</v>
      </c>
      <c r="E2614" s="107">
        <v>0</v>
      </c>
      <c r="F2614" s="114">
        <v>4.9831819635551099E-5</v>
      </c>
      <c r="G2614" s="108" t="s">
        <v>156</v>
      </c>
      <c r="H2614" s="113">
        <v>0</v>
      </c>
      <c r="I2614" s="107">
        <v>0</v>
      </c>
      <c r="J2614" s="114">
        <v>1.2605869786778101E-5</v>
      </c>
      <c r="K2614" s="108" t="s">
        <v>156</v>
      </c>
      <c r="L2614" s="110" t="s">
        <v>157</v>
      </c>
      <c r="M2614" s="116">
        <v>0</v>
      </c>
      <c r="N2614" s="111">
        <v>0</v>
      </c>
      <c r="O2614" s="115">
        <v>4.2039541398923003E-5</v>
      </c>
      <c r="P2614" s="112" t="s">
        <v>156</v>
      </c>
      <c r="Q2614" s="113">
        <v>0</v>
      </c>
      <c r="R2614" s="107">
        <v>0</v>
      </c>
      <c r="S2614" s="114">
        <v>1.4396473505613E-5</v>
      </c>
      <c r="T2614" s="108" t="s">
        <v>156</v>
      </c>
      <c r="U2614" s="110" t="s">
        <v>157</v>
      </c>
      <c r="V2614" s="106">
        <v>2.87500794577685E-4</v>
      </c>
      <c r="W2614" s="107">
        <v>-4.7607351312747976E-5</v>
      </c>
      <c r="X2614" s="114">
        <v>6.2575557672006504E-5</v>
      </c>
      <c r="Y2614" s="108">
        <v>21.765351210220079</v>
      </c>
      <c r="Z2614" s="113">
        <v>0</v>
      </c>
      <c r="AA2614" s="107">
        <v>0</v>
      </c>
      <c r="AB2614" s="114">
        <v>1.1562220185087199E-5</v>
      </c>
      <c r="AC2614" s="108" t="s">
        <v>156</v>
      </c>
      <c r="AD2614" s="110" t="s">
        <v>157</v>
      </c>
    </row>
    <row r="2615" spans="1:30" x14ac:dyDescent="0.2">
      <c r="A2615" s="105" t="s">
        <v>7609</v>
      </c>
      <c r="B2615" s="105" t="s">
        <v>7610</v>
      </c>
      <c r="C2615" s="105" t="s">
        <v>7611</v>
      </c>
      <c r="D2615" s="116">
        <v>0</v>
      </c>
      <c r="E2615" s="107">
        <v>0</v>
      </c>
      <c r="F2615" s="114">
        <v>1.27993495048609E-5</v>
      </c>
      <c r="G2615" s="108" t="s">
        <v>156</v>
      </c>
      <c r="H2615" s="113">
        <v>0</v>
      </c>
      <c r="I2615" s="107">
        <v>0</v>
      </c>
      <c r="J2615" s="114">
        <v>8.8092170790419198E-6</v>
      </c>
      <c r="K2615" s="108" t="s">
        <v>156</v>
      </c>
      <c r="L2615" s="110" t="s">
        <v>157</v>
      </c>
      <c r="M2615" s="116">
        <v>0</v>
      </c>
      <c r="N2615" s="111">
        <v>0</v>
      </c>
      <c r="O2615" s="115">
        <v>9.4417619513804708E-6</v>
      </c>
      <c r="P2615" s="112" t="s">
        <v>156</v>
      </c>
      <c r="Q2615" s="113">
        <v>0</v>
      </c>
      <c r="R2615" s="107">
        <v>0</v>
      </c>
      <c r="S2615" s="114">
        <v>2.5414866988474098E-6</v>
      </c>
      <c r="T2615" s="108" t="s">
        <v>156</v>
      </c>
      <c r="U2615" s="110" t="s">
        <v>157</v>
      </c>
      <c r="V2615" s="116">
        <v>0</v>
      </c>
      <c r="W2615" s="107">
        <v>0</v>
      </c>
      <c r="X2615" s="114">
        <v>2.8334797856299098E-5</v>
      </c>
      <c r="Y2615" s="108" t="s">
        <v>156</v>
      </c>
      <c r="Z2615" s="113">
        <v>0</v>
      </c>
      <c r="AA2615" s="107">
        <v>0</v>
      </c>
      <c r="AB2615" s="114">
        <v>2.9518118640141701E-6</v>
      </c>
      <c r="AC2615" s="108" t="s">
        <v>156</v>
      </c>
      <c r="AD2615" s="110" t="s">
        <v>157</v>
      </c>
    </row>
    <row r="2616" spans="1:30" x14ac:dyDescent="0.2">
      <c r="A2616" s="105" t="s">
        <v>7612</v>
      </c>
      <c r="B2616" s="105" t="s">
        <v>7613</v>
      </c>
      <c r="C2616" s="105" t="s">
        <v>7614</v>
      </c>
      <c r="D2616" s="116">
        <v>0</v>
      </c>
      <c r="E2616" s="107">
        <v>0</v>
      </c>
      <c r="F2616" s="114">
        <v>3.6374530510929702E-5</v>
      </c>
      <c r="G2616" s="108" t="s">
        <v>156</v>
      </c>
      <c r="H2616" s="109">
        <v>4.0926461892026303E-4</v>
      </c>
      <c r="I2616" s="107">
        <v>-1.008289280414543E-3</v>
      </c>
      <c r="J2616" s="114">
        <v>5.5483272262276401E-5</v>
      </c>
      <c r="K2616" s="108">
        <v>13.556821112133861</v>
      </c>
      <c r="L2616" s="110" t="s">
        <v>157</v>
      </c>
      <c r="M2616" s="116">
        <v>0</v>
      </c>
      <c r="N2616" s="111">
        <v>0</v>
      </c>
      <c r="O2616" s="115">
        <v>2.6276613603949901E-5</v>
      </c>
      <c r="P2616" s="112" t="s">
        <v>156</v>
      </c>
      <c r="Q2616" s="113">
        <v>0</v>
      </c>
      <c r="R2616" s="107">
        <v>0</v>
      </c>
      <c r="S2616" s="114">
        <v>6.2419229631273794E-5</v>
      </c>
      <c r="T2616" s="108" t="s">
        <v>156</v>
      </c>
      <c r="U2616" s="110" t="s">
        <v>157</v>
      </c>
      <c r="V2616" s="116">
        <v>0</v>
      </c>
      <c r="W2616" s="107">
        <v>0</v>
      </c>
      <c r="X2616" s="114">
        <v>1.7482032688464799E-5</v>
      </c>
      <c r="Y2616" s="108" t="s">
        <v>156</v>
      </c>
      <c r="Z2616" s="113">
        <v>9.1535190634215306E-5</v>
      </c>
      <c r="AA2616" s="107">
        <v>-4.69196125644014E-5</v>
      </c>
      <c r="AB2616" s="114">
        <v>6.16851521348074E-5</v>
      </c>
      <c r="AC2616" s="108">
        <v>67.38954898920575</v>
      </c>
      <c r="AD2616" s="110" t="s">
        <v>157</v>
      </c>
    </row>
    <row r="2617" spans="1:30" x14ac:dyDescent="0.2">
      <c r="A2617" s="105" t="s">
        <v>7615</v>
      </c>
      <c r="B2617" s="105" t="s">
        <v>7616</v>
      </c>
      <c r="C2617" s="105" t="s">
        <v>7617</v>
      </c>
      <c r="D2617" s="116">
        <v>0</v>
      </c>
      <c r="E2617" s="107">
        <v>0</v>
      </c>
      <c r="F2617" s="114">
        <v>6.1325328512581206E-5</v>
      </c>
      <c r="G2617" s="108" t="s">
        <v>156</v>
      </c>
      <c r="H2617" s="113">
        <v>0</v>
      </c>
      <c r="I2617" s="107">
        <v>0</v>
      </c>
      <c r="J2617" s="114">
        <v>1.34092028382715E-5</v>
      </c>
      <c r="K2617" s="108" t="s">
        <v>156</v>
      </c>
      <c r="L2617" s="110" t="s">
        <v>157</v>
      </c>
      <c r="M2617" s="106">
        <v>0</v>
      </c>
      <c r="N2617" s="111">
        <v>0</v>
      </c>
      <c r="O2617" s="112">
        <v>1.58963408390774E-4</v>
      </c>
      <c r="P2617" s="112" t="s">
        <v>156</v>
      </c>
      <c r="Q2617" s="113">
        <v>0</v>
      </c>
      <c r="R2617" s="107">
        <v>0</v>
      </c>
      <c r="S2617" s="114">
        <v>1.49790137477904E-5</v>
      </c>
      <c r="T2617" s="108" t="s">
        <v>156</v>
      </c>
      <c r="U2617" s="110" t="s">
        <v>157</v>
      </c>
      <c r="V2617" s="116">
        <v>0</v>
      </c>
      <c r="W2617" s="107">
        <v>0</v>
      </c>
      <c r="X2617" s="114">
        <v>4.2695031365156603E-5</v>
      </c>
      <c r="Y2617" s="108" t="s">
        <v>156</v>
      </c>
      <c r="Z2617" s="113">
        <v>0</v>
      </c>
      <c r="AA2617" s="107">
        <v>0</v>
      </c>
      <c r="AB2617" s="114">
        <v>3.2809276088632198E-5</v>
      </c>
      <c r="AC2617" s="108" t="s">
        <v>156</v>
      </c>
      <c r="AD2617" s="110" t="s">
        <v>157</v>
      </c>
    </row>
    <row r="2618" spans="1:30" x14ac:dyDescent="0.2">
      <c r="A2618" s="105" t="s">
        <v>7618</v>
      </c>
      <c r="B2618" s="105" t="s">
        <v>7619</v>
      </c>
      <c r="C2618" s="105" t="s">
        <v>7620</v>
      </c>
      <c r="D2618" s="116">
        <v>0</v>
      </c>
      <c r="E2618" s="107">
        <v>0</v>
      </c>
      <c r="F2618" s="114">
        <v>4.41282030348701E-5</v>
      </c>
      <c r="G2618" s="108" t="s">
        <v>156</v>
      </c>
      <c r="H2618" s="113">
        <v>0</v>
      </c>
      <c r="I2618" s="107">
        <v>0</v>
      </c>
      <c r="J2618" s="114">
        <v>2.9787847677007399E-5</v>
      </c>
      <c r="K2618" s="108" t="s">
        <v>156</v>
      </c>
      <c r="L2618" s="110" t="s">
        <v>157</v>
      </c>
      <c r="M2618" s="116">
        <v>0</v>
      </c>
      <c r="N2618" s="111">
        <v>0</v>
      </c>
      <c r="O2618" s="115">
        <v>5.7909242547944298E-5</v>
      </c>
      <c r="P2618" s="112" t="s">
        <v>156</v>
      </c>
      <c r="Q2618" s="113">
        <v>0</v>
      </c>
      <c r="R2618" s="107">
        <v>0</v>
      </c>
      <c r="S2618" s="114">
        <v>1.7644312066837299E-5</v>
      </c>
      <c r="T2618" s="108" t="s">
        <v>156</v>
      </c>
      <c r="U2618" s="110" t="s">
        <v>157</v>
      </c>
      <c r="V2618" s="116">
        <v>0</v>
      </c>
      <c r="W2618" s="107">
        <v>0</v>
      </c>
      <c r="X2618" s="114">
        <v>4.86932916383767E-5</v>
      </c>
      <c r="Y2618" s="108" t="s">
        <v>156</v>
      </c>
      <c r="Z2618" s="113">
        <v>0</v>
      </c>
      <c r="AA2618" s="107">
        <v>0</v>
      </c>
      <c r="AB2618" s="114">
        <v>2.05649091663499E-5</v>
      </c>
      <c r="AC2618" s="108" t="s">
        <v>156</v>
      </c>
      <c r="AD2618" s="110" t="s">
        <v>157</v>
      </c>
    </row>
    <row r="2619" spans="1:30" x14ac:dyDescent="0.2">
      <c r="A2619" s="105" t="s">
        <v>7621</v>
      </c>
      <c r="B2619" s="105" t="s">
        <v>7622</v>
      </c>
      <c r="C2619" s="105" t="s">
        <v>7623</v>
      </c>
      <c r="D2619" s="116">
        <v>0</v>
      </c>
      <c r="E2619" s="107">
        <v>0</v>
      </c>
      <c r="F2619" s="114">
        <v>8.6755667908603894E-6</v>
      </c>
      <c r="G2619" s="108" t="s">
        <v>156</v>
      </c>
      <c r="H2619" s="113">
        <v>0</v>
      </c>
      <c r="I2619" s="107">
        <v>0</v>
      </c>
      <c r="J2619" s="114">
        <v>3.5103944776468599E-5</v>
      </c>
      <c r="K2619" s="108" t="s">
        <v>156</v>
      </c>
      <c r="L2619" s="110" t="s">
        <v>157</v>
      </c>
      <c r="M2619" s="116">
        <v>0</v>
      </c>
      <c r="N2619" s="111">
        <v>0</v>
      </c>
      <c r="O2619" s="115">
        <v>7.3386999256279099E-5</v>
      </c>
      <c r="P2619" s="112" t="s">
        <v>156</v>
      </c>
      <c r="Q2619" s="113">
        <v>1.70629204926632E-4</v>
      </c>
      <c r="R2619" s="107">
        <v>-3.9361265515887469E-4</v>
      </c>
      <c r="S2619" s="114">
        <v>8.1799415397043702E-5</v>
      </c>
      <c r="T2619" s="108">
        <v>47.939867874445191</v>
      </c>
      <c r="U2619" s="110" t="s">
        <v>157</v>
      </c>
      <c r="V2619" s="116">
        <v>0</v>
      </c>
      <c r="W2619" s="107">
        <v>0</v>
      </c>
      <c r="X2619" s="114">
        <v>3.5320756274303999E-5</v>
      </c>
      <c r="Y2619" s="108" t="s">
        <v>156</v>
      </c>
      <c r="Z2619" s="113">
        <v>7.3273623229438002E-5</v>
      </c>
      <c r="AA2619" s="107">
        <v>-3.7558997684875756E-5</v>
      </c>
      <c r="AB2619" s="114">
        <v>4.4820692439542799E-5</v>
      </c>
      <c r="AC2619" s="108">
        <v>61.168931552897313</v>
      </c>
      <c r="AD2619" s="110" t="s">
        <v>157</v>
      </c>
    </row>
    <row r="2620" spans="1:30" x14ac:dyDescent="0.2">
      <c r="A2620" s="105" t="s">
        <v>7624</v>
      </c>
      <c r="B2620" s="105" t="s">
        <v>7625</v>
      </c>
      <c r="C2620" s="105" t="s">
        <v>7626</v>
      </c>
      <c r="D2620" s="106">
        <v>3.8697428938723E-4</v>
      </c>
      <c r="E2620" s="107">
        <v>-1.5704424290605129E-4</v>
      </c>
      <c r="F2620" s="114">
        <v>9.7650707641223005E-5</v>
      </c>
      <c r="G2620" s="108">
        <v>25.234417458547941</v>
      </c>
      <c r="H2620" s="113">
        <v>0</v>
      </c>
      <c r="I2620" s="107">
        <v>0</v>
      </c>
      <c r="J2620" s="114">
        <v>1.1064401678541001E-5</v>
      </c>
      <c r="K2620" s="108" t="s">
        <v>156</v>
      </c>
      <c r="L2620" s="110" t="s">
        <v>157</v>
      </c>
      <c r="M2620" s="106">
        <v>3.5175914827379899E-4</v>
      </c>
      <c r="N2620" s="111">
        <v>-1.9102810267937386E-4</v>
      </c>
      <c r="O2620" s="112">
        <v>1.60702411367924E-4</v>
      </c>
      <c r="P2620" s="112">
        <v>45.685353787256147</v>
      </c>
      <c r="Q2620" s="113">
        <v>0</v>
      </c>
      <c r="R2620" s="107">
        <v>0</v>
      </c>
      <c r="S2620" s="114">
        <v>6.1446757200090695E-5</v>
      </c>
      <c r="T2620" s="108" t="s">
        <v>156</v>
      </c>
      <c r="U2620" s="110" t="s">
        <v>157</v>
      </c>
      <c r="V2620" s="106">
        <v>5.0328959005856296E-4</v>
      </c>
      <c r="W2620" s="107">
        <v>-8.3339889064176686E-5</v>
      </c>
      <c r="X2620" s="114">
        <v>9.6603549037357295E-5</v>
      </c>
      <c r="Y2620" s="108">
        <v>19.194426220124377</v>
      </c>
      <c r="Z2620" s="113">
        <v>0</v>
      </c>
      <c r="AA2620" s="107">
        <v>0</v>
      </c>
      <c r="AB2620" s="114">
        <v>2.6700458650244999E-5</v>
      </c>
      <c r="AC2620" s="108" t="s">
        <v>156</v>
      </c>
      <c r="AD2620" s="110" t="s">
        <v>157</v>
      </c>
    </row>
    <row r="2621" spans="1:30" x14ac:dyDescent="0.2">
      <c r="A2621" s="105" t="s">
        <v>7627</v>
      </c>
      <c r="B2621" s="105" t="s">
        <v>7628</v>
      </c>
      <c r="C2621" s="105" t="s">
        <v>7629</v>
      </c>
      <c r="D2621" s="116">
        <v>0</v>
      </c>
      <c r="E2621" s="107">
        <v>0</v>
      </c>
      <c r="F2621" s="114">
        <v>5.6228830412442698E-5</v>
      </c>
      <c r="G2621" s="108" t="s">
        <v>156</v>
      </c>
      <c r="H2621" s="113">
        <v>0</v>
      </c>
      <c r="I2621" s="107">
        <v>0</v>
      </c>
      <c r="J2621" s="114">
        <v>1.34845072513473E-5</v>
      </c>
      <c r="K2621" s="108" t="s">
        <v>156</v>
      </c>
      <c r="L2621" s="110" t="s">
        <v>157</v>
      </c>
      <c r="M2621" s="116">
        <v>0</v>
      </c>
      <c r="N2621" s="111">
        <v>0</v>
      </c>
      <c r="O2621" s="115">
        <v>3.2696980570463199E-5</v>
      </c>
      <c r="P2621" s="112" t="s">
        <v>156</v>
      </c>
      <c r="Q2621" s="113">
        <v>0</v>
      </c>
      <c r="R2621" s="107">
        <v>0</v>
      </c>
      <c r="S2621" s="114">
        <v>1.38762121956701E-5</v>
      </c>
      <c r="T2621" s="108" t="s">
        <v>156</v>
      </c>
      <c r="U2621" s="110" t="s">
        <v>157</v>
      </c>
      <c r="V2621" s="116">
        <v>0</v>
      </c>
      <c r="W2621" s="107">
        <v>0</v>
      </c>
      <c r="X2621" s="114">
        <v>6.3760237727069298E-5</v>
      </c>
      <c r="Y2621" s="108" t="s">
        <v>156</v>
      </c>
      <c r="Z2621" s="113">
        <v>0</v>
      </c>
      <c r="AA2621" s="107">
        <v>0</v>
      </c>
      <c r="AB2621" s="114">
        <v>7.4803786246553502E-6</v>
      </c>
      <c r="AC2621" s="108" t="s">
        <v>156</v>
      </c>
      <c r="AD2621" s="110" t="s">
        <v>157</v>
      </c>
    </row>
    <row r="2622" spans="1:30" x14ac:dyDescent="0.2">
      <c r="A2622" s="105" t="s">
        <v>7630</v>
      </c>
      <c r="B2622" s="105" t="s">
        <v>7631</v>
      </c>
      <c r="C2622" s="105" t="s">
        <v>7632</v>
      </c>
      <c r="D2622" s="106">
        <v>0</v>
      </c>
      <c r="E2622" s="107">
        <v>0</v>
      </c>
      <c r="F2622" s="108">
        <v>0</v>
      </c>
      <c r="G2622" s="108" t="s">
        <v>156</v>
      </c>
      <c r="H2622" s="113">
        <v>0</v>
      </c>
      <c r="I2622" s="107">
        <v>0</v>
      </c>
      <c r="J2622" s="114">
        <v>8.0169609181947804E-5</v>
      </c>
      <c r="K2622" s="108" t="s">
        <v>156</v>
      </c>
      <c r="L2622" s="110" t="s">
        <v>157</v>
      </c>
      <c r="M2622" s="116">
        <v>0</v>
      </c>
      <c r="N2622" s="111">
        <v>0</v>
      </c>
      <c r="O2622" s="115">
        <v>9.53342829313246E-7</v>
      </c>
      <c r="P2622" s="112" t="s">
        <v>156</v>
      </c>
      <c r="Q2622" s="113">
        <v>0</v>
      </c>
      <c r="R2622" s="107">
        <v>0</v>
      </c>
      <c r="S2622" s="114">
        <v>3.3725897368288503E-5</v>
      </c>
      <c r="T2622" s="108" t="s">
        <v>156</v>
      </c>
      <c r="U2622" s="110" t="s">
        <v>157</v>
      </c>
      <c r="V2622" s="106">
        <v>0</v>
      </c>
      <c r="W2622" s="107">
        <v>0</v>
      </c>
      <c r="X2622" s="108">
        <v>0</v>
      </c>
      <c r="Y2622" s="108" t="s">
        <v>156</v>
      </c>
      <c r="Z2622" s="113">
        <v>0</v>
      </c>
      <c r="AA2622" s="107">
        <v>0</v>
      </c>
      <c r="AB2622" s="114">
        <v>1.6415051199662001E-5</v>
      </c>
      <c r="AC2622" s="108" t="s">
        <v>156</v>
      </c>
      <c r="AD2622" s="110" t="s">
        <v>157</v>
      </c>
    </row>
    <row r="2623" spans="1:30" x14ac:dyDescent="0.2">
      <c r="A2623" s="105" t="s">
        <v>7633</v>
      </c>
      <c r="B2623" s="105" t="s">
        <v>7634</v>
      </c>
      <c r="C2623" s="105" t="s">
        <v>7635</v>
      </c>
      <c r="D2623" s="116">
        <v>0</v>
      </c>
      <c r="E2623" s="107">
        <v>0</v>
      </c>
      <c r="F2623" s="114">
        <v>5.2509513310672501E-6</v>
      </c>
      <c r="G2623" s="108" t="s">
        <v>156</v>
      </c>
      <c r="H2623" s="113">
        <v>0</v>
      </c>
      <c r="I2623" s="107">
        <v>0</v>
      </c>
      <c r="J2623" s="114">
        <v>5.6949041411398202E-5</v>
      </c>
      <c r="K2623" s="108" t="s">
        <v>156</v>
      </c>
      <c r="L2623" s="110" t="s">
        <v>157</v>
      </c>
      <c r="M2623" s="106">
        <v>0</v>
      </c>
      <c r="N2623" s="111">
        <v>0</v>
      </c>
      <c r="O2623" s="112">
        <v>0</v>
      </c>
      <c r="P2623" s="112" t="s">
        <v>156</v>
      </c>
      <c r="Q2623" s="113">
        <v>0</v>
      </c>
      <c r="R2623" s="107">
        <v>0</v>
      </c>
      <c r="S2623" s="114">
        <v>2.1067488701903401E-5</v>
      </c>
      <c r="T2623" s="108" t="s">
        <v>156</v>
      </c>
      <c r="U2623" s="110" t="s">
        <v>157</v>
      </c>
      <c r="V2623" s="106">
        <v>0</v>
      </c>
      <c r="W2623" s="107">
        <v>0</v>
      </c>
      <c r="X2623" s="108">
        <v>0</v>
      </c>
      <c r="Y2623" s="108" t="s">
        <v>156</v>
      </c>
      <c r="Z2623" s="113">
        <v>0</v>
      </c>
      <c r="AA2623" s="107">
        <v>0</v>
      </c>
      <c r="AB2623" s="114">
        <v>4.1077398652640501E-5</v>
      </c>
      <c r="AC2623" s="108" t="s">
        <v>156</v>
      </c>
      <c r="AD2623" s="110" t="s">
        <v>157</v>
      </c>
    </row>
    <row r="2624" spans="1:30" x14ac:dyDescent="0.2">
      <c r="A2624" s="105" t="s">
        <v>7636</v>
      </c>
      <c r="B2624" s="105" t="s">
        <v>7637</v>
      </c>
      <c r="C2624" s="105" t="s">
        <v>7638</v>
      </c>
      <c r="D2624" s="106">
        <v>0</v>
      </c>
      <c r="E2624" s="107">
        <v>0</v>
      </c>
      <c r="F2624" s="108">
        <v>0</v>
      </c>
      <c r="G2624" s="108" t="s">
        <v>156</v>
      </c>
      <c r="H2624" s="113">
        <v>3.3586598553401003E-5</v>
      </c>
      <c r="I2624" s="107">
        <v>-8.2745992986945065E-5</v>
      </c>
      <c r="J2624" s="108">
        <v>1.9889696927918201E-4</v>
      </c>
      <c r="K2624" s="108">
        <v>592.19146280307552</v>
      </c>
      <c r="L2624" s="110" t="s">
        <v>157</v>
      </c>
      <c r="M2624" s="116">
        <v>0</v>
      </c>
      <c r="N2624" s="111">
        <v>0</v>
      </c>
      <c r="O2624" s="115">
        <v>1.63275822848415E-5</v>
      </c>
      <c r="P2624" s="112" t="s">
        <v>156</v>
      </c>
      <c r="Q2624" s="113">
        <v>0</v>
      </c>
      <c r="R2624" s="107">
        <v>0</v>
      </c>
      <c r="S2624" s="114">
        <v>2.9284111949343699E-5</v>
      </c>
      <c r="T2624" s="108" t="s">
        <v>156</v>
      </c>
      <c r="U2624" s="110" t="s">
        <v>157</v>
      </c>
      <c r="V2624" s="116">
        <v>0</v>
      </c>
      <c r="W2624" s="107">
        <v>0</v>
      </c>
      <c r="X2624" s="114">
        <v>1.78508787420664E-5</v>
      </c>
      <c r="Y2624" s="108" t="s">
        <v>156</v>
      </c>
      <c r="Z2624" s="113">
        <v>0</v>
      </c>
      <c r="AA2624" s="107">
        <v>0</v>
      </c>
      <c r="AB2624" s="114">
        <v>4.3339167616377598E-5</v>
      </c>
      <c r="AC2624" s="108" t="s">
        <v>156</v>
      </c>
      <c r="AD2624" s="110" t="s">
        <v>157</v>
      </c>
    </row>
    <row r="2625" spans="1:30" x14ac:dyDescent="0.2">
      <c r="A2625" s="105" t="s">
        <v>7639</v>
      </c>
      <c r="B2625" s="105" t="s">
        <v>7640</v>
      </c>
      <c r="C2625" s="105" t="s">
        <v>7641</v>
      </c>
      <c r="D2625" s="116">
        <v>0</v>
      </c>
      <c r="E2625" s="107">
        <v>0</v>
      </c>
      <c r="F2625" s="114">
        <v>1.60243217583362E-5</v>
      </c>
      <c r="G2625" s="108" t="s">
        <v>156</v>
      </c>
      <c r="H2625" s="113">
        <v>0</v>
      </c>
      <c r="I2625" s="107">
        <v>0</v>
      </c>
      <c r="J2625" s="108">
        <v>3.3103568550984098E-4</v>
      </c>
      <c r="K2625" s="108" t="s">
        <v>156</v>
      </c>
      <c r="L2625" s="110" t="s">
        <v>157</v>
      </c>
      <c r="M2625" s="106">
        <v>0</v>
      </c>
      <c r="N2625" s="111">
        <v>0</v>
      </c>
      <c r="O2625" s="112">
        <v>9.5805658385028202E-4</v>
      </c>
      <c r="P2625" s="112" t="s">
        <v>156</v>
      </c>
      <c r="Q2625" s="113">
        <v>0</v>
      </c>
      <c r="R2625" s="107">
        <v>0</v>
      </c>
      <c r="S2625" s="108">
        <v>2.7492360476830401E-4</v>
      </c>
      <c r="T2625" s="108" t="s">
        <v>156</v>
      </c>
      <c r="U2625" s="110" t="s">
        <v>157</v>
      </c>
      <c r="V2625" s="116">
        <v>0</v>
      </c>
      <c r="W2625" s="107">
        <v>0</v>
      </c>
      <c r="X2625" s="108">
        <v>1.3872021189443299E-4</v>
      </c>
      <c r="Y2625" s="108" t="s">
        <v>156</v>
      </c>
      <c r="Z2625" s="113">
        <v>0</v>
      </c>
      <c r="AA2625" s="107">
        <v>0</v>
      </c>
      <c r="AB2625" s="114">
        <v>8.5831461501947306E-5</v>
      </c>
      <c r="AC2625" s="108" t="s">
        <v>156</v>
      </c>
      <c r="AD2625" s="110" t="s">
        <v>157</v>
      </c>
    </row>
    <row r="2626" spans="1:30" x14ac:dyDescent="0.2">
      <c r="A2626" s="105" t="s">
        <v>7642</v>
      </c>
      <c r="B2626" s="105" t="s">
        <v>7643</v>
      </c>
      <c r="C2626" s="105" t="s">
        <v>7644</v>
      </c>
      <c r="D2626" s="116">
        <v>0</v>
      </c>
      <c r="E2626" s="107">
        <v>0</v>
      </c>
      <c r="F2626" s="114">
        <v>1.18098664448125E-5</v>
      </c>
      <c r="G2626" s="108" t="s">
        <v>156</v>
      </c>
      <c r="H2626" s="113">
        <v>0</v>
      </c>
      <c r="I2626" s="107">
        <v>0</v>
      </c>
      <c r="J2626" s="114">
        <v>9.7725380631634396E-5</v>
      </c>
      <c r="K2626" s="108" t="s">
        <v>156</v>
      </c>
      <c r="L2626" s="110" t="s">
        <v>157</v>
      </c>
      <c r="M2626" s="116">
        <v>0</v>
      </c>
      <c r="N2626" s="111">
        <v>0</v>
      </c>
      <c r="O2626" s="115">
        <v>8.9189633443796104E-5</v>
      </c>
      <c r="P2626" s="112" t="s">
        <v>156</v>
      </c>
      <c r="Q2626" s="113">
        <v>0</v>
      </c>
      <c r="R2626" s="107">
        <v>0</v>
      </c>
      <c r="S2626" s="114">
        <v>4.96065743399759E-5</v>
      </c>
      <c r="T2626" s="108" t="s">
        <v>156</v>
      </c>
      <c r="U2626" s="110" t="s">
        <v>157</v>
      </c>
      <c r="V2626" s="116">
        <v>0</v>
      </c>
      <c r="W2626" s="107">
        <v>0</v>
      </c>
      <c r="X2626" s="108">
        <v>2.3886733164113399E-4</v>
      </c>
      <c r="Y2626" s="108" t="s">
        <v>156</v>
      </c>
      <c r="Z2626" s="113">
        <v>0</v>
      </c>
      <c r="AA2626" s="107">
        <v>0</v>
      </c>
      <c r="AB2626" s="114">
        <v>8.9877553695969195E-5</v>
      </c>
      <c r="AC2626" s="108" t="s">
        <v>156</v>
      </c>
      <c r="AD2626" s="110" t="s">
        <v>157</v>
      </c>
    </row>
    <row r="2627" spans="1:30" x14ac:dyDescent="0.2">
      <c r="A2627" s="105" t="s">
        <v>7645</v>
      </c>
      <c r="B2627" s="105" t="s">
        <v>7646</v>
      </c>
      <c r="C2627" s="105" t="s">
        <v>7647</v>
      </c>
      <c r="D2627" s="106">
        <v>2.2753727768371102E-3</v>
      </c>
      <c r="E2627" s="107">
        <v>-9.2340552038549834E-4</v>
      </c>
      <c r="F2627" s="108">
        <v>4.8523682997271301E-4</v>
      </c>
      <c r="G2627" s="108">
        <v>21.325597058747363</v>
      </c>
      <c r="H2627" s="109">
        <v>2.0096803742137102E-3</v>
      </c>
      <c r="I2627" s="107">
        <v>-4.9511711609108409E-3</v>
      </c>
      <c r="J2627" s="108">
        <v>4.4240410632526497E-4</v>
      </c>
      <c r="K2627" s="108">
        <v>22.013655106641327</v>
      </c>
      <c r="L2627" s="110">
        <v>2.4227335614418637</v>
      </c>
      <c r="M2627" s="106">
        <v>3.1837756143402898E-3</v>
      </c>
      <c r="N2627" s="111">
        <v>-1.7289972924624144E-3</v>
      </c>
      <c r="O2627" s="112">
        <v>1.0997939007236601E-3</v>
      </c>
      <c r="P2627" s="112">
        <v>34.543700120385161</v>
      </c>
      <c r="Q2627" s="109">
        <v>1.12034050610593E-3</v>
      </c>
      <c r="R2627" s="107">
        <v>-2.5844356567212949E-3</v>
      </c>
      <c r="S2627" s="108">
        <v>2.6175379900245999E-4</v>
      </c>
      <c r="T2627" s="108">
        <v>23.363771779729863</v>
      </c>
      <c r="U2627" s="110">
        <v>0.57991367496129598</v>
      </c>
      <c r="V2627" s="106">
        <v>3.42142290371531E-3</v>
      </c>
      <c r="W2627" s="107">
        <v>-5.6655454606976486E-4</v>
      </c>
      <c r="X2627" s="108">
        <v>6.67888177654379E-4</v>
      </c>
      <c r="Y2627" s="108">
        <v>19.52077239353024</v>
      </c>
      <c r="Z2627" s="109">
        <v>2.0071860688041399E-4</v>
      </c>
      <c r="AA2627" s="107">
        <v>-1.0288544989139031E-4</v>
      </c>
      <c r="AB2627" s="108">
        <v>1.1190596346229E-4</v>
      </c>
      <c r="AC2627" s="108">
        <v>55.752660503947396</v>
      </c>
      <c r="AD2627" s="110">
        <v>-2.4611758907750634</v>
      </c>
    </row>
    <row r="2628" spans="1:30" x14ac:dyDescent="0.2">
      <c r="A2628" s="105" t="s">
        <v>7648</v>
      </c>
      <c r="B2628" s="105" t="s">
        <v>7649</v>
      </c>
      <c r="C2628" s="105" t="s">
        <v>7650</v>
      </c>
      <c r="D2628" s="116">
        <v>0</v>
      </c>
      <c r="E2628" s="107">
        <v>0</v>
      </c>
      <c r="F2628" s="114">
        <v>1.92774160102832E-5</v>
      </c>
      <c r="G2628" s="108" t="s">
        <v>156</v>
      </c>
      <c r="H2628" s="113">
        <v>0</v>
      </c>
      <c r="I2628" s="107">
        <v>0</v>
      </c>
      <c r="J2628" s="114">
        <v>3.7809448080083803E-5</v>
      </c>
      <c r="K2628" s="108" t="s">
        <v>156</v>
      </c>
      <c r="L2628" s="110" t="s">
        <v>157</v>
      </c>
      <c r="M2628" s="116">
        <v>0</v>
      </c>
      <c r="N2628" s="111">
        <v>0</v>
      </c>
      <c r="O2628" s="112">
        <v>2.34713517788759E-4</v>
      </c>
      <c r="P2628" s="112" t="s">
        <v>156</v>
      </c>
      <c r="Q2628" s="113">
        <v>0</v>
      </c>
      <c r="R2628" s="107">
        <v>0</v>
      </c>
      <c r="S2628" s="114">
        <v>1.6425804454617201E-5</v>
      </c>
      <c r="T2628" s="108" t="s">
        <v>156</v>
      </c>
      <c r="U2628" s="110" t="s">
        <v>157</v>
      </c>
      <c r="V2628" s="116">
        <v>0</v>
      </c>
      <c r="W2628" s="107">
        <v>0</v>
      </c>
      <c r="X2628" s="114">
        <v>9.3962749349531E-5</v>
      </c>
      <c r="Y2628" s="108" t="s">
        <v>156</v>
      </c>
      <c r="Z2628" s="113">
        <v>0</v>
      </c>
      <c r="AA2628" s="107">
        <v>0</v>
      </c>
      <c r="AB2628" s="114">
        <v>1.2814017872971399E-5</v>
      </c>
      <c r="AC2628" s="108" t="s">
        <v>156</v>
      </c>
      <c r="AD2628" s="110" t="s">
        <v>157</v>
      </c>
    </row>
    <row r="2629" spans="1:30" x14ac:dyDescent="0.2">
      <c r="A2629" s="105" t="s">
        <v>7651</v>
      </c>
      <c r="B2629" s="105" t="s">
        <v>7652</v>
      </c>
      <c r="C2629" s="105" t="s">
        <v>7653</v>
      </c>
      <c r="D2629" s="116">
        <v>0</v>
      </c>
      <c r="E2629" s="107">
        <v>0</v>
      </c>
      <c r="F2629" s="114">
        <v>1.0299951000993299E-5</v>
      </c>
      <c r="G2629" s="108" t="s">
        <v>156</v>
      </c>
      <c r="H2629" s="113">
        <v>0</v>
      </c>
      <c r="I2629" s="107">
        <v>0</v>
      </c>
      <c r="J2629" s="114">
        <v>2.89068834172569E-5</v>
      </c>
      <c r="K2629" s="108" t="s">
        <v>156</v>
      </c>
      <c r="L2629" s="110" t="s">
        <v>157</v>
      </c>
      <c r="M2629" s="116">
        <v>0</v>
      </c>
      <c r="N2629" s="111">
        <v>0</v>
      </c>
      <c r="O2629" s="115">
        <v>5.5105531181727098E-5</v>
      </c>
      <c r="P2629" s="112" t="s">
        <v>156</v>
      </c>
      <c r="Q2629" s="113">
        <v>0</v>
      </c>
      <c r="R2629" s="107">
        <v>0</v>
      </c>
      <c r="S2629" s="114">
        <v>1.8060353161688099E-5</v>
      </c>
      <c r="T2629" s="108" t="s">
        <v>156</v>
      </c>
      <c r="U2629" s="110" t="s">
        <v>157</v>
      </c>
      <c r="V2629" s="116">
        <v>0</v>
      </c>
      <c r="W2629" s="107">
        <v>0</v>
      </c>
      <c r="X2629" s="114">
        <v>8.0892031485739702E-7</v>
      </c>
      <c r="Y2629" s="108" t="s">
        <v>156</v>
      </c>
      <c r="Z2629" s="113">
        <v>0</v>
      </c>
      <c r="AA2629" s="107">
        <v>0</v>
      </c>
      <c r="AB2629" s="114">
        <v>1.55173571509399E-5</v>
      </c>
      <c r="AC2629" s="108" t="s">
        <v>156</v>
      </c>
      <c r="AD2629" s="110" t="s">
        <v>157</v>
      </c>
    </row>
    <row r="2630" spans="1:30" x14ac:dyDescent="0.2">
      <c r="A2630" s="105" t="s">
        <v>7654</v>
      </c>
      <c r="B2630" s="105" t="s">
        <v>7655</v>
      </c>
      <c r="C2630" s="105" t="s">
        <v>7656</v>
      </c>
      <c r="D2630" s="106">
        <v>4.83587198369387E-4</v>
      </c>
      <c r="E2630" s="107">
        <v>-1.9625227703689649E-4</v>
      </c>
      <c r="F2630" s="108">
        <v>4.7103752386013501E-4</v>
      </c>
      <c r="G2630" s="108">
        <v>97.404878675124493</v>
      </c>
      <c r="H2630" s="109">
        <v>0</v>
      </c>
      <c r="I2630" s="107">
        <v>0</v>
      </c>
      <c r="J2630" s="108">
        <v>2.0999114311867899E-4</v>
      </c>
      <c r="K2630" s="108" t="s">
        <v>156</v>
      </c>
      <c r="L2630" s="110" t="s">
        <v>157</v>
      </c>
      <c r="M2630" s="116">
        <v>0</v>
      </c>
      <c r="N2630" s="111">
        <v>0</v>
      </c>
      <c r="O2630" s="112">
        <v>1.6237135774546001E-4</v>
      </c>
      <c r="P2630" s="112" t="s">
        <v>156</v>
      </c>
      <c r="Q2630" s="113">
        <v>0</v>
      </c>
      <c r="R2630" s="107">
        <v>0</v>
      </c>
      <c r="S2630" s="114">
        <v>6.6940229638000001E-5</v>
      </c>
      <c r="T2630" s="108" t="s">
        <v>156</v>
      </c>
      <c r="U2630" s="110" t="s">
        <v>157</v>
      </c>
      <c r="V2630" s="116">
        <v>0</v>
      </c>
      <c r="W2630" s="107">
        <v>0</v>
      </c>
      <c r="X2630" s="108">
        <v>1.2077704907491E-4</v>
      </c>
      <c r="Y2630" s="108" t="s">
        <v>156</v>
      </c>
      <c r="Z2630" s="113">
        <v>0</v>
      </c>
      <c r="AA2630" s="107">
        <v>0</v>
      </c>
      <c r="AB2630" s="114">
        <v>5.8865288902470597E-5</v>
      </c>
      <c r="AC2630" s="108" t="s">
        <v>156</v>
      </c>
      <c r="AD2630" s="110" t="s">
        <v>157</v>
      </c>
    </row>
    <row r="2631" spans="1:30" x14ac:dyDescent="0.2">
      <c r="A2631" s="105" t="s">
        <v>7657</v>
      </c>
      <c r="B2631" s="105" t="s">
        <v>7658</v>
      </c>
      <c r="C2631" s="105" t="s">
        <v>7659</v>
      </c>
      <c r="D2631" s="106">
        <v>0</v>
      </c>
      <c r="E2631" s="107">
        <v>0</v>
      </c>
      <c r="F2631" s="108">
        <v>0</v>
      </c>
      <c r="G2631" s="108" t="s">
        <v>156</v>
      </c>
      <c r="H2631" s="113">
        <v>0</v>
      </c>
      <c r="I2631" s="107">
        <v>0</v>
      </c>
      <c r="J2631" s="114">
        <v>3.5190215535705101E-5</v>
      </c>
      <c r="K2631" s="108" t="s">
        <v>156</v>
      </c>
      <c r="L2631" s="110" t="s">
        <v>157</v>
      </c>
      <c r="M2631" s="116">
        <v>0</v>
      </c>
      <c r="N2631" s="111">
        <v>0</v>
      </c>
      <c r="O2631" s="115">
        <v>3.60123847136573E-5</v>
      </c>
      <c r="P2631" s="112" t="s">
        <v>156</v>
      </c>
      <c r="Q2631" s="113">
        <v>0</v>
      </c>
      <c r="R2631" s="107">
        <v>0</v>
      </c>
      <c r="S2631" s="114">
        <v>1.6263076745927999E-5</v>
      </c>
      <c r="T2631" s="108" t="s">
        <v>156</v>
      </c>
      <c r="U2631" s="110" t="s">
        <v>157</v>
      </c>
      <c r="V2631" s="106">
        <v>0</v>
      </c>
      <c r="W2631" s="107">
        <v>0</v>
      </c>
      <c r="X2631" s="108">
        <v>0</v>
      </c>
      <c r="Y2631" s="108" t="s">
        <v>156</v>
      </c>
      <c r="Z2631" s="113">
        <v>0</v>
      </c>
      <c r="AA2631" s="107">
        <v>0</v>
      </c>
      <c r="AB2631" s="114">
        <v>1.9964540760748999E-5</v>
      </c>
      <c r="AC2631" s="108" t="s">
        <v>156</v>
      </c>
      <c r="AD2631" s="110" t="s">
        <v>157</v>
      </c>
    </row>
    <row r="2632" spans="1:30" x14ac:dyDescent="0.2">
      <c r="A2632" s="105" t="s">
        <v>7660</v>
      </c>
      <c r="B2632" s="105" t="s">
        <v>7661</v>
      </c>
      <c r="C2632" s="105" t="s">
        <v>7662</v>
      </c>
      <c r="D2632" s="106">
        <v>0</v>
      </c>
      <c r="E2632" s="107">
        <v>0</v>
      </c>
      <c r="F2632" s="108">
        <v>0</v>
      </c>
      <c r="G2632" s="108" t="s">
        <v>156</v>
      </c>
      <c r="H2632" s="113">
        <v>0</v>
      </c>
      <c r="I2632" s="107">
        <v>0</v>
      </c>
      <c r="J2632" s="114">
        <v>1.31786727325392E-5</v>
      </c>
      <c r="K2632" s="108" t="s">
        <v>156</v>
      </c>
      <c r="L2632" s="110" t="s">
        <v>157</v>
      </c>
      <c r="M2632" s="116">
        <v>0</v>
      </c>
      <c r="N2632" s="111">
        <v>0</v>
      </c>
      <c r="O2632" s="115">
        <v>2.4819337010920798E-5</v>
      </c>
      <c r="P2632" s="112" t="s">
        <v>156</v>
      </c>
      <c r="Q2632" s="113">
        <v>0</v>
      </c>
      <c r="R2632" s="107">
        <v>0</v>
      </c>
      <c r="S2632" s="114">
        <v>9.6798879491011506E-6</v>
      </c>
      <c r="T2632" s="108" t="s">
        <v>156</v>
      </c>
      <c r="U2632" s="110" t="s">
        <v>157</v>
      </c>
      <c r="V2632" s="116">
        <v>0</v>
      </c>
      <c r="W2632" s="107">
        <v>0</v>
      </c>
      <c r="X2632" s="114">
        <v>1.3158415639557901E-5</v>
      </c>
      <c r="Y2632" s="108" t="s">
        <v>156</v>
      </c>
      <c r="Z2632" s="113">
        <v>0</v>
      </c>
      <c r="AA2632" s="107">
        <v>0</v>
      </c>
      <c r="AB2632" s="114">
        <v>2.1719005559805302E-5</v>
      </c>
      <c r="AC2632" s="108" t="s">
        <v>156</v>
      </c>
      <c r="AD2632" s="110" t="s">
        <v>157</v>
      </c>
    </row>
    <row r="2633" spans="1:30" x14ac:dyDescent="0.2">
      <c r="A2633" s="105" t="s">
        <v>7663</v>
      </c>
      <c r="B2633" s="105" t="s">
        <v>7664</v>
      </c>
      <c r="C2633" s="105" t="s">
        <v>7665</v>
      </c>
      <c r="D2633" s="116">
        <v>0</v>
      </c>
      <c r="E2633" s="107">
        <v>0</v>
      </c>
      <c r="F2633" s="114">
        <v>3.0446877724703201E-5</v>
      </c>
      <c r="G2633" s="108" t="s">
        <v>156</v>
      </c>
      <c r="H2633" s="113">
        <v>0</v>
      </c>
      <c r="I2633" s="107">
        <v>0</v>
      </c>
      <c r="J2633" s="108">
        <v>1.11543090890279E-4</v>
      </c>
      <c r="K2633" s="108" t="s">
        <v>156</v>
      </c>
      <c r="L2633" s="110" t="s">
        <v>157</v>
      </c>
      <c r="M2633" s="106">
        <v>0</v>
      </c>
      <c r="N2633" s="111">
        <v>0</v>
      </c>
      <c r="O2633" s="112">
        <v>0</v>
      </c>
      <c r="P2633" s="112" t="s">
        <v>156</v>
      </c>
      <c r="Q2633" s="113">
        <v>0</v>
      </c>
      <c r="R2633" s="107">
        <v>0</v>
      </c>
      <c r="S2633" s="114">
        <v>2.4296067453695599E-5</v>
      </c>
      <c r="T2633" s="108" t="s">
        <v>156</v>
      </c>
      <c r="U2633" s="110" t="s">
        <v>157</v>
      </c>
      <c r="V2633" s="106">
        <v>0</v>
      </c>
      <c r="W2633" s="107">
        <v>0</v>
      </c>
      <c r="X2633" s="108">
        <v>0</v>
      </c>
      <c r="Y2633" s="108" t="s">
        <v>156</v>
      </c>
      <c r="Z2633" s="113">
        <v>0</v>
      </c>
      <c r="AA2633" s="107">
        <v>0</v>
      </c>
      <c r="AB2633" s="114">
        <v>4.4914374096150403E-5</v>
      </c>
      <c r="AC2633" s="108" t="s">
        <v>156</v>
      </c>
      <c r="AD2633" s="110" t="s">
        <v>157</v>
      </c>
    </row>
    <row r="2634" spans="1:30" x14ac:dyDescent="0.2">
      <c r="A2634" s="105" t="s">
        <v>7666</v>
      </c>
      <c r="B2634" s="105" t="s">
        <v>7667</v>
      </c>
      <c r="C2634" s="105" t="s">
        <v>7668</v>
      </c>
      <c r="D2634" s="116">
        <v>0</v>
      </c>
      <c r="E2634" s="107">
        <v>0</v>
      </c>
      <c r="F2634" s="114">
        <v>7.3561713590087396E-6</v>
      </c>
      <c r="G2634" s="108" t="s">
        <v>156</v>
      </c>
      <c r="H2634" s="113">
        <v>0</v>
      </c>
      <c r="I2634" s="107">
        <v>0</v>
      </c>
      <c r="J2634" s="114">
        <v>4.5363163563630697E-5</v>
      </c>
      <c r="K2634" s="108" t="s">
        <v>156</v>
      </c>
      <c r="L2634" s="110" t="s">
        <v>157</v>
      </c>
      <c r="M2634" s="116">
        <v>0</v>
      </c>
      <c r="N2634" s="111">
        <v>0</v>
      </c>
      <c r="O2634" s="115">
        <v>5.3970874831447003E-5</v>
      </c>
      <c r="P2634" s="112" t="s">
        <v>156</v>
      </c>
      <c r="Q2634" s="113">
        <v>0</v>
      </c>
      <c r="R2634" s="107">
        <v>0</v>
      </c>
      <c r="S2634" s="114">
        <v>1.69083613860702E-5</v>
      </c>
      <c r="T2634" s="108" t="s">
        <v>156</v>
      </c>
      <c r="U2634" s="110" t="s">
        <v>157</v>
      </c>
      <c r="V2634" s="116">
        <v>0</v>
      </c>
      <c r="W2634" s="107">
        <v>0</v>
      </c>
      <c r="X2634" s="108">
        <v>2.55886747534247E-4</v>
      </c>
      <c r="Y2634" s="108" t="s">
        <v>156</v>
      </c>
      <c r="Z2634" s="113">
        <v>0</v>
      </c>
      <c r="AA2634" s="107">
        <v>0</v>
      </c>
      <c r="AB2634" s="114">
        <v>7.3582061612459696E-5</v>
      </c>
      <c r="AC2634" s="108" t="s">
        <v>156</v>
      </c>
      <c r="AD2634" s="110" t="s">
        <v>157</v>
      </c>
    </row>
    <row r="2635" spans="1:30" x14ac:dyDescent="0.2">
      <c r="A2635" s="105" t="s">
        <v>7669</v>
      </c>
      <c r="B2635" s="105" t="s">
        <v>7670</v>
      </c>
      <c r="C2635" s="105" t="s">
        <v>7671</v>
      </c>
      <c r="D2635" s="116">
        <v>0</v>
      </c>
      <c r="E2635" s="107">
        <v>0</v>
      </c>
      <c r="F2635" s="114">
        <v>5.1662749814285603E-6</v>
      </c>
      <c r="G2635" s="108" t="s">
        <v>156</v>
      </c>
      <c r="H2635" s="113">
        <v>0</v>
      </c>
      <c r="I2635" s="107">
        <v>0</v>
      </c>
      <c r="J2635" s="114">
        <v>4.5030563776653801E-5</v>
      </c>
      <c r="K2635" s="108" t="s">
        <v>156</v>
      </c>
      <c r="L2635" s="110" t="s">
        <v>157</v>
      </c>
      <c r="M2635" s="116">
        <v>0</v>
      </c>
      <c r="N2635" s="111">
        <v>0</v>
      </c>
      <c r="O2635" s="115">
        <v>4.3623378201798301E-5</v>
      </c>
      <c r="P2635" s="112" t="s">
        <v>156</v>
      </c>
      <c r="Q2635" s="113">
        <v>0</v>
      </c>
      <c r="R2635" s="107">
        <v>0</v>
      </c>
      <c r="S2635" s="114">
        <v>1.45431005647627E-5</v>
      </c>
      <c r="T2635" s="108" t="s">
        <v>156</v>
      </c>
      <c r="U2635" s="110" t="s">
        <v>157</v>
      </c>
      <c r="V2635" s="116">
        <v>0</v>
      </c>
      <c r="W2635" s="107">
        <v>0</v>
      </c>
      <c r="X2635" s="108">
        <v>1.2274130780144099E-4</v>
      </c>
      <c r="Y2635" s="108" t="s">
        <v>156</v>
      </c>
      <c r="Z2635" s="113">
        <v>0</v>
      </c>
      <c r="AA2635" s="107">
        <v>0</v>
      </c>
      <c r="AB2635" s="114">
        <v>5.7817694222901901E-5</v>
      </c>
      <c r="AC2635" s="108" t="s">
        <v>156</v>
      </c>
      <c r="AD2635" s="110" t="s">
        <v>157</v>
      </c>
    </row>
    <row r="2636" spans="1:30" x14ac:dyDescent="0.2">
      <c r="A2636" s="105" t="s">
        <v>7672</v>
      </c>
      <c r="B2636" s="105" t="s">
        <v>7673</v>
      </c>
      <c r="C2636" s="105" t="s">
        <v>7674</v>
      </c>
      <c r="D2636" s="116">
        <v>0</v>
      </c>
      <c r="E2636" s="107">
        <v>0</v>
      </c>
      <c r="F2636" s="108">
        <v>1.2465723463866299E-4</v>
      </c>
      <c r="G2636" s="108" t="s">
        <v>156</v>
      </c>
      <c r="H2636" s="109">
        <v>8.4259053749446099E-4</v>
      </c>
      <c r="I2636" s="107">
        <v>-2.0758574464017272E-3</v>
      </c>
      <c r="J2636" s="108">
        <v>2.7318206743176499E-4</v>
      </c>
      <c r="K2636" s="108">
        <v>32.421687079954992</v>
      </c>
      <c r="L2636" s="110" t="s">
        <v>157</v>
      </c>
      <c r="M2636" s="116">
        <v>8.8933951524652796E-5</v>
      </c>
      <c r="N2636" s="111">
        <v>-4.8296921649100036E-5</v>
      </c>
      <c r="O2636" s="112">
        <v>1.76096419506734E-4</v>
      </c>
      <c r="P2636" s="112">
        <v>198.00809082223168</v>
      </c>
      <c r="Q2636" s="109">
        <v>2.07249904648181E-4</v>
      </c>
      <c r="R2636" s="107">
        <v>-4.78090402431815E-4</v>
      </c>
      <c r="S2636" s="108">
        <v>1.00545570417676E-4</v>
      </c>
      <c r="T2636" s="108">
        <v>48.514169687246941</v>
      </c>
      <c r="U2636" s="110">
        <v>3.3072803016084635</v>
      </c>
      <c r="V2636" s="106">
        <v>5.0639331501725995E-4</v>
      </c>
      <c r="W2636" s="107">
        <v>-8.3853835902841532E-5</v>
      </c>
      <c r="X2636" s="108">
        <v>4.0157126743647702E-4</v>
      </c>
      <c r="Y2636" s="108">
        <v>79.300270269719078</v>
      </c>
      <c r="Z2636" s="109">
        <v>1.0348975661756501E-3</v>
      </c>
      <c r="AA2636" s="107">
        <v>-5.3047349890647576E-4</v>
      </c>
      <c r="AB2636" s="108">
        <v>2.3584736667895E-4</v>
      </c>
      <c r="AC2636" s="108">
        <v>22.789440654546901</v>
      </c>
      <c r="AD2636" s="110">
        <v>2.6613319929481598</v>
      </c>
    </row>
    <row r="2637" spans="1:30" x14ac:dyDescent="0.2">
      <c r="A2637" s="105" t="s">
        <v>7675</v>
      </c>
      <c r="B2637" s="105" t="s">
        <v>7676</v>
      </c>
      <c r="C2637" s="105" t="s">
        <v>7677</v>
      </c>
      <c r="D2637" s="116">
        <v>0</v>
      </c>
      <c r="E2637" s="107">
        <v>0</v>
      </c>
      <c r="F2637" s="114">
        <v>7.3578096701765299E-6</v>
      </c>
      <c r="G2637" s="108" t="s">
        <v>156</v>
      </c>
      <c r="H2637" s="113">
        <v>0</v>
      </c>
      <c r="I2637" s="107">
        <v>0</v>
      </c>
      <c r="J2637" s="114">
        <v>3.1066685243738099E-5</v>
      </c>
      <c r="K2637" s="108" t="s">
        <v>156</v>
      </c>
      <c r="L2637" s="110" t="s">
        <v>157</v>
      </c>
      <c r="M2637" s="116">
        <v>0</v>
      </c>
      <c r="N2637" s="111">
        <v>0</v>
      </c>
      <c r="O2637" s="115">
        <v>4.5112755133944298E-5</v>
      </c>
      <c r="P2637" s="112" t="s">
        <v>156</v>
      </c>
      <c r="Q2637" s="113">
        <v>0</v>
      </c>
      <c r="R2637" s="107">
        <v>0</v>
      </c>
      <c r="S2637" s="114">
        <v>1.28470070358921E-5</v>
      </c>
      <c r="T2637" s="108" t="s">
        <v>156</v>
      </c>
      <c r="U2637" s="110" t="s">
        <v>157</v>
      </c>
      <c r="V2637" s="116">
        <v>0</v>
      </c>
      <c r="W2637" s="107">
        <v>0</v>
      </c>
      <c r="X2637" s="108">
        <v>1.7507476470508099E-4</v>
      </c>
      <c r="Y2637" s="108" t="s">
        <v>156</v>
      </c>
      <c r="Z2637" s="113">
        <v>0</v>
      </c>
      <c r="AA2637" s="107">
        <v>0</v>
      </c>
      <c r="AB2637" s="114">
        <v>1.80041230964916E-5</v>
      </c>
      <c r="AC2637" s="108" t="s">
        <v>156</v>
      </c>
      <c r="AD2637" s="110" t="s">
        <v>157</v>
      </c>
    </row>
    <row r="2638" spans="1:30" x14ac:dyDescent="0.2">
      <c r="A2638" s="105" t="s">
        <v>7678</v>
      </c>
      <c r="B2638" s="105" t="s">
        <v>7679</v>
      </c>
      <c r="C2638" s="105" t="s">
        <v>7680</v>
      </c>
      <c r="D2638" s="116">
        <v>0</v>
      </c>
      <c r="E2638" s="107">
        <v>0</v>
      </c>
      <c r="F2638" s="114">
        <v>6.3173118390119397E-6</v>
      </c>
      <c r="G2638" s="108" t="s">
        <v>156</v>
      </c>
      <c r="H2638" s="113">
        <v>0</v>
      </c>
      <c r="I2638" s="107">
        <v>0</v>
      </c>
      <c r="J2638" s="114">
        <v>1.7113138025482899E-5</v>
      </c>
      <c r="K2638" s="108" t="s">
        <v>156</v>
      </c>
      <c r="L2638" s="110" t="s">
        <v>157</v>
      </c>
      <c r="M2638" s="116">
        <v>0</v>
      </c>
      <c r="N2638" s="111">
        <v>0</v>
      </c>
      <c r="O2638" s="115">
        <v>2.48877640790613E-5</v>
      </c>
      <c r="P2638" s="112" t="s">
        <v>156</v>
      </c>
      <c r="Q2638" s="109">
        <v>0</v>
      </c>
      <c r="R2638" s="107">
        <v>0</v>
      </c>
      <c r="S2638" s="108">
        <v>0</v>
      </c>
      <c r="T2638" s="108" t="s">
        <v>156</v>
      </c>
      <c r="U2638" s="110" t="s">
        <v>157</v>
      </c>
      <c r="V2638" s="116">
        <v>0</v>
      </c>
      <c r="W2638" s="107">
        <v>0</v>
      </c>
      <c r="X2638" s="114">
        <v>6.1118807008782696E-5</v>
      </c>
      <c r="Y2638" s="108" t="s">
        <v>156</v>
      </c>
      <c r="Z2638" s="113">
        <v>0</v>
      </c>
      <c r="AA2638" s="107">
        <v>0</v>
      </c>
      <c r="AB2638" s="114">
        <v>1.1571282385220099E-5</v>
      </c>
      <c r="AC2638" s="108" t="s">
        <v>156</v>
      </c>
      <c r="AD2638" s="110" t="s">
        <v>157</v>
      </c>
    </row>
    <row r="2639" spans="1:30" x14ac:dyDescent="0.2">
      <c r="A2639" s="105" t="s">
        <v>7681</v>
      </c>
      <c r="B2639" s="105" t="s">
        <v>7682</v>
      </c>
      <c r="C2639" s="105" t="s">
        <v>7683</v>
      </c>
      <c r="D2639" s="106">
        <v>1.79176320470319E-4</v>
      </c>
      <c r="E2639" s="107">
        <v>-7.2714416349237254E-5</v>
      </c>
      <c r="F2639" s="108">
        <v>1.15137387833397E-4</v>
      </c>
      <c r="G2639" s="108">
        <v>64.259265694916294</v>
      </c>
      <c r="H2639" s="113">
        <v>0</v>
      </c>
      <c r="I2639" s="107">
        <v>0</v>
      </c>
      <c r="J2639" s="108">
        <v>1.70651214568161E-4</v>
      </c>
      <c r="K2639" s="108" t="s">
        <v>156</v>
      </c>
      <c r="L2639" s="110" t="s">
        <v>157</v>
      </c>
      <c r="M2639" s="116">
        <v>0</v>
      </c>
      <c r="N2639" s="111">
        <v>0</v>
      </c>
      <c r="O2639" s="115">
        <v>5.8757873796946203E-5</v>
      </c>
      <c r="P2639" s="112" t="s">
        <v>156</v>
      </c>
      <c r="Q2639" s="113">
        <v>0</v>
      </c>
      <c r="R2639" s="107">
        <v>0</v>
      </c>
      <c r="S2639" s="114">
        <v>6.4864586325869496E-5</v>
      </c>
      <c r="T2639" s="108" t="s">
        <v>156</v>
      </c>
      <c r="U2639" s="110" t="s">
        <v>157</v>
      </c>
      <c r="V2639" s="116">
        <v>0</v>
      </c>
      <c r="W2639" s="107">
        <v>0</v>
      </c>
      <c r="X2639" s="108">
        <v>1.9545905592982399E-4</v>
      </c>
      <c r="Y2639" s="108" t="s">
        <v>156</v>
      </c>
      <c r="Z2639" s="113">
        <v>0</v>
      </c>
      <c r="AA2639" s="107">
        <v>0</v>
      </c>
      <c r="AB2639" s="114">
        <v>6.5935304077137206E-5</v>
      </c>
      <c r="AC2639" s="108" t="s">
        <v>156</v>
      </c>
      <c r="AD2639" s="110" t="s">
        <v>157</v>
      </c>
    </row>
    <row r="2640" spans="1:30" x14ac:dyDescent="0.2">
      <c r="A2640" s="105" t="s">
        <v>7684</v>
      </c>
      <c r="B2640" s="105" t="s">
        <v>7685</v>
      </c>
      <c r="C2640" s="105" t="s">
        <v>7686</v>
      </c>
      <c r="D2640" s="116">
        <v>0</v>
      </c>
      <c r="E2640" s="107">
        <v>0</v>
      </c>
      <c r="F2640" s="114">
        <v>3.2846899856535901E-5</v>
      </c>
      <c r="G2640" s="108" t="s">
        <v>156</v>
      </c>
      <c r="H2640" s="109">
        <v>3.9867904399044501E-3</v>
      </c>
      <c r="I2640" s="107">
        <v>-9.8221001229476471E-3</v>
      </c>
      <c r="J2640" s="108">
        <v>5.1018170291014802E-4</v>
      </c>
      <c r="K2640" s="108">
        <v>12.796802606017469</v>
      </c>
      <c r="L2640" s="110" t="s">
        <v>157</v>
      </c>
      <c r="M2640" s="106">
        <v>4.5985487913380602E-3</v>
      </c>
      <c r="N2640" s="111">
        <v>-2.4973111715749217E-3</v>
      </c>
      <c r="O2640" s="112">
        <v>1.3914277815802701E-3</v>
      </c>
      <c r="P2640" s="112">
        <v>30.257975824921061</v>
      </c>
      <c r="Q2640" s="109">
        <v>2.3155375146160502E-3</v>
      </c>
      <c r="R2640" s="107">
        <v>-5.3415525767696341E-3</v>
      </c>
      <c r="S2640" s="108">
        <v>3.7697485480086998E-4</v>
      </c>
      <c r="T2640" s="108">
        <v>16.280230936503653</v>
      </c>
      <c r="U2640" s="110">
        <v>1.0968835408203756</v>
      </c>
      <c r="V2640" s="116">
        <v>0</v>
      </c>
      <c r="W2640" s="107">
        <v>0</v>
      </c>
      <c r="X2640" s="108">
        <v>4.1771400304214501E-4</v>
      </c>
      <c r="Y2640" s="108" t="s">
        <v>156</v>
      </c>
      <c r="Z2640" s="109">
        <v>1.7328022721643801E-3</v>
      </c>
      <c r="AA2640" s="107">
        <v>-8.8820934000739154E-4</v>
      </c>
      <c r="AB2640" s="108">
        <v>2.8622064580725002E-4</v>
      </c>
      <c r="AC2640" s="108">
        <v>16.517790310243665</v>
      </c>
      <c r="AD2640" s="110" t="s">
        <v>157</v>
      </c>
    </row>
    <row r="2641" spans="1:30" x14ac:dyDescent="0.2">
      <c r="A2641" s="105" t="s">
        <v>7687</v>
      </c>
      <c r="B2641" s="105" t="s">
        <v>7688</v>
      </c>
      <c r="C2641" s="105" t="s">
        <v>7689</v>
      </c>
      <c r="D2641" s="106">
        <v>2.1086338820908401E-4</v>
      </c>
      <c r="E2641" s="107">
        <v>-8.5573853524836165E-5</v>
      </c>
      <c r="F2641" s="114">
        <v>4.3797834217022603E-5</v>
      </c>
      <c r="G2641" s="108">
        <v>20.770715385448685</v>
      </c>
      <c r="H2641" s="113">
        <v>0</v>
      </c>
      <c r="I2641" s="107">
        <v>0</v>
      </c>
      <c r="J2641" s="108">
        <v>1.19775496229022E-4</v>
      </c>
      <c r="K2641" s="108" t="s">
        <v>156</v>
      </c>
      <c r="L2641" s="110" t="s">
        <v>157</v>
      </c>
      <c r="M2641" s="116">
        <v>0</v>
      </c>
      <c r="N2641" s="111">
        <v>0</v>
      </c>
      <c r="O2641" s="112">
        <v>2.6011862112243798E-4</v>
      </c>
      <c r="P2641" s="112" t="s">
        <v>156</v>
      </c>
      <c r="Q2641" s="113">
        <v>0</v>
      </c>
      <c r="R2641" s="107">
        <v>0</v>
      </c>
      <c r="S2641" s="114">
        <v>9.75378021068999E-5</v>
      </c>
      <c r="T2641" s="108" t="s">
        <v>156</v>
      </c>
      <c r="U2641" s="110" t="s">
        <v>157</v>
      </c>
      <c r="V2641" s="106">
        <v>2.9743200860472599E-3</v>
      </c>
      <c r="W2641" s="107">
        <v>-4.9251864316066573E-4</v>
      </c>
      <c r="X2641" s="108">
        <v>6.2845567164882205E-4</v>
      </c>
      <c r="Y2641" s="108">
        <v>21.129389355131977</v>
      </c>
      <c r="Z2641" s="113">
        <v>0</v>
      </c>
      <c r="AA2641" s="107">
        <v>0</v>
      </c>
      <c r="AB2641" s="114">
        <v>1.14332254196746E-4</v>
      </c>
      <c r="AC2641" s="108" t="s">
        <v>156</v>
      </c>
      <c r="AD2641" s="110" t="s">
        <v>157</v>
      </c>
    </row>
    <row r="2642" spans="1:30" x14ac:dyDescent="0.2">
      <c r="A2642" s="105" t="s">
        <v>7690</v>
      </c>
      <c r="B2642" s="105" t="s">
        <v>7691</v>
      </c>
      <c r="C2642" s="105" t="s">
        <v>7692</v>
      </c>
      <c r="D2642" s="106">
        <v>6.4619771439551601E-3</v>
      </c>
      <c r="E2642" s="107">
        <v>-2.6224385859215543E-3</v>
      </c>
      <c r="F2642" s="108">
        <v>2.0269794952961401E-4</v>
      </c>
      <c r="G2642" s="108">
        <v>3.1367791159587632</v>
      </c>
      <c r="H2642" s="109">
        <v>9.9644132961350298E-3</v>
      </c>
      <c r="I2642" s="107">
        <v>-2.4548936428024217E-2</v>
      </c>
      <c r="J2642" s="108">
        <v>4.1757062884890299E-4</v>
      </c>
      <c r="K2642" s="108">
        <v>4.1906193213690681</v>
      </c>
      <c r="L2642" s="110">
        <v>3.2266796294781157</v>
      </c>
      <c r="M2642" s="106">
        <v>1.0269914877879E-2</v>
      </c>
      <c r="N2642" s="111">
        <v>-5.5772319310736403E-3</v>
      </c>
      <c r="O2642" s="112">
        <v>1.0863987692402101E-3</v>
      </c>
      <c r="P2642" s="112">
        <v>10.578459336408629</v>
      </c>
      <c r="Q2642" s="109">
        <v>3.77463745151594E-3</v>
      </c>
      <c r="R2642" s="107">
        <v>-8.7074488226805326E-3</v>
      </c>
      <c r="S2642" s="108">
        <v>2.7209976319410198E-4</v>
      </c>
      <c r="T2642" s="108">
        <v>7.2086330591782639</v>
      </c>
      <c r="U2642" s="110">
        <v>0.64270082132800743</v>
      </c>
      <c r="V2642" s="106">
        <v>1.18008432989664E-2</v>
      </c>
      <c r="W2642" s="107">
        <v>-1.9541055305458523E-3</v>
      </c>
      <c r="X2642" s="108">
        <v>4.8381842559674899E-4</v>
      </c>
      <c r="Y2642" s="108">
        <v>4.0998631482474233</v>
      </c>
      <c r="Z2642" s="109">
        <v>3.9887318978259496E-3</v>
      </c>
      <c r="AA2642" s="107">
        <v>-2.0445661823891765E-3</v>
      </c>
      <c r="AB2642" s="108">
        <v>2.0563013136902901E-4</v>
      </c>
      <c r="AC2642" s="108">
        <v>5.15527582791682</v>
      </c>
      <c r="AD2642" s="110">
        <v>6.5286382030494972E-2</v>
      </c>
    </row>
    <row r="2643" spans="1:30" x14ac:dyDescent="0.2">
      <c r="A2643" s="105" t="s">
        <v>7693</v>
      </c>
      <c r="B2643" s="105" t="s">
        <v>7694</v>
      </c>
      <c r="C2643" s="105" t="s">
        <v>7695</v>
      </c>
      <c r="D2643" s="106">
        <v>6.6695682476169502E-3</v>
      </c>
      <c r="E2643" s="107">
        <v>-2.7066844611713563E-3</v>
      </c>
      <c r="F2643" s="108">
        <v>4.2424368699286698E-4</v>
      </c>
      <c r="G2643" s="108">
        <v>6.3608868106934819</v>
      </c>
      <c r="H2643" s="113">
        <v>0</v>
      </c>
      <c r="I2643" s="107">
        <v>0</v>
      </c>
      <c r="J2643" s="114">
        <v>3.92419454608316E-6</v>
      </c>
      <c r="K2643" s="108" t="s">
        <v>156</v>
      </c>
      <c r="L2643" s="110" t="s">
        <v>157</v>
      </c>
      <c r="M2643" s="116">
        <v>0</v>
      </c>
      <c r="N2643" s="111">
        <v>0</v>
      </c>
      <c r="O2643" s="115">
        <v>9.0213126018734698E-5</v>
      </c>
      <c r="P2643" s="112" t="s">
        <v>156</v>
      </c>
      <c r="Q2643" s="113">
        <v>0</v>
      </c>
      <c r="R2643" s="107">
        <v>0</v>
      </c>
      <c r="S2643" s="114">
        <v>2.3758074655904998E-5</v>
      </c>
      <c r="T2643" s="108" t="s">
        <v>156</v>
      </c>
      <c r="U2643" s="110" t="s">
        <v>157</v>
      </c>
      <c r="V2643" s="106">
        <v>2.5122183111613299E-3</v>
      </c>
      <c r="W2643" s="107">
        <v>-4.1599905798333001E-4</v>
      </c>
      <c r="X2643" s="108">
        <v>2.54031404619084E-4</v>
      </c>
      <c r="Y2643" s="108">
        <v>10.111836359542027</v>
      </c>
      <c r="Z2643" s="113">
        <v>0</v>
      </c>
      <c r="AA2643" s="107">
        <v>0</v>
      </c>
      <c r="AB2643" s="114">
        <v>7.1564420191199101E-6</v>
      </c>
      <c r="AC2643" s="108" t="s">
        <v>156</v>
      </c>
      <c r="AD2643" s="110" t="s">
        <v>157</v>
      </c>
    </row>
    <row r="2644" spans="1:30" x14ac:dyDescent="0.2">
      <c r="A2644" s="105" t="s">
        <v>7696</v>
      </c>
      <c r="B2644" s="105" t="s">
        <v>7697</v>
      </c>
      <c r="C2644" s="105" t="s">
        <v>7698</v>
      </c>
      <c r="D2644" s="106">
        <v>0</v>
      </c>
      <c r="E2644" s="107">
        <v>0</v>
      </c>
      <c r="F2644" s="108">
        <v>4.9909113610097295E-4</v>
      </c>
      <c r="G2644" s="108" t="s">
        <v>156</v>
      </c>
      <c r="H2644" s="113">
        <v>0</v>
      </c>
      <c r="I2644" s="107">
        <v>0</v>
      </c>
      <c r="J2644" s="114">
        <v>9.0224972847841004E-6</v>
      </c>
      <c r="K2644" s="108" t="s">
        <v>156</v>
      </c>
      <c r="L2644" s="110" t="s">
        <v>157</v>
      </c>
      <c r="M2644" s="116">
        <v>6.4232713024233194E-5</v>
      </c>
      <c r="N2644" s="111">
        <v>-3.4882542100702289E-5</v>
      </c>
      <c r="O2644" s="112">
        <v>1.02007412877527E-4</v>
      </c>
      <c r="P2644" s="112">
        <v>158.80913023095019</v>
      </c>
      <c r="Q2644" s="113">
        <v>0</v>
      </c>
      <c r="R2644" s="107">
        <v>0</v>
      </c>
      <c r="S2644" s="114">
        <v>2.4645483188750399E-5</v>
      </c>
      <c r="T2644" s="108" t="s">
        <v>156</v>
      </c>
      <c r="U2644" s="110" t="s">
        <v>157</v>
      </c>
      <c r="V2644" s="116">
        <v>0</v>
      </c>
      <c r="W2644" s="107">
        <v>0</v>
      </c>
      <c r="X2644" s="108">
        <v>2.6811368778869698E-4</v>
      </c>
      <c r="Y2644" s="108" t="s">
        <v>156</v>
      </c>
      <c r="Z2644" s="113">
        <v>0</v>
      </c>
      <c r="AA2644" s="107">
        <v>0</v>
      </c>
      <c r="AB2644" s="114">
        <v>1.51328429979772E-5</v>
      </c>
      <c r="AC2644" s="108" t="s">
        <v>156</v>
      </c>
      <c r="AD2644" s="110" t="s">
        <v>157</v>
      </c>
    </row>
    <row r="2645" spans="1:30" x14ac:dyDescent="0.2">
      <c r="A2645" s="105" t="s">
        <v>7699</v>
      </c>
      <c r="B2645" s="105" t="s">
        <v>7700</v>
      </c>
      <c r="C2645" s="105" t="s">
        <v>7701</v>
      </c>
      <c r="D2645" s="116">
        <v>0</v>
      </c>
      <c r="E2645" s="107">
        <v>0</v>
      </c>
      <c r="F2645" s="114">
        <v>4.6265033568388603E-6</v>
      </c>
      <c r="G2645" s="108" t="s">
        <v>156</v>
      </c>
      <c r="H2645" s="113">
        <v>2.4312464814814798E-5</v>
      </c>
      <c r="I2645" s="107">
        <v>-5.989767138412121E-5</v>
      </c>
      <c r="J2645" s="114">
        <v>4.7806559659424496E-6</v>
      </c>
      <c r="K2645" s="108">
        <v>19.663394897868837</v>
      </c>
      <c r="L2645" s="110" t="s">
        <v>157</v>
      </c>
      <c r="M2645" s="116">
        <v>0</v>
      </c>
      <c r="N2645" s="111">
        <v>0</v>
      </c>
      <c r="O2645" s="115">
        <v>5.6044744926805703E-6</v>
      </c>
      <c r="P2645" s="112" t="s">
        <v>156</v>
      </c>
      <c r="Q2645" s="113">
        <v>1.0518455144032901E-5</v>
      </c>
      <c r="R2645" s="107">
        <v>-2.4264293203455622E-5</v>
      </c>
      <c r="S2645" s="114">
        <v>2.2072466344636499E-6</v>
      </c>
      <c r="T2645" s="108">
        <v>20.984513450302792</v>
      </c>
      <c r="U2645" s="110" t="s">
        <v>157</v>
      </c>
      <c r="V2645" s="116">
        <v>0</v>
      </c>
      <c r="W2645" s="107">
        <v>0</v>
      </c>
      <c r="X2645" s="114">
        <v>2.03110953367839E-6</v>
      </c>
      <c r="Y2645" s="108" t="s">
        <v>156</v>
      </c>
      <c r="Z2645" s="113">
        <v>9.95467407407407E-6</v>
      </c>
      <c r="AA2645" s="107">
        <v>-5.1026217078293699E-6</v>
      </c>
      <c r="AB2645" s="114">
        <v>1.8118589848159799E-6</v>
      </c>
      <c r="AC2645" s="108">
        <v>18.201087964645485</v>
      </c>
      <c r="AD2645" s="110" t="s">
        <v>157</v>
      </c>
    </row>
    <row r="2646" spans="1:30" x14ac:dyDescent="0.2">
      <c r="A2646" s="105" t="s">
        <v>7702</v>
      </c>
      <c r="B2646" s="105" t="s">
        <v>7703</v>
      </c>
      <c r="C2646" s="105" t="s">
        <v>7704</v>
      </c>
      <c r="D2646" s="116">
        <v>0</v>
      </c>
      <c r="E2646" s="107">
        <v>0</v>
      </c>
      <c r="F2646" s="114">
        <v>1.4764219027330501E-6</v>
      </c>
      <c r="G2646" s="108" t="s">
        <v>156</v>
      </c>
      <c r="H2646" s="113">
        <v>0</v>
      </c>
      <c r="I2646" s="107">
        <v>0</v>
      </c>
      <c r="J2646" s="114">
        <v>2.94058406027403E-6</v>
      </c>
      <c r="K2646" s="108" t="s">
        <v>156</v>
      </c>
      <c r="L2646" s="110" t="s">
        <v>157</v>
      </c>
      <c r="M2646" s="116">
        <v>0</v>
      </c>
      <c r="N2646" s="111">
        <v>0</v>
      </c>
      <c r="O2646" s="115">
        <v>3.39872046359905E-6</v>
      </c>
      <c r="P2646" s="112" t="s">
        <v>156</v>
      </c>
      <c r="Q2646" s="113">
        <v>0</v>
      </c>
      <c r="R2646" s="107">
        <v>0</v>
      </c>
      <c r="S2646" s="114">
        <v>1.1756578316692399E-6</v>
      </c>
      <c r="T2646" s="108" t="s">
        <v>156</v>
      </c>
      <c r="U2646" s="110" t="s">
        <v>157</v>
      </c>
      <c r="V2646" s="116">
        <v>0</v>
      </c>
      <c r="W2646" s="107">
        <v>0</v>
      </c>
      <c r="X2646" s="114">
        <v>1.8741266717340299E-6</v>
      </c>
      <c r="Y2646" s="108" t="s">
        <v>156</v>
      </c>
      <c r="Z2646" s="113">
        <v>0</v>
      </c>
      <c r="AA2646" s="107">
        <v>0</v>
      </c>
      <c r="AB2646" s="114">
        <v>1.0768935466723899E-6</v>
      </c>
      <c r="AC2646" s="108" t="s">
        <v>156</v>
      </c>
      <c r="AD2646" s="110" t="s">
        <v>157</v>
      </c>
    </row>
    <row r="2647" spans="1:30" x14ac:dyDescent="0.2">
      <c r="A2647" s="105" t="s">
        <v>7705</v>
      </c>
      <c r="B2647" s="105" t="s">
        <v>7706</v>
      </c>
      <c r="C2647" s="105" t="s">
        <v>7707</v>
      </c>
      <c r="D2647" s="116">
        <v>0</v>
      </c>
      <c r="E2647" s="107">
        <v>0</v>
      </c>
      <c r="F2647" s="114">
        <v>1.4136896601151599E-6</v>
      </c>
      <c r="G2647" s="108" t="s">
        <v>156</v>
      </c>
      <c r="H2647" s="113">
        <v>0</v>
      </c>
      <c r="I2647" s="107">
        <v>0</v>
      </c>
      <c r="J2647" s="114">
        <v>2.0473288902118199E-6</v>
      </c>
      <c r="K2647" s="108" t="s">
        <v>156</v>
      </c>
      <c r="L2647" s="110" t="s">
        <v>157</v>
      </c>
      <c r="M2647" s="116">
        <v>0</v>
      </c>
      <c r="N2647" s="111">
        <v>0</v>
      </c>
      <c r="O2647" s="115">
        <v>1.9403930297369302E-6</v>
      </c>
      <c r="P2647" s="112" t="s">
        <v>156</v>
      </c>
      <c r="Q2647" s="113">
        <v>0</v>
      </c>
      <c r="R2647" s="107">
        <v>0</v>
      </c>
      <c r="S2647" s="114">
        <v>7.92575851022191E-7</v>
      </c>
      <c r="T2647" s="108" t="s">
        <v>156</v>
      </c>
      <c r="U2647" s="110" t="s">
        <v>157</v>
      </c>
      <c r="V2647" s="116">
        <v>0</v>
      </c>
      <c r="W2647" s="107">
        <v>0</v>
      </c>
      <c r="X2647" s="114">
        <v>1.9716443139112499E-6</v>
      </c>
      <c r="Y2647" s="108" t="s">
        <v>156</v>
      </c>
      <c r="Z2647" s="113">
        <v>0</v>
      </c>
      <c r="AA2647" s="107">
        <v>0</v>
      </c>
      <c r="AB2647" s="114">
        <v>7.7466562004152598E-7</v>
      </c>
      <c r="AC2647" s="108" t="s">
        <v>156</v>
      </c>
      <c r="AD2647" s="110" t="s">
        <v>157</v>
      </c>
    </row>
    <row r="2648" spans="1:30" x14ac:dyDescent="0.2">
      <c r="A2648" s="105" t="s">
        <v>7708</v>
      </c>
      <c r="B2648" s="105" t="s">
        <v>7709</v>
      </c>
      <c r="C2648" s="105" t="s">
        <v>7710</v>
      </c>
      <c r="D2648" s="116">
        <v>2.3859851158951798E-5</v>
      </c>
      <c r="E2648" s="107">
        <v>-9.6829488776685295E-6</v>
      </c>
      <c r="F2648" s="114">
        <v>5.4601962773952601E-6</v>
      </c>
      <c r="G2648" s="108">
        <v>22.884452384132707</v>
      </c>
      <c r="H2648" s="113">
        <v>0</v>
      </c>
      <c r="I2648" s="107">
        <v>0</v>
      </c>
      <c r="J2648" s="114">
        <v>2.3161627308130301E-6</v>
      </c>
      <c r="K2648" s="108" t="s">
        <v>156</v>
      </c>
      <c r="L2648" s="110" t="s">
        <v>157</v>
      </c>
      <c r="M2648" s="116">
        <v>2.60401935483871E-5</v>
      </c>
      <c r="N2648" s="111">
        <v>-1.4141519250780439E-5</v>
      </c>
      <c r="O2648" s="115">
        <v>7.3267374344425702E-6</v>
      </c>
      <c r="P2648" s="112">
        <v>28.136263353143853</v>
      </c>
      <c r="Q2648" s="113">
        <v>0</v>
      </c>
      <c r="R2648" s="107">
        <v>0</v>
      </c>
      <c r="S2648" s="114">
        <v>1.23982992428518E-6</v>
      </c>
      <c r="T2648" s="108" t="s">
        <v>156</v>
      </c>
      <c r="U2648" s="110" t="s">
        <v>157</v>
      </c>
      <c r="V2648" s="116">
        <v>3.1031561916225303E-5</v>
      </c>
      <c r="W2648" s="107">
        <v>-5.1385265633756091E-6</v>
      </c>
      <c r="X2648" s="114">
        <v>5.9487822667805099E-6</v>
      </c>
      <c r="Y2648" s="108">
        <v>19.170102629188328</v>
      </c>
      <c r="Z2648" s="113">
        <v>0</v>
      </c>
      <c r="AA2648" s="107">
        <v>0</v>
      </c>
      <c r="AB2648" s="114">
        <v>8.8974568758312401E-7</v>
      </c>
      <c r="AC2648" s="108" t="s">
        <v>156</v>
      </c>
      <c r="AD2648" s="110" t="s">
        <v>157</v>
      </c>
    </row>
    <row r="2649" spans="1:30" x14ac:dyDescent="0.2">
      <c r="A2649" s="105" t="s">
        <v>7711</v>
      </c>
      <c r="B2649" s="105" t="s">
        <v>7712</v>
      </c>
      <c r="C2649" s="105" t="s">
        <v>7713</v>
      </c>
      <c r="D2649" s="116">
        <v>0</v>
      </c>
      <c r="E2649" s="107">
        <v>0</v>
      </c>
      <c r="F2649" s="114">
        <v>1.0704194154583001E-6</v>
      </c>
      <c r="G2649" s="108" t="s">
        <v>156</v>
      </c>
      <c r="H2649" s="113">
        <v>0</v>
      </c>
      <c r="I2649" s="107">
        <v>0</v>
      </c>
      <c r="J2649" s="114">
        <v>9.3760014929379596E-7</v>
      </c>
      <c r="K2649" s="108" t="s">
        <v>156</v>
      </c>
      <c r="L2649" s="110" t="s">
        <v>157</v>
      </c>
      <c r="M2649" s="116">
        <v>0</v>
      </c>
      <c r="N2649" s="111">
        <v>0</v>
      </c>
      <c r="O2649" s="115">
        <v>1.42851095416264E-6</v>
      </c>
      <c r="P2649" s="112" t="s">
        <v>156</v>
      </c>
      <c r="Q2649" s="113">
        <v>0</v>
      </c>
      <c r="R2649" s="107">
        <v>0</v>
      </c>
      <c r="S2649" s="114">
        <v>8.8591292290725501E-7</v>
      </c>
      <c r="T2649" s="108" t="s">
        <v>156</v>
      </c>
      <c r="U2649" s="110" t="s">
        <v>157</v>
      </c>
      <c r="V2649" s="116">
        <v>0</v>
      </c>
      <c r="W2649" s="107">
        <v>0</v>
      </c>
      <c r="X2649" s="114">
        <v>2.1885222748181699E-6</v>
      </c>
      <c r="Y2649" s="108" t="s">
        <v>156</v>
      </c>
      <c r="Z2649" s="113">
        <v>0</v>
      </c>
      <c r="AA2649" s="107">
        <v>0</v>
      </c>
      <c r="AB2649" s="114">
        <v>6.3636439290754303E-7</v>
      </c>
      <c r="AC2649" s="108" t="s">
        <v>156</v>
      </c>
      <c r="AD2649" s="110" t="s">
        <v>157</v>
      </c>
    </row>
    <row r="2650" spans="1:30" x14ac:dyDescent="0.2">
      <c r="A2650" s="105" t="s">
        <v>7714</v>
      </c>
      <c r="B2650" s="105" t="s">
        <v>7715</v>
      </c>
      <c r="C2650" s="105" t="s">
        <v>7716</v>
      </c>
      <c r="D2650" s="116">
        <v>0</v>
      </c>
      <c r="E2650" s="107">
        <v>0</v>
      </c>
      <c r="F2650" s="114">
        <v>1.9246533154602198E-6</v>
      </c>
      <c r="G2650" s="108" t="s">
        <v>156</v>
      </c>
      <c r="H2650" s="113">
        <v>0</v>
      </c>
      <c r="I2650" s="107">
        <v>0</v>
      </c>
      <c r="J2650" s="114">
        <v>2.1634034514322301E-6</v>
      </c>
      <c r="K2650" s="108" t="s">
        <v>156</v>
      </c>
      <c r="L2650" s="110" t="s">
        <v>157</v>
      </c>
      <c r="M2650" s="116">
        <v>0</v>
      </c>
      <c r="N2650" s="111">
        <v>0</v>
      </c>
      <c r="O2650" s="115">
        <v>2.0435918674660499E-6</v>
      </c>
      <c r="P2650" s="112" t="s">
        <v>156</v>
      </c>
      <c r="Q2650" s="113">
        <v>0</v>
      </c>
      <c r="R2650" s="107">
        <v>0</v>
      </c>
      <c r="S2650" s="114">
        <v>8.5428317213734096E-7</v>
      </c>
      <c r="T2650" s="108" t="s">
        <v>156</v>
      </c>
      <c r="U2650" s="110" t="s">
        <v>157</v>
      </c>
      <c r="V2650" s="116">
        <v>0</v>
      </c>
      <c r="W2650" s="107">
        <v>0</v>
      </c>
      <c r="X2650" s="114">
        <v>4.2685056199608496E-6</v>
      </c>
      <c r="Y2650" s="108" t="s">
        <v>156</v>
      </c>
      <c r="Z2650" s="113">
        <v>0</v>
      </c>
      <c r="AA2650" s="107">
        <v>0</v>
      </c>
      <c r="AB2650" s="114">
        <v>6.7461208600045504E-7</v>
      </c>
      <c r="AC2650" s="108" t="s">
        <v>156</v>
      </c>
      <c r="AD2650" s="110" t="s">
        <v>157</v>
      </c>
    </row>
    <row r="2651" spans="1:30" x14ac:dyDescent="0.2">
      <c r="A2651" s="105" t="s">
        <v>7717</v>
      </c>
      <c r="B2651" s="105" t="s">
        <v>7718</v>
      </c>
      <c r="C2651" s="105" t="s">
        <v>7719</v>
      </c>
      <c r="D2651" s="116">
        <v>0</v>
      </c>
      <c r="E2651" s="107">
        <v>0</v>
      </c>
      <c r="F2651" s="114">
        <v>4.9535980892202497E-5</v>
      </c>
      <c r="G2651" s="108" t="s">
        <v>156</v>
      </c>
      <c r="H2651" s="109">
        <v>0</v>
      </c>
      <c r="I2651" s="107">
        <v>0</v>
      </c>
      <c r="J2651" s="108">
        <v>1.9988837303200501E-4</v>
      </c>
      <c r="K2651" s="108" t="s">
        <v>156</v>
      </c>
      <c r="L2651" s="110" t="s">
        <v>157</v>
      </c>
      <c r="M2651" s="116">
        <v>0</v>
      </c>
      <c r="N2651" s="111">
        <v>0</v>
      </c>
      <c r="O2651" s="112">
        <v>1.3315276913135801E-4</v>
      </c>
      <c r="P2651" s="112" t="s">
        <v>156</v>
      </c>
      <c r="Q2651" s="109">
        <v>1.77338974886536E-4</v>
      </c>
      <c r="R2651" s="107">
        <v>-4.0909095719139415E-4</v>
      </c>
      <c r="S2651" s="114">
        <v>5.6595821934748598E-5</v>
      </c>
      <c r="T2651" s="108">
        <v>31.913921895037124</v>
      </c>
      <c r="U2651" s="110" t="s">
        <v>157</v>
      </c>
      <c r="V2651" s="116">
        <v>0</v>
      </c>
      <c r="W2651" s="107">
        <v>0</v>
      </c>
      <c r="X2651" s="114">
        <v>3.4167088501675403E-5</v>
      </c>
      <c r="Y2651" s="108" t="s">
        <v>156</v>
      </c>
      <c r="Z2651" s="113">
        <v>0</v>
      </c>
      <c r="AA2651" s="107">
        <v>0</v>
      </c>
      <c r="AB2651" s="114">
        <v>4.7334083326731302E-5</v>
      </c>
      <c r="AC2651" s="108" t="s">
        <v>156</v>
      </c>
      <c r="AD2651" s="110" t="s">
        <v>157</v>
      </c>
    </row>
    <row r="2652" spans="1:30" x14ac:dyDescent="0.2">
      <c r="A2652" s="105" t="s">
        <v>7720</v>
      </c>
      <c r="B2652" s="105" t="s">
        <v>7721</v>
      </c>
      <c r="C2652" s="105" t="s">
        <v>7722</v>
      </c>
      <c r="D2652" s="106">
        <v>3.6974810240963902E-4</v>
      </c>
      <c r="E2652" s="107">
        <v>-1.500534076845754E-4</v>
      </c>
      <c r="F2652" s="114">
        <v>4.5627087522289202E-5</v>
      </c>
      <c r="G2652" s="108">
        <v>12.340046432946817</v>
      </c>
      <c r="H2652" s="109">
        <v>3.7782299698795198E-4</v>
      </c>
      <c r="I2652" s="107">
        <v>-9.308277826754176E-4</v>
      </c>
      <c r="J2652" s="108">
        <v>1.84408995625917E-4</v>
      </c>
      <c r="K2652" s="108">
        <v>48.808303649075505</v>
      </c>
      <c r="L2652" s="110">
        <v>2.6330381892651742</v>
      </c>
      <c r="M2652" s="106">
        <v>4.0353533132530102E-4</v>
      </c>
      <c r="N2652" s="111">
        <v>-2.1914593859308191E-4</v>
      </c>
      <c r="O2652" s="112">
        <v>1.2280410611956199E-4</v>
      </c>
      <c r="P2652" s="112">
        <v>30.432058009950609</v>
      </c>
      <c r="Q2652" s="113">
        <v>0</v>
      </c>
      <c r="R2652" s="107">
        <v>0</v>
      </c>
      <c r="S2652" s="114">
        <v>5.2121869172258802E-5</v>
      </c>
      <c r="T2652" s="108" t="s">
        <v>156</v>
      </c>
      <c r="U2652" s="110" t="s">
        <v>157</v>
      </c>
      <c r="V2652" s="106">
        <v>4.80884934738956E-4</v>
      </c>
      <c r="W2652" s="107">
        <v>-7.9629894806914389E-5</v>
      </c>
      <c r="X2652" s="114">
        <v>3.1518250162188198E-5</v>
      </c>
      <c r="Y2652" s="108">
        <v>6.5542186675691134</v>
      </c>
      <c r="Z2652" s="109">
        <v>1.5469909638554199E-4</v>
      </c>
      <c r="AA2652" s="107">
        <v>-7.9296515538795039E-5</v>
      </c>
      <c r="AB2652" s="114">
        <v>4.3646640304763802E-5</v>
      </c>
      <c r="AC2652" s="108">
        <v>28.213894796119167</v>
      </c>
      <c r="AD2652" s="110">
        <v>-6.0526796178676191E-3</v>
      </c>
    </row>
    <row r="2653" spans="1:30" x14ac:dyDescent="0.2">
      <c r="A2653" s="105" t="s">
        <v>7723</v>
      </c>
      <c r="B2653" s="105" t="s">
        <v>7724</v>
      </c>
      <c r="C2653" s="105" t="s">
        <v>7725</v>
      </c>
      <c r="D2653" s="116">
        <v>0</v>
      </c>
      <c r="E2653" s="107">
        <v>0</v>
      </c>
      <c r="F2653" s="114">
        <v>6.57451049398811E-5</v>
      </c>
      <c r="G2653" s="108" t="s">
        <v>156</v>
      </c>
      <c r="H2653" s="113">
        <v>0</v>
      </c>
      <c r="I2653" s="107">
        <v>0</v>
      </c>
      <c r="J2653" s="114">
        <v>6.4187823619445405E-5</v>
      </c>
      <c r="K2653" s="108" t="s">
        <v>156</v>
      </c>
      <c r="L2653" s="110" t="s">
        <v>157</v>
      </c>
      <c r="M2653" s="116">
        <v>0</v>
      </c>
      <c r="N2653" s="111">
        <v>0</v>
      </c>
      <c r="O2653" s="115">
        <v>2.7478369123044701E-5</v>
      </c>
      <c r="P2653" s="112" t="s">
        <v>156</v>
      </c>
      <c r="Q2653" s="113">
        <v>0</v>
      </c>
      <c r="R2653" s="107">
        <v>0</v>
      </c>
      <c r="S2653" s="114">
        <v>1.5460592891838101E-5</v>
      </c>
      <c r="T2653" s="108" t="s">
        <v>156</v>
      </c>
      <c r="U2653" s="110" t="s">
        <v>157</v>
      </c>
      <c r="V2653" s="116">
        <v>0</v>
      </c>
      <c r="W2653" s="107">
        <v>0</v>
      </c>
      <c r="X2653" s="114">
        <v>1.3244470126648E-5</v>
      </c>
      <c r="Y2653" s="108" t="s">
        <v>156</v>
      </c>
      <c r="Z2653" s="113">
        <v>0</v>
      </c>
      <c r="AA2653" s="107">
        <v>0</v>
      </c>
      <c r="AB2653" s="114">
        <v>2.65578173875826E-5</v>
      </c>
      <c r="AC2653" s="108" t="s">
        <v>156</v>
      </c>
      <c r="AD2653" s="110" t="s">
        <v>157</v>
      </c>
    </row>
    <row r="2654" spans="1:30" x14ac:dyDescent="0.2">
      <c r="A2654" s="105" t="s">
        <v>7726</v>
      </c>
      <c r="B2654" s="105" t="s">
        <v>7727</v>
      </c>
      <c r="C2654" s="105" t="s">
        <v>7728</v>
      </c>
      <c r="D2654" s="116">
        <v>0</v>
      </c>
      <c r="E2654" s="107">
        <v>0</v>
      </c>
      <c r="F2654" s="108">
        <v>2.3735455048765999E-4</v>
      </c>
      <c r="G2654" s="108" t="s">
        <v>156</v>
      </c>
      <c r="H2654" s="113">
        <v>0</v>
      </c>
      <c r="I2654" s="107">
        <v>0</v>
      </c>
      <c r="J2654" s="108">
        <v>1.7085797924224801E-4</v>
      </c>
      <c r="K2654" s="108" t="s">
        <v>156</v>
      </c>
      <c r="L2654" s="110" t="s">
        <v>157</v>
      </c>
      <c r="M2654" s="106">
        <v>0</v>
      </c>
      <c r="N2654" s="111">
        <v>0</v>
      </c>
      <c r="O2654" s="112">
        <v>4.9032388644334101E-4</v>
      </c>
      <c r="P2654" s="112" t="s">
        <v>156</v>
      </c>
      <c r="Q2654" s="113">
        <v>0</v>
      </c>
      <c r="R2654" s="107">
        <v>0</v>
      </c>
      <c r="S2654" s="108">
        <v>1.3406014733069699E-4</v>
      </c>
      <c r="T2654" s="108" t="s">
        <v>156</v>
      </c>
      <c r="U2654" s="110" t="s">
        <v>157</v>
      </c>
      <c r="V2654" s="116">
        <v>0</v>
      </c>
      <c r="W2654" s="107">
        <v>0</v>
      </c>
      <c r="X2654" s="108">
        <v>3.7560727853339299E-4</v>
      </c>
      <c r="Y2654" s="108" t="s">
        <v>156</v>
      </c>
      <c r="Z2654" s="113">
        <v>0</v>
      </c>
      <c r="AA2654" s="107">
        <v>0</v>
      </c>
      <c r="AB2654" s="114">
        <v>5.7779645741580803E-5</v>
      </c>
      <c r="AC2654" s="108" t="s">
        <v>156</v>
      </c>
      <c r="AD2654" s="110" t="s">
        <v>157</v>
      </c>
    </row>
    <row r="2655" spans="1:30" x14ac:dyDescent="0.2">
      <c r="A2655" s="105" t="s">
        <v>7729</v>
      </c>
      <c r="B2655" s="105" t="s">
        <v>7730</v>
      </c>
      <c r="C2655" s="105" t="s">
        <v>7731</v>
      </c>
      <c r="D2655" s="106">
        <v>1.4989294613392901E-3</v>
      </c>
      <c r="E2655" s="107">
        <v>-6.08304605451579E-4</v>
      </c>
      <c r="F2655" s="108">
        <v>3.1914671301636901E-4</v>
      </c>
      <c r="G2655" s="108">
        <v>21.291643219235425</v>
      </c>
      <c r="H2655" s="113">
        <v>0</v>
      </c>
      <c r="I2655" s="107">
        <v>0</v>
      </c>
      <c r="J2655" s="114">
        <v>6.6873207846558305E-5</v>
      </c>
      <c r="K2655" s="108" t="s">
        <v>156</v>
      </c>
      <c r="L2655" s="110" t="s">
        <v>157</v>
      </c>
      <c r="M2655" s="116">
        <v>0</v>
      </c>
      <c r="N2655" s="111">
        <v>0</v>
      </c>
      <c r="O2655" s="112">
        <v>1.6195857048077099E-4</v>
      </c>
      <c r="P2655" s="112" t="s">
        <v>156</v>
      </c>
      <c r="Q2655" s="113">
        <v>0</v>
      </c>
      <c r="R2655" s="107">
        <v>0</v>
      </c>
      <c r="S2655" s="114">
        <v>4.8608549062824997E-5</v>
      </c>
      <c r="T2655" s="108" t="s">
        <v>156</v>
      </c>
      <c r="U2655" s="110" t="s">
        <v>157</v>
      </c>
      <c r="V2655" s="106">
        <v>1.94947135604407E-3</v>
      </c>
      <c r="W2655" s="107">
        <v>-3.2281360424641004E-4</v>
      </c>
      <c r="X2655" s="108">
        <v>4.2916788857161602E-4</v>
      </c>
      <c r="Y2655" s="108">
        <v>22.014577810596677</v>
      </c>
      <c r="Z2655" s="113">
        <v>0</v>
      </c>
      <c r="AA2655" s="107">
        <v>0</v>
      </c>
      <c r="AB2655" s="114">
        <v>4.1459941312494901E-5</v>
      </c>
      <c r="AC2655" s="108" t="s">
        <v>156</v>
      </c>
      <c r="AD2655" s="110" t="s">
        <v>157</v>
      </c>
    </row>
    <row r="2656" spans="1:30" x14ac:dyDescent="0.2">
      <c r="A2656" s="105" t="s">
        <v>7732</v>
      </c>
      <c r="B2656" s="105" t="s">
        <v>7733</v>
      </c>
      <c r="C2656" s="105" t="s">
        <v>7734</v>
      </c>
      <c r="D2656" s="116">
        <v>0</v>
      </c>
      <c r="E2656" s="107">
        <v>0</v>
      </c>
      <c r="F2656" s="114">
        <v>5.0352239167280803E-5</v>
      </c>
      <c r="G2656" s="108" t="s">
        <v>156</v>
      </c>
      <c r="H2656" s="109">
        <v>1.4527704943820201E-3</v>
      </c>
      <c r="I2656" s="107">
        <v>-3.5791340093176156E-3</v>
      </c>
      <c r="J2656" s="108">
        <v>2.6238258394832602E-4</v>
      </c>
      <c r="K2656" s="108">
        <v>18.060842023084891</v>
      </c>
      <c r="L2656" s="110" t="s">
        <v>157</v>
      </c>
      <c r="M2656" s="116">
        <v>0</v>
      </c>
      <c r="N2656" s="111">
        <v>0</v>
      </c>
      <c r="O2656" s="115">
        <v>2.18677285972109E-5</v>
      </c>
      <c r="P2656" s="112" t="s">
        <v>156</v>
      </c>
      <c r="Q2656" s="109">
        <v>2.84140939100565E-4</v>
      </c>
      <c r="R2656" s="107">
        <v>-6.5546498635330136E-4</v>
      </c>
      <c r="S2656" s="108">
        <v>1.3860909503076E-4</v>
      </c>
      <c r="T2656" s="108">
        <v>48.781810699127227</v>
      </c>
      <c r="U2656" s="110" t="s">
        <v>157</v>
      </c>
      <c r="V2656" s="116">
        <v>0</v>
      </c>
      <c r="W2656" s="107">
        <v>0</v>
      </c>
      <c r="X2656" s="114">
        <v>1.3219695130546E-5</v>
      </c>
      <c r="Y2656" s="108" t="s">
        <v>156</v>
      </c>
      <c r="Z2656" s="109">
        <v>4.8955077004406199E-4</v>
      </c>
      <c r="AA2656" s="107">
        <v>-2.5093663215124042E-4</v>
      </c>
      <c r="AB2656" s="108">
        <v>1.11221733986097E-4</v>
      </c>
      <c r="AC2656" s="108">
        <v>22.719141872882048</v>
      </c>
      <c r="AD2656" s="110" t="s">
        <v>157</v>
      </c>
    </row>
    <row r="2657" spans="1:30" x14ac:dyDescent="0.2">
      <c r="A2657" s="105" t="s">
        <v>7735</v>
      </c>
      <c r="B2657" s="105" t="s">
        <v>7736</v>
      </c>
      <c r="C2657" s="105" t="s">
        <v>7737</v>
      </c>
      <c r="D2657" s="116">
        <v>0</v>
      </c>
      <c r="E2657" s="107">
        <v>0</v>
      </c>
      <c r="F2657" s="114">
        <v>9.1128320101859094E-5</v>
      </c>
      <c r="G2657" s="108" t="s">
        <v>156</v>
      </c>
      <c r="H2657" s="113">
        <v>0</v>
      </c>
      <c r="I2657" s="107">
        <v>0</v>
      </c>
      <c r="J2657" s="108">
        <v>1.4510405285746001E-4</v>
      </c>
      <c r="K2657" s="108" t="s">
        <v>156</v>
      </c>
      <c r="L2657" s="110" t="s">
        <v>157</v>
      </c>
      <c r="M2657" s="106">
        <v>1.5566830912428699E-3</v>
      </c>
      <c r="N2657" s="111">
        <v>-8.4538019509225047E-4</v>
      </c>
      <c r="O2657" s="112">
        <v>5.3208457440962397E-4</v>
      </c>
      <c r="P2657" s="112">
        <v>34.180661266436886</v>
      </c>
      <c r="Q2657" s="109">
        <v>3.3989586202285902E-4</v>
      </c>
      <c r="R2657" s="107">
        <v>-7.8408214341653057E-4</v>
      </c>
      <c r="S2657" s="108">
        <v>1.4823075897043599E-4</v>
      </c>
      <c r="T2657" s="108">
        <v>43.610639473000418</v>
      </c>
      <c r="U2657" s="110">
        <v>-0.10859550997303788</v>
      </c>
      <c r="V2657" s="116">
        <v>0</v>
      </c>
      <c r="W2657" s="107">
        <v>0</v>
      </c>
      <c r="X2657" s="108">
        <v>1.85892875936439E-4</v>
      </c>
      <c r="Y2657" s="108" t="s">
        <v>156</v>
      </c>
      <c r="Z2657" s="113">
        <v>1.05626935267722E-4</v>
      </c>
      <c r="AA2657" s="107">
        <v>-5.4142836703440579E-5</v>
      </c>
      <c r="AB2657" s="114">
        <v>7.4154144040840895E-5</v>
      </c>
      <c r="AC2657" s="108">
        <v>70.203820505527133</v>
      </c>
      <c r="AD2657" s="110" t="s">
        <v>157</v>
      </c>
    </row>
    <row r="2658" spans="1:30" x14ac:dyDescent="0.2">
      <c r="A2658" s="105" t="s">
        <v>7738</v>
      </c>
      <c r="B2658" s="105" t="s">
        <v>7739</v>
      </c>
      <c r="C2658" s="105" t="s">
        <v>7740</v>
      </c>
      <c r="D2658" s="116">
        <v>0</v>
      </c>
      <c r="E2658" s="107">
        <v>0</v>
      </c>
      <c r="F2658" s="114">
        <v>4.9563426260014698E-5</v>
      </c>
      <c r="G2658" s="108" t="s">
        <v>156</v>
      </c>
      <c r="H2658" s="113">
        <v>0</v>
      </c>
      <c r="I2658" s="107">
        <v>0</v>
      </c>
      <c r="J2658" s="114">
        <v>1.6316909593591498E-5</v>
      </c>
      <c r="K2658" s="108" t="s">
        <v>156</v>
      </c>
      <c r="L2658" s="110" t="s">
        <v>157</v>
      </c>
      <c r="M2658" s="116">
        <v>0</v>
      </c>
      <c r="N2658" s="111">
        <v>0</v>
      </c>
      <c r="O2658" s="115">
        <v>6.46815953666544E-5</v>
      </c>
      <c r="P2658" s="112" t="s">
        <v>156</v>
      </c>
      <c r="Q2658" s="113">
        <v>0</v>
      </c>
      <c r="R2658" s="107">
        <v>0</v>
      </c>
      <c r="S2658" s="114">
        <v>1.31835424415459E-5</v>
      </c>
      <c r="T2658" s="108" t="s">
        <v>156</v>
      </c>
      <c r="U2658" s="110" t="s">
        <v>157</v>
      </c>
      <c r="V2658" s="116">
        <v>0</v>
      </c>
      <c r="W2658" s="107">
        <v>0</v>
      </c>
      <c r="X2658" s="114">
        <v>4.1936742044746097E-5</v>
      </c>
      <c r="Y2658" s="108" t="s">
        <v>156</v>
      </c>
      <c r="Z2658" s="113">
        <v>0</v>
      </c>
      <c r="AA2658" s="107">
        <v>0</v>
      </c>
      <c r="AB2658" s="114">
        <v>9.1624669066163003E-6</v>
      </c>
      <c r="AC2658" s="108" t="s">
        <v>156</v>
      </c>
      <c r="AD2658" s="110" t="s">
        <v>157</v>
      </c>
    </row>
    <row r="2659" spans="1:30" x14ac:dyDescent="0.2">
      <c r="A2659" s="105" t="s">
        <v>7741</v>
      </c>
      <c r="B2659" s="105" t="s">
        <v>7742</v>
      </c>
      <c r="C2659" s="105" t="s">
        <v>7743</v>
      </c>
      <c r="D2659" s="106">
        <v>0</v>
      </c>
      <c r="E2659" s="107">
        <v>0</v>
      </c>
      <c r="F2659" s="108">
        <v>0</v>
      </c>
      <c r="G2659" s="108" t="s">
        <v>156</v>
      </c>
      <c r="H2659" s="109">
        <v>0</v>
      </c>
      <c r="I2659" s="107">
        <v>0</v>
      </c>
      <c r="J2659" s="108">
        <v>0</v>
      </c>
      <c r="K2659" s="108" t="s">
        <v>156</v>
      </c>
      <c r="L2659" s="110" t="s">
        <v>157</v>
      </c>
      <c r="M2659" s="106">
        <v>0</v>
      </c>
      <c r="N2659" s="111">
        <v>0</v>
      </c>
      <c r="O2659" s="112">
        <v>0</v>
      </c>
      <c r="P2659" s="112" t="s">
        <v>156</v>
      </c>
      <c r="Q2659" s="109">
        <v>0</v>
      </c>
      <c r="R2659" s="107">
        <v>0</v>
      </c>
      <c r="S2659" s="108">
        <v>0</v>
      </c>
      <c r="T2659" s="108" t="s">
        <v>156</v>
      </c>
      <c r="U2659" s="110" t="s">
        <v>157</v>
      </c>
      <c r="V2659" s="106">
        <v>0</v>
      </c>
      <c r="W2659" s="107">
        <v>0</v>
      </c>
      <c r="X2659" s="108">
        <v>0</v>
      </c>
      <c r="Y2659" s="108" t="s">
        <v>156</v>
      </c>
      <c r="Z2659" s="109">
        <v>0</v>
      </c>
      <c r="AA2659" s="107">
        <v>0</v>
      </c>
      <c r="AB2659" s="108">
        <v>0</v>
      </c>
      <c r="AC2659" s="108" t="s">
        <v>156</v>
      </c>
      <c r="AD2659" s="110" t="s">
        <v>157</v>
      </c>
    </row>
    <row r="2660" spans="1:30" x14ac:dyDescent="0.2">
      <c r="A2660" s="105" t="s">
        <v>7744</v>
      </c>
      <c r="B2660" s="105" t="s">
        <v>7745</v>
      </c>
      <c r="C2660" s="105" t="s">
        <v>7746</v>
      </c>
      <c r="D2660" s="106">
        <v>0</v>
      </c>
      <c r="E2660" s="107">
        <v>0</v>
      </c>
      <c r="F2660" s="108">
        <v>0</v>
      </c>
      <c r="G2660" s="108" t="s">
        <v>156</v>
      </c>
      <c r="H2660" s="109">
        <v>0</v>
      </c>
      <c r="I2660" s="107">
        <v>0</v>
      </c>
      <c r="J2660" s="108">
        <v>0</v>
      </c>
      <c r="K2660" s="108" t="s">
        <v>156</v>
      </c>
      <c r="L2660" s="110" t="s">
        <v>157</v>
      </c>
      <c r="M2660" s="106">
        <v>0</v>
      </c>
      <c r="N2660" s="111">
        <v>0</v>
      </c>
      <c r="O2660" s="112">
        <v>0</v>
      </c>
      <c r="P2660" s="112" t="s">
        <v>156</v>
      </c>
      <c r="Q2660" s="109">
        <v>0</v>
      </c>
      <c r="R2660" s="107">
        <v>0</v>
      </c>
      <c r="S2660" s="108">
        <v>0</v>
      </c>
      <c r="T2660" s="108" t="s">
        <v>156</v>
      </c>
      <c r="U2660" s="110" t="s">
        <v>157</v>
      </c>
      <c r="V2660" s="106">
        <v>0</v>
      </c>
      <c r="W2660" s="107">
        <v>0</v>
      </c>
      <c r="X2660" s="108">
        <v>0</v>
      </c>
      <c r="Y2660" s="108" t="s">
        <v>156</v>
      </c>
      <c r="Z2660" s="109">
        <v>0</v>
      </c>
      <c r="AA2660" s="107">
        <v>0</v>
      </c>
      <c r="AB2660" s="108">
        <v>0</v>
      </c>
      <c r="AC2660" s="108" t="s">
        <v>156</v>
      </c>
      <c r="AD2660" s="110" t="s">
        <v>157</v>
      </c>
    </row>
    <row r="2661" spans="1:30" x14ac:dyDescent="0.2">
      <c r="A2661" s="105" t="s">
        <v>7747</v>
      </c>
      <c r="B2661" s="105" t="s">
        <v>7748</v>
      </c>
      <c r="C2661" s="105" t="s">
        <v>7749</v>
      </c>
      <c r="D2661" s="106">
        <v>0</v>
      </c>
      <c r="E2661" s="107">
        <v>0</v>
      </c>
      <c r="F2661" s="108">
        <v>0</v>
      </c>
      <c r="G2661" s="108" t="s">
        <v>156</v>
      </c>
      <c r="H2661" s="109">
        <v>0</v>
      </c>
      <c r="I2661" s="107">
        <v>0</v>
      </c>
      <c r="J2661" s="108">
        <v>0</v>
      </c>
      <c r="K2661" s="108" t="s">
        <v>156</v>
      </c>
      <c r="L2661" s="110" t="s">
        <v>157</v>
      </c>
      <c r="M2661" s="106">
        <v>0</v>
      </c>
      <c r="N2661" s="111">
        <v>0</v>
      </c>
      <c r="O2661" s="112">
        <v>0</v>
      </c>
      <c r="P2661" s="112" t="s">
        <v>156</v>
      </c>
      <c r="Q2661" s="109">
        <v>0</v>
      </c>
      <c r="R2661" s="107">
        <v>0</v>
      </c>
      <c r="S2661" s="108">
        <v>0</v>
      </c>
      <c r="T2661" s="108" t="s">
        <v>156</v>
      </c>
      <c r="U2661" s="110" t="s">
        <v>157</v>
      </c>
      <c r="V2661" s="106">
        <v>0</v>
      </c>
      <c r="W2661" s="107">
        <v>0</v>
      </c>
      <c r="X2661" s="108">
        <v>0</v>
      </c>
      <c r="Y2661" s="108" t="s">
        <v>156</v>
      </c>
      <c r="Z2661" s="109">
        <v>0</v>
      </c>
      <c r="AA2661" s="107">
        <v>0</v>
      </c>
      <c r="AB2661" s="108">
        <v>0</v>
      </c>
      <c r="AC2661" s="108" t="s">
        <v>156</v>
      </c>
      <c r="AD2661" s="110" t="s">
        <v>157</v>
      </c>
    </row>
    <row r="2662" spans="1:30" x14ac:dyDescent="0.2">
      <c r="A2662" s="105" t="s">
        <v>7750</v>
      </c>
      <c r="B2662" s="105" t="s">
        <v>7751</v>
      </c>
      <c r="C2662" s="105" t="s">
        <v>7752</v>
      </c>
      <c r="D2662" s="106">
        <v>0</v>
      </c>
      <c r="E2662" s="107">
        <v>0</v>
      </c>
      <c r="F2662" s="108">
        <v>0</v>
      </c>
      <c r="G2662" s="108" t="s">
        <v>156</v>
      </c>
      <c r="H2662" s="109">
        <v>0</v>
      </c>
      <c r="I2662" s="107">
        <v>0</v>
      </c>
      <c r="J2662" s="108">
        <v>0</v>
      </c>
      <c r="K2662" s="108" t="s">
        <v>156</v>
      </c>
      <c r="L2662" s="110" t="s">
        <v>157</v>
      </c>
      <c r="M2662" s="106">
        <v>0</v>
      </c>
      <c r="N2662" s="111">
        <v>0</v>
      </c>
      <c r="O2662" s="112">
        <v>0</v>
      </c>
      <c r="P2662" s="112" t="s">
        <v>156</v>
      </c>
      <c r="Q2662" s="109">
        <v>0</v>
      </c>
      <c r="R2662" s="107">
        <v>0</v>
      </c>
      <c r="S2662" s="108">
        <v>0</v>
      </c>
      <c r="T2662" s="108" t="s">
        <v>156</v>
      </c>
      <c r="U2662" s="110" t="s">
        <v>157</v>
      </c>
      <c r="V2662" s="106">
        <v>0</v>
      </c>
      <c r="W2662" s="107">
        <v>0</v>
      </c>
      <c r="X2662" s="108">
        <v>0</v>
      </c>
      <c r="Y2662" s="108" t="s">
        <v>156</v>
      </c>
      <c r="Z2662" s="109">
        <v>0</v>
      </c>
      <c r="AA2662" s="107">
        <v>0</v>
      </c>
      <c r="AB2662" s="108">
        <v>0</v>
      </c>
      <c r="AC2662" s="108" t="s">
        <v>156</v>
      </c>
      <c r="AD2662" s="110" t="s">
        <v>157</v>
      </c>
    </row>
    <row r="2663" spans="1:30" x14ac:dyDescent="0.2">
      <c r="A2663" s="105" t="s">
        <v>7753</v>
      </c>
      <c r="B2663" s="105" t="s">
        <v>7754</v>
      </c>
      <c r="C2663" s="105" t="s">
        <v>7755</v>
      </c>
      <c r="D2663" s="106">
        <v>0</v>
      </c>
      <c r="E2663" s="107">
        <v>0</v>
      </c>
      <c r="F2663" s="108">
        <v>0</v>
      </c>
      <c r="G2663" s="108" t="s">
        <v>156</v>
      </c>
      <c r="H2663" s="109">
        <v>0</v>
      </c>
      <c r="I2663" s="107">
        <v>0</v>
      </c>
      <c r="J2663" s="108">
        <v>0</v>
      </c>
      <c r="K2663" s="108" t="s">
        <v>156</v>
      </c>
      <c r="L2663" s="110" t="s">
        <v>157</v>
      </c>
      <c r="M2663" s="106">
        <v>0</v>
      </c>
      <c r="N2663" s="111">
        <v>0</v>
      </c>
      <c r="O2663" s="112">
        <v>0</v>
      </c>
      <c r="P2663" s="112" t="s">
        <v>156</v>
      </c>
      <c r="Q2663" s="109">
        <v>0</v>
      </c>
      <c r="R2663" s="107">
        <v>0</v>
      </c>
      <c r="S2663" s="108">
        <v>0</v>
      </c>
      <c r="T2663" s="108" t="s">
        <v>156</v>
      </c>
      <c r="U2663" s="110" t="s">
        <v>157</v>
      </c>
      <c r="V2663" s="106">
        <v>0</v>
      </c>
      <c r="W2663" s="107">
        <v>0</v>
      </c>
      <c r="X2663" s="108">
        <v>0</v>
      </c>
      <c r="Y2663" s="108" t="s">
        <v>156</v>
      </c>
      <c r="Z2663" s="109">
        <v>0</v>
      </c>
      <c r="AA2663" s="107">
        <v>0</v>
      </c>
      <c r="AB2663" s="108">
        <v>0</v>
      </c>
      <c r="AC2663" s="108" t="s">
        <v>156</v>
      </c>
      <c r="AD2663" s="110" t="s">
        <v>157</v>
      </c>
    </row>
    <row r="2664" spans="1:30" x14ac:dyDescent="0.2">
      <c r="A2664" s="105" t="s">
        <v>7756</v>
      </c>
      <c r="B2664" s="105" t="s">
        <v>7757</v>
      </c>
      <c r="C2664" s="105" t="s">
        <v>7758</v>
      </c>
      <c r="D2664" s="106">
        <v>0</v>
      </c>
      <c r="E2664" s="107">
        <v>0</v>
      </c>
      <c r="F2664" s="108">
        <v>0</v>
      </c>
      <c r="G2664" s="108" t="s">
        <v>156</v>
      </c>
      <c r="H2664" s="109">
        <v>0</v>
      </c>
      <c r="I2664" s="107">
        <v>0</v>
      </c>
      <c r="J2664" s="108">
        <v>0</v>
      </c>
      <c r="K2664" s="108" t="s">
        <v>156</v>
      </c>
      <c r="L2664" s="110" t="s">
        <v>157</v>
      </c>
      <c r="M2664" s="106">
        <v>0</v>
      </c>
      <c r="N2664" s="111">
        <v>0</v>
      </c>
      <c r="O2664" s="112">
        <v>0</v>
      </c>
      <c r="P2664" s="112" t="s">
        <v>156</v>
      </c>
      <c r="Q2664" s="109">
        <v>0</v>
      </c>
      <c r="R2664" s="107">
        <v>0</v>
      </c>
      <c r="S2664" s="108">
        <v>0</v>
      </c>
      <c r="T2664" s="108" t="s">
        <v>156</v>
      </c>
      <c r="U2664" s="110" t="s">
        <v>157</v>
      </c>
      <c r="V2664" s="106">
        <v>0</v>
      </c>
      <c r="W2664" s="107">
        <v>0</v>
      </c>
      <c r="X2664" s="108">
        <v>0</v>
      </c>
      <c r="Y2664" s="108" t="s">
        <v>156</v>
      </c>
      <c r="Z2664" s="109">
        <v>0</v>
      </c>
      <c r="AA2664" s="107">
        <v>0</v>
      </c>
      <c r="AB2664" s="108">
        <v>0</v>
      </c>
      <c r="AC2664" s="108" t="s">
        <v>156</v>
      </c>
      <c r="AD2664" s="110" t="s">
        <v>157</v>
      </c>
    </row>
    <row r="2665" spans="1:30" x14ac:dyDescent="0.2">
      <c r="A2665" s="105" t="s">
        <v>7759</v>
      </c>
      <c r="B2665" s="105" t="s">
        <v>7760</v>
      </c>
      <c r="C2665" s="105" t="s">
        <v>7761</v>
      </c>
      <c r="D2665" s="106">
        <v>-5.3256106088615297E-4</v>
      </c>
      <c r="E2665" s="107">
        <v>2.1612714565752056E-4</v>
      </c>
      <c r="F2665" s="108">
        <v>2.9488007561416E-3</v>
      </c>
      <c r="G2665" s="108">
        <v>553.70190814081604</v>
      </c>
      <c r="H2665" s="113">
        <v>0</v>
      </c>
      <c r="I2665" s="107">
        <v>0</v>
      </c>
      <c r="J2665" s="114">
        <v>1.3177377201826E-5</v>
      </c>
      <c r="K2665" s="108" t="s">
        <v>156</v>
      </c>
      <c r="L2665" s="110" t="s">
        <v>157</v>
      </c>
      <c r="M2665" s="116">
        <v>0</v>
      </c>
      <c r="N2665" s="111">
        <v>0</v>
      </c>
      <c r="O2665" s="115">
        <v>8.9870019407536605E-5</v>
      </c>
      <c r="P2665" s="112" t="s">
        <v>156</v>
      </c>
      <c r="Q2665" s="113">
        <v>0</v>
      </c>
      <c r="R2665" s="107">
        <v>0</v>
      </c>
      <c r="S2665" s="114">
        <v>6.3280524384881496E-5</v>
      </c>
      <c r="T2665" s="108" t="s">
        <v>156</v>
      </c>
      <c r="U2665" s="110" t="s">
        <v>157</v>
      </c>
      <c r="V2665" s="116">
        <v>-5.5776925399331602E-5</v>
      </c>
      <c r="W2665" s="107">
        <v>9.2361194567530401E-6</v>
      </c>
      <c r="X2665" s="108">
        <v>1.1612898192260501E-3</v>
      </c>
      <c r="Y2665" s="108">
        <v>2082.0255166663701</v>
      </c>
      <c r="Z2665" s="113">
        <v>0</v>
      </c>
      <c r="AA2665" s="107">
        <v>0</v>
      </c>
      <c r="AB2665" s="114">
        <v>7.2573331441856102E-6</v>
      </c>
      <c r="AC2665" s="108" t="s">
        <v>156</v>
      </c>
      <c r="AD2665" s="110" t="s">
        <v>157</v>
      </c>
    </row>
    <row r="2666" spans="1:30" x14ac:dyDescent="0.2">
      <c r="A2666" s="105" t="s">
        <v>7762</v>
      </c>
      <c r="B2666" s="105" t="s">
        <v>7763</v>
      </c>
      <c r="C2666" s="105" t="s">
        <v>7764</v>
      </c>
      <c r="D2666" s="116">
        <v>0</v>
      </c>
      <c r="E2666" s="107">
        <v>0</v>
      </c>
      <c r="F2666" s="108">
        <v>2.4985388643325901E-4</v>
      </c>
      <c r="G2666" s="108" t="s">
        <v>156</v>
      </c>
      <c r="H2666" s="113">
        <v>0</v>
      </c>
      <c r="I2666" s="107">
        <v>0</v>
      </c>
      <c r="J2666" s="114">
        <v>1.47189614231001E-5</v>
      </c>
      <c r="K2666" s="108" t="s">
        <v>156</v>
      </c>
      <c r="L2666" s="110" t="s">
        <v>157</v>
      </c>
      <c r="M2666" s="116">
        <v>-6.4232713024232001E-5</v>
      </c>
      <c r="N2666" s="111">
        <v>3.4882542100701645E-5</v>
      </c>
      <c r="O2666" s="115">
        <v>9.9937130574878101E-5</v>
      </c>
      <c r="P2666" s="112">
        <v>155.58603376627801</v>
      </c>
      <c r="Q2666" s="113">
        <v>0</v>
      </c>
      <c r="R2666" s="107">
        <v>0</v>
      </c>
      <c r="S2666" s="114">
        <v>5.9521094971938403E-5</v>
      </c>
      <c r="T2666" s="108" t="s">
        <v>156</v>
      </c>
      <c r="U2666" s="110" t="s">
        <v>157</v>
      </c>
      <c r="V2666" s="116">
        <v>0</v>
      </c>
      <c r="W2666" s="107">
        <v>0</v>
      </c>
      <c r="X2666" s="108">
        <v>1.16945059841819E-4</v>
      </c>
      <c r="Y2666" s="108" t="s">
        <v>156</v>
      </c>
      <c r="Z2666" s="113">
        <v>0</v>
      </c>
      <c r="AA2666" s="107">
        <v>0</v>
      </c>
      <c r="AB2666" s="114">
        <v>1.3850385044677499E-5</v>
      </c>
      <c r="AC2666" s="108" t="s">
        <v>156</v>
      </c>
      <c r="AD2666" s="110" t="s">
        <v>157</v>
      </c>
    </row>
    <row r="2667" spans="1:30" x14ac:dyDescent="0.2">
      <c r="A2667" s="105" t="s">
        <v>7765</v>
      </c>
      <c r="B2667" s="105" t="s">
        <v>7766</v>
      </c>
      <c r="C2667" s="105" t="s">
        <v>7767</v>
      </c>
      <c r="D2667" s="106">
        <v>-6.0206193790632804E-3</v>
      </c>
      <c r="E2667" s="107">
        <v>2.4433241125855912E-3</v>
      </c>
      <c r="F2667" s="108">
        <v>2.9224092165023698E-3</v>
      </c>
      <c r="G2667" s="108">
        <v>48.540009465887401</v>
      </c>
      <c r="H2667" s="113">
        <v>0</v>
      </c>
      <c r="I2667" s="107">
        <v>0</v>
      </c>
      <c r="J2667" s="114">
        <v>1.35273634815743E-5</v>
      </c>
      <c r="K2667" s="108" t="s">
        <v>156</v>
      </c>
      <c r="L2667" s="110" t="s">
        <v>157</v>
      </c>
      <c r="M2667" s="116">
        <v>0</v>
      </c>
      <c r="N2667" s="111">
        <v>0</v>
      </c>
      <c r="O2667" s="115">
        <v>1.43641014263775E-5</v>
      </c>
      <c r="P2667" s="112" t="s">
        <v>156</v>
      </c>
      <c r="Q2667" s="113">
        <v>0</v>
      </c>
      <c r="R2667" s="107">
        <v>0</v>
      </c>
      <c r="S2667" s="114">
        <v>5.85151705493036E-5</v>
      </c>
      <c r="T2667" s="108" t="s">
        <v>156</v>
      </c>
      <c r="U2667" s="110" t="s">
        <v>157</v>
      </c>
      <c r="V2667" s="106">
        <v>-2.4250989891472599E-3</v>
      </c>
      <c r="W2667" s="107">
        <v>4.0157294074304688E-4</v>
      </c>
      <c r="X2667" s="108">
        <v>1.16027489069351E-3</v>
      </c>
      <c r="Y2667" s="108">
        <v>47.844434222517997</v>
      </c>
      <c r="Z2667" s="113">
        <v>0</v>
      </c>
      <c r="AA2667" s="107">
        <v>0</v>
      </c>
      <c r="AB2667" s="114">
        <v>8.2069939617560201E-6</v>
      </c>
      <c r="AC2667" s="108" t="s">
        <v>156</v>
      </c>
      <c r="AD2667" s="110" t="s">
        <v>157</v>
      </c>
    </row>
    <row r="2668" spans="1:30" x14ac:dyDescent="0.2">
      <c r="A2668" s="105" t="s">
        <v>7768</v>
      </c>
      <c r="B2668" s="105" t="s">
        <v>7769</v>
      </c>
      <c r="C2668" s="105" t="s">
        <v>7770</v>
      </c>
      <c r="D2668" s="116">
        <v>0</v>
      </c>
      <c r="E2668" s="107">
        <v>0</v>
      </c>
      <c r="F2668" s="108">
        <v>4.1049582012886102E-4</v>
      </c>
      <c r="G2668" s="108" t="s">
        <v>156</v>
      </c>
      <c r="H2668" s="113">
        <v>0</v>
      </c>
      <c r="I2668" s="107">
        <v>0</v>
      </c>
      <c r="J2668" s="114">
        <v>1.5780719901997899E-5</v>
      </c>
      <c r="K2668" s="108" t="s">
        <v>156</v>
      </c>
      <c r="L2668" s="110" t="s">
        <v>157</v>
      </c>
      <c r="M2668" s="116">
        <v>0</v>
      </c>
      <c r="N2668" s="111">
        <v>0</v>
      </c>
      <c r="O2668" s="115">
        <v>2.9255421248551802E-5</v>
      </c>
      <c r="P2668" s="112" t="s">
        <v>156</v>
      </c>
      <c r="Q2668" s="113">
        <v>0</v>
      </c>
      <c r="R2668" s="107">
        <v>0</v>
      </c>
      <c r="S2668" s="114">
        <v>5.4038741464282103E-5</v>
      </c>
      <c r="T2668" s="108" t="s">
        <v>156</v>
      </c>
      <c r="U2668" s="110" t="s">
        <v>157</v>
      </c>
      <c r="V2668" s="116">
        <v>0</v>
      </c>
      <c r="W2668" s="107">
        <v>0</v>
      </c>
      <c r="X2668" s="108">
        <v>2.3628049970257799E-4</v>
      </c>
      <c r="Y2668" s="108" t="s">
        <v>156</v>
      </c>
      <c r="Z2668" s="113">
        <v>0</v>
      </c>
      <c r="AA2668" s="107">
        <v>0</v>
      </c>
      <c r="AB2668" s="114">
        <v>1.0804505494077E-5</v>
      </c>
      <c r="AC2668" s="108" t="s">
        <v>156</v>
      </c>
      <c r="AD2668" s="110" t="s">
        <v>157</v>
      </c>
    </row>
    <row r="2669" spans="1:30" x14ac:dyDescent="0.2">
      <c r="A2669" s="105" t="s">
        <v>7771</v>
      </c>
      <c r="B2669" s="105" t="s">
        <v>7772</v>
      </c>
      <c r="C2669" s="105" t="s">
        <v>7773</v>
      </c>
      <c r="D2669" s="106">
        <v>0</v>
      </c>
      <c r="E2669" s="107">
        <v>0</v>
      </c>
      <c r="F2669" s="108">
        <v>0</v>
      </c>
      <c r="G2669" s="108" t="s">
        <v>156</v>
      </c>
      <c r="H2669" s="113">
        <v>0</v>
      </c>
      <c r="I2669" s="107">
        <v>0</v>
      </c>
      <c r="J2669" s="114">
        <v>6.21722506380253E-19</v>
      </c>
      <c r="K2669" s="108" t="s">
        <v>156</v>
      </c>
      <c r="L2669" s="110" t="s">
        <v>157</v>
      </c>
      <c r="M2669" s="106">
        <v>-0.218513055643453</v>
      </c>
      <c r="N2669" s="111">
        <v>0.11866680549769361</v>
      </c>
      <c r="O2669" s="112">
        <v>9.2303295152727893E-2</v>
      </c>
      <c r="P2669" s="112">
        <v>42.2415470237801</v>
      </c>
      <c r="Q2669" s="113">
        <v>0</v>
      </c>
      <c r="R2669" s="107">
        <v>0</v>
      </c>
      <c r="S2669" s="108">
        <v>1.6168140374884799E-4</v>
      </c>
      <c r="T2669" s="108" t="s">
        <v>156</v>
      </c>
      <c r="U2669" s="110" t="s">
        <v>157</v>
      </c>
      <c r="V2669" s="116">
        <v>0</v>
      </c>
      <c r="W2669" s="107">
        <v>0</v>
      </c>
      <c r="X2669" s="114">
        <v>2.48377260580712E-18</v>
      </c>
      <c r="Y2669" s="108" t="s">
        <v>156</v>
      </c>
      <c r="Z2669" s="109">
        <v>0</v>
      </c>
      <c r="AA2669" s="107">
        <v>0</v>
      </c>
      <c r="AB2669" s="108">
        <v>0</v>
      </c>
      <c r="AC2669" s="108" t="s">
        <v>156</v>
      </c>
      <c r="AD2669" s="110" t="s">
        <v>157</v>
      </c>
    </row>
    <row r="2670" spans="1:30" x14ac:dyDescent="0.2">
      <c r="A2670" s="105" t="s">
        <v>7774</v>
      </c>
      <c r="B2670" s="105" t="s">
        <v>7775</v>
      </c>
      <c r="C2670" s="105" t="s">
        <v>7776</v>
      </c>
      <c r="D2670" s="106">
        <v>0</v>
      </c>
      <c r="E2670" s="107">
        <v>0</v>
      </c>
      <c r="F2670" s="108">
        <v>0</v>
      </c>
      <c r="G2670" s="108" t="s">
        <v>156</v>
      </c>
      <c r="H2670" s="113">
        <v>0</v>
      </c>
      <c r="I2670" s="107">
        <v>0</v>
      </c>
      <c r="J2670" s="114">
        <v>1.1251554278032499E-16</v>
      </c>
      <c r="K2670" s="108" t="s">
        <v>156</v>
      </c>
      <c r="L2670" s="110" t="s">
        <v>157</v>
      </c>
      <c r="M2670" s="106">
        <v>-0.218513055643453</v>
      </c>
      <c r="N2670" s="111">
        <v>0.11866680549769361</v>
      </c>
      <c r="O2670" s="112">
        <v>9.2303295152727796E-2</v>
      </c>
      <c r="P2670" s="112">
        <v>42.241547023780001</v>
      </c>
      <c r="Q2670" s="113">
        <v>0</v>
      </c>
      <c r="R2670" s="107">
        <v>0</v>
      </c>
      <c r="S2670" s="108">
        <v>1.6168140374884699E-4</v>
      </c>
      <c r="T2670" s="108" t="s">
        <v>156</v>
      </c>
      <c r="U2670" s="110" t="s">
        <v>157</v>
      </c>
      <c r="V2670" s="116">
        <v>0</v>
      </c>
      <c r="W2670" s="107">
        <v>0</v>
      </c>
      <c r="X2670" s="114">
        <v>1.5908116169770001E-16</v>
      </c>
      <c r="Y2670" s="108" t="s">
        <v>156</v>
      </c>
      <c r="Z2670" s="109">
        <v>0</v>
      </c>
      <c r="AA2670" s="107">
        <v>0</v>
      </c>
      <c r="AB2670" s="108">
        <v>0</v>
      </c>
      <c r="AC2670" s="108" t="s">
        <v>156</v>
      </c>
      <c r="AD2670" s="110" t="s">
        <v>157</v>
      </c>
    </row>
    <row r="2671" spans="1:30" x14ac:dyDescent="0.2">
      <c r="A2671" s="105" t="s">
        <v>7777</v>
      </c>
      <c r="B2671" s="105" t="s">
        <v>7778</v>
      </c>
      <c r="C2671" s="105" t="s">
        <v>7779</v>
      </c>
      <c r="D2671" s="116">
        <v>0</v>
      </c>
      <c r="E2671" s="107">
        <v>0</v>
      </c>
      <c r="F2671" s="114">
        <v>3.5865746192514103E-17</v>
      </c>
      <c r="G2671" s="108" t="s">
        <v>156</v>
      </c>
      <c r="H2671" s="113">
        <v>0</v>
      </c>
      <c r="I2671" s="107">
        <v>0</v>
      </c>
      <c r="J2671" s="114">
        <v>9.9475601020840404E-18</v>
      </c>
      <c r="K2671" s="108" t="s">
        <v>156</v>
      </c>
      <c r="L2671" s="110" t="s">
        <v>157</v>
      </c>
      <c r="M2671" s="106">
        <v>1.4097682340073201</v>
      </c>
      <c r="N2671" s="111">
        <v>-0.76559586945113511</v>
      </c>
      <c r="O2671" s="112">
        <v>0.14981272369916701</v>
      </c>
      <c r="P2671" s="112">
        <v>10.626762618513443</v>
      </c>
      <c r="Q2671" s="109">
        <v>0.42925103755366101</v>
      </c>
      <c r="R2671" s="107">
        <v>-0.99020938821023052</v>
      </c>
      <c r="S2671" s="108">
        <v>3.8846342512125799E-2</v>
      </c>
      <c r="T2671" s="108">
        <v>9.0497958335789903</v>
      </c>
      <c r="U2671" s="110">
        <v>0.37115058140233481</v>
      </c>
      <c r="V2671" s="116">
        <v>0</v>
      </c>
      <c r="W2671" s="107">
        <v>0</v>
      </c>
      <c r="X2671" s="114">
        <v>5.9655435636637794E-17</v>
      </c>
      <c r="Y2671" s="108" t="s">
        <v>156</v>
      </c>
      <c r="Z2671" s="113">
        <v>0</v>
      </c>
      <c r="AA2671" s="107">
        <v>0</v>
      </c>
      <c r="AB2671" s="114">
        <v>1.9910110878306301E-17</v>
      </c>
      <c r="AC2671" s="108" t="s">
        <v>156</v>
      </c>
      <c r="AD2671" s="110" t="s">
        <v>157</v>
      </c>
    </row>
    <row r="2672" spans="1:30" x14ac:dyDescent="0.2">
      <c r="A2672" s="105" t="s">
        <v>7780</v>
      </c>
      <c r="B2672" s="105" t="s">
        <v>7781</v>
      </c>
      <c r="C2672" s="105" t="s">
        <v>7782</v>
      </c>
      <c r="D2672" s="116">
        <v>0</v>
      </c>
      <c r="E2672" s="107">
        <v>0</v>
      </c>
      <c r="F2672" s="114">
        <v>2.4862663540314E-18</v>
      </c>
      <c r="G2672" s="108" t="s">
        <v>156</v>
      </c>
      <c r="H2672" s="109">
        <v>0</v>
      </c>
      <c r="I2672" s="107">
        <v>0</v>
      </c>
      <c r="J2672" s="108">
        <v>0</v>
      </c>
      <c r="K2672" s="108" t="s">
        <v>156</v>
      </c>
      <c r="L2672" s="110" t="s">
        <v>157</v>
      </c>
      <c r="M2672" s="106">
        <v>-1.06111820210143</v>
      </c>
      <c r="N2672" s="111">
        <v>0.57625621923614101</v>
      </c>
      <c r="O2672" s="112">
        <v>0.150344479563435</v>
      </c>
      <c r="P2672" s="112">
        <v>14.168495014569899</v>
      </c>
      <c r="Q2672" s="109">
        <v>-0.35609047780296199</v>
      </c>
      <c r="R2672" s="107">
        <v>0.82144037713288076</v>
      </c>
      <c r="S2672" s="108">
        <v>3.8845266787701102E-2</v>
      </c>
      <c r="T2672" s="108">
        <v>10.9088193055237</v>
      </c>
      <c r="U2672" s="110">
        <v>0.51144544749485032</v>
      </c>
      <c r="V2672" s="106">
        <v>0</v>
      </c>
      <c r="W2672" s="107">
        <v>0</v>
      </c>
      <c r="X2672" s="108">
        <v>0</v>
      </c>
      <c r="Y2672" s="108" t="s">
        <v>156</v>
      </c>
      <c r="Z2672" s="109">
        <v>0</v>
      </c>
      <c r="AA2672" s="107">
        <v>0</v>
      </c>
      <c r="AB2672" s="108">
        <v>0</v>
      </c>
      <c r="AC2672" s="108" t="s">
        <v>156</v>
      </c>
      <c r="AD2672" s="110" t="s">
        <v>157</v>
      </c>
    </row>
    <row r="2673" spans="1:30" x14ac:dyDescent="0.2">
      <c r="A2673" s="105" t="s">
        <v>7783</v>
      </c>
      <c r="B2673" s="105" t="s">
        <v>7784</v>
      </c>
      <c r="C2673" s="105" t="s">
        <v>7785</v>
      </c>
      <c r="D2673" s="106">
        <v>0</v>
      </c>
      <c r="E2673" s="107">
        <v>0</v>
      </c>
      <c r="F2673" s="108">
        <v>0</v>
      </c>
      <c r="G2673" s="108" t="s">
        <v>156</v>
      </c>
      <c r="H2673" s="109">
        <v>0</v>
      </c>
      <c r="I2673" s="107">
        <v>0</v>
      </c>
      <c r="J2673" s="108">
        <v>0</v>
      </c>
      <c r="K2673" s="108" t="s">
        <v>156</v>
      </c>
      <c r="L2673" s="110" t="s">
        <v>157</v>
      </c>
      <c r="M2673" s="106">
        <v>1.06111820210143</v>
      </c>
      <c r="N2673" s="111">
        <v>-0.57625621923614101</v>
      </c>
      <c r="O2673" s="112">
        <v>0.150344479563434</v>
      </c>
      <c r="P2673" s="112">
        <v>14.168495014569817</v>
      </c>
      <c r="Q2673" s="109">
        <v>0.35609047780296199</v>
      </c>
      <c r="R2673" s="107">
        <v>-0.82144037713288076</v>
      </c>
      <c r="S2673" s="108">
        <v>3.8845266787701102E-2</v>
      </c>
      <c r="T2673" s="108">
        <v>10.9088193055237</v>
      </c>
      <c r="U2673" s="110">
        <v>0.51144544749485032</v>
      </c>
      <c r="V2673" s="106">
        <v>0</v>
      </c>
      <c r="W2673" s="107">
        <v>0</v>
      </c>
      <c r="X2673" s="108">
        <v>0</v>
      </c>
      <c r="Y2673" s="108" t="s">
        <v>156</v>
      </c>
      <c r="Z2673" s="109">
        <v>0</v>
      </c>
      <c r="AA2673" s="107">
        <v>0</v>
      </c>
      <c r="AB2673" s="108">
        <v>0</v>
      </c>
      <c r="AC2673" s="108" t="s">
        <v>156</v>
      </c>
      <c r="AD2673" s="110" t="s">
        <v>157</v>
      </c>
    </row>
    <row r="2674" spans="1:30" x14ac:dyDescent="0.2">
      <c r="A2674" s="105" t="s">
        <v>7786</v>
      </c>
      <c r="B2674" s="105" t="s">
        <v>7787</v>
      </c>
      <c r="C2674" s="105" t="s">
        <v>7788</v>
      </c>
      <c r="D2674" s="106">
        <v>1.6659917999994899E-2</v>
      </c>
      <c r="E2674" s="107">
        <v>-6.7610285255101845E-3</v>
      </c>
      <c r="F2674" s="108">
        <v>2.4251575869733799E-3</v>
      </c>
      <c r="G2674" s="108">
        <v>14.55683987744791</v>
      </c>
      <c r="H2674" s="109">
        <v>1.9436571000008801E-3</v>
      </c>
      <c r="I2674" s="107">
        <v>-4.78851219512412E-3</v>
      </c>
      <c r="J2674" s="108">
        <v>2.45116068342694E-4</v>
      </c>
      <c r="K2674" s="108">
        <v>12.611075705821928</v>
      </c>
      <c r="L2674" s="110">
        <v>-0.49766525807422973</v>
      </c>
      <c r="M2674" s="106">
        <v>4.9979754000020202E-3</v>
      </c>
      <c r="N2674" s="111">
        <v>-2.71422580645271E-3</v>
      </c>
      <c r="O2674" s="112">
        <v>7.3728161940063203E-4</v>
      </c>
      <c r="P2674" s="112">
        <v>14.751605608149532</v>
      </c>
      <c r="Q2674" s="109">
        <v>1.4098291999999899E-3</v>
      </c>
      <c r="R2674" s="107">
        <v>-3.2522370069714519E-3</v>
      </c>
      <c r="S2674" s="108">
        <v>2.22438164431152E-4</v>
      </c>
      <c r="T2674" s="108">
        <v>15.777667566479231</v>
      </c>
      <c r="U2674" s="110">
        <v>0.26089164886410288</v>
      </c>
      <c r="V2674" s="106">
        <v>2.0851557210000001E-3</v>
      </c>
      <c r="W2674" s="107">
        <v>-3.4528162295081969E-4</v>
      </c>
      <c r="X2674" s="108">
        <v>8.3296814433876296E-4</v>
      </c>
      <c r="Y2674" s="108">
        <v>39.947526985624251</v>
      </c>
      <c r="Z2674" s="109">
        <v>1.1106611999981101E-3</v>
      </c>
      <c r="AA2674" s="107">
        <v>-5.6930883994625548E-4</v>
      </c>
      <c r="AB2674" s="108">
        <v>3.2183968889394301E-4</v>
      </c>
      <c r="AC2674" s="108">
        <v>28.977305491043591</v>
      </c>
      <c r="AD2674" s="110">
        <v>0.72143795020580226</v>
      </c>
    </row>
    <row r="2675" spans="1:30" x14ac:dyDescent="0.2">
      <c r="A2675" s="105" t="s">
        <v>7789</v>
      </c>
      <c r="B2675" s="105" t="s">
        <v>7790</v>
      </c>
      <c r="C2675" s="105" t="s">
        <v>7791</v>
      </c>
      <c r="D2675" s="116">
        <v>0</v>
      </c>
      <c r="E2675" s="107">
        <v>0</v>
      </c>
      <c r="F2675" s="114">
        <v>9.9450654161254908E-18</v>
      </c>
      <c r="G2675" s="108" t="s">
        <v>156</v>
      </c>
      <c r="H2675" s="109">
        <v>0</v>
      </c>
      <c r="I2675" s="107">
        <v>0</v>
      </c>
      <c r="J2675" s="108">
        <v>0</v>
      </c>
      <c r="K2675" s="108" t="s">
        <v>156</v>
      </c>
      <c r="L2675" s="110" t="s">
        <v>157</v>
      </c>
      <c r="M2675" s="106">
        <v>0</v>
      </c>
      <c r="N2675" s="111">
        <v>0</v>
      </c>
      <c r="O2675" s="112">
        <v>0</v>
      </c>
      <c r="P2675" s="112" t="s">
        <v>156</v>
      </c>
      <c r="Q2675" s="109">
        <v>0</v>
      </c>
      <c r="R2675" s="107">
        <v>0</v>
      </c>
      <c r="S2675" s="108">
        <v>0</v>
      </c>
      <c r="T2675" s="108" t="s">
        <v>156</v>
      </c>
      <c r="U2675" s="110" t="s">
        <v>157</v>
      </c>
      <c r="V2675" s="106">
        <v>0</v>
      </c>
      <c r="W2675" s="107">
        <v>0</v>
      </c>
      <c r="X2675" s="108">
        <v>0</v>
      </c>
      <c r="Y2675" s="108" t="s">
        <v>156</v>
      </c>
      <c r="Z2675" s="109">
        <v>0</v>
      </c>
      <c r="AA2675" s="107">
        <v>0</v>
      </c>
      <c r="AB2675" s="108">
        <v>0</v>
      </c>
      <c r="AC2675" s="108" t="s">
        <v>156</v>
      </c>
      <c r="AD2675" s="110" t="s">
        <v>157</v>
      </c>
    </row>
    <row r="2676" spans="1:30" x14ac:dyDescent="0.2">
      <c r="A2676" s="105" t="s">
        <v>7792</v>
      </c>
      <c r="B2676" s="105" t="s">
        <v>7793</v>
      </c>
      <c r="C2676" s="105" t="s">
        <v>7794</v>
      </c>
      <c r="D2676" s="106">
        <v>0</v>
      </c>
      <c r="E2676" s="107">
        <v>0</v>
      </c>
      <c r="F2676" s="108">
        <v>7.0272167355940199E-3</v>
      </c>
      <c r="G2676" s="108" t="s">
        <v>156</v>
      </c>
      <c r="H2676" s="109">
        <v>0</v>
      </c>
      <c r="I2676" s="107">
        <v>0</v>
      </c>
      <c r="J2676" s="108">
        <v>1.88918602861789E-2</v>
      </c>
      <c r="K2676" s="108" t="s">
        <v>156</v>
      </c>
      <c r="L2676" s="110" t="s">
        <v>157</v>
      </c>
      <c r="M2676" s="106">
        <v>0</v>
      </c>
      <c r="N2676" s="111">
        <v>0</v>
      </c>
      <c r="O2676" s="112">
        <v>5.92566599285985E-3</v>
      </c>
      <c r="P2676" s="112" t="s">
        <v>156</v>
      </c>
      <c r="Q2676" s="109">
        <v>0</v>
      </c>
      <c r="R2676" s="107">
        <v>0</v>
      </c>
      <c r="S2676" s="108">
        <v>1.19102393339496E-2</v>
      </c>
      <c r="T2676" s="108" t="s">
        <v>156</v>
      </c>
      <c r="U2676" s="110" t="s">
        <v>157</v>
      </c>
      <c r="V2676" s="106">
        <v>0</v>
      </c>
      <c r="W2676" s="107">
        <v>0</v>
      </c>
      <c r="X2676" s="108">
        <v>0</v>
      </c>
      <c r="Y2676" s="108" t="s">
        <v>156</v>
      </c>
      <c r="Z2676" s="113">
        <v>0</v>
      </c>
      <c r="AA2676" s="107">
        <v>0</v>
      </c>
      <c r="AB2676" s="114">
        <v>5.2877718531302298E-4</v>
      </c>
      <c r="AC2676" s="108" t="s">
        <v>156</v>
      </c>
      <c r="AD2676" s="110" t="s">
        <v>157</v>
      </c>
    </row>
    <row r="2677" spans="1:30" x14ac:dyDescent="0.2">
      <c r="A2677" s="105" t="s">
        <v>7795</v>
      </c>
      <c r="B2677" s="105" t="s">
        <v>7796</v>
      </c>
      <c r="C2677" s="105" t="s">
        <v>7797</v>
      </c>
      <c r="D2677" s="106">
        <v>0</v>
      </c>
      <c r="E2677" s="107">
        <v>0</v>
      </c>
      <c r="F2677" s="108">
        <v>0</v>
      </c>
      <c r="G2677" s="108" t="s">
        <v>156</v>
      </c>
      <c r="H2677" s="109">
        <v>0</v>
      </c>
      <c r="I2677" s="107">
        <v>0</v>
      </c>
      <c r="J2677" s="108">
        <v>0</v>
      </c>
      <c r="K2677" s="108" t="s">
        <v>156</v>
      </c>
      <c r="L2677" s="110" t="s">
        <v>157</v>
      </c>
      <c r="M2677" s="106">
        <v>0</v>
      </c>
      <c r="N2677" s="111">
        <v>0</v>
      </c>
      <c r="O2677" s="112">
        <v>0</v>
      </c>
      <c r="P2677" s="112" t="s">
        <v>156</v>
      </c>
      <c r="Q2677" s="109">
        <v>0</v>
      </c>
      <c r="R2677" s="107">
        <v>0</v>
      </c>
      <c r="S2677" s="108">
        <v>0</v>
      </c>
      <c r="T2677" s="108" t="s">
        <v>156</v>
      </c>
      <c r="U2677" s="110" t="s">
        <v>157</v>
      </c>
      <c r="V2677" s="116">
        <v>0</v>
      </c>
      <c r="W2677" s="107">
        <v>0</v>
      </c>
      <c r="X2677" s="114">
        <v>1.7250363471594401E-15</v>
      </c>
      <c r="Y2677" s="108" t="s">
        <v>156</v>
      </c>
      <c r="Z2677" s="109">
        <v>0</v>
      </c>
      <c r="AA2677" s="107">
        <v>0</v>
      </c>
      <c r="AB2677" s="108">
        <v>0</v>
      </c>
      <c r="AC2677" s="108" t="s">
        <v>156</v>
      </c>
      <c r="AD2677" s="110" t="s">
        <v>157</v>
      </c>
    </row>
    <row r="2678" spans="1:30" x14ac:dyDescent="0.2">
      <c r="A2678" s="105" t="s">
        <v>7798</v>
      </c>
      <c r="B2678" s="105" t="s">
        <v>7799</v>
      </c>
      <c r="C2678" s="105" t="s">
        <v>7800</v>
      </c>
      <c r="D2678" s="106">
        <v>0</v>
      </c>
      <c r="E2678" s="107">
        <v>0</v>
      </c>
      <c r="F2678" s="108">
        <v>0</v>
      </c>
      <c r="G2678" s="108" t="s">
        <v>156</v>
      </c>
      <c r="H2678" s="109">
        <v>0</v>
      </c>
      <c r="I2678" s="107">
        <v>0</v>
      </c>
      <c r="J2678" s="108">
        <v>0</v>
      </c>
      <c r="K2678" s="108" t="s">
        <v>156</v>
      </c>
      <c r="L2678" s="110" t="s">
        <v>157</v>
      </c>
      <c r="M2678" s="106">
        <v>0</v>
      </c>
      <c r="N2678" s="111">
        <v>0</v>
      </c>
      <c r="O2678" s="112">
        <v>0</v>
      </c>
      <c r="P2678" s="112" t="s">
        <v>156</v>
      </c>
      <c r="Q2678" s="109">
        <v>0</v>
      </c>
      <c r="R2678" s="107">
        <v>0</v>
      </c>
      <c r="S2678" s="108">
        <v>0</v>
      </c>
      <c r="T2678" s="108" t="s">
        <v>156</v>
      </c>
      <c r="U2678" s="110" t="s">
        <v>157</v>
      </c>
      <c r="V2678" s="106">
        <v>0</v>
      </c>
      <c r="W2678" s="107">
        <v>0</v>
      </c>
      <c r="X2678" s="108">
        <v>0</v>
      </c>
      <c r="Y2678" s="108" t="s">
        <v>156</v>
      </c>
      <c r="Z2678" s="109">
        <v>0</v>
      </c>
      <c r="AA2678" s="107">
        <v>0</v>
      </c>
      <c r="AB2678" s="108">
        <v>0</v>
      </c>
      <c r="AC2678" s="108" t="s">
        <v>156</v>
      </c>
      <c r="AD2678" s="110" t="s">
        <v>157</v>
      </c>
    </row>
    <row r="2679" spans="1:30" x14ac:dyDescent="0.2">
      <c r="A2679" s="105" t="s">
        <v>7801</v>
      </c>
      <c r="B2679" s="105" t="s">
        <v>7799</v>
      </c>
      <c r="C2679" s="105" t="s">
        <v>7802</v>
      </c>
      <c r="D2679" s="106">
        <v>0</v>
      </c>
      <c r="E2679" s="107">
        <v>0</v>
      </c>
      <c r="F2679" s="108">
        <v>0</v>
      </c>
      <c r="G2679" s="108" t="s">
        <v>156</v>
      </c>
      <c r="H2679" s="109">
        <v>0</v>
      </c>
      <c r="I2679" s="107">
        <v>0</v>
      </c>
      <c r="J2679" s="108">
        <v>0</v>
      </c>
      <c r="K2679" s="108" t="s">
        <v>156</v>
      </c>
      <c r="L2679" s="110" t="s">
        <v>157</v>
      </c>
      <c r="M2679" s="106">
        <v>0</v>
      </c>
      <c r="N2679" s="111">
        <v>0</v>
      </c>
      <c r="O2679" s="112">
        <v>0</v>
      </c>
      <c r="P2679" s="112" t="s">
        <v>156</v>
      </c>
      <c r="Q2679" s="109">
        <v>0</v>
      </c>
      <c r="R2679" s="107">
        <v>0</v>
      </c>
      <c r="S2679" s="108">
        <v>0</v>
      </c>
      <c r="T2679" s="108" t="s">
        <v>156</v>
      </c>
      <c r="U2679" s="110" t="s">
        <v>157</v>
      </c>
      <c r="V2679" s="106">
        <v>0</v>
      </c>
      <c r="W2679" s="107">
        <v>0</v>
      </c>
      <c r="X2679" s="108">
        <v>0</v>
      </c>
      <c r="Y2679" s="108" t="s">
        <v>156</v>
      </c>
      <c r="Z2679" s="109">
        <v>0</v>
      </c>
      <c r="AA2679" s="107">
        <v>0</v>
      </c>
      <c r="AB2679" s="108">
        <v>0</v>
      </c>
      <c r="AC2679" s="108" t="s">
        <v>156</v>
      </c>
      <c r="AD2679" s="110" t="s">
        <v>157</v>
      </c>
    </row>
    <row r="2680" spans="1:30" x14ac:dyDescent="0.2">
      <c r="A2680" s="105" t="s">
        <v>7803</v>
      </c>
      <c r="B2680" s="105" t="s">
        <v>7804</v>
      </c>
      <c r="C2680" s="105" t="s">
        <v>7805</v>
      </c>
      <c r="D2680" s="116">
        <v>0</v>
      </c>
      <c r="E2680" s="107">
        <v>0</v>
      </c>
      <c r="F2680" s="114">
        <v>4.3070598302392396E-18</v>
      </c>
      <c r="G2680" s="108" t="s">
        <v>156</v>
      </c>
      <c r="H2680" s="109">
        <v>0</v>
      </c>
      <c r="I2680" s="107">
        <v>0</v>
      </c>
      <c r="J2680" s="108">
        <v>0</v>
      </c>
      <c r="K2680" s="108" t="s">
        <v>156</v>
      </c>
      <c r="L2680" s="110" t="s">
        <v>157</v>
      </c>
      <c r="M2680" s="116">
        <v>0</v>
      </c>
      <c r="N2680" s="111">
        <v>0</v>
      </c>
      <c r="O2680" s="115">
        <v>1.2437570832918899E-18</v>
      </c>
      <c r="P2680" s="112" t="s">
        <v>156</v>
      </c>
      <c r="Q2680" s="113">
        <v>0</v>
      </c>
      <c r="R2680" s="107">
        <v>0</v>
      </c>
      <c r="S2680" s="114">
        <v>2.4881349985043699E-18</v>
      </c>
      <c r="T2680" s="108" t="s">
        <v>156</v>
      </c>
      <c r="U2680" s="110" t="s">
        <v>157</v>
      </c>
      <c r="V2680" s="116">
        <v>0</v>
      </c>
      <c r="W2680" s="107">
        <v>0</v>
      </c>
      <c r="X2680" s="114">
        <v>2.7784759922403401E-18</v>
      </c>
      <c r="Y2680" s="108" t="s">
        <v>156</v>
      </c>
      <c r="Z2680" s="113">
        <v>0</v>
      </c>
      <c r="AA2680" s="107">
        <v>0</v>
      </c>
      <c r="AB2680" s="114">
        <v>6.2219096494706497E-19</v>
      </c>
      <c r="AC2680" s="108" t="s">
        <v>156</v>
      </c>
      <c r="AD2680" s="110" t="s">
        <v>157</v>
      </c>
    </row>
    <row r="2681" spans="1:30" x14ac:dyDescent="0.2">
      <c r="A2681" s="105" t="s">
        <v>7806</v>
      </c>
      <c r="B2681" s="105" t="s">
        <v>7807</v>
      </c>
      <c r="C2681" s="105" t="s">
        <v>7808</v>
      </c>
      <c r="D2681" s="106">
        <v>0</v>
      </c>
      <c r="E2681" s="107">
        <v>0</v>
      </c>
      <c r="F2681" s="108">
        <v>0</v>
      </c>
      <c r="G2681" s="108" t="s">
        <v>156</v>
      </c>
      <c r="H2681" s="109">
        <v>0</v>
      </c>
      <c r="I2681" s="107">
        <v>0</v>
      </c>
      <c r="J2681" s="108">
        <v>0</v>
      </c>
      <c r="K2681" s="108" t="s">
        <v>156</v>
      </c>
      <c r="L2681" s="110" t="s">
        <v>157</v>
      </c>
      <c r="M2681" s="106">
        <v>0</v>
      </c>
      <c r="N2681" s="111">
        <v>0</v>
      </c>
      <c r="O2681" s="112">
        <v>0</v>
      </c>
      <c r="P2681" s="112" t="s">
        <v>156</v>
      </c>
      <c r="Q2681" s="109">
        <v>0</v>
      </c>
      <c r="R2681" s="107">
        <v>0</v>
      </c>
      <c r="S2681" s="108">
        <v>0</v>
      </c>
      <c r="T2681" s="108" t="s">
        <v>156</v>
      </c>
      <c r="U2681" s="110" t="s">
        <v>157</v>
      </c>
      <c r="V2681" s="106">
        <v>0</v>
      </c>
      <c r="W2681" s="107">
        <v>0</v>
      </c>
      <c r="X2681" s="108">
        <v>0</v>
      </c>
      <c r="Y2681" s="108" t="s">
        <v>156</v>
      </c>
      <c r="Z2681" s="109">
        <v>0</v>
      </c>
      <c r="AA2681" s="107">
        <v>0</v>
      </c>
      <c r="AB2681" s="108">
        <v>0</v>
      </c>
      <c r="AC2681" s="108" t="s">
        <v>156</v>
      </c>
      <c r="AD2681" s="110" t="s">
        <v>157</v>
      </c>
    </row>
    <row r="2682" spans="1:30" x14ac:dyDescent="0.2">
      <c r="A2682" s="105" t="s">
        <v>7809</v>
      </c>
      <c r="B2682" s="105" t="s">
        <v>2040</v>
      </c>
      <c r="C2682" s="105" t="s">
        <v>7810</v>
      </c>
      <c r="D2682" s="106">
        <v>0</v>
      </c>
      <c r="E2682" s="107">
        <v>0</v>
      </c>
      <c r="F2682" s="108">
        <v>0</v>
      </c>
      <c r="G2682" s="108" t="s">
        <v>156</v>
      </c>
      <c r="H2682" s="109">
        <v>0</v>
      </c>
      <c r="I2682" s="107">
        <v>0</v>
      </c>
      <c r="J2682" s="108">
        <v>0</v>
      </c>
      <c r="K2682" s="108" t="s">
        <v>156</v>
      </c>
      <c r="L2682" s="110" t="s">
        <v>157</v>
      </c>
      <c r="M2682" s="106">
        <v>0</v>
      </c>
      <c r="N2682" s="111">
        <v>0</v>
      </c>
      <c r="O2682" s="112">
        <v>0</v>
      </c>
      <c r="P2682" s="112" t="s">
        <v>156</v>
      </c>
      <c r="Q2682" s="109">
        <v>0</v>
      </c>
      <c r="R2682" s="107">
        <v>0</v>
      </c>
      <c r="S2682" s="108">
        <v>0</v>
      </c>
      <c r="T2682" s="108" t="s">
        <v>156</v>
      </c>
      <c r="U2682" s="110" t="s">
        <v>157</v>
      </c>
      <c r="V2682" s="106">
        <v>0</v>
      </c>
      <c r="W2682" s="107">
        <v>0</v>
      </c>
      <c r="X2682" s="108">
        <v>0</v>
      </c>
      <c r="Y2682" s="108" t="s">
        <v>156</v>
      </c>
      <c r="Z2682" s="109">
        <v>0</v>
      </c>
      <c r="AA2682" s="107">
        <v>0</v>
      </c>
      <c r="AB2682" s="108">
        <v>0</v>
      </c>
      <c r="AC2682" s="108" t="s">
        <v>156</v>
      </c>
      <c r="AD2682" s="110" t="s">
        <v>157</v>
      </c>
    </row>
    <row r="2683" spans="1:30" x14ac:dyDescent="0.2">
      <c r="A2683" s="105" t="s">
        <v>7811</v>
      </c>
      <c r="B2683" s="105" t="s">
        <v>2040</v>
      </c>
      <c r="C2683" s="105" t="s">
        <v>7812</v>
      </c>
      <c r="D2683" s="106">
        <v>0</v>
      </c>
      <c r="E2683" s="107">
        <v>0</v>
      </c>
      <c r="F2683" s="108">
        <v>0</v>
      </c>
      <c r="G2683" s="108" t="s">
        <v>156</v>
      </c>
      <c r="H2683" s="109">
        <v>0</v>
      </c>
      <c r="I2683" s="107">
        <v>0</v>
      </c>
      <c r="J2683" s="108">
        <v>0</v>
      </c>
      <c r="K2683" s="108" t="s">
        <v>156</v>
      </c>
      <c r="L2683" s="110" t="s">
        <v>157</v>
      </c>
      <c r="M2683" s="106">
        <v>0</v>
      </c>
      <c r="N2683" s="111">
        <v>0</v>
      </c>
      <c r="O2683" s="112">
        <v>0</v>
      </c>
      <c r="P2683" s="112" t="s">
        <v>156</v>
      </c>
      <c r="Q2683" s="109">
        <v>0</v>
      </c>
      <c r="R2683" s="107">
        <v>0</v>
      </c>
      <c r="S2683" s="108">
        <v>0</v>
      </c>
      <c r="T2683" s="108" t="s">
        <v>156</v>
      </c>
      <c r="U2683" s="110" t="s">
        <v>157</v>
      </c>
      <c r="V2683" s="106">
        <v>0</v>
      </c>
      <c r="W2683" s="107">
        <v>0</v>
      </c>
      <c r="X2683" s="108">
        <v>0</v>
      </c>
      <c r="Y2683" s="108" t="s">
        <v>156</v>
      </c>
      <c r="Z2683" s="109">
        <v>0</v>
      </c>
      <c r="AA2683" s="107">
        <v>0</v>
      </c>
      <c r="AB2683" s="108">
        <v>0</v>
      </c>
      <c r="AC2683" s="108" t="s">
        <v>156</v>
      </c>
      <c r="AD2683" s="110" t="s">
        <v>157</v>
      </c>
    </row>
    <row r="2684" spans="1:30" x14ac:dyDescent="0.2">
      <c r="A2684" s="105" t="s">
        <v>7813</v>
      </c>
      <c r="B2684" s="105" t="s">
        <v>7814</v>
      </c>
      <c r="C2684" s="105" t="s">
        <v>7815</v>
      </c>
      <c r="D2684" s="106">
        <v>0</v>
      </c>
      <c r="E2684" s="107">
        <v>0</v>
      </c>
      <c r="F2684" s="108">
        <v>2.3805817929314801E-3</v>
      </c>
      <c r="G2684" s="108" t="s">
        <v>156</v>
      </c>
      <c r="H2684" s="109">
        <v>0</v>
      </c>
      <c r="I2684" s="107">
        <v>0</v>
      </c>
      <c r="J2684" s="108">
        <v>2.7575790862659599E-2</v>
      </c>
      <c r="K2684" s="108" t="s">
        <v>156</v>
      </c>
      <c r="L2684" s="110" t="s">
        <v>157</v>
      </c>
      <c r="M2684" s="106">
        <v>0</v>
      </c>
      <c r="N2684" s="111">
        <v>0</v>
      </c>
      <c r="O2684" s="112">
        <v>3.0626657748540499E-3</v>
      </c>
      <c r="P2684" s="112" t="s">
        <v>156</v>
      </c>
      <c r="Q2684" s="109">
        <v>0</v>
      </c>
      <c r="R2684" s="107">
        <v>0</v>
      </c>
      <c r="S2684" s="108">
        <v>2.0903390513934699E-3</v>
      </c>
      <c r="T2684" s="108" t="s">
        <v>156</v>
      </c>
      <c r="U2684" s="110" t="s">
        <v>157</v>
      </c>
      <c r="V2684" s="106">
        <v>0</v>
      </c>
      <c r="W2684" s="107">
        <v>0</v>
      </c>
      <c r="X2684" s="108">
        <v>1.16068009035244E-2</v>
      </c>
      <c r="Y2684" s="108" t="s">
        <v>156</v>
      </c>
      <c r="Z2684" s="109">
        <v>0</v>
      </c>
      <c r="AA2684" s="107">
        <v>0</v>
      </c>
      <c r="AB2684" s="108">
        <v>4.5866946967508697E-2</v>
      </c>
      <c r="AC2684" s="108" t="s">
        <v>156</v>
      </c>
      <c r="AD2684" s="110" t="s">
        <v>157</v>
      </c>
    </row>
    <row r="2685" spans="1:30" x14ac:dyDescent="0.2">
      <c r="A2685" s="105" t="s">
        <v>7816</v>
      </c>
      <c r="B2685" s="105" t="s">
        <v>7817</v>
      </c>
      <c r="C2685" s="105" t="s">
        <v>7818</v>
      </c>
      <c r="D2685" s="106">
        <v>0</v>
      </c>
      <c r="E2685" s="107">
        <v>0</v>
      </c>
      <c r="F2685" s="108">
        <v>0.107908653038811</v>
      </c>
      <c r="G2685" s="108" t="s">
        <v>156</v>
      </c>
      <c r="H2685" s="113">
        <v>0</v>
      </c>
      <c r="I2685" s="107">
        <v>0</v>
      </c>
      <c r="J2685" s="108">
        <v>8.3543064235551794E-3</v>
      </c>
      <c r="K2685" s="108" t="s">
        <v>156</v>
      </c>
      <c r="L2685" s="110" t="s">
        <v>157</v>
      </c>
      <c r="M2685" s="106">
        <v>0</v>
      </c>
      <c r="N2685" s="111">
        <v>0</v>
      </c>
      <c r="O2685" s="112">
        <v>4.2739848826768602E-2</v>
      </c>
      <c r="P2685" s="112" t="s">
        <v>156</v>
      </c>
      <c r="Q2685" s="113">
        <v>0</v>
      </c>
      <c r="R2685" s="107">
        <v>0</v>
      </c>
      <c r="S2685" s="108">
        <v>4.4988608062431403E-3</v>
      </c>
      <c r="T2685" s="108" t="s">
        <v>156</v>
      </c>
      <c r="U2685" s="110" t="s">
        <v>157</v>
      </c>
      <c r="V2685" s="106">
        <v>0</v>
      </c>
      <c r="W2685" s="107">
        <v>0</v>
      </c>
      <c r="X2685" s="108">
        <v>1.08506277408075E-2</v>
      </c>
      <c r="Y2685" s="108" t="s">
        <v>156</v>
      </c>
      <c r="Z2685" s="109">
        <v>0</v>
      </c>
      <c r="AA2685" s="107">
        <v>0</v>
      </c>
      <c r="AB2685" s="108">
        <v>2.3931738887910701E-2</v>
      </c>
      <c r="AC2685" s="108" t="s">
        <v>156</v>
      </c>
      <c r="AD2685" s="110" t="s">
        <v>157</v>
      </c>
    </row>
    <row r="2686" spans="1:30" x14ac:dyDescent="0.2">
      <c r="A2686" s="105" t="s">
        <v>7819</v>
      </c>
      <c r="B2686" s="105" t="s">
        <v>7820</v>
      </c>
      <c r="C2686" s="105" t="s">
        <v>7821</v>
      </c>
      <c r="D2686" s="106">
        <v>0</v>
      </c>
      <c r="E2686" s="107">
        <v>0</v>
      </c>
      <c r="F2686" s="108">
        <v>9.8489515880730599E-2</v>
      </c>
      <c r="G2686" s="108" t="s">
        <v>156</v>
      </c>
      <c r="H2686" s="109">
        <v>0</v>
      </c>
      <c r="I2686" s="107">
        <v>0</v>
      </c>
      <c r="J2686" s="108">
        <v>2.09126672171638E-2</v>
      </c>
      <c r="K2686" s="108" t="s">
        <v>156</v>
      </c>
      <c r="L2686" s="110" t="s">
        <v>157</v>
      </c>
      <c r="M2686" s="106">
        <v>0</v>
      </c>
      <c r="N2686" s="111">
        <v>0</v>
      </c>
      <c r="O2686" s="112">
        <v>3.4117560600858601E-3</v>
      </c>
      <c r="P2686" s="112" t="s">
        <v>156</v>
      </c>
      <c r="Q2686" s="113">
        <v>0</v>
      </c>
      <c r="R2686" s="107">
        <v>0</v>
      </c>
      <c r="S2686" s="108">
        <v>2.8730344213842101E-3</v>
      </c>
      <c r="T2686" s="108" t="s">
        <v>156</v>
      </c>
      <c r="U2686" s="110" t="s">
        <v>157</v>
      </c>
      <c r="V2686" s="106">
        <v>0</v>
      </c>
      <c r="W2686" s="107">
        <v>0</v>
      </c>
      <c r="X2686" s="108">
        <v>8.3265468514556792E-3</v>
      </c>
      <c r="Y2686" s="108" t="s">
        <v>156</v>
      </c>
      <c r="Z2686" s="109">
        <v>0</v>
      </c>
      <c r="AA2686" s="107">
        <v>0</v>
      </c>
      <c r="AB2686" s="108">
        <v>1.73920778439146E-2</v>
      </c>
      <c r="AC2686" s="108" t="s">
        <v>156</v>
      </c>
      <c r="AD2686" s="110" t="s">
        <v>157</v>
      </c>
    </row>
    <row r="2687" spans="1:30" x14ac:dyDescent="0.2">
      <c r="A2687" s="105" t="s">
        <v>7822</v>
      </c>
      <c r="B2687" s="105" t="s">
        <v>7823</v>
      </c>
      <c r="C2687" s="105" t="s">
        <v>7824</v>
      </c>
      <c r="D2687" s="106">
        <v>0</v>
      </c>
      <c r="E2687" s="107">
        <v>0</v>
      </c>
      <c r="F2687" s="108">
        <v>8.43971157003434E-3</v>
      </c>
      <c r="G2687" s="108" t="s">
        <v>156</v>
      </c>
      <c r="H2687" s="109">
        <v>0</v>
      </c>
      <c r="I2687" s="107">
        <v>0</v>
      </c>
      <c r="J2687" s="108">
        <v>8.2898651156071007E-3</v>
      </c>
      <c r="K2687" s="108" t="s">
        <v>156</v>
      </c>
      <c r="L2687" s="110" t="s">
        <v>157</v>
      </c>
      <c r="M2687" s="116">
        <v>0</v>
      </c>
      <c r="N2687" s="111">
        <v>0</v>
      </c>
      <c r="O2687" s="112">
        <v>7.3650884782561102E-4</v>
      </c>
      <c r="P2687" s="112" t="s">
        <v>156</v>
      </c>
      <c r="Q2687" s="113">
        <v>0</v>
      </c>
      <c r="R2687" s="107">
        <v>0</v>
      </c>
      <c r="S2687" s="108">
        <v>3.9454347904455504E-3</v>
      </c>
      <c r="T2687" s="108" t="s">
        <v>156</v>
      </c>
      <c r="U2687" s="110" t="s">
        <v>157</v>
      </c>
      <c r="V2687" s="106">
        <v>0</v>
      </c>
      <c r="W2687" s="107">
        <v>0</v>
      </c>
      <c r="X2687" s="108">
        <v>4.1239501238949502E-3</v>
      </c>
      <c r="Y2687" s="108" t="s">
        <v>156</v>
      </c>
      <c r="Z2687" s="109">
        <v>0</v>
      </c>
      <c r="AA2687" s="107">
        <v>0</v>
      </c>
      <c r="AB2687" s="108">
        <v>1.2914941995245699E-2</v>
      </c>
      <c r="AC2687" s="108" t="s">
        <v>156</v>
      </c>
      <c r="AD2687" s="110" t="s">
        <v>157</v>
      </c>
    </row>
    <row r="2688" spans="1:30" x14ac:dyDescent="0.2">
      <c r="A2688" s="105" t="s">
        <v>7825</v>
      </c>
      <c r="B2688" s="105" t="s">
        <v>7826</v>
      </c>
      <c r="C2688" s="105" t="s">
        <v>7827</v>
      </c>
      <c r="D2688" s="106">
        <v>0</v>
      </c>
      <c r="E2688" s="107">
        <v>0</v>
      </c>
      <c r="F2688" s="108">
        <v>8.4355727640577308E-3</v>
      </c>
      <c r="G2688" s="108" t="s">
        <v>156</v>
      </c>
      <c r="H2688" s="109">
        <v>0</v>
      </c>
      <c r="I2688" s="107">
        <v>0</v>
      </c>
      <c r="J2688" s="108">
        <v>8.2467436034833093E-3</v>
      </c>
      <c r="K2688" s="108" t="s">
        <v>156</v>
      </c>
      <c r="L2688" s="110" t="s">
        <v>157</v>
      </c>
      <c r="M2688" s="106">
        <v>0</v>
      </c>
      <c r="N2688" s="111">
        <v>0</v>
      </c>
      <c r="O2688" s="112">
        <v>1.95950073878834E-2</v>
      </c>
      <c r="P2688" s="112" t="s">
        <v>156</v>
      </c>
      <c r="Q2688" s="109">
        <v>0</v>
      </c>
      <c r="R2688" s="107">
        <v>0</v>
      </c>
      <c r="S2688" s="108">
        <v>3.8668334481056499E-3</v>
      </c>
      <c r="T2688" s="108" t="s">
        <v>156</v>
      </c>
      <c r="U2688" s="110" t="s">
        <v>157</v>
      </c>
      <c r="V2688" s="106">
        <v>0</v>
      </c>
      <c r="W2688" s="107">
        <v>0</v>
      </c>
      <c r="X2688" s="108">
        <v>4.7024247565355896E-3</v>
      </c>
      <c r="Y2688" s="108" t="s">
        <v>156</v>
      </c>
      <c r="Z2688" s="109">
        <v>0</v>
      </c>
      <c r="AA2688" s="107">
        <v>0</v>
      </c>
      <c r="AB2688" s="108">
        <v>2.1482225482505699E-2</v>
      </c>
      <c r="AC2688" s="108" t="s">
        <v>156</v>
      </c>
      <c r="AD2688" s="110" t="s">
        <v>157</v>
      </c>
    </row>
    <row r="2689" spans="1:30" x14ac:dyDescent="0.2">
      <c r="A2689" s="105" t="s">
        <v>7828</v>
      </c>
      <c r="B2689" s="105" t="s">
        <v>7829</v>
      </c>
      <c r="C2689" s="105" t="s">
        <v>7830</v>
      </c>
      <c r="D2689" s="106">
        <v>0</v>
      </c>
      <c r="E2689" s="107">
        <v>0</v>
      </c>
      <c r="F2689" s="108">
        <v>6.5548538929096997E-2</v>
      </c>
      <c r="G2689" s="108" t="s">
        <v>156</v>
      </c>
      <c r="H2689" s="109">
        <v>0</v>
      </c>
      <c r="I2689" s="107">
        <v>0</v>
      </c>
      <c r="J2689" s="108">
        <v>2.9338420255495899E-2</v>
      </c>
      <c r="K2689" s="108" t="s">
        <v>156</v>
      </c>
      <c r="L2689" s="110" t="s">
        <v>157</v>
      </c>
      <c r="M2689" s="106">
        <v>0</v>
      </c>
      <c r="N2689" s="111">
        <v>0</v>
      </c>
      <c r="O2689" s="112">
        <v>4.3730274702325302E-2</v>
      </c>
      <c r="P2689" s="112" t="s">
        <v>156</v>
      </c>
      <c r="Q2689" s="109">
        <v>0</v>
      </c>
      <c r="R2689" s="107">
        <v>0</v>
      </c>
      <c r="S2689" s="108">
        <v>4.34348496494726E-3</v>
      </c>
      <c r="T2689" s="108" t="s">
        <v>156</v>
      </c>
      <c r="U2689" s="110" t="s">
        <v>157</v>
      </c>
      <c r="V2689" s="106">
        <v>0</v>
      </c>
      <c r="W2689" s="107">
        <v>0</v>
      </c>
      <c r="X2689" s="108">
        <v>1.46671254371008E-2</v>
      </c>
      <c r="Y2689" s="108" t="s">
        <v>156</v>
      </c>
      <c r="Z2689" s="109">
        <v>0</v>
      </c>
      <c r="AA2689" s="107">
        <v>0</v>
      </c>
      <c r="AB2689" s="108">
        <v>6.2474939072209697E-2</v>
      </c>
      <c r="AC2689" s="108" t="s">
        <v>156</v>
      </c>
      <c r="AD2689" s="110" t="s">
        <v>157</v>
      </c>
    </row>
    <row r="2690" spans="1:30" x14ac:dyDescent="0.2">
      <c r="A2690" s="105" t="s">
        <v>7831</v>
      </c>
      <c r="B2690" s="105" t="s">
        <v>7832</v>
      </c>
      <c r="C2690" s="105" t="s">
        <v>7833</v>
      </c>
      <c r="D2690" s="106">
        <v>0</v>
      </c>
      <c r="E2690" s="107">
        <v>0</v>
      </c>
      <c r="F2690" s="108">
        <v>1.8855451700576401E-2</v>
      </c>
      <c r="G2690" s="108" t="s">
        <v>156</v>
      </c>
      <c r="H2690" s="109">
        <v>0</v>
      </c>
      <c r="I2690" s="107">
        <v>0</v>
      </c>
      <c r="J2690" s="108">
        <v>1.6485125990682001E-2</v>
      </c>
      <c r="K2690" s="108" t="s">
        <v>156</v>
      </c>
      <c r="L2690" s="110" t="s">
        <v>157</v>
      </c>
      <c r="M2690" s="106">
        <v>0</v>
      </c>
      <c r="N2690" s="111">
        <v>0</v>
      </c>
      <c r="O2690" s="112">
        <v>1.9614364186033299E-2</v>
      </c>
      <c r="P2690" s="112" t="s">
        <v>156</v>
      </c>
      <c r="Q2690" s="113">
        <v>0</v>
      </c>
      <c r="R2690" s="107">
        <v>0</v>
      </c>
      <c r="S2690" s="108">
        <v>2.8909770643390201E-3</v>
      </c>
      <c r="T2690" s="108" t="s">
        <v>156</v>
      </c>
      <c r="U2690" s="110" t="s">
        <v>157</v>
      </c>
      <c r="V2690" s="116">
        <v>0</v>
      </c>
      <c r="W2690" s="107">
        <v>0</v>
      </c>
      <c r="X2690" s="108">
        <v>2.3079008469601698E-3</v>
      </c>
      <c r="Y2690" s="108" t="s">
        <v>156</v>
      </c>
      <c r="Z2690" s="109">
        <v>0</v>
      </c>
      <c r="AA2690" s="107">
        <v>0</v>
      </c>
      <c r="AB2690" s="108">
        <v>2.14474514954879E-2</v>
      </c>
      <c r="AC2690" s="108" t="s">
        <v>156</v>
      </c>
      <c r="AD2690" s="110" t="s">
        <v>157</v>
      </c>
    </row>
    <row r="2691" spans="1:30" x14ac:dyDescent="0.2">
      <c r="A2691" s="105" t="s">
        <v>7834</v>
      </c>
      <c r="B2691" s="105" t="s">
        <v>7835</v>
      </c>
      <c r="C2691" s="105" t="s">
        <v>7836</v>
      </c>
      <c r="D2691" s="106">
        <v>0</v>
      </c>
      <c r="E2691" s="107">
        <v>0</v>
      </c>
      <c r="F2691" s="108">
        <v>1.1960365397266101E-2</v>
      </c>
      <c r="G2691" s="108" t="s">
        <v>156</v>
      </c>
      <c r="H2691" s="109">
        <v>0</v>
      </c>
      <c r="I2691" s="107">
        <v>0</v>
      </c>
      <c r="J2691" s="108">
        <v>8.2552756434333997E-3</v>
      </c>
      <c r="K2691" s="108" t="s">
        <v>156</v>
      </c>
      <c r="L2691" s="110" t="s">
        <v>157</v>
      </c>
      <c r="M2691" s="106">
        <v>0</v>
      </c>
      <c r="N2691" s="111">
        <v>0</v>
      </c>
      <c r="O2691" s="112">
        <v>2.4025357840288E-2</v>
      </c>
      <c r="P2691" s="112" t="s">
        <v>156</v>
      </c>
      <c r="Q2691" s="109">
        <v>0</v>
      </c>
      <c r="R2691" s="107">
        <v>0</v>
      </c>
      <c r="S2691" s="108">
        <v>6.15203597922492E-3</v>
      </c>
      <c r="T2691" s="108" t="s">
        <v>156</v>
      </c>
      <c r="U2691" s="110" t="s">
        <v>157</v>
      </c>
      <c r="V2691" s="106">
        <v>0</v>
      </c>
      <c r="W2691" s="107">
        <v>0</v>
      </c>
      <c r="X2691" s="108">
        <v>4.0585926559859398E-3</v>
      </c>
      <c r="Y2691" s="108" t="s">
        <v>156</v>
      </c>
      <c r="Z2691" s="109">
        <v>0</v>
      </c>
      <c r="AA2691" s="107">
        <v>0</v>
      </c>
      <c r="AB2691" s="108">
        <v>1.2313009399758899E-2</v>
      </c>
      <c r="AC2691" s="108" t="s">
        <v>156</v>
      </c>
      <c r="AD2691" s="110" t="s">
        <v>157</v>
      </c>
    </row>
    <row r="2692" spans="1:30" x14ac:dyDescent="0.2">
      <c r="A2692" s="105" t="s">
        <v>7837</v>
      </c>
      <c r="B2692" s="105" t="s">
        <v>7838</v>
      </c>
      <c r="C2692" s="105" t="s">
        <v>7839</v>
      </c>
      <c r="D2692" s="106">
        <v>0</v>
      </c>
      <c r="E2692" s="107">
        <v>0</v>
      </c>
      <c r="F2692" s="108">
        <v>4.6304421150044302E-2</v>
      </c>
      <c r="G2692" s="108" t="s">
        <v>156</v>
      </c>
      <c r="H2692" s="109">
        <v>0</v>
      </c>
      <c r="I2692" s="107">
        <v>0</v>
      </c>
      <c r="J2692" s="108">
        <v>2.77278428712656E-2</v>
      </c>
      <c r="K2692" s="108" t="s">
        <v>156</v>
      </c>
      <c r="L2692" s="110" t="s">
        <v>157</v>
      </c>
      <c r="M2692" s="106">
        <v>0</v>
      </c>
      <c r="N2692" s="111">
        <v>0</v>
      </c>
      <c r="O2692" s="112">
        <v>6.0866386020152402E-2</v>
      </c>
      <c r="P2692" s="112" t="s">
        <v>156</v>
      </c>
      <c r="Q2692" s="109">
        <v>0</v>
      </c>
      <c r="R2692" s="107">
        <v>0</v>
      </c>
      <c r="S2692" s="108">
        <v>2.8645392847330298E-3</v>
      </c>
      <c r="T2692" s="108" t="s">
        <v>156</v>
      </c>
      <c r="U2692" s="110" t="s">
        <v>157</v>
      </c>
      <c r="V2692" s="106">
        <v>0</v>
      </c>
      <c r="W2692" s="107">
        <v>0</v>
      </c>
      <c r="X2692" s="108">
        <v>7.0940013789718903E-3</v>
      </c>
      <c r="Y2692" s="108" t="s">
        <v>156</v>
      </c>
      <c r="Z2692" s="109">
        <v>0</v>
      </c>
      <c r="AA2692" s="107">
        <v>0</v>
      </c>
      <c r="AB2692" s="108">
        <v>2.49380398880387E-2</v>
      </c>
      <c r="AC2692" s="108" t="s">
        <v>156</v>
      </c>
      <c r="AD2692" s="110" t="s">
        <v>157</v>
      </c>
    </row>
    <row r="2693" spans="1:30" x14ac:dyDescent="0.2">
      <c r="A2693" s="105" t="s">
        <v>7840</v>
      </c>
      <c r="B2693" s="105" t="s">
        <v>7841</v>
      </c>
      <c r="C2693" s="105" t="s">
        <v>7842</v>
      </c>
      <c r="D2693" s="106">
        <v>0</v>
      </c>
      <c r="E2693" s="107">
        <v>0</v>
      </c>
      <c r="F2693" s="108">
        <v>6.4293053746088194E-2</v>
      </c>
      <c r="G2693" s="108" t="s">
        <v>156</v>
      </c>
      <c r="H2693" s="109">
        <v>0</v>
      </c>
      <c r="I2693" s="107">
        <v>0</v>
      </c>
      <c r="J2693" s="108">
        <v>6.5167728356528504E-3</v>
      </c>
      <c r="K2693" s="108" t="s">
        <v>156</v>
      </c>
      <c r="L2693" s="110" t="s">
        <v>157</v>
      </c>
      <c r="M2693" s="106">
        <v>0</v>
      </c>
      <c r="N2693" s="111">
        <v>0</v>
      </c>
      <c r="O2693" s="112">
        <v>2.4552484706973701E-2</v>
      </c>
      <c r="P2693" s="112" t="s">
        <v>156</v>
      </c>
      <c r="Q2693" s="113">
        <v>0</v>
      </c>
      <c r="R2693" s="107">
        <v>0</v>
      </c>
      <c r="S2693" s="108">
        <v>2.7399612013479999E-3</v>
      </c>
      <c r="T2693" s="108" t="s">
        <v>156</v>
      </c>
      <c r="U2693" s="110" t="s">
        <v>157</v>
      </c>
      <c r="V2693" s="106">
        <v>0</v>
      </c>
      <c r="W2693" s="107">
        <v>0</v>
      </c>
      <c r="X2693" s="108">
        <v>4.9260334045755196E-3</v>
      </c>
      <c r="Y2693" s="108" t="s">
        <v>156</v>
      </c>
      <c r="Z2693" s="109">
        <v>0</v>
      </c>
      <c r="AA2693" s="107">
        <v>0</v>
      </c>
      <c r="AB2693" s="108">
        <v>3.4063324003872797E-2</v>
      </c>
      <c r="AC2693" s="108" t="s">
        <v>156</v>
      </c>
      <c r="AD2693" s="110" t="s">
        <v>157</v>
      </c>
    </row>
    <row r="2694" spans="1:30" x14ac:dyDescent="0.2">
      <c r="A2694" s="105" t="s">
        <v>7843</v>
      </c>
      <c r="B2694" s="105" t="s">
        <v>7844</v>
      </c>
      <c r="C2694" s="105" t="s">
        <v>7845</v>
      </c>
      <c r="D2694" s="106">
        <v>0</v>
      </c>
      <c r="E2694" s="107">
        <v>0</v>
      </c>
      <c r="F2694" s="108">
        <v>8.4605670244695605E-3</v>
      </c>
      <c r="G2694" s="108" t="s">
        <v>156</v>
      </c>
      <c r="H2694" s="109">
        <v>0</v>
      </c>
      <c r="I2694" s="107">
        <v>0</v>
      </c>
      <c r="J2694" s="108">
        <v>1.6672335973537799E-2</v>
      </c>
      <c r="K2694" s="108" t="s">
        <v>156</v>
      </c>
      <c r="L2694" s="110" t="s">
        <v>157</v>
      </c>
      <c r="M2694" s="106">
        <v>0</v>
      </c>
      <c r="N2694" s="111">
        <v>0</v>
      </c>
      <c r="O2694" s="112">
        <v>1.9614366908996001E-2</v>
      </c>
      <c r="P2694" s="112" t="s">
        <v>156</v>
      </c>
      <c r="Q2694" s="109">
        <v>0</v>
      </c>
      <c r="R2694" s="107">
        <v>0</v>
      </c>
      <c r="S2694" s="108">
        <v>3.9684647414920497E-3</v>
      </c>
      <c r="T2694" s="108" t="s">
        <v>156</v>
      </c>
      <c r="U2694" s="110" t="s">
        <v>157</v>
      </c>
      <c r="V2694" s="106">
        <v>0</v>
      </c>
      <c r="W2694" s="107">
        <v>0</v>
      </c>
      <c r="X2694" s="108">
        <v>4.2435513901934998E-3</v>
      </c>
      <c r="Y2694" s="108" t="s">
        <v>156</v>
      </c>
      <c r="Z2694" s="109">
        <v>0</v>
      </c>
      <c r="AA2694" s="107">
        <v>0</v>
      </c>
      <c r="AB2694" s="108">
        <v>2.4869983228541E-2</v>
      </c>
      <c r="AC2694" s="108" t="s">
        <v>156</v>
      </c>
      <c r="AD2694" s="110" t="s">
        <v>157</v>
      </c>
    </row>
    <row r="2695" spans="1:30" x14ac:dyDescent="0.2">
      <c r="A2695" s="105" t="s">
        <v>7846</v>
      </c>
      <c r="B2695" s="105" t="s">
        <v>7847</v>
      </c>
      <c r="C2695" s="105" t="s">
        <v>7848</v>
      </c>
      <c r="D2695" s="106">
        <v>0</v>
      </c>
      <c r="E2695" s="107">
        <v>0</v>
      </c>
      <c r="F2695" s="108">
        <v>1.4648705396961399E-2</v>
      </c>
      <c r="G2695" s="108" t="s">
        <v>156</v>
      </c>
      <c r="H2695" s="109">
        <v>0</v>
      </c>
      <c r="I2695" s="107">
        <v>0</v>
      </c>
      <c r="J2695" s="108">
        <v>1.4523764203567499E-2</v>
      </c>
      <c r="K2695" s="108" t="s">
        <v>156</v>
      </c>
      <c r="L2695" s="110" t="s">
        <v>157</v>
      </c>
      <c r="M2695" s="106">
        <v>0</v>
      </c>
      <c r="N2695" s="111">
        <v>0</v>
      </c>
      <c r="O2695" s="112">
        <v>3.3963662909682703E-2</v>
      </c>
      <c r="P2695" s="112" t="s">
        <v>156</v>
      </c>
      <c r="Q2695" s="109">
        <v>0</v>
      </c>
      <c r="R2695" s="107">
        <v>0</v>
      </c>
      <c r="S2695" s="108">
        <v>3.96228374954289E-3</v>
      </c>
      <c r="T2695" s="108" t="s">
        <v>156</v>
      </c>
      <c r="U2695" s="110" t="s">
        <v>157</v>
      </c>
      <c r="V2695" s="106">
        <v>0</v>
      </c>
      <c r="W2695" s="107">
        <v>0</v>
      </c>
      <c r="X2695" s="108">
        <v>6.7434662341948502E-3</v>
      </c>
      <c r="Y2695" s="108" t="s">
        <v>156</v>
      </c>
      <c r="Z2695" s="109">
        <v>0</v>
      </c>
      <c r="AA2695" s="107">
        <v>0</v>
      </c>
      <c r="AB2695" s="108">
        <v>1.5693970805741801E-2</v>
      </c>
      <c r="AC2695" s="108" t="s">
        <v>156</v>
      </c>
      <c r="AD2695" s="110" t="s">
        <v>157</v>
      </c>
    </row>
    <row r="2696" spans="1:30" x14ac:dyDescent="0.2">
      <c r="A2696" s="105" t="s">
        <v>7849</v>
      </c>
      <c r="B2696" s="105" t="s">
        <v>7850</v>
      </c>
      <c r="C2696" s="105" t="s">
        <v>7851</v>
      </c>
      <c r="D2696" s="106">
        <v>0</v>
      </c>
      <c r="E2696" s="107">
        <v>0</v>
      </c>
      <c r="F2696" s="108">
        <v>1.1926827739564499E-2</v>
      </c>
      <c r="G2696" s="108" t="s">
        <v>156</v>
      </c>
      <c r="H2696" s="109">
        <v>0</v>
      </c>
      <c r="I2696" s="107">
        <v>0</v>
      </c>
      <c r="J2696" s="108">
        <v>1.6178406741503198E-2</v>
      </c>
      <c r="K2696" s="108" t="s">
        <v>156</v>
      </c>
      <c r="L2696" s="110" t="s">
        <v>157</v>
      </c>
      <c r="M2696" s="106">
        <v>0</v>
      </c>
      <c r="N2696" s="111">
        <v>0</v>
      </c>
      <c r="O2696" s="112">
        <v>1.9636000608452601E-2</v>
      </c>
      <c r="P2696" s="112" t="s">
        <v>156</v>
      </c>
      <c r="Q2696" s="109">
        <v>0</v>
      </c>
      <c r="R2696" s="107">
        <v>0</v>
      </c>
      <c r="S2696" s="108">
        <v>4.76532899025983E-3</v>
      </c>
      <c r="T2696" s="108" t="s">
        <v>156</v>
      </c>
      <c r="U2696" s="110" t="s">
        <v>157</v>
      </c>
      <c r="V2696" s="106">
        <v>0</v>
      </c>
      <c r="W2696" s="107">
        <v>0</v>
      </c>
      <c r="X2696" s="108">
        <v>5.2909678975358301E-3</v>
      </c>
      <c r="Y2696" s="108" t="s">
        <v>156</v>
      </c>
      <c r="Z2696" s="109">
        <v>0</v>
      </c>
      <c r="AA2696" s="107">
        <v>0</v>
      </c>
      <c r="AB2696" s="108">
        <v>2.7463591238040801E-2</v>
      </c>
      <c r="AC2696" s="108" t="s">
        <v>156</v>
      </c>
      <c r="AD2696" s="110" t="s">
        <v>157</v>
      </c>
    </row>
    <row r="2697" spans="1:30" x14ac:dyDescent="0.2">
      <c r="A2697" s="105" t="s">
        <v>7852</v>
      </c>
      <c r="B2697" s="105" t="s">
        <v>7853</v>
      </c>
      <c r="C2697" s="105" t="s">
        <v>7854</v>
      </c>
      <c r="D2697" s="106">
        <v>0</v>
      </c>
      <c r="E2697" s="107">
        <v>0</v>
      </c>
      <c r="F2697" s="108">
        <v>4.6324924321648503E-2</v>
      </c>
      <c r="G2697" s="108" t="s">
        <v>156</v>
      </c>
      <c r="H2697" s="109">
        <v>0</v>
      </c>
      <c r="I2697" s="107">
        <v>0</v>
      </c>
      <c r="J2697" s="108">
        <v>1.42619750950155E-2</v>
      </c>
      <c r="K2697" s="108" t="s">
        <v>156</v>
      </c>
      <c r="L2697" s="110" t="s">
        <v>157</v>
      </c>
      <c r="M2697" s="106">
        <v>0</v>
      </c>
      <c r="N2697" s="111">
        <v>0</v>
      </c>
      <c r="O2697" s="112">
        <v>5.4727172665740599E-3</v>
      </c>
      <c r="P2697" s="112" t="s">
        <v>156</v>
      </c>
      <c r="Q2697" s="113">
        <v>0</v>
      </c>
      <c r="R2697" s="107">
        <v>0</v>
      </c>
      <c r="S2697" s="108">
        <v>2.8023750910942799E-3</v>
      </c>
      <c r="T2697" s="108" t="s">
        <v>156</v>
      </c>
      <c r="U2697" s="110" t="s">
        <v>157</v>
      </c>
      <c r="V2697" s="116">
        <v>0</v>
      </c>
      <c r="W2697" s="107">
        <v>0</v>
      </c>
      <c r="X2697" s="108">
        <v>2.3107478727052702E-3</v>
      </c>
      <c r="Y2697" s="108" t="s">
        <v>156</v>
      </c>
      <c r="Z2697" s="109">
        <v>0</v>
      </c>
      <c r="AA2697" s="107">
        <v>0</v>
      </c>
      <c r="AB2697" s="108">
        <v>2.6978112157387001E-2</v>
      </c>
      <c r="AC2697" s="108" t="s">
        <v>156</v>
      </c>
      <c r="AD2697" s="110" t="s">
        <v>157</v>
      </c>
    </row>
    <row r="2698" spans="1:30" x14ac:dyDescent="0.2">
      <c r="A2698" s="105" t="s">
        <v>7855</v>
      </c>
      <c r="B2698" s="105" t="s">
        <v>7856</v>
      </c>
      <c r="C2698" s="105" t="s">
        <v>7857</v>
      </c>
      <c r="D2698" s="106">
        <v>0</v>
      </c>
      <c r="E2698" s="107">
        <v>0</v>
      </c>
      <c r="F2698" s="108">
        <v>6.6432567422101005E-2</v>
      </c>
      <c r="G2698" s="108" t="s">
        <v>156</v>
      </c>
      <c r="H2698" s="109">
        <v>0</v>
      </c>
      <c r="I2698" s="107">
        <v>0</v>
      </c>
      <c r="J2698" s="108">
        <v>2.6926924287732901E-2</v>
      </c>
      <c r="K2698" s="108" t="s">
        <v>156</v>
      </c>
      <c r="L2698" s="110" t="s">
        <v>157</v>
      </c>
      <c r="M2698" s="106">
        <v>0</v>
      </c>
      <c r="N2698" s="111">
        <v>0</v>
      </c>
      <c r="O2698" s="112">
        <v>4.3738914812346798E-2</v>
      </c>
      <c r="P2698" s="112" t="s">
        <v>156</v>
      </c>
      <c r="Q2698" s="109">
        <v>0</v>
      </c>
      <c r="R2698" s="107">
        <v>0</v>
      </c>
      <c r="S2698" s="108">
        <v>7.37437097301606E-3</v>
      </c>
      <c r="T2698" s="108" t="s">
        <v>156</v>
      </c>
      <c r="U2698" s="110" t="s">
        <v>157</v>
      </c>
      <c r="V2698" s="106">
        <v>0</v>
      </c>
      <c r="W2698" s="107">
        <v>0</v>
      </c>
      <c r="X2698" s="108">
        <v>8.2568796606410696E-3</v>
      </c>
      <c r="Y2698" s="108" t="s">
        <v>156</v>
      </c>
      <c r="Z2698" s="113">
        <v>0</v>
      </c>
      <c r="AA2698" s="107">
        <v>0</v>
      </c>
      <c r="AB2698" s="114">
        <v>4.0154944748042501E-2</v>
      </c>
      <c r="AC2698" s="108" t="s">
        <v>156</v>
      </c>
      <c r="AD2698" s="110" t="s">
        <v>157</v>
      </c>
    </row>
    <row r="2699" spans="1:30" x14ac:dyDescent="0.2">
      <c r="A2699" s="105" t="s">
        <v>7858</v>
      </c>
      <c r="B2699" s="105" t="s">
        <v>7859</v>
      </c>
      <c r="C2699" s="105" t="s">
        <v>7860</v>
      </c>
      <c r="D2699" s="106">
        <v>0</v>
      </c>
      <c r="E2699" s="107">
        <v>0</v>
      </c>
      <c r="F2699" s="108">
        <v>0</v>
      </c>
      <c r="G2699" s="108" t="s">
        <v>156</v>
      </c>
      <c r="H2699" s="109">
        <v>0</v>
      </c>
      <c r="I2699" s="107">
        <v>0</v>
      </c>
      <c r="J2699" s="108">
        <v>0</v>
      </c>
      <c r="K2699" s="108" t="s">
        <v>156</v>
      </c>
      <c r="L2699" s="110" t="s">
        <v>157</v>
      </c>
      <c r="M2699" s="106">
        <v>0</v>
      </c>
      <c r="N2699" s="111">
        <v>0</v>
      </c>
      <c r="O2699" s="112">
        <v>0</v>
      </c>
      <c r="P2699" s="112" t="s">
        <v>156</v>
      </c>
      <c r="Q2699" s="109">
        <v>0</v>
      </c>
      <c r="R2699" s="107">
        <v>0</v>
      </c>
      <c r="S2699" s="108">
        <v>0</v>
      </c>
      <c r="T2699" s="108" t="s">
        <v>156</v>
      </c>
      <c r="U2699" s="110" t="s">
        <v>157</v>
      </c>
      <c r="V2699" s="106">
        <v>0</v>
      </c>
      <c r="W2699" s="107">
        <v>0</v>
      </c>
      <c r="X2699" s="108">
        <v>0</v>
      </c>
      <c r="Y2699" s="108" t="s">
        <v>156</v>
      </c>
      <c r="Z2699" s="109">
        <v>0</v>
      </c>
      <c r="AA2699" s="107">
        <v>0</v>
      </c>
      <c r="AB2699" s="108">
        <v>0</v>
      </c>
      <c r="AC2699" s="108" t="s">
        <v>156</v>
      </c>
      <c r="AD2699" s="110" t="s">
        <v>157</v>
      </c>
    </row>
    <row r="2700" spans="1:30" x14ac:dyDescent="0.2">
      <c r="A2700" s="105" t="s">
        <v>7861</v>
      </c>
      <c r="B2700" s="105" t="s">
        <v>7862</v>
      </c>
      <c r="C2700" s="105" t="s">
        <v>7863</v>
      </c>
      <c r="D2700" s="106">
        <v>0</v>
      </c>
      <c r="E2700" s="107">
        <v>0</v>
      </c>
      <c r="F2700" s="108">
        <v>0</v>
      </c>
      <c r="G2700" s="108" t="s">
        <v>156</v>
      </c>
      <c r="H2700" s="109">
        <v>0</v>
      </c>
      <c r="I2700" s="107">
        <v>0</v>
      </c>
      <c r="J2700" s="108">
        <v>0</v>
      </c>
      <c r="K2700" s="108" t="s">
        <v>156</v>
      </c>
      <c r="L2700" s="110" t="s">
        <v>157</v>
      </c>
      <c r="M2700" s="106">
        <v>0</v>
      </c>
      <c r="N2700" s="111">
        <v>0</v>
      </c>
      <c r="O2700" s="112">
        <v>0</v>
      </c>
      <c r="P2700" s="112" t="s">
        <v>156</v>
      </c>
      <c r="Q2700" s="109">
        <v>0</v>
      </c>
      <c r="R2700" s="107">
        <v>0</v>
      </c>
      <c r="S2700" s="108">
        <v>0</v>
      </c>
      <c r="T2700" s="108" t="s">
        <v>156</v>
      </c>
      <c r="U2700" s="110" t="s">
        <v>157</v>
      </c>
      <c r="V2700" s="106">
        <v>0</v>
      </c>
      <c r="W2700" s="107">
        <v>0</v>
      </c>
      <c r="X2700" s="108">
        <v>0</v>
      </c>
      <c r="Y2700" s="108" t="s">
        <v>156</v>
      </c>
      <c r="Z2700" s="109">
        <v>0</v>
      </c>
      <c r="AA2700" s="107">
        <v>0</v>
      </c>
      <c r="AB2700" s="108">
        <v>0</v>
      </c>
      <c r="AC2700" s="108" t="s">
        <v>156</v>
      </c>
      <c r="AD2700" s="110" t="s">
        <v>157</v>
      </c>
    </row>
    <row r="2701" spans="1:30" x14ac:dyDescent="0.2">
      <c r="A2701" s="105" t="s">
        <v>7864</v>
      </c>
      <c r="B2701" s="105" t="s">
        <v>7865</v>
      </c>
      <c r="C2701" s="105" t="s">
        <v>7866</v>
      </c>
      <c r="D2701" s="116">
        <v>0</v>
      </c>
      <c r="E2701" s="107">
        <v>0</v>
      </c>
      <c r="F2701" s="114">
        <v>2.5459367465281698E-15</v>
      </c>
      <c r="G2701" s="108" t="s">
        <v>156</v>
      </c>
      <c r="H2701" s="109">
        <v>0</v>
      </c>
      <c r="I2701" s="107">
        <v>0</v>
      </c>
      <c r="J2701" s="108">
        <v>0</v>
      </c>
      <c r="K2701" s="108" t="s">
        <v>156</v>
      </c>
      <c r="L2701" s="110" t="s">
        <v>157</v>
      </c>
      <c r="M2701" s="106">
        <v>0</v>
      </c>
      <c r="N2701" s="111">
        <v>0</v>
      </c>
      <c r="O2701" s="112">
        <v>0</v>
      </c>
      <c r="P2701" s="112" t="s">
        <v>156</v>
      </c>
      <c r="Q2701" s="113">
        <v>0</v>
      </c>
      <c r="R2701" s="107">
        <v>0</v>
      </c>
      <c r="S2701" s="114">
        <v>3.6068393919936497E-15</v>
      </c>
      <c r="T2701" s="108" t="s">
        <v>156</v>
      </c>
      <c r="U2701" s="110" t="s">
        <v>157</v>
      </c>
      <c r="V2701" s="116">
        <v>0</v>
      </c>
      <c r="W2701" s="107">
        <v>0</v>
      </c>
      <c r="X2701" s="114">
        <v>1.98851452122122E-17</v>
      </c>
      <c r="Y2701" s="108" t="s">
        <v>156</v>
      </c>
      <c r="Z2701" s="113">
        <v>0</v>
      </c>
      <c r="AA2701" s="107">
        <v>0</v>
      </c>
      <c r="AB2701" s="114">
        <v>2.2074305588268802E-15</v>
      </c>
      <c r="AC2701" s="108" t="s">
        <v>156</v>
      </c>
      <c r="AD2701" s="110" t="s">
        <v>157</v>
      </c>
    </row>
    <row r="2702" spans="1:30" x14ac:dyDescent="0.2">
      <c r="A2702" s="105" t="s">
        <v>7867</v>
      </c>
      <c r="B2702" s="105" t="s">
        <v>7868</v>
      </c>
      <c r="C2702" s="105" t="s">
        <v>7869</v>
      </c>
      <c r="D2702" s="106">
        <v>0</v>
      </c>
      <c r="E2702" s="107">
        <v>0</v>
      </c>
      <c r="F2702" s="108">
        <v>0</v>
      </c>
      <c r="G2702" s="108" t="s">
        <v>156</v>
      </c>
      <c r="H2702" s="109">
        <v>0</v>
      </c>
      <c r="I2702" s="107">
        <v>0</v>
      </c>
      <c r="J2702" s="114">
        <v>3.60230530148145E-15</v>
      </c>
      <c r="K2702" s="108" t="s">
        <v>156</v>
      </c>
      <c r="L2702" s="110" t="s">
        <v>157</v>
      </c>
      <c r="M2702" s="106">
        <v>0</v>
      </c>
      <c r="N2702" s="111">
        <v>0</v>
      </c>
      <c r="O2702" s="112">
        <v>0</v>
      </c>
      <c r="P2702" s="112" t="s">
        <v>156</v>
      </c>
      <c r="Q2702" s="113">
        <v>0</v>
      </c>
      <c r="R2702" s="107">
        <v>0</v>
      </c>
      <c r="S2702" s="114">
        <v>2.56125034178161E-14</v>
      </c>
      <c r="T2702" s="108" t="s">
        <v>156</v>
      </c>
      <c r="U2702" s="110" t="s">
        <v>157</v>
      </c>
      <c r="V2702" s="116">
        <v>0</v>
      </c>
      <c r="W2702" s="107">
        <v>0</v>
      </c>
      <c r="X2702" s="114">
        <v>2.5452985871631899E-15</v>
      </c>
      <c r="Y2702" s="108" t="s">
        <v>156</v>
      </c>
      <c r="Z2702" s="113">
        <v>0</v>
      </c>
      <c r="AA2702" s="107">
        <v>0</v>
      </c>
      <c r="AB2702" s="114">
        <v>1.2742469777791001E-15</v>
      </c>
      <c r="AC2702" s="108" t="s">
        <v>156</v>
      </c>
      <c r="AD2702" s="110" t="s">
        <v>157</v>
      </c>
    </row>
    <row r="2703" spans="1:30" x14ac:dyDescent="0.2">
      <c r="A2703" s="105" t="s">
        <v>7870</v>
      </c>
      <c r="B2703" s="105" t="s">
        <v>7871</v>
      </c>
      <c r="C2703" s="105" t="s">
        <v>7872</v>
      </c>
      <c r="D2703" s="116">
        <v>0</v>
      </c>
      <c r="E2703" s="107">
        <v>0</v>
      </c>
      <c r="F2703" s="114">
        <v>9.3234988276177497E-19</v>
      </c>
      <c r="G2703" s="108" t="s">
        <v>156</v>
      </c>
      <c r="H2703" s="113">
        <v>0</v>
      </c>
      <c r="I2703" s="107">
        <v>0</v>
      </c>
      <c r="J2703" s="114">
        <v>2.54657538613351E-15</v>
      </c>
      <c r="K2703" s="108" t="s">
        <v>156</v>
      </c>
      <c r="L2703" s="110" t="s">
        <v>157</v>
      </c>
      <c r="M2703" s="116">
        <v>0</v>
      </c>
      <c r="N2703" s="111">
        <v>0</v>
      </c>
      <c r="O2703" s="115">
        <v>4.9750283331675597E-18</v>
      </c>
      <c r="P2703" s="112" t="s">
        <v>156</v>
      </c>
      <c r="Q2703" s="109">
        <v>0</v>
      </c>
      <c r="R2703" s="107">
        <v>0</v>
      </c>
      <c r="S2703" s="108">
        <v>0</v>
      </c>
      <c r="T2703" s="108" t="s">
        <v>156</v>
      </c>
      <c r="U2703" s="110" t="s">
        <v>157</v>
      </c>
      <c r="V2703" s="116">
        <v>0</v>
      </c>
      <c r="W2703" s="107">
        <v>0</v>
      </c>
      <c r="X2703" s="114">
        <v>0</v>
      </c>
      <c r="Y2703" s="108" t="s">
        <v>156</v>
      </c>
      <c r="Z2703" s="109">
        <v>0</v>
      </c>
      <c r="AA2703" s="107">
        <v>0</v>
      </c>
      <c r="AB2703" s="108">
        <v>0</v>
      </c>
      <c r="AC2703" s="108" t="s">
        <v>156</v>
      </c>
      <c r="AD2703" s="110" t="s">
        <v>157</v>
      </c>
    </row>
    <row r="2704" spans="1:30" x14ac:dyDescent="0.2">
      <c r="A2704" s="105" t="s">
        <v>7873</v>
      </c>
      <c r="B2704" s="105" t="s">
        <v>7874</v>
      </c>
      <c r="C2704" s="105" t="s">
        <v>7875</v>
      </c>
      <c r="D2704" s="106">
        <v>1.3167228552155401E-2</v>
      </c>
      <c r="E2704" s="107">
        <v>-5.3436042027975219E-3</v>
      </c>
      <c r="F2704" s="114">
        <v>1.43209231058371E-5</v>
      </c>
      <c r="G2704" s="108">
        <v>0.10876186320539601</v>
      </c>
      <c r="H2704" s="109">
        <v>4.0762756706781101E-3</v>
      </c>
      <c r="I2704" s="107">
        <v>-1.004256139610276E-2</v>
      </c>
      <c r="J2704" s="114">
        <v>1.03055128572881E-5</v>
      </c>
      <c r="K2704" s="108">
        <v>0.25281687721512031</v>
      </c>
      <c r="L2704" s="110">
        <v>0.91024222403468869</v>
      </c>
      <c r="M2704" s="106">
        <v>7.0906511782073299E-3</v>
      </c>
      <c r="N2704" s="111">
        <v>-3.850684901817818E-3</v>
      </c>
      <c r="O2704" s="115">
        <v>1.73055312210105E-5</v>
      </c>
      <c r="P2704" s="112">
        <v>0.24406124044288008</v>
      </c>
      <c r="Q2704" s="109">
        <v>2.3578847652311599E-3</v>
      </c>
      <c r="R2704" s="107">
        <v>-5.4392405063386591E-3</v>
      </c>
      <c r="S2704" s="114">
        <v>5.5295158221134399E-6</v>
      </c>
      <c r="T2704" s="108">
        <v>0.23451170742737051</v>
      </c>
      <c r="U2704" s="110">
        <v>0.49829014522231418</v>
      </c>
      <c r="V2704" s="106">
        <v>1.0928014003435601E-2</v>
      </c>
      <c r="W2704" s="107">
        <v>-1.8095734398800465E-3</v>
      </c>
      <c r="X2704" s="114">
        <v>1.8150246578862001E-5</v>
      </c>
      <c r="Y2704" s="108">
        <v>0.16608915923017523</v>
      </c>
      <c r="Z2704" s="109">
        <v>1.85356916172411E-3</v>
      </c>
      <c r="AA2704" s="107">
        <v>-9.5011269793443933E-4</v>
      </c>
      <c r="AB2704" s="114">
        <v>4.2204920372029198E-6</v>
      </c>
      <c r="AC2704" s="108">
        <v>0.22769541727146564</v>
      </c>
      <c r="AD2704" s="110">
        <v>-0.92947910489559182</v>
      </c>
    </row>
    <row r="2705" spans="1:30" x14ac:dyDescent="0.2">
      <c r="A2705" s="105" t="s">
        <v>7876</v>
      </c>
      <c r="B2705" s="105" t="s">
        <v>7877</v>
      </c>
      <c r="C2705" s="105" t="s">
        <v>7878</v>
      </c>
      <c r="D2705" s="106">
        <v>0</v>
      </c>
      <c r="E2705" s="107">
        <v>0</v>
      </c>
      <c r="F2705" s="108">
        <v>0</v>
      </c>
      <c r="G2705" s="108" t="s">
        <v>156</v>
      </c>
      <c r="H2705" s="109">
        <v>0</v>
      </c>
      <c r="I2705" s="107">
        <v>0</v>
      </c>
      <c r="J2705" s="108">
        <v>0</v>
      </c>
      <c r="K2705" s="108" t="s">
        <v>156</v>
      </c>
      <c r="L2705" s="110" t="s">
        <v>157</v>
      </c>
      <c r="M2705" s="106">
        <v>0</v>
      </c>
      <c r="N2705" s="111">
        <v>0</v>
      </c>
      <c r="O2705" s="112">
        <v>0</v>
      </c>
      <c r="P2705" s="112" t="s">
        <v>156</v>
      </c>
      <c r="Q2705" s="109">
        <v>0</v>
      </c>
      <c r="R2705" s="107">
        <v>0</v>
      </c>
      <c r="S2705" s="108">
        <v>0</v>
      </c>
      <c r="T2705" s="108" t="s">
        <v>156</v>
      </c>
      <c r="U2705" s="110" t="s">
        <v>157</v>
      </c>
      <c r="V2705" s="106">
        <v>0</v>
      </c>
      <c r="W2705" s="107">
        <v>0</v>
      </c>
      <c r="X2705" s="108">
        <v>0</v>
      </c>
      <c r="Y2705" s="108" t="s">
        <v>156</v>
      </c>
      <c r="Z2705" s="109">
        <v>0</v>
      </c>
      <c r="AA2705" s="107">
        <v>0</v>
      </c>
      <c r="AB2705" s="108">
        <v>0</v>
      </c>
      <c r="AC2705" s="108" t="s">
        <v>156</v>
      </c>
      <c r="AD2705" s="110" t="s">
        <v>157</v>
      </c>
    </row>
    <row r="2706" spans="1:30" x14ac:dyDescent="0.2">
      <c r="A2706" s="105" t="s">
        <v>7879</v>
      </c>
      <c r="B2706" s="105" t="s">
        <v>4042</v>
      </c>
      <c r="C2706" s="105" t="s">
        <v>7880</v>
      </c>
      <c r="D2706" s="106">
        <v>0</v>
      </c>
      <c r="E2706" s="107">
        <v>0</v>
      </c>
      <c r="F2706" s="108">
        <v>0</v>
      </c>
      <c r="G2706" s="108" t="s">
        <v>156</v>
      </c>
      <c r="H2706" s="109">
        <v>0</v>
      </c>
      <c r="I2706" s="107">
        <v>0</v>
      </c>
      <c r="J2706" s="108">
        <v>0</v>
      </c>
      <c r="K2706" s="108" t="s">
        <v>156</v>
      </c>
      <c r="L2706" s="110" t="s">
        <v>157</v>
      </c>
      <c r="M2706" s="106">
        <v>0</v>
      </c>
      <c r="N2706" s="111">
        <v>0</v>
      </c>
      <c r="O2706" s="112">
        <v>0</v>
      </c>
      <c r="P2706" s="112" t="s">
        <v>156</v>
      </c>
      <c r="Q2706" s="109">
        <v>0</v>
      </c>
      <c r="R2706" s="107">
        <v>0</v>
      </c>
      <c r="S2706" s="108">
        <v>0</v>
      </c>
      <c r="T2706" s="108" t="s">
        <v>156</v>
      </c>
      <c r="U2706" s="110" t="s">
        <v>157</v>
      </c>
      <c r="V2706" s="106">
        <v>0</v>
      </c>
      <c r="W2706" s="107">
        <v>0</v>
      </c>
      <c r="X2706" s="108">
        <v>0</v>
      </c>
      <c r="Y2706" s="108" t="s">
        <v>156</v>
      </c>
      <c r="Z2706" s="109">
        <v>0</v>
      </c>
      <c r="AA2706" s="107">
        <v>0</v>
      </c>
      <c r="AB2706" s="108">
        <v>0</v>
      </c>
      <c r="AC2706" s="108" t="s">
        <v>156</v>
      </c>
      <c r="AD2706" s="110" t="s">
        <v>157</v>
      </c>
    </row>
    <row r="2707" spans="1:30" x14ac:dyDescent="0.2">
      <c r="A2707" s="105" t="s">
        <v>7881</v>
      </c>
      <c r="B2707" s="105" t="s">
        <v>7882</v>
      </c>
      <c r="C2707" s="105" t="s">
        <v>7883</v>
      </c>
      <c r="D2707" s="106">
        <v>0</v>
      </c>
      <c r="E2707" s="107">
        <v>0</v>
      </c>
      <c r="F2707" s="108">
        <v>0</v>
      </c>
      <c r="G2707" s="108" t="s">
        <v>156</v>
      </c>
      <c r="H2707" s="109">
        <v>0</v>
      </c>
      <c r="I2707" s="107">
        <v>0</v>
      </c>
      <c r="J2707" s="108">
        <v>0</v>
      </c>
      <c r="K2707" s="108" t="s">
        <v>156</v>
      </c>
      <c r="L2707" s="110" t="s">
        <v>157</v>
      </c>
      <c r="M2707" s="106">
        <v>0</v>
      </c>
      <c r="N2707" s="111">
        <v>0</v>
      </c>
      <c r="O2707" s="112">
        <v>0</v>
      </c>
      <c r="P2707" s="112" t="s">
        <v>156</v>
      </c>
      <c r="Q2707" s="109">
        <v>0</v>
      </c>
      <c r="R2707" s="107">
        <v>0</v>
      </c>
      <c r="S2707" s="108">
        <v>0</v>
      </c>
      <c r="T2707" s="108" t="s">
        <v>156</v>
      </c>
      <c r="U2707" s="110" t="s">
        <v>157</v>
      </c>
      <c r="V2707" s="106">
        <v>0</v>
      </c>
      <c r="W2707" s="107">
        <v>0</v>
      </c>
      <c r="X2707" s="108">
        <v>0</v>
      </c>
      <c r="Y2707" s="108" t="s">
        <v>156</v>
      </c>
      <c r="Z2707" s="109">
        <v>0</v>
      </c>
      <c r="AA2707" s="107">
        <v>0</v>
      </c>
      <c r="AB2707" s="108">
        <v>0</v>
      </c>
      <c r="AC2707" s="108" t="s">
        <v>156</v>
      </c>
      <c r="AD2707" s="110" t="s">
        <v>157</v>
      </c>
    </row>
    <row r="2708" spans="1:30" x14ac:dyDescent="0.2">
      <c r="A2708" s="105" t="s">
        <v>7884</v>
      </c>
      <c r="B2708" s="105" t="s">
        <v>7885</v>
      </c>
      <c r="C2708" s="105" t="s">
        <v>7886</v>
      </c>
      <c r="D2708" s="116">
        <v>0</v>
      </c>
      <c r="E2708" s="107">
        <v>0</v>
      </c>
      <c r="F2708" s="114">
        <v>8.1510688500449307E-15</v>
      </c>
      <c r="G2708" s="108" t="s">
        <v>156</v>
      </c>
      <c r="H2708" s="109">
        <v>0</v>
      </c>
      <c r="I2708" s="107">
        <v>0</v>
      </c>
      <c r="J2708" s="108">
        <v>0</v>
      </c>
      <c r="K2708" s="108" t="s">
        <v>156</v>
      </c>
      <c r="L2708" s="110" t="s">
        <v>157</v>
      </c>
      <c r="M2708" s="106">
        <v>0</v>
      </c>
      <c r="N2708" s="111">
        <v>0</v>
      </c>
      <c r="O2708" s="112">
        <v>0</v>
      </c>
      <c r="P2708" s="112" t="s">
        <v>156</v>
      </c>
      <c r="Q2708" s="109">
        <v>0</v>
      </c>
      <c r="R2708" s="107">
        <v>0</v>
      </c>
      <c r="S2708" s="108">
        <v>0</v>
      </c>
      <c r="T2708" s="108" t="s">
        <v>156</v>
      </c>
      <c r="U2708" s="110" t="s">
        <v>157</v>
      </c>
      <c r="V2708" s="106">
        <v>0</v>
      </c>
      <c r="W2708" s="107">
        <v>0</v>
      </c>
      <c r="X2708" s="108">
        <v>0</v>
      </c>
      <c r="Y2708" s="108" t="s">
        <v>156</v>
      </c>
      <c r="Z2708" s="109">
        <v>0</v>
      </c>
      <c r="AA2708" s="107">
        <v>0</v>
      </c>
      <c r="AB2708" s="108">
        <v>0</v>
      </c>
      <c r="AC2708" s="108" t="s">
        <v>156</v>
      </c>
      <c r="AD2708" s="110" t="s">
        <v>157</v>
      </c>
    </row>
    <row r="2709" spans="1:30" x14ac:dyDescent="0.2">
      <c r="A2709" s="105" t="s">
        <v>7887</v>
      </c>
      <c r="B2709" s="105" t="s">
        <v>7888</v>
      </c>
      <c r="C2709" s="105" t="s">
        <v>7889</v>
      </c>
      <c r="D2709" s="106">
        <v>0</v>
      </c>
      <c r="E2709" s="107">
        <v>0</v>
      </c>
      <c r="F2709" s="108">
        <v>0</v>
      </c>
      <c r="G2709" s="108" t="s">
        <v>156</v>
      </c>
      <c r="H2709" s="109">
        <v>0</v>
      </c>
      <c r="I2709" s="107">
        <v>0</v>
      </c>
      <c r="J2709" s="108">
        <v>0</v>
      </c>
      <c r="K2709" s="108" t="s">
        <v>156</v>
      </c>
      <c r="L2709" s="110" t="s">
        <v>157</v>
      </c>
      <c r="M2709" s="106">
        <v>0</v>
      </c>
      <c r="N2709" s="111">
        <v>0</v>
      </c>
      <c r="O2709" s="112">
        <v>0</v>
      </c>
      <c r="P2709" s="112" t="s">
        <v>156</v>
      </c>
      <c r="Q2709" s="109">
        <v>0</v>
      </c>
      <c r="R2709" s="107">
        <v>0</v>
      </c>
      <c r="S2709" s="108">
        <v>0</v>
      </c>
      <c r="T2709" s="108" t="s">
        <v>156</v>
      </c>
      <c r="U2709" s="110" t="s">
        <v>157</v>
      </c>
      <c r="V2709" s="106">
        <v>0</v>
      </c>
      <c r="W2709" s="107">
        <v>0</v>
      </c>
      <c r="X2709" s="108">
        <v>0</v>
      </c>
      <c r="Y2709" s="108" t="s">
        <v>156</v>
      </c>
      <c r="Z2709" s="109">
        <v>0</v>
      </c>
      <c r="AA2709" s="107">
        <v>0</v>
      </c>
      <c r="AB2709" s="108">
        <v>0</v>
      </c>
      <c r="AC2709" s="108" t="s">
        <v>156</v>
      </c>
      <c r="AD2709" s="110" t="s">
        <v>157</v>
      </c>
    </row>
    <row r="2710" spans="1:30" x14ac:dyDescent="0.2">
      <c r="A2710" s="105" t="s">
        <v>7890</v>
      </c>
      <c r="B2710" s="105" t="s">
        <v>7891</v>
      </c>
      <c r="C2710" s="105" t="s">
        <v>7892</v>
      </c>
      <c r="D2710" s="106">
        <v>0</v>
      </c>
      <c r="E2710" s="107">
        <v>0</v>
      </c>
      <c r="F2710" s="108">
        <v>0</v>
      </c>
      <c r="G2710" s="108" t="s">
        <v>156</v>
      </c>
      <c r="H2710" s="109">
        <v>0</v>
      </c>
      <c r="I2710" s="107">
        <v>0</v>
      </c>
      <c r="J2710" s="108">
        <v>0</v>
      </c>
      <c r="K2710" s="108" t="s">
        <v>156</v>
      </c>
      <c r="L2710" s="110" t="s">
        <v>157</v>
      </c>
      <c r="M2710" s="106">
        <v>0</v>
      </c>
      <c r="N2710" s="111">
        <v>0</v>
      </c>
      <c r="O2710" s="112">
        <v>0</v>
      </c>
      <c r="P2710" s="112" t="s">
        <v>156</v>
      </c>
      <c r="Q2710" s="109">
        <v>0</v>
      </c>
      <c r="R2710" s="107">
        <v>0</v>
      </c>
      <c r="S2710" s="108">
        <v>0</v>
      </c>
      <c r="T2710" s="108" t="s">
        <v>156</v>
      </c>
      <c r="U2710" s="110" t="s">
        <v>157</v>
      </c>
      <c r="V2710" s="106">
        <v>0</v>
      </c>
      <c r="W2710" s="107">
        <v>0</v>
      </c>
      <c r="X2710" s="108">
        <v>0</v>
      </c>
      <c r="Y2710" s="108" t="s">
        <v>156</v>
      </c>
      <c r="Z2710" s="109">
        <v>0</v>
      </c>
      <c r="AA2710" s="107">
        <v>0</v>
      </c>
      <c r="AB2710" s="108">
        <v>0</v>
      </c>
      <c r="AC2710" s="108" t="s">
        <v>156</v>
      </c>
      <c r="AD2710" s="110" t="s">
        <v>157</v>
      </c>
    </row>
    <row r="2711" spans="1:30" x14ac:dyDescent="0.2">
      <c r="A2711" s="105" t="s">
        <v>7893</v>
      </c>
      <c r="B2711" s="105" t="s">
        <v>7894</v>
      </c>
      <c r="C2711" s="105" t="s">
        <v>7895</v>
      </c>
      <c r="D2711" s="106">
        <v>0</v>
      </c>
      <c r="E2711" s="107">
        <v>0</v>
      </c>
      <c r="F2711" s="108">
        <v>0</v>
      </c>
      <c r="G2711" s="108" t="s">
        <v>156</v>
      </c>
      <c r="H2711" s="109">
        <v>0</v>
      </c>
      <c r="I2711" s="107">
        <v>0</v>
      </c>
      <c r="J2711" s="108">
        <v>0</v>
      </c>
      <c r="K2711" s="108" t="s">
        <v>156</v>
      </c>
      <c r="L2711" s="110" t="s">
        <v>157</v>
      </c>
      <c r="M2711" s="106">
        <v>0</v>
      </c>
      <c r="N2711" s="111">
        <v>0</v>
      </c>
      <c r="O2711" s="112">
        <v>0</v>
      </c>
      <c r="P2711" s="112" t="s">
        <v>156</v>
      </c>
      <c r="Q2711" s="109">
        <v>0</v>
      </c>
      <c r="R2711" s="107">
        <v>0</v>
      </c>
      <c r="S2711" s="108">
        <v>0</v>
      </c>
      <c r="T2711" s="108" t="s">
        <v>156</v>
      </c>
      <c r="U2711" s="110" t="s">
        <v>157</v>
      </c>
      <c r="V2711" s="106">
        <v>0</v>
      </c>
      <c r="W2711" s="107">
        <v>0</v>
      </c>
      <c r="X2711" s="108">
        <v>0</v>
      </c>
      <c r="Y2711" s="108" t="s">
        <v>156</v>
      </c>
      <c r="Z2711" s="109">
        <v>0</v>
      </c>
      <c r="AA2711" s="107">
        <v>0</v>
      </c>
      <c r="AB2711" s="108">
        <v>0</v>
      </c>
      <c r="AC2711" s="108" t="s">
        <v>156</v>
      </c>
      <c r="AD2711" s="110" t="s">
        <v>157</v>
      </c>
    </row>
    <row r="2712" spans="1:30" x14ac:dyDescent="0.2">
      <c r="A2712" s="105" t="s">
        <v>7896</v>
      </c>
      <c r="B2712" s="105" t="s">
        <v>7897</v>
      </c>
      <c r="C2712" s="105" t="s">
        <v>7898</v>
      </c>
      <c r="D2712" s="106">
        <v>0</v>
      </c>
      <c r="E2712" s="107">
        <v>0</v>
      </c>
      <c r="F2712" s="108">
        <v>0</v>
      </c>
      <c r="G2712" s="108" t="s">
        <v>156</v>
      </c>
      <c r="H2712" s="109">
        <v>0</v>
      </c>
      <c r="I2712" s="107">
        <v>0</v>
      </c>
      <c r="J2712" s="108">
        <v>0</v>
      </c>
      <c r="K2712" s="108" t="s">
        <v>156</v>
      </c>
      <c r="L2712" s="110" t="s">
        <v>157</v>
      </c>
      <c r="M2712" s="106">
        <v>0</v>
      </c>
      <c r="N2712" s="111">
        <v>0</v>
      </c>
      <c r="O2712" s="112">
        <v>0</v>
      </c>
      <c r="P2712" s="112" t="s">
        <v>156</v>
      </c>
      <c r="Q2712" s="109">
        <v>0</v>
      </c>
      <c r="R2712" s="107">
        <v>0</v>
      </c>
      <c r="S2712" s="108">
        <v>0</v>
      </c>
      <c r="T2712" s="108" t="s">
        <v>156</v>
      </c>
      <c r="U2712" s="110" t="s">
        <v>157</v>
      </c>
      <c r="V2712" s="106">
        <v>0</v>
      </c>
      <c r="W2712" s="107">
        <v>0</v>
      </c>
      <c r="X2712" s="108">
        <v>0</v>
      </c>
      <c r="Y2712" s="108" t="s">
        <v>156</v>
      </c>
      <c r="Z2712" s="109">
        <v>0</v>
      </c>
      <c r="AA2712" s="107">
        <v>0</v>
      </c>
      <c r="AB2712" s="108">
        <v>0</v>
      </c>
      <c r="AC2712" s="108" t="s">
        <v>156</v>
      </c>
      <c r="AD2712" s="110" t="s">
        <v>157</v>
      </c>
    </row>
    <row r="2713" spans="1:30" x14ac:dyDescent="0.2">
      <c r="A2713" s="105" t="s">
        <v>7899</v>
      </c>
      <c r="B2713" s="105" t="s">
        <v>7900</v>
      </c>
      <c r="C2713" s="105" t="s">
        <v>7901</v>
      </c>
      <c r="D2713" s="106">
        <v>0</v>
      </c>
      <c r="E2713" s="107">
        <v>0</v>
      </c>
      <c r="F2713" s="108">
        <v>1.4400535406796199E-3</v>
      </c>
      <c r="G2713" s="108" t="s">
        <v>156</v>
      </c>
      <c r="H2713" s="113">
        <v>0</v>
      </c>
      <c r="I2713" s="107">
        <v>0</v>
      </c>
      <c r="J2713" s="108">
        <v>1.2883594197436599E-4</v>
      </c>
      <c r="K2713" s="108" t="s">
        <v>156</v>
      </c>
      <c r="L2713" s="110" t="s">
        <v>157</v>
      </c>
      <c r="M2713" s="116">
        <v>0</v>
      </c>
      <c r="N2713" s="111">
        <v>0</v>
      </c>
      <c r="O2713" s="112">
        <v>4.1629638891053201E-4</v>
      </c>
      <c r="P2713" s="112" t="s">
        <v>156</v>
      </c>
      <c r="Q2713" s="113">
        <v>0</v>
      </c>
      <c r="R2713" s="107">
        <v>0</v>
      </c>
      <c r="S2713" s="108">
        <v>3.7972527470657902E-4</v>
      </c>
      <c r="T2713" s="108" t="s">
        <v>156</v>
      </c>
      <c r="U2713" s="110" t="s">
        <v>157</v>
      </c>
      <c r="V2713" s="116">
        <v>0</v>
      </c>
      <c r="W2713" s="107">
        <v>0</v>
      </c>
      <c r="X2713" s="108">
        <v>1.0323856146256E-3</v>
      </c>
      <c r="Y2713" s="108" t="s">
        <v>156</v>
      </c>
      <c r="Z2713" s="113">
        <v>0</v>
      </c>
      <c r="AA2713" s="107">
        <v>0</v>
      </c>
      <c r="AB2713" s="114">
        <v>5.1222044598188898E-4</v>
      </c>
      <c r="AC2713" s="108" t="s">
        <v>156</v>
      </c>
      <c r="AD2713" s="110" t="s">
        <v>157</v>
      </c>
    </row>
    <row r="2714" spans="1:30" x14ac:dyDescent="0.2">
      <c r="A2714" s="105" t="s">
        <v>7902</v>
      </c>
      <c r="B2714" s="105" t="s">
        <v>7903</v>
      </c>
      <c r="C2714" s="105" t="s">
        <v>7904</v>
      </c>
      <c r="D2714" s="106">
        <v>1.3917388269326599E-3</v>
      </c>
      <c r="E2714" s="107">
        <v>-5.6480385491421245E-4</v>
      </c>
      <c r="F2714" s="108">
        <v>2.7510269189143302E-3</v>
      </c>
      <c r="G2714" s="108">
        <v>197.66833156314897</v>
      </c>
      <c r="H2714" s="113">
        <v>0</v>
      </c>
      <c r="I2714" s="107">
        <v>0</v>
      </c>
      <c r="J2714" s="108">
        <v>1.31996417972037E-4</v>
      </c>
      <c r="K2714" s="108" t="s">
        <v>156</v>
      </c>
      <c r="L2714" s="110" t="s">
        <v>157</v>
      </c>
      <c r="M2714" s="106">
        <v>6.0716941616636398E-3</v>
      </c>
      <c r="N2714" s="111">
        <v>-3.2973249493122841E-3</v>
      </c>
      <c r="O2714" s="112">
        <v>1.12717582554811E-4</v>
      </c>
      <c r="P2714" s="112">
        <v>1.8564436803570235</v>
      </c>
      <c r="Q2714" s="113">
        <v>0</v>
      </c>
      <c r="R2714" s="107">
        <v>0</v>
      </c>
      <c r="S2714" s="114">
        <v>9.8813324115032994E-5</v>
      </c>
      <c r="T2714" s="108" t="s">
        <v>156</v>
      </c>
      <c r="U2714" s="110" t="s">
        <v>157</v>
      </c>
      <c r="V2714" s="106">
        <v>2.9996057335732199E-2</v>
      </c>
      <c r="W2714" s="107">
        <v>-4.9670570186673623E-3</v>
      </c>
      <c r="X2714" s="108">
        <v>2.8562768153190901E-3</v>
      </c>
      <c r="Y2714" s="108">
        <v>9.5221741422550483</v>
      </c>
      <c r="Z2714" s="109">
        <v>4.5107253022810502E-3</v>
      </c>
      <c r="AA2714" s="107">
        <v>-2.3121324389131599E-3</v>
      </c>
      <c r="AB2714" s="108">
        <v>1.98103020465652E-3</v>
      </c>
      <c r="AC2714" s="108">
        <v>43.918218732023497</v>
      </c>
      <c r="AD2714" s="110">
        <v>-1.1031672703383522</v>
      </c>
    </row>
    <row r="2715" spans="1:30" x14ac:dyDescent="0.2">
      <c r="A2715" s="105" t="s">
        <v>7905</v>
      </c>
      <c r="B2715" s="105" t="s">
        <v>7906</v>
      </c>
      <c r="C2715" s="105" t="s">
        <v>7907</v>
      </c>
      <c r="D2715" s="106">
        <v>1.3917388269326599E-3</v>
      </c>
      <c r="E2715" s="107">
        <v>-5.6480385491421245E-4</v>
      </c>
      <c r="F2715" s="108">
        <v>2.7510269189143302E-3</v>
      </c>
      <c r="G2715" s="108">
        <v>197.66833156314897</v>
      </c>
      <c r="H2715" s="113">
        <v>0</v>
      </c>
      <c r="I2715" s="107">
        <v>0</v>
      </c>
      <c r="J2715" s="108">
        <v>1.31996417972037E-4</v>
      </c>
      <c r="K2715" s="108" t="s">
        <v>156</v>
      </c>
      <c r="L2715" s="110" t="s">
        <v>157</v>
      </c>
      <c r="M2715" s="106">
        <v>6.0716941616636398E-3</v>
      </c>
      <c r="N2715" s="111">
        <v>-3.2973249493122841E-3</v>
      </c>
      <c r="O2715" s="112">
        <v>1.12717582554811E-4</v>
      </c>
      <c r="P2715" s="112">
        <v>1.8564436803570235</v>
      </c>
      <c r="Q2715" s="113">
        <v>0</v>
      </c>
      <c r="R2715" s="107">
        <v>0</v>
      </c>
      <c r="S2715" s="114">
        <v>9.8813324115032994E-5</v>
      </c>
      <c r="T2715" s="108" t="s">
        <v>156</v>
      </c>
      <c r="U2715" s="110" t="s">
        <v>157</v>
      </c>
      <c r="V2715" s="106">
        <v>2.9996057335732199E-2</v>
      </c>
      <c r="W2715" s="107">
        <v>-4.9670570186673623E-3</v>
      </c>
      <c r="X2715" s="108">
        <v>2.8562768153190901E-3</v>
      </c>
      <c r="Y2715" s="108">
        <v>9.5221741422550483</v>
      </c>
      <c r="Z2715" s="109">
        <v>4.5107253022810502E-3</v>
      </c>
      <c r="AA2715" s="107">
        <v>-2.3121324389131599E-3</v>
      </c>
      <c r="AB2715" s="108">
        <v>1.98103020465652E-3</v>
      </c>
      <c r="AC2715" s="108">
        <v>43.918218732023497</v>
      </c>
      <c r="AD2715" s="110">
        <v>-1.1031672703383522</v>
      </c>
    </row>
    <row r="2716" spans="1:30" x14ac:dyDescent="0.2">
      <c r="A2716" s="105" t="s">
        <v>7908</v>
      </c>
      <c r="B2716" s="105" t="s">
        <v>7909</v>
      </c>
      <c r="C2716" s="105" t="s">
        <v>7910</v>
      </c>
      <c r="D2716" s="106">
        <v>1.3917388269326599E-3</v>
      </c>
      <c r="E2716" s="107">
        <v>-5.6480385491421245E-4</v>
      </c>
      <c r="F2716" s="108">
        <v>2.7510269189143302E-3</v>
      </c>
      <c r="G2716" s="108">
        <v>197.66833156314897</v>
      </c>
      <c r="H2716" s="113">
        <v>0</v>
      </c>
      <c r="I2716" s="107">
        <v>0</v>
      </c>
      <c r="J2716" s="108">
        <v>1.31996417972037E-4</v>
      </c>
      <c r="K2716" s="108" t="s">
        <v>156</v>
      </c>
      <c r="L2716" s="110" t="s">
        <v>157</v>
      </c>
      <c r="M2716" s="106">
        <v>6.0716941616636398E-3</v>
      </c>
      <c r="N2716" s="111">
        <v>-3.2973249493122841E-3</v>
      </c>
      <c r="O2716" s="112">
        <v>1.12717582554811E-4</v>
      </c>
      <c r="P2716" s="112">
        <v>1.8564436803570235</v>
      </c>
      <c r="Q2716" s="113">
        <v>0</v>
      </c>
      <c r="R2716" s="107">
        <v>0</v>
      </c>
      <c r="S2716" s="114">
        <v>9.8813324115033102E-5</v>
      </c>
      <c r="T2716" s="108" t="s">
        <v>156</v>
      </c>
      <c r="U2716" s="110" t="s">
        <v>157</v>
      </c>
      <c r="V2716" s="106">
        <v>2.9996057335732199E-2</v>
      </c>
      <c r="W2716" s="107">
        <v>-4.9670570186673623E-3</v>
      </c>
      <c r="X2716" s="108">
        <v>2.8562768153190901E-3</v>
      </c>
      <c r="Y2716" s="108">
        <v>9.5221741422550483</v>
      </c>
      <c r="Z2716" s="109">
        <v>4.5107253022810502E-3</v>
      </c>
      <c r="AA2716" s="107">
        <v>-2.3121324389131599E-3</v>
      </c>
      <c r="AB2716" s="108">
        <v>1.98103020465652E-3</v>
      </c>
      <c r="AC2716" s="108">
        <v>43.918218732023497</v>
      </c>
      <c r="AD2716" s="110">
        <v>-1.1031672703383522</v>
      </c>
    </row>
    <row r="2717" spans="1:30" x14ac:dyDescent="0.2">
      <c r="A2717" s="105" t="s">
        <v>7911</v>
      </c>
      <c r="B2717" s="105" t="s">
        <v>7912</v>
      </c>
      <c r="C2717" s="105" t="s">
        <v>7913</v>
      </c>
      <c r="D2717" s="106">
        <v>1.3917388269326599E-3</v>
      </c>
      <c r="E2717" s="107">
        <v>-5.6480385491421245E-4</v>
      </c>
      <c r="F2717" s="108">
        <v>2.7510269189143302E-3</v>
      </c>
      <c r="G2717" s="108">
        <v>197.66833156314897</v>
      </c>
      <c r="H2717" s="113">
        <v>0</v>
      </c>
      <c r="I2717" s="107">
        <v>0</v>
      </c>
      <c r="J2717" s="108">
        <v>1.31996417972037E-4</v>
      </c>
      <c r="K2717" s="108" t="s">
        <v>156</v>
      </c>
      <c r="L2717" s="110" t="s">
        <v>157</v>
      </c>
      <c r="M2717" s="106">
        <v>6.0716941616636398E-3</v>
      </c>
      <c r="N2717" s="111">
        <v>-3.2973249493122841E-3</v>
      </c>
      <c r="O2717" s="112">
        <v>1.12717582554811E-4</v>
      </c>
      <c r="P2717" s="112">
        <v>1.8564436803570235</v>
      </c>
      <c r="Q2717" s="113">
        <v>0</v>
      </c>
      <c r="R2717" s="107">
        <v>0</v>
      </c>
      <c r="S2717" s="114">
        <v>9.8813324115032994E-5</v>
      </c>
      <c r="T2717" s="108" t="s">
        <v>156</v>
      </c>
      <c r="U2717" s="110" t="s">
        <v>157</v>
      </c>
      <c r="V2717" s="106">
        <v>2.9996057335732199E-2</v>
      </c>
      <c r="W2717" s="107">
        <v>-4.9670570186673623E-3</v>
      </c>
      <c r="X2717" s="108">
        <v>2.8562768153190901E-3</v>
      </c>
      <c r="Y2717" s="108">
        <v>9.5221741422550483</v>
      </c>
      <c r="Z2717" s="109">
        <v>4.5107253022810502E-3</v>
      </c>
      <c r="AA2717" s="107">
        <v>-2.3121324389131599E-3</v>
      </c>
      <c r="AB2717" s="108">
        <v>1.98103020465651E-3</v>
      </c>
      <c r="AC2717" s="108">
        <v>43.918218732023284</v>
      </c>
      <c r="AD2717" s="110">
        <v>-1.1031672703383522</v>
      </c>
    </row>
    <row r="2718" spans="1:30" x14ac:dyDescent="0.2">
      <c r="A2718" s="105" t="s">
        <v>7914</v>
      </c>
      <c r="B2718" s="105" t="s">
        <v>7915</v>
      </c>
      <c r="C2718" s="105" t="s">
        <v>7916</v>
      </c>
      <c r="D2718" s="106">
        <v>0</v>
      </c>
      <c r="E2718" s="107">
        <v>0</v>
      </c>
      <c r="F2718" s="108">
        <v>0</v>
      </c>
      <c r="G2718" s="108" t="s">
        <v>156</v>
      </c>
      <c r="H2718" s="109">
        <v>0</v>
      </c>
      <c r="I2718" s="107">
        <v>0</v>
      </c>
      <c r="J2718" s="108">
        <v>0</v>
      </c>
      <c r="K2718" s="108" t="s">
        <v>156</v>
      </c>
      <c r="L2718" s="110" t="s">
        <v>157</v>
      </c>
      <c r="M2718" s="106">
        <v>0</v>
      </c>
      <c r="N2718" s="111">
        <v>0</v>
      </c>
      <c r="O2718" s="112">
        <v>0</v>
      </c>
      <c r="P2718" s="112" t="s">
        <v>156</v>
      </c>
      <c r="Q2718" s="109">
        <v>0</v>
      </c>
      <c r="R2718" s="107">
        <v>0</v>
      </c>
      <c r="S2718" s="108">
        <v>0</v>
      </c>
      <c r="T2718" s="108" t="s">
        <v>156</v>
      </c>
      <c r="U2718" s="110" t="s">
        <v>157</v>
      </c>
      <c r="V2718" s="106">
        <v>0</v>
      </c>
      <c r="W2718" s="107">
        <v>0</v>
      </c>
      <c r="X2718" s="108">
        <v>0</v>
      </c>
      <c r="Y2718" s="108" t="s">
        <v>156</v>
      </c>
      <c r="Z2718" s="109">
        <v>0</v>
      </c>
      <c r="AA2718" s="107">
        <v>0</v>
      </c>
      <c r="AB2718" s="108">
        <v>0</v>
      </c>
      <c r="AC2718" s="108" t="s">
        <v>156</v>
      </c>
      <c r="AD2718" s="110" t="s">
        <v>157</v>
      </c>
    </row>
    <row r="2719" spans="1:30" x14ac:dyDescent="0.2">
      <c r="A2719" s="105" t="s">
        <v>7917</v>
      </c>
      <c r="B2719" s="105" t="s">
        <v>5300</v>
      </c>
      <c r="C2719" s="105" t="s">
        <v>7918</v>
      </c>
      <c r="D2719" s="106">
        <v>0</v>
      </c>
      <c r="E2719" s="107">
        <v>0</v>
      </c>
      <c r="F2719" s="108">
        <v>0</v>
      </c>
      <c r="G2719" s="108" t="s">
        <v>156</v>
      </c>
      <c r="H2719" s="109">
        <v>0</v>
      </c>
      <c r="I2719" s="107">
        <v>0</v>
      </c>
      <c r="J2719" s="108">
        <v>0</v>
      </c>
      <c r="K2719" s="108" t="s">
        <v>156</v>
      </c>
      <c r="L2719" s="110" t="s">
        <v>157</v>
      </c>
      <c r="M2719" s="106">
        <v>0</v>
      </c>
      <c r="N2719" s="111">
        <v>0</v>
      </c>
      <c r="O2719" s="112">
        <v>0</v>
      </c>
      <c r="P2719" s="112" t="s">
        <v>156</v>
      </c>
      <c r="Q2719" s="109">
        <v>0</v>
      </c>
      <c r="R2719" s="107">
        <v>0</v>
      </c>
      <c r="S2719" s="108">
        <v>0</v>
      </c>
      <c r="T2719" s="108" t="s">
        <v>156</v>
      </c>
      <c r="U2719" s="110" t="s">
        <v>157</v>
      </c>
      <c r="V2719" s="106">
        <v>0</v>
      </c>
      <c r="W2719" s="107">
        <v>0</v>
      </c>
      <c r="X2719" s="108">
        <v>0</v>
      </c>
      <c r="Y2719" s="108" t="s">
        <v>156</v>
      </c>
      <c r="Z2719" s="109">
        <v>0</v>
      </c>
      <c r="AA2719" s="107">
        <v>0</v>
      </c>
      <c r="AB2719" s="108">
        <v>0</v>
      </c>
      <c r="AC2719" s="108" t="s">
        <v>156</v>
      </c>
      <c r="AD2719" s="110" t="s">
        <v>157</v>
      </c>
    </row>
    <row r="2720" spans="1:30" x14ac:dyDescent="0.2">
      <c r="A2720" s="105" t="s">
        <v>7919</v>
      </c>
      <c r="B2720" s="105" t="s">
        <v>7920</v>
      </c>
      <c r="C2720" s="105" t="s">
        <v>7921</v>
      </c>
      <c r="D2720" s="106">
        <v>0</v>
      </c>
      <c r="E2720" s="107">
        <v>0</v>
      </c>
      <c r="F2720" s="108">
        <v>1.4400535406796199E-3</v>
      </c>
      <c r="G2720" s="108" t="s">
        <v>156</v>
      </c>
      <c r="H2720" s="113">
        <v>0</v>
      </c>
      <c r="I2720" s="107">
        <v>0</v>
      </c>
      <c r="J2720" s="108">
        <v>1.2883594197436599E-4</v>
      </c>
      <c r="K2720" s="108" t="s">
        <v>156</v>
      </c>
      <c r="L2720" s="110" t="s">
        <v>157</v>
      </c>
      <c r="M2720" s="116">
        <v>0</v>
      </c>
      <c r="N2720" s="111">
        <v>0</v>
      </c>
      <c r="O2720" s="112">
        <v>4.1629638891053098E-4</v>
      </c>
      <c r="P2720" s="112" t="s">
        <v>156</v>
      </c>
      <c r="Q2720" s="113">
        <v>0</v>
      </c>
      <c r="R2720" s="107">
        <v>0</v>
      </c>
      <c r="S2720" s="108">
        <v>3.7972527470659197E-4</v>
      </c>
      <c r="T2720" s="108" t="s">
        <v>156</v>
      </c>
      <c r="U2720" s="110" t="s">
        <v>157</v>
      </c>
      <c r="V2720" s="116">
        <v>0</v>
      </c>
      <c r="W2720" s="107">
        <v>0</v>
      </c>
      <c r="X2720" s="108">
        <v>1.0323856146256E-3</v>
      </c>
      <c r="Y2720" s="108" t="s">
        <v>156</v>
      </c>
      <c r="Z2720" s="113">
        <v>0</v>
      </c>
      <c r="AA2720" s="107">
        <v>0</v>
      </c>
      <c r="AB2720" s="114">
        <v>5.1222044598188898E-4</v>
      </c>
      <c r="AC2720" s="108" t="s">
        <v>156</v>
      </c>
      <c r="AD2720" s="110" t="s">
        <v>157</v>
      </c>
    </row>
    <row r="2721" spans="1:30" x14ac:dyDescent="0.2">
      <c r="A2721" s="105" t="s">
        <v>7922</v>
      </c>
      <c r="B2721" s="105" t="s">
        <v>7923</v>
      </c>
      <c r="C2721" s="105" t="s">
        <v>7924</v>
      </c>
      <c r="D2721" s="106">
        <v>0</v>
      </c>
      <c r="E2721" s="107">
        <v>0</v>
      </c>
      <c r="F2721" s="108">
        <v>5.8498841121853197E-2</v>
      </c>
      <c r="G2721" s="108" t="s">
        <v>156</v>
      </c>
      <c r="H2721" s="109">
        <v>0</v>
      </c>
      <c r="I2721" s="107">
        <v>0</v>
      </c>
      <c r="J2721" s="108">
        <v>8.3848321384246902E-3</v>
      </c>
      <c r="K2721" s="108" t="s">
        <v>156</v>
      </c>
      <c r="L2721" s="110" t="s">
        <v>157</v>
      </c>
      <c r="M2721" s="106">
        <v>0</v>
      </c>
      <c r="N2721" s="111">
        <v>0</v>
      </c>
      <c r="O2721" s="112">
        <v>1.6783925610699999E-2</v>
      </c>
      <c r="P2721" s="112" t="s">
        <v>156</v>
      </c>
      <c r="Q2721" s="109">
        <v>0</v>
      </c>
      <c r="R2721" s="107">
        <v>0</v>
      </c>
      <c r="S2721" s="108">
        <v>2.68494700565841E-3</v>
      </c>
      <c r="T2721" s="108" t="s">
        <v>156</v>
      </c>
      <c r="U2721" s="110" t="s">
        <v>157</v>
      </c>
      <c r="V2721" s="106">
        <v>0</v>
      </c>
      <c r="W2721" s="107">
        <v>0</v>
      </c>
      <c r="X2721" s="108">
        <v>0</v>
      </c>
      <c r="Y2721" s="108" t="s">
        <v>156</v>
      </c>
      <c r="Z2721" s="109">
        <v>0</v>
      </c>
      <c r="AA2721" s="107">
        <v>0</v>
      </c>
      <c r="AB2721" s="108">
        <v>8.92716187272612E-3</v>
      </c>
      <c r="AC2721" s="108" t="s">
        <v>156</v>
      </c>
      <c r="AD2721" s="110" t="s">
        <v>157</v>
      </c>
    </row>
    <row r="2722" spans="1:30" x14ac:dyDescent="0.2">
      <c r="A2722" s="105" t="s">
        <v>7925</v>
      </c>
      <c r="B2722" s="105" t="s">
        <v>7926</v>
      </c>
      <c r="C2722" s="105" t="s">
        <v>7927</v>
      </c>
      <c r="D2722" s="106">
        <v>0</v>
      </c>
      <c r="E2722" s="107">
        <v>0</v>
      </c>
      <c r="F2722" s="108">
        <v>0</v>
      </c>
      <c r="G2722" s="108" t="s">
        <v>156</v>
      </c>
      <c r="H2722" s="109">
        <v>0</v>
      </c>
      <c r="I2722" s="107">
        <v>0</v>
      </c>
      <c r="J2722" s="108">
        <v>6.2622621099432804E-3</v>
      </c>
      <c r="K2722" s="108" t="s">
        <v>156</v>
      </c>
      <c r="L2722" s="110" t="s">
        <v>157</v>
      </c>
      <c r="M2722" s="106">
        <v>0</v>
      </c>
      <c r="N2722" s="111">
        <v>0</v>
      </c>
      <c r="O2722" s="112">
        <v>5.68757508401007E-3</v>
      </c>
      <c r="P2722" s="112" t="s">
        <v>156</v>
      </c>
      <c r="Q2722" s="113">
        <v>0</v>
      </c>
      <c r="R2722" s="107">
        <v>0</v>
      </c>
      <c r="S2722" s="108">
        <v>1.06767490177796E-3</v>
      </c>
      <c r="T2722" s="108" t="s">
        <v>156</v>
      </c>
      <c r="U2722" s="110" t="s">
        <v>157</v>
      </c>
      <c r="V2722" s="106">
        <v>0</v>
      </c>
      <c r="W2722" s="107">
        <v>0</v>
      </c>
      <c r="X2722" s="108">
        <v>2.7500977071717799E-3</v>
      </c>
      <c r="Y2722" s="108" t="s">
        <v>156</v>
      </c>
      <c r="Z2722" s="109">
        <v>0</v>
      </c>
      <c r="AA2722" s="107">
        <v>0</v>
      </c>
      <c r="AB2722" s="108">
        <v>1.5296005623887599E-2</v>
      </c>
      <c r="AC2722" s="108" t="s">
        <v>156</v>
      </c>
      <c r="AD2722" s="110" t="s">
        <v>157</v>
      </c>
    </row>
    <row r="2723" spans="1:30" x14ac:dyDescent="0.2">
      <c r="A2723" s="105" t="s">
        <v>7928</v>
      </c>
      <c r="B2723" s="105" t="s">
        <v>7929</v>
      </c>
      <c r="C2723" s="105" t="s">
        <v>7930</v>
      </c>
      <c r="D2723" s="116">
        <v>0</v>
      </c>
      <c r="E2723" s="107">
        <v>0</v>
      </c>
      <c r="F2723" s="108">
        <v>1.6818815134914301E-4</v>
      </c>
      <c r="G2723" s="108" t="s">
        <v>156</v>
      </c>
      <c r="H2723" s="113">
        <v>0</v>
      </c>
      <c r="I2723" s="107">
        <v>0</v>
      </c>
      <c r="J2723" s="108">
        <v>1.18080420129564E-4</v>
      </c>
      <c r="K2723" s="108" t="s">
        <v>156</v>
      </c>
      <c r="L2723" s="110" t="s">
        <v>157</v>
      </c>
      <c r="M2723" s="116">
        <v>0</v>
      </c>
      <c r="N2723" s="111">
        <v>0</v>
      </c>
      <c r="O2723" s="115">
        <v>6.9483652271562296E-5</v>
      </c>
      <c r="P2723" s="112" t="s">
        <v>156</v>
      </c>
      <c r="Q2723" s="113">
        <v>0</v>
      </c>
      <c r="R2723" s="107">
        <v>0</v>
      </c>
      <c r="S2723" s="108">
        <v>1.33772962082216E-4</v>
      </c>
      <c r="T2723" s="108" t="s">
        <v>156</v>
      </c>
      <c r="U2723" s="110" t="s">
        <v>157</v>
      </c>
      <c r="V2723" s="116">
        <v>0</v>
      </c>
      <c r="W2723" s="107">
        <v>0</v>
      </c>
      <c r="X2723" s="108">
        <v>2.7611270113034499E-4</v>
      </c>
      <c r="Y2723" s="108" t="s">
        <v>156</v>
      </c>
      <c r="Z2723" s="113">
        <v>0</v>
      </c>
      <c r="AA2723" s="107">
        <v>0</v>
      </c>
      <c r="AB2723" s="114">
        <v>1.15137195710264E-4</v>
      </c>
      <c r="AC2723" s="108" t="s">
        <v>156</v>
      </c>
      <c r="AD2723" s="110" t="s">
        <v>157</v>
      </c>
    </row>
    <row r="2724" spans="1:30" x14ac:dyDescent="0.2">
      <c r="A2724" s="105" t="s">
        <v>7931</v>
      </c>
      <c r="B2724" s="105" t="s">
        <v>7932</v>
      </c>
      <c r="C2724" s="105" t="s">
        <v>7933</v>
      </c>
      <c r="D2724" s="106">
        <v>0</v>
      </c>
      <c r="E2724" s="107">
        <v>0</v>
      </c>
      <c r="F2724" s="108">
        <v>3.75050212018967E-3</v>
      </c>
      <c r="G2724" s="108" t="s">
        <v>156</v>
      </c>
      <c r="H2724" s="113">
        <v>0</v>
      </c>
      <c r="I2724" s="107">
        <v>0</v>
      </c>
      <c r="J2724" s="114">
        <v>1.6409454956908201E-5</v>
      </c>
      <c r="K2724" s="108" t="s">
        <v>156</v>
      </c>
      <c r="L2724" s="110" t="s">
        <v>157</v>
      </c>
      <c r="M2724" s="106">
        <v>0</v>
      </c>
      <c r="N2724" s="111">
        <v>0</v>
      </c>
      <c r="O2724" s="112">
        <v>3.1173580622555499E-3</v>
      </c>
      <c r="P2724" s="112" t="s">
        <v>156</v>
      </c>
      <c r="Q2724" s="113">
        <v>0</v>
      </c>
      <c r="R2724" s="107">
        <v>0</v>
      </c>
      <c r="S2724" s="114">
        <v>9.2666419845189603E-5</v>
      </c>
      <c r="T2724" s="108" t="s">
        <v>156</v>
      </c>
      <c r="U2724" s="110" t="s">
        <v>157</v>
      </c>
      <c r="V2724" s="116">
        <v>0</v>
      </c>
      <c r="W2724" s="107">
        <v>0</v>
      </c>
      <c r="X2724" s="108">
        <v>1.75541578213548E-3</v>
      </c>
      <c r="Y2724" s="108" t="s">
        <v>156</v>
      </c>
      <c r="Z2724" s="113">
        <v>0</v>
      </c>
      <c r="AA2724" s="107">
        <v>0</v>
      </c>
      <c r="AB2724" s="114">
        <v>7.61726517380992E-4</v>
      </c>
      <c r="AC2724" s="108" t="s">
        <v>156</v>
      </c>
      <c r="AD2724" s="110" t="s">
        <v>157</v>
      </c>
    </row>
    <row r="2725" spans="1:30" x14ac:dyDescent="0.2">
      <c r="A2725" s="105" t="s">
        <v>7934</v>
      </c>
      <c r="B2725" s="105" t="s">
        <v>7935</v>
      </c>
      <c r="C2725" s="105" t="s">
        <v>7936</v>
      </c>
      <c r="D2725" s="116">
        <v>0</v>
      </c>
      <c r="E2725" s="107">
        <v>0</v>
      </c>
      <c r="F2725" s="108">
        <v>1.39316281493629E-3</v>
      </c>
      <c r="G2725" s="108" t="s">
        <v>156</v>
      </c>
      <c r="H2725" s="113">
        <v>0</v>
      </c>
      <c r="I2725" s="107">
        <v>0</v>
      </c>
      <c r="J2725" s="108">
        <v>1.01940319629323E-3</v>
      </c>
      <c r="K2725" s="108" t="s">
        <v>156</v>
      </c>
      <c r="L2725" s="110" t="s">
        <v>157</v>
      </c>
      <c r="M2725" s="116">
        <v>0</v>
      </c>
      <c r="N2725" s="111">
        <v>0</v>
      </c>
      <c r="O2725" s="112">
        <v>1.39362287224995E-3</v>
      </c>
      <c r="P2725" s="112" t="s">
        <v>156</v>
      </c>
      <c r="Q2725" s="113">
        <v>0</v>
      </c>
      <c r="R2725" s="107">
        <v>0</v>
      </c>
      <c r="S2725" s="108">
        <v>5.4943685934092897E-4</v>
      </c>
      <c r="T2725" s="108" t="s">
        <v>156</v>
      </c>
      <c r="U2725" s="110" t="s">
        <v>157</v>
      </c>
      <c r="V2725" s="116">
        <v>0</v>
      </c>
      <c r="W2725" s="107">
        <v>0</v>
      </c>
      <c r="X2725" s="108">
        <v>1.6415658883939101E-3</v>
      </c>
      <c r="Y2725" s="108" t="s">
        <v>156</v>
      </c>
      <c r="Z2725" s="113">
        <v>0</v>
      </c>
      <c r="AA2725" s="107">
        <v>0</v>
      </c>
      <c r="AB2725" s="114">
        <v>6.4215976293141997E-4</v>
      </c>
      <c r="AC2725" s="108" t="s">
        <v>156</v>
      </c>
      <c r="AD2725" s="110" t="s">
        <v>157</v>
      </c>
    </row>
    <row r="2726" spans="1:30" x14ac:dyDescent="0.2">
      <c r="A2726" s="105" t="s">
        <v>7937</v>
      </c>
      <c r="B2726" s="105" t="s">
        <v>7938</v>
      </c>
      <c r="C2726" s="105" t="s">
        <v>7939</v>
      </c>
      <c r="D2726" s="106">
        <v>0</v>
      </c>
      <c r="E2726" s="107">
        <v>0</v>
      </c>
      <c r="F2726" s="108">
        <v>0.17096513261252499</v>
      </c>
      <c r="G2726" s="108" t="s">
        <v>156</v>
      </c>
      <c r="H2726" s="109">
        <v>0</v>
      </c>
      <c r="I2726" s="107">
        <v>0</v>
      </c>
      <c r="J2726" s="108">
        <v>0.11320475495365</v>
      </c>
      <c r="K2726" s="108" t="s">
        <v>156</v>
      </c>
      <c r="L2726" s="110" t="s">
        <v>157</v>
      </c>
      <c r="M2726" s="116">
        <v>0</v>
      </c>
      <c r="N2726" s="111">
        <v>0</v>
      </c>
      <c r="O2726" s="112">
        <v>1.9143403669793801E-3</v>
      </c>
      <c r="P2726" s="112" t="s">
        <v>156</v>
      </c>
      <c r="Q2726" s="109">
        <v>0</v>
      </c>
      <c r="R2726" s="107">
        <v>0</v>
      </c>
      <c r="S2726" s="108">
        <v>9.9553350166934396E-2</v>
      </c>
      <c r="T2726" s="108" t="s">
        <v>156</v>
      </c>
      <c r="U2726" s="110" t="s">
        <v>157</v>
      </c>
      <c r="V2726" s="106">
        <v>0</v>
      </c>
      <c r="W2726" s="107">
        <v>0</v>
      </c>
      <c r="X2726" s="108">
        <v>9.3104369105557902E-2</v>
      </c>
      <c r="Y2726" s="108" t="s">
        <v>156</v>
      </c>
      <c r="Z2726" s="109">
        <v>0</v>
      </c>
      <c r="AA2726" s="107">
        <v>0</v>
      </c>
      <c r="AB2726" s="108">
        <v>4.6391418050226001E-2</v>
      </c>
      <c r="AC2726" s="108" t="s">
        <v>156</v>
      </c>
      <c r="AD2726" s="110" t="s">
        <v>157</v>
      </c>
    </row>
    <row r="2727" spans="1:30" x14ac:dyDescent="0.2">
      <c r="A2727" s="105" t="s">
        <v>7940</v>
      </c>
      <c r="B2727" s="105" t="s">
        <v>7941</v>
      </c>
      <c r="C2727" s="105" t="s">
        <v>7942</v>
      </c>
      <c r="D2727" s="106">
        <v>0</v>
      </c>
      <c r="E2727" s="107">
        <v>0</v>
      </c>
      <c r="F2727" s="108">
        <v>0.17096513261252499</v>
      </c>
      <c r="G2727" s="108" t="s">
        <v>156</v>
      </c>
      <c r="H2727" s="109">
        <v>0</v>
      </c>
      <c r="I2727" s="107">
        <v>0</v>
      </c>
      <c r="J2727" s="108">
        <v>0.11320475495365</v>
      </c>
      <c r="K2727" s="108" t="s">
        <v>156</v>
      </c>
      <c r="L2727" s="110" t="s">
        <v>157</v>
      </c>
      <c r="M2727" s="116">
        <v>0</v>
      </c>
      <c r="N2727" s="111">
        <v>0</v>
      </c>
      <c r="O2727" s="112">
        <v>1.9143403669793801E-3</v>
      </c>
      <c r="P2727" s="112" t="s">
        <v>156</v>
      </c>
      <c r="Q2727" s="109">
        <v>0</v>
      </c>
      <c r="R2727" s="107">
        <v>0</v>
      </c>
      <c r="S2727" s="108">
        <v>9.9553350166934396E-2</v>
      </c>
      <c r="T2727" s="108" t="s">
        <v>156</v>
      </c>
      <c r="U2727" s="110" t="s">
        <v>157</v>
      </c>
      <c r="V2727" s="106">
        <v>0</v>
      </c>
      <c r="W2727" s="107">
        <v>0</v>
      </c>
      <c r="X2727" s="108">
        <v>9.3104369105557902E-2</v>
      </c>
      <c r="Y2727" s="108" t="s">
        <v>156</v>
      </c>
      <c r="Z2727" s="109">
        <v>0</v>
      </c>
      <c r="AA2727" s="107">
        <v>0</v>
      </c>
      <c r="AB2727" s="108">
        <v>4.6391418050226001E-2</v>
      </c>
      <c r="AC2727" s="108" t="s">
        <v>156</v>
      </c>
      <c r="AD2727" s="110" t="s">
        <v>157</v>
      </c>
    </row>
    <row r="2728" spans="1:30" x14ac:dyDescent="0.2">
      <c r="A2728" s="105" t="s">
        <v>7943</v>
      </c>
      <c r="B2728" s="105" t="s">
        <v>7944</v>
      </c>
      <c r="C2728" s="105" t="s">
        <v>7945</v>
      </c>
      <c r="D2728" s="106">
        <v>0</v>
      </c>
      <c r="E2728" s="107">
        <v>0</v>
      </c>
      <c r="F2728" s="108">
        <v>0</v>
      </c>
      <c r="G2728" s="108" t="s">
        <v>156</v>
      </c>
      <c r="H2728" s="109">
        <v>0</v>
      </c>
      <c r="I2728" s="107">
        <v>0</v>
      </c>
      <c r="J2728" s="108">
        <v>0</v>
      </c>
      <c r="K2728" s="108" t="s">
        <v>156</v>
      </c>
      <c r="L2728" s="110" t="s">
        <v>157</v>
      </c>
      <c r="M2728" s="106">
        <v>0</v>
      </c>
      <c r="N2728" s="111">
        <v>0</v>
      </c>
      <c r="O2728" s="112">
        <v>0</v>
      </c>
      <c r="P2728" s="112" t="s">
        <v>156</v>
      </c>
      <c r="Q2728" s="109">
        <v>0</v>
      </c>
      <c r="R2728" s="107">
        <v>0</v>
      </c>
      <c r="S2728" s="108">
        <v>0</v>
      </c>
      <c r="T2728" s="108" t="s">
        <v>156</v>
      </c>
      <c r="U2728" s="110" t="s">
        <v>157</v>
      </c>
      <c r="V2728" s="106">
        <v>0</v>
      </c>
      <c r="W2728" s="107">
        <v>0</v>
      </c>
      <c r="X2728" s="108">
        <v>0</v>
      </c>
      <c r="Y2728" s="108" t="s">
        <v>156</v>
      </c>
      <c r="Z2728" s="109">
        <v>0</v>
      </c>
      <c r="AA2728" s="107">
        <v>0</v>
      </c>
      <c r="AB2728" s="108">
        <v>0</v>
      </c>
      <c r="AC2728" s="108" t="s">
        <v>156</v>
      </c>
      <c r="AD2728" s="110" t="s">
        <v>157</v>
      </c>
    </row>
    <row r="2729" spans="1:30" x14ac:dyDescent="0.2">
      <c r="A2729" s="105" t="s">
        <v>7946</v>
      </c>
      <c r="B2729" s="105" t="s">
        <v>7947</v>
      </c>
      <c r="C2729" s="105" t="s">
        <v>7948</v>
      </c>
      <c r="D2729" s="106">
        <v>0</v>
      </c>
      <c r="E2729" s="107">
        <v>0</v>
      </c>
      <c r="F2729" s="108">
        <v>3.48973686800561E-2</v>
      </c>
      <c r="G2729" s="108" t="s">
        <v>156</v>
      </c>
      <c r="H2729" s="109">
        <v>0</v>
      </c>
      <c r="I2729" s="107">
        <v>0</v>
      </c>
      <c r="J2729" s="108">
        <v>0</v>
      </c>
      <c r="K2729" s="108" t="s">
        <v>156</v>
      </c>
      <c r="L2729" s="110" t="s">
        <v>157</v>
      </c>
      <c r="M2729" s="106">
        <v>0</v>
      </c>
      <c r="N2729" s="111">
        <v>0</v>
      </c>
      <c r="O2729" s="112">
        <v>1.04644257963278E-2</v>
      </c>
      <c r="P2729" s="112" t="s">
        <v>156</v>
      </c>
      <c r="Q2729" s="109">
        <v>0</v>
      </c>
      <c r="R2729" s="107">
        <v>0</v>
      </c>
      <c r="S2729" s="108">
        <v>2.6859386380371701E-3</v>
      </c>
      <c r="T2729" s="108" t="s">
        <v>156</v>
      </c>
      <c r="U2729" s="110" t="s">
        <v>157</v>
      </c>
      <c r="V2729" s="116">
        <v>0</v>
      </c>
      <c r="W2729" s="107">
        <v>0</v>
      </c>
      <c r="X2729" s="108">
        <v>1.7796317066755499E-3</v>
      </c>
      <c r="Y2729" s="108" t="s">
        <v>156</v>
      </c>
      <c r="Z2729" s="113">
        <v>0</v>
      </c>
      <c r="AA2729" s="107">
        <v>0</v>
      </c>
      <c r="AB2729" s="114">
        <v>4.4718713163545004E-3</v>
      </c>
      <c r="AC2729" s="108" t="s">
        <v>156</v>
      </c>
      <c r="AD2729" s="110" t="s">
        <v>157</v>
      </c>
    </row>
    <row r="2730" spans="1:30" x14ac:dyDescent="0.2">
      <c r="A2730" s="105" t="s">
        <v>7949</v>
      </c>
      <c r="B2730" s="105" t="s">
        <v>7950</v>
      </c>
      <c r="C2730" s="105" t="s">
        <v>7951</v>
      </c>
      <c r="D2730" s="106">
        <v>0</v>
      </c>
      <c r="E2730" s="107">
        <v>0</v>
      </c>
      <c r="F2730" s="108">
        <v>0</v>
      </c>
      <c r="G2730" s="108" t="s">
        <v>156</v>
      </c>
      <c r="H2730" s="109">
        <v>0</v>
      </c>
      <c r="I2730" s="107">
        <v>0</v>
      </c>
      <c r="J2730" s="108">
        <v>0</v>
      </c>
      <c r="K2730" s="108" t="s">
        <v>156</v>
      </c>
      <c r="L2730" s="110" t="s">
        <v>157</v>
      </c>
      <c r="M2730" s="106">
        <v>0</v>
      </c>
      <c r="N2730" s="111">
        <v>0</v>
      </c>
      <c r="O2730" s="112">
        <v>0</v>
      </c>
      <c r="P2730" s="112" t="s">
        <v>156</v>
      </c>
      <c r="Q2730" s="109">
        <v>0</v>
      </c>
      <c r="R2730" s="107">
        <v>0</v>
      </c>
      <c r="S2730" s="108">
        <v>0</v>
      </c>
      <c r="T2730" s="108" t="s">
        <v>156</v>
      </c>
      <c r="U2730" s="110" t="s">
        <v>157</v>
      </c>
      <c r="V2730" s="106">
        <v>0</v>
      </c>
      <c r="W2730" s="107">
        <v>0</v>
      </c>
      <c r="X2730" s="108">
        <v>0</v>
      </c>
      <c r="Y2730" s="108" t="s">
        <v>156</v>
      </c>
      <c r="Z2730" s="109">
        <v>0</v>
      </c>
      <c r="AA2730" s="107">
        <v>0</v>
      </c>
      <c r="AB2730" s="108">
        <v>0</v>
      </c>
      <c r="AC2730" s="108" t="s">
        <v>156</v>
      </c>
      <c r="AD2730" s="110" t="s">
        <v>157</v>
      </c>
    </row>
    <row r="2731" spans="1:30" x14ac:dyDescent="0.2">
      <c r="A2731" s="105" t="s">
        <v>7952</v>
      </c>
      <c r="B2731" s="105" t="s">
        <v>7953</v>
      </c>
      <c r="C2731" s="105" t="s">
        <v>7954</v>
      </c>
      <c r="D2731" s="106">
        <v>0</v>
      </c>
      <c r="E2731" s="107">
        <v>0</v>
      </c>
      <c r="F2731" s="108">
        <v>0</v>
      </c>
      <c r="G2731" s="108" t="s">
        <v>156</v>
      </c>
      <c r="H2731" s="109">
        <v>0</v>
      </c>
      <c r="I2731" s="107">
        <v>0</v>
      </c>
      <c r="J2731" s="108">
        <v>0</v>
      </c>
      <c r="K2731" s="108" t="s">
        <v>156</v>
      </c>
      <c r="L2731" s="110" t="s">
        <v>157</v>
      </c>
      <c r="M2731" s="106">
        <v>0</v>
      </c>
      <c r="N2731" s="111">
        <v>0</v>
      </c>
      <c r="O2731" s="112">
        <v>0</v>
      </c>
      <c r="P2731" s="112" t="s">
        <v>156</v>
      </c>
      <c r="Q2731" s="109">
        <v>0</v>
      </c>
      <c r="R2731" s="107">
        <v>0</v>
      </c>
      <c r="S2731" s="108">
        <v>0</v>
      </c>
      <c r="T2731" s="108" t="s">
        <v>156</v>
      </c>
      <c r="U2731" s="110" t="s">
        <v>157</v>
      </c>
      <c r="V2731" s="106">
        <v>0</v>
      </c>
      <c r="W2731" s="107">
        <v>0</v>
      </c>
      <c r="X2731" s="108">
        <v>0</v>
      </c>
      <c r="Y2731" s="108" t="s">
        <v>156</v>
      </c>
      <c r="Z2731" s="109">
        <v>0</v>
      </c>
      <c r="AA2731" s="107">
        <v>0</v>
      </c>
      <c r="AB2731" s="108">
        <v>0</v>
      </c>
      <c r="AC2731" s="108" t="s">
        <v>156</v>
      </c>
      <c r="AD2731" s="110" t="s">
        <v>157</v>
      </c>
    </row>
    <row r="2732" spans="1:30" x14ac:dyDescent="0.2">
      <c r="A2732" s="105" t="s">
        <v>7955</v>
      </c>
      <c r="B2732" s="105" t="s">
        <v>7956</v>
      </c>
      <c r="C2732" s="105" t="s">
        <v>7957</v>
      </c>
      <c r="D2732" s="106">
        <v>0</v>
      </c>
      <c r="E2732" s="107">
        <v>0</v>
      </c>
      <c r="F2732" s="108">
        <v>0</v>
      </c>
      <c r="G2732" s="108" t="s">
        <v>156</v>
      </c>
      <c r="H2732" s="109">
        <v>0</v>
      </c>
      <c r="I2732" s="107">
        <v>0</v>
      </c>
      <c r="J2732" s="108">
        <v>8.1331370133180796E-3</v>
      </c>
      <c r="K2732" s="108" t="s">
        <v>156</v>
      </c>
      <c r="L2732" s="110" t="s">
        <v>157</v>
      </c>
      <c r="M2732" s="106">
        <v>0</v>
      </c>
      <c r="N2732" s="111">
        <v>0</v>
      </c>
      <c r="O2732" s="112">
        <v>1.19404766587693E-2</v>
      </c>
      <c r="P2732" s="112" t="s">
        <v>156</v>
      </c>
      <c r="Q2732" s="109">
        <v>0</v>
      </c>
      <c r="R2732" s="107">
        <v>0</v>
      </c>
      <c r="S2732" s="108">
        <v>4.21335189550046E-3</v>
      </c>
      <c r="T2732" s="108" t="s">
        <v>156</v>
      </c>
      <c r="U2732" s="110" t="s">
        <v>157</v>
      </c>
      <c r="V2732" s="106">
        <v>0</v>
      </c>
      <c r="W2732" s="107">
        <v>0</v>
      </c>
      <c r="X2732" s="108">
        <v>3.6273892634682602E-3</v>
      </c>
      <c r="Y2732" s="108" t="s">
        <v>156</v>
      </c>
      <c r="Z2732" s="113">
        <v>0</v>
      </c>
      <c r="AA2732" s="107">
        <v>0</v>
      </c>
      <c r="AB2732" s="114">
        <v>3.1234419303914698E-3</v>
      </c>
      <c r="AC2732" s="108" t="s">
        <v>156</v>
      </c>
      <c r="AD2732" s="110" t="s">
        <v>157</v>
      </c>
    </row>
    <row r="2733" spans="1:30" x14ac:dyDescent="0.2">
      <c r="A2733" s="105" t="s">
        <v>7958</v>
      </c>
      <c r="B2733" s="105" t="s">
        <v>7959</v>
      </c>
      <c r="C2733" s="105" t="s">
        <v>7960</v>
      </c>
      <c r="D2733" s="106">
        <v>0</v>
      </c>
      <c r="E2733" s="107">
        <v>0</v>
      </c>
      <c r="F2733" s="108">
        <v>7.4715150616464499E-2</v>
      </c>
      <c r="G2733" s="108" t="s">
        <v>156</v>
      </c>
      <c r="H2733" s="109">
        <v>0</v>
      </c>
      <c r="I2733" s="107">
        <v>0</v>
      </c>
      <c r="J2733" s="108">
        <v>8.2407789656935501E-3</v>
      </c>
      <c r="K2733" s="108" t="s">
        <v>156</v>
      </c>
      <c r="L2733" s="110" t="s">
        <v>157</v>
      </c>
      <c r="M2733" s="106">
        <v>0</v>
      </c>
      <c r="N2733" s="111">
        <v>0</v>
      </c>
      <c r="O2733" s="112">
        <v>2.4552358493698599E-2</v>
      </c>
      <c r="P2733" s="112" t="s">
        <v>156</v>
      </c>
      <c r="Q2733" s="109">
        <v>0</v>
      </c>
      <c r="R2733" s="107">
        <v>0</v>
      </c>
      <c r="S2733" s="108">
        <v>3.8522048495671E-3</v>
      </c>
      <c r="T2733" s="108" t="s">
        <v>156</v>
      </c>
      <c r="U2733" s="110" t="s">
        <v>157</v>
      </c>
      <c r="V2733" s="106">
        <v>0</v>
      </c>
      <c r="W2733" s="107">
        <v>0</v>
      </c>
      <c r="X2733" s="108">
        <v>0</v>
      </c>
      <c r="Y2733" s="108" t="s">
        <v>156</v>
      </c>
      <c r="Z2733" s="109">
        <v>0</v>
      </c>
      <c r="AA2733" s="107">
        <v>0</v>
      </c>
      <c r="AB2733" s="108">
        <v>1.5803944085585001E-2</v>
      </c>
      <c r="AC2733" s="108" t="s">
        <v>156</v>
      </c>
      <c r="AD2733" s="110" t="s">
        <v>157</v>
      </c>
    </row>
    <row r="2734" spans="1:30" x14ac:dyDescent="0.2">
      <c r="A2734" s="105" t="s">
        <v>7961</v>
      </c>
      <c r="B2734" s="105" t="s">
        <v>7962</v>
      </c>
      <c r="C2734" s="105" t="s">
        <v>7963</v>
      </c>
      <c r="D2734" s="106">
        <v>0</v>
      </c>
      <c r="E2734" s="107">
        <v>0</v>
      </c>
      <c r="F2734" s="108">
        <v>0</v>
      </c>
      <c r="G2734" s="108" t="s">
        <v>156</v>
      </c>
      <c r="H2734" s="109">
        <v>0</v>
      </c>
      <c r="I2734" s="107">
        <v>0</v>
      </c>
      <c r="J2734" s="108">
        <v>0</v>
      </c>
      <c r="K2734" s="108" t="s">
        <v>156</v>
      </c>
      <c r="L2734" s="110" t="s">
        <v>157</v>
      </c>
      <c r="M2734" s="106">
        <v>0</v>
      </c>
      <c r="N2734" s="111">
        <v>0</v>
      </c>
      <c r="O2734" s="112">
        <v>0</v>
      </c>
      <c r="P2734" s="112" t="s">
        <v>156</v>
      </c>
      <c r="Q2734" s="109">
        <v>0</v>
      </c>
      <c r="R2734" s="107">
        <v>0</v>
      </c>
      <c r="S2734" s="108">
        <v>0</v>
      </c>
      <c r="T2734" s="108" t="s">
        <v>156</v>
      </c>
      <c r="U2734" s="110" t="s">
        <v>157</v>
      </c>
      <c r="V2734" s="106">
        <v>0</v>
      </c>
      <c r="W2734" s="107">
        <v>0</v>
      </c>
      <c r="X2734" s="108">
        <v>0</v>
      </c>
      <c r="Y2734" s="108" t="s">
        <v>156</v>
      </c>
      <c r="Z2734" s="109">
        <v>0</v>
      </c>
      <c r="AA2734" s="107">
        <v>0</v>
      </c>
      <c r="AB2734" s="108">
        <v>0</v>
      </c>
      <c r="AC2734" s="108" t="s">
        <v>156</v>
      </c>
      <c r="AD2734" s="110" t="s">
        <v>157</v>
      </c>
    </row>
    <row r="2736" spans="1:30" x14ac:dyDescent="0.2">
      <c r="A2736" s="117" t="s">
        <v>7964</v>
      </c>
      <c r="B2736" s="118"/>
      <c r="C2736" s="118"/>
      <c r="D2736" s="118"/>
      <c r="E2736" s="118"/>
      <c r="F2736" s="118"/>
      <c r="G2736" s="119">
        <v>14.55683987744791</v>
      </c>
      <c r="H2736" s="118"/>
      <c r="I2736" s="118"/>
      <c r="J2736" s="118"/>
      <c r="K2736" s="119">
        <v>20.964356547509094</v>
      </c>
      <c r="L2736" s="119"/>
      <c r="M2736" s="118"/>
      <c r="N2736" s="118"/>
      <c r="O2736" s="118"/>
      <c r="P2736" s="119">
        <v>19.233462678671216</v>
      </c>
      <c r="Q2736" s="118"/>
      <c r="R2736" s="118"/>
      <c r="S2736" s="118"/>
      <c r="T2736" s="119">
        <v>19.574749204611727</v>
      </c>
      <c r="U2736" s="118"/>
      <c r="V2736" s="118"/>
      <c r="W2736" s="118"/>
      <c r="X2736" s="118"/>
      <c r="Y2736" s="119">
        <v>10.571867716234262</v>
      </c>
      <c r="Z2736" s="118"/>
      <c r="AA2736" s="118"/>
      <c r="AB2736" s="118"/>
      <c r="AC2736" s="119">
        <v>43.918218732023497</v>
      </c>
      <c r="AD2736" s="120"/>
    </row>
  </sheetData>
  <autoFilter ref="A6:AD6" xr:uid="{BE698C25-8670-3342-B29A-978ED59E5417}">
    <sortState xmlns:xlrd2="http://schemas.microsoft.com/office/spreadsheetml/2017/richdata2" ref="A7:AD2734">
      <sortCondition ref="A6"/>
    </sortState>
  </autoFilter>
  <mergeCells count="7">
    <mergeCell ref="A1:AD2"/>
    <mergeCell ref="D5:G5"/>
    <mergeCell ref="H5:L5"/>
    <mergeCell ref="M5:P5"/>
    <mergeCell ref="Q5:U5"/>
    <mergeCell ref="V5:Y5"/>
    <mergeCell ref="Z5:AD5"/>
  </mergeCells>
  <conditionalFormatting sqref="A1:A1048576">
    <cfRule type="duplicateValues" dxfId="0" priority="1"/>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143DA-9BD2-1045-9210-8044EF6B89F7}">
  <sheetPr codeName="Sheet6"/>
  <dimension ref="A1:AH31"/>
  <sheetViews>
    <sheetView showGridLines="0" topLeftCell="H1" zoomScale="90" zoomScaleNormal="90" workbookViewId="0">
      <pane ySplit="8" topLeftCell="A9" activePane="bottomLeft" state="frozen"/>
      <selection pane="bottomLeft" activeCell="Q10" sqref="Q10"/>
    </sheetView>
  </sheetViews>
  <sheetFormatPr baseColWidth="10" defaultColWidth="11.5" defaultRowHeight="15" x14ac:dyDescent="0.2"/>
  <cols>
    <col min="1" max="11" width="11.5" style="2"/>
    <col min="12" max="12" width="10.83203125" style="2" customWidth="1"/>
    <col min="13" max="16384" width="11.5" style="2"/>
  </cols>
  <sheetData>
    <row r="1" spans="1:34" x14ac:dyDescent="0.2">
      <c r="A1" s="1" t="s">
        <v>0</v>
      </c>
    </row>
    <row r="2" spans="1:34" x14ac:dyDescent="0.2">
      <c r="A2" s="3"/>
    </row>
    <row r="3" spans="1:34" x14ac:dyDescent="0.2">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row>
    <row r="4" spans="1:34" x14ac:dyDescent="0.2">
      <c r="A4" s="5" t="s">
        <v>1</v>
      </c>
      <c r="B4" s="6"/>
      <c r="C4" s="6" t="s">
        <v>2</v>
      </c>
      <c r="D4" s="7" t="s">
        <v>3</v>
      </c>
      <c r="E4" s="7" t="s">
        <v>4</v>
      </c>
      <c r="F4" s="8"/>
      <c r="G4" s="9"/>
      <c r="H4" s="4"/>
      <c r="I4" s="4"/>
      <c r="J4" s="4"/>
      <c r="K4" s="4"/>
      <c r="L4" s="4"/>
      <c r="M4" s="4"/>
      <c r="N4" s="4"/>
      <c r="O4" s="4"/>
      <c r="P4" s="4"/>
      <c r="Q4" s="4"/>
      <c r="R4" s="4"/>
      <c r="S4" s="4"/>
      <c r="T4" s="4"/>
      <c r="U4" s="4"/>
      <c r="V4" s="4"/>
      <c r="W4" s="4"/>
      <c r="X4" s="4"/>
      <c r="Y4" s="4"/>
      <c r="Z4" s="4"/>
      <c r="AA4" s="4"/>
      <c r="AB4" s="4"/>
      <c r="AC4" s="4"/>
      <c r="AD4" s="4"/>
      <c r="AE4" s="4"/>
      <c r="AF4" s="4"/>
      <c r="AG4" s="4"/>
      <c r="AH4" s="4"/>
    </row>
    <row r="5" spans="1:34" x14ac:dyDescent="0.2">
      <c r="A5" s="10" t="s">
        <v>5</v>
      </c>
      <c r="B5" s="11"/>
      <c r="C5" s="11" t="s">
        <v>6</v>
      </c>
      <c r="D5" s="12" t="s">
        <v>7</v>
      </c>
      <c r="E5" s="12" t="s">
        <v>8</v>
      </c>
      <c r="F5" s="12"/>
      <c r="G5" s="13"/>
      <c r="H5" s="4"/>
      <c r="I5" s="4"/>
      <c r="J5" s="4"/>
      <c r="K5" s="4"/>
      <c r="L5" s="4"/>
      <c r="M5" s="4"/>
      <c r="N5" s="4"/>
      <c r="O5" s="4"/>
      <c r="P5" s="4"/>
      <c r="Q5" s="4"/>
      <c r="R5" s="4"/>
      <c r="S5" s="4"/>
      <c r="T5" s="4"/>
      <c r="U5" s="4"/>
      <c r="V5" s="4"/>
      <c r="W5" s="4"/>
      <c r="X5" s="4"/>
      <c r="Y5" s="4"/>
      <c r="Z5" s="4"/>
      <c r="AA5" s="4"/>
      <c r="AB5" s="4"/>
      <c r="AC5" s="7"/>
      <c r="AD5" s="7"/>
      <c r="AE5" s="7"/>
      <c r="AF5" s="4"/>
      <c r="AG5" s="7"/>
      <c r="AH5" s="7"/>
    </row>
    <row r="6" spans="1:34" x14ac:dyDescent="0.2">
      <c r="A6" s="10" t="s">
        <v>9</v>
      </c>
      <c r="B6" s="11"/>
      <c r="C6" s="11" t="s">
        <v>10</v>
      </c>
      <c r="D6" s="12" t="s">
        <v>11</v>
      </c>
      <c r="E6" s="12" t="s">
        <v>12</v>
      </c>
      <c r="F6" s="9"/>
      <c r="G6" s="4"/>
      <c r="H6" s="4"/>
      <c r="I6" s="4"/>
      <c r="J6" s="4"/>
      <c r="K6" s="4"/>
      <c r="L6" s="4"/>
      <c r="M6" s="4"/>
      <c r="N6" s="4"/>
      <c r="O6" s="4"/>
      <c r="P6" s="14"/>
      <c r="Q6" s="4"/>
      <c r="R6" s="4"/>
      <c r="S6" s="4"/>
      <c r="T6" s="4"/>
      <c r="U6" s="4"/>
      <c r="V6" s="4"/>
      <c r="W6" s="4"/>
      <c r="X6" s="4"/>
      <c r="Y6" s="4"/>
      <c r="Z6" s="4"/>
      <c r="AA6" s="4"/>
      <c r="AB6" s="15"/>
      <c r="AC6" s="15"/>
      <c r="AD6" s="15"/>
      <c r="AE6" s="15"/>
      <c r="AF6" s="15"/>
      <c r="AG6" s="15"/>
      <c r="AH6" s="15"/>
    </row>
    <row r="7" spans="1:34" x14ac:dyDescent="0.2">
      <c r="A7" s="4"/>
      <c r="B7" s="4"/>
      <c r="C7" s="16"/>
      <c r="D7" s="4"/>
      <c r="E7" s="16"/>
      <c r="F7" s="16"/>
      <c r="G7" s="16"/>
      <c r="H7" s="16"/>
      <c r="I7" s="16"/>
      <c r="J7" s="16"/>
      <c r="K7" s="16"/>
      <c r="L7" s="16"/>
      <c r="M7" s="16"/>
      <c r="N7" s="17"/>
      <c r="O7" s="17"/>
      <c r="P7" s="4"/>
      <c r="Q7" s="4"/>
      <c r="R7" s="4"/>
      <c r="S7" s="4"/>
      <c r="T7" s="17"/>
      <c r="U7" s="17"/>
      <c r="V7" s="17"/>
      <c r="W7" s="17"/>
      <c r="X7" s="17"/>
      <c r="Y7" s="4"/>
      <c r="Z7" s="4"/>
      <c r="AA7" s="4"/>
      <c r="AB7" s="18"/>
      <c r="AC7" s="18"/>
      <c r="AD7" s="4"/>
      <c r="AE7" s="18"/>
      <c r="AF7" s="18"/>
      <c r="AG7" s="18"/>
      <c r="AH7" s="18"/>
    </row>
    <row r="8" spans="1:34" ht="48" x14ac:dyDescent="0.2">
      <c r="A8" s="19" t="s">
        <v>1</v>
      </c>
      <c r="B8" s="19" t="s">
        <v>13</v>
      </c>
      <c r="C8" s="20" t="s">
        <v>14</v>
      </c>
      <c r="D8" s="19" t="s">
        <v>15</v>
      </c>
      <c r="E8" s="21" t="s">
        <v>14</v>
      </c>
      <c r="F8" s="21" t="s">
        <v>16</v>
      </c>
      <c r="G8" s="21" t="s">
        <v>14</v>
      </c>
      <c r="H8" s="21" t="s">
        <v>17</v>
      </c>
      <c r="I8" s="20" t="s">
        <v>14</v>
      </c>
      <c r="J8" s="21" t="s">
        <v>18</v>
      </c>
      <c r="K8" s="21" t="s">
        <v>14</v>
      </c>
      <c r="L8" s="21" t="s">
        <v>19</v>
      </c>
      <c r="M8" s="21" t="s">
        <v>14</v>
      </c>
      <c r="N8" s="21" t="s">
        <v>20</v>
      </c>
      <c r="O8" s="21" t="s">
        <v>14</v>
      </c>
      <c r="P8" s="19" t="s">
        <v>21</v>
      </c>
      <c r="Q8" s="21" t="s">
        <v>14</v>
      </c>
      <c r="R8" s="21" t="s">
        <v>22</v>
      </c>
      <c r="S8" s="22" t="s">
        <v>14</v>
      </c>
      <c r="T8" s="21" t="s">
        <v>23</v>
      </c>
      <c r="U8" s="21" t="s">
        <v>14</v>
      </c>
      <c r="V8" s="19" t="s">
        <v>24</v>
      </c>
      <c r="W8" s="21" t="s">
        <v>14</v>
      </c>
      <c r="X8" s="21" t="s">
        <v>25</v>
      </c>
      <c r="Y8" s="21" t="s">
        <v>14</v>
      </c>
      <c r="Z8" s="21" t="s">
        <v>26</v>
      </c>
      <c r="AA8" s="22" t="s">
        <v>14</v>
      </c>
      <c r="AB8" s="21" t="s">
        <v>27</v>
      </c>
      <c r="AC8" s="22" t="s">
        <v>14</v>
      </c>
      <c r="AD8" s="23" t="s">
        <v>28</v>
      </c>
      <c r="AE8" s="24" t="s">
        <v>14</v>
      </c>
      <c r="AF8" s="25" t="s">
        <v>29</v>
      </c>
      <c r="AG8" s="26" t="s">
        <v>14</v>
      </c>
      <c r="AH8" s="18"/>
    </row>
    <row r="9" spans="1:34" ht="16" x14ac:dyDescent="0.2">
      <c r="A9" s="27" t="s">
        <v>30</v>
      </c>
      <c r="B9" s="28">
        <v>1.0608645945879773</v>
      </c>
      <c r="C9" s="29">
        <v>0.15502384884074458</v>
      </c>
      <c r="D9" s="30">
        <v>2.6845159601518196</v>
      </c>
      <c r="E9" s="31">
        <v>0.58442149094432705</v>
      </c>
      <c r="F9" s="32">
        <v>-1.4225523563227127</v>
      </c>
      <c r="G9" s="31">
        <v>0.77910714839549788</v>
      </c>
      <c r="H9" s="31">
        <v>2.5708690822697333</v>
      </c>
      <c r="I9" s="29">
        <v>1.7029639443605256</v>
      </c>
      <c r="J9" s="31">
        <v>0.51523633331611252</v>
      </c>
      <c r="K9" s="31">
        <v>2.7162299612780924E-2</v>
      </c>
      <c r="L9" s="33">
        <v>5.6765791686176466E-2</v>
      </c>
      <c r="M9" s="31">
        <v>2.2327933368650518E-3</v>
      </c>
      <c r="N9" s="33">
        <v>0.63581474472222221</v>
      </c>
      <c r="O9" s="31">
        <v>2.3597279552162849E-2</v>
      </c>
      <c r="P9" s="34">
        <v>-2.0956402910815632</v>
      </c>
      <c r="Q9" s="35">
        <v>0.5567495454318766</v>
      </c>
      <c r="R9" s="35">
        <v>1.1456714740222779E-2</v>
      </c>
      <c r="S9" s="35">
        <v>1.1593270105243081E-3</v>
      </c>
      <c r="T9" s="36">
        <v>0.19069533756447046</v>
      </c>
      <c r="U9" s="35">
        <v>2.4564947704219239E-2</v>
      </c>
      <c r="V9" s="37" t="s">
        <v>31</v>
      </c>
      <c r="W9" s="35"/>
      <c r="X9" s="35" t="s">
        <v>32</v>
      </c>
      <c r="Y9" s="38"/>
      <c r="Z9" s="39" t="s">
        <v>31</v>
      </c>
      <c r="AA9" s="39"/>
      <c r="AB9" s="40">
        <v>4.9224180890395028E-2</v>
      </c>
      <c r="AC9" s="39">
        <v>1.6208625187660437E-2</v>
      </c>
      <c r="AD9" s="41">
        <v>69.074543219247076</v>
      </c>
      <c r="AE9" s="39">
        <v>26.400151293821729</v>
      </c>
      <c r="AF9" s="39">
        <v>-16.72742031150942</v>
      </c>
      <c r="AG9" s="42">
        <v>3.9085573715025967</v>
      </c>
      <c r="AH9" s="4"/>
    </row>
    <row r="10" spans="1:34" ht="16" x14ac:dyDescent="0.2">
      <c r="A10" s="43" t="s">
        <v>33</v>
      </c>
      <c r="B10" s="44">
        <v>0.68510825734219483</v>
      </c>
      <c r="C10" s="45">
        <v>5.5801895893459776E-2</v>
      </c>
      <c r="D10" s="46">
        <v>1.5474206349149688</v>
      </c>
      <c r="E10" s="47">
        <v>0.51922361382399929</v>
      </c>
      <c r="F10" s="48">
        <v>-0.70403040501002367</v>
      </c>
      <c r="G10" s="47">
        <v>0.33838511117327791</v>
      </c>
      <c r="H10" s="47">
        <v>2.8586720914984678</v>
      </c>
      <c r="I10" s="45">
        <v>1.9955166135421596</v>
      </c>
      <c r="J10" s="47">
        <v>0.23621018884009751</v>
      </c>
      <c r="K10" s="47">
        <v>2.9222965318421286E-2</v>
      </c>
      <c r="L10" s="49">
        <v>0.48340238352891113</v>
      </c>
      <c r="M10" s="47">
        <v>4.0698279561640439E-2</v>
      </c>
      <c r="N10" s="49">
        <v>0.22685643055555554</v>
      </c>
      <c r="O10" s="47">
        <v>3.1166418845723264E-2</v>
      </c>
      <c r="P10" s="50">
        <v>-0.41022361038536748</v>
      </c>
      <c r="Q10" s="51">
        <v>6.5985607530035994E-3</v>
      </c>
      <c r="R10" s="51">
        <v>1.2688072613074072E-2</v>
      </c>
      <c r="S10" s="51">
        <v>2.1937893650191783E-3</v>
      </c>
      <c r="T10" s="52">
        <v>2.1077812681505728E-2</v>
      </c>
      <c r="U10" s="51">
        <v>7.4141021869470877E-3</v>
      </c>
      <c r="V10" s="53" t="s">
        <v>32</v>
      </c>
      <c r="W10" s="51"/>
      <c r="X10" s="51" t="s">
        <v>32</v>
      </c>
      <c r="Y10" s="54"/>
      <c r="Z10" s="55" t="s">
        <v>32</v>
      </c>
      <c r="AA10" s="55"/>
      <c r="AB10" s="56">
        <v>-6.5992117396686412E-3</v>
      </c>
      <c r="AC10" s="55">
        <v>3.6615604625976552E-4</v>
      </c>
      <c r="AD10" s="57">
        <v>587.4965508879443</v>
      </c>
      <c r="AE10" s="55">
        <v>6.4106928281131808</v>
      </c>
      <c r="AF10" s="55">
        <v>-137.82496126685896</v>
      </c>
      <c r="AG10" s="58">
        <v>35.213029974787347</v>
      </c>
      <c r="AH10" s="4"/>
    </row>
    <row r="11" spans="1:34" ht="16" x14ac:dyDescent="0.2">
      <c r="A11" s="59" t="s">
        <v>34</v>
      </c>
      <c r="B11" s="60">
        <v>0.89340508888900927</v>
      </c>
      <c r="C11" s="61">
        <v>5.617307548475016E-2</v>
      </c>
      <c r="D11" s="62">
        <v>2.8452307999999999</v>
      </c>
      <c r="E11" s="63">
        <v>0.32535340647412947</v>
      </c>
      <c r="F11" s="64">
        <v>-2.6780273999999999</v>
      </c>
      <c r="G11" s="63">
        <v>1.2420472032897907E-2</v>
      </c>
      <c r="H11" s="63">
        <v>0.99823522391289288</v>
      </c>
      <c r="I11" s="61">
        <v>2.615338864858895E-2</v>
      </c>
      <c r="J11" s="63">
        <v>0.19287900698080293</v>
      </c>
      <c r="K11" s="63">
        <v>6.059227063488444E-3</v>
      </c>
      <c r="L11" s="64">
        <v>0.2024107078800971</v>
      </c>
      <c r="M11" s="63">
        <v>2.5185187143390086E-2</v>
      </c>
      <c r="N11" s="64">
        <v>0.43846671377249996</v>
      </c>
      <c r="O11" s="61">
        <v>1.3469349454573116E-2</v>
      </c>
      <c r="P11" s="62">
        <v>-1.8592068847230727</v>
      </c>
      <c r="Q11" s="63">
        <v>2.222687382322492E-2</v>
      </c>
      <c r="R11" s="63">
        <v>1.090831435136164E-2</v>
      </c>
      <c r="S11" s="63">
        <v>1.5676929486370991E-3</v>
      </c>
      <c r="T11" s="64">
        <v>5.3826805331985028E-2</v>
      </c>
      <c r="U11" s="63">
        <v>1.0476460718957851E-3</v>
      </c>
      <c r="V11" s="62">
        <v>0.22302502501875157</v>
      </c>
      <c r="W11" s="63">
        <v>2.6311872282792016E-2</v>
      </c>
      <c r="X11" s="64">
        <v>0.36742971747693609</v>
      </c>
      <c r="Y11" s="65">
        <v>4.3348336350786894E-2</v>
      </c>
      <c r="Z11" s="18" t="s">
        <v>32</v>
      </c>
      <c r="AA11" s="18"/>
      <c r="AB11" s="18" t="s">
        <v>32</v>
      </c>
      <c r="AC11" s="18"/>
      <c r="AD11" s="66">
        <v>169.71508444196397</v>
      </c>
      <c r="AE11" s="67">
        <v>3.6547503952017903</v>
      </c>
      <c r="AF11" s="67">
        <v>-179.18180523130039</v>
      </c>
      <c r="AG11" s="68">
        <v>11.187648723261049</v>
      </c>
      <c r="AH11" s="18"/>
    </row>
    <row r="12" spans="1:34" ht="16" x14ac:dyDescent="0.2">
      <c r="A12" s="59" t="s">
        <v>35</v>
      </c>
      <c r="B12" s="60">
        <v>1.0860705728878597</v>
      </c>
      <c r="C12" s="61">
        <v>0.18257252965220949</v>
      </c>
      <c r="D12" s="62">
        <v>1.2773624128764354</v>
      </c>
      <c r="E12" s="63">
        <v>0.13926808438000354</v>
      </c>
      <c r="F12" s="64">
        <v>-1.0282594864481949</v>
      </c>
      <c r="G12" s="63">
        <v>1.1788434362968529E-2</v>
      </c>
      <c r="H12" s="63">
        <v>1.1235115308569741</v>
      </c>
      <c r="I12" s="61">
        <v>1.9452528046763725E-2</v>
      </c>
      <c r="J12" s="63">
        <v>0.31575236230607762</v>
      </c>
      <c r="K12" s="63">
        <v>3.3698278856832235E-2</v>
      </c>
      <c r="L12" s="64">
        <v>0.28968567565175773</v>
      </c>
      <c r="M12" s="63">
        <v>6.1663019597843058E-3</v>
      </c>
      <c r="N12" s="49">
        <v>0.19706652444444445</v>
      </c>
      <c r="O12" s="45">
        <v>1.9943822222222019E-3</v>
      </c>
      <c r="P12" s="62">
        <v>-0.43449687110924273</v>
      </c>
      <c r="Q12" s="63">
        <v>2.6258061283825691E-2</v>
      </c>
      <c r="R12" s="63">
        <v>5.9175665144343154E-3</v>
      </c>
      <c r="S12" s="63">
        <v>1.0759175876545419E-4</v>
      </c>
      <c r="T12" s="69">
        <v>2.0530425788152864E-2</v>
      </c>
      <c r="U12" s="63">
        <v>9.5343837450705897E-4</v>
      </c>
      <c r="V12" s="70">
        <v>3.9533428031011866E-3</v>
      </c>
      <c r="W12" s="47">
        <v>4.3206769903827392E-3</v>
      </c>
      <c r="X12" s="49">
        <v>7.7370938358179986E-2</v>
      </c>
      <c r="Y12" s="71">
        <v>1.1764750948031593E-2</v>
      </c>
      <c r="Z12" s="18" t="s">
        <v>32</v>
      </c>
      <c r="AA12" s="18"/>
      <c r="AB12" s="18" t="s">
        <v>32</v>
      </c>
      <c r="AC12" s="18"/>
      <c r="AD12" s="66">
        <v>407.230849502399</v>
      </c>
      <c r="AE12" s="67">
        <v>22.978886729283879</v>
      </c>
      <c r="AF12" s="67">
        <v>-358.6460258881088</v>
      </c>
      <c r="AG12" s="68">
        <v>13.82844606952003</v>
      </c>
      <c r="AH12" s="4"/>
    </row>
    <row r="13" spans="1:34" ht="16" x14ac:dyDescent="0.2">
      <c r="A13" s="27" t="s">
        <v>36</v>
      </c>
      <c r="B13" s="28">
        <v>0.84945727478372701</v>
      </c>
      <c r="C13" s="29">
        <v>4.5561938932572266E-2</v>
      </c>
      <c r="D13" s="72">
        <v>5.2244290809865372</v>
      </c>
      <c r="E13" s="31">
        <v>0.72361825532843493</v>
      </c>
      <c r="F13" s="33">
        <v>-7.1442637316997608</v>
      </c>
      <c r="G13" s="31"/>
      <c r="H13" s="31">
        <v>0.83256267681201834</v>
      </c>
      <c r="I13" s="29" t="s">
        <v>32</v>
      </c>
      <c r="J13" s="31">
        <v>0.18540327102991741</v>
      </c>
      <c r="K13" s="31">
        <v>2.3859309461377598E-2</v>
      </c>
      <c r="L13" s="33">
        <v>0.17547744195521581</v>
      </c>
      <c r="M13" s="31">
        <v>1.9167681078397895E-2</v>
      </c>
      <c r="N13" s="33">
        <v>0.38606119111111109</v>
      </c>
      <c r="O13" s="31">
        <v>1.1919128888888908E-2</v>
      </c>
      <c r="P13" s="72">
        <v>-6.6268092972370223</v>
      </c>
      <c r="Q13" s="31">
        <v>0.55730180107506389</v>
      </c>
      <c r="R13" s="31">
        <v>1.2762334268063062E-2</v>
      </c>
      <c r="S13" s="31">
        <v>5.8247101121526102E-4</v>
      </c>
      <c r="T13" s="33">
        <v>7.2983314478610076E-2</v>
      </c>
      <c r="U13" s="31">
        <v>3.2899798605263708E-3</v>
      </c>
      <c r="V13" s="60" t="s">
        <v>32</v>
      </c>
      <c r="W13" s="63"/>
      <c r="X13" s="63" t="s">
        <v>32</v>
      </c>
      <c r="Y13" s="4"/>
      <c r="Z13" s="73">
        <v>0.12162242573008547</v>
      </c>
      <c r="AA13" s="74">
        <v>1.6418861402468336E-2</v>
      </c>
      <c r="AB13" s="74" t="s">
        <v>32</v>
      </c>
      <c r="AC13" s="74"/>
      <c r="AD13" s="75">
        <v>123.1159559770993</v>
      </c>
      <c r="AE13" s="74">
        <v>31.417873407463048</v>
      </c>
      <c r="AF13" s="74">
        <v>-165.36890656161904</v>
      </c>
      <c r="AG13" s="76" t="s">
        <v>32</v>
      </c>
      <c r="AH13" s="4"/>
    </row>
    <row r="14" spans="1:34" ht="16" x14ac:dyDescent="0.2">
      <c r="A14" s="43" t="s">
        <v>37</v>
      </c>
      <c r="B14" s="44">
        <v>0.66507595872193925</v>
      </c>
      <c r="C14" s="45">
        <v>2.9311997925346944E-2</v>
      </c>
      <c r="D14" s="70">
        <v>2.2292828637875024</v>
      </c>
      <c r="E14" s="47">
        <v>0.1979178164285329</v>
      </c>
      <c r="F14" s="49">
        <v>-2.2646483874024819</v>
      </c>
      <c r="G14" s="47"/>
      <c r="H14" s="47">
        <v>0.89698915675334256</v>
      </c>
      <c r="I14" s="45" t="s">
        <v>32</v>
      </c>
      <c r="J14" s="47">
        <v>0.1086340996798256</v>
      </c>
      <c r="K14" s="47">
        <v>2.01471020438918E-2</v>
      </c>
      <c r="L14" s="49">
        <v>0.34058998159370929</v>
      </c>
      <c r="M14" s="47">
        <v>1.3078689337600573E-2</v>
      </c>
      <c r="N14" s="49">
        <v>0.21703729777777775</v>
      </c>
      <c r="O14" s="47">
        <v>1.2390773333333313E-2</v>
      </c>
      <c r="P14" s="50">
        <v>-1.9706411903077625</v>
      </c>
      <c r="Q14" s="51">
        <v>0.42924972585388321</v>
      </c>
      <c r="R14" s="51">
        <v>4.1978486818480161E-3</v>
      </c>
      <c r="S14" s="51">
        <v>3.9060253673992221E-5</v>
      </c>
      <c r="T14" s="77">
        <v>1.2336524004378915E-2</v>
      </c>
      <c r="U14" s="51">
        <v>4.160671804896536E-4</v>
      </c>
      <c r="V14" s="53" t="s">
        <v>32</v>
      </c>
      <c r="W14" s="51"/>
      <c r="X14" s="51" t="s">
        <v>32</v>
      </c>
      <c r="Y14" s="54"/>
      <c r="Z14" s="56">
        <v>-4.3292827280864761E-2</v>
      </c>
      <c r="AA14" s="55">
        <v>1.3753957642649629E-3</v>
      </c>
      <c r="AB14" s="55" t="s">
        <v>32</v>
      </c>
      <c r="AC14" s="55"/>
      <c r="AD14" s="57">
        <v>178.38102431705079</v>
      </c>
      <c r="AE14" s="55">
        <v>2.4109590367729208</v>
      </c>
      <c r="AF14" s="55">
        <v>-195.79281810237376</v>
      </c>
      <c r="AG14" s="58" t="s">
        <v>32</v>
      </c>
      <c r="AH14" s="4"/>
    </row>
    <row r="15" spans="1:34" x14ac:dyDescent="0.2">
      <c r="A15" s="78"/>
      <c r="B15" s="35"/>
      <c r="C15" s="35"/>
      <c r="D15" s="35"/>
      <c r="E15" s="35"/>
      <c r="F15" s="35"/>
      <c r="G15" s="35"/>
      <c r="H15" s="35"/>
      <c r="I15" s="35"/>
      <c r="J15" s="35"/>
      <c r="K15" s="35"/>
      <c r="L15" s="35"/>
      <c r="M15" s="35"/>
      <c r="N15" s="35"/>
      <c r="O15" s="35"/>
      <c r="P15" s="35"/>
      <c r="Q15" s="35"/>
      <c r="R15" s="35"/>
      <c r="S15" s="35"/>
      <c r="T15" s="35"/>
      <c r="U15" s="35"/>
      <c r="V15" s="67"/>
      <c r="W15" s="67"/>
      <c r="X15" s="67"/>
      <c r="Y15" s="4"/>
      <c r="Z15" s="74"/>
      <c r="AA15" s="74"/>
      <c r="AB15" s="74"/>
      <c r="AC15" s="74"/>
      <c r="AD15" s="39"/>
      <c r="AE15" s="39"/>
      <c r="AF15" s="39"/>
      <c r="AG15" s="39"/>
      <c r="AH15" s="4"/>
    </row>
    <row r="16" spans="1:34" x14ac:dyDescent="0.2">
      <c r="A16" s="1" t="s">
        <v>38</v>
      </c>
      <c r="B16" s="67"/>
      <c r="C16" s="67"/>
      <c r="D16" s="67"/>
      <c r="E16" s="67"/>
      <c r="F16" s="67"/>
      <c r="G16" s="67"/>
      <c r="H16" s="67"/>
      <c r="I16" s="67"/>
      <c r="J16" s="67"/>
      <c r="K16" s="67"/>
      <c r="L16" s="67"/>
      <c r="M16" s="67"/>
      <c r="N16" s="67"/>
      <c r="O16" s="67"/>
      <c r="P16" s="67"/>
      <c r="Q16" s="67"/>
      <c r="R16" s="67"/>
      <c r="S16" s="67"/>
      <c r="T16" s="67"/>
      <c r="U16" s="67"/>
      <c r="V16" s="67"/>
      <c r="W16" s="67"/>
      <c r="X16" s="67"/>
      <c r="Y16" s="4"/>
      <c r="Z16" s="18"/>
      <c r="AA16" s="18"/>
      <c r="AB16" s="18"/>
      <c r="AC16" s="18"/>
      <c r="AD16" s="79"/>
      <c r="AE16" s="79"/>
      <c r="AF16" s="79"/>
      <c r="AG16" s="79"/>
      <c r="AH16" s="4"/>
    </row>
    <row r="17" spans="1:34" x14ac:dyDescent="0.2">
      <c r="A17" s="80" t="s">
        <v>39</v>
      </c>
      <c r="B17" s="81"/>
      <c r="C17" s="81"/>
      <c r="D17" s="67"/>
      <c r="E17" s="67"/>
      <c r="F17" s="67"/>
      <c r="G17" s="67"/>
      <c r="H17" s="67"/>
      <c r="I17" s="67"/>
      <c r="J17" s="67"/>
      <c r="K17" s="67"/>
      <c r="L17" s="67"/>
      <c r="M17" s="67"/>
      <c r="N17" s="67"/>
      <c r="O17" s="67"/>
      <c r="P17" s="67"/>
      <c r="Q17" s="67"/>
      <c r="R17" s="67"/>
      <c r="S17" s="67"/>
      <c r="T17" s="67"/>
      <c r="U17" s="67"/>
      <c r="V17" s="67"/>
      <c r="W17" s="67"/>
      <c r="X17" s="67"/>
      <c r="Y17" s="4"/>
      <c r="Z17" s="18"/>
      <c r="AA17" s="18"/>
      <c r="AB17" s="18"/>
      <c r="AC17" s="18"/>
      <c r="AD17" s="79"/>
      <c r="AE17" s="79"/>
      <c r="AF17" s="79"/>
      <c r="AG17" s="79"/>
      <c r="AH17" s="4"/>
    </row>
    <row r="18" spans="1:34" x14ac:dyDescent="0.2">
      <c r="A18" s="13" t="s">
        <v>40</v>
      </c>
      <c r="B18" s="67"/>
      <c r="C18" s="67"/>
      <c r="D18" s="67"/>
      <c r="E18" s="67"/>
      <c r="F18" s="67"/>
      <c r="G18" s="67"/>
      <c r="H18" s="67"/>
      <c r="I18" s="67"/>
      <c r="J18" s="67"/>
      <c r="K18" s="67"/>
      <c r="L18" s="67"/>
      <c r="M18" s="67"/>
      <c r="N18" s="67"/>
      <c r="O18" s="67"/>
      <c r="P18" s="67"/>
      <c r="Q18" s="67"/>
      <c r="R18" s="67"/>
      <c r="S18" s="67"/>
      <c r="T18" s="67"/>
      <c r="U18" s="67"/>
      <c r="V18" s="67"/>
      <c r="W18" s="67"/>
      <c r="X18" s="67"/>
      <c r="Y18" s="4"/>
      <c r="Z18" s="18"/>
      <c r="AA18" s="18"/>
      <c r="AB18" s="18"/>
      <c r="AC18" s="18"/>
      <c r="AD18" s="79"/>
      <c r="AE18" s="79"/>
      <c r="AF18" s="79"/>
      <c r="AG18" s="79"/>
      <c r="AH18" s="4"/>
    </row>
    <row r="19" spans="1:34" x14ac:dyDescent="0.2">
      <c r="A19" s="13" t="s">
        <v>41</v>
      </c>
      <c r="B19" s="67"/>
      <c r="C19" s="67"/>
      <c r="D19" s="67"/>
      <c r="E19" s="67"/>
      <c r="F19" s="67"/>
      <c r="G19" s="67"/>
      <c r="H19" s="67"/>
      <c r="I19" s="67"/>
      <c r="J19" s="67"/>
      <c r="K19" s="67"/>
      <c r="L19" s="67"/>
      <c r="M19" s="67"/>
      <c r="N19" s="67"/>
      <c r="O19" s="67"/>
      <c r="P19" s="67"/>
      <c r="Q19" s="67"/>
      <c r="R19" s="67"/>
      <c r="S19" s="67"/>
      <c r="T19" s="67"/>
      <c r="U19" s="67"/>
      <c r="V19" s="67"/>
      <c r="W19" s="67"/>
      <c r="X19" s="67"/>
      <c r="Y19" s="4"/>
      <c r="Z19" s="18"/>
      <c r="AA19" s="18"/>
      <c r="AB19" s="18"/>
      <c r="AC19" s="18"/>
      <c r="AD19" s="79"/>
      <c r="AE19" s="79"/>
      <c r="AF19" s="79"/>
      <c r="AG19" s="79"/>
      <c r="AH19" s="4"/>
    </row>
    <row r="20" spans="1:34" x14ac:dyDescent="0.2">
      <c r="A20" s="13" t="s">
        <v>42</v>
      </c>
      <c r="B20" s="67"/>
      <c r="C20" s="67"/>
      <c r="D20" s="67"/>
      <c r="E20" s="67"/>
      <c r="F20" s="67"/>
      <c r="G20" s="67"/>
      <c r="H20" s="67"/>
      <c r="I20" s="67"/>
      <c r="J20" s="67"/>
      <c r="K20" s="67"/>
      <c r="L20" s="67"/>
      <c r="M20" s="67"/>
      <c r="N20" s="67"/>
      <c r="O20" s="67"/>
      <c r="P20" s="67"/>
      <c r="Q20" s="67"/>
      <c r="R20" s="67"/>
      <c r="S20" s="67"/>
      <c r="T20" s="67"/>
      <c r="U20" s="67"/>
      <c r="V20" s="67"/>
      <c r="W20" s="67"/>
      <c r="X20" s="67"/>
      <c r="Y20" s="4"/>
      <c r="Z20" s="18"/>
      <c r="AA20" s="18"/>
      <c r="AB20" s="18"/>
      <c r="AC20" s="18"/>
      <c r="AD20" s="79"/>
      <c r="AE20" s="79"/>
      <c r="AF20" s="79"/>
      <c r="AG20" s="79"/>
      <c r="AH20" s="4"/>
    </row>
    <row r="22" spans="1:34" x14ac:dyDescent="0.2">
      <c r="A22" s="1" t="s">
        <v>43</v>
      </c>
      <c r="F22" s="6"/>
      <c r="G22" s="7"/>
    </row>
    <row r="23" spans="1:34" x14ac:dyDescent="0.2">
      <c r="A23" s="3" t="s">
        <v>44</v>
      </c>
      <c r="B23" s="2" t="s">
        <v>45</v>
      </c>
      <c r="F23" s="11"/>
      <c r="G23" s="12"/>
    </row>
    <row r="24" spans="1:34" ht="17" x14ac:dyDescent="0.25">
      <c r="A24" s="3" t="s">
        <v>46</v>
      </c>
      <c r="B24" s="2" t="s">
        <v>47</v>
      </c>
      <c r="F24" s="11"/>
      <c r="G24" s="12"/>
    </row>
    <row r="25" spans="1:34" ht="17" x14ac:dyDescent="0.25">
      <c r="A25" s="3" t="s">
        <v>48</v>
      </c>
      <c r="B25" s="2" t="s">
        <v>49</v>
      </c>
    </row>
    <row r="26" spans="1:34" x14ac:dyDescent="0.2">
      <c r="A26" s="3" t="s">
        <v>50</v>
      </c>
      <c r="B26" s="2" t="s">
        <v>51</v>
      </c>
    </row>
    <row r="27" spans="1:34" ht="17" x14ac:dyDescent="0.25">
      <c r="A27" s="3" t="s">
        <v>52</v>
      </c>
      <c r="B27" s="2" t="s">
        <v>53</v>
      </c>
    </row>
    <row r="28" spans="1:34" ht="17" x14ac:dyDescent="0.25">
      <c r="A28" s="3" t="s">
        <v>54</v>
      </c>
      <c r="B28" s="2" t="s">
        <v>55</v>
      </c>
    </row>
    <row r="29" spans="1:34" ht="17" x14ac:dyDescent="0.25">
      <c r="A29" s="3" t="s">
        <v>56</v>
      </c>
      <c r="B29" s="2" t="s">
        <v>57</v>
      </c>
    </row>
    <row r="30" spans="1:34" ht="17" x14ac:dyDescent="0.25">
      <c r="A30" s="3" t="s">
        <v>58</v>
      </c>
      <c r="B30" s="2" t="s">
        <v>59</v>
      </c>
    </row>
    <row r="31" spans="1:34" ht="17" x14ac:dyDescent="0.25">
      <c r="A31" s="2" t="s">
        <v>60</v>
      </c>
      <c r="B31" s="2" t="s">
        <v>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A1DF1-BD4E-8145-8A3A-4B9553AB3E6C}">
  <sheetPr codeName="Sheet7"/>
  <dimension ref="A1:R47"/>
  <sheetViews>
    <sheetView workbookViewId="0">
      <selection activeCell="H8" sqref="H8"/>
    </sheetView>
  </sheetViews>
  <sheetFormatPr baseColWidth="10" defaultRowHeight="16" x14ac:dyDescent="0.2"/>
  <cols>
    <col min="3" max="3" width="19.83203125" bestFit="1" customWidth="1"/>
  </cols>
  <sheetData>
    <row r="1" spans="1:18" x14ac:dyDescent="0.2">
      <c r="C1" t="s">
        <v>109</v>
      </c>
      <c r="D1" s="138" t="s">
        <v>110</v>
      </c>
      <c r="E1" s="138"/>
      <c r="F1" s="138"/>
      <c r="I1" t="s">
        <v>114</v>
      </c>
      <c r="K1" t="s">
        <v>109</v>
      </c>
      <c r="M1" s="138" t="s">
        <v>110</v>
      </c>
      <c r="N1" s="138"/>
      <c r="O1" s="138"/>
      <c r="P1" s="138"/>
      <c r="Q1" s="138"/>
    </row>
    <row r="2" spans="1:18" x14ac:dyDescent="0.2">
      <c r="B2" t="s">
        <v>111</v>
      </c>
      <c r="C2" t="s">
        <v>104</v>
      </c>
      <c r="D2" t="s">
        <v>112</v>
      </c>
      <c r="E2" t="s">
        <v>104</v>
      </c>
      <c r="F2" t="s">
        <v>113</v>
      </c>
      <c r="J2" t="s">
        <v>111</v>
      </c>
      <c r="K2" t="s">
        <v>104</v>
      </c>
      <c r="L2" s="87" t="s">
        <v>115</v>
      </c>
      <c r="M2" t="s">
        <v>112</v>
      </c>
      <c r="O2" t="s">
        <v>104</v>
      </c>
      <c r="Q2" t="s">
        <v>113</v>
      </c>
    </row>
    <row r="3" spans="1:18" x14ac:dyDescent="0.2">
      <c r="A3" s="145" t="s">
        <v>132</v>
      </c>
      <c r="B3" t="str" cm="1">
        <f t="array" ref="B3:B47">_xlfn._xlws.SORT(_xlfn.UNIQUE(_xlfn.VSTACK(K3:K21,M3:M26,O3:O26,Q3:Q26)))</f>
        <v xml:space="preserve"> EX_btn_c</v>
      </c>
      <c r="C3" cm="1">
        <f t="array" ref="C3:C47">_xlfn.NUMBERVALUE(_xlfn.XLOOKUP(_xlfn.ANCHORARRAY($B$3),K:K,L:L,""))</f>
        <v>0.01</v>
      </c>
      <c r="D3" cm="1">
        <f t="array" ref="D3:D47">_xlfn.NUMBERVALUE(_xlfn.XLOOKUP(_xlfn.ANCHORARRAY($B$3),M:M,N:N,""))</f>
        <v>0</v>
      </c>
      <c r="E3" cm="1">
        <f t="array" ref="E3:E47">_xlfn.NUMBERVALUE(_xlfn.XLOOKUP(_xlfn.ANCHORARRAY($B$3),O:O,P:P,""))</f>
        <v>0</v>
      </c>
      <c r="F3" cm="1">
        <f t="array" ref="F3:F47">_xlfn.NUMBERVALUE(_xlfn.XLOOKUP(_xlfn.ANCHORARRAY($B$3),Q:Q,R:R,""))</f>
        <v>0</v>
      </c>
      <c r="K3" t="str" cm="1">
        <f t="array" ref="K3:L21">SUBSTITUTE(SUBSTITUTE(SUBSTITUTE(_xlfn.TEXTSPLIT(L2,":",","),"'",""),"{",""),"}","")</f>
        <v>EX_nh4_e</v>
      </c>
      <c r="L3" t="str">
        <v xml:space="preserve"> 1000.0</v>
      </c>
      <c r="M3" t="s">
        <v>116</v>
      </c>
      <c r="N3">
        <v>0.01</v>
      </c>
      <c r="O3" t="s">
        <v>116</v>
      </c>
      <c r="P3">
        <v>0.01</v>
      </c>
      <c r="Q3" t="s">
        <v>116</v>
      </c>
      <c r="R3">
        <v>0.01</v>
      </c>
    </row>
    <row r="4" spans="1:18" x14ac:dyDescent="0.2">
      <c r="A4" s="145"/>
      <c r="B4" t="str">
        <v xml:space="preserve"> EX_ca2_e</v>
      </c>
      <c r="C4">
        <v>1000</v>
      </c>
      <c r="D4">
        <v>0</v>
      </c>
      <c r="E4">
        <v>0</v>
      </c>
      <c r="F4">
        <v>0</v>
      </c>
      <c r="K4" t="str">
        <v xml:space="preserve"> EX_glc__D_e</v>
      </c>
      <c r="L4" t="str">
        <v xml:space="preserve"> 5.0</v>
      </c>
      <c r="M4" t="s">
        <v>96</v>
      </c>
      <c r="N4">
        <v>1000</v>
      </c>
      <c r="O4" t="s">
        <v>96</v>
      </c>
      <c r="P4">
        <v>1000</v>
      </c>
      <c r="Q4" t="s">
        <v>96</v>
      </c>
      <c r="R4">
        <v>1000</v>
      </c>
    </row>
    <row r="5" spans="1:18" x14ac:dyDescent="0.2">
      <c r="A5" s="145"/>
      <c r="B5" t="str">
        <v xml:space="preserve"> EX_cl_e</v>
      </c>
      <c r="C5">
        <v>1000</v>
      </c>
      <c r="D5">
        <v>0</v>
      </c>
      <c r="E5">
        <v>0</v>
      </c>
      <c r="F5">
        <v>0</v>
      </c>
      <c r="K5" t="str">
        <v xml:space="preserve"> EX_fe2_e</v>
      </c>
      <c r="L5" t="str">
        <v xml:space="preserve"> 1000.0</v>
      </c>
      <c r="M5" t="s">
        <v>93</v>
      </c>
      <c r="N5">
        <v>1000</v>
      </c>
      <c r="O5" t="s">
        <v>93</v>
      </c>
      <c r="P5">
        <v>1000</v>
      </c>
      <c r="Q5" t="s">
        <v>93</v>
      </c>
      <c r="R5">
        <v>1000</v>
      </c>
    </row>
    <row r="6" spans="1:18" x14ac:dyDescent="0.2">
      <c r="A6" s="145"/>
      <c r="B6" t="str">
        <v xml:space="preserve"> EX_cobalt2_e</v>
      </c>
      <c r="C6">
        <v>1000</v>
      </c>
      <c r="D6">
        <v>0</v>
      </c>
      <c r="E6">
        <v>0</v>
      </c>
      <c r="F6">
        <v>0</v>
      </c>
      <c r="K6" t="str">
        <v xml:space="preserve"> EX_o2_e</v>
      </c>
      <c r="L6" t="str">
        <v xml:space="preserve"> 1000.0</v>
      </c>
      <c r="M6" t="s">
        <v>117</v>
      </c>
      <c r="N6">
        <v>1000</v>
      </c>
      <c r="O6" t="s">
        <v>117</v>
      </c>
      <c r="P6">
        <v>1000</v>
      </c>
      <c r="Q6" t="s">
        <v>117</v>
      </c>
      <c r="R6">
        <v>1000</v>
      </c>
    </row>
    <row r="7" spans="1:18" x14ac:dyDescent="0.2">
      <c r="A7" s="145"/>
      <c r="B7" t="str">
        <v xml:space="preserve"> EX_cu2_e</v>
      </c>
      <c r="C7">
        <v>1000</v>
      </c>
      <c r="D7">
        <v>0</v>
      </c>
      <c r="E7">
        <v>0</v>
      </c>
      <c r="F7">
        <v>0</v>
      </c>
      <c r="K7" t="str">
        <v xml:space="preserve"> EX_pi_e</v>
      </c>
      <c r="L7" t="str">
        <v xml:space="preserve"> 1000.0</v>
      </c>
      <c r="M7" t="s">
        <v>94</v>
      </c>
      <c r="N7">
        <v>1000</v>
      </c>
      <c r="O7" t="s">
        <v>94</v>
      </c>
      <c r="P7">
        <v>1000</v>
      </c>
      <c r="Q7" t="s">
        <v>94</v>
      </c>
      <c r="R7">
        <v>1000</v>
      </c>
    </row>
    <row r="8" spans="1:18" x14ac:dyDescent="0.2">
      <c r="A8" s="145"/>
      <c r="B8" t="str">
        <v xml:space="preserve"> EX_fe2_e</v>
      </c>
      <c r="C8">
        <v>1000</v>
      </c>
      <c r="D8">
        <v>0</v>
      </c>
      <c r="E8">
        <v>0</v>
      </c>
      <c r="F8">
        <v>0</v>
      </c>
      <c r="K8" t="str">
        <v xml:space="preserve"> EX_na1_e</v>
      </c>
      <c r="L8" t="str">
        <v xml:space="preserve"> 1000.0</v>
      </c>
      <c r="M8" t="s">
        <v>89</v>
      </c>
      <c r="N8">
        <v>1000</v>
      </c>
      <c r="O8" t="s">
        <v>89</v>
      </c>
      <c r="P8">
        <v>1000</v>
      </c>
      <c r="Q8" t="s">
        <v>89</v>
      </c>
      <c r="R8">
        <v>1000</v>
      </c>
    </row>
    <row r="9" spans="1:18" x14ac:dyDescent="0.2">
      <c r="A9" s="145"/>
      <c r="B9" t="str">
        <v xml:space="preserve"> EX_glc__D_e</v>
      </c>
      <c r="C9">
        <v>5</v>
      </c>
      <c r="D9">
        <v>0</v>
      </c>
      <c r="E9">
        <v>0</v>
      </c>
      <c r="F9">
        <v>0</v>
      </c>
      <c r="K9" t="str">
        <v xml:space="preserve"> EX_so4_e</v>
      </c>
      <c r="L9" t="str">
        <v xml:space="preserve"> 1000.0</v>
      </c>
      <c r="M9" t="s">
        <v>118</v>
      </c>
      <c r="N9">
        <v>1000</v>
      </c>
      <c r="O9" t="s">
        <v>118</v>
      </c>
      <c r="P9">
        <v>1000</v>
      </c>
      <c r="Q9" t="s">
        <v>118</v>
      </c>
      <c r="R9">
        <v>1000</v>
      </c>
    </row>
    <row r="10" spans="1:18" x14ac:dyDescent="0.2">
      <c r="A10" s="145"/>
      <c r="B10" t="str">
        <v xml:space="preserve"> EX_h_e</v>
      </c>
      <c r="C10">
        <v>1000</v>
      </c>
      <c r="D10">
        <v>0</v>
      </c>
      <c r="E10">
        <v>0</v>
      </c>
      <c r="F10">
        <v>0</v>
      </c>
      <c r="K10" t="str">
        <v xml:space="preserve"> EX_h_e</v>
      </c>
      <c r="L10" t="str">
        <v xml:space="preserve"> 1000.0</v>
      </c>
      <c r="M10" t="s">
        <v>119</v>
      </c>
      <c r="N10">
        <v>1000</v>
      </c>
      <c r="O10" t="s">
        <v>119</v>
      </c>
      <c r="P10">
        <v>1000</v>
      </c>
      <c r="Q10" t="s">
        <v>119</v>
      </c>
      <c r="R10">
        <v>1000</v>
      </c>
    </row>
    <row r="11" spans="1:18" x14ac:dyDescent="0.2">
      <c r="A11" s="145"/>
      <c r="B11" t="str">
        <v xml:space="preserve"> EX_h2o_e</v>
      </c>
      <c r="C11">
        <v>1000</v>
      </c>
      <c r="D11">
        <v>0</v>
      </c>
      <c r="E11">
        <v>0</v>
      </c>
      <c r="F11">
        <v>0</v>
      </c>
      <c r="K11" t="str">
        <v xml:space="preserve"> EX_k_e</v>
      </c>
      <c r="L11" t="str">
        <v xml:space="preserve"> 1000.0</v>
      </c>
      <c r="M11" t="s">
        <v>120</v>
      </c>
      <c r="N11">
        <v>1000</v>
      </c>
      <c r="O11" t="s">
        <v>120</v>
      </c>
      <c r="P11">
        <v>1000</v>
      </c>
      <c r="Q11" t="s">
        <v>120</v>
      </c>
      <c r="R11">
        <v>1000</v>
      </c>
    </row>
    <row r="12" spans="1:18" x14ac:dyDescent="0.2">
      <c r="A12" s="145"/>
      <c r="B12" t="str">
        <v xml:space="preserve"> EX_k_e</v>
      </c>
      <c r="C12">
        <v>1000</v>
      </c>
      <c r="D12">
        <v>0</v>
      </c>
      <c r="E12">
        <v>0</v>
      </c>
      <c r="F12">
        <v>0</v>
      </c>
      <c r="K12" t="str">
        <v xml:space="preserve"> EX_h2o_e</v>
      </c>
      <c r="L12" t="str">
        <v xml:space="preserve"> 1000.0</v>
      </c>
      <c r="M12" t="s">
        <v>121</v>
      </c>
      <c r="N12">
        <v>1000</v>
      </c>
      <c r="O12" t="s">
        <v>121</v>
      </c>
      <c r="P12">
        <v>1000</v>
      </c>
      <c r="Q12" t="s">
        <v>121</v>
      </c>
      <c r="R12">
        <v>1000</v>
      </c>
    </row>
    <row r="13" spans="1:18" x14ac:dyDescent="0.2">
      <c r="A13" s="145"/>
      <c r="B13" t="str">
        <v xml:space="preserve"> EX_mg2_e</v>
      </c>
      <c r="C13">
        <v>1000</v>
      </c>
      <c r="D13">
        <v>0</v>
      </c>
      <c r="E13">
        <v>0</v>
      </c>
      <c r="F13">
        <v>0</v>
      </c>
      <c r="K13" t="str">
        <v xml:space="preserve"> EX_ca2_e</v>
      </c>
      <c r="L13" t="str">
        <v xml:space="preserve"> 1000.0</v>
      </c>
      <c r="M13" t="s">
        <v>122</v>
      </c>
      <c r="N13">
        <v>1000</v>
      </c>
      <c r="O13" t="s">
        <v>122</v>
      </c>
      <c r="P13">
        <v>1000</v>
      </c>
      <c r="Q13" t="s">
        <v>122</v>
      </c>
      <c r="R13">
        <v>1000</v>
      </c>
    </row>
    <row r="14" spans="1:18" x14ac:dyDescent="0.2">
      <c r="A14" s="145"/>
      <c r="B14" t="str">
        <v xml:space="preserve"> EX_mn2_e</v>
      </c>
      <c r="C14">
        <v>1000</v>
      </c>
      <c r="D14">
        <v>0</v>
      </c>
      <c r="E14">
        <v>0</v>
      </c>
      <c r="F14">
        <v>0</v>
      </c>
      <c r="K14" t="str">
        <v xml:space="preserve"> EX_cl_e</v>
      </c>
      <c r="L14" t="str">
        <v xml:space="preserve"> 1000.0</v>
      </c>
      <c r="M14" t="s">
        <v>123</v>
      </c>
      <c r="N14">
        <v>1000</v>
      </c>
      <c r="O14" t="s">
        <v>123</v>
      </c>
      <c r="P14">
        <v>1000</v>
      </c>
      <c r="Q14" t="s">
        <v>123</v>
      </c>
      <c r="R14">
        <v>1000</v>
      </c>
    </row>
    <row r="15" spans="1:18" x14ac:dyDescent="0.2">
      <c r="A15" s="145"/>
      <c r="B15" t="str">
        <v xml:space="preserve"> EX_na1_e</v>
      </c>
      <c r="C15">
        <v>1000</v>
      </c>
      <c r="D15">
        <v>0</v>
      </c>
      <c r="E15">
        <v>0</v>
      </c>
      <c r="F15">
        <v>0</v>
      </c>
      <c r="K15" t="str">
        <v xml:space="preserve"> EX_cobalt2_e</v>
      </c>
      <c r="L15" t="str">
        <v xml:space="preserve"> 1000.0</v>
      </c>
      <c r="M15" t="s">
        <v>92</v>
      </c>
      <c r="N15">
        <v>1000</v>
      </c>
      <c r="O15" t="s">
        <v>92</v>
      </c>
      <c r="P15">
        <v>1000</v>
      </c>
      <c r="Q15" t="s">
        <v>92</v>
      </c>
      <c r="R15">
        <v>1000</v>
      </c>
    </row>
    <row r="16" spans="1:18" x14ac:dyDescent="0.2">
      <c r="A16" s="145"/>
      <c r="B16" t="str">
        <v xml:space="preserve"> EX_ni2_e</v>
      </c>
      <c r="C16">
        <v>1000</v>
      </c>
      <c r="D16">
        <v>0</v>
      </c>
      <c r="E16">
        <v>0</v>
      </c>
      <c r="F16">
        <v>0</v>
      </c>
      <c r="K16" t="str">
        <v xml:space="preserve"> EX_cu2_e</v>
      </c>
      <c r="L16" t="str">
        <v xml:space="preserve"> 1000.0</v>
      </c>
      <c r="M16" t="s">
        <v>91</v>
      </c>
      <c r="N16">
        <v>1000</v>
      </c>
      <c r="O16" t="s">
        <v>91</v>
      </c>
      <c r="P16">
        <v>1000</v>
      </c>
      <c r="Q16" t="s">
        <v>91</v>
      </c>
      <c r="R16">
        <v>1000</v>
      </c>
    </row>
    <row r="17" spans="1:18" x14ac:dyDescent="0.2">
      <c r="A17" s="145"/>
      <c r="B17" t="str">
        <v xml:space="preserve"> EX_o2_e</v>
      </c>
      <c r="C17">
        <v>1000</v>
      </c>
      <c r="D17">
        <v>0</v>
      </c>
      <c r="E17">
        <v>0</v>
      </c>
      <c r="F17">
        <v>0</v>
      </c>
      <c r="K17" t="str">
        <v xml:space="preserve"> EX_mg2_e</v>
      </c>
      <c r="L17" t="str">
        <v xml:space="preserve"> 1000.0</v>
      </c>
      <c r="M17" t="s">
        <v>124</v>
      </c>
      <c r="N17">
        <v>0.25</v>
      </c>
      <c r="O17" t="s">
        <v>124</v>
      </c>
      <c r="P17">
        <v>0.25</v>
      </c>
      <c r="Q17" t="s">
        <v>124</v>
      </c>
      <c r="R17">
        <v>0.25</v>
      </c>
    </row>
    <row r="18" spans="1:18" x14ac:dyDescent="0.2">
      <c r="A18" s="145"/>
      <c r="B18" t="str">
        <v xml:space="preserve"> EX_pi_e</v>
      </c>
      <c r="C18">
        <v>1000</v>
      </c>
      <c r="D18">
        <v>0</v>
      </c>
      <c r="E18">
        <v>0</v>
      </c>
      <c r="F18">
        <v>0</v>
      </c>
      <c r="K18" t="str">
        <v xml:space="preserve"> EX_mn2_e</v>
      </c>
      <c r="L18" t="str">
        <v xml:space="preserve"> 1000.0</v>
      </c>
      <c r="M18" t="s">
        <v>125</v>
      </c>
      <c r="N18">
        <v>0.25</v>
      </c>
      <c r="O18" t="s">
        <v>125</v>
      </c>
      <c r="P18">
        <v>0.25</v>
      </c>
      <c r="Q18" t="s">
        <v>125</v>
      </c>
      <c r="R18">
        <v>0.25</v>
      </c>
    </row>
    <row r="19" spans="1:18" x14ac:dyDescent="0.2">
      <c r="A19" s="145"/>
      <c r="B19" t="str">
        <v xml:space="preserve"> EX_so4_e</v>
      </c>
      <c r="C19">
        <v>1000</v>
      </c>
      <c r="D19">
        <v>0</v>
      </c>
      <c r="E19">
        <v>0</v>
      </c>
      <c r="F19">
        <v>0</v>
      </c>
      <c r="K19" t="str">
        <v xml:space="preserve"> EX_ni2_e</v>
      </c>
      <c r="L19" t="str">
        <v xml:space="preserve"> 1000.0</v>
      </c>
      <c r="M19" t="s">
        <v>126</v>
      </c>
      <c r="N19">
        <v>0.25</v>
      </c>
      <c r="O19" t="s">
        <v>126</v>
      </c>
      <c r="P19">
        <v>0.25</v>
      </c>
      <c r="Q19" t="s">
        <v>126</v>
      </c>
      <c r="R19">
        <v>0.25</v>
      </c>
    </row>
    <row r="20" spans="1:18" x14ac:dyDescent="0.2">
      <c r="A20" s="145"/>
      <c r="B20" t="str">
        <v xml:space="preserve"> EX_zn2_e</v>
      </c>
      <c r="C20">
        <v>1000</v>
      </c>
      <c r="D20">
        <v>0</v>
      </c>
      <c r="E20">
        <v>0</v>
      </c>
      <c r="F20">
        <v>0</v>
      </c>
      <c r="K20" t="str">
        <v xml:space="preserve"> EX_zn2_e</v>
      </c>
      <c r="L20" t="str">
        <v xml:space="preserve"> 1000.0</v>
      </c>
      <c r="M20" t="s">
        <v>127</v>
      </c>
      <c r="N20">
        <v>0.25</v>
      </c>
      <c r="O20" t="s">
        <v>127</v>
      </c>
      <c r="P20">
        <v>0.25</v>
      </c>
      <c r="Q20" t="s">
        <v>127</v>
      </c>
      <c r="R20">
        <v>0.25</v>
      </c>
    </row>
    <row r="21" spans="1:18" x14ac:dyDescent="0.2">
      <c r="A21" s="145"/>
      <c r="B21" t="str">
        <v>EX_4abz_e</v>
      </c>
      <c r="C21">
        <v>0</v>
      </c>
      <c r="D21">
        <v>0.25</v>
      </c>
      <c r="E21">
        <v>0.25</v>
      </c>
      <c r="F21">
        <v>0.25</v>
      </c>
      <c r="K21" t="str">
        <v xml:space="preserve"> EX_btn_c</v>
      </c>
      <c r="L21" t="str">
        <v xml:space="preserve"> 0.01</v>
      </c>
      <c r="M21" t="s">
        <v>128</v>
      </c>
      <c r="N21">
        <v>0.25</v>
      </c>
      <c r="O21" t="s">
        <v>128</v>
      </c>
      <c r="P21">
        <v>0.25</v>
      </c>
      <c r="Q21" t="s">
        <v>128</v>
      </c>
      <c r="R21">
        <v>0.25</v>
      </c>
    </row>
    <row r="22" spans="1:18" x14ac:dyDescent="0.2">
      <c r="A22" s="145"/>
      <c r="B22" t="str">
        <v>EX_ac_e</v>
      </c>
      <c r="C22">
        <v>0</v>
      </c>
      <c r="D22">
        <v>1000</v>
      </c>
      <c r="E22">
        <v>0</v>
      </c>
      <c r="F22">
        <v>0</v>
      </c>
      <c r="M22" t="s">
        <v>129</v>
      </c>
      <c r="N22">
        <v>0.25</v>
      </c>
      <c r="O22" t="s">
        <v>129</v>
      </c>
      <c r="P22">
        <v>0.25</v>
      </c>
      <c r="Q22" t="s">
        <v>129</v>
      </c>
      <c r="R22">
        <v>0.25</v>
      </c>
    </row>
    <row r="23" spans="1:18" x14ac:dyDescent="0.2">
      <c r="A23" s="145"/>
      <c r="B23" t="str">
        <v>EX_btn_c</v>
      </c>
      <c r="C23">
        <v>0</v>
      </c>
      <c r="D23">
        <v>0.01</v>
      </c>
      <c r="E23">
        <v>0.01</v>
      </c>
      <c r="F23">
        <v>0.01</v>
      </c>
      <c r="M23" t="s">
        <v>130</v>
      </c>
      <c r="N23">
        <v>0.25</v>
      </c>
      <c r="O23" t="s">
        <v>130</v>
      </c>
      <c r="P23">
        <v>0.25</v>
      </c>
      <c r="Q23" t="s">
        <v>130</v>
      </c>
      <c r="R23">
        <v>0.25</v>
      </c>
    </row>
    <row r="24" spans="1:18" x14ac:dyDescent="0.2">
      <c r="A24" s="145"/>
      <c r="B24" t="str">
        <v>EX_ca2_e</v>
      </c>
      <c r="C24">
        <v>0</v>
      </c>
      <c r="D24">
        <v>1000</v>
      </c>
      <c r="E24">
        <v>1000</v>
      </c>
      <c r="F24">
        <v>1000</v>
      </c>
      <c r="M24" t="s">
        <v>90</v>
      </c>
      <c r="N24">
        <v>1000</v>
      </c>
      <c r="O24" t="s">
        <v>90</v>
      </c>
      <c r="P24">
        <v>1000</v>
      </c>
      <c r="Q24" t="s">
        <v>90</v>
      </c>
      <c r="R24">
        <v>1000</v>
      </c>
    </row>
    <row r="25" spans="1:18" x14ac:dyDescent="0.2">
      <c r="A25" s="145"/>
      <c r="B25" t="str">
        <v>EX_cl_e</v>
      </c>
      <c r="C25">
        <v>0</v>
      </c>
      <c r="D25">
        <v>1000</v>
      </c>
      <c r="E25">
        <v>1000</v>
      </c>
      <c r="F25">
        <v>1000</v>
      </c>
      <c r="M25" t="s">
        <v>74</v>
      </c>
      <c r="N25">
        <v>1000</v>
      </c>
      <c r="O25" t="s">
        <v>69</v>
      </c>
      <c r="P25">
        <v>1000</v>
      </c>
      <c r="Q25" t="s">
        <v>73</v>
      </c>
      <c r="R25">
        <v>1000</v>
      </c>
    </row>
    <row r="26" spans="1:18" x14ac:dyDescent="0.2">
      <c r="A26" s="145"/>
      <c r="B26" t="str">
        <v>EX_cobalt2_e</v>
      </c>
      <c r="C26">
        <v>0</v>
      </c>
      <c r="D26">
        <v>1000</v>
      </c>
      <c r="E26">
        <v>1000</v>
      </c>
      <c r="F26">
        <v>1000</v>
      </c>
      <c r="M26" t="s">
        <v>72</v>
      </c>
      <c r="N26">
        <v>1000</v>
      </c>
      <c r="O26" t="s">
        <v>131</v>
      </c>
      <c r="P26">
        <v>1000</v>
      </c>
      <c r="Q26" t="s">
        <v>72</v>
      </c>
      <c r="R26">
        <v>1000</v>
      </c>
    </row>
    <row r="27" spans="1:18" x14ac:dyDescent="0.2">
      <c r="A27" s="145"/>
      <c r="B27" t="str">
        <v>EX_cu2_e</v>
      </c>
      <c r="C27">
        <v>0</v>
      </c>
      <c r="D27">
        <v>1000</v>
      </c>
      <c r="E27">
        <v>1000</v>
      </c>
      <c r="F27">
        <v>1000</v>
      </c>
    </row>
    <row r="28" spans="1:18" x14ac:dyDescent="0.2">
      <c r="A28" s="145"/>
      <c r="B28" t="str">
        <v>EX_fe2_e</v>
      </c>
      <c r="C28">
        <v>0</v>
      </c>
      <c r="D28">
        <v>1000</v>
      </c>
      <c r="E28">
        <v>1000</v>
      </c>
      <c r="F28">
        <v>1000</v>
      </c>
    </row>
    <row r="29" spans="1:18" x14ac:dyDescent="0.2">
      <c r="A29" s="145"/>
      <c r="B29" t="str">
        <v>EX_glc__D_e</v>
      </c>
      <c r="C29">
        <v>0</v>
      </c>
      <c r="D29">
        <v>0</v>
      </c>
      <c r="E29">
        <v>1000</v>
      </c>
      <c r="F29">
        <v>0</v>
      </c>
    </row>
    <row r="30" spans="1:18" x14ac:dyDescent="0.2">
      <c r="A30" s="145"/>
      <c r="B30" t="str">
        <v>EX_h2o_e</v>
      </c>
      <c r="C30">
        <v>0</v>
      </c>
      <c r="D30">
        <v>1000</v>
      </c>
      <c r="E30">
        <v>1000</v>
      </c>
      <c r="F30">
        <v>1000</v>
      </c>
    </row>
    <row r="31" spans="1:18" x14ac:dyDescent="0.2">
      <c r="A31" s="145"/>
      <c r="B31" t="str">
        <v>EX_inost_e</v>
      </c>
      <c r="C31">
        <v>0</v>
      </c>
      <c r="D31">
        <v>0.25</v>
      </c>
      <c r="E31">
        <v>0.25</v>
      </c>
      <c r="F31">
        <v>0.25</v>
      </c>
    </row>
    <row r="32" spans="1:18" x14ac:dyDescent="0.2">
      <c r="A32" s="145"/>
      <c r="B32" t="str">
        <v>EX_k_e</v>
      </c>
      <c r="C32">
        <v>0</v>
      </c>
      <c r="D32">
        <v>1000</v>
      </c>
      <c r="E32">
        <v>1000</v>
      </c>
      <c r="F32">
        <v>1000</v>
      </c>
    </row>
    <row r="33" spans="1:6" x14ac:dyDescent="0.2">
      <c r="A33" s="145"/>
      <c r="B33" t="str">
        <v>EX_mg2_e</v>
      </c>
      <c r="C33">
        <v>0</v>
      </c>
      <c r="D33">
        <v>1000</v>
      </c>
      <c r="E33">
        <v>1000</v>
      </c>
      <c r="F33">
        <v>1000</v>
      </c>
    </row>
    <row r="34" spans="1:6" x14ac:dyDescent="0.2">
      <c r="A34" s="145"/>
      <c r="B34" t="str">
        <v>EX_mn2_e</v>
      </c>
      <c r="C34">
        <v>0</v>
      </c>
      <c r="D34">
        <v>1000</v>
      </c>
      <c r="E34">
        <v>1000</v>
      </c>
      <c r="F34">
        <v>1000</v>
      </c>
    </row>
    <row r="35" spans="1:6" x14ac:dyDescent="0.2">
      <c r="A35" s="145"/>
      <c r="B35" t="str">
        <v>EX_mobd_e</v>
      </c>
      <c r="C35">
        <v>0</v>
      </c>
      <c r="D35">
        <v>0.25</v>
      </c>
      <c r="E35">
        <v>0.25</v>
      </c>
      <c r="F35">
        <v>0.25</v>
      </c>
    </row>
    <row r="36" spans="1:6" x14ac:dyDescent="0.2">
      <c r="A36" s="145"/>
      <c r="B36" t="str">
        <v>EX_na1_e</v>
      </c>
      <c r="C36">
        <v>0</v>
      </c>
      <c r="D36">
        <v>1000</v>
      </c>
      <c r="E36">
        <v>1000</v>
      </c>
      <c r="F36">
        <v>1000</v>
      </c>
    </row>
    <row r="37" spans="1:6" x14ac:dyDescent="0.2">
      <c r="A37" s="145"/>
      <c r="B37" t="str">
        <v>EX_nac_e</v>
      </c>
      <c r="C37">
        <v>0</v>
      </c>
      <c r="D37">
        <v>0.25</v>
      </c>
      <c r="E37">
        <v>0.25</v>
      </c>
      <c r="F37">
        <v>0.25</v>
      </c>
    </row>
    <row r="38" spans="1:6" x14ac:dyDescent="0.2">
      <c r="A38" s="145"/>
      <c r="B38" t="str">
        <v>EX_nh4_e</v>
      </c>
      <c r="C38">
        <v>1000</v>
      </c>
      <c r="D38">
        <v>1000</v>
      </c>
      <c r="E38">
        <v>0</v>
      </c>
      <c r="F38">
        <v>1000</v>
      </c>
    </row>
    <row r="39" spans="1:6" x14ac:dyDescent="0.2">
      <c r="A39" s="145"/>
      <c r="B39" t="str">
        <v>EX_o2_e</v>
      </c>
      <c r="C39">
        <v>0</v>
      </c>
      <c r="D39">
        <v>1000</v>
      </c>
      <c r="E39">
        <v>1000</v>
      </c>
      <c r="F39">
        <v>1000</v>
      </c>
    </row>
    <row r="40" spans="1:6" x14ac:dyDescent="0.2">
      <c r="A40" s="145"/>
      <c r="B40" t="str">
        <v>EX_pi_e</v>
      </c>
      <c r="C40">
        <v>0</v>
      </c>
      <c r="D40">
        <v>1000</v>
      </c>
      <c r="E40">
        <v>1000</v>
      </c>
      <c r="F40">
        <v>1000</v>
      </c>
    </row>
    <row r="41" spans="1:6" x14ac:dyDescent="0.2">
      <c r="A41" s="145"/>
      <c r="B41" t="str">
        <v>EX_pnto__R_e</v>
      </c>
      <c r="C41">
        <v>0</v>
      </c>
      <c r="D41">
        <v>0.25</v>
      </c>
      <c r="E41">
        <v>0.25</v>
      </c>
      <c r="F41">
        <v>0.25</v>
      </c>
    </row>
    <row r="42" spans="1:6" x14ac:dyDescent="0.2">
      <c r="A42" s="145"/>
      <c r="B42" t="str">
        <v>EX_pydxn_e</v>
      </c>
      <c r="C42">
        <v>0</v>
      </c>
      <c r="D42">
        <v>0.25</v>
      </c>
      <c r="E42">
        <v>0.25</v>
      </c>
      <c r="F42">
        <v>0.25</v>
      </c>
    </row>
    <row r="43" spans="1:6" x14ac:dyDescent="0.2">
      <c r="A43" s="145"/>
      <c r="B43" t="str">
        <v>EX_so4_e</v>
      </c>
      <c r="C43">
        <v>0</v>
      </c>
      <c r="D43">
        <v>1000</v>
      </c>
      <c r="E43">
        <v>1000</v>
      </c>
      <c r="F43">
        <v>1000</v>
      </c>
    </row>
    <row r="44" spans="1:6" x14ac:dyDescent="0.2">
      <c r="A44" s="145"/>
      <c r="B44" t="str">
        <v>EX_thm_e</v>
      </c>
      <c r="C44">
        <v>0</v>
      </c>
      <c r="D44">
        <v>0.25</v>
      </c>
      <c r="E44">
        <v>0.25</v>
      </c>
      <c r="F44">
        <v>0.25</v>
      </c>
    </row>
    <row r="45" spans="1:6" x14ac:dyDescent="0.2">
      <c r="A45" s="145"/>
      <c r="B45" t="str">
        <v>EX_urea_e</v>
      </c>
      <c r="C45">
        <v>0</v>
      </c>
      <c r="D45">
        <v>0</v>
      </c>
      <c r="E45">
        <v>1000</v>
      </c>
      <c r="F45">
        <v>0</v>
      </c>
    </row>
    <row r="46" spans="1:6" x14ac:dyDescent="0.2">
      <c r="A46" s="145"/>
      <c r="B46" t="str">
        <v>EX_xyl__D_e</v>
      </c>
      <c r="C46">
        <v>0</v>
      </c>
      <c r="D46">
        <v>0</v>
      </c>
      <c r="E46">
        <v>0</v>
      </c>
      <c r="F46">
        <v>1000</v>
      </c>
    </row>
    <row r="47" spans="1:6" x14ac:dyDescent="0.2">
      <c r="A47" s="145"/>
      <c r="B47" t="str">
        <v>EX_zn2_e</v>
      </c>
      <c r="C47">
        <v>0</v>
      </c>
      <c r="D47">
        <v>1000</v>
      </c>
      <c r="E47">
        <v>1000</v>
      </c>
      <c r="F47">
        <v>1000</v>
      </c>
    </row>
  </sheetData>
  <mergeCells count="3">
    <mergeCell ref="D1:F1"/>
    <mergeCell ref="M1:Q1"/>
    <mergeCell ref="A3:A47"/>
  </mergeCells>
  <conditionalFormatting sqref="C1:F1048576">
    <cfRule type="colorScale" priority="1">
      <colorScale>
        <cfvo type="min"/>
        <cfvo type="max"/>
        <color rgb="FFFCFCFF"/>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Sheet1 (bounds)</vt:lpstr>
      <vt:lpstr>GAM and NGAM</vt:lpstr>
      <vt:lpstr>old GAM and NGAM</vt:lpstr>
      <vt:lpstr>pFBA-results</vt:lpstr>
      <vt:lpstr>rtRBA-C</vt:lpstr>
      <vt:lpstr>pFBA-vs-Rekena-pivot</vt:lpstr>
      <vt:lpstr>pFBA-vs-Rekena-pivot (2)</vt:lpstr>
      <vt:lpstr>(fluxes) S4 Dataset</vt:lpstr>
      <vt:lpstr>RekenaEtAl2023-S1 Table</vt:lpstr>
      <vt:lpstr>Media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Mooney, Eric James</dc:creator>
  <cp:lastModifiedBy>Mooney, Eric James</cp:lastModifiedBy>
  <dcterms:created xsi:type="dcterms:W3CDTF">2023-10-09T19:37:29Z</dcterms:created>
  <dcterms:modified xsi:type="dcterms:W3CDTF">2023-11-01T13:17:13Z</dcterms:modified>
</cp:coreProperties>
</file>